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3875" yWindow="30" windowWidth="12765" windowHeight="11190" activeTab="1"/>
  </bookViews>
  <sheets>
    <sheet name="PPD_Visitas_com_coment" sheetId="1" r:id="rId1"/>
    <sheet name="TABLEAU" sheetId="17" r:id="rId2"/>
    <sheet name="Palavras_chaves" sheetId="3" r:id="rId3"/>
    <sheet name="Contagem #" sheetId="10" r:id="rId4"/>
    <sheet name="MUNICÍPO_SETOR" sheetId="11" r:id="rId5"/>
    <sheet name="comp" sheetId="14" r:id="rId6"/>
    <sheet name="Plan1" sheetId="18" r:id="rId7"/>
  </sheets>
  <definedNames>
    <definedName name="_xlnm._FilterDatabase" localSheetId="3" hidden="1">'Contagem #'!$A$1:$B$20</definedName>
    <definedName name="_xlnm._FilterDatabase" localSheetId="4" hidden="1">MUNICÍPO_SETOR!$A$1:$D$49</definedName>
    <definedName name="_xlnm._FilterDatabase" localSheetId="2" hidden="1">Palavras_chaves!$A$1:$E$229</definedName>
    <definedName name="_xlnm._FilterDatabase" localSheetId="0" hidden="1">PPD_Visitas_com_coment!$A$1:$AR$2338</definedName>
    <definedName name="_xlnm._FilterDatabase" localSheetId="1" hidden="1">TABLEAU!$A$1:$AO$2778</definedName>
  </definedNames>
  <calcPr calcId="145621"/>
</workbook>
</file>

<file path=xl/calcChain.xml><?xml version="1.0" encoding="utf-8"?>
<calcChain xmlns="http://schemas.openxmlformats.org/spreadsheetml/2006/main">
  <c r="D3" i="17" l="1"/>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594" i="17"/>
  <c r="D595" i="17"/>
  <c r="D596" i="17"/>
  <c r="D597" i="17"/>
  <c r="D598" i="17"/>
  <c r="D599" i="17"/>
  <c r="D600" i="17"/>
  <c r="D601" i="17"/>
  <c r="D602" i="17"/>
  <c r="D603" i="17"/>
  <c r="D604" i="17"/>
  <c r="D605" i="17"/>
  <c r="D606" i="17"/>
  <c r="D607" i="17"/>
  <c r="D608" i="17"/>
  <c r="D609" i="17"/>
  <c r="D610" i="17"/>
  <c r="D611" i="17"/>
  <c r="D612" i="17"/>
  <c r="D613" i="17"/>
  <c r="D614" i="17"/>
  <c r="D615" i="17"/>
  <c r="D616" i="17"/>
  <c r="D617" i="17"/>
  <c r="D618" i="17"/>
  <c r="D619" i="17"/>
  <c r="D620" i="17"/>
  <c r="D621" i="17"/>
  <c r="D622" i="17"/>
  <c r="D623" i="17"/>
  <c r="D624" i="17"/>
  <c r="D625" i="17"/>
  <c r="D626" i="17"/>
  <c r="D627" i="17"/>
  <c r="D628" i="17"/>
  <c r="D629" i="17"/>
  <c r="D630" i="17"/>
  <c r="D631" i="17"/>
  <c r="D632" i="17"/>
  <c r="D633" i="17"/>
  <c r="D634" i="17"/>
  <c r="D635" i="17"/>
  <c r="D636" i="17"/>
  <c r="D637" i="17"/>
  <c r="D638" i="17"/>
  <c r="D639" i="17"/>
  <c r="D640" i="17"/>
  <c r="D641" i="17"/>
  <c r="D642" i="17"/>
  <c r="D643" i="17"/>
  <c r="D644" i="17"/>
  <c r="D645" i="17"/>
  <c r="D646" i="17"/>
  <c r="D647" i="17"/>
  <c r="D648" i="17"/>
  <c r="D649" i="17"/>
  <c r="D650" i="17"/>
  <c r="D651" i="17"/>
  <c r="D652" i="17"/>
  <c r="D653" i="17"/>
  <c r="D654" i="17"/>
  <c r="D655" i="17"/>
  <c r="D656" i="17"/>
  <c r="D657" i="17"/>
  <c r="D658" i="17"/>
  <c r="D659" i="17"/>
  <c r="D660" i="17"/>
  <c r="D661" i="17"/>
  <c r="D662" i="17"/>
  <c r="D663" i="17"/>
  <c r="D664" i="17"/>
  <c r="D665" i="17"/>
  <c r="D666" i="17"/>
  <c r="D667" i="17"/>
  <c r="D668" i="17"/>
  <c r="D669" i="17"/>
  <c r="D670" i="17"/>
  <c r="D671" i="17"/>
  <c r="D672" i="17"/>
  <c r="D673" i="17"/>
  <c r="D674" i="17"/>
  <c r="D675" i="17"/>
  <c r="D676" i="17"/>
  <c r="D677" i="17"/>
  <c r="D678" i="17"/>
  <c r="D679" i="17"/>
  <c r="D680" i="17"/>
  <c r="D681" i="17"/>
  <c r="D682" i="17"/>
  <c r="D683" i="17"/>
  <c r="D684" i="17"/>
  <c r="D685" i="17"/>
  <c r="D686" i="17"/>
  <c r="D687" i="17"/>
  <c r="D688" i="17"/>
  <c r="D689" i="17"/>
  <c r="D690" i="17"/>
  <c r="D691" i="17"/>
  <c r="D692" i="17"/>
  <c r="D693" i="17"/>
  <c r="D694" i="17"/>
  <c r="D695" i="17"/>
  <c r="D696" i="17"/>
  <c r="D697" i="17"/>
  <c r="D698" i="17"/>
  <c r="D699" i="17"/>
  <c r="D700" i="17"/>
  <c r="D701" i="17"/>
  <c r="D702" i="17"/>
  <c r="D703" i="17"/>
  <c r="D704" i="17"/>
  <c r="D705" i="17"/>
  <c r="D706" i="17"/>
  <c r="D707" i="17"/>
  <c r="D708" i="17"/>
  <c r="D709" i="17"/>
  <c r="D710" i="17"/>
  <c r="D711" i="17"/>
  <c r="D712" i="17"/>
  <c r="D713" i="17"/>
  <c r="D714" i="17"/>
  <c r="D715" i="17"/>
  <c r="D716" i="17"/>
  <c r="D717" i="17"/>
  <c r="D718" i="17"/>
  <c r="D719" i="17"/>
  <c r="D720" i="17"/>
  <c r="D721" i="17"/>
  <c r="D722" i="17"/>
  <c r="D723" i="17"/>
  <c r="D724" i="17"/>
  <c r="D725" i="17"/>
  <c r="D726" i="17"/>
  <c r="D727" i="17"/>
  <c r="D728" i="17"/>
  <c r="D729" i="17"/>
  <c r="D730" i="17"/>
  <c r="D731" i="17"/>
  <c r="D732" i="17"/>
  <c r="D733" i="17"/>
  <c r="D734" i="17"/>
  <c r="D735" i="17"/>
  <c r="D736" i="17"/>
  <c r="D737" i="17"/>
  <c r="D738" i="17"/>
  <c r="D739" i="17"/>
  <c r="D740" i="17"/>
  <c r="D741" i="17"/>
  <c r="D742" i="17"/>
  <c r="D743" i="17"/>
  <c r="D744" i="17"/>
  <c r="D745" i="17"/>
  <c r="D746" i="17"/>
  <c r="D747" i="17"/>
  <c r="D748" i="17"/>
  <c r="D749" i="17"/>
  <c r="D750" i="17"/>
  <c r="D751" i="17"/>
  <c r="D752" i="17"/>
  <c r="D753" i="17"/>
  <c r="D754" i="17"/>
  <c r="D755" i="17"/>
  <c r="D756" i="17"/>
  <c r="D757" i="17"/>
  <c r="D758" i="17"/>
  <c r="D759" i="17"/>
  <c r="D760" i="17"/>
  <c r="D761" i="17"/>
  <c r="D762" i="17"/>
  <c r="D763" i="17"/>
  <c r="D764" i="17"/>
  <c r="D765" i="17"/>
  <c r="D766" i="17"/>
  <c r="D767" i="17"/>
  <c r="D768" i="17"/>
  <c r="D769" i="17"/>
  <c r="D770" i="17"/>
  <c r="D771" i="17"/>
  <c r="D772" i="17"/>
  <c r="D773" i="17"/>
  <c r="D774" i="17"/>
  <c r="D775" i="17"/>
  <c r="D776" i="17"/>
  <c r="D777" i="17"/>
  <c r="D778" i="17"/>
  <c r="D779" i="17"/>
  <c r="D780" i="17"/>
  <c r="D781" i="17"/>
  <c r="D782" i="17"/>
  <c r="D783" i="17"/>
  <c r="D784" i="17"/>
  <c r="D785" i="17"/>
  <c r="D786" i="17"/>
  <c r="D787" i="17"/>
  <c r="D788" i="17"/>
  <c r="D789" i="17"/>
  <c r="D790" i="17"/>
  <c r="D791" i="17"/>
  <c r="D792" i="17"/>
  <c r="D793" i="17"/>
  <c r="D794" i="17"/>
  <c r="D795" i="17"/>
  <c r="D796" i="17"/>
  <c r="D797" i="17"/>
  <c r="D798" i="17"/>
  <c r="D799" i="17"/>
  <c r="D800" i="17"/>
  <c r="D801" i="17"/>
  <c r="D802" i="17"/>
  <c r="D803" i="17"/>
  <c r="D804" i="17"/>
  <c r="D805" i="17"/>
  <c r="D806" i="17"/>
  <c r="D807" i="17"/>
  <c r="D808" i="17"/>
  <c r="D809" i="17"/>
  <c r="D810" i="17"/>
  <c r="D811" i="17"/>
  <c r="D812" i="17"/>
  <c r="D813" i="17"/>
  <c r="D814" i="17"/>
  <c r="D815" i="17"/>
  <c r="D816" i="17"/>
  <c r="D817" i="17"/>
  <c r="D818" i="17"/>
  <c r="D819" i="17"/>
  <c r="D820" i="17"/>
  <c r="D821" i="17"/>
  <c r="D822" i="17"/>
  <c r="D823" i="17"/>
  <c r="D824" i="17"/>
  <c r="D825" i="17"/>
  <c r="D826" i="17"/>
  <c r="D827" i="17"/>
  <c r="D828" i="17"/>
  <c r="D829" i="17"/>
  <c r="D830" i="17"/>
  <c r="D831" i="17"/>
  <c r="D832" i="17"/>
  <c r="D833" i="17"/>
  <c r="D834" i="17"/>
  <c r="D835" i="17"/>
  <c r="D836" i="17"/>
  <c r="D837" i="17"/>
  <c r="D838" i="17"/>
  <c r="D839" i="17"/>
  <c r="D840" i="17"/>
  <c r="D841" i="17"/>
  <c r="D842" i="17"/>
  <c r="D843" i="17"/>
  <c r="D844" i="17"/>
  <c r="D845" i="17"/>
  <c r="D846" i="17"/>
  <c r="D847" i="17"/>
  <c r="D848" i="17"/>
  <c r="D849" i="17"/>
  <c r="D850" i="17"/>
  <c r="D851" i="17"/>
  <c r="D852" i="17"/>
  <c r="D853" i="17"/>
  <c r="D854" i="17"/>
  <c r="D855" i="17"/>
  <c r="D856" i="17"/>
  <c r="D857" i="17"/>
  <c r="D858" i="17"/>
  <c r="D859" i="17"/>
  <c r="D860" i="17"/>
  <c r="D861" i="17"/>
  <c r="D862" i="17"/>
  <c r="D863" i="17"/>
  <c r="D864" i="17"/>
  <c r="D865" i="17"/>
  <c r="D866" i="17"/>
  <c r="D867" i="17"/>
  <c r="D868" i="17"/>
  <c r="D869" i="17"/>
  <c r="D870" i="17"/>
  <c r="D871" i="17"/>
  <c r="D872" i="17"/>
  <c r="D873" i="17"/>
  <c r="D874" i="17"/>
  <c r="D875" i="17"/>
  <c r="D876" i="17"/>
  <c r="D877" i="17"/>
  <c r="D878" i="17"/>
  <c r="D879" i="17"/>
  <c r="D880" i="17"/>
  <c r="D881" i="17"/>
  <c r="D882" i="17"/>
  <c r="D883" i="17"/>
  <c r="D884" i="17"/>
  <c r="D885" i="17"/>
  <c r="D886" i="17"/>
  <c r="D887" i="17"/>
  <c r="D888" i="17"/>
  <c r="D889" i="17"/>
  <c r="D890" i="17"/>
  <c r="D891" i="17"/>
  <c r="D892" i="17"/>
  <c r="D893" i="17"/>
  <c r="D894" i="17"/>
  <c r="D895" i="17"/>
  <c r="D896" i="17"/>
  <c r="D897" i="17"/>
  <c r="D898" i="17"/>
  <c r="D899" i="17"/>
  <c r="D900" i="17"/>
  <c r="D901" i="17"/>
  <c r="D902" i="17"/>
  <c r="D903" i="17"/>
  <c r="D904" i="17"/>
  <c r="D905" i="17"/>
  <c r="D906" i="17"/>
  <c r="D907" i="17"/>
  <c r="D908" i="17"/>
  <c r="D909" i="17"/>
  <c r="D910" i="17"/>
  <c r="D911" i="17"/>
  <c r="D912" i="17"/>
  <c r="D913" i="17"/>
  <c r="D914" i="17"/>
  <c r="D915" i="17"/>
  <c r="D916" i="17"/>
  <c r="D917" i="17"/>
  <c r="D918" i="17"/>
  <c r="D919" i="17"/>
  <c r="D920" i="17"/>
  <c r="D921" i="17"/>
  <c r="D922" i="17"/>
  <c r="D923" i="17"/>
  <c r="D924" i="17"/>
  <c r="D925" i="17"/>
  <c r="D926" i="17"/>
  <c r="D927" i="17"/>
  <c r="D928" i="17"/>
  <c r="D929" i="17"/>
  <c r="D930" i="17"/>
  <c r="D931" i="17"/>
  <c r="D932" i="17"/>
  <c r="D933" i="17"/>
  <c r="D934" i="17"/>
  <c r="D935" i="17"/>
  <c r="D936" i="17"/>
  <c r="D937" i="17"/>
  <c r="D938" i="17"/>
  <c r="D939" i="17"/>
  <c r="D940" i="17"/>
  <c r="D941" i="17"/>
  <c r="D942" i="17"/>
  <c r="D943" i="17"/>
  <c r="D944" i="17"/>
  <c r="D945" i="17"/>
  <c r="D946" i="17"/>
  <c r="D947" i="17"/>
  <c r="D948" i="17"/>
  <c r="D949" i="17"/>
  <c r="D950" i="17"/>
  <c r="D951" i="17"/>
  <c r="D952" i="17"/>
  <c r="D953" i="17"/>
  <c r="D954" i="17"/>
  <c r="D955" i="17"/>
  <c r="D956" i="17"/>
  <c r="D957" i="17"/>
  <c r="D958" i="17"/>
  <c r="D959" i="17"/>
  <c r="D960" i="17"/>
  <c r="D961" i="17"/>
  <c r="D962" i="17"/>
  <c r="D963" i="17"/>
  <c r="D964" i="17"/>
  <c r="D965" i="17"/>
  <c r="D966" i="17"/>
  <c r="D967" i="17"/>
  <c r="D968" i="17"/>
  <c r="D969" i="17"/>
  <c r="D970" i="17"/>
  <c r="D971" i="17"/>
  <c r="D972" i="17"/>
  <c r="D973" i="17"/>
  <c r="D974" i="17"/>
  <c r="D975" i="17"/>
  <c r="D976" i="17"/>
  <c r="D977" i="17"/>
  <c r="D978" i="17"/>
  <c r="D979" i="17"/>
  <c r="D980" i="17"/>
  <c r="D981" i="17"/>
  <c r="D982" i="17"/>
  <c r="D983" i="17"/>
  <c r="D984" i="17"/>
  <c r="D985" i="17"/>
  <c r="D986" i="17"/>
  <c r="D987" i="17"/>
  <c r="D988" i="17"/>
  <c r="D989" i="17"/>
  <c r="D990" i="17"/>
  <c r="D991" i="17"/>
  <c r="D992" i="17"/>
  <c r="D993" i="17"/>
  <c r="D994" i="17"/>
  <c r="D995" i="17"/>
  <c r="D996" i="17"/>
  <c r="D997" i="17"/>
  <c r="D998" i="17"/>
  <c r="D999" i="17"/>
  <c r="D1000" i="17"/>
  <c r="D1001" i="17"/>
  <c r="D1002" i="17"/>
  <c r="D1003" i="17"/>
  <c r="D1004" i="17"/>
  <c r="D1005" i="17"/>
  <c r="D1006" i="17"/>
  <c r="D1007" i="17"/>
  <c r="D1008" i="17"/>
  <c r="D1009" i="17"/>
  <c r="D1010" i="17"/>
  <c r="D1011" i="17"/>
  <c r="D1012" i="17"/>
  <c r="D1013" i="17"/>
  <c r="D1014" i="17"/>
  <c r="D1015" i="17"/>
  <c r="D1016" i="17"/>
  <c r="D1017" i="17"/>
  <c r="D1018" i="17"/>
  <c r="D1019" i="17"/>
  <c r="D1020" i="17"/>
  <c r="D1021" i="17"/>
  <c r="D1022" i="17"/>
  <c r="D1023" i="17"/>
  <c r="D1024" i="17"/>
  <c r="D1025" i="17"/>
  <c r="D1026" i="17"/>
  <c r="D1027" i="17"/>
  <c r="D1028" i="17"/>
  <c r="D1029" i="17"/>
  <c r="D1030" i="17"/>
  <c r="D1031" i="17"/>
  <c r="D1032" i="17"/>
  <c r="D1033" i="17"/>
  <c r="D1034" i="17"/>
  <c r="D1035" i="17"/>
  <c r="D1036" i="17"/>
  <c r="D1037" i="17"/>
  <c r="D1038" i="17"/>
  <c r="D1039" i="17"/>
  <c r="D1040" i="17"/>
  <c r="D1041" i="17"/>
  <c r="D1042" i="17"/>
  <c r="D1043" i="17"/>
  <c r="D1044" i="17"/>
  <c r="D1045" i="17"/>
  <c r="D1046" i="17"/>
  <c r="D1047" i="17"/>
  <c r="D1048" i="17"/>
  <c r="D1049" i="17"/>
  <c r="D1050" i="17"/>
  <c r="D1051" i="17"/>
  <c r="D1052" i="17"/>
  <c r="D1053" i="17"/>
  <c r="D1054" i="17"/>
  <c r="D1055" i="17"/>
  <c r="D1056" i="17"/>
  <c r="D1057" i="17"/>
  <c r="D1058" i="17"/>
  <c r="D1059" i="17"/>
  <c r="D1060" i="17"/>
  <c r="D1061" i="17"/>
  <c r="D1062" i="17"/>
  <c r="D1063" i="17"/>
  <c r="D1064" i="17"/>
  <c r="D1065" i="17"/>
  <c r="D1066" i="17"/>
  <c r="D1067" i="17"/>
  <c r="D1068" i="17"/>
  <c r="D1069" i="17"/>
  <c r="D1070" i="17"/>
  <c r="D1071" i="17"/>
  <c r="D1072" i="17"/>
  <c r="D1073" i="17"/>
  <c r="D1074" i="17"/>
  <c r="D1075" i="17"/>
  <c r="D1076" i="17"/>
  <c r="D1077" i="17"/>
  <c r="D1078" i="17"/>
  <c r="D1079" i="17"/>
  <c r="D1080" i="17"/>
  <c r="D1081" i="17"/>
  <c r="D1082" i="17"/>
  <c r="D1083" i="17"/>
  <c r="D1084" i="17"/>
  <c r="D1085" i="17"/>
  <c r="D1086" i="17"/>
  <c r="D1087" i="17"/>
  <c r="D1088" i="17"/>
  <c r="D1089" i="17"/>
  <c r="D1090" i="17"/>
  <c r="D1091" i="17"/>
  <c r="D1092" i="17"/>
  <c r="D1093" i="17"/>
  <c r="D1094" i="17"/>
  <c r="D1095" i="17"/>
  <c r="D1096" i="17"/>
  <c r="D1097" i="17"/>
  <c r="D1098" i="17"/>
  <c r="D1099" i="17"/>
  <c r="D1100" i="17"/>
  <c r="D1101" i="17"/>
  <c r="D1102" i="17"/>
  <c r="D1103" i="17"/>
  <c r="D1104" i="17"/>
  <c r="D1105" i="17"/>
  <c r="D1106" i="17"/>
  <c r="D1107" i="17"/>
  <c r="D1108" i="17"/>
  <c r="D1109" i="17"/>
  <c r="D1110" i="17"/>
  <c r="D1111" i="17"/>
  <c r="D1112" i="17"/>
  <c r="D1113" i="17"/>
  <c r="D1114" i="17"/>
  <c r="D1115" i="17"/>
  <c r="D1116" i="17"/>
  <c r="D1117" i="17"/>
  <c r="D1118" i="17"/>
  <c r="D1119" i="17"/>
  <c r="D1120" i="17"/>
  <c r="D1121" i="17"/>
  <c r="D1122" i="17"/>
  <c r="D1123" i="17"/>
  <c r="D1124" i="17"/>
  <c r="D1125" i="17"/>
  <c r="D1126" i="17"/>
  <c r="D1127" i="17"/>
  <c r="D1128" i="17"/>
  <c r="D1129" i="17"/>
  <c r="D1130" i="17"/>
  <c r="D1131" i="17"/>
  <c r="D1132" i="17"/>
  <c r="D1133" i="17"/>
  <c r="D1134" i="17"/>
  <c r="D1135" i="17"/>
  <c r="D1136" i="17"/>
  <c r="D1137" i="17"/>
  <c r="D1138" i="17"/>
  <c r="D1139" i="17"/>
  <c r="D1140" i="17"/>
  <c r="D1141" i="17"/>
  <c r="D1142" i="17"/>
  <c r="D1143" i="17"/>
  <c r="D1144" i="17"/>
  <c r="D1145" i="17"/>
  <c r="D1146" i="17"/>
  <c r="D1147" i="17"/>
  <c r="D1148" i="17"/>
  <c r="D1149" i="17"/>
  <c r="D1150" i="17"/>
  <c r="D1151" i="17"/>
  <c r="D1152" i="17"/>
  <c r="D1153" i="17"/>
  <c r="D1154" i="17"/>
  <c r="D1155" i="17"/>
  <c r="D1156" i="17"/>
  <c r="D1157" i="17"/>
  <c r="D1158" i="17"/>
  <c r="D1159" i="17"/>
  <c r="D1160" i="17"/>
  <c r="D1161" i="17"/>
  <c r="D1162" i="17"/>
  <c r="D1163" i="17"/>
  <c r="D1164" i="17"/>
  <c r="D1165" i="17"/>
  <c r="D1166" i="17"/>
  <c r="D1167" i="17"/>
  <c r="D1168" i="17"/>
  <c r="D1169" i="17"/>
  <c r="D1170" i="17"/>
  <c r="D1171" i="17"/>
  <c r="D1172" i="17"/>
  <c r="D1173" i="17"/>
  <c r="D1174" i="17"/>
  <c r="D1175" i="17"/>
  <c r="D1176" i="17"/>
  <c r="D1177" i="17"/>
  <c r="D1178" i="17"/>
  <c r="D1179" i="17"/>
  <c r="D1180" i="17"/>
  <c r="D1181" i="17"/>
  <c r="D1182" i="17"/>
  <c r="D1183" i="17"/>
  <c r="D1184" i="17"/>
  <c r="D1185" i="17"/>
  <c r="D1186" i="17"/>
  <c r="D1187" i="17"/>
  <c r="D1188" i="17"/>
  <c r="D1189" i="17"/>
  <c r="D1190" i="17"/>
  <c r="D1191" i="17"/>
  <c r="D1192" i="17"/>
  <c r="D1193" i="17"/>
  <c r="D1194" i="17"/>
  <c r="D1195" i="17"/>
  <c r="D1196" i="17"/>
  <c r="D1197" i="17"/>
  <c r="D1198" i="17"/>
  <c r="D1199" i="17"/>
  <c r="D1200" i="17"/>
  <c r="D1201" i="17"/>
  <c r="D1202" i="17"/>
  <c r="D1203" i="17"/>
  <c r="D1204" i="17"/>
  <c r="D1205" i="17"/>
  <c r="D1206" i="17"/>
  <c r="D1207" i="17"/>
  <c r="D1208" i="17"/>
  <c r="D1209" i="17"/>
  <c r="D1210" i="17"/>
  <c r="D1211" i="17"/>
  <c r="D1212" i="17"/>
  <c r="D1213" i="17"/>
  <c r="D1214" i="17"/>
  <c r="D1215" i="17"/>
  <c r="D1216" i="17"/>
  <c r="D1217" i="17"/>
  <c r="D1218" i="17"/>
  <c r="D1219" i="17"/>
  <c r="D1220" i="17"/>
  <c r="D1221" i="17"/>
  <c r="D1222" i="17"/>
  <c r="D1223" i="17"/>
  <c r="D1224" i="17"/>
  <c r="D1225" i="17"/>
  <c r="D1226" i="17"/>
  <c r="D1227" i="17"/>
  <c r="D1228" i="17"/>
  <c r="D1229" i="17"/>
  <c r="D1230" i="17"/>
  <c r="D1231" i="17"/>
  <c r="D1232" i="17"/>
  <c r="D1233" i="17"/>
  <c r="D1234" i="17"/>
  <c r="D1235" i="17"/>
  <c r="D1236" i="17"/>
  <c r="D1237" i="17"/>
  <c r="D1238" i="17"/>
  <c r="D1239" i="17"/>
  <c r="D1240" i="17"/>
  <c r="D1241" i="17"/>
  <c r="D1242" i="17"/>
  <c r="D1243" i="17"/>
  <c r="D1244" i="17"/>
  <c r="D1245" i="17"/>
  <c r="D1246" i="17"/>
  <c r="D1247" i="17"/>
  <c r="D1248" i="17"/>
  <c r="D1249" i="17"/>
  <c r="D1250" i="17"/>
  <c r="D1251" i="17"/>
  <c r="D1252" i="17"/>
  <c r="D1253" i="17"/>
  <c r="D1254" i="17"/>
  <c r="D1255" i="17"/>
  <c r="D1256" i="17"/>
  <c r="D1257" i="17"/>
  <c r="D1258" i="17"/>
  <c r="D1259" i="17"/>
  <c r="D1260" i="17"/>
  <c r="D1261" i="17"/>
  <c r="D1262" i="17"/>
  <c r="D1263" i="17"/>
  <c r="D1264" i="17"/>
  <c r="D1265" i="17"/>
  <c r="D1266" i="17"/>
  <c r="D1267" i="17"/>
  <c r="D1268" i="17"/>
  <c r="D1269" i="17"/>
  <c r="D1270" i="17"/>
  <c r="D1271" i="17"/>
  <c r="D1272" i="17"/>
  <c r="D1273" i="17"/>
  <c r="D1274" i="17"/>
  <c r="D1275" i="17"/>
  <c r="D1276" i="17"/>
  <c r="D1277" i="17"/>
  <c r="D1278" i="17"/>
  <c r="D1279" i="17"/>
  <c r="D1280" i="17"/>
  <c r="D1281" i="17"/>
  <c r="D1282" i="17"/>
  <c r="D1283" i="17"/>
  <c r="D1284" i="17"/>
  <c r="D1285" i="17"/>
  <c r="D1286" i="17"/>
  <c r="D1287" i="17"/>
  <c r="D1288" i="17"/>
  <c r="D1289" i="17"/>
  <c r="D1290" i="17"/>
  <c r="D1291" i="17"/>
  <c r="D1292" i="17"/>
  <c r="D1293" i="17"/>
  <c r="D1294" i="17"/>
  <c r="D1295" i="17"/>
  <c r="D1296" i="17"/>
  <c r="D1297" i="17"/>
  <c r="D1298" i="17"/>
  <c r="D1299" i="17"/>
  <c r="D1300" i="17"/>
  <c r="D1301" i="17"/>
  <c r="D1302" i="17"/>
  <c r="D1303" i="17"/>
  <c r="D1304" i="17"/>
  <c r="D1305" i="17"/>
  <c r="D1306" i="17"/>
  <c r="D1307" i="17"/>
  <c r="D1308" i="17"/>
  <c r="D1309" i="17"/>
  <c r="D1310" i="17"/>
  <c r="D1311" i="17"/>
  <c r="D1312" i="17"/>
  <c r="D1313" i="17"/>
  <c r="D1314" i="17"/>
  <c r="D1315" i="17"/>
  <c r="D1316" i="17"/>
  <c r="D1317" i="17"/>
  <c r="D1318" i="17"/>
  <c r="D1319" i="17"/>
  <c r="D1320" i="17"/>
  <c r="D1321" i="17"/>
  <c r="D1322" i="17"/>
  <c r="D1323" i="17"/>
  <c r="D1324" i="17"/>
  <c r="D1325" i="17"/>
  <c r="D1326" i="17"/>
  <c r="D1327" i="17"/>
  <c r="D1328" i="17"/>
  <c r="D1329" i="17"/>
  <c r="D1330" i="17"/>
  <c r="D1331" i="17"/>
  <c r="D1332" i="17"/>
  <c r="D1333" i="17"/>
  <c r="D1334" i="17"/>
  <c r="D1335" i="17"/>
  <c r="D1336" i="17"/>
  <c r="D1337" i="17"/>
  <c r="D1338" i="17"/>
  <c r="D1339" i="17"/>
  <c r="D1340" i="17"/>
  <c r="D1341" i="17"/>
  <c r="D1342" i="17"/>
  <c r="D1343" i="17"/>
  <c r="D1344" i="17"/>
  <c r="D1345" i="17"/>
  <c r="D1346" i="17"/>
  <c r="D1347" i="17"/>
  <c r="D1348" i="17"/>
  <c r="D1349" i="17"/>
  <c r="D1350" i="17"/>
  <c r="D1351" i="17"/>
  <c r="D1352" i="17"/>
  <c r="D1353" i="17"/>
  <c r="D1354" i="17"/>
  <c r="D1355" i="17"/>
  <c r="D1356" i="17"/>
  <c r="D1357" i="17"/>
  <c r="D1358" i="17"/>
  <c r="D1359" i="17"/>
  <c r="D1360" i="17"/>
  <c r="D1361" i="17"/>
  <c r="D1362" i="17"/>
  <c r="D1363" i="17"/>
  <c r="D1364" i="17"/>
  <c r="D1365" i="17"/>
  <c r="D1366" i="17"/>
  <c r="D1367" i="17"/>
  <c r="D1368" i="17"/>
  <c r="D1369" i="17"/>
  <c r="D1370" i="17"/>
  <c r="D1371" i="17"/>
  <c r="D1372" i="17"/>
  <c r="D1373" i="17"/>
  <c r="D1374" i="17"/>
  <c r="D1375" i="17"/>
  <c r="D1376" i="17"/>
  <c r="D1377" i="17"/>
  <c r="D1378" i="17"/>
  <c r="D1379" i="17"/>
  <c r="D1380" i="17"/>
  <c r="D1381" i="17"/>
  <c r="D1382" i="17"/>
  <c r="D1383" i="17"/>
  <c r="D1384" i="17"/>
  <c r="D1385" i="17"/>
  <c r="D1386" i="17"/>
  <c r="D1387" i="17"/>
  <c r="D1388" i="17"/>
  <c r="D1389" i="17"/>
  <c r="D1390" i="17"/>
  <c r="D1391" i="17"/>
  <c r="D1392" i="17"/>
  <c r="D1393" i="17"/>
  <c r="D1394" i="17"/>
  <c r="D1395" i="17"/>
  <c r="D1396" i="17"/>
  <c r="D1397" i="17"/>
  <c r="D1398" i="17"/>
  <c r="D1399" i="17"/>
  <c r="D1400" i="17"/>
  <c r="D1401" i="17"/>
  <c r="D1402" i="17"/>
  <c r="D1403" i="17"/>
  <c r="D1404" i="17"/>
  <c r="D1405" i="17"/>
  <c r="D1406" i="17"/>
  <c r="D1407" i="17"/>
  <c r="D1408" i="17"/>
  <c r="D1409" i="17"/>
  <c r="D1410" i="17"/>
  <c r="D1411" i="17"/>
  <c r="D1412" i="17"/>
  <c r="D1413" i="17"/>
  <c r="D1414" i="17"/>
  <c r="D1415" i="17"/>
  <c r="D1416" i="17"/>
  <c r="D1417" i="17"/>
  <c r="D1418" i="17"/>
  <c r="D1419" i="17"/>
  <c r="D1420" i="17"/>
  <c r="D1421" i="17"/>
  <c r="D1422" i="17"/>
  <c r="D1423" i="17"/>
  <c r="D1424" i="17"/>
  <c r="D1425" i="17"/>
  <c r="D1426" i="17"/>
  <c r="D1427" i="17"/>
  <c r="D1428" i="17"/>
  <c r="D1429" i="17"/>
  <c r="D1430" i="17"/>
  <c r="D1431" i="17"/>
  <c r="D1432" i="17"/>
  <c r="D1433" i="17"/>
  <c r="D1434" i="17"/>
  <c r="D1435" i="17"/>
  <c r="D1436" i="17"/>
  <c r="D1437" i="17"/>
  <c r="D1438" i="17"/>
  <c r="D1439" i="17"/>
  <c r="D1440" i="17"/>
  <c r="D1441" i="17"/>
  <c r="D1442" i="17"/>
  <c r="D1443" i="17"/>
  <c r="D1444" i="17"/>
  <c r="D1445" i="17"/>
  <c r="D1446" i="17"/>
  <c r="D1447" i="17"/>
  <c r="D1448" i="17"/>
  <c r="D1449" i="17"/>
  <c r="D1450" i="17"/>
  <c r="D1451" i="17"/>
  <c r="D1452" i="17"/>
  <c r="D1453" i="17"/>
  <c r="D1454" i="17"/>
  <c r="D1455" i="17"/>
  <c r="D1456" i="17"/>
  <c r="D1457" i="17"/>
  <c r="D1458" i="17"/>
  <c r="D1459" i="17"/>
  <c r="D1460" i="17"/>
  <c r="D1461" i="17"/>
  <c r="D1462" i="17"/>
  <c r="D1463" i="17"/>
  <c r="D1464" i="17"/>
  <c r="D1465" i="17"/>
  <c r="D1466" i="17"/>
  <c r="D1467" i="17"/>
  <c r="D1468" i="17"/>
  <c r="D1469" i="17"/>
  <c r="D1470" i="17"/>
  <c r="D1471" i="17"/>
  <c r="D1472" i="17"/>
  <c r="D1473" i="17"/>
  <c r="D1474" i="17"/>
  <c r="D1475" i="17"/>
  <c r="D1476" i="17"/>
  <c r="D1477" i="17"/>
  <c r="D1478" i="17"/>
  <c r="D1479" i="17"/>
  <c r="D1480" i="17"/>
  <c r="D1481" i="17"/>
  <c r="D1482" i="17"/>
  <c r="D1483" i="17"/>
  <c r="D1484" i="17"/>
  <c r="D1485" i="17"/>
  <c r="D1486" i="17"/>
  <c r="D1487" i="17"/>
  <c r="D1488" i="17"/>
  <c r="D1489" i="17"/>
  <c r="D1490" i="17"/>
  <c r="D1491" i="17"/>
  <c r="D1492" i="17"/>
  <c r="D1493" i="17"/>
  <c r="D1494" i="17"/>
  <c r="D1495" i="17"/>
  <c r="D1496" i="17"/>
  <c r="D1497" i="17"/>
  <c r="D1498" i="17"/>
  <c r="D1499" i="17"/>
  <c r="D1500" i="17"/>
  <c r="D1501" i="17"/>
  <c r="D1502" i="17"/>
  <c r="D1503" i="17"/>
  <c r="D1504" i="17"/>
  <c r="D1505" i="17"/>
  <c r="D1506" i="17"/>
  <c r="D1507" i="17"/>
  <c r="D1508" i="17"/>
  <c r="D1509" i="17"/>
  <c r="D1510" i="17"/>
  <c r="D1511" i="17"/>
  <c r="D1512" i="17"/>
  <c r="D1513" i="17"/>
  <c r="D1514" i="17"/>
  <c r="D1515" i="17"/>
  <c r="D1516" i="17"/>
  <c r="D1517" i="17"/>
  <c r="D1518" i="17"/>
  <c r="D1519" i="17"/>
  <c r="D1520" i="17"/>
  <c r="D1521" i="17"/>
  <c r="D1522" i="17"/>
  <c r="D1523" i="17"/>
  <c r="D1524" i="17"/>
  <c r="D1525" i="17"/>
  <c r="D1526" i="17"/>
  <c r="D1527" i="17"/>
  <c r="D1528" i="17"/>
  <c r="D1529" i="17"/>
  <c r="D1530" i="17"/>
  <c r="D1531" i="17"/>
  <c r="D1532" i="17"/>
  <c r="D1533" i="17"/>
  <c r="D1534" i="17"/>
  <c r="D1535" i="17"/>
  <c r="D1536" i="17"/>
  <c r="D1537" i="17"/>
  <c r="D1538" i="17"/>
  <c r="D1539" i="17"/>
  <c r="D1540" i="17"/>
  <c r="D1541" i="17"/>
  <c r="D1542" i="17"/>
  <c r="D1543" i="17"/>
  <c r="D1544" i="17"/>
  <c r="D1545" i="17"/>
  <c r="D1546" i="17"/>
  <c r="D1547" i="17"/>
  <c r="D1548" i="17"/>
  <c r="D1549" i="17"/>
  <c r="D1550" i="17"/>
  <c r="D1551" i="17"/>
  <c r="D1552" i="17"/>
  <c r="D1553" i="17"/>
  <c r="D1554" i="17"/>
  <c r="D1555" i="17"/>
  <c r="D1556" i="17"/>
  <c r="D1557" i="17"/>
  <c r="D1558" i="17"/>
  <c r="D1559" i="17"/>
  <c r="D1560" i="17"/>
  <c r="D1561" i="17"/>
  <c r="D1562" i="17"/>
  <c r="D1563" i="17"/>
  <c r="D1564" i="17"/>
  <c r="D1565" i="17"/>
  <c r="D1566" i="17"/>
  <c r="D1567" i="17"/>
  <c r="D1568" i="17"/>
  <c r="D1569" i="17"/>
  <c r="D1570" i="17"/>
  <c r="D1571" i="17"/>
  <c r="D1572" i="17"/>
  <c r="D1573" i="17"/>
  <c r="D1574" i="17"/>
  <c r="D1575" i="17"/>
  <c r="D1576" i="17"/>
  <c r="D1577" i="17"/>
  <c r="D1578" i="17"/>
  <c r="D1579" i="17"/>
  <c r="D1580" i="17"/>
  <c r="D1581" i="17"/>
  <c r="D1582" i="17"/>
  <c r="D1583" i="17"/>
  <c r="D1584" i="17"/>
  <c r="D1585" i="17"/>
  <c r="D1586" i="17"/>
  <c r="D1587" i="17"/>
  <c r="D1588" i="17"/>
  <c r="D1589" i="17"/>
  <c r="D1590" i="17"/>
  <c r="D1591" i="17"/>
  <c r="D1592" i="17"/>
  <c r="D1593" i="17"/>
  <c r="D1594" i="17"/>
  <c r="D1595" i="17"/>
  <c r="D1596" i="17"/>
  <c r="D1597" i="17"/>
  <c r="D1598" i="17"/>
  <c r="D1599" i="17"/>
  <c r="D1600" i="17"/>
  <c r="D1601" i="17"/>
  <c r="D1602" i="17"/>
  <c r="D1603" i="17"/>
  <c r="D1604" i="17"/>
  <c r="D1605" i="17"/>
  <c r="D1606" i="17"/>
  <c r="D1607" i="17"/>
  <c r="D1608" i="17"/>
  <c r="D1609" i="17"/>
  <c r="D1610" i="17"/>
  <c r="D1611" i="17"/>
  <c r="D1612" i="17"/>
  <c r="D1613" i="17"/>
  <c r="D1614" i="17"/>
  <c r="D1615" i="17"/>
  <c r="D1616" i="17"/>
  <c r="D1617" i="17"/>
  <c r="D1618" i="17"/>
  <c r="D1619" i="17"/>
  <c r="D1620" i="17"/>
  <c r="D1621" i="17"/>
  <c r="D1622" i="17"/>
  <c r="D1623" i="17"/>
  <c r="D1624" i="17"/>
  <c r="D1625" i="17"/>
  <c r="D1626" i="17"/>
  <c r="D1627" i="17"/>
  <c r="D1628" i="17"/>
  <c r="D1629" i="17"/>
  <c r="D1630" i="17"/>
  <c r="D1631" i="17"/>
  <c r="D1632" i="17"/>
  <c r="D1633" i="17"/>
  <c r="D1634" i="17"/>
  <c r="D1635" i="17"/>
  <c r="D1636" i="17"/>
  <c r="D1637" i="17"/>
  <c r="D1638" i="17"/>
  <c r="D1639" i="17"/>
  <c r="D1640" i="17"/>
  <c r="D1641" i="17"/>
  <c r="D1642" i="17"/>
  <c r="D1643" i="17"/>
  <c r="D1644" i="17"/>
  <c r="D1645" i="17"/>
  <c r="D1646" i="17"/>
  <c r="D1647" i="17"/>
  <c r="D1648" i="17"/>
  <c r="D1649" i="17"/>
  <c r="D1650" i="17"/>
  <c r="D1651" i="17"/>
  <c r="D1652" i="17"/>
  <c r="D1653" i="17"/>
  <c r="D1654" i="17"/>
  <c r="D1655" i="17"/>
  <c r="D1656" i="17"/>
  <c r="D1657" i="17"/>
  <c r="D1658" i="17"/>
  <c r="D1659" i="17"/>
  <c r="D1660" i="17"/>
  <c r="D1661" i="17"/>
  <c r="D1662" i="17"/>
  <c r="D1663" i="17"/>
  <c r="D1664" i="17"/>
  <c r="D1665" i="17"/>
  <c r="D1666" i="17"/>
  <c r="D1667" i="17"/>
  <c r="D1668" i="17"/>
  <c r="D1669" i="17"/>
  <c r="D1670" i="17"/>
  <c r="D1671" i="17"/>
  <c r="D1672" i="17"/>
  <c r="D1673" i="17"/>
  <c r="D1674" i="17"/>
  <c r="D1675" i="17"/>
  <c r="D1676" i="17"/>
  <c r="D1677" i="17"/>
  <c r="D1678" i="17"/>
  <c r="D1679" i="17"/>
  <c r="D1680" i="17"/>
  <c r="D1681" i="17"/>
  <c r="D1682" i="17"/>
  <c r="D1683" i="17"/>
  <c r="D1684" i="17"/>
  <c r="D1685" i="17"/>
  <c r="D1686" i="17"/>
  <c r="D1687" i="17"/>
  <c r="D1688" i="17"/>
  <c r="D1689" i="17"/>
  <c r="D1690" i="17"/>
  <c r="D1691" i="17"/>
  <c r="D1692" i="17"/>
  <c r="D1693" i="17"/>
  <c r="D1694" i="17"/>
  <c r="D1695" i="17"/>
  <c r="D1696" i="17"/>
  <c r="D1697" i="17"/>
  <c r="D1698" i="17"/>
  <c r="D1699" i="17"/>
  <c r="D1700" i="17"/>
  <c r="D1701" i="17"/>
  <c r="D1702" i="17"/>
  <c r="D1703" i="17"/>
  <c r="D1704" i="17"/>
  <c r="D1705" i="17"/>
  <c r="D1706" i="17"/>
  <c r="D1707" i="17"/>
  <c r="D1708" i="17"/>
  <c r="D1709" i="17"/>
  <c r="D1710" i="17"/>
  <c r="D1711" i="17"/>
  <c r="D1712" i="17"/>
  <c r="D1713" i="17"/>
  <c r="D1714" i="17"/>
  <c r="D1715" i="17"/>
  <c r="D1716" i="17"/>
  <c r="D1717" i="17"/>
  <c r="D1718" i="17"/>
  <c r="D1719" i="17"/>
  <c r="D1720" i="17"/>
  <c r="D1721" i="17"/>
  <c r="D1722" i="17"/>
  <c r="D1723" i="17"/>
  <c r="D1724" i="17"/>
  <c r="D1725" i="17"/>
  <c r="D1726" i="17"/>
  <c r="D1727" i="17"/>
  <c r="D1728" i="17"/>
  <c r="D1729" i="17"/>
  <c r="D1730" i="17"/>
  <c r="D1731" i="17"/>
  <c r="D1732" i="17"/>
  <c r="D1733" i="17"/>
  <c r="D1734" i="17"/>
  <c r="D1735" i="17"/>
  <c r="D1736" i="17"/>
  <c r="D1737" i="17"/>
  <c r="D1738" i="17"/>
  <c r="D1739" i="17"/>
  <c r="D1740" i="17"/>
  <c r="D1741" i="17"/>
  <c r="D1742" i="17"/>
  <c r="D1743" i="17"/>
  <c r="D1744" i="17"/>
  <c r="D1745" i="17"/>
  <c r="D1746" i="17"/>
  <c r="D1747" i="17"/>
  <c r="D1748" i="17"/>
  <c r="D1749" i="17"/>
  <c r="D1750" i="17"/>
  <c r="D1751" i="17"/>
  <c r="D1752" i="17"/>
  <c r="D1753" i="17"/>
  <c r="D1754" i="17"/>
  <c r="D1755" i="17"/>
  <c r="D1756" i="17"/>
  <c r="D1757" i="17"/>
  <c r="D1758" i="17"/>
  <c r="D1759" i="17"/>
  <c r="D1760" i="17"/>
  <c r="D1761" i="17"/>
  <c r="D1762" i="17"/>
  <c r="D1763" i="17"/>
  <c r="D1764" i="17"/>
  <c r="D1765" i="17"/>
  <c r="D1766" i="17"/>
  <c r="D1767" i="17"/>
  <c r="D1768" i="17"/>
  <c r="D1769" i="17"/>
  <c r="D1770" i="17"/>
  <c r="D1771" i="17"/>
  <c r="D1772" i="17"/>
  <c r="D1773" i="17"/>
  <c r="D1774" i="17"/>
  <c r="D1775" i="17"/>
  <c r="D1776" i="17"/>
  <c r="D1777" i="17"/>
  <c r="D1778" i="17"/>
  <c r="D1779" i="17"/>
  <c r="D1780" i="17"/>
  <c r="D1781" i="17"/>
  <c r="D1782" i="17"/>
  <c r="D1783" i="17"/>
  <c r="D1784" i="17"/>
  <c r="D1785" i="17"/>
  <c r="D1786" i="17"/>
  <c r="D1787" i="17"/>
  <c r="D1788" i="17"/>
  <c r="D1789" i="17"/>
  <c r="D1790" i="17"/>
  <c r="D1791" i="17"/>
  <c r="D1792" i="17"/>
  <c r="D1793" i="17"/>
  <c r="D1794" i="17"/>
  <c r="D1795" i="17"/>
  <c r="D1796" i="17"/>
  <c r="D1797" i="17"/>
  <c r="D1798" i="17"/>
  <c r="D1799" i="17"/>
  <c r="D1800" i="17"/>
  <c r="D1801" i="17"/>
  <c r="D1802" i="17"/>
  <c r="D1803" i="17"/>
  <c r="D1804" i="17"/>
  <c r="D1805" i="17"/>
  <c r="D1806" i="17"/>
  <c r="D1807" i="17"/>
  <c r="D1808" i="17"/>
  <c r="D1809" i="17"/>
  <c r="D1810" i="17"/>
  <c r="D1811" i="17"/>
  <c r="D1812" i="17"/>
  <c r="D1813" i="17"/>
  <c r="D1814" i="17"/>
  <c r="D1815" i="17"/>
  <c r="D1816" i="17"/>
  <c r="D1817" i="17"/>
  <c r="D1818" i="17"/>
  <c r="D1819" i="17"/>
  <c r="D1820" i="17"/>
  <c r="D1821" i="17"/>
  <c r="D1822" i="17"/>
  <c r="D1823" i="17"/>
  <c r="D1824" i="17"/>
  <c r="D1825" i="17"/>
  <c r="D1826" i="17"/>
  <c r="D1827" i="17"/>
  <c r="D1828" i="17"/>
  <c r="D1829" i="17"/>
  <c r="D1830" i="17"/>
  <c r="D1831" i="17"/>
  <c r="D1832" i="17"/>
  <c r="D1833" i="17"/>
  <c r="D1834" i="17"/>
  <c r="D1835" i="17"/>
  <c r="D1836" i="17"/>
  <c r="D1837" i="17"/>
  <c r="D1838" i="17"/>
  <c r="D1839" i="17"/>
  <c r="D1840" i="17"/>
  <c r="D1841" i="17"/>
  <c r="D1842" i="17"/>
  <c r="D1843" i="17"/>
  <c r="D1844" i="17"/>
  <c r="D1845" i="17"/>
  <c r="D1846" i="17"/>
  <c r="D1847" i="17"/>
  <c r="D1848" i="17"/>
  <c r="D1849" i="17"/>
  <c r="D1850" i="17"/>
  <c r="D1851" i="17"/>
  <c r="D1852" i="17"/>
  <c r="D1853" i="17"/>
  <c r="D1854" i="17"/>
  <c r="D1855" i="17"/>
  <c r="D1856" i="17"/>
  <c r="D1857" i="17"/>
  <c r="D1858" i="17"/>
  <c r="D1859" i="17"/>
  <c r="D1860" i="17"/>
  <c r="D1861" i="17"/>
  <c r="D1862" i="17"/>
  <c r="D1863" i="17"/>
  <c r="D1864" i="17"/>
  <c r="D1865" i="17"/>
  <c r="D1866" i="17"/>
  <c r="D1867" i="17"/>
  <c r="D1868" i="17"/>
  <c r="D1869" i="17"/>
  <c r="D1870" i="17"/>
  <c r="D1871" i="17"/>
  <c r="D1872" i="17"/>
  <c r="D1873" i="17"/>
  <c r="D1874" i="17"/>
  <c r="D1875" i="17"/>
  <c r="D1876" i="17"/>
  <c r="D1877" i="17"/>
  <c r="D1878" i="17"/>
  <c r="D1879" i="17"/>
  <c r="D1880" i="17"/>
  <c r="D1881" i="17"/>
  <c r="D1882" i="17"/>
  <c r="D1883" i="17"/>
  <c r="D1884" i="17"/>
  <c r="D1885" i="17"/>
  <c r="D1886" i="17"/>
  <c r="D1887" i="17"/>
  <c r="D1888" i="17"/>
  <c r="D1889" i="17"/>
  <c r="D1890" i="17"/>
  <c r="D1891" i="17"/>
  <c r="D1892" i="17"/>
  <c r="D1893" i="17"/>
  <c r="D1894" i="17"/>
  <c r="D1895" i="17"/>
  <c r="D1896" i="17"/>
  <c r="D1897" i="17"/>
  <c r="D1898" i="17"/>
  <c r="D1899" i="17"/>
  <c r="D1900" i="17"/>
  <c r="D1901" i="17"/>
  <c r="D1902" i="17"/>
  <c r="D1903" i="17"/>
  <c r="D1904" i="17"/>
  <c r="D1905" i="17"/>
  <c r="D1906" i="17"/>
  <c r="D1907" i="17"/>
  <c r="D1908" i="17"/>
  <c r="D1909" i="17"/>
  <c r="D1910" i="17"/>
  <c r="D1911" i="17"/>
  <c r="D1912" i="17"/>
  <c r="D1913" i="17"/>
  <c r="D1914" i="17"/>
  <c r="D1915" i="17"/>
  <c r="D1916" i="17"/>
  <c r="D1917" i="17"/>
  <c r="D1918" i="17"/>
  <c r="D1919" i="17"/>
  <c r="D1920" i="17"/>
  <c r="D1921" i="17"/>
  <c r="D1922" i="17"/>
  <c r="D1923" i="17"/>
  <c r="D1924" i="17"/>
  <c r="D1925" i="17"/>
  <c r="D1926" i="17"/>
  <c r="D1927" i="17"/>
  <c r="D1928" i="17"/>
  <c r="D1929" i="17"/>
  <c r="D1930" i="17"/>
  <c r="D1931" i="17"/>
  <c r="D1932" i="17"/>
  <c r="D1933" i="17"/>
  <c r="D1934" i="17"/>
  <c r="D1935" i="17"/>
  <c r="D1936" i="17"/>
  <c r="D1937" i="17"/>
  <c r="D1938" i="17"/>
  <c r="D1939" i="17"/>
  <c r="D1940" i="17"/>
  <c r="D1941" i="17"/>
  <c r="D1942" i="17"/>
  <c r="D1943" i="17"/>
  <c r="D1944" i="17"/>
  <c r="D1945" i="17"/>
  <c r="D1946" i="17"/>
  <c r="D1947" i="17"/>
  <c r="D1948" i="17"/>
  <c r="D1949" i="17"/>
  <c r="D1950" i="17"/>
  <c r="D1951" i="17"/>
  <c r="D1952" i="17"/>
  <c r="D1953" i="17"/>
  <c r="D1954" i="17"/>
  <c r="D1955" i="17"/>
  <c r="D1956" i="17"/>
  <c r="D1957" i="17"/>
  <c r="D1958" i="17"/>
  <c r="D1959" i="17"/>
  <c r="D1960" i="17"/>
  <c r="D1961" i="17"/>
  <c r="D1962" i="17"/>
  <c r="D1963" i="17"/>
  <c r="D1964" i="17"/>
  <c r="D1965" i="17"/>
  <c r="D1966" i="17"/>
  <c r="D1967" i="17"/>
  <c r="D1968" i="17"/>
  <c r="D1969" i="17"/>
  <c r="D1970" i="17"/>
  <c r="D1971" i="17"/>
  <c r="D1972" i="17"/>
  <c r="D1973" i="17"/>
  <c r="D1974" i="17"/>
  <c r="D1975" i="17"/>
  <c r="D1976" i="17"/>
  <c r="D1977" i="17"/>
  <c r="D1978" i="17"/>
  <c r="D1979" i="17"/>
  <c r="D1980" i="17"/>
  <c r="D1981" i="17"/>
  <c r="D1982" i="17"/>
  <c r="D1983" i="17"/>
  <c r="D1984" i="17"/>
  <c r="D1985" i="17"/>
  <c r="D1986" i="17"/>
  <c r="D1987" i="17"/>
  <c r="D1988" i="17"/>
  <c r="D1989" i="17"/>
  <c r="D1990" i="17"/>
  <c r="D1991" i="17"/>
  <c r="D1992" i="17"/>
  <c r="D1993" i="17"/>
  <c r="D1994" i="17"/>
  <c r="D1995" i="17"/>
  <c r="D1996" i="17"/>
  <c r="D1997" i="17"/>
  <c r="D1998" i="17"/>
  <c r="D1999" i="17"/>
  <c r="D2000" i="17"/>
  <c r="D2001" i="17"/>
  <c r="D2002" i="17"/>
  <c r="D2003" i="17"/>
  <c r="D2004" i="17"/>
  <c r="D2005" i="17"/>
  <c r="D2006" i="17"/>
  <c r="D2007" i="17"/>
  <c r="D2008" i="17"/>
  <c r="D2009" i="17"/>
  <c r="D2010" i="17"/>
  <c r="D2011" i="17"/>
  <c r="D2012" i="17"/>
  <c r="D2013" i="17"/>
  <c r="D2014" i="17"/>
  <c r="D2015" i="17"/>
  <c r="D2016" i="17"/>
  <c r="D2017" i="17"/>
  <c r="D2018" i="17"/>
  <c r="D2019" i="17"/>
  <c r="D2020" i="17"/>
  <c r="D2021" i="17"/>
  <c r="D2022" i="17"/>
  <c r="D2023" i="17"/>
  <c r="D2024" i="17"/>
  <c r="D2025" i="17"/>
  <c r="D2026" i="17"/>
  <c r="D2027" i="17"/>
  <c r="D2028" i="17"/>
  <c r="D2029" i="17"/>
  <c r="D2030" i="17"/>
  <c r="D2031" i="17"/>
  <c r="D2032" i="17"/>
  <c r="D2033" i="17"/>
  <c r="D2034" i="17"/>
  <c r="D2035" i="17"/>
  <c r="D2036" i="17"/>
  <c r="D2037" i="17"/>
  <c r="D2038" i="17"/>
  <c r="D2039" i="17"/>
  <c r="D2040" i="17"/>
  <c r="D2041" i="17"/>
  <c r="D2042" i="17"/>
  <c r="D2043" i="17"/>
  <c r="D2044" i="17"/>
  <c r="D2045" i="17"/>
  <c r="D2046" i="17"/>
  <c r="D2047" i="17"/>
  <c r="D2048" i="17"/>
  <c r="D2049" i="17"/>
  <c r="D2050" i="17"/>
  <c r="D2051" i="17"/>
  <c r="D2052" i="17"/>
  <c r="D2053" i="17"/>
  <c r="D2054" i="17"/>
  <c r="D2055" i="17"/>
  <c r="D2056" i="17"/>
  <c r="D2057" i="17"/>
  <c r="D2058" i="17"/>
  <c r="D2059" i="17"/>
  <c r="D2060" i="17"/>
  <c r="D2061" i="17"/>
  <c r="D2062" i="17"/>
  <c r="D2063" i="17"/>
  <c r="D2064" i="17"/>
  <c r="D2065" i="17"/>
  <c r="D2066" i="17"/>
  <c r="D2067" i="17"/>
  <c r="D2068" i="17"/>
  <c r="D2069" i="17"/>
  <c r="D2070" i="17"/>
  <c r="D2071" i="17"/>
  <c r="D2072" i="17"/>
  <c r="D2073" i="17"/>
  <c r="D2074" i="17"/>
  <c r="D2075" i="17"/>
  <c r="D2076" i="17"/>
  <c r="D2077" i="17"/>
  <c r="D2078" i="17"/>
  <c r="D2079" i="17"/>
  <c r="D2080" i="17"/>
  <c r="D2081" i="17"/>
  <c r="D2082" i="17"/>
  <c r="D2083" i="17"/>
  <c r="D2084" i="17"/>
  <c r="D2085" i="17"/>
  <c r="D2086" i="17"/>
  <c r="D2087" i="17"/>
  <c r="D2088" i="17"/>
  <c r="D2089" i="17"/>
  <c r="D2090" i="17"/>
  <c r="D2091" i="17"/>
  <c r="D2092" i="17"/>
  <c r="D2093" i="17"/>
  <c r="D2094" i="17"/>
  <c r="D2095" i="17"/>
  <c r="D2096" i="17"/>
  <c r="D2097" i="17"/>
  <c r="D2098" i="17"/>
  <c r="D2099" i="17"/>
  <c r="D2100" i="17"/>
  <c r="D2101" i="17"/>
  <c r="D2102" i="17"/>
  <c r="D2103" i="17"/>
  <c r="D2104" i="17"/>
  <c r="D2105" i="17"/>
  <c r="D2106" i="17"/>
  <c r="D2107" i="17"/>
  <c r="D2108" i="17"/>
  <c r="D2109" i="17"/>
  <c r="D2110" i="17"/>
  <c r="D2111" i="17"/>
  <c r="D2112" i="17"/>
  <c r="D2113" i="17"/>
  <c r="D2114" i="17"/>
  <c r="D2115" i="17"/>
  <c r="D2116" i="17"/>
  <c r="D2117" i="17"/>
  <c r="D2118" i="17"/>
  <c r="D2119" i="17"/>
  <c r="D2120" i="17"/>
  <c r="D2121" i="17"/>
  <c r="D2122" i="17"/>
  <c r="D2123" i="17"/>
  <c r="D2124" i="17"/>
  <c r="D2125" i="17"/>
  <c r="D2126" i="17"/>
  <c r="D2127" i="17"/>
  <c r="D2128" i="17"/>
  <c r="D2129" i="17"/>
  <c r="D2130" i="17"/>
  <c r="D2131" i="17"/>
  <c r="D2132" i="17"/>
  <c r="D2133" i="17"/>
  <c r="D2134" i="17"/>
  <c r="D2135" i="17"/>
  <c r="D2136" i="17"/>
  <c r="D2137" i="17"/>
  <c r="D2138" i="17"/>
  <c r="D2139" i="17"/>
  <c r="D2140" i="17"/>
  <c r="D2141" i="17"/>
  <c r="D2142" i="17"/>
  <c r="D2143" i="17"/>
  <c r="D2144" i="17"/>
  <c r="D2145" i="17"/>
  <c r="D2146" i="17"/>
  <c r="D2147" i="17"/>
  <c r="D2148" i="17"/>
  <c r="D2149" i="17"/>
  <c r="D2150" i="17"/>
  <c r="D2151" i="17"/>
  <c r="D2152" i="17"/>
  <c r="D2153" i="17"/>
  <c r="D2154" i="17"/>
  <c r="D2155" i="17"/>
  <c r="D2156" i="17"/>
  <c r="D2157" i="17"/>
  <c r="D2158" i="17"/>
  <c r="D2159" i="17"/>
  <c r="D2160" i="17"/>
  <c r="D2161" i="17"/>
  <c r="D2162" i="17"/>
  <c r="D2163" i="17"/>
  <c r="D2164" i="17"/>
  <c r="D2165" i="17"/>
  <c r="D2166" i="17"/>
  <c r="D2167" i="17"/>
  <c r="D2168" i="17"/>
  <c r="D2169" i="17"/>
  <c r="D2170" i="17"/>
  <c r="D2171" i="17"/>
  <c r="D2172" i="17"/>
  <c r="D2173" i="17"/>
  <c r="D2174" i="17"/>
  <c r="D2175" i="17"/>
  <c r="D2176" i="17"/>
  <c r="D2177" i="17"/>
  <c r="D2178" i="17"/>
  <c r="D2179" i="17"/>
  <c r="D2180" i="17"/>
  <c r="D2181" i="17"/>
  <c r="D2182" i="17"/>
  <c r="D2183" i="17"/>
  <c r="D2184" i="17"/>
  <c r="D2185" i="17"/>
  <c r="D2186" i="17"/>
  <c r="D2187" i="17"/>
  <c r="D2188" i="17"/>
  <c r="D2189" i="17"/>
  <c r="D2190" i="17"/>
  <c r="D2191" i="17"/>
  <c r="D2192" i="17"/>
  <c r="D2193" i="17"/>
  <c r="D2194" i="17"/>
  <c r="D2195" i="17"/>
  <c r="D2196" i="17"/>
  <c r="D2197" i="17"/>
  <c r="D2198" i="17"/>
  <c r="D2199" i="17"/>
  <c r="D2200" i="17"/>
  <c r="D2201" i="17"/>
  <c r="D2202" i="17"/>
  <c r="D2203" i="17"/>
  <c r="D2204" i="17"/>
  <c r="D2205" i="17"/>
  <c r="D2206" i="17"/>
  <c r="D2207" i="17"/>
  <c r="D2208" i="17"/>
  <c r="D2209" i="17"/>
  <c r="D2210" i="17"/>
  <c r="D2211" i="17"/>
  <c r="D2212" i="17"/>
  <c r="D2213" i="17"/>
  <c r="D2214" i="17"/>
  <c r="D2215" i="17"/>
  <c r="D2216" i="17"/>
  <c r="D2217" i="17"/>
  <c r="D2218" i="17"/>
  <c r="D2219" i="17"/>
  <c r="D2220" i="17"/>
  <c r="D2221" i="17"/>
  <c r="D2222" i="17"/>
  <c r="D2223" i="17"/>
  <c r="D2224" i="17"/>
  <c r="D2225" i="17"/>
  <c r="D2226" i="17"/>
  <c r="D2227" i="17"/>
  <c r="D2228" i="17"/>
  <c r="D2229" i="17"/>
  <c r="D2230" i="17"/>
  <c r="D2231" i="17"/>
  <c r="D2232" i="17"/>
  <c r="D2233" i="17"/>
  <c r="D2234" i="17"/>
  <c r="D2235" i="17"/>
  <c r="D2236" i="17"/>
  <c r="D2237" i="17"/>
  <c r="D2238" i="17"/>
  <c r="D2239" i="17"/>
  <c r="D2240" i="17"/>
  <c r="D2241" i="17"/>
  <c r="D2242" i="17"/>
  <c r="D2243" i="17"/>
  <c r="D2244" i="17"/>
  <c r="D2245" i="17"/>
  <c r="D2246" i="17"/>
  <c r="D2247" i="17"/>
  <c r="D2248" i="17"/>
  <c r="D2249" i="17"/>
  <c r="D2250" i="17"/>
  <c r="D2251" i="17"/>
  <c r="D2252" i="17"/>
  <c r="D2253" i="17"/>
  <c r="D2254" i="17"/>
  <c r="D2255" i="17"/>
  <c r="D2256" i="17"/>
  <c r="D2257" i="17"/>
  <c r="D2258" i="17"/>
  <c r="D2259" i="17"/>
  <c r="D2260" i="17"/>
  <c r="D2261" i="17"/>
  <c r="D2262" i="17"/>
  <c r="D2263" i="17"/>
  <c r="D2264" i="17"/>
  <c r="D2265" i="17"/>
  <c r="D2266" i="17"/>
  <c r="D2267" i="17"/>
  <c r="D2268" i="17"/>
  <c r="D2269" i="17"/>
  <c r="D2270" i="17"/>
  <c r="D2271" i="17"/>
  <c r="D2272" i="17"/>
  <c r="D2273" i="17"/>
  <c r="D2274" i="17"/>
  <c r="D2275" i="17"/>
  <c r="D2276" i="17"/>
  <c r="D2277" i="17"/>
  <c r="D2278" i="17"/>
  <c r="D2279" i="17"/>
  <c r="D2280" i="17"/>
  <c r="D2281" i="17"/>
  <c r="D2282" i="17"/>
  <c r="D2283" i="17"/>
  <c r="D2284" i="17"/>
  <c r="D2285" i="17"/>
  <c r="D2286" i="17"/>
  <c r="D2287" i="17"/>
  <c r="D2288" i="17"/>
  <c r="D2289" i="17"/>
  <c r="D2290" i="17"/>
  <c r="D2291" i="17"/>
  <c r="D2292" i="17"/>
  <c r="D2293" i="17"/>
  <c r="D2294" i="17"/>
  <c r="D2295" i="17"/>
  <c r="D2296" i="17"/>
  <c r="D2297" i="17"/>
  <c r="D2298" i="17"/>
  <c r="D2299" i="17"/>
  <c r="D2300" i="17"/>
  <c r="D2301" i="17"/>
  <c r="D2302" i="17"/>
  <c r="D2303" i="17"/>
  <c r="D2304" i="17"/>
  <c r="D2305" i="17"/>
  <c r="D2306" i="17"/>
  <c r="D2307" i="17"/>
  <c r="D2308" i="17"/>
  <c r="D2309" i="17"/>
  <c r="D2310" i="17"/>
  <c r="D2311" i="17"/>
  <c r="D2312" i="17"/>
  <c r="D2313" i="17"/>
  <c r="D2314" i="17"/>
  <c r="D2315" i="17"/>
  <c r="D2316" i="17"/>
  <c r="D2317" i="17"/>
  <c r="D2318" i="17"/>
  <c r="D2319" i="17"/>
  <c r="D2320" i="17"/>
  <c r="D2321" i="17"/>
  <c r="D2322" i="17"/>
  <c r="D2323" i="17"/>
  <c r="D2324" i="17"/>
  <c r="D2325" i="17"/>
  <c r="D2326" i="17"/>
  <c r="D2327" i="17"/>
  <c r="D2328" i="17"/>
  <c r="D2329" i="17"/>
  <c r="D2330" i="17"/>
  <c r="D2331" i="17"/>
  <c r="D2332" i="17"/>
  <c r="D2333" i="17"/>
  <c r="D2334" i="17"/>
  <c r="D2335" i="17"/>
  <c r="D2336" i="17"/>
  <c r="D2337" i="17"/>
  <c r="D2338" i="17"/>
  <c r="D2339" i="17"/>
  <c r="D2340" i="17"/>
  <c r="D2341" i="17"/>
  <c r="D2342" i="17"/>
  <c r="D2343" i="17"/>
  <c r="D2344" i="17"/>
  <c r="D2345" i="17"/>
  <c r="D2346" i="17"/>
  <c r="D2347" i="17"/>
  <c r="D2348" i="17"/>
  <c r="D2349" i="17"/>
  <c r="D2350" i="17"/>
  <c r="D2351" i="17"/>
  <c r="D2352" i="17"/>
  <c r="D2353" i="17"/>
  <c r="D2354" i="17"/>
  <c r="D2355" i="17"/>
  <c r="D2356" i="17"/>
  <c r="D2357" i="17"/>
  <c r="D2358" i="17"/>
  <c r="D2359" i="17"/>
  <c r="D2360" i="17"/>
  <c r="D2361" i="17"/>
  <c r="D2362" i="17"/>
  <c r="D2363" i="17"/>
  <c r="D2364" i="17"/>
  <c r="D2365" i="17"/>
  <c r="D2366" i="17"/>
  <c r="D2367" i="17"/>
  <c r="D2368" i="17"/>
  <c r="D2369" i="17"/>
  <c r="D2370" i="17"/>
  <c r="D2371" i="17"/>
  <c r="D2372" i="17"/>
  <c r="D2373" i="17"/>
  <c r="D2374" i="17"/>
  <c r="D2375" i="17"/>
  <c r="D2376" i="17"/>
  <c r="D2377" i="17"/>
  <c r="D2378" i="17"/>
  <c r="D2379" i="17"/>
  <c r="D2380" i="17"/>
  <c r="D2381" i="17"/>
  <c r="D2382" i="17"/>
  <c r="D2383" i="17"/>
  <c r="D2384" i="17"/>
  <c r="D2385" i="17"/>
  <c r="D2386" i="17"/>
  <c r="D2387" i="17"/>
  <c r="D2388" i="17"/>
  <c r="D2389" i="17"/>
  <c r="D2390" i="17"/>
  <c r="D2391" i="17"/>
  <c r="D2392" i="17"/>
  <c r="D2393" i="17"/>
  <c r="D2394" i="17"/>
  <c r="D2395" i="17"/>
  <c r="D2396" i="17"/>
  <c r="D2397" i="17"/>
  <c r="D2398" i="17"/>
  <c r="D2399" i="17"/>
  <c r="D2400" i="17"/>
  <c r="D2401" i="17"/>
  <c r="D2402" i="17"/>
  <c r="D2403" i="17"/>
  <c r="D2404" i="17"/>
  <c r="D2405" i="17"/>
  <c r="D2406" i="17"/>
  <c r="D2407" i="17"/>
  <c r="D2408" i="17"/>
  <c r="D2409" i="17"/>
  <c r="D2410" i="17"/>
  <c r="D2411" i="17"/>
  <c r="D2412" i="17"/>
  <c r="D2413" i="17"/>
  <c r="D2414" i="17"/>
  <c r="D2415" i="17"/>
  <c r="D2416" i="17"/>
  <c r="D2417" i="17"/>
  <c r="D2418" i="17"/>
  <c r="D2419" i="17"/>
  <c r="D2420" i="17"/>
  <c r="D2421" i="17"/>
  <c r="D2422" i="17"/>
  <c r="D2423" i="17"/>
  <c r="D2424" i="17"/>
  <c r="D2425" i="17"/>
  <c r="D2426" i="17"/>
  <c r="D2427" i="17"/>
  <c r="D2428" i="17"/>
  <c r="D2429" i="17"/>
  <c r="D2430" i="17"/>
  <c r="D2431" i="17"/>
  <c r="D2432" i="17"/>
  <c r="D2433" i="17"/>
  <c r="D2434" i="17"/>
  <c r="D2435" i="17"/>
  <c r="D2436" i="17"/>
  <c r="D2437" i="17"/>
  <c r="D2438" i="17"/>
  <c r="D2439" i="17"/>
  <c r="D2440" i="17"/>
  <c r="D2441" i="17"/>
  <c r="D2442" i="17"/>
  <c r="D2443" i="17"/>
  <c r="D2444" i="17"/>
  <c r="D2445" i="17"/>
  <c r="D2446" i="17"/>
  <c r="D2447" i="17"/>
  <c r="D2448" i="17"/>
  <c r="D2449" i="17"/>
  <c r="D2450" i="17"/>
  <c r="D2451" i="17"/>
  <c r="D2452" i="17"/>
  <c r="D2453" i="17"/>
  <c r="D2454" i="17"/>
  <c r="D2455" i="17"/>
  <c r="D2456" i="17"/>
  <c r="D2457" i="17"/>
  <c r="D2458" i="17"/>
  <c r="D2459" i="17"/>
  <c r="D2460" i="17"/>
  <c r="D2461" i="17"/>
  <c r="D2462" i="17"/>
  <c r="D2463" i="17"/>
  <c r="D2464" i="17"/>
  <c r="D2465" i="17"/>
  <c r="D2466" i="17"/>
  <c r="D2467" i="17"/>
  <c r="D2468" i="17"/>
  <c r="D2469" i="17"/>
  <c r="D2470" i="17"/>
  <c r="D2471" i="17"/>
  <c r="D2472" i="17"/>
  <c r="D2473" i="17"/>
  <c r="D2474" i="17"/>
  <c r="D2475" i="17"/>
  <c r="D2476" i="17"/>
  <c r="D2477" i="17"/>
  <c r="D2478" i="17"/>
  <c r="D2479" i="17"/>
  <c r="D2480" i="17"/>
  <c r="D2481" i="17"/>
  <c r="D2482" i="17"/>
  <c r="D2483" i="17"/>
  <c r="D2484" i="17"/>
  <c r="D2485" i="17"/>
  <c r="D2486" i="17"/>
  <c r="D2487" i="17"/>
  <c r="D2488" i="17"/>
  <c r="D2489" i="17"/>
  <c r="D2490" i="17"/>
  <c r="D2491" i="17"/>
  <c r="D2492" i="17"/>
  <c r="D2493" i="17"/>
  <c r="D2494" i="17"/>
  <c r="D2495" i="17"/>
  <c r="D2496" i="17"/>
  <c r="D2497" i="17"/>
  <c r="D2498" i="17"/>
  <c r="D2499" i="17"/>
  <c r="D2500" i="17"/>
  <c r="D2501" i="17"/>
  <c r="D2502" i="17"/>
  <c r="D2503" i="17"/>
  <c r="D2504" i="17"/>
  <c r="D2505" i="17"/>
  <c r="D2506" i="17"/>
  <c r="D2507" i="17"/>
  <c r="D2508" i="17"/>
  <c r="D2509" i="17"/>
  <c r="D2510" i="17"/>
  <c r="D2511" i="17"/>
  <c r="D2512" i="17"/>
  <c r="D2513" i="17"/>
  <c r="D2514" i="17"/>
  <c r="D2515" i="17"/>
  <c r="D2516" i="17"/>
  <c r="D2517" i="17"/>
  <c r="D2518" i="17"/>
  <c r="D2519" i="17"/>
  <c r="D2520" i="17"/>
  <c r="D2521" i="17"/>
  <c r="D2522" i="17"/>
  <c r="D2523" i="17"/>
  <c r="D2524" i="17"/>
  <c r="D2525" i="17"/>
  <c r="D2526" i="17"/>
  <c r="D2527" i="17"/>
  <c r="D2528" i="17"/>
  <c r="D2529" i="17"/>
  <c r="D2530" i="17"/>
  <c r="D2531" i="17"/>
  <c r="D2532" i="17"/>
  <c r="D2533" i="17"/>
  <c r="D2534" i="17"/>
  <c r="D2535" i="17"/>
  <c r="D2536" i="17"/>
  <c r="D2537" i="17"/>
  <c r="D2538" i="17"/>
  <c r="D2539" i="17"/>
  <c r="D2540" i="17"/>
  <c r="D2541" i="17"/>
  <c r="D2542" i="17"/>
  <c r="D2543" i="17"/>
  <c r="D2544" i="17"/>
  <c r="D2545" i="17"/>
  <c r="D2546" i="17"/>
  <c r="D2547" i="17"/>
  <c r="D2548" i="17"/>
  <c r="D2549" i="17"/>
  <c r="D2550" i="17"/>
  <c r="D2551" i="17"/>
  <c r="D2552" i="17"/>
  <c r="D2553" i="17"/>
  <c r="D2554" i="17"/>
  <c r="D2555" i="17"/>
  <c r="D2556" i="17"/>
  <c r="D2557" i="17"/>
  <c r="D2558" i="17"/>
  <c r="D2559" i="17"/>
  <c r="D2560" i="17"/>
  <c r="D2561" i="17"/>
  <c r="D2562" i="17"/>
  <c r="D2563" i="17"/>
  <c r="D2564" i="17"/>
  <c r="D2565" i="17"/>
  <c r="D2566" i="17"/>
  <c r="D2567" i="17"/>
  <c r="D2568" i="17"/>
  <c r="D2569" i="17"/>
  <c r="D2570" i="17"/>
  <c r="D2571" i="17"/>
  <c r="D2572" i="17"/>
  <c r="D2573" i="17"/>
  <c r="D2574" i="17"/>
  <c r="D2575" i="17"/>
  <c r="D2576" i="17"/>
  <c r="D2577" i="17"/>
  <c r="D2578" i="17"/>
  <c r="D2579" i="17"/>
  <c r="D2580" i="17"/>
  <c r="D2581" i="17"/>
  <c r="D2582" i="17"/>
  <c r="D2583" i="17"/>
  <c r="D2584" i="17"/>
  <c r="D2585" i="17"/>
  <c r="D2586" i="17"/>
  <c r="D2587" i="17"/>
  <c r="D2588" i="17"/>
  <c r="D2589" i="17"/>
  <c r="D2590" i="17"/>
  <c r="D2591" i="17"/>
  <c r="D2592" i="17"/>
  <c r="D2593" i="17"/>
  <c r="D2594" i="17"/>
  <c r="D2595" i="17"/>
  <c r="D2596" i="17"/>
  <c r="D2597" i="17"/>
  <c r="D2598" i="17"/>
  <c r="D2599" i="17"/>
  <c r="D2600" i="17"/>
  <c r="D2601" i="17"/>
  <c r="D2602" i="17"/>
  <c r="D2603" i="17"/>
  <c r="D2604" i="17"/>
  <c r="D2605" i="17"/>
  <c r="D2606" i="17"/>
  <c r="D2607" i="17"/>
  <c r="D2608" i="17"/>
  <c r="D2609" i="17"/>
  <c r="D2610" i="17"/>
  <c r="D2611" i="17"/>
  <c r="D2612" i="17"/>
  <c r="D2613" i="17"/>
  <c r="D2614" i="17"/>
  <c r="D2615" i="17"/>
  <c r="D2616" i="17"/>
  <c r="D2617" i="17"/>
  <c r="D2618" i="17"/>
  <c r="D2619" i="17"/>
  <c r="D2620" i="17"/>
  <c r="D2621" i="17"/>
  <c r="D2622" i="17"/>
  <c r="D2623" i="17"/>
  <c r="D2624" i="17"/>
  <c r="D2625" i="17"/>
  <c r="D2626" i="17"/>
  <c r="D2627" i="17"/>
  <c r="D2628" i="17"/>
  <c r="D2629" i="17"/>
  <c r="D2630" i="17"/>
  <c r="D2631" i="17"/>
  <c r="D2632" i="17"/>
  <c r="D2633" i="17"/>
  <c r="D2634" i="17"/>
  <c r="D2635" i="17"/>
  <c r="D2636" i="17"/>
  <c r="D2637" i="17"/>
  <c r="D2638" i="17"/>
  <c r="D2639" i="17"/>
  <c r="D2640" i="17"/>
  <c r="D2641" i="17"/>
  <c r="D2642" i="17"/>
  <c r="D2643" i="17"/>
  <c r="D2644" i="17"/>
  <c r="D2645" i="17"/>
  <c r="D2646" i="17"/>
  <c r="D2647" i="17"/>
  <c r="D2648" i="17"/>
  <c r="D2649" i="17"/>
  <c r="D2650" i="17"/>
  <c r="D2651" i="17"/>
  <c r="D2652" i="17"/>
  <c r="D2653" i="17"/>
  <c r="D2654" i="17"/>
  <c r="D2655" i="17"/>
  <c r="D2656" i="17"/>
  <c r="D2657" i="17"/>
  <c r="D2658" i="17"/>
  <c r="D2659" i="17"/>
  <c r="D2660" i="17"/>
  <c r="D2661" i="17"/>
  <c r="D2662" i="17"/>
  <c r="D2663" i="17"/>
  <c r="D2664" i="17"/>
  <c r="D2665" i="17"/>
  <c r="D2666" i="17"/>
  <c r="D2667" i="17"/>
  <c r="D2668" i="17"/>
  <c r="D2669" i="17"/>
  <c r="D2670" i="17"/>
  <c r="D2671" i="17"/>
  <c r="D2672" i="17"/>
  <c r="D2673" i="17"/>
  <c r="D2674" i="17"/>
  <c r="D2675" i="17"/>
  <c r="D2676" i="17"/>
  <c r="D2677" i="17"/>
  <c r="D2678" i="17"/>
  <c r="D2679" i="17"/>
  <c r="D2680" i="17"/>
  <c r="D2681" i="17"/>
  <c r="D2682" i="17"/>
  <c r="D2683" i="17"/>
  <c r="D2684" i="17"/>
  <c r="D2685" i="17"/>
  <c r="D2686" i="17"/>
  <c r="D2687" i="17"/>
  <c r="D2688" i="17"/>
  <c r="D2689" i="17"/>
  <c r="D2690" i="17"/>
  <c r="D2691" i="17"/>
  <c r="D2692" i="17"/>
  <c r="D2693" i="17"/>
  <c r="D2694" i="17"/>
  <c r="D2695" i="17"/>
  <c r="D2696" i="17"/>
  <c r="D2697" i="17"/>
  <c r="D2698" i="17"/>
  <c r="D2699" i="17"/>
  <c r="D2700" i="17"/>
  <c r="D2701" i="17"/>
  <c r="D2702" i="17"/>
  <c r="D2703" i="17"/>
  <c r="D2704" i="17"/>
  <c r="D2705" i="17"/>
  <c r="D2706" i="17"/>
  <c r="D2707" i="17"/>
  <c r="D2708" i="17"/>
  <c r="D2709" i="17"/>
  <c r="D2710" i="17"/>
  <c r="D2711" i="17"/>
  <c r="D2712" i="17"/>
  <c r="D2713" i="17"/>
  <c r="D2714" i="17"/>
  <c r="D2715" i="17"/>
  <c r="D2716" i="17"/>
  <c r="D2717" i="17"/>
  <c r="D2718" i="17"/>
  <c r="D2719" i="17"/>
  <c r="D2720" i="17"/>
  <c r="D2721" i="17"/>
  <c r="D2722" i="17"/>
  <c r="D2723" i="17"/>
  <c r="D2724" i="17"/>
  <c r="D2725" i="17"/>
  <c r="D2726" i="17"/>
  <c r="D2727" i="17"/>
  <c r="D2728" i="17"/>
  <c r="D2729" i="17"/>
  <c r="D2730" i="17"/>
  <c r="D2731" i="17"/>
  <c r="D2732" i="17"/>
  <c r="D2733" i="17"/>
  <c r="D2734" i="17"/>
  <c r="D2735" i="17"/>
  <c r="D2736" i="17"/>
  <c r="D2737" i="17"/>
  <c r="D2738" i="17"/>
  <c r="D2739" i="17"/>
  <c r="D2740" i="17"/>
  <c r="D2741" i="17"/>
  <c r="D2742" i="17"/>
  <c r="D2743" i="17"/>
  <c r="D2744" i="17"/>
  <c r="D2745" i="17"/>
  <c r="D2746" i="17"/>
  <c r="D2747" i="17"/>
  <c r="D2748" i="17"/>
  <c r="D2749" i="17"/>
  <c r="D2750" i="17"/>
  <c r="D2751" i="17"/>
  <c r="D2752" i="17"/>
  <c r="D2753" i="17"/>
  <c r="D2754" i="17"/>
  <c r="D2755" i="17"/>
  <c r="D2756" i="17"/>
  <c r="D2757" i="17"/>
  <c r="D2758" i="17"/>
  <c r="D2759" i="17"/>
  <c r="D2760" i="17"/>
  <c r="D2761" i="17"/>
  <c r="D2762" i="17"/>
  <c r="D2763" i="17"/>
  <c r="D2764" i="17"/>
  <c r="D2765" i="17"/>
  <c r="D2766" i="17"/>
  <c r="D2767" i="17"/>
  <c r="D2768" i="17"/>
  <c r="D2769" i="17"/>
  <c r="D2770" i="17"/>
  <c r="D2771" i="17"/>
  <c r="D2772" i="17"/>
  <c r="D2773" i="17"/>
  <c r="D2774" i="17"/>
  <c r="D2775" i="17"/>
  <c r="D2776" i="17"/>
  <c r="D2777" i="17"/>
  <c r="D2778" i="17"/>
  <c r="D2" i="17"/>
  <c r="B19" i="10" l="1"/>
  <c r="C19" i="10"/>
  <c r="C25" i="10" l="1"/>
  <c r="B25" i="10"/>
  <c r="C21" i="10"/>
  <c r="B21" i="10"/>
  <c r="C17" i="10"/>
  <c r="B17" i="10"/>
  <c r="C13" i="10"/>
  <c r="B13" i="10"/>
  <c r="C9" i="10"/>
  <c r="B9" i="10"/>
  <c r="C3" i="10"/>
  <c r="B3" i="10"/>
  <c r="C8" i="10" l="1"/>
  <c r="B8" i="10"/>
  <c r="C24" i="10"/>
  <c r="B24" i="10"/>
  <c r="C20" i="10"/>
  <c r="B20" i="10"/>
  <c r="C16" i="10"/>
  <c r="B16" i="10"/>
  <c r="C12" i="10"/>
  <c r="B12" i="10"/>
  <c r="C5" i="10"/>
  <c r="B5" i="10"/>
  <c r="C15" i="10"/>
  <c r="C23" i="10"/>
  <c r="C7" i="10"/>
  <c r="C2" i="10"/>
  <c r="C10" i="10"/>
  <c r="C14" i="10"/>
  <c r="C18" i="10"/>
  <c r="C22" i="10"/>
  <c r="C6" i="10"/>
  <c r="C11" i="10"/>
  <c r="C4" i="10"/>
  <c r="B4" i="10"/>
  <c r="B11" i="10"/>
  <c r="B15" i="10"/>
  <c r="B23" i="10"/>
  <c r="B7" i="10"/>
  <c r="B2" i="10"/>
  <c r="B10" i="10"/>
  <c r="B14" i="10"/>
  <c r="B18" i="10"/>
  <c r="B22" i="10"/>
  <c r="B6" i="10"/>
  <c r="B26" i="10" l="1"/>
  <c r="C26" i="10"/>
  <c r="E215" i="3"/>
  <c r="D215" i="3"/>
  <c r="D4" i="3"/>
  <c r="E4" i="3" s="1"/>
  <c r="AE1674" i="1"/>
  <c r="AF1674" i="1" s="1"/>
  <c r="AE1675" i="1"/>
  <c r="AF1675" i="1" s="1"/>
  <c r="AE1676" i="1"/>
  <c r="AF1676" i="1" s="1"/>
  <c r="AE1677" i="1"/>
  <c r="AF1677" i="1" s="1"/>
  <c r="AE1678" i="1"/>
  <c r="AF1678" i="1" s="1"/>
  <c r="AE1679" i="1"/>
  <c r="AF1679" i="1" s="1"/>
  <c r="AE1680" i="1"/>
  <c r="AF1680" i="1" s="1"/>
  <c r="AE1681" i="1"/>
  <c r="AF1681" i="1" s="1"/>
  <c r="AE1682" i="1"/>
  <c r="AF1682" i="1" s="1"/>
  <c r="AE1683" i="1"/>
  <c r="AF1683" i="1" s="1"/>
  <c r="AG1683" i="1" s="1"/>
  <c r="AH1683" i="1" s="1"/>
  <c r="AE1684" i="1"/>
  <c r="AF1684" i="1" s="1"/>
  <c r="AE1685" i="1"/>
  <c r="AF1685" i="1" s="1"/>
  <c r="AG1685" i="1" s="1"/>
  <c r="AE1686" i="1"/>
  <c r="AF1686" i="1" s="1"/>
  <c r="AE1687" i="1"/>
  <c r="AF1687" i="1" s="1"/>
  <c r="AG1687" i="1" s="1"/>
  <c r="AE1688" i="1"/>
  <c r="AF1688" i="1" s="1"/>
  <c r="AE1689" i="1"/>
  <c r="AF1689" i="1" s="1"/>
  <c r="AG1689" i="1" s="1"/>
  <c r="AE1690" i="1"/>
  <c r="AF1690" i="1" s="1"/>
  <c r="AE1691" i="1"/>
  <c r="AF1691" i="1" s="1"/>
  <c r="AG1691" i="1" s="1"/>
  <c r="AH1691" i="1" s="1"/>
  <c r="AE1692" i="1"/>
  <c r="AF1692" i="1" s="1"/>
  <c r="AE1693" i="1"/>
  <c r="AF1693" i="1" s="1"/>
  <c r="AE1694" i="1"/>
  <c r="AF1694" i="1" s="1"/>
  <c r="AE1695" i="1"/>
  <c r="AF1695" i="1" s="1"/>
  <c r="AG1695" i="1" s="1"/>
  <c r="AE1696" i="1"/>
  <c r="AF1696" i="1" s="1"/>
  <c r="AE1697" i="1"/>
  <c r="AF1697" i="1" s="1"/>
  <c r="AG1697" i="1" s="1"/>
  <c r="AE1698" i="1"/>
  <c r="AF1698" i="1" s="1"/>
  <c r="AE1699" i="1"/>
  <c r="AF1699" i="1" s="1"/>
  <c r="AG1699" i="1" s="1"/>
  <c r="AH1699" i="1" s="1"/>
  <c r="AE1700" i="1"/>
  <c r="AF1700" i="1" s="1"/>
  <c r="AE1701" i="1"/>
  <c r="AF1701" i="1" s="1"/>
  <c r="AE1702" i="1"/>
  <c r="AF1702" i="1" s="1"/>
  <c r="AE1703" i="1"/>
  <c r="AF1703" i="1" s="1"/>
  <c r="AE1704" i="1"/>
  <c r="AF1704" i="1" s="1"/>
  <c r="AG1704" i="1" s="1"/>
  <c r="AE1705" i="1"/>
  <c r="AF1705" i="1" s="1"/>
  <c r="AE1706" i="1"/>
  <c r="AF1706" i="1" s="1"/>
  <c r="AE1707" i="1"/>
  <c r="AF1707" i="1" s="1"/>
  <c r="AG1707" i="1" s="1"/>
  <c r="AE1708" i="1"/>
  <c r="AF1708" i="1" s="1"/>
  <c r="AG1708" i="1" s="1"/>
  <c r="AE1709" i="1"/>
  <c r="AF1709" i="1" s="1"/>
  <c r="AE1710" i="1"/>
  <c r="AF1710" i="1" s="1"/>
  <c r="AE1711" i="1"/>
  <c r="AF1711" i="1" s="1"/>
  <c r="AE1712" i="1"/>
  <c r="AF1712" i="1" s="1"/>
  <c r="AG1712" i="1" s="1"/>
  <c r="AE1713" i="1"/>
  <c r="AF1713" i="1" s="1"/>
  <c r="AE1714" i="1"/>
  <c r="AF1714" i="1" s="1"/>
  <c r="AE1715" i="1"/>
  <c r="AF1715" i="1" s="1"/>
  <c r="AG1715" i="1" s="1"/>
  <c r="AE1716" i="1"/>
  <c r="AF1716" i="1" s="1"/>
  <c r="AG1716" i="1" s="1"/>
  <c r="AE1717" i="1"/>
  <c r="AF1717" i="1" s="1"/>
  <c r="AE1718" i="1"/>
  <c r="AF1718" i="1" s="1"/>
  <c r="AE1719" i="1"/>
  <c r="AF1719" i="1" s="1"/>
  <c r="AE1720" i="1"/>
  <c r="AF1720" i="1" s="1"/>
  <c r="AE1721" i="1"/>
  <c r="AF1721" i="1" s="1"/>
  <c r="AE1722" i="1"/>
  <c r="AF1722" i="1" s="1"/>
  <c r="AE1723" i="1"/>
  <c r="AF1723" i="1" s="1"/>
  <c r="AE1724" i="1"/>
  <c r="AF1724" i="1" s="1"/>
  <c r="AG1724" i="1" s="1"/>
  <c r="AE1725" i="1"/>
  <c r="AF1725" i="1" s="1"/>
  <c r="AE1726" i="1"/>
  <c r="AF1726" i="1" s="1"/>
  <c r="AE1727" i="1"/>
  <c r="AF1727" i="1" s="1"/>
  <c r="AE1728" i="1"/>
  <c r="AF1728" i="1" s="1"/>
  <c r="AE1729" i="1"/>
  <c r="AF1729" i="1" s="1"/>
  <c r="AG1729" i="1" s="1"/>
  <c r="AE1730" i="1"/>
  <c r="AF1730" i="1" s="1"/>
  <c r="AE1731" i="1"/>
  <c r="AF1731" i="1" s="1"/>
  <c r="AG1731" i="1" s="1"/>
  <c r="AE1732" i="1"/>
  <c r="AF1732" i="1" s="1"/>
  <c r="AG1732" i="1" s="1"/>
  <c r="AE1733" i="1"/>
  <c r="AF1733" i="1" s="1"/>
  <c r="AE1734" i="1"/>
  <c r="AF1734" i="1" s="1"/>
  <c r="AE1735" i="1"/>
  <c r="AF1735" i="1" s="1"/>
  <c r="AE1736" i="1"/>
  <c r="AF1736" i="1" s="1"/>
  <c r="AE1737" i="1"/>
  <c r="AF1737" i="1" s="1"/>
  <c r="AE1738" i="1"/>
  <c r="AF1738" i="1" s="1"/>
  <c r="AE1739" i="1"/>
  <c r="AF1739" i="1" s="1"/>
  <c r="AE1740" i="1"/>
  <c r="AF1740" i="1" s="1"/>
  <c r="AE1741" i="1"/>
  <c r="AF1741" i="1" s="1"/>
  <c r="AE1742" i="1"/>
  <c r="AF1742" i="1" s="1"/>
  <c r="AE1743" i="1"/>
  <c r="AF1743" i="1" s="1"/>
  <c r="AE1744" i="1"/>
  <c r="AF1744" i="1" s="1"/>
  <c r="AE1745" i="1"/>
  <c r="AF1745" i="1" s="1"/>
  <c r="AE1746" i="1"/>
  <c r="AF1746" i="1" s="1"/>
  <c r="AE1747" i="1"/>
  <c r="AF1747" i="1" s="1"/>
  <c r="AE1748" i="1"/>
  <c r="AF1748" i="1" s="1"/>
  <c r="AE1749" i="1"/>
  <c r="AF1749" i="1" s="1"/>
  <c r="AE1750" i="1"/>
  <c r="AF1750" i="1" s="1"/>
  <c r="AE1751" i="1"/>
  <c r="AF1751" i="1" s="1"/>
  <c r="AE1752" i="1"/>
  <c r="AF1752" i="1" s="1"/>
  <c r="AE1753" i="1"/>
  <c r="AF1753" i="1" s="1"/>
  <c r="AE1754" i="1"/>
  <c r="AF1754" i="1" s="1"/>
  <c r="AE1755" i="1"/>
  <c r="AF1755" i="1" s="1"/>
  <c r="AE1756" i="1"/>
  <c r="AF1756" i="1" s="1"/>
  <c r="AE1757" i="1"/>
  <c r="AF1757" i="1" s="1"/>
  <c r="AE1758" i="1"/>
  <c r="AF1758" i="1" s="1"/>
  <c r="AE1759" i="1"/>
  <c r="AF1759" i="1" s="1"/>
  <c r="AE1760" i="1"/>
  <c r="AF1760" i="1" s="1"/>
  <c r="AE1761" i="1"/>
  <c r="AF1761" i="1" s="1"/>
  <c r="AE1762" i="1"/>
  <c r="AF1762" i="1" s="1"/>
  <c r="AE1763" i="1"/>
  <c r="AF1763" i="1" s="1"/>
  <c r="AE1764" i="1"/>
  <c r="AF1764" i="1" s="1"/>
  <c r="AE1765" i="1"/>
  <c r="AF1765" i="1" s="1"/>
  <c r="AE1766" i="1"/>
  <c r="AF1766" i="1" s="1"/>
  <c r="AE1767" i="1"/>
  <c r="AF1767" i="1" s="1"/>
  <c r="AE1768" i="1"/>
  <c r="AF1768" i="1" s="1"/>
  <c r="AE1769" i="1"/>
  <c r="AF1769" i="1" s="1"/>
  <c r="AG1769" i="1" s="1"/>
  <c r="AH1769" i="1" s="1"/>
  <c r="AE1770" i="1"/>
  <c r="AF1770" i="1" s="1"/>
  <c r="AE1771" i="1"/>
  <c r="AF1771" i="1" s="1"/>
  <c r="AE1772" i="1"/>
  <c r="AF1772" i="1" s="1"/>
  <c r="AE1773" i="1"/>
  <c r="AF1773" i="1" s="1"/>
  <c r="AG1773" i="1" s="1"/>
  <c r="AH1773" i="1" s="1"/>
  <c r="AE1774" i="1"/>
  <c r="AF1774" i="1" s="1"/>
  <c r="AE1775" i="1"/>
  <c r="AF1775" i="1" s="1"/>
  <c r="AE1776" i="1"/>
  <c r="AF1776" i="1" s="1"/>
  <c r="AE1777" i="1"/>
  <c r="AF1777" i="1" s="1"/>
  <c r="AE1778" i="1"/>
  <c r="AF1778" i="1" s="1"/>
  <c r="AE1779" i="1"/>
  <c r="AF1779" i="1" s="1"/>
  <c r="AE1780" i="1"/>
  <c r="AF1780" i="1" s="1"/>
  <c r="AE1781" i="1"/>
  <c r="AF1781" i="1" s="1"/>
  <c r="AG1781" i="1" s="1"/>
  <c r="AH1781" i="1" s="1"/>
  <c r="AE1782" i="1"/>
  <c r="AF1782" i="1" s="1"/>
  <c r="AE1783" i="1"/>
  <c r="AF1783" i="1" s="1"/>
  <c r="AE1784" i="1"/>
  <c r="AF1784" i="1" s="1"/>
  <c r="AE1785" i="1"/>
  <c r="AF1785" i="1" s="1"/>
  <c r="AE1786" i="1"/>
  <c r="AF1786" i="1" s="1"/>
  <c r="AE1787" i="1"/>
  <c r="AF1787" i="1" s="1"/>
  <c r="AE1788" i="1"/>
  <c r="AF1788" i="1" s="1"/>
  <c r="AE1789" i="1"/>
  <c r="AF1789" i="1" s="1"/>
  <c r="AG1789" i="1" s="1"/>
  <c r="AH1789" i="1" s="1"/>
  <c r="AE1790" i="1"/>
  <c r="AF1790" i="1" s="1"/>
  <c r="AE1791" i="1"/>
  <c r="AF1791" i="1" s="1"/>
  <c r="AE1792" i="1"/>
  <c r="AF1792" i="1" s="1"/>
  <c r="AE1793" i="1"/>
  <c r="AF1793" i="1" s="1"/>
  <c r="AE1794" i="1"/>
  <c r="AF1794" i="1" s="1"/>
  <c r="AE1795" i="1"/>
  <c r="AF1795" i="1" s="1"/>
  <c r="AE1796" i="1"/>
  <c r="AF1796" i="1" s="1"/>
  <c r="AE1797" i="1"/>
  <c r="AF1797" i="1" s="1"/>
  <c r="AG1797" i="1" s="1"/>
  <c r="AH1797" i="1" s="1"/>
  <c r="AE1798" i="1"/>
  <c r="AF1798" i="1" s="1"/>
  <c r="AE1799" i="1"/>
  <c r="AF1799" i="1" s="1"/>
  <c r="AE1800" i="1"/>
  <c r="AF1800" i="1" s="1"/>
  <c r="AE1801" i="1"/>
  <c r="AF1801" i="1" s="1"/>
  <c r="AG1801" i="1" s="1"/>
  <c r="AH1801" i="1" s="1"/>
  <c r="AE1802" i="1"/>
  <c r="AF1802" i="1" s="1"/>
  <c r="AE1803" i="1"/>
  <c r="AF1803" i="1" s="1"/>
  <c r="AE1804" i="1"/>
  <c r="AF1804" i="1" s="1"/>
  <c r="AE1805" i="1"/>
  <c r="AF1805" i="1" s="1"/>
  <c r="AG1805" i="1" s="1"/>
  <c r="AH1805" i="1" s="1"/>
  <c r="AE1806" i="1"/>
  <c r="AF1806" i="1" s="1"/>
  <c r="AE1807" i="1"/>
  <c r="AF1807" i="1" s="1"/>
  <c r="AE1808" i="1"/>
  <c r="AF1808" i="1" s="1"/>
  <c r="AE1809" i="1"/>
  <c r="AF1809" i="1" s="1"/>
  <c r="AE1810" i="1"/>
  <c r="AF1810" i="1" s="1"/>
  <c r="AE1811" i="1"/>
  <c r="AF1811" i="1" s="1"/>
  <c r="AE1812" i="1"/>
  <c r="AF1812" i="1" s="1"/>
  <c r="AE1813" i="1"/>
  <c r="AF1813" i="1" s="1"/>
  <c r="AG1813" i="1" s="1"/>
  <c r="AH1813" i="1" s="1"/>
  <c r="AE1814" i="1"/>
  <c r="AF1814" i="1" s="1"/>
  <c r="AE1815" i="1"/>
  <c r="AF1815" i="1" s="1"/>
  <c r="AE1816" i="1"/>
  <c r="AF1816" i="1" s="1"/>
  <c r="AE1817" i="1"/>
  <c r="AF1817" i="1" s="1"/>
  <c r="AE1818" i="1"/>
  <c r="AF1818" i="1" s="1"/>
  <c r="AE1819" i="1"/>
  <c r="AF1819" i="1" s="1"/>
  <c r="AE1820" i="1"/>
  <c r="AF1820" i="1" s="1"/>
  <c r="AE1821" i="1"/>
  <c r="AF1821" i="1" s="1"/>
  <c r="AE1822" i="1"/>
  <c r="AF1822" i="1" s="1"/>
  <c r="AE1823" i="1"/>
  <c r="AF1823" i="1" s="1"/>
  <c r="AE1824" i="1"/>
  <c r="AF1824" i="1" s="1"/>
  <c r="AE1825" i="1"/>
  <c r="AF1825" i="1" s="1"/>
  <c r="AE1826" i="1"/>
  <c r="AF1826" i="1" s="1"/>
  <c r="AE1827" i="1"/>
  <c r="AF1827" i="1" s="1"/>
  <c r="AE1828" i="1"/>
  <c r="AF1828" i="1" s="1"/>
  <c r="AE1829" i="1"/>
  <c r="AF1829" i="1" s="1"/>
  <c r="AE1830" i="1"/>
  <c r="AF1830" i="1" s="1"/>
  <c r="AE1831" i="1"/>
  <c r="AF1831" i="1" s="1"/>
  <c r="AE1832" i="1"/>
  <c r="AF1832" i="1" s="1"/>
  <c r="AE1833" i="1"/>
  <c r="AF1833" i="1" s="1"/>
  <c r="AE1834" i="1"/>
  <c r="AF1834" i="1" s="1"/>
  <c r="AE1835" i="1"/>
  <c r="AF1835" i="1" s="1"/>
  <c r="AE1836" i="1"/>
  <c r="AF1836" i="1" s="1"/>
  <c r="AE1837" i="1"/>
  <c r="AF1837" i="1" s="1"/>
  <c r="AE1838" i="1"/>
  <c r="AF1838" i="1" s="1"/>
  <c r="AE1839" i="1"/>
  <c r="AF1839" i="1" s="1"/>
  <c r="AE1840" i="1"/>
  <c r="AF1840" i="1" s="1"/>
  <c r="AE1841" i="1"/>
  <c r="AF1841" i="1" s="1"/>
  <c r="AE1842" i="1"/>
  <c r="AF1842" i="1" s="1"/>
  <c r="AE1843" i="1"/>
  <c r="AF1843" i="1" s="1"/>
  <c r="AE1844" i="1"/>
  <c r="AF1844" i="1" s="1"/>
  <c r="AE1845" i="1"/>
  <c r="AF1845" i="1" s="1"/>
  <c r="AE1846" i="1"/>
  <c r="AF1846" i="1" s="1"/>
  <c r="AE1847" i="1"/>
  <c r="AF1847" i="1" s="1"/>
  <c r="AE1848" i="1"/>
  <c r="AF1848" i="1" s="1"/>
  <c r="AE1849" i="1"/>
  <c r="AF1849" i="1" s="1"/>
  <c r="AE1850" i="1"/>
  <c r="AF1850" i="1" s="1"/>
  <c r="AE1851" i="1"/>
  <c r="AF1851" i="1" s="1"/>
  <c r="AE1852" i="1"/>
  <c r="AF1852" i="1" s="1"/>
  <c r="AE1853" i="1"/>
  <c r="AF1853" i="1" s="1"/>
  <c r="AE1854" i="1"/>
  <c r="AF1854" i="1" s="1"/>
  <c r="AE1855" i="1"/>
  <c r="AF1855" i="1" s="1"/>
  <c r="AE1856" i="1"/>
  <c r="AF1856" i="1" s="1"/>
  <c r="AE1857" i="1"/>
  <c r="AF1857" i="1" s="1"/>
  <c r="AE1858" i="1"/>
  <c r="AF1858" i="1" s="1"/>
  <c r="AE1859" i="1"/>
  <c r="AF1859" i="1" s="1"/>
  <c r="AE1860" i="1"/>
  <c r="AF1860" i="1" s="1"/>
  <c r="AE1861" i="1"/>
  <c r="AF1861" i="1" s="1"/>
  <c r="AE1862" i="1"/>
  <c r="AF1862" i="1" s="1"/>
  <c r="AE1863" i="1"/>
  <c r="AF1863" i="1" s="1"/>
  <c r="AE1864" i="1"/>
  <c r="AF1864" i="1" s="1"/>
  <c r="AE1865" i="1"/>
  <c r="AF1865" i="1" s="1"/>
  <c r="AE1866" i="1"/>
  <c r="AF1866" i="1" s="1"/>
  <c r="AE1867" i="1"/>
  <c r="AF1867" i="1" s="1"/>
  <c r="AE1868" i="1"/>
  <c r="AF1868" i="1" s="1"/>
  <c r="AE1869" i="1"/>
  <c r="AF1869" i="1" s="1"/>
  <c r="AE1870" i="1"/>
  <c r="AF1870" i="1" s="1"/>
  <c r="AE1871" i="1"/>
  <c r="AF1871" i="1" s="1"/>
  <c r="AE1872" i="1"/>
  <c r="AF1872" i="1" s="1"/>
  <c r="AE1873" i="1"/>
  <c r="AF1873" i="1" s="1"/>
  <c r="AE1874" i="1"/>
  <c r="AF1874" i="1" s="1"/>
  <c r="AE1875" i="1"/>
  <c r="AF1875" i="1" s="1"/>
  <c r="AE1876" i="1"/>
  <c r="AF1876" i="1" s="1"/>
  <c r="AE1877" i="1"/>
  <c r="AF1877" i="1" s="1"/>
  <c r="AE1878" i="1"/>
  <c r="AF1878" i="1" s="1"/>
  <c r="AE1879" i="1"/>
  <c r="AF1879" i="1" s="1"/>
  <c r="AE1880" i="1"/>
  <c r="AF1880" i="1" s="1"/>
  <c r="AE1881" i="1"/>
  <c r="AF1881" i="1" s="1"/>
  <c r="AE1882" i="1"/>
  <c r="AF1882" i="1" s="1"/>
  <c r="AE1883" i="1"/>
  <c r="AF1883" i="1" s="1"/>
  <c r="AE1884" i="1"/>
  <c r="AF1884" i="1" s="1"/>
  <c r="AE1885" i="1"/>
  <c r="AF1885" i="1" s="1"/>
  <c r="AE1886" i="1"/>
  <c r="AF1886" i="1" s="1"/>
  <c r="AG1886" i="1" s="1"/>
  <c r="AE1887" i="1"/>
  <c r="AF1887" i="1" s="1"/>
  <c r="AE1888" i="1"/>
  <c r="AF1888" i="1" s="1"/>
  <c r="AG1888" i="1" s="1"/>
  <c r="AH1888" i="1" s="1"/>
  <c r="AE1889" i="1"/>
  <c r="AF1889" i="1" s="1"/>
  <c r="AE1890" i="1"/>
  <c r="AF1890" i="1" s="1"/>
  <c r="AE1891" i="1"/>
  <c r="AF1891" i="1" s="1"/>
  <c r="AE1892" i="1"/>
  <c r="AF1892" i="1" s="1"/>
  <c r="AE1893" i="1"/>
  <c r="AF1893" i="1" s="1"/>
  <c r="AE1894" i="1"/>
  <c r="AF1894" i="1" s="1"/>
  <c r="AE1895" i="1"/>
  <c r="AF1895" i="1" s="1"/>
  <c r="AE1896" i="1"/>
  <c r="AF1896" i="1" s="1"/>
  <c r="AG1896" i="1" s="1"/>
  <c r="AE1897" i="1"/>
  <c r="AF1897" i="1" s="1"/>
  <c r="AE1898" i="1"/>
  <c r="AF1898" i="1" s="1"/>
  <c r="AG1898" i="1" s="1"/>
  <c r="AH1898" i="1" s="1"/>
  <c r="AE1899" i="1"/>
  <c r="AF1899" i="1" s="1"/>
  <c r="AE1900" i="1"/>
  <c r="AF1900" i="1" s="1"/>
  <c r="AG1900" i="1" s="1"/>
  <c r="AE1901" i="1"/>
  <c r="AF1901" i="1" s="1"/>
  <c r="AE1902" i="1"/>
  <c r="AF1902" i="1" s="1"/>
  <c r="AG1902" i="1" s="1"/>
  <c r="AH1902" i="1" s="1"/>
  <c r="AE1903" i="1"/>
  <c r="AF1903" i="1" s="1"/>
  <c r="AE1904" i="1"/>
  <c r="AF1904" i="1" s="1"/>
  <c r="AG1904" i="1" s="1"/>
  <c r="AE1905" i="1"/>
  <c r="AF1905" i="1" s="1"/>
  <c r="AE1906" i="1"/>
  <c r="AF1906" i="1" s="1"/>
  <c r="AG1906" i="1" s="1"/>
  <c r="AH1906" i="1" s="1"/>
  <c r="AE1907" i="1"/>
  <c r="AF1907" i="1" s="1"/>
  <c r="AE1908" i="1"/>
  <c r="AF1908" i="1" s="1"/>
  <c r="AE1909" i="1"/>
  <c r="AF1909" i="1" s="1"/>
  <c r="AE1910" i="1"/>
  <c r="AF1910" i="1" s="1"/>
  <c r="AE1911" i="1"/>
  <c r="AF1911" i="1" s="1"/>
  <c r="AE1912" i="1"/>
  <c r="AF1912" i="1" s="1"/>
  <c r="AG1912" i="1" s="1"/>
  <c r="AE1913" i="1"/>
  <c r="AF1913" i="1" s="1"/>
  <c r="AE1914" i="1"/>
  <c r="AF1914" i="1" s="1"/>
  <c r="AG1914" i="1" s="1"/>
  <c r="AH1914" i="1" s="1"/>
  <c r="AE1915" i="1"/>
  <c r="AF1915" i="1" s="1"/>
  <c r="AE1916" i="1"/>
  <c r="AF1916" i="1" s="1"/>
  <c r="AG1916" i="1" s="1"/>
  <c r="AE1917" i="1"/>
  <c r="AF1917" i="1" s="1"/>
  <c r="AE1918" i="1"/>
  <c r="AF1918" i="1" s="1"/>
  <c r="AG1918" i="1" s="1"/>
  <c r="AH1918" i="1" s="1"/>
  <c r="AE1919" i="1"/>
  <c r="AF1919" i="1" s="1"/>
  <c r="AE1920" i="1"/>
  <c r="AF1920" i="1" s="1"/>
  <c r="AG1920" i="1" s="1"/>
  <c r="AE1921" i="1"/>
  <c r="AF1921" i="1" s="1"/>
  <c r="AE1922" i="1"/>
  <c r="AF1922" i="1" s="1"/>
  <c r="AG1922" i="1" s="1"/>
  <c r="AH1922" i="1" s="1"/>
  <c r="AE1923" i="1"/>
  <c r="AF1923" i="1" s="1"/>
  <c r="AE1924" i="1"/>
  <c r="AF1924" i="1" s="1"/>
  <c r="AE1925" i="1"/>
  <c r="AF1925" i="1" s="1"/>
  <c r="AE1926" i="1"/>
  <c r="AF1926" i="1" s="1"/>
  <c r="AE1927" i="1"/>
  <c r="AF1927" i="1" s="1"/>
  <c r="AE1928" i="1"/>
  <c r="AF1928" i="1" s="1"/>
  <c r="AG1928" i="1" s="1"/>
  <c r="AE1929" i="1"/>
  <c r="AF1929" i="1" s="1"/>
  <c r="AE1930" i="1"/>
  <c r="AF1930" i="1" s="1"/>
  <c r="AG1930" i="1" s="1"/>
  <c r="AE1931" i="1"/>
  <c r="AF1931" i="1" s="1"/>
  <c r="AE1932" i="1"/>
  <c r="AF1932" i="1" s="1"/>
  <c r="AG1932" i="1" s="1"/>
  <c r="AE1933" i="1"/>
  <c r="AF1933" i="1" s="1"/>
  <c r="AE1934" i="1"/>
  <c r="AF1934" i="1" s="1"/>
  <c r="AG1934" i="1" s="1"/>
  <c r="AH1934" i="1" s="1"/>
  <c r="AE1935" i="1"/>
  <c r="AF1935" i="1" s="1"/>
  <c r="AE1936" i="1"/>
  <c r="AF1936" i="1" s="1"/>
  <c r="AG1936" i="1" s="1"/>
  <c r="AE1937" i="1"/>
  <c r="AF1937" i="1" s="1"/>
  <c r="AE1938" i="1"/>
  <c r="AF1938" i="1" s="1"/>
  <c r="AG1938" i="1" s="1"/>
  <c r="AH1938" i="1" s="1"/>
  <c r="AE1939" i="1"/>
  <c r="AF1939" i="1" s="1"/>
  <c r="AE1940" i="1"/>
  <c r="AF1940" i="1" s="1"/>
  <c r="AE1941" i="1"/>
  <c r="AF1941" i="1" s="1"/>
  <c r="AE1942" i="1"/>
  <c r="AF1942" i="1" s="1"/>
  <c r="AG1942" i="1" s="1"/>
  <c r="AE1943" i="1"/>
  <c r="AF1943" i="1" s="1"/>
  <c r="AE1944" i="1"/>
  <c r="AF1944" i="1" s="1"/>
  <c r="AG1944" i="1" s="1"/>
  <c r="AE1945" i="1"/>
  <c r="AF1945" i="1" s="1"/>
  <c r="AE1946" i="1"/>
  <c r="AF1946" i="1" s="1"/>
  <c r="AG1946" i="1" s="1"/>
  <c r="AE1947" i="1"/>
  <c r="AF1947" i="1" s="1"/>
  <c r="AE1948" i="1"/>
  <c r="AF1948" i="1" s="1"/>
  <c r="AG1948" i="1" s="1"/>
  <c r="AE1949" i="1"/>
  <c r="AF1949" i="1" s="1"/>
  <c r="AE1950" i="1"/>
  <c r="AF1950" i="1" s="1"/>
  <c r="AG1950" i="1" s="1"/>
  <c r="AH1950" i="1" s="1"/>
  <c r="AE1951" i="1"/>
  <c r="AF1951" i="1" s="1"/>
  <c r="AE1952" i="1"/>
  <c r="AF1952" i="1" s="1"/>
  <c r="AG1952" i="1" s="1"/>
  <c r="AE1953" i="1"/>
  <c r="AF1953" i="1" s="1"/>
  <c r="AE1954" i="1"/>
  <c r="AF1954" i="1" s="1"/>
  <c r="AG1954" i="1" s="1"/>
  <c r="AH1954" i="1" s="1"/>
  <c r="AE1955" i="1"/>
  <c r="AF1955" i="1" s="1"/>
  <c r="AE1956" i="1"/>
  <c r="AF1956" i="1" s="1"/>
  <c r="AE1957" i="1"/>
  <c r="AF1957" i="1" s="1"/>
  <c r="AE1958" i="1"/>
  <c r="AF1958" i="1" s="1"/>
  <c r="AG1958" i="1" s="1"/>
  <c r="AE1959" i="1"/>
  <c r="AF1959" i="1" s="1"/>
  <c r="AE1960" i="1"/>
  <c r="AF1960" i="1" s="1"/>
  <c r="AG1960" i="1" s="1"/>
  <c r="AH1960" i="1" s="1"/>
  <c r="AM1960" i="1" s="1"/>
  <c r="AE1961" i="1"/>
  <c r="AF1961" i="1" s="1"/>
  <c r="AE1962" i="1"/>
  <c r="AF1962" i="1" s="1"/>
  <c r="AG1962" i="1" s="1"/>
  <c r="AE1963" i="1"/>
  <c r="AF1963" i="1" s="1"/>
  <c r="AG1963" i="1" s="1"/>
  <c r="AE1964" i="1"/>
  <c r="AF1964" i="1" s="1"/>
  <c r="AE1965" i="1"/>
  <c r="AF1965" i="1" s="1"/>
  <c r="AG1965" i="1" s="1"/>
  <c r="AE1966" i="1"/>
  <c r="AF1966" i="1" s="1"/>
  <c r="AG1966" i="1" s="1"/>
  <c r="AE1967" i="1"/>
  <c r="AF1967" i="1" s="1"/>
  <c r="AE1968" i="1"/>
  <c r="AF1968" i="1" s="1"/>
  <c r="AG1968" i="1" s="1"/>
  <c r="AE1969" i="1"/>
  <c r="AF1969" i="1" s="1"/>
  <c r="AE1970" i="1"/>
  <c r="AF1970" i="1" s="1"/>
  <c r="AG1970" i="1" s="1"/>
  <c r="AE1971" i="1"/>
  <c r="AF1971" i="1" s="1"/>
  <c r="AG1971" i="1" s="1"/>
  <c r="AE1972" i="1"/>
  <c r="AF1972" i="1" s="1"/>
  <c r="AE1973" i="1"/>
  <c r="AF1973" i="1" s="1"/>
  <c r="AG1973" i="1" s="1"/>
  <c r="AE1974" i="1"/>
  <c r="AF1974" i="1" s="1"/>
  <c r="AG1974" i="1" s="1"/>
  <c r="AE1975" i="1"/>
  <c r="AF1975" i="1" s="1"/>
  <c r="AE1976" i="1"/>
  <c r="AF1976" i="1" s="1"/>
  <c r="AE1977" i="1"/>
  <c r="AF1977" i="1" s="1"/>
  <c r="AE1978" i="1"/>
  <c r="AF1978" i="1" s="1"/>
  <c r="AG1978" i="1" s="1"/>
  <c r="AH1978" i="1" s="1"/>
  <c r="AE1979" i="1"/>
  <c r="AF1979" i="1" s="1"/>
  <c r="AE1980" i="1"/>
  <c r="AF1980" i="1" s="1"/>
  <c r="AE1981" i="1"/>
  <c r="AF1981" i="1" s="1"/>
  <c r="AE1982" i="1"/>
  <c r="AF1982" i="1" s="1"/>
  <c r="AG1982" i="1" s="1"/>
  <c r="AE1983" i="1"/>
  <c r="AF1983" i="1" s="1"/>
  <c r="AE1984" i="1"/>
  <c r="AF1984" i="1" s="1"/>
  <c r="AE1985" i="1"/>
  <c r="AF1985" i="1" s="1"/>
  <c r="AE1986" i="1"/>
  <c r="AF1986" i="1" s="1"/>
  <c r="AG1986" i="1" s="1"/>
  <c r="AH1986" i="1" s="1"/>
  <c r="AE1987" i="1"/>
  <c r="AF1987" i="1" s="1"/>
  <c r="AE1988" i="1"/>
  <c r="AF1988" i="1" s="1"/>
  <c r="AE1989" i="1"/>
  <c r="AF1989" i="1" s="1"/>
  <c r="AE1990" i="1"/>
  <c r="AF1990" i="1" s="1"/>
  <c r="AG1990" i="1" s="1"/>
  <c r="AE1991" i="1"/>
  <c r="AF1991" i="1" s="1"/>
  <c r="AE1992" i="1"/>
  <c r="AF1992" i="1" s="1"/>
  <c r="AE1993" i="1"/>
  <c r="AF1993" i="1" s="1"/>
  <c r="AE1994" i="1"/>
  <c r="AF1994" i="1" s="1"/>
  <c r="AG1994" i="1" s="1"/>
  <c r="AH1994" i="1" s="1"/>
  <c r="AE1995" i="1"/>
  <c r="AF1995" i="1" s="1"/>
  <c r="AE1996" i="1"/>
  <c r="AF1996" i="1" s="1"/>
  <c r="AE1997" i="1"/>
  <c r="AF1997" i="1" s="1"/>
  <c r="AE1998" i="1"/>
  <c r="AF1998" i="1" s="1"/>
  <c r="AG1998" i="1" s="1"/>
  <c r="AE1999" i="1"/>
  <c r="AF1999" i="1" s="1"/>
  <c r="AE2000" i="1"/>
  <c r="AF2000" i="1" s="1"/>
  <c r="AE2001" i="1"/>
  <c r="AF2001" i="1" s="1"/>
  <c r="AG2001" i="1" s="1"/>
  <c r="AE2002" i="1"/>
  <c r="AF2002" i="1" s="1"/>
  <c r="AG2002" i="1" s="1"/>
  <c r="AE2003" i="1"/>
  <c r="AF2003" i="1" s="1"/>
  <c r="AE2004" i="1"/>
  <c r="AF2004" i="1" s="1"/>
  <c r="AE2005" i="1"/>
  <c r="AF2005" i="1" s="1"/>
  <c r="AG2005" i="1" s="1"/>
  <c r="AE2006" i="1"/>
  <c r="AF2006" i="1" s="1"/>
  <c r="AG2006" i="1" s="1"/>
  <c r="AE2007" i="1"/>
  <c r="AF2007" i="1" s="1"/>
  <c r="AE2008" i="1"/>
  <c r="AF2008" i="1" s="1"/>
  <c r="AE2009" i="1"/>
  <c r="AF2009" i="1" s="1"/>
  <c r="AE2010" i="1"/>
  <c r="AF2010" i="1" s="1"/>
  <c r="AG2010" i="1" s="1"/>
  <c r="AE2011" i="1"/>
  <c r="AF2011" i="1" s="1"/>
  <c r="AE2012" i="1"/>
  <c r="AF2012" i="1" s="1"/>
  <c r="AE2013" i="1"/>
  <c r="AF2013" i="1" s="1"/>
  <c r="AG2013" i="1" s="1"/>
  <c r="AE2014" i="1"/>
  <c r="AF2014" i="1" s="1"/>
  <c r="AG2014" i="1" s="1"/>
  <c r="AE2015" i="1"/>
  <c r="AF2015" i="1" s="1"/>
  <c r="AE2016" i="1"/>
  <c r="AF2016" i="1" s="1"/>
  <c r="AE2017" i="1"/>
  <c r="AF2017" i="1" s="1"/>
  <c r="AG2017" i="1" s="1"/>
  <c r="AE2018" i="1"/>
  <c r="AF2018" i="1" s="1"/>
  <c r="AG2018" i="1" s="1"/>
  <c r="AE2019" i="1"/>
  <c r="AF2019" i="1" s="1"/>
  <c r="AE2020" i="1"/>
  <c r="AF2020" i="1" s="1"/>
  <c r="AE2021" i="1"/>
  <c r="AF2021" i="1" s="1"/>
  <c r="AG2021" i="1" s="1"/>
  <c r="AE2022" i="1"/>
  <c r="AF2022" i="1" s="1"/>
  <c r="AG2022" i="1" s="1"/>
  <c r="AE2023" i="1"/>
  <c r="AF2023" i="1" s="1"/>
  <c r="AE2024" i="1"/>
  <c r="AF2024" i="1" s="1"/>
  <c r="AE2025" i="1"/>
  <c r="AF2025" i="1" s="1"/>
  <c r="AE2026" i="1"/>
  <c r="AF2026" i="1" s="1"/>
  <c r="AG2026" i="1" s="1"/>
  <c r="AE2027" i="1"/>
  <c r="AF2027" i="1" s="1"/>
  <c r="AE2028" i="1"/>
  <c r="AF2028" i="1" s="1"/>
  <c r="AE2029" i="1"/>
  <c r="AF2029" i="1" s="1"/>
  <c r="AG2029" i="1" s="1"/>
  <c r="AE2030" i="1"/>
  <c r="AF2030" i="1" s="1"/>
  <c r="AG2030" i="1" s="1"/>
  <c r="AE2031" i="1"/>
  <c r="AF2031" i="1" s="1"/>
  <c r="AE2032" i="1"/>
  <c r="AF2032" i="1" s="1"/>
  <c r="AE2033" i="1"/>
  <c r="AF2033" i="1" s="1"/>
  <c r="AG2033" i="1" s="1"/>
  <c r="AE2034" i="1"/>
  <c r="AF2034" i="1" s="1"/>
  <c r="AG2034" i="1" s="1"/>
  <c r="AE2035" i="1"/>
  <c r="AF2035" i="1" s="1"/>
  <c r="AE2036" i="1"/>
  <c r="AF2036" i="1" s="1"/>
  <c r="AE2037" i="1"/>
  <c r="AF2037" i="1" s="1"/>
  <c r="AG2037" i="1" s="1"/>
  <c r="AE2038" i="1"/>
  <c r="AF2038" i="1" s="1"/>
  <c r="AG2038" i="1" s="1"/>
  <c r="AE2039" i="1"/>
  <c r="AF2039" i="1" s="1"/>
  <c r="AE2040" i="1"/>
  <c r="AF2040" i="1" s="1"/>
  <c r="AE2041" i="1"/>
  <c r="AF2041" i="1" s="1"/>
  <c r="AE2042" i="1"/>
  <c r="AF2042" i="1" s="1"/>
  <c r="AG2042" i="1" s="1"/>
  <c r="AE2043" i="1"/>
  <c r="AF2043" i="1" s="1"/>
  <c r="AE2044" i="1"/>
  <c r="AF2044" i="1" s="1"/>
  <c r="AE2045" i="1"/>
  <c r="AF2045" i="1" s="1"/>
  <c r="AG2045" i="1" s="1"/>
  <c r="AE2046" i="1"/>
  <c r="AF2046" i="1" s="1"/>
  <c r="AG2046" i="1" s="1"/>
  <c r="AE2047" i="1"/>
  <c r="AF2047" i="1" s="1"/>
  <c r="AE2048" i="1"/>
  <c r="AF2048" i="1" s="1"/>
  <c r="AE2049" i="1"/>
  <c r="AF2049" i="1" s="1"/>
  <c r="AG2049" i="1" s="1"/>
  <c r="AE2050" i="1"/>
  <c r="AF2050" i="1" s="1"/>
  <c r="AG2050" i="1" s="1"/>
  <c r="AE2051" i="1"/>
  <c r="AF2051" i="1" s="1"/>
  <c r="AE2052" i="1"/>
  <c r="AF2052" i="1" s="1"/>
  <c r="AE2053" i="1"/>
  <c r="AF2053" i="1" s="1"/>
  <c r="AG2053" i="1" s="1"/>
  <c r="AE2054" i="1"/>
  <c r="AF2054" i="1" s="1"/>
  <c r="AG2054" i="1" s="1"/>
  <c r="AE2055" i="1"/>
  <c r="AF2055" i="1" s="1"/>
  <c r="AE2056" i="1"/>
  <c r="AF2056" i="1" s="1"/>
  <c r="AE2057" i="1"/>
  <c r="AF2057" i="1" s="1"/>
  <c r="AE2058" i="1"/>
  <c r="AF2058" i="1" s="1"/>
  <c r="AG2058" i="1" s="1"/>
  <c r="AE2059" i="1"/>
  <c r="AF2059" i="1" s="1"/>
  <c r="AE2060" i="1"/>
  <c r="AF2060" i="1" s="1"/>
  <c r="AE2061" i="1"/>
  <c r="AF2061" i="1" s="1"/>
  <c r="AG2061" i="1" s="1"/>
  <c r="AE2062" i="1"/>
  <c r="AF2062" i="1" s="1"/>
  <c r="AG2062" i="1" s="1"/>
  <c r="AE2063" i="1"/>
  <c r="AF2063" i="1" s="1"/>
  <c r="AE2064" i="1"/>
  <c r="AF2064" i="1" s="1"/>
  <c r="AE2065" i="1"/>
  <c r="AF2065" i="1" s="1"/>
  <c r="AG2065" i="1" s="1"/>
  <c r="AE2066" i="1"/>
  <c r="AF2066" i="1" s="1"/>
  <c r="AG2066" i="1" s="1"/>
  <c r="AE2067" i="1"/>
  <c r="AF2067" i="1" s="1"/>
  <c r="AE2068" i="1"/>
  <c r="AF2068" i="1" s="1"/>
  <c r="AE2069" i="1"/>
  <c r="AF2069" i="1" s="1"/>
  <c r="AG2069" i="1" s="1"/>
  <c r="AE2070" i="1"/>
  <c r="AF2070" i="1" s="1"/>
  <c r="AG2070" i="1" s="1"/>
  <c r="AE2071" i="1"/>
  <c r="AF2071" i="1" s="1"/>
  <c r="AE2072" i="1"/>
  <c r="AF2072" i="1" s="1"/>
  <c r="AE2073" i="1"/>
  <c r="AF2073" i="1" s="1"/>
  <c r="AE2074" i="1"/>
  <c r="AF2074" i="1" s="1"/>
  <c r="AG2074" i="1" s="1"/>
  <c r="AE2075" i="1"/>
  <c r="AF2075" i="1" s="1"/>
  <c r="AE2076" i="1"/>
  <c r="AF2076" i="1" s="1"/>
  <c r="AE2077" i="1"/>
  <c r="AF2077" i="1" s="1"/>
  <c r="AG2077" i="1" s="1"/>
  <c r="AE2078" i="1"/>
  <c r="AF2078" i="1" s="1"/>
  <c r="AG2078" i="1" s="1"/>
  <c r="AE2079" i="1"/>
  <c r="AF2079" i="1" s="1"/>
  <c r="AE2080" i="1"/>
  <c r="AF2080" i="1" s="1"/>
  <c r="AE2081" i="1"/>
  <c r="AF2081" i="1" s="1"/>
  <c r="AG2081" i="1" s="1"/>
  <c r="AE2082" i="1"/>
  <c r="AF2082" i="1" s="1"/>
  <c r="AG2082" i="1" s="1"/>
  <c r="AE2083" i="1"/>
  <c r="AF2083" i="1" s="1"/>
  <c r="AE2084" i="1"/>
  <c r="AF2084" i="1" s="1"/>
  <c r="AE2085" i="1"/>
  <c r="AF2085" i="1" s="1"/>
  <c r="AG2085" i="1" s="1"/>
  <c r="AE2086" i="1"/>
  <c r="AF2086" i="1" s="1"/>
  <c r="AG2086" i="1" s="1"/>
  <c r="AE2087" i="1"/>
  <c r="AF2087" i="1" s="1"/>
  <c r="AE2088" i="1"/>
  <c r="AF2088" i="1" s="1"/>
  <c r="AE2089" i="1"/>
  <c r="AF2089" i="1" s="1"/>
  <c r="AE2090" i="1"/>
  <c r="AF2090" i="1" s="1"/>
  <c r="AG2090" i="1" s="1"/>
  <c r="AE2091" i="1"/>
  <c r="AF2091" i="1" s="1"/>
  <c r="AE2092" i="1"/>
  <c r="AF2092" i="1" s="1"/>
  <c r="AE2093" i="1"/>
  <c r="AF2093" i="1" s="1"/>
  <c r="AG2093" i="1" s="1"/>
  <c r="AE2094" i="1"/>
  <c r="AF2094" i="1" s="1"/>
  <c r="AG2094" i="1" s="1"/>
  <c r="AE2095" i="1"/>
  <c r="AF2095" i="1" s="1"/>
  <c r="AE2096" i="1"/>
  <c r="AF2096" i="1" s="1"/>
  <c r="AE2097" i="1"/>
  <c r="AF2097" i="1" s="1"/>
  <c r="AG2097" i="1" s="1"/>
  <c r="AE2098" i="1"/>
  <c r="AF2098" i="1" s="1"/>
  <c r="AG2098" i="1" s="1"/>
  <c r="AE2099" i="1"/>
  <c r="AF2099" i="1" s="1"/>
  <c r="AE2100" i="1"/>
  <c r="AF2100" i="1" s="1"/>
  <c r="AE2101" i="1"/>
  <c r="AF2101" i="1" s="1"/>
  <c r="AE2102" i="1"/>
  <c r="AF2102" i="1" s="1"/>
  <c r="AE2103" i="1"/>
  <c r="AF2103" i="1" s="1"/>
  <c r="AE2104" i="1"/>
  <c r="AF2104" i="1" s="1"/>
  <c r="AE2105" i="1"/>
  <c r="AF2105" i="1" s="1"/>
  <c r="AE2106" i="1"/>
  <c r="AF2106" i="1" s="1"/>
  <c r="AE2107" i="1"/>
  <c r="AF2107" i="1" s="1"/>
  <c r="AE2108" i="1"/>
  <c r="AF2108" i="1" s="1"/>
  <c r="AE2109" i="1"/>
  <c r="AF2109" i="1" s="1"/>
  <c r="AE2110" i="1"/>
  <c r="AF2110" i="1" s="1"/>
  <c r="AE2111" i="1"/>
  <c r="AF2111" i="1" s="1"/>
  <c r="AE2112" i="1"/>
  <c r="AF2112" i="1" s="1"/>
  <c r="AE2113" i="1"/>
  <c r="AF2113" i="1" s="1"/>
  <c r="AE2114" i="1"/>
  <c r="AF2114" i="1" s="1"/>
  <c r="AE2115" i="1"/>
  <c r="AF2115" i="1" s="1"/>
  <c r="AE2116" i="1"/>
  <c r="AF2116" i="1" s="1"/>
  <c r="AE2117" i="1"/>
  <c r="AF2117" i="1" s="1"/>
  <c r="AE2118" i="1"/>
  <c r="AF2118" i="1" s="1"/>
  <c r="AE2119" i="1"/>
  <c r="AF2119" i="1" s="1"/>
  <c r="AE2120" i="1"/>
  <c r="AF2120" i="1" s="1"/>
  <c r="AE2121" i="1"/>
  <c r="AF2121" i="1" s="1"/>
  <c r="AE2122" i="1"/>
  <c r="AF2122" i="1" s="1"/>
  <c r="AE2123" i="1"/>
  <c r="AF2123" i="1" s="1"/>
  <c r="AE2124" i="1"/>
  <c r="AF2124" i="1" s="1"/>
  <c r="AE2125" i="1"/>
  <c r="AF2125" i="1" s="1"/>
  <c r="AE2126" i="1"/>
  <c r="AF2126" i="1" s="1"/>
  <c r="AE2127" i="1"/>
  <c r="AF2127" i="1" s="1"/>
  <c r="AE2128" i="1"/>
  <c r="AF2128" i="1" s="1"/>
  <c r="AE2129" i="1"/>
  <c r="AF2129" i="1" s="1"/>
  <c r="AE2130" i="1"/>
  <c r="AF2130" i="1" s="1"/>
  <c r="AE2131" i="1"/>
  <c r="AF2131" i="1" s="1"/>
  <c r="AE2132" i="1"/>
  <c r="AF2132" i="1" s="1"/>
  <c r="AE2133" i="1"/>
  <c r="AF2133" i="1" s="1"/>
  <c r="AE2134" i="1"/>
  <c r="AF2134" i="1" s="1"/>
  <c r="AE2135" i="1"/>
  <c r="AF2135" i="1" s="1"/>
  <c r="AE2136" i="1"/>
  <c r="AF2136" i="1" s="1"/>
  <c r="AE2137" i="1"/>
  <c r="AF2137" i="1" s="1"/>
  <c r="AE2138" i="1"/>
  <c r="AF2138" i="1" s="1"/>
  <c r="AE2139" i="1"/>
  <c r="AF2139" i="1" s="1"/>
  <c r="AE2140" i="1"/>
  <c r="AF2140" i="1" s="1"/>
  <c r="AE2141" i="1"/>
  <c r="AF2141" i="1" s="1"/>
  <c r="AE2142" i="1"/>
  <c r="AF2142" i="1" s="1"/>
  <c r="AE2143" i="1"/>
  <c r="AF2143" i="1" s="1"/>
  <c r="AE2144" i="1"/>
  <c r="AF2144" i="1" s="1"/>
  <c r="AE2145" i="1"/>
  <c r="AF2145" i="1" s="1"/>
  <c r="AE2146" i="1"/>
  <c r="AF2146" i="1" s="1"/>
  <c r="AE2147" i="1"/>
  <c r="AF2147" i="1" s="1"/>
  <c r="AE2148" i="1"/>
  <c r="AF2148" i="1" s="1"/>
  <c r="AE2149" i="1"/>
  <c r="AF2149" i="1" s="1"/>
  <c r="AE2150" i="1"/>
  <c r="AF2150" i="1" s="1"/>
  <c r="AE2151" i="1"/>
  <c r="AF2151" i="1" s="1"/>
  <c r="AE2152" i="1"/>
  <c r="AF2152" i="1" s="1"/>
  <c r="AE2153" i="1"/>
  <c r="AF2153" i="1" s="1"/>
  <c r="AE2154" i="1"/>
  <c r="AF2154" i="1" s="1"/>
  <c r="AE2155" i="1"/>
  <c r="AF2155" i="1" s="1"/>
  <c r="AE2156" i="1"/>
  <c r="AF2156" i="1" s="1"/>
  <c r="AE2157" i="1"/>
  <c r="AF2157" i="1" s="1"/>
  <c r="AE2158" i="1"/>
  <c r="AF2158" i="1" s="1"/>
  <c r="AE2159" i="1"/>
  <c r="AF2159" i="1" s="1"/>
  <c r="AE2160" i="1"/>
  <c r="AF2160" i="1" s="1"/>
  <c r="AE2161" i="1"/>
  <c r="AF2161" i="1" s="1"/>
  <c r="AE2162" i="1"/>
  <c r="AF2162" i="1" s="1"/>
  <c r="AE2163" i="1"/>
  <c r="AF2163" i="1" s="1"/>
  <c r="AE2164" i="1"/>
  <c r="AF2164" i="1" s="1"/>
  <c r="AE2165" i="1"/>
  <c r="AF2165" i="1" s="1"/>
  <c r="AE2166" i="1"/>
  <c r="AF2166" i="1" s="1"/>
  <c r="AE2167" i="1"/>
  <c r="AF2167" i="1" s="1"/>
  <c r="AE2168" i="1"/>
  <c r="AF2168" i="1" s="1"/>
  <c r="AE2169" i="1"/>
  <c r="AF2169" i="1" s="1"/>
  <c r="AE2170" i="1"/>
  <c r="AF2170" i="1" s="1"/>
  <c r="AE2171" i="1"/>
  <c r="AF2171" i="1" s="1"/>
  <c r="AE2172" i="1"/>
  <c r="AF2172" i="1" s="1"/>
  <c r="AE2173" i="1"/>
  <c r="AF2173" i="1" s="1"/>
  <c r="AE2174" i="1"/>
  <c r="AF2174" i="1" s="1"/>
  <c r="AE2175" i="1"/>
  <c r="AF2175" i="1" s="1"/>
  <c r="AE2176" i="1"/>
  <c r="AF2176" i="1" s="1"/>
  <c r="AE2177" i="1"/>
  <c r="AF2177" i="1" s="1"/>
  <c r="AE2178" i="1"/>
  <c r="AF2178" i="1" s="1"/>
  <c r="AE2179" i="1"/>
  <c r="AF2179" i="1" s="1"/>
  <c r="AE2180" i="1"/>
  <c r="AF2180" i="1" s="1"/>
  <c r="AE2181" i="1"/>
  <c r="AF2181" i="1" s="1"/>
  <c r="AE2182" i="1"/>
  <c r="AF2182" i="1" s="1"/>
  <c r="AG2182" i="1" s="1"/>
  <c r="AE2183" i="1"/>
  <c r="AF2183" i="1" s="1"/>
  <c r="AE2184" i="1"/>
  <c r="AF2184" i="1" s="1"/>
  <c r="AE2185" i="1"/>
  <c r="AF2185" i="1" s="1"/>
  <c r="AE2186" i="1"/>
  <c r="AF2186" i="1" s="1"/>
  <c r="AE2187" i="1"/>
  <c r="AF2187" i="1" s="1"/>
  <c r="AE2188" i="1"/>
  <c r="AF2188" i="1" s="1"/>
  <c r="AE2189" i="1"/>
  <c r="AF2189" i="1" s="1"/>
  <c r="AE2190" i="1"/>
  <c r="AF2190" i="1" s="1"/>
  <c r="AE2191" i="1"/>
  <c r="AF2191" i="1" s="1"/>
  <c r="AE2192" i="1"/>
  <c r="AF2192" i="1" s="1"/>
  <c r="AE2193" i="1"/>
  <c r="AF2193" i="1" s="1"/>
  <c r="AE2194" i="1"/>
  <c r="AF2194" i="1" s="1"/>
  <c r="AG2194" i="1" s="1"/>
  <c r="AE2195" i="1"/>
  <c r="AF2195" i="1" s="1"/>
  <c r="AE2196" i="1"/>
  <c r="AF2196" i="1" s="1"/>
  <c r="AE2197" i="1"/>
  <c r="AF2197" i="1" s="1"/>
  <c r="AG2197" i="1" s="1"/>
  <c r="AE2198" i="1"/>
  <c r="AF2198" i="1" s="1"/>
  <c r="AE2199" i="1"/>
  <c r="AF2199" i="1" s="1"/>
  <c r="AG2199" i="1" s="1"/>
  <c r="AE2200" i="1"/>
  <c r="AF2200" i="1" s="1"/>
  <c r="AE2201" i="1"/>
  <c r="AF2201" i="1" s="1"/>
  <c r="AG2201" i="1" s="1"/>
  <c r="AE2202" i="1"/>
  <c r="AF2202" i="1" s="1"/>
  <c r="AE2203" i="1"/>
  <c r="AF2203" i="1" s="1"/>
  <c r="AG2203" i="1" s="1"/>
  <c r="AE2204" i="1"/>
  <c r="AF2204" i="1" s="1"/>
  <c r="AE2205" i="1"/>
  <c r="AF2205" i="1" s="1"/>
  <c r="AE2206" i="1"/>
  <c r="AF2206" i="1" s="1"/>
  <c r="AE2207" i="1"/>
  <c r="AF2207" i="1" s="1"/>
  <c r="AG2207" i="1" s="1"/>
  <c r="AE2208" i="1"/>
  <c r="AF2208" i="1" s="1"/>
  <c r="AE2209" i="1"/>
  <c r="AF2209" i="1" s="1"/>
  <c r="AG2209" i="1" s="1"/>
  <c r="AE2210" i="1"/>
  <c r="AF2210" i="1" s="1"/>
  <c r="AE2211" i="1"/>
  <c r="AF2211" i="1" s="1"/>
  <c r="AG2211" i="1" s="1"/>
  <c r="AE2212" i="1"/>
  <c r="AF2212" i="1" s="1"/>
  <c r="AE2213" i="1"/>
  <c r="AF2213" i="1" s="1"/>
  <c r="AE2214" i="1"/>
  <c r="AF2214" i="1" s="1"/>
  <c r="AE2215" i="1"/>
  <c r="AF2215" i="1" s="1"/>
  <c r="AG2215" i="1" s="1"/>
  <c r="AE2216" i="1"/>
  <c r="AF2216" i="1" s="1"/>
  <c r="AE2217" i="1"/>
  <c r="AF2217" i="1" s="1"/>
  <c r="AG2217" i="1" s="1"/>
  <c r="AE2218" i="1"/>
  <c r="AF2218" i="1" s="1"/>
  <c r="AE2219" i="1"/>
  <c r="AF2219" i="1" s="1"/>
  <c r="AG2219" i="1" s="1"/>
  <c r="AE2220" i="1"/>
  <c r="AF2220" i="1" s="1"/>
  <c r="AE2221" i="1"/>
  <c r="AF2221" i="1" s="1"/>
  <c r="AG2221" i="1" s="1"/>
  <c r="AE2222" i="1"/>
  <c r="AF2222" i="1" s="1"/>
  <c r="AE2223" i="1"/>
  <c r="AF2223" i="1" s="1"/>
  <c r="AG2223" i="1" s="1"/>
  <c r="AE2224" i="1"/>
  <c r="AF2224" i="1" s="1"/>
  <c r="AE2225" i="1"/>
  <c r="AF2225" i="1" s="1"/>
  <c r="AG2225" i="1" s="1"/>
  <c r="AE2226" i="1"/>
  <c r="AF2226" i="1" s="1"/>
  <c r="AE2227" i="1"/>
  <c r="AF2227" i="1" s="1"/>
  <c r="AG2227" i="1" s="1"/>
  <c r="AE2228" i="1"/>
  <c r="AF2228" i="1" s="1"/>
  <c r="AE2229" i="1"/>
  <c r="AF2229" i="1" s="1"/>
  <c r="AG2229" i="1" s="1"/>
  <c r="AE2230" i="1"/>
  <c r="AF2230" i="1" s="1"/>
  <c r="AE2231" i="1"/>
  <c r="AF2231" i="1" s="1"/>
  <c r="AG2231" i="1" s="1"/>
  <c r="AE2232" i="1"/>
  <c r="AF2232" i="1" s="1"/>
  <c r="AE2233" i="1"/>
  <c r="AF2233" i="1" s="1"/>
  <c r="AG2233" i="1" s="1"/>
  <c r="AE2234" i="1"/>
  <c r="AF2234" i="1" s="1"/>
  <c r="AE2235" i="1"/>
  <c r="AF2235" i="1" s="1"/>
  <c r="AG2235" i="1" s="1"/>
  <c r="AE2236" i="1"/>
  <c r="AF2236" i="1" s="1"/>
  <c r="AE2237" i="1"/>
  <c r="AF2237" i="1" s="1"/>
  <c r="AG2237" i="1" s="1"/>
  <c r="AE2238" i="1"/>
  <c r="AF2238" i="1" s="1"/>
  <c r="AE2239" i="1"/>
  <c r="AF2239" i="1" s="1"/>
  <c r="AG2239" i="1" s="1"/>
  <c r="AE2240" i="1"/>
  <c r="AF2240" i="1" s="1"/>
  <c r="AE2241" i="1"/>
  <c r="AF2241" i="1" s="1"/>
  <c r="AG2241" i="1" s="1"/>
  <c r="AE2242" i="1"/>
  <c r="AF2242" i="1" s="1"/>
  <c r="AE2243" i="1"/>
  <c r="AF2243" i="1" s="1"/>
  <c r="AG2243" i="1" s="1"/>
  <c r="AE2244" i="1"/>
  <c r="AF2244" i="1" s="1"/>
  <c r="AE2245" i="1"/>
  <c r="AF2245" i="1" s="1"/>
  <c r="AG2245" i="1" s="1"/>
  <c r="AE2246" i="1"/>
  <c r="AF2246" i="1" s="1"/>
  <c r="AE2247" i="1"/>
  <c r="AF2247" i="1" s="1"/>
  <c r="AG2247" i="1" s="1"/>
  <c r="AE2248" i="1"/>
  <c r="AF2248" i="1" s="1"/>
  <c r="AE2249" i="1"/>
  <c r="AF2249" i="1" s="1"/>
  <c r="AG2249" i="1" s="1"/>
  <c r="AE2250" i="1"/>
  <c r="AF2250" i="1" s="1"/>
  <c r="AE2251" i="1"/>
  <c r="AF2251" i="1" s="1"/>
  <c r="AG2251" i="1" s="1"/>
  <c r="AE2252" i="1"/>
  <c r="AF2252" i="1" s="1"/>
  <c r="AE2253" i="1"/>
  <c r="AF2253" i="1" s="1"/>
  <c r="AE2254" i="1"/>
  <c r="AF2254" i="1" s="1"/>
  <c r="AE2255" i="1"/>
  <c r="AF2255" i="1" s="1"/>
  <c r="AE2256" i="1"/>
  <c r="AF2256" i="1" s="1"/>
  <c r="AE2257" i="1"/>
  <c r="AF2257" i="1" s="1"/>
  <c r="AG2257" i="1" s="1"/>
  <c r="AH2257" i="1" s="1"/>
  <c r="AE2258" i="1"/>
  <c r="AF2258" i="1" s="1"/>
  <c r="AE2259" i="1"/>
  <c r="AF2259" i="1" s="1"/>
  <c r="AG2259" i="1" s="1"/>
  <c r="AE2260" i="1"/>
  <c r="AF2260" i="1" s="1"/>
  <c r="AE2261" i="1"/>
  <c r="AF2261" i="1" s="1"/>
  <c r="AG2261" i="1" s="1"/>
  <c r="AH2261" i="1" s="1"/>
  <c r="AE2262" i="1"/>
  <c r="AF2262" i="1" s="1"/>
  <c r="AE2263" i="1"/>
  <c r="AF2263" i="1" s="1"/>
  <c r="AE2264" i="1"/>
  <c r="AF2264" i="1" s="1"/>
  <c r="AE2265" i="1"/>
  <c r="AF2265" i="1" s="1"/>
  <c r="AE2266" i="1"/>
  <c r="AF2266" i="1" s="1"/>
  <c r="AE2267" i="1"/>
  <c r="AF2267" i="1" s="1"/>
  <c r="AG2267" i="1" s="1"/>
  <c r="AE2268" i="1"/>
  <c r="AF2268" i="1" s="1"/>
  <c r="AE2269" i="1"/>
  <c r="AF2269" i="1" s="1"/>
  <c r="AG2269" i="1" s="1"/>
  <c r="AE2270" i="1"/>
  <c r="AF2270" i="1" s="1"/>
  <c r="AE2271" i="1"/>
  <c r="AF2271" i="1" s="1"/>
  <c r="AE2272" i="1"/>
  <c r="AF2272" i="1" s="1"/>
  <c r="AE2273" i="1"/>
  <c r="AF2273" i="1" s="1"/>
  <c r="AG2273" i="1" s="1"/>
  <c r="AH2273" i="1" s="1"/>
  <c r="AE2274" i="1"/>
  <c r="AF2274" i="1" s="1"/>
  <c r="AE2275" i="1"/>
  <c r="AF2275" i="1" s="1"/>
  <c r="AG2275" i="1" s="1"/>
  <c r="AE2276" i="1"/>
  <c r="AF2276" i="1" s="1"/>
  <c r="AE2277" i="1"/>
  <c r="AF2277" i="1" s="1"/>
  <c r="AG2277" i="1" s="1"/>
  <c r="AH2277" i="1" s="1"/>
  <c r="AE2278" i="1"/>
  <c r="AF2278" i="1" s="1"/>
  <c r="AE2279" i="1"/>
  <c r="AF2279" i="1" s="1"/>
  <c r="AE2280" i="1"/>
  <c r="AF2280" i="1" s="1"/>
  <c r="AE2281" i="1"/>
  <c r="AF2281" i="1" s="1"/>
  <c r="AG2281" i="1" s="1"/>
  <c r="AE2282" i="1"/>
  <c r="AF2282" i="1" s="1"/>
  <c r="AE2283" i="1"/>
  <c r="AF2283" i="1" s="1"/>
  <c r="AE2284" i="1"/>
  <c r="AF2284" i="1" s="1"/>
  <c r="AE2285" i="1"/>
  <c r="AF2285" i="1" s="1"/>
  <c r="AG2285" i="1" s="1"/>
  <c r="AE2286" i="1"/>
  <c r="AF2286" i="1" s="1"/>
  <c r="AE2287" i="1"/>
  <c r="AF2287" i="1" s="1"/>
  <c r="AE2288" i="1"/>
  <c r="AF2288" i="1" s="1"/>
  <c r="AE2289" i="1"/>
  <c r="AF2289" i="1" s="1"/>
  <c r="AE2290" i="1"/>
  <c r="AF2290" i="1" s="1"/>
  <c r="AE2291" i="1"/>
  <c r="AF2291" i="1" s="1"/>
  <c r="AE2292" i="1"/>
  <c r="AF2292" i="1" s="1"/>
  <c r="AE2293" i="1"/>
  <c r="AF2293" i="1" s="1"/>
  <c r="AE2294" i="1"/>
  <c r="AF2294" i="1" s="1"/>
  <c r="AE2295" i="1"/>
  <c r="AF2295" i="1" s="1"/>
  <c r="AE2296" i="1"/>
  <c r="AF2296" i="1" s="1"/>
  <c r="AE2297" i="1"/>
  <c r="AF2297" i="1" s="1"/>
  <c r="AE2298" i="1"/>
  <c r="AF2298" i="1" s="1"/>
  <c r="AE2299" i="1"/>
  <c r="AF2299" i="1" s="1"/>
  <c r="AE2300" i="1"/>
  <c r="AF2300" i="1" s="1"/>
  <c r="AE2301" i="1"/>
  <c r="AF2301" i="1" s="1"/>
  <c r="AE2302" i="1"/>
  <c r="AF2302" i="1" s="1"/>
  <c r="AE2303" i="1"/>
  <c r="AF2303" i="1" s="1"/>
  <c r="AE2304" i="1"/>
  <c r="AF2304" i="1" s="1"/>
  <c r="AE2305" i="1"/>
  <c r="AF2305" i="1" s="1"/>
  <c r="AE2306" i="1"/>
  <c r="AF2306" i="1" s="1"/>
  <c r="AE2307" i="1"/>
  <c r="AF2307" i="1" s="1"/>
  <c r="AE2308" i="1"/>
  <c r="AF2308" i="1" s="1"/>
  <c r="AE2309" i="1"/>
  <c r="AF2309" i="1" s="1"/>
  <c r="AE2310" i="1"/>
  <c r="AF2310" i="1" s="1"/>
  <c r="AE2311" i="1"/>
  <c r="AF2311" i="1" s="1"/>
  <c r="AE2312" i="1"/>
  <c r="AF2312" i="1" s="1"/>
  <c r="AE2313" i="1"/>
  <c r="AF2313" i="1" s="1"/>
  <c r="AE2314" i="1"/>
  <c r="AF2314" i="1" s="1"/>
  <c r="AE2315" i="1"/>
  <c r="AF2315" i="1" s="1"/>
  <c r="AE2316" i="1"/>
  <c r="AF2316" i="1" s="1"/>
  <c r="AE2317" i="1"/>
  <c r="AF2317" i="1" s="1"/>
  <c r="AE2318" i="1"/>
  <c r="AF2318" i="1" s="1"/>
  <c r="AE2319" i="1"/>
  <c r="AF2319" i="1" s="1"/>
  <c r="AE2320" i="1"/>
  <c r="AF2320" i="1" s="1"/>
  <c r="AE2321" i="1"/>
  <c r="AF2321" i="1" s="1"/>
  <c r="AE2322" i="1"/>
  <c r="AF2322" i="1" s="1"/>
  <c r="AE2323" i="1"/>
  <c r="AF2323" i="1" s="1"/>
  <c r="AE2324" i="1"/>
  <c r="AF2324" i="1" s="1"/>
  <c r="AE2325" i="1"/>
  <c r="AF2325" i="1" s="1"/>
  <c r="AE2326" i="1"/>
  <c r="AF2326" i="1" s="1"/>
  <c r="AE2327" i="1"/>
  <c r="AF2327" i="1" s="1"/>
  <c r="AE2328" i="1"/>
  <c r="AF2328" i="1" s="1"/>
  <c r="AE2329" i="1"/>
  <c r="AF2329" i="1" s="1"/>
  <c r="AE2330" i="1"/>
  <c r="AF2330" i="1" s="1"/>
  <c r="AE2331" i="1"/>
  <c r="AF2331" i="1" s="1"/>
  <c r="AE2332" i="1"/>
  <c r="AF2332" i="1" s="1"/>
  <c r="AE2333" i="1"/>
  <c r="AF2333" i="1" s="1"/>
  <c r="AE2334" i="1"/>
  <c r="AF2334" i="1" s="1"/>
  <c r="AE2335" i="1"/>
  <c r="AF2335" i="1" s="1"/>
  <c r="AE2336" i="1"/>
  <c r="AF2336" i="1" s="1"/>
  <c r="AE2337" i="1"/>
  <c r="AF2337" i="1" s="1"/>
  <c r="AE2338" i="1"/>
  <c r="AF2338" i="1" s="1"/>
  <c r="AE2" i="1"/>
  <c r="AF2" i="1" s="1"/>
  <c r="AE3" i="1"/>
  <c r="AF3" i="1" s="1"/>
  <c r="AE4" i="1"/>
  <c r="AF4" i="1" s="1"/>
  <c r="AE5" i="1"/>
  <c r="AF5" i="1" s="1"/>
  <c r="AE6" i="1"/>
  <c r="AF6" i="1" s="1"/>
  <c r="AE7" i="1"/>
  <c r="AF7" i="1" s="1"/>
  <c r="AE8" i="1"/>
  <c r="AF8" i="1" s="1"/>
  <c r="AE9" i="1"/>
  <c r="AF9" i="1" s="1"/>
  <c r="AE10" i="1"/>
  <c r="AF10" i="1" s="1"/>
  <c r="AE11" i="1"/>
  <c r="AF11" i="1" s="1"/>
  <c r="AE12" i="1"/>
  <c r="AF12" i="1" s="1"/>
  <c r="AE13" i="1"/>
  <c r="AF13" i="1" s="1"/>
  <c r="AE14" i="1"/>
  <c r="AF14" i="1" s="1"/>
  <c r="AE15" i="1"/>
  <c r="AF15" i="1" s="1"/>
  <c r="AE16" i="1"/>
  <c r="AF16" i="1" s="1"/>
  <c r="AE17" i="1"/>
  <c r="AF17" i="1" s="1"/>
  <c r="AE18" i="1"/>
  <c r="AF18" i="1" s="1"/>
  <c r="AE19" i="1"/>
  <c r="AF19" i="1" s="1"/>
  <c r="AE20" i="1"/>
  <c r="AF20" i="1" s="1"/>
  <c r="AE21" i="1"/>
  <c r="AF21" i="1" s="1"/>
  <c r="AE22" i="1"/>
  <c r="AF22" i="1" s="1"/>
  <c r="AE23" i="1"/>
  <c r="AF23" i="1" s="1"/>
  <c r="AE24" i="1"/>
  <c r="AF24" i="1" s="1"/>
  <c r="AE25" i="1"/>
  <c r="AF25" i="1" s="1"/>
  <c r="AE26" i="1"/>
  <c r="AF26" i="1" s="1"/>
  <c r="AE27" i="1"/>
  <c r="AF27" i="1" s="1"/>
  <c r="AE28" i="1"/>
  <c r="AF28" i="1" s="1"/>
  <c r="AE29" i="1"/>
  <c r="AF29" i="1" s="1"/>
  <c r="AE30" i="1"/>
  <c r="AF30" i="1" s="1"/>
  <c r="AE31" i="1"/>
  <c r="AF31" i="1" s="1"/>
  <c r="AE32" i="1"/>
  <c r="AF32" i="1" s="1"/>
  <c r="AE33" i="1"/>
  <c r="AF33" i="1" s="1"/>
  <c r="AE34" i="1"/>
  <c r="AF34" i="1" s="1"/>
  <c r="AE35" i="1"/>
  <c r="AF35" i="1" s="1"/>
  <c r="AE36" i="1"/>
  <c r="AF36" i="1" s="1"/>
  <c r="AE37" i="1"/>
  <c r="AF37" i="1" s="1"/>
  <c r="AE38" i="1"/>
  <c r="AF38" i="1" s="1"/>
  <c r="AE39" i="1"/>
  <c r="AF39" i="1" s="1"/>
  <c r="AE40" i="1"/>
  <c r="AF40" i="1" s="1"/>
  <c r="AE41" i="1"/>
  <c r="AF41" i="1" s="1"/>
  <c r="AE42" i="1"/>
  <c r="AF42" i="1" s="1"/>
  <c r="AE43" i="1"/>
  <c r="AF43" i="1" s="1"/>
  <c r="AE44" i="1"/>
  <c r="AF44" i="1" s="1"/>
  <c r="AE45" i="1"/>
  <c r="AF45" i="1" s="1"/>
  <c r="AE46" i="1"/>
  <c r="AF46" i="1" s="1"/>
  <c r="AE47" i="1"/>
  <c r="AF47" i="1" s="1"/>
  <c r="AE48" i="1"/>
  <c r="AF48" i="1" s="1"/>
  <c r="AE49" i="1"/>
  <c r="AF49" i="1" s="1"/>
  <c r="AE50" i="1"/>
  <c r="AF50" i="1" s="1"/>
  <c r="AE51" i="1"/>
  <c r="AF51" i="1" s="1"/>
  <c r="AE52" i="1"/>
  <c r="AF52" i="1" s="1"/>
  <c r="AE53" i="1"/>
  <c r="AF53" i="1" s="1"/>
  <c r="AE54" i="1"/>
  <c r="AF54" i="1" s="1"/>
  <c r="AE55" i="1"/>
  <c r="AF55" i="1" s="1"/>
  <c r="AE56" i="1"/>
  <c r="AF56" i="1" s="1"/>
  <c r="AE57" i="1"/>
  <c r="AF57" i="1" s="1"/>
  <c r="AE58" i="1"/>
  <c r="AF58" i="1" s="1"/>
  <c r="AE59" i="1"/>
  <c r="AF59" i="1" s="1"/>
  <c r="AE60" i="1"/>
  <c r="AF60" i="1" s="1"/>
  <c r="AE61" i="1"/>
  <c r="AF61" i="1" s="1"/>
  <c r="AE62" i="1"/>
  <c r="AF62" i="1" s="1"/>
  <c r="AE63" i="1"/>
  <c r="AF63" i="1" s="1"/>
  <c r="AE64" i="1"/>
  <c r="AF64" i="1" s="1"/>
  <c r="AE65" i="1"/>
  <c r="AF65" i="1" s="1"/>
  <c r="AE66" i="1"/>
  <c r="AF66" i="1" s="1"/>
  <c r="AE67" i="1"/>
  <c r="AF67" i="1" s="1"/>
  <c r="AE68" i="1"/>
  <c r="AF68" i="1" s="1"/>
  <c r="AE69" i="1"/>
  <c r="AF69" i="1" s="1"/>
  <c r="AE70" i="1"/>
  <c r="AF70" i="1" s="1"/>
  <c r="AE71" i="1"/>
  <c r="AF71" i="1" s="1"/>
  <c r="AE72" i="1"/>
  <c r="AF72" i="1" s="1"/>
  <c r="AE73" i="1"/>
  <c r="AF73" i="1" s="1"/>
  <c r="AE74" i="1"/>
  <c r="AF74" i="1" s="1"/>
  <c r="AE75" i="1"/>
  <c r="AF75" i="1" s="1"/>
  <c r="AE76" i="1"/>
  <c r="AF76" i="1" s="1"/>
  <c r="AE77" i="1"/>
  <c r="AF77" i="1" s="1"/>
  <c r="AE78" i="1"/>
  <c r="AF78" i="1" s="1"/>
  <c r="AE79" i="1"/>
  <c r="AF79" i="1" s="1"/>
  <c r="AE80" i="1"/>
  <c r="AF80" i="1" s="1"/>
  <c r="AE81" i="1"/>
  <c r="AF81" i="1" s="1"/>
  <c r="AE82" i="1"/>
  <c r="AF82" i="1" s="1"/>
  <c r="AE83" i="1"/>
  <c r="AF83" i="1" s="1"/>
  <c r="AE84" i="1"/>
  <c r="AF84" i="1" s="1"/>
  <c r="AE85" i="1"/>
  <c r="AF85" i="1" s="1"/>
  <c r="AE86" i="1"/>
  <c r="AF86" i="1" s="1"/>
  <c r="AE87" i="1"/>
  <c r="AF87" i="1" s="1"/>
  <c r="AE88" i="1"/>
  <c r="AF88" i="1" s="1"/>
  <c r="AE89" i="1"/>
  <c r="AF89" i="1" s="1"/>
  <c r="AE90" i="1"/>
  <c r="AF90" i="1" s="1"/>
  <c r="AE91" i="1"/>
  <c r="AF91" i="1" s="1"/>
  <c r="AE92" i="1"/>
  <c r="AF92" i="1" s="1"/>
  <c r="AE93" i="1"/>
  <c r="AF93" i="1" s="1"/>
  <c r="AE94" i="1"/>
  <c r="AF94" i="1" s="1"/>
  <c r="AE95" i="1"/>
  <c r="AF95" i="1" s="1"/>
  <c r="AE96" i="1"/>
  <c r="AF96" i="1" s="1"/>
  <c r="AE97" i="1"/>
  <c r="AF97" i="1" s="1"/>
  <c r="AE98" i="1"/>
  <c r="AF98" i="1" s="1"/>
  <c r="AE99" i="1"/>
  <c r="AF99" i="1" s="1"/>
  <c r="AE100" i="1"/>
  <c r="AF100" i="1" s="1"/>
  <c r="AE101" i="1"/>
  <c r="AF101" i="1" s="1"/>
  <c r="AE102" i="1"/>
  <c r="AF102" i="1" s="1"/>
  <c r="AE103" i="1"/>
  <c r="AF103" i="1" s="1"/>
  <c r="AE104" i="1"/>
  <c r="AF104" i="1" s="1"/>
  <c r="AE105" i="1"/>
  <c r="AF105" i="1" s="1"/>
  <c r="AE106" i="1"/>
  <c r="AF106" i="1" s="1"/>
  <c r="AE107" i="1"/>
  <c r="AF107" i="1" s="1"/>
  <c r="AE108" i="1"/>
  <c r="AF108" i="1" s="1"/>
  <c r="AE109" i="1"/>
  <c r="AF109" i="1" s="1"/>
  <c r="AE110" i="1"/>
  <c r="AF110" i="1" s="1"/>
  <c r="AE111" i="1"/>
  <c r="AF111" i="1" s="1"/>
  <c r="AE112" i="1"/>
  <c r="AF112" i="1" s="1"/>
  <c r="AE113" i="1"/>
  <c r="AF113" i="1" s="1"/>
  <c r="AE114" i="1"/>
  <c r="AF114" i="1" s="1"/>
  <c r="AE115" i="1"/>
  <c r="AF115" i="1" s="1"/>
  <c r="AE116" i="1"/>
  <c r="AF116" i="1" s="1"/>
  <c r="AE117" i="1"/>
  <c r="AF117" i="1" s="1"/>
  <c r="AE118" i="1"/>
  <c r="AF118" i="1" s="1"/>
  <c r="AE119" i="1"/>
  <c r="AF119" i="1" s="1"/>
  <c r="AE120" i="1"/>
  <c r="AF120" i="1" s="1"/>
  <c r="AE121" i="1"/>
  <c r="AF121" i="1" s="1"/>
  <c r="AE122" i="1"/>
  <c r="AF122" i="1" s="1"/>
  <c r="AE123" i="1"/>
  <c r="AF123" i="1" s="1"/>
  <c r="AE124" i="1"/>
  <c r="AF124" i="1" s="1"/>
  <c r="AE125" i="1"/>
  <c r="AF125" i="1" s="1"/>
  <c r="AE126" i="1"/>
  <c r="AF126" i="1" s="1"/>
  <c r="AE127" i="1"/>
  <c r="AF127" i="1" s="1"/>
  <c r="AE128" i="1"/>
  <c r="AF128" i="1" s="1"/>
  <c r="AE129" i="1"/>
  <c r="AF129" i="1" s="1"/>
  <c r="AE130" i="1"/>
  <c r="AF130" i="1" s="1"/>
  <c r="AE131" i="1"/>
  <c r="AF131" i="1" s="1"/>
  <c r="AE132" i="1"/>
  <c r="AF132" i="1" s="1"/>
  <c r="AE133" i="1"/>
  <c r="AF133" i="1" s="1"/>
  <c r="AE134" i="1"/>
  <c r="AF134" i="1" s="1"/>
  <c r="AE135" i="1"/>
  <c r="AF135" i="1" s="1"/>
  <c r="AE136" i="1"/>
  <c r="AF136" i="1" s="1"/>
  <c r="AE137" i="1"/>
  <c r="AF137" i="1" s="1"/>
  <c r="AE138" i="1"/>
  <c r="AF138" i="1" s="1"/>
  <c r="AE139" i="1"/>
  <c r="AF139" i="1" s="1"/>
  <c r="AE140" i="1"/>
  <c r="AF140" i="1" s="1"/>
  <c r="AE141" i="1"/>
  <c r="AF141" i="1" s="1"/>
  <c r="AE142" i="1"/>
  <c r="AF142" i="1" s="1"/>
  <c r="AE143" i="1"/>
  <c r="AF143" i="1" s="1"/>
  <c r="AE144" i="1"/>
  <c r="AF144" i="1" s="1"/>
  <c r="AE145" i="1"/>
  <c r="AF145" i="1" s="1"/>
  <c r="AE146" i="1"/>
  <c r="AF146" i="1" s="1"/>
  <c r="AE147" i="1"/>
  <c r="AF147" i="1" s="1"/>
  <c r="AE148" i="1"/>
  <c r="AF148" i="1" s="1"/>
  <c r="AE149" i="1"/>
  <c r="AF149" i="1" s="1"/>
  <c r="AE150" i="1"/>
  <c r="AF150" i="1" s="1"/>
  <c r="AE151" i="1"/>
  <c r="AF151" i="1" s="1"/>
  <c r="AE152" i="1"/>
  <c r="AF152" i="1" s="1"/>
  <c r="AE153" i="1"/>
  <c r="AF153" i="1" s="1"/>
  <c r="AE154" i="1"/>
  <c r="AF154" i="1" s="1"/>
  <c r="AE155" i="1"/>
  <c r="AF155" i="1" s="1"/>
  <c r="AE156" i="1"/>
  <c r="AF156" i="1" s="1"/>
  <c r="AE157" i="1"/>
  <c r="AF157" i="1" s="1"/>
  <c r="AE158" i="1"/>
  <c r="AF158" i="1" s="1"/>
  <c r="AE159" i="1"/>
  <c r="AF159" i="1" s="1"/>
  <c r="AE160" i="1"/>
  <c r="AF160" i="1" s="1"/>
  <c r="AE161" i="1"/>
  <c r="AF161" i="1" s="1"/>
  <c r="AE162" i="1"/>
  <c r="AF162" i="1" s="1"/>
  <c r="AE163" i="1"/>
  <c r="AF163" i="1" s="1"/>
  <c r="AE164" i="1"/>
  <c r="AF164" i="1" s="1"/>
  <c r="AE165" i="1"/>
  <c r="AF165" i="1" s="1"/>
  <c r="AE166" i="1"/>
  <c r="AF166" i="1" s="1"/>
  <c r="AE167" i="1"/>
  <c r="AF167" i="1" s="1"/>
  <c r="AE168" i="1"/>
  <c r="AF168" i="1" s="1"/>
  <c r="AE169" i="1"/>
  <c r="AF169" i="1" s="1"/>
  <c r="AE170" i="1"/>
  <c r="AF170" i="1" s="1"/>
  <c r="AE171" i="1"/>
  <c r="AF171" i="1" s="1"/>
  <c r="AE172" i="1"/>
  <c r="AF172" i="1" s="1"/>
  <c r="AE173" i="1"/>
  <c r="AF173" i="1" s="1"/>
  <c r="AE174" i="1"/>
  <c r="AF174" i="1" s="1"/>
  <c r="AE175" i="1"/>
  <c r="AF175" i="1" s="1"/>
  <c r="AE176" i="1"/>
  <c r="AF176" i="1" s="1"/>
  <c r="AE177" i="1"/>
  <c r="AF177" i="1" s="1"/>
  <c r="AE178" i="1"/>
  <c r="AF178" i="1" s="1"/>
  <c r="AE179" i="1"/>
  <c r="AF179" i="1" s="1"/>
  <c r="AE180" i="1"/>
  <c r="AF180" i="1" s="1"/>
  <c r="AE181" i="1"/>
  <c r="AF181" i="1" s="1"/>
  <c r="AE182" i="1"/>
  <c r="AF182" i="1" s="1"/>
  <c r="AE183" i="1"/>
  <c r="AF183" i="1" s="1"/>
  <c r="AE184" i="1"/>
  <c r="AF184" i="1" s="1"/>
  <c r="AE185" i="1"/>
  <c r="AF185" i="1" s="1"/>
  <c r="AE186" i="1"/>
  <c r="AF186" i="1" s="1"/>
  <c r="AE187" i="1"/>
  <c r="AF187" i="1" s="1"/>
  <c r="AE188" i="1"/>
  <c r="AF188" i="1" s="1"/>
  <c r="AE189" i="1"/>
  <c r="AF189" i="1" s="1"/>
  <c r="AE190" i="1"/>
  <c r="AF190" i="1" s="1"/>
  <c r="AE191" i="1"/>
  <c r="AF191" i="1" s="1"/>
  <c r="AE192" i="1"/>
  <c r="AF192" i="1" s="1"/>
  <c r="AE193" i="1"/>
  <c r="AF193" i="1" s="1"/>
  <c r="AE194" i="1"/>
  <c r="AF194" i="1" s="1"/>
  <c r="AE195" i="1"/>
  <c r="AF195" i="1" s="1"/>
  <c r="AE196" i="1"/>
  <c r="AF196" i="1" s="1"/>
  <c r="AE197" i="1"/>
  <c r="AF197" i="1" s="1"/>
  <c r="AE198" i="1"/>
  <c r="AF198" i="1" s="1"/>
  <c r="AE199" i="1"/>
  <c r="AF199" i="1" s="1"/>
  <c r="AE200" i="1"/>
  <c r="AF200" i="1" s="1"/>
  <c r="AE201" i="1"/>
  <c r="AF201" i="1" s="1"/>
  <c r="AE202" i="1"/>
  <c r="AF202" i="1" s="1"/>
  <c r="AE203" i="1"/>
  <c r="AF203" i="1" s="1"/>
  <c r="AE204" i="1"/>
  <c r="AF204" i="1" s="1"/>
  <c r="AE205" i="1"/>
  <c r="AF205" i="1" s="1"/>
  <c r="AE206" i="1"/>
  <c r="AF206" i="1" s="1"/>
  <c r="AE207" i="1"/>
  <c r="AF207" i="1" s="1"/>
  <c r="AE208" i="1"/>
  <c r="AF208" i="1" s="1"/>
  <c r="AE209" i="1"/>
  <c r="AF209" i="1" s="1"/>
  <c r="AE210" i="1"/>
  <c r="AF210" i="1" s="1"/>
  <c r="AE211" i="1"/>
  <c r="AF211" i="1" s="1"/>
  <c r="AE212" i="1"/>
  <c r="AF212" i="1" s="1"/>
  <c r="AE213" i="1"/>
  <c r="AF213" i="1" s="1"/>
  <c r="AE214" i="1"/>
  <c r="AF214" i="1" s="1"/>
  <c r="AE215" i="1"/>
  <c r="AF215" i="1" s="1"/>
  <c r="AE216" i="1"/>
  <c r="AF216" i="1" s="1"/>
  <c r="AE217" i="1"/>
  <c r="AF217" i="1" s="1"/>
  <c r="AE218" i="1"/>
  <c r="AF218" i="1" s="1"/>
  <c r="AE219" i="1"/>
  <c r="AF219" i="1" s="1"/>
  <c r="AE220" i="1"/>
  <c r="AF220" i="1" s="1"/>
  <c r="AE221" i="1"/>
  <c r="AF221" i="1" s="1"/>
  <c r="AE222" i="1"/>
  <c r="AF222" i="1" s="1"/>
  <c r="AE223" i="1"/>
  <c r="AF223" i="1" s="1"/>
  <c r="AE224" i="1"/>
  <c r="AF224" i="1" s="1"/>
  <c r="AE225" i="1"/>
  <c r="AF225" i="1" s="1"/>
  <c r="AE226" i="1"/>
  <c r="AF226" i="1" s="1"/>
  <c r="AE227" i="1"/>
  <c r="AF227" i="1" s="1"/>
  <c r="AE228" i="1"/>
  <c r="AF228" i="1" s="1"/>
  <c r="AE229" i="1"/>
  <c r="AF229" i="1" s="1"/>
  <c r="AE230" i="1"/>
  <c r="AF230" i="1" s="1"/>
  <c r="AE231" i="1"/>
  <c r="AF231" i="1" s="1"/>
  <c r="AE232" i="1"/>
  <c r="AF232" i="1" s="1"/>
  <c r="AE233" i="1"/>
  <c r="AF233" i="1" s="1"/>
  <c r="AE234" i="1"/>
  <c r="AF234" i="1" s="1"/>
  <c r="AE235" i="1"/>
  <c r="AF235" i="1" s="1"/>
  <c r="AE236" i="1"/>
  <c r="AF236" i="1" s="1"/>
  <c r="AE237" i="1"/>
  <c r="AF237" i="1" s="1"/>
  <c r="AE238" i="1"/>
  <c r="AF238" i="1" s="1"/>
  <c r="AE239" i="1"/>
  <c r="AF239" i="1" s="1"/>
  <c r="AE240" i="1"/>
  <c r="AF240" i="1" s="1"/>
  <c r="AE241" i="1"/>
  <c r="AF241" i="1" s="1"/>
  <c r="AE242" i="1"/>
  <c r="AF242" i="1" s="1"/>
  <c r="AE243" i="1"/>
  <c r="AF243" i="1" s="1"/>
  <c r="AE244" i="1"/>
  <c r="AF244" i="1" s="1"/>
  <c r="AE245" i="1"/>
  <c r="AF245" i="1" s="1"/>
  <c r="AE246" i="1"/>
  <c r="AF246" i="1" s="1"/>
  <c r="AE247" i="1"/>
  <c r="AF247" i="1" s="1"/>
  <c r="AE248" i="1"/>
  <c r="AF248" i="1" s="1"/>
  <c r="AE249" i="1"/>
  <c r="AF249" i="1" s="1"/>
  <c r="AE250" i="1"/>
  <c r="AF250" i="1" s="1"/>
  <c r="AE251" i="1"/>
  <c r="AF251" i="1" s="1"/>
  <c r="AE252" i="1"/>
  <c r="AF252" i="1" s="1"/>
  <c r="AE253" i="1"/>
  <c r="AF253" i="1" s="1"/>
  <c r="AE254" i="1"/>
  <c r="AF254" i="1" s="1"/>
  <c r="AE255" i="1"/>
  <c r="AF255" i="1" s="1"/>
  <c r="AE256" i="1"/>
  <c r="AF256" i="1" s="1"/>
  <c r="AE257" i="1"/>
  <c r="AF257" i="1" s="1"/>
  <c r="AE258" i="1"/>
  <c r="AF258" i="1" s="1"/>
  <c r="AE259" i="1"/>
  <c r="AF259" i="1" s="1"/>
  <c r="AE260" i="1"/>
  <c r="AF260" i="1" s="1"/>
  <c r="AE261" i="1"/>
  <c r="AF261" i="1" s="1"/>
  <c r="AE262" i="1"/>
  <c r="AF262" i="1" s="1"/>
  <c r="AE263" i="1"/>
  <c r="AF263" i="1" s="1"/>
  <c r="AE264" i="1"/>
  <c r="AF264" i="1" s="1"/>
  <c r="AE265" i="1"/>
  <c r="AF265" i="1" s="1"/>
  <c r="AE266" i="1"/>
  <c r="AF266" i="1" s="1"/>
  <c r="AE267" i="1"/>
  <c r="AF267" i="1" s="1"/>
  <c r="AE268" i="1"/>
  <c r="AF268" i="1" s="1"/>
  <c r="AE269" i="1"/>
  <c r="AF269" i="1" s="1"/>
  <c r="AE270" i="1"/>
  <c r="AF270" i="1" s="1"/>
  <c r="AE271" i="1"/>
  <c r="AF271" i="1" s="1"/>
  <c r="AE272" i="1"/>
  <c r="AF272" i="1" s="1"/>
  <c r="AE273" i="1"/>
  <c r="AF273" i="1" s="1"/>
  <c r="AE274" i="1"/>
  <c r="AF274" i="1" s="1"/>
  <c r="AE275" i="1"/>
  <c r="AF275" i="1" s="1"/>
  <c r="AE276" i="1"/>
  <c r="AF276" i="1" s="1"/>
  <c r="AE277" i="1"/>
  <c r="AF277" i="1" s="1"/>
  <c r="AE278" i="1"/>
  <c r="AF278" i="1" s="1"/>
  <c r="AE279" i="1"/>
  <c r="AF279" i="1" s="1"/>
  <c r="AE280" i="1"/>
  <c r="AF280" i="1" s="1"/>
  <c r="AE281" i="1"/>
  <c r="AF281" i="1" s="1"/>
  <c r="AE282" i="1"/>
  <c r="AF282" i="1" s="1"/>
  <c r="AE283" i="1"/>
  <c r="AF283" i="1" s="1"/>
  <c r="AE284" i="1"/>
  <c r="AF284" i="1" s="1"/>
  <c r="AE285" i="1"/>
  <c r="AF285" i="1" s="1"/>
  <c r="AE286" i="1"/>
  <c r="AF286" i="1" s="1"/>
  <c r="AE287" i="1"/>
  <c r="AF287" i="1" s="1"/>
  <c r="AE288" i="1"/>
  <c r="AF288" i="1" s="1"/>
  <c r="AE289" i="1"/>
  <c r="AF289" i="1" s="1"/>
  <c r="AE290" i="1"/>
  <c r="AF290" i="1" s="1"/>
  <c r="AE291" i="1"/>
  <c r="AF291" i="1" s="1"/>
  <c r="AE292" i="1"/>
  <c r="AF292" i="1" s="1"/>
  <c r="AE293" i="1"/>
  <c r="AF293" i="1" s="1"/>
  <c r="AE294" i="1"/>
  <c r="AF294" i="1" s="1"/>
  <c r="AE295" i="1"/>
  <c r="AF295" i="1" s="1"/>
  <c r="AE296" i="1"/>
  <c r="AF296" i="1" s="1"/>
  <c r="AE297" i="1"/>
  <c r="AF297" i="1" s="1"/>
  <c r="AE298" i="1"/>
  <c r="AF298" i="1" s="1"/>
  <c r="AE299" i="1"/>
  <c r="AF299" i="1" s="1"/>
  <c r="AE300" i="1"/>
  <c r="AF300" i="1" s="1"/>
  <c r="AE301" i="1"/>
  <c r="AF301" i="1" s="1"/>
  <c r="AE302" i="1"/>
  <c r="AF302" i="1" s="1"/>
  <c r="AE303" i="1"/>
  <c r="AF303" i="1" s="1"/>
  <c r="AE304" i="1"/>
  <c r="AF304" i="1" s="1"/>
  <c r="AE305" i="1"/>
  <c r="AF305" i="1" s="1"/>
  <c r="AE306" i="1"/>
  <c r="AF306" i="1" s="1"/>
  <c r="AE307" i="1"/>
  <c r="AF307" i="1" s="1"/>
  <c r="AE308" i="1"/>
  <c r="AF308" i="1" s="1"/>
  <c r="AE309" i="1"/>
  <c r="AF309" i="1" s="1"/>
  <c r="AE310" i="1"/>
  <c r="AF310" i="1" s="1"/>
  <c r="AE311" i="1"/>
  <c r="AF311" i="1" s="1"/>
  <c r="AE312" i="1"/>
  <c r="AF312" i="1" s="1"/>
  <c r="AE313" i="1"/>
  <c r="AF313" i="1" s="1"/>
  <c r="AE314" i="1"/>
  <c r="AF314" i="1" s="1"/>
  <c r="AE315" i="1"/>
  <c r="AF315" i="1" s="1"/>
  <c r="AE316" i="1"/>
  <c r="AF316" i="1" s="1"/>
  <c r="AE317" i="1"/>
  <c r="AF317" i="1" s="1"/>
  <c r="AE318" i="1"/>
  <c r="AF318" i="1" s="1"/>
  <c r="AE319" i="1"/>
  <c r="AF319" i="1" s="1"/>
  <c r="AE320" i="1"/>
  <c r="AF320" i="1" s="1"/>
  <c r="AE321" i="1"/>
  <c r="AF321" i="1" s="1"/>
  <c r="AE322" i="1"/>
  <c r="AF322" i="1" s="1"/>
  <c r="AE323" i="1"/>
  <c r="AF323" i="1" s="1"/>
  <c r="AE324" i="1"/>
  <c r="AF324" i="1" s="1"/>
  <c r="AE325" i="1"/>
  <c r="AF325" i="1" s="1"/>
  <c r="AE326" i="1"/>
  <c r="AF326" i="1" s="1"/>
  <c r="AE327" i="1"/>
  <c r="AF327" i="1" s="1"/>
  <c r="AE328" i="1"/>
  <c r="AF328" i="1" s="1"/>
  <c r="AE329" i="1"/>
  <c r="AF329" i="1" s="1"/>
  <c r="AE330" i="1"/>
  <c r="AF330" i="1" s="1"/>
  <c r="AE331" i="1"/>
  <c r="AF331" i="1" s="1"/>
  <c r="AE332" i="1"/>
  <c r="AF332" i="1" s="1"/>
  <c r="AE333" i="1"/>
  <c r="AF333" i="1" s="1"/>
  <c r="AE334" i="1"/>
  <c r="AF334" i="1" s="1"/>
  <c r="AE335" i="1"/>
  <c r="AF335" i="1" s="1"/>
  <c r="AE336" i="1"/>
  <c r="AF336" i="1" s="1"/>
  <c r="AE337" i="1"/>
  <c r="AF337" i="1" s="1"/>
  <c r="AE338" i="1"/>
  <c r="AF338" i="1" s="1"/>
  <c r="AE339" i="1"/>
  <c r="AF339" i="1" s="1"/>
  <c r="AE340" i="1"/>
  <c r="AF340" i="1" s="1"/>
  <c r="AE341" i="1"/>
  <c r="AF341" i="1" s="1"/>
  <c r="AE342" i="1"/>
  <c r="AF342" i="1" s="1"/>
  <c r="AE343" i="1"/>
  <c r="AF343" i="1" s="1"/>
  <c r="AE344" i="1"/>
  <c r="AF344" i="1" s="1"/>
  <c r="AE345" i="1"/>
  <c r="AF345" i="1" s="1"/>
  <c r="AE346" i="1"/>
  <c r="AF346" i="1" s="1"/>
  <c r="AE347" i="1"/>
  <c r="AF347" i="1" s="1"/>
  <c r="AE348" i="1"/>
  <c r="AF348" i="1" s="1"/>
  <c r="AE349" i="1"/>
  <c r="AF349" i="1" s="1"/>
  <c r="AE350" i="1"/>
  <c r="AF350" i="1" s="1"/>
  <c r="AE351" i="1"/>
  <c r="AF351" i="1" s="1"/>
  <c r="AE352" i="1"/>
  <c r="AF352" i="1" s="1"/>
  <c r="AE353" i="1"/>
  <c r="AF353" i="1" s="1"/>
  <c r="AE354" i="1"/>
  <c r="AF354" i="1" s="1"/>
  <c r="AE355" i="1"/>
  <c r="AF355" i="1" s="1"/>
  <c r="AE356" i="1"/>
  <c r="AF356" i="1" s="1"/>
  <c r="AE357" i="1"/>
  <c r="AF357" i="1" s="1"/>
  <c r="AE358" i="1"/>
  <c r="AF358" i="1" s="1"/>
  <c r="AE359" i="1"/>
  <c r="AF359" i="1" s="1"/>
  <c r="AE360" i="1"/>
  <c r="AF360" i="1" s="1"/>
  <c r="AE361" i="1"/>
  <c r="AF361" i="1" s="1"/>
  <c r="AE362" i="1"/>
  <c r="AF362" i="1" s="1"/>
  <c r="AE363" i="1"/>
  <c r="AF363" i="1" s="1"/>
  <c r="AE364" i="1"/>
  <c r="AF364" i="1" s="1"/>
  <c r="AE365" i="1"/>
  <c r="AF365" i="1" s="1"/>
  <c r="AE366" i="1"/>
  <c r="AF366" i="1" s="1"/>
  <c r="AE367" i="1"/>
  <c r="AF367" i="1" s="1"/>
  <c r="AE368" i="1"/>
  <c r="AF368" i="1" s="1"/>
  <c r="AE369" i="1"/>
  <c r="AF369" i="1" s="1"/>
  <c r="AE370" i="1"/>
  <c r="AF370" i="1" s="1"/>
  <c r="AE371" i="1"/>
  <c r="AF371" i="1" s="1"/>
  <c r="AE372" i="1"/>
  <c r="AF372" i="1" s="1"/>
  <c r="AE373" i="1"/>
  <c r="AF373" i="1" s="1"/>
  <c r="AE374" i="1"/>
  <c r="AF374" i="1" s="1"/>
  <c r="AE375" i="1"/>
  <c r="AF375" i="1" s="1"/>
  <c r="AE376" i="1"/>
  <c r="AF376" i="1" s="1"/>
  <c r="AE377" i="1"/>
  <c r="AF377" i="1" s="1"/>
  <c r="AE378" i="1"/>
  <c r="AF378" i="1" s="1"/>
  <c r="AE379" i="1"/>
  <c r="AF379" i="1" s="1"/>
  <c r="AE380" i="1"/>
  <c r="AF380" i="1" s="1"/>
  <c r="AE381" i="1"/>
  <c r="AF381" i="1" s="1"/>
  <c r="AE382" i="1"/>
  <c r="AF382" i="1" s="1"/>
  <c r="AE383" i="1"/>
  <c r="AF383" i="1" s="1"/>
  <c r="AE384" i="1"/>
  <c r="AF384" i="1" s="1"/>
  <c r="AE385" i="1"/>
  <c r="AF385" i="1" s="1"/>
  <c r="AE386" i="1"/>
  <c r="AF386" i="1" s="1"/>
  <c r="AE387" i="1"/>
  <c r="AF387" i="1" s="1"/>
  <c r="AE388" i="1"/>
  <c r="AF388" i="1" s="1"/>
  <c r="AE389" i="1"/>
  <c r="AF389" i="1" s="1"/>
  <c r="AE390" i="1"/>
  <c r="AF390" i="1" s="1"/>
  <c r="AE391" i="1"/>
  <c r="AF391" i="1" s="1"/>
  <c r="AE392" i="1"/>
  <c r="AF392" i="1" s="1"/>
  <c r="AE393" i="1"/>
  <c r="AF393" i="1" s="1"/>
  <c r="AE394" i="1"/>
  <c r="AF394" i="1" s="1"/>
  <c r="AE395" i="1"/>
  <c r="AF395" i="1" s="1"/>
  <c r="AE396" i="1"/>
  <c r="AF396" i="1" s="1"/>
  <c r="AE397" i="1"/>
  <c r="AF397" i="1" s="1"/>
  <c r="AE398" i="1"/>
  <c r="AF398" i="1" s="1"/>
  <c r="AE399" i="1"/>
  <c r="AF399" i="1" s="1"/>
  <c r="AE400" i="1"/>
  <c r="AF400" i="1" s="1"/>
  <c r="AE401" i="1"/>
  <c r="AF401" i="1" s="1"/>
  <c r="AE402" i="1"/>
  <c r="AF402" i="1" s="1"/>
  <c r="AE403" i="1"/>
  <c r="AF403" i="1" s="1"/>
  <c r="AE404" i="1"/>
  <c r="AF404" i="1" s="1"/>
  <c r="AE405" i="1"/>
  <c r="AF405" i="1" s="1"/>
  <c r="AE406" i="1"/>
  <c r="AF406" i="1" s="1"/>
  <c r="AE407" i="1"/>
  <c r="AF407" i="1" s="1"/>
  <c r="AE408" i="1"/>
  <c r="AF408" i="1" s="1"/>
  <c r="AE409" i="1"/>
  <c r="AF409" i="1" s="1"/>
  <c r="AE410" i="1"/>
  <c r="AF410" i="1" s="1"/>
  <c r="AE411" i="1"/>
  <c r="AF411" i="1" s="1"/>
  <c r="AE412" i="1"/>
  <c r="AF412" i="1" s="1"/>
  <c r="AE413" i="1"/>
  <c r="AF413" i="1" s="1"/>
  <c r="AE414" i="1"/>
  <c r="AF414" i="1" s="1"/>
  <c r="AE415" i="1"/>
  <c r="AF415" i="1" s="1"/>
  <c r="AE416" i="1"/>
  <c r="AF416" i="1" s="1"/>
  <c r="AE417" i="1"/>
  <c r="AF417" i="1" s="1"/>
  <c r="AE418" i="1"/>
  <c r="AF418" i="1" s="1"/>
  <c r="AE419" i="1"/>
  <c r="AF419" i="1" s="1"/>
  <c r="AE420" i="1"/>
  <c r="AF420" i="1" s="1"/>
  <c r="AE421" i="1"/>
  <c r="AF421" i="1" s="1"/>
  <c r="AE422" i="1"/>
  <c r="AF422" i="1" s="1"/>
  <c r="AE423" i="1"/>
  <c r="AF423" i="1" s="1"/>
  <c r="AE424" i="1"/>
  <c r="AF424" i="1" s="1"/>
  <c r="AE425" i="1"/>
  <c r="AF425" i="1" s="1"/>
  <c r="AE426" i="1"/>
  <c r="AF426" i="1" s="1"/>
  <c r="AE427" i="1"/>
  <c r="AF427" i="1" s="1"/>
  <c r="AE428" i="1"/>
  <c r="AF428" i="1" s="1"/>
  <c r="AE429" i="1"/>
  <c r="AF429" i="1" s="1"/>
  <c r="AE430" i="1"/>
  <c r="AF430" i="1" s="1"/>
  <c r="AE431" i="1"/>
  <c r="AF431" i="1" s="1"/>
  <c r="AE432" i="1"/>
  <c r="AF432" i="1" s="1"/>
  <c r="AE433" i="1"/>
  <c r="AF433" i="1" s="1"/>
  <c r="AE434" i="1"/>
  <c r="AF434" i="1" s="1"/>
  <c r="AE435" i="1"/>
  <c r="AF435" i="1" s="1"/>
  <c r="AE436" i="1"/>
  <c r="AF436" i="1" s="1"/>
  <c r="AE437" i="1"/>
  <c r="AF437" i="1" s="1"/>
  <c r="AE438" i="1"/>
  <c r="AF438" i="1" s="1"/>
  <c r="AE439" i="1"/>
  <c r="AF439" i="1" s="1"/>
  <c r="AE440" i="1"/>
  <c r="AF440" i="1" s="1"/>
  <c r="AE441" i="1"/>
  <c r="AF441" i="1" s="1"/>
  <c r="AE442" i="1"/>
  <c r="AF442" i="1" s="1"/>
  <c r="AE443" i="1"/>
  <c r="AF443" i="1" s="1"/>
  <c r="AE444" i="1"/>
  <c r="AF444" i="1" s="1"/>
  <c r="AE445" i="1"/>
  <c r="AF445" i="1" s="1"/>
  <c r="AE446" i="1"/>
  <c r="AF446" i="1" s="1"/>
  <c r="AE447" i="1"/>
  <c r="AF447" i="1" s="1"/>
  <c r="AE448" i="1"/>
  <c r="AF448" i="1" s="1"/>
  <c r="AE449" i="1"/>
  <c r="AF449" i="1" s="1"/>
  <c r="AE450" i="1"/>
  <c r="AF450" i="1" s="1"/>
  <c r="AE451" i="1"/>
  <c r="AF451" i="1" s="1"/>
  <c r="AE452" i="1"/>
  <c r="AF452" i="1" s="1"/>
  <c r="AE453" i="1"/>
  <c r="AF453" i="1" s="1"/>
  <c r="AE454" i="1"/>
  <c r="AF454" i="1" s="1"/>
  <c r="AE455" i="1"/>
  <c r="AF455" i="1" s="1"/>
  <c r="AE456" i="1"/>
  <c r="AF456" i="1" s="1"/>
  <c r="AE457" i="1"/>
  <c r="AF457" i="1" s="1"/>
  <c r="AE458" i="1"/>
  <c r="AF458" i="1" s="1"/>
  <c r="AE459" i="1"/>
  <c r="AF459" i="1" s="1"/>
  <c r="AE460" i="1"/>
  <c r="AF460" i="1" s="1"/>
  <c r="AE461" i="1"/>
  <c r="AF461" i="1" s="1"/>
  <c r="AE462" i="1"/>
  <c r="AF462" i="1" s="1"/>
  <c r="AE463" i="1"/>
  <c r="AF463" i="1" s="1"/>
  <c r="AE464" i="1"/>
  <c r="AF464" i="1" s="1"/>
  <c r="AE465" i="1"/>
  <c r="AF465" i="1" s="1"/>
  <c r="AE466" i="1"/>
  <c r="AF466" i="1" s="1"/>
  <c r="AE467" i="1"/>
  <c r="AF467" i="1" s="1"/>
  <c r="AE468" i="1"/>
  <c r="AF468" i="1" s="1"/>
  <c r="AE469" i="1"/>
  <c r="AF469" i="1" s="1"/>
  <c r="AE470" i="1"/>
  <c r="AF470" i="1" s="1"/>
  <c r="AE471" i="1"/>
  <c r="AF471" i="1" s="1"/>
  <c r="AE472" i="1"/>
  <c r="AF472" i="1" s="1"/>
  <c r="AE473" i="1"/>
  <c r="AF473" i="1" s="1"/>
  <c r="AE474" i="1"/>
  <c r="AF474" i="1" s="1"/>
  <c r="AE475" i="1"/>
  <c r="AF475" i="1" s="1"/>
  <c r="AE476" i="1"/>
  <c r="AF476" i="1" s="1"/>
  <c r="AE477" i="1"/>
  <c r="AF477" i="1" s="1"/>
  <c r="AE478" i="1"/>
  <c r="AF478" i="1" s="1"/>
  <c r="AE479" i="1"/>
  <c r="AF479" i="1" s="1"/>
  <c r="AE480" i="1"/>
  <c r="AF480" i="1" s="1"/>
  <c r="AE481" i="1"/>
  <c r="AF481" i="1" s="1"/>
  <c r="AE482" i="1"/>
  <c r="AF482" i="1" s="1"/>
  <c r="AE483" i="1"/>
  <c r="AF483" i="1" s="1"/>
  <c r="AE484" i="1"/>
  <c r="AF484" i="1" s="1"/>
  <c r="AE485" i="1"/>
  <c r="AF485" i="1" s="1"/>
  <c r="AE486" i="1"/>
  <c r="AF486" i="1" s="1"/>
  <c r="AE487" i="1"/>
  <c r="AF487" i="1" s="1"/>
  <c r="AE488" i="1"/>
  <c r="AF488" i="1" s="1"/>
  <c r="AE489" i="1"/>
  <c r="AF489" i="1" s="1"/>
  <c r="AE490" i="1"/>
  <c r="AF490" i="1" s="1"/>
  <c r="AE491" i="1"/>
  <c r="AF491" i="1" s="1"/>
  <c r="AE492" i="1"/>
  <c r="AF492" i="1" s="1"/>
  <c r="AE493" i="1"/>
  <c r="AF493" i="1" s="1"/>
  <c r="AE494" i="1"/>
  <c r="AF494" i="1" s="1"/>
  <c r="AE495" i="1"/>
  <c r="AF495" i="1" s="1"/>
  <c r="AE496" i="1"/>
  <c r="AF496" i="1" s="1"/>
  <c r="AE497" i="1"/>
  <c r="AF497" i="1" s="1"/>
  <c r="AE498" i="1"/>
  <c r="AF498" i="1" s="1"/>
  <c r="AE499" i="1"/>
  <c r="AF499" i="1" s="1"/>
  <c r="AE500" i="1"/>
  <c r="AF500" i="1" s="1"/>
  <c r="AE501" i="1"/>
  <c r="AF501" i="1" s="1"/>
  <c r="AE502" i="1"/>
  <c r="AF502" i="1" s="1"/>
  <c r="AE503" i="1"/>
  <c r="AF503" i="1" s="1"/>
  <c r="AE504" i="1"/>
  <c r="AF504" i="1" s="1"/>
  <c r="AE505" i="1"/>
  <c r="AF505" i="1" s="1"/>
  <c r="AE506" i="1"/>
  <c r="AF506" i="1" s="1"/>
  <c r="AE507" i="1"/>
  <c r="AF507" i="1" s="1"/>
  <c r="AE508" i="1"/>
  <c r="AF508" i="1" s="1"/>
  <c r="AE509" i="1"/>
  <c r="AF509" i="1" s="1"/>
  <c r="AE510" i="1"/>
  <c r="AF510" i="1" s="1"/>
  <c r="AE511" i="1"/>
  <c r="AF511" i="1" s="1"/>
  <c r="AE512" i="1"/>
  <c r="AF512" i="1" s="1"/>
  <c r="AE513" i="1"/>
  <c r="AF513" i="1" s="1"/>
  <c r="AE514" i="1"/>
  <c r="AF514" i="1" s="1"/>
  <c r="AE515" i="1"/>
  <c r="AF515" i="1" s="1"/>
  <c r="AE516" i="1"/>
  <c r="AF516" i="1" s="1"/>
  <c r="AE517" i="1"/>
  <c r="AF517" i="1" s="1"/>
  <c r="AE518" i="1"/>
  <c r="AF518" i="1" s="1"/>
  <c r="AE519" i="1"/>
  <c r="AF519" i="1" s="1"/>
  <c r="AE520" i="1"/>
  <c r="AF520" i="1" s="1"/>
  <c r="AE521" i="1"/>
  <c r="AF521" i="1" s="1"/>
  <c r="AE522" i="1"/>
  <c r="AF522" i="1" s="1"/>
  <c r="AE523" i="1"/>
  <c r="AF523" i="1" s="1"/>
  <c r="AE524" i="1"/>
  <c r="AF524" i="1" s="1"/>
  <c r="AE525" i="1"/>
  <c r="AF525" i="1" s="1"/>
  <c r="AE526" i="1"/>
  <c r="AF526" i="1" s="1"/>
  <c r="AE527" i="1"/>
  <c r="AF527" i="1" s="1"/>
  <c r="AE528" i="1"/>
  <c r="AF528" i="1" s="1"/>
  <c r="AE529" i="1"/>
  <c r="AF529" i="1" s="1"/>
  <c r="AE530" i="1"/>
  <c r="AF530" i="1" s="1"/>
  <c r="AE531" i="1"/>
  <c r="AF531" i="1" s="1"/>
  <c r="AE532" i="1"/>
  <c r="AF532" i="1" s="1"/>
  <c r="AE533" i="1"/>
  <c r="AF533" i="1" s="1"/>
  <c r="AE534" i="1"/>
  <c r="AF534" i="1" s="1"/>
  <c r="AE535" i="1"/>
  <c r="AF535" i="1" s="1"/>
  <c r="AE536" i="1"/>
  <c r="AF536" i="1" s="1"/>
  <c r="AE537" i="1"/>
  <c r="AF537" i="1" s="1"/>
  <c r="AE538" i="1"/>
  <c r="AF538" i="1" s="1"/>
  <c r="AE539" i="1"/>
  <c r="AF539" i="1" s="1"/>
  <c r="AE540" i="1"/>
  <c r="AF540" i="1" s="1"/>
  <c r="AE541" i="1"/>
  <c r="AF541" i="1" s="1"/>
  <c r="AE542" i="1"/>
  <c r="AF542" i="1" s="1"/>
  <c r="AE543" i="1"/>
  <c r="AF543" i="1" s="1"/>
  <c r="AE544" i="1"/>
  <c r="AF544" i="1" s="1"/>
  <c r="AE545" i="1"/>
  <c r="AF545" i="1" s="1"/>
  <c r="AE546" i="1"/>
  <c r="AF546" i="1" s="1"/>
  <c r="AE547" i="1"/>
  <c r="AF547" i="1" s="1"/>
  <c r="AE548" i="1"/>
  <c r="AF548" i="1" s="1"/>
  <c r="AE549" i="1"/>
  <c r="AF549" i="1" s="1"/>
  <c r="AE550" i="1"/>
  <c r="AF550" i="1" s="1"/>
  <c r="AE551" i="1"/>
  <c r="AF551" i="1" s="1"/>
  <c r="AE552" i="1"/>
  <c r="AF552" i="1" s="1"/>
  <c r="AE553" i="1"/>
  <c r="AF553" i="1" s="1"/>
  <c r="AE554" i="1"/>
  <c r="AF554" i="1" s="1"/>
  <c r="AE555" i="1"/>
  <c r="AF555" i="1" s="1"/>
  <c r="AE556" i="1"/>
  <c r="AF556" i="1" s="1"/>
  <c r="AE557" i="1"/>
  <c r="AF557" i="1" s="1"/>
  <c r="AE558" i="1"/>
  <c r="AF558" i="1" s="1"/>
  <c r="AE559" i="1"/>
  <c r="AF559" i="1" s="1"/>
  <c r="AE560" i="1"/>
  <c r="AF560" i="1" s="1"/>
  <c r="AE561" i="1"/>
  <c r="AF561" i="1" s="1"/>
  <c r="AE562" i="1"/>
  <c r="AF562" i="1" s="1"/>
  <c r="AE563" i="1"/>
  <c r="AF563" i="1" s="1"/>
  <c r="AE564" i="1"/>
  <c r="AF564" i="1" s="1"/>
  <c r="AE565" i="1"/>
  <c r="AF565" i="1" s="1"/>
  <c r="AE566" i="1"/>
  <c r="AF566" i="1" s="1"/>
  <c r="AE567" i="1"/>
  <c r="AF567" i="1" s="1"/>
  <c r="AE568" i="1"/>
  <c r="AF568" i="1" s="1"/>
  <c r="AE569" i="1"/>
  <c r="AF569" i="1" s="1"/>
  <c r="AE570" i="1"/>
  <c r="AF570" i="1" s="1"/>
  <c r="AE571" i="1"/>
  <c r="AF571" i="1" s="1"/>
  <c r="AE572" i="1"/>
  <c r="AF572" i="1" s="1"/>
  <c r="AE573" i="1"/>
  <c r="AF573" i="1" s="1"/>
  <c r="AE574" i="1"/>
  <c r="AF574" i="1" s="1"/>
  <c r="AE575" i="1"/>
  <c r="AF575" i="1" s="1"/>
  <c r="AE576" i="1"/>
  <c r="AF576" i="1" s="1"/>
  <c r="AE577" i="1"/>
  <c r="AF577" i="1" s="1"/>
  <c r="AE578" i="1"/>
  <c r="AF578" i="1" s="1"/>
  <c r="AE579" i="1"/>
  <c r="AF579" i="1" s="1"/>
  <c r="AE580" i="1"/>
  <c r="AF580" i="1" s="1"/>
  <c r="AE581" i="1"/>
  <c r="AF581" i="1" s="1"/>
  <c r="AE582" i="1"/>
  <c r="AF582" i="1" s="1"/>
  <c r="AE583" i="1"/>
  <c r="AF583" i="1" s="1"/>
  <c r="AE584" i="1"/>
  <c r="AF584" i="1" s="1"/>
  <c r="AE585" i="1"/>
  <c r="AF585" i="1" s="1"/>
  <c r="AE586" i="1"/>
  <c r="AF586" i="1" s="1"/>
  <c r="AE587" i="1"/>
  <c r="AF587" i="1" s="1"/>
  <c r="AE588" i="1"/>
  <c r="AF588" i="1" s="1"/>
  <c r="AE589" i="1"/>
  <c r="AF589" i="1" s="1"/>
  <c r="AE590" i="1"/>
  <c r="AF590" i="1" s="1"/>
  <c r="AE591" i="1"/>
  <c r="AF591" i="1" s="1"/>
  <c r="AE592" i="1"/>
  <c r="AF592" i="1" s="1"/>
  <c r="AE593" i="1"/>
  <c r="AF593" i="1" s="1"/>
  <c r="AE594" i="1"/>
  <c r="AF594" i="1" s="1"/>
  <c r="AE595" i="1"/>
  <c r="AF595" i="1" s="1"/>
  <c r="AE596" i="1"/>
  <c r="AF596" i="1" s="1"/>
  <c r="AE597" i="1"/>
  <c r="AF597" i="1" s="1"/>
  <c r="AE598" i="1"/>
  <c r="AF598" i="1" s="1"/>
  <c r="AE599" i="1"/>
  <c r="AF599" i="1" s="1"/>
  <c r="AE600" i="1"/>
  <c r="AF600" i="1" s="1"/>
  <c r="AE601" i="1"/>
  <c r="AF601" i="1" s="1"/>
  <c r="AE602" i="1"/>
  <c r="AF602" i="1" s="1"/>
  <c r="AE603" i="1"/>
  <c r="AF603" i="1" s="1"/>
  <c r="AE604" i="1"/>
  <c r="AF604" i="1" s="1"/>
  <c r="AE605" i="1"/>
  <c r="AF605" i="1" s="1"/>
  <c r="AE606" i="1"/>
  <c r="AF606" i="1" s="1"/>
  <c r="AE607" i="1"/>
  <c r="AF607" i="1" s="1"/>
  <c r="AE608" i="1"/>
  <c r="AF608" i="1" s="1"/>
  <c r="AE609" i="1"/>
  <c r="AF609" i="1" s="1"/>
  <c r="AE610" i="1"/>
  <c r="AF610" i="1" s="1"/>
  <c r="AE611" i="1"/>
  <c r="AF611" i="1" s="1"/>
  <c r="AE612" i="1"/>
  <c r="AF612" i="1" s="1"/>
  <c r="AE613" i="1"/>
  <c r="AF613" i="1" s="1"/>
  <c r="AE614" i="1"/>
  <c r="AF614" i="1" s="1"/>
  <c r="AE615" i="1"/>
  <c r="AF615" i="1" s="1"/>
  <c r="AE616" i="1"/>
  <c r="AF616" i="1" s="1"/>
  <c r="AE617" i="1"/>
  <c r="AF617" i="1" s="1"/>
  <c r="AE618" i="1"/>
  <c r="AF618" i="1" s="1"/>
  <c r="AE619" i="1"/>
  <c r="AF619" i="1" s="1"/>
  <c r="AE620" i="1"/>
  <c r="AF620" i="1" s="1"/>
  <c r="AE621" i="1"/>
  <c r="AF621" i="1" s="1"/>
  <c r="AE622" i="1"/>
  <c r="AF622" i="1" s="1"/>
  <c r="AE623" i="1"/>
  <c r="AF623" i="1" s="1"/>
  <c r="AE624" i="1"/>
  <c r="AF624" i="1" s="1"/>
  <c r="AE625" i="1"/>
  <c r="AF625" i="1" s="1"/>
  <c r="AE626" i="1"/>
  <c r="AF626" i="1" s="1"/>
  <c r="AE627" i="1"/>
  <c r="AF627" i="1" s="1"/>
  <c r="AE628" i="1"/>
  <c r="AF628" i="1" s="1"/>
  <c r="AE629" i="1"/>
  <c r="AF629" i="1" s="1"/>
  <c r="AE630" i="1"/>
  <c r="AF630" i="1" s="1"/>
  <c r="AE631" i="1"/>
  <c r="AF631" i="1" s="1"/>
  <c r="AE632" i="1"/>
  <c r="AF632" i="1" s="1"/>
  <c r="AE633" i="1"/>
  <c r="AF633" i="1" s="1"/>
  <c r="AE634" i="1"/>
  <c r="AF634" i="1" s="1"/>
  <c r="AE635" i="1"/>
  <c r="AF635" i="1" s="1"/>
  <c r="AE636" i="1"/>
  <c r="AF636" i="1" s="1"/>
  <c r="AE637" i="1"/>
  <c r="AF637" i="1" s="1"/>
  <c r="AE638" i="1"/>
  <c r="AF638" i="1" s="1"/>
  <c r="AE639" i="1"/>
  <c r="AF639" i="1" s="1"/>
  <c r="AE640" i="1"/>
  <c r="AF640" i="1" s="1"/>
  <c r="AE641" i="1"/>
  <c r="AF641" i="1" s="1"/>
  <c r="AE642" i="1"/>
  <c r="AF642" i="1" s="1"/>
  <c r="AE643" i="1"/>
  <c r="AF643" i="1" s="1"/>
  <c r="AE644" i="1"/>
  <c r="AF644" i="1" s="1"/>
  <c r="AE645" i="1"/>
  <c r="AF645" i="1" s="1"/>
  <c r="AE646" i="1"/>
  <c r="AF646" i="1" s="1"/>
  <c r="AE647" i="1"/>
  <c r="AF647" i="1" s="1"/>
  <c r="AE648" i="1"/>
  <c r="AF648" i="1" s="1"/>
  <c r="AE649" i="1"/>
  <c r="AF649" i="1" s="1"/>
  <c r="AE650" i="1"/>
  <c r="AF650" i="1" s="1"/>
  <c r="AE651" i="1"/>
  <c r="AF651" i="1" s="1"/>
  <c r="AE652" i="1"/>
  <c r="AF652" i="1" s="1"/>
  <c r="AE653" i="1"/>
  <c r="AF653" i="1" s="1"/>
  <c r="AE654" i="1"/>
  <c r="AF654" i="1" s="1"/>
  <c r="AE655" i="1"/>
  <c r="AF655" i="1" s="1"/>
  <c r="AE656" i="1"/>
  <c r="AF656" i="1" s="1"/>
  <c r="AE657" i="1"/>
  <c r="AF657" i="1" s="1"/>
  <c r="AE658" i="1"/>
  <c r="AF658" i="1" s="1"/>
  <c r="AE659" i="1"/>
  <c r="AF659" i="1" s="1"/>
  <c r="AE660" i="1"/>
  <c r="AF660" i="1" s="1"/>
  <c r="AE661" i="1"/>
  <c r="AF661" i="1" s="1"/>
  <c r="AE662" i="1"/>
  <c r="AF662" i="1" s="1"/>
  <c r="AE663" i="1"/>
  <c r="AF663" i="1" s="1"/>
  <c r="AE664" i="1"/>
  <c r="AF664" i="1" s="1"/>
  <c r="AE665" i="1"/>
  <c r="AF665" i="1" s="1"/>
  <c r="AE666" i="1"/>
  <c r="AF666" i="1" s="1"/>
  <c r="AE667" i="1"/>
  <c r="AF667" i="1" s="1"/>
  <c r="AE668" i="1"/>
  <c r="AF668" i="1" s="1"/>
  <c r="AE669" i="1"/>
  <c r="AF669" i="1" s="1"/>
  <c r="AE670" i="1"/>
  <c r="AF670" i="1" s="1"/>
  <c r="AE671" i="1"/>
  <c r="AF671" i="1" s="1"/>
  <c r="AE672" i="1"/>
  <c r="AF672" i="1" s="1"/>
  <c r="AE673" i="1"/>
  <c r="AF673" i="1" s="1"/>
  <c r="AE674" i="1"/>
  <c r="AF674" i="1" s="1"/>
  <c r="AE675" i="1"/>
  <c r="AF675" i="1" s="1"/>
  <c r="AE676" i="1"/>
  <c r="AF676" i="1" s="1"/>
  <c r="AE677" i="1"/>
  <c r="AF677" i="1" s="1"/>
  <c r="AE678" i="1"/>
  <c r="AF678" i="1" s="1"/>
  <c r="AE679" i="1"/>
  <c r="AF679" i="1" s="1"/>
  <c r="AE680" i="1"/>
  <c r="AF680" i="1" s="1"/>
  <c r="AE681" i="1"/>
  <c r="AF681" i="1" s="1"/>
  <c r="AE682" i="1"/>
  <c r="AF682" i="1" s="1"/>
  <c r="AE683" i="1"/>
  <c r="AF683" i="1" s="1"/>
  <c r="AE684" i="1"/>
  <c r="AF684" i="1" s="1"/>
  <c r="AE685" i="1"/>
  <c r="AF685" i="1" s="1"/>
  <c r="AE686" i="1"/>
  <c r="AF686" i="1" s="1"/>
  <c r="AE687" i="1"/>
  <c r="AF687" i="1" s="1"/>
  <c r="AE688" i="1"/>
  <c r="AF688" i="1" s="1"/>
  <c r="AE689" i="1"/>
  <c r="AF689" i="1" s="1"/>
  <c r="AE690" i="1"/>
  <c r="AF690" i="1" s="1"/>
  <c r="AE691" i="1"/>
  <c r="AF691" i="1" s="1"/>
  <c r="AE692" i="1"/>
  <c r="AF692" i="1" s="1"/>
  <c r="AE693" i="1"/>
  <c r="AF693" i="1" s="1"/>
  <c r="AE694" i="1"/>
  <c r="AF694" i="1" s="1"/>
  <c r="AE695" i="1"/>
  <c r="AF695" i="1" s="1"/>
  <c r="AE696" i="1"/>
  <c r="AF696" i="1" s="1"/>
  <c r="AE697" i="1"/>
  <c r="AF697" i="1" s="1"/>
  <c r="AE698" i="1"/>
  <c r="AF698" i="1" s="1"/>
  <c r="AE699" i="1"/>
  <c r="AF699" i="1" s="1"/>
  <c r="AE700" i="1"/>
  <c r="AF700" i="1" s="1"/>
  <c r="AE701" i="1"/>
  <c r="AF701" i="1" s="1"/>
  <c r="AE702" i="1"/>
  <c r="AF702" i="1" s="1"/>
  <c r="AE703" i="1"/>
  <c r="AF703" i="1" s="1"/>
  <c r="AE704" i="1"/>
  <c r="AF704" i="1" s="1"/>
  <c r="AE705" i="1"/>
  <c r="AF705" i="1" s="1"/>
  <c r="AE706" i="1"/>
  <c r="AF706" i="1" s="1"/>
  <c r="AE707" i="1"/>
  <c r="AF707" i="1" s="1"/>
  <c r="AE708" i="1"/>
  <c r="AF708" i="1" s="1"/>
  <c r="AE709" i="1"/>
  <c r="AF709" i="1" s="1"/>
  <c r="AE710" i="1"/>
  <c r="AF710" i="1" s="1"/>
  <c r="AE711" i="1"/>
  <c r="AF711" i="1" s="1"/>
  <c r="AE712" i="1"/>
  <c r="AF712" i="1" s="1"/>
  <c r="AE713" i="1"/>
  <c r="AF713" i="1" s="1"/>
  <c r="AE714" i="1"/>
  <c r="AF714" i="1" s="1"/>
  <c r="AE715" i="1"/>
  <c r="AF715" i="1" s="1"/>
  <c r="AE716" i="1"/>
  <c r="AF716" i="1" s="1"/>
  <c r="AE717" i="1"/>
  <c r="AF717" i="1" s="1"/>
  <c r="AE718" i="1"/>
  <c r="AF718" i="1" s="1"/>
  <c r="AE719" i="1"/>
  <c r="AF719" i="1" s="1"/>
  <c r="AE720" i="1"/>
  <c r="AF720" i="1" s="1"/>
  <c r="AE721" i="1"/>
  <c r="AF721" i="1" s="1"/>
  <c r="AE722" i="1"/>
  <c r="AF722" i="1" s="1"/>
  <c r="AE723" i="1"/>
  <c r="AF723" i="1" s="1"/>
  <c r="AE724" i="1"/>
  <c r="AF724" i="1" s="1"/>
  <c r="AE725" i="1"/>
  <c r="AF725" i="1" s="1"/>
  <c r="AE726" i="1"/>
  <c r="AF726" i="1" s="1"/>
  <c r="AE727" i="1"/>
  <c r="AF727" i="1" s="1"/>
  <c r="AE728" i="1"/>
  <c r="AF728" i="1" s="1"/>
  <c r="AE729" i="1"/>
  <c r="AF729" i="1" s="1"/>
  <c r="AE730" i="1"/>
  <c r="AF730" i="1" s="1"/>
  <c r="AE731" i="1"/>
  <c r="AF731" i="1" s="1"/>
  <c r="AE732" i="1"/>
  <c r="AF732" i="1" s="1"/>
  <c r="AE733" i="1"/>
  <c r="AF733" i="1" s="1"/>
  <c r="AE734" i="1"/>
  <c r="AF734" i="1" s="1"/>
  <c r="AE735" i="1"/>
  <c r="AF735" i="1" s="1"/>
  <c r="AE736" i="1"/>
  <c r="AF736" i="1" s="1"/>
  <c r="AE737" i="1"/>
  <c r="AF737" i="1" s="1"/>
  <c r="AE738" i="1"/>
  <c r="AF738" i="1" s="1"/>
  <c r="AE739" i="1"/>
  <c r="AF739" i="1" s="1"/>
  <c r="AE740" i="1"/>
  <c r="AF740" i="1" s="1"/>
  <c r="AE741" i="1"/>
  <c r="AF741" i="1" s="1"/>
  <c r="AE742" i="1"/>
  <c r="AF742" i="1" s="1"/>
  <c r="AE743" i="1"/>
  <c r="AF743" i="1" s="1"/>
  <c r="AE744" i="1"/>
  <c r="AF744" i="1" s="1"/>
  <c r="AE745" i="1"/>
  <c r="AF745" i="1" s="1"/>
  <c r="AE746" i="1"/>
  <c r="AF746" i="1" s="1"/>
  <c r="AE747" i="1"/>
  <c r="AF747" i="1" s="1"/>
  <c r="AE748" i="1"/>
  <c r="AF748" i="1" s="1"/>
  <c r="AE749" i="1"/>
  <c r="AF749" i="1" s="1"/>
  <c r="AE750" i="1"/>
  <c r="AF750" i="1" s="1"/>
  <c r="AE751" i="1"/>
  <c r="AF751" i="1" s="1"/>
  <c r="AE752" i="1"/>
  <c r="AF752" i="1" s="1"/>
  <c r="AE753" i="1"/>
  <c r="AF753" i="1" s="1"/>
  <c r="AE754" i="1"/>
  <c r="AF754" i="1" s="1"/>
  <c r="AE755" i="1"/>
  <c r="AF755" i="1" s="1"/>
  <c r="AE756" i="1"/>
  <c r="AF756" i="1" s="1"/>
  <c r="AE757" i="1"/>
  <c r="AF757" i="1" s="1"/>
  <c r="AE758" i="1"/>
  <c r="AF758" i="1" s="1"/>
  <c r="AE759" i="1"/>
  <c r="AF759" i="1" s="1"/>
  <c r="AE760" i="1"/>
  <c r="AF760" i="1" s="1"/>
  <c r="AE761" i="1"/>
  <c r="AF761" i="1" s="1"/>
  <c r="AE762" i="1"/>
  <c r="AF762" i="1" s="1"/>
  <c r="AE763" i="1"/>
  <c r="AF763" i="1" s="1"/>
  <c r="AE764" i="1"/>
  <c r="AF764" i="1" s="1"/>
  <c r="AE765" i="1"/>
  <c r="AF765" i="1" s="1"/>
  <c r="AE766" i="1"/>
  <c r="AF766" i="1" s="1"/>
  <c r="AE767" i="1"/>
  <c r="AF767" i="1" s="1"/>
  <c r="AE768" i="1"/>
  <c r="AF768" i="1" s="1"/>
  <c r="AE769" i="1"/>
  <c r="AF769" i="1" s="1"/>
  <c r="AE770" i="1"/>
  <c r="AF770" i="1" s="1"/>
  <c r="AE771" i="1"/>
  <c r="AF771" i="1" s="1"/>
  <c r="AE772" i="1"/>
  <c r="AF772" i="1" s="1"/>
  <c r="AE773" i="1"/>
  <c r="AF773" i="1" s="1"/>
  <c r="AE774" i="1"/>
  <c r="AF774" i="1" s="1"/>
  <c r="AE775" i="1"/>
  <c r="AF775" i="1" s="1"/>
  <c r="AE776" i="1"/>
  <c r="AF776" i="1" s="1"/>
  <c r="AE777" i="1"/>
  <c r="AF777" i="1" s="1"/>
  <c r="AE778" i="1"/>
  <c r="AF778" i="1" s="1"/>
  <c r="AE779" i="1"/>
  <c r="AF779" i="1" s="1"/>
  <c r="AE780" i="1"/>
  <c r="AF780" i="1" s="1"/>
  <c r="AE781" i="1"/>
  <c r="AF781" i="1" s="1"/>
  <c r="AE782" i="1"/>
  <c r="AF782" i="1" s="1"/>
  <c r="AE783" i="1"/>
  <c r="AF783" i="1" s="1"/>
  <c r="AE784" i="1"/>
  <c r="AF784" i="1" s="1"/>
  <c r="AE785" i="1"/>
  <c r="AF785" i="1" s="1"/>
  <c r="AE786" i="1"/>
  <c r="AF786" i="1" s="1"/>
  <c r="AE787" i="1"/>
  <c r="AF787" i="1" s="1"/>
  <c r="AE788" i="1"/>
  <c r="AF788" i="1" s="1"/>
  <c r="AE789" i="1"/>
  <c r="AF789" i="1" s="1"/>
  <c r="AE790" i="1"/>
  <c r="AF790" i="1" s="1"/>
  <c r="AE791" i="1"/>
  <c r="AF791" i="1" s="1"/>
  <c r="AE792" i="1"/>
  <c r="AF792" i="1" s="1"/>
  <c r="AE793" i="1"/>
  <c r="AF793" i="1" s="1"/>
  <c r="AE794" i="1"/>
  <c r="AF794" i="1" s="1"/>
  <c r="AE795" i="1"/>
  <c r="AF795" i="1" s="1"/>
  <c r="AE796" i="1"/>
  <c r="AF796" i="1" s="1"/>
  <c r="AE797" i="1"/>
  <c r="AF797" i="1" s="1"/>
  <c r="AE798" i="1"/>
  <c r="AF798" i="1" s="1"/>
  <c r="AE799" i="1"/>
  <c r="AF799" i="1" s="1"/>
  <c r="AE800" i="1"/>
  <c r="AF800" i="1" s="1"/>
  <c r="AE801" i="1"/>
  <c r="AF801" i="1" s="1"/>
  <c r="AE802" i="1"/>
  <c r="AF802" i="1" s="1"/>
  <c r="AE803" i="1"/>
  <c r="AF803" i="1" s="1"/>
  <c r="AE804" i="1"/>
  <c r="AF804" i="1" s="1"/>
  <c r="AE805" i="1"/>
  <c r="AF805" i="1" s="1"/>
  <c r="AE806" i="1"/>
  <c r="AF806" i="1" s="1"/>
  <c r="AE807" i="1"/>
  <c r="AF807" i="1" s="1"/>
  <c r="AE808" i="1"/>
  <c r="AF808" i="1" s="1"/>
  <c r="AE809" i="1"/>
  <c r="AF809" i="1" s="1"/>
  <c r="AE810" i="1"/>
  <c r="AF810" i="1" s="1"/>
  <c r="AE811" i="1"/>
  <c r="AF811" i="1" s="1"/>
  <c r="AE812" i="1"/>
  <c r="AF812" i="1" s="1"/>
  <c r="AE813" i="1"/>
  <c r="AF813" i="1" s="1"/>
  <c r="AE814" i="1"/>
  <c r="AF814" i="1" s="1"/>
  <c r="AE815" i="1"/>
  <c r="AF815" i="1" s="1"/>
  <c r="AE816" i="1"/>
  <c r="AF816" i="1" s="1"/>
  <c r="AE817" i="1"/>
  <c r="AF817" i="1" s="1"/>
  <c r="AE818" i="1"/>
  <c r="AF818" i="1" s="1"/>
  <c r="AE819" i="1"/>
  <c r="AF819" i="1" s="1"/>
  <c r="AE820" i="1"/>
  <c r="AF820" i="1" s="1"/>
  <c r="AE821" i="1"/>
  <c r="AF821" i="1" s="1"/>
  <c r="AE822" i="1"/>
  <c r="AF822" i="1" s="1"/>
  <c r="AE823" i="1"/>
  <c r="AF823" i="1" s="1"/>
  <c r="AE824" i="1"/>
  <c r="AF824" i="1" s="1"/>
  <c r="AE825" i="1"/>
  <c r="AF825" i="1" s="1"/>
  <c r="AE826" i="1"/>
  <c r="AF826" i="1" s="1"/>
  <c r="AE827" i="1"/>
  <c r="AF827" i="1" s="1"/>
  <c r="AE828" i="1"/>
  <c r="AF828" i="1" s="1"/>
  <c r="AE829" i="1"/>
  <c r="AF829" i="1" s="1"/>
  <c r="AE830" i="1"/>
  <c r="AF830" i="1" s="1"/>
  <c r="AE831" i="1"/>
  <c r="AF831" i="1" s="1"/>
  <c r="AE832" i="1"/>
  <c r="AF832" i="1" s="1"/>
  <c r="AE833" i="1"/>
  <c r="AF833" i="1" s="1"/>
  <c r="AE834" i="1"/>
  <c r="AF834" i="1" s="1"/>
  <c r="AE835" i="1"/>
  <c r="AF835" i="1" s="1"/>
  <c r="AE836" i="1"/>
  <c r="AF836" i="1" s="1"/>
  <c r="AE837" i="1"/>
  <c r="AF837" i="1" s="1"/>
  <c r="AE838" i="1"/>
  <c r="AF838" i="1" s="1"/>
  <c r="AE839" i="1"/>
  <c r="AF839" i="1" s="1"/>
  <c r="AE840" i="1"/>
  <c r="AF840" i="1" s="1"/>
  <c r="AE841" i="1"/>
  <c r="AF841" i="1" s="1"/>
  <c r="AE842" i="1"/>
  <c r="AF842" i="1" s="1"/>
  <c r="AE843" i="1"/>
  <c r="AF843" i="1" s="1"/>
  <c r="AE844" i="1"/>
  <c r="AF844" i="1" s="1"/>
  <c r="AE845" i="1"/>
  <c r="AF845" i="1" s="1"/>
  <c r="AE846" i="1"/>
  <c r="AF846" i="1" s="1"/>
  <c r="AE847" i="1"/>
  <c r="AF847" i="1" s="1"/>
  <c r="AE848" i="1"/>
  <c r="AF848" i="1" s="1"/>
  <c r="AE849" i="1"/>
  <c r="AF849" i="1" s="1"/>
  <c r="AE850" i="1"/>
  <c r="AF850" i="1" s="1"/>
  <c r="AE851" i="1"/>
  <c r="AF851" i="1" s="1"/>
  <c r="AE852" i="1"/>
  <c r="AF852" i="1" s="1"/>
  <c r="AE853" i="1"/>
  <c r="AF853" i="1" s="1"/>
  <c r="AE854" i="1"/>
  <c r="AF854" i="1" s="1"/>
  <c r="AE855" i="1"/>
  <c r="AF855" i="1" s="1"/>
  <c r="AE856" i="1"/>
  <c r="AF856" i="1" s="1"/>
  <c r="AE857" i="1"/>
  <c r="AF857" i="1" s="1"/>
  <c r="AE858" i="1"/>
  <c r="AF858" i="1" s="1"/>
  <c r="AE859" i="1"/>
  <c r="AF859" i="1" s="1"/>
  <c r="AE860" i="1"/>
  <c r="AF860" i="1" s="1"/>
  <c r="AE861" i="1"/>
  <c r="AF861" i="1" s="1"/>
  <c r="AE862" i="1"/>
  <c r="AF862" i="1" s="1"/>
  <c r="AE863" i="1"/>
  <c r="AF863" i="1" s="1"/>
  <c r="AE864" i="1"/>
  <c r="AF864" i="1" s="1"/>
  <c r="AE865" i="1"/>
  <c r="AF865" i="1" s="1"/>
  <c r="AE866" i="1"/>
  <c r="AF866" i="1" s="1"/>
  <c r="AE867" i="1"/>
  <c r="AF867" i="1" s="1"/>
  <c r="AE868" i="1"/>
  <c r="AF868" i="1" s="1"/>
  <c r="AE869" i="1"/>
  <c r="AF869" i="1" s="1"/>
  <c r="AE870" i="1"/>
  <c r="AF870" i="1" s="1"/>
  <c r="AE871" i="1"/>
  <c r="AF871" i="1" s="1"/>
  <c r="AE872" i="1"/>
  <c r="AF872" i="1" s="1"/>
  <c r="AE873" i="1"/>
  <c r="AF873" i="1" s="1"/>
  <c r="AE874" i="1"/>
  <c r="AF874" i="1" s="1"/>
  <c r="AE875" i="1"/>
  <c r="AF875" i="1" s="1"/>
  <c r="AE876" i="1"/>
  <c r="AF876" i="1" s="1"/>
  <c r="AE877" i="1"/>
  <c r="AF877" i="1" s="1"/>
  <c r="AE878" i="1"/>
  <c r="AF878" i="1" s="1"/>
  <c r="AE879" i="1"/>
  <c r="AF879" i="1" s="1"/>
  <c r="AE880" i="1"/>
  <c r="AF880" i="1" s="1"/>
  <c r="AE881" i="1"/>
  <c r="AF881" i="1" s="1"/>
  <c r="AE882" i="1"/>
  <c r="AF882" i="1" s="1"/>
  <c r="AE883" i="1"/>
  <c r="AF883" i="1" s="1"/>
  <c r="AE884" i="1"/>
  <c r="AF884" i="1" s="1"/>
  <c r="AE885" i="1"/>
  <c r="AF885" i="1" s="1"/>
  <c r="AE886" i="1"/>
  <c r="AF886" i="1" s="1"/>
  <c r="AE887" i="1"/>
  <c r="AF887" i="1" s="1"/>
  <c r="AE888" i="1"/>
  <c r="AF888" i="1" s="1"/>
  <c r="AE889" i="1"/>
  <c r="AF889" i="1" s="1"/>
  <c r="AE890" i="1"/>
  <c r="AF890" i="1" s="1"/>
  <c r="AE891" i="1"/>
  <c r="AF891" i="1" s="1"/>
  <c r="AE892" i="1"/>
  <c r="AF892" i="1" s="1"/>
  <c r="AE893" i="1"/>
  <c r="AF893" i="1" s="1"/>
  <c r="AE894" i="1"/>
  <c r="AF894" i="1" s="1"/>
  <c r="AE895" i="1"/>
  <c r="AF895" i="1" s="1"/>
  <c r="AE896" i="1"/>
  <c r="AF896" i="1" s="1"/>
  <c r="AE897" i="1"/>
  <c r="AF897" i="1" s="1"/>
  <c r="AE898" i="1"/>
  <c r="AF898" i="1" s="1"/>
  <c r="AE899" i="1"/>
  <c r="AF899" i="1" s="1"/>
  <c r="AE900" i="1"/>
  <c r="AF900" i="1" s="1"/>
  <c r="AE901" i="1"/>
  <c r="AF901" i="1" s="1"/>
  <c r="AE902" i="1"/>
  <c r="AF902" i="1" s="1"/>
  <c r="AE903" i="1"/>
  <c r="AF903" i="1" s="1"/>
  <c r="AE904" i="1"/>
  <c r="AF904" i="1" s="1"/>
  <c r="AE905" i="1"/>
  <c r="AF905" i="1" s="1"/>
  <c r="AE906" i="1"/>
  <c r="AF906" i="1" s="1"/>
  <c r="AE907" i="1"/>
  <c r="AF907" i="1" s="1"/>
  <c r="AE908" i="1"/>
  <c r="AF908" i="1" s="1"/>
  <c r="AE909" i="1"/>
  <c r="AF909" i="1" s="1"/>
  <c r="AE910" i="1"/>
  <c r="AF910" i="1" s="1"/>
  <c r="AE911" i="1"/>
  <c r="AF911" i="1" s="1"/>
  <c r="AE912" i="1"/>
  <c r="AF912" i="1" s="1"/>
  <c r="AE913" i="1"/>
  <c r="AF913" i="1" s="1"/>
  <c r="AE914" i="1"/>
  <c r="AF914" i="1" s="1"/>
  <c r="AE915" i="1"/>
  <c r="AF915" i="1" s="1"/>
  <c r="AE916" i="1"/>
  <c r="AF916" i="1" s="1"/>
  <c r="AE917" i="1"/>
  <c r="AF917" i="1" s="1"/>
  <c r="AE918" i="1"/>
  <c r="AF918" i="1" s="1"/>
  <c r="AE919" i="1"/>
  <c r="AF919" i="1" s="1"/>
  <c r="AE920" i="1"/>
  <c r="AF920" i="1" s="1"/>
  <c r="AE921" i="1"/>
  <c r="AF921" i="1" s="1"/>
  <c r="AE922" i="1"/>
  <c r="AF922" i="1" s="1"/>
  <c r="AE923" i="1"/>
  <c r="AF923" i="1" s="1"/>
  <c r="AE924" i="1"/>
  <c r="AF924" i="1" s="1"/>
  <c r="AE925" i="1"/>
  <c r="AF925" i="1" s="1"/>
  <c r="AE926" i="1"/>
  <c r="AF926" i="1" s="1"/>
  <c r="AE927" i="1"/>
  <c r="AF927" i="1" s="1"/>
  <c r="AE928" i="1"/>
  <c r="AF928" i="1" s="1"/>
  <c r="AE929" i="1"/>
  <c r="AF929" i="1" s="1"/>
  <c r="AE930" i="1"/>
  <c r="AF930" i="1" s="1"/>
  <c r="AE931" i="1"/>
  <c r="AF931" i="1" s="1"/>
  <c r="AE932" i="1"/>
  <c r="AF932" i="1" s="1"/>
  <c r="AE933" i="1"/>
  <c r="AF933" i="1" s="1"/>
  <c r="AE934" i="1"/>
  <c r="AF934" i="1" s="1"/>
  <c r="AE935" i="1"/>
  <c r="AF935" i="1" s="1"/>
  <c r="AE936" i="1"/>
  <c r="AF936" i="1" s="1"/>
  <c r="AE937" i="1"/>
  <c r="AF937" i="1" s="1"/>
  <c r="AE938" i="1"/>
  <c r="AF938" i="1" s="1"/>
  <c r="AE939" i="1"/>
  <c r="AF939" i="1" s="1"/>
  <c r="AE940" i="1"/>
  <c r="AF940" i="1" s="1"/>
  <c r="AE941" i="1"/>
  <c r="AF941" i="1" s="1"/>
  <c r="AE942" i="1"/>
  <c r="AF942" i="1" s="1"/>
  <c r="AE943" i="1"/>
  <c r="AF943" i="1" s="1"/>
  <c r="AE944" i="1"/>
  <c r="AF944" i="1" s="1"/>
  <c r="AE945" i="1"/>
  <c r="AF945" i="1" s="1"/>
  <c r="AE946" i="1"/>
  <c r="AF946" i="1" s="1"/>
  <c r="AE947" i="1"/>
  <c r="AF947" i="1" s="1"/>
  <c r="AE948" i="1"/>
  <c r="AF948" i="1" s="1"/>
  <c r="AE949" i="1"/>
  <c r="AF949" i="1" s="1"/>
  <c r="AE950" i="1"/>
  <c r="AF950" i="1" s="1"/>
  <c r="AE951" i="1"/>
  <c r="AF951" i="1" s="1"/>
  <c r="AE952" i="1"/>
  <c r="AF952" i="1" s="1"/>
  <c r="AE953" i="1"/>
  <c r="AF953" i="1" s="1"/>
  <c r="AE954" i="1"/>
  <c r="AF954" i="1" s="1"/>
  <c r="AE955" i="1"/>
  <c r="AF955" i="1" s="1"/>
  <c r="AE956" i="1"/>
  <c r="AF956" i="1" s="1"/>
  <c r="AE957" i="1"/>
  <c r="AF957" i="1" s="1"/>
  <c r="AE958" i="1"/>
  <c r="AF958" i="1" s="1"/>
  <c r="AE959" i="1"/>
  <c r="AF959" i="1" s="1"/>
  <c r="AE960" i="1"/>
  <c r="AF960" i="1" s="1"/>
  <c r="AE961" i="1"/>
  <c r="AF961" i="1" s="1"/>
  <c r="AE962" i="1"/>
  <c r="AF962" i="1" s="1"/>
  <c r="AE963" i="1"/>
  <c r="AF963" i="1" s="1"/>
  <c r="AE964" i="1"/>
  <c r="AF964" i="1" s="1"/>
  <c r="AE965" i="1"/>
  <c r="AF965" i="1" s="1"/>
  <c r="AE966" i="1"/>
  <c r="AF966" i="1" s="1"/>
  <c r="AE967" i="1"/>
  <c r="AF967" i="1" s="1"/>
  <c r="AE968" i="1"/>
  <c r="AF968" i="1" s="1"/>
  <c r="AE969" i="1"/>
  <c r="AF969" i="1" s="1"/>
  <c r="AE970" i="1"/>
  <c r="AF970" i="1" s="1"/>
  <c r="AE971" i="1"/>
  <c r="AF971" i="1" s="1"/>
  <c r="AE972" i="1"/>
  <c r="AF972" i="1" s="1"/>
  <c r="AE973" i="1"/>
  <c r="AF973" i="1" s="1"/>
  <c r="AE974" i="1"/>
  <c r="AF974" i="1" s="1"/>
  <c r="AE975" i="1"/>
  <c r="AF975" i="1" s="1"/>
  <c r="AE976" i="1"/>
  <c r="AF976" i="1" s="1"/>
  <c r="AE977" i="1"/>
  <c r="AF977" i="1" s="1"/>
  <c r="AE978" i="1"/>
  <c r="AF978" i="1" s="1"/>
  <c r="AE979" i="1"/>
  <c r="AF979" i="1" s="1"/>
  <c r="AE980" i="1"/>
  <c r="AF980" i="1" s="1"/>
  <c r="AE981" i="1"/>
  <c r="AF981" i="1" s="1"/>
  <c r="AE982" i="1"/>
  <c r="AF982" i="1" s="1"/>
  <c r="AE983" i="1"/>
  <c r="AF983" i="1" s="1"/>
  <c r="AE984" i="1"/>
  <c r="AF984" i="1" s="1"/>
  <c r="AE985" i="1"/>
  <c r="AF985" i="1" s="1"/>
  <c r="AE986" i="1"/>
  <c r="AF986" i="1" s="1"/>
  <c r="AE987" i="1"/>
  <c r="AF987" i="1" s="1"/>
  <c r="AE988" i="1"/>
  <c r="AF988" i="1" s="1"/>
  <c r="AE989" i="1"/>
  <c r="AF989" i="1" s="1"/>
  <c r="AE990" i="1"/>
  <c r="AF990" i="1" s="1"/>
  <c r="AE991" i="1"/>
  <c r="AF991" i="1" s="1"/>
  <c r="AE992" i="1"/>
  <c r="AF992" i="1" s="1"/>
  <c r="AE993" i="1"/>
  <c r="AF993" i="1" s="1"/>
  <c r="AE994" i="1"/>
  <c r="AF994" i="1" s="1"/>
  <c r="AE995" i="1"/>
  <c r="AF995" i="1" s="1"/>
  <c r="AE996" i="1"/>
  <c r="AF996" i="1" s="1"/>
  <c r="AE997" i="1"/>
  <c r="AF997" i="1" s="1"/>
  <c r="AE998" i="1"/>
  <c r="AF998" i="1" s="1"/>
  <c r="AE999" i="1"/>
  <c r="AF999" i="1" s="1"/>
  <c r="AE1000" i="1"/>
  <c r="AF1000" i="1" s="1"/>
  <c r="AE1001" i="1"/>
  <c r="AF1001" i="1" s="1"/>
  <c r="AE1002" i="1"/>
  <c r="AF1002" i="1" s="1"/>
  <c r="AE1003" i="1"/>
  <c r="AF1003" i="1" s="1"/>
  <c r="AE1004" i="1"/>
  <c r="AF1004" i="1" s="1"/>
  <c r="AE1005" i="1"/>
  <c r="AF1005" i="1" s="1"/>
  <c r="AE1006" i="1"/>
  <c r="AF1006" i="1" s="1"/>
  <c r="AE1007" i="1"/>
  <c r="AF1007" i="1" s="1"/>
  <c r="AE1008" i="1"/>
  <c r="AF1008" i="1" s="1"/>
  <c r="AE1009" i="1"/>
  <c r="AF1009" i="1" s="1"/>
  <c r="AE1010" i="1"/>
  <c r="AF1010" i="1" s="1"/>
  <c r="AE1011" i="1"/>
  <c r="AF1011" i="1" s="1"/>
  <c r="AE1012" i="1"/>
  <c r="AF1012" i="1" s="1"/>
  <c r="AE1013" i="1"/>
  <c r="AF1013" i="1" s="1"/>
  <c r="AE1014" i="1"/>
  <c r="AF1014" i="1" s="1"/>
  <c r="AE1015" i="1"/>
  <c r="AF1015" i="1" s="1"/>
  <c r="AE1016" i="1"/>
  <c r="AF1016" i="1" s="1"/>
  <c r="AE1017" i="1"/>
  <c r="AF1017" i="1" s="1"/>
  <c r="AE1018" i="1"/>
  <c r="AF1018" i="1" s="1"/>
  <c r="AE1019" i="1"/>
  <c r="AF1019" i="1" s="1"/>
  <c r="AE1020" i="1"/>
  <c r="AF1020" i="1" s="1"/>
  <c r="AE1021" i="1"/>
  <c r="AF1021" i="1" s="1"/>
  <c r="AE1022" i="1"/>
  <c r="AF1022" i="1" s="1"/>
  <c r="AE1023" i="1"/>
  <c r="AF1023" i="1" s="1"/>
  <c r="AE1024" i="1"/>
  <c r="AF1024" i="1" s="1"/>
  <c r="AE1025" i="1"/>
  <c r="AF1025" i="1" s="1"/>
  <c r="AE1026" i="1"/>
  <c r="AF1026" i="1" s="1"/>
  <c r="AE1027" i="1"/>
  <c r="AF1027" i="1" s="1"/>
  <c r="AE1028" i="1"/>
  <c r="AF1028" i="1" s="1"/>
  <c r="AE1029" i="1"/>
  <c r="AF1029" i="1" s="1"/>
  <c r="AE1030" i="1"/>
  <c r="AF1030" i="1" s="1"/>
  <c r="AE1031" i="1"/>
  <c r="AF1031" i="1" s="1"/>
  <c r="AE1032" i="1"/>
  <c r="AF1032" i="1" s="1"/>
  <c r="AE1033" i="1"/>
  <c r="AF1033" i="1" s="1"/>
  <c r="AE1034" i="1"/>
  <c r="AF1034" i="1" s="1"/>
  <c r="AE1035" i="1"/>
  <c r="AF1035" i="1" s="1"/>
  <c r="AE1036" i="1"/>
  <c r="AF1036" i="1" s="1"/>
  <c r="AE1037" i="1"/>
  <c r="AF1037" i="1" s="1"/>
  <c r="AE1038" i="1"/>
  <c r="AF1038" i="1" s="1"/>
  <c r="AE1039" i="1"/>
  <c r="AF1039" i="1" s="1"/>
  <c r="AE1040" i="1"/>
  <c r="AF1040" i="1" s="1"/>
  <c r="AE1041" i="1"/>
  <c r="AF1041" i="1" s="1"/>
  <c r="AE1042" i="1"/>
  <c r="AF1042" i="1" s="1"/>
  <c r="AE1043" i="1"/>
  <c r="AF1043" i="1" s="1"/>
  <c r="AE1044" i="1"/>
  <c r="AF1044" i="1" s="1"/>
  <c r="AE1045" i="1"/>
  <c r="AF1045" i="1" s="1"/>
  <c r="AE1046" i="1"/>
  <c r="AF1046" i="1" s="1"/>
  <c r="AE1047" i="1"/>
  <c r="AF1047" i="1" s="1"/>
  <c r="AE1048" i="1"/>
  <c r="AF1048" i="1" s="1"/>
  <c r="AE1049" i="1"/>
  <c r="AF1049" i="1" s="1"/>
  <c r="AE1050" i="1"/>
  <c r="AF1050" i="1" s="1"/>
  <c r="AE1051" i="1"/>
  <c r="AF1051" i="1" s="1"/>
  <c r="AE1052" i="1"/>
  <c r="AF1052" i="1" s="1"/>
  <c r="AE1053" i="1"/>
  <c r="AF1053" i="1" s="1"/>
  <c r="AE1054" i="1"/>
  <c r="AF1054" i="1" s="1"/>
  <c r="AE1055" i="1"/>
  <c r="AF1055" i="1" s="1"/>
  <c r="AE1056" i="1"/>
  <c r="AF1056" i="1" s="1"/>
  <c r="AE1057" i="1"/>
  <c r="AF1057" i="1" s="1"/>
  <c r="AE1058" i="1"/>
  <c r="AF1058" i="1" s="1"/>
  <c r="AE1059" i="1"/>
  <c r="AF1059" i="1" s="1"/>
  <c r="AE1060" i="1"/>
  <c r="AF1060" i="1" s="1"/>
  <c r="AE1061" i="1"/>
  <c r="AF1061" i="1" s="1"/>
  <c r="AE1062" i="1"/>
  <c r="AF1062" i="1" s="1"/>
  <c r="AE1063" i="1"/>
  <c r="AF1063" i="1" s="1"/>
  <c r="AE1064" i="1"/>
  <c r="AF1064" i="1" s="1"/>
  <c r="AE1065" i="1"/>
  <c r="AF1065" i="1" s="1"/>
  <c r="AE1066" i="1"/>
  <c r="AF1066" i="1" s="1"/>
  <c r="AE1067" i="1"/>
  <c r="AF1067" i="1" s="1"/>
  <c r="AE1068" i="1"/>
  <c r="AF1068" i="1" s="1"/>
  <c r="AE1069" i="1"/>
  <c r="AF1069" i="1" s="1"/>
  <c r="AE1070" i="1"/>
  <c r="AF1070" i="1" s="1"/>
  <c r="AE1071" i="1"/>
  <c r="AF1071" i="1" s="1"/>
  <c r="AE1072" i="1"/>
  <c r="AF1072" i="1" s="1"/>
  <c r="AE1073" i="1"/>
  <c r="AF1073" i="1" s="1"/>
  <c r="AE1074" i="1"/>
  <c r="AF1074" i="1" s="1"/>
  <c r="AE1075" i="1"/>
  <c r="AF1075" i="1" s="1"/>
  <c r="AE1076" i="1"/>
  <c r="AF1076" i="1" s="1"/>
  <c r="AE1077" i="1"/>
  <c r="AF1077" i="1" s="1"/>
  <c r="AE1078" i="1"/>
  <c r="AF1078" i="1" s="1"/>
  <c r="AE1079" i="1"/>
  <c r="AF1079" i="1" s="1"/>
  <c r="AE1080" i="1"/>
  <c r="AF1080" i="1" s="1"/>
  <c r="AE1081" i="1"/>
  <c r="AF1081" i="1" s="1"/>
  <c r="AE1082" i="1"/>
  <c r="AF1082" i="1" s="1"/>
  <c r="AE1083" i="1"/>
  <c r="AF1083" i="1" s="1"/>
  <c r="AE1084" i="1"/>
  <c r="AF1084" i="1" s="1"/>
  <c r="AE1085" i="1"/>
  <c r="AF1085" i="1" s="1"/>
  <c r="AE1086" i="1"/>
  <c r="AF1086" i="1" s="1"/>
  <c r="AE1087" i="1"/>
  <c r="AF1087" i="1" s="1"/>
  <c r="AE1088" i="1"/>
  <c r="AF1088" i="1" s="1"/>
  <c r="AE1089" i="1"/>
  <c r="AF1089" i="1" s="1"/>
  <c r="AE1090" i="1"/>
  <c r="AF1090" i="1" s="1"/>
  <c r="AE1091" i="1"/>
  <c r="AF1091" i="1" s="1"/>
  <c r="AE1092" i="1"/>
  <c r="AF1092" i="1" s="1"/>
  <c r="AE1093" i="1"/>
  <c r="AF1093" i="1" s="1"/>
  <c r="AE1094" i="1"/>
  <c r="AF1094" i="1" s="1"/>
  <c r="AE1095" i="1"/>
  <c r="AF1095" i="1" s="1"/>
  <c r="AE1096" i="1"/>
  <c r="AF1096" i="1" s="1"/>
  <c r="AE1097" i="1"/>
  <c r="AF1097" i="1" s="1"/>
  <c r="AE1098" i="1"/>
  <c r="AF1098" i="1" s="1"/>
  <c r="AE1099" i="1"/>
  <c r="AF1099" i="1" s="1"/>
  <c r="AE1100" i="1"/>
  <c r="AF1100" i="1" s="1"/>
  <c r="AE1101" i="1"/>
  <c r="AF1101" i="1" s="1"/>
  <c r="AE1102" i="1"/>
  <c r="AF1102" i="1" s="1"/>
  <c r="AE1103" i="1"/>
  <c r="AF1103" i="1" s="1"/>
  <c r="AE1104" i="1"/>
  <c r="AF1104" i="1" s="1"/>
  <c r="AE1105" i="1"/>
  <c r="AF1105" i="1" s="1"/>
  <c r="AE1106" i="1"/>
  <c r="AF1106" i="1" s="1"/>
  <c r="AE1107" i="1"/>
  <c r="AF1107" i="1" s="1"/>
  <c r="AE1108" i="1"/>
  <c r="AF1108" i="1" s="1"/>
  <c r="AE1109" i="1"/>
  <c r="AF1109" i="1" s="1"/>
  <c r="AE1110" i="1"/>
  <c r="AF1110" i="1" s="1"/>
  <c r="AE1111" i="1"/>
  <c r="AF1111" i="1" s="1"/>
  <c r="AE1112" i="1"/>
  <c r="AF1112" i="1" s="1"/>
  <c r="AE1113" i="1"/>
  <c r="AF1113" i="1" s="1"/>
  <c r="AE1114" i="1"/>
  <c r="AF1114" i="1" s="1"/>
  <c r="AE1115" i="1"/>
  <c r="AF1115" i="1" s="1"/>
  <c r="AE1116" i="1"/>
  <c r="AF1116" i="1" s="1"/>
  <c r="AE1117" i="1"/>
  <c r="AF1117" i="1" s="1"/>
  <c r="AE1118" i="1"/>
  <c r="AF1118" i="1" s="1"/>
  <c r="AE1119" i="1"/>
  <c r="AF1119" i="1" s="1"/>
  <c r="AE1120" i="1"/>
  <c r="AF1120" i="1" s="1"/>
  <c r="AE1121" i="1"/>
  <c r="AF1121" i="1" s="1"/>
  <c r="AE1122" i="1"/>
  <c r="AF1122" i="1" s="1"/>
  <c r="AE1123" i="1"/>
  <c r="AF1123" i="1" s="1"/>
  <c r="AE1124" i="1"/>
  <c r="AF1124" i="1" s="1"/>
  <c r="AE1125" i="1"/>
  <c r="AF1125" i="1" s="1"/>
  <c r="AE1126" i="1"/>
  <c r="AF1126" i="1" s="1"/>
  <c r="AE1127" i="1"/>
  <c r="AF1127" i="1" s="1"/>
  <c r="AE1128" i="1"/>
  <c r="AF1128" i="1" s="1"/>
  <c r="AE1129" i="1"/>
  <c r="AF1129" i="1" s="1"/>
  <c r="AE1130" i="1"/>
  <c r="AF1130" i="1" s="1"/>
  <c r="AE1131" i="1"/>
  <c r="AF1131" i="1" s="1"/>
  <c r="AE1132" i="1"/>
  <c r="AF1132" i="1" s="1"/>
  <c r="AE1133" i="1"/>
  <c r="AF1133" i="1" s="1"/>
  <c r="AE1134" i="1"/>
  <c r="AF1134" i="1" s="1"/>
  <c r="AE1135" i="1"/>
  <c r="AF1135" i="1" s="1"/>
  <c r="AE1136" i="1"/>
  <c r="AF1136" i="1" s="1"/>
  <c r="AE1137" i="1"/>
  <c r="AF1137" i="1" s="1"/>
  <c r="AE1138" i="1"/>
  <c r="AF1138" i="1" s="1"/>
  <c r="AE1139" i="1"/>
  <c r="AF1139" i="1" s="1"/>
  <c r="AE1140" i="1"/>
  <c r="AF1140" i="1" s="1"/>
  <c r="AE1141" i="1"/>
  <c r="AF1141" i="1" s="1"/>
  <c r="AE1142" i="1"/>
  <c r="AF1142" i="1" s="1"/>
  <c r="AE1143" i="1"/>
  <c r="AF1143" i="1" s="1"/>
  <c r="AE1144" i="1"/>
  <c r="AF1144" i="1" s="1"/>
  <c r="AE1145" i="1"/>
  <c r="AF1145" i="1" s="1"/>
  <c r="AE1146" i="1"/>
  <c r="AF1146" i="1" s="1"/>
  <c r="AE1147" i="1"/>
  <c r="AF1147" i="1" s="1"/>
  <c r="AE1148" i="1"/>
  <c r="AF1148" i="1" s="1"/>
  <c r="AE1149" i="1"/>
  <c r="AF1149" i="1" s="1"/>
  <c r="AE1150" i="1"/>
  <c r="AF1150" i="1" s="1"/>
  <c r="AE1151" i="1"/>
  <c r="AF1151" i="1" s="1"/>
  <c r="AE1152" i="1"/>
  <c r="AF1152" i="1" s="1"/>
  <c r="AE1153" i="1"/>
  <c r="AF1153" i="1" s="1"/>
  <c r="AE1154" i="1"/>
  <c r="AF1154" i="1" s="1"/>
  <c r="AE1155" i="1"/>
  <c r="AF1155" i="1" s="1"/>
  <c r="AE1156" i="1"/>
  <c r="AF1156" i="1" s="1"/>
  <c r="AE1157" i="1"/>
  <c r="AF1157" i="1" s="1"/>
  <c r="AE1158" i="1"/>
  <c r="AF1158" i="1" s="1"/>
  <c r="AE1159" i="1"/>
  <c r="AF1159" i="1" s="1"/>
  <c r="AE1160" i="1"/>
  <c r="AF1160" i="1" s="1"/>
  <c r="AE1161" i="1"/>
  <c r="AF1161" i="1" s="1"/>
  <c r="AE1162" i="1"/>
  <c r="AF1162" i="1" s="1"/>
  <c r="AE1163" i="1"/>
  <c r="AF1163" i="1" s="1"/>
  <c r="AE1164" i="1"/>
  <c r="AF1164" i="1" s="1"/>
  <c r="AE1165" i="1"/>
  <c r="AF1165" i="1" s="1"/>
  <c r="AE1166" i="1"/>
  <c r="AF1166" i="1" s="1"/>
  <c r="AE1167" i="1"/>
  <c r="AF1167" i="1" s="1"/>
  <c r="AE1168" i="1"/>
  <c r="AF1168" i="1" s="1"/>
  <c r="AE1169" i="1"/>
  <c r="AF1169" i="1" s="1"/>
  <c r="AE1170" i="1"/>
  <c r="AF1170" i="1" s="1"/>
  <c r="AE1171" i="1"/>
  <c r="AF1171" i="1" s="1"/>
  <c r="AE1172" i="1"/>
  <c r="AF1172" i="1" s="1"/>
  <c r="AE1173" i="1"/>
  <c r="AF1173" i="1" s="1"/>
  <c r="AE1174" i="1"/>
  <c r="AF1174" i="1" s="1"/>
  <c r="AE1175" i="1"/>
  <c r="AF1175" i="1" s="1"/>
  <c r="AE1176" i="1"/>
  <c r="AF1176" i="1" s="1"/>
  <c r="AE1177" i="1"/>
  <c r="AF1177" i="1" s="1"/>
  <c r="AE1178" i="1"/>
  <c r="AF1178" i="1" s="1"/>
  <c r="AE1179" i="1"/>
  <c r="AF1179" i="1" s="1"/>
  <c r="AE1180" i="1"/>
  <c r="AF1180" i="1" s="1"/>
  <c r="AE1181" i="1"/>
  <c r="AF1181" i="1" s="1"/>
  <c r="AE1182" i="1"/>
  <c r="AF1182" i="1" s="1"/>
  <c r="AE1183" i="1"/>
  <c r="AF1183" i="1" s="1"/>
  <c r="AE1184" i="1"/>
  <c r="AF1184" i="1" s="1"/>
  <c r="AE1185" i="1"/>
  <c r="AF1185" i="1" s="1"/>
  <c r="AE1186" i="1"/>
  <c r="AF1186" i="1" s="1"/>
  <c r="AE1187" i="1"/>
  <c r="AF1187" i="1" s="1"/>
  <c r="AE1188" i="1"/>
  <c r="AF1188" i="1" s="1"/>
  <c r="AE1189" i="1"/>
  <c r="AF1189" i="1" s="1"/>
  <c r="AE1190" i="1"/>
  <c r="AF1190" i="1" s="1"/>
  <c r="AE1191" i="1"/>
  <c r="AF1191" i="1" s="1"/>
  <c r="AE1192" i="1"/>
  <c r="AF1192" i="1" s="1"/>
  <c r="AE1193" i="1"/>
  <c r="AF1193" i="1" s="1"/>
  <c r="AE1194" i="1"/>
  <c r="AF1194" i="1" s="1"/>
  <c r="AE1195" i="1"/>
  <c r="AF1195" i="1" s="1"/>
  <c r="AE1196" i="1"/>
  <c r="AF1196" i="1" s="1"/>
  <c r="AE1197" i="1"/>
  <c r="AF1197" i="1" s="1"/>
  <c r="AE1198" i="1"/>
  <c r="AF1198" i="1" s="1"/>
  <c r="AE1199" i="1"/>
  <c r="AF1199" i="1" s="1"/>
  <c r="AE1200" i="1"/>
  <c r="AF1200" i="1" s="1"/>
  <c r="AE1201" i="1"/>
  <c r="AF1201" i="1" s="1"/>
  <c r="AE1202" i="1"/>
  <c r="AF1202" i="1" s="1"/>
  <c r="AE1203" i="1"/>
  <c r="AF1203" i="1" s="1"/>
  <c r="AE1204" i="1"/>
  <c r="AF1204" i="1" s="1"/>
  <c r="AE1205" i="1"/>
  <c r="AF1205" i="1" s="1"/>
  <c r="AE1206" i="1"/>
  <c r="AF1206" i="1" s="1"/>
  <c r="AE1207" i="1"/>
  <c r="AF1207" i="1" s="1"/>
  <c r="AE1208" i="1"/>
  <c r="AF1208" i="1" s="1"/>
  <c r="AE1209" i="1"/>
  <c r="AF1209" i="1" s="1"/>
  <c r="AE1210" i="1"/>
  <c r="AF1210" i="1" s="1"/>
  <c r="AE1211" i="1"/>
  <c r="AF1211" i="1" s="1"/>
  <c r="AE1212" i="1"/>
  <c r="AF1212" i="1" s="1"/>
  <c r="AE1213" i="1"/>
  <c r="AF1213" i="1" s="1"/>
  <c r="AE1214" i="1"/>
  <c r="AF1214" i="1" s="1"/>
  <c r="AE1215" i="1"/>
  <c r="AF1215" i="1" s="1"/>
  <c r="AE1216" i="1"/>
  <c r="AF1216" i="1" s="1"/>
  <c r="AE1217" i="1"/>
  <c r="AF1217" i="1" s="1"/>
  <c r="AE1218" i="1"/>
  <c r="AF1218" i="1" s="1"/>
  <c r="AE1219" i="1"/>
  <c r="AF1219" i="1" s="1"/>
  <c r="AE1220" i="1"/>
  <c r="AF1220" i="1" s="1"/>
  <c r="AE1221" i="1"/>
  <c r="AF1221" i="1" s="1"/>
  <c r="AE1222" i="1"/>
  <c r="AF1222" i="1" s="1"/>
  <c r="AE1223" i="1"/>
  <c r="AF1223" i="1" s="1"/>
  <c r="AE1224" i="1"/>
  <c r="AF1224" i="1" s="1"/>
  <c r="AE1225" i="1"/>
  <c r="AF1225" i="1" s="1"/>
  <c r="AE1226" i="1"/>
  <c r="AF1226" i="1" s="1"/>
  <c r="AE1227" i="1"/>
  <c r="AF1227" i="1" s="1"/>
  <c r="AE1228" i="1"/>
  <c r="AF1228" i="1" s="1"/>
  <c r="AE1229" i="1"/>
  <c r="AF1229" i="1" s="1"/>
  <c r="AE1230" i="1"/>
  <c r="AF1230" i="1" s="1"/>
  <c r="AE1231" i="1"/>
  <c r="AF1231" i="1" s="1"/>
  <c r="AE1232" i="1"/>
  <c r="AF1232" i="1" s="1"/>
  <c r="AE1233" i="1"/>
  <c r="AF1233" i="1" s="1"/>
  <c r="AE1234" i="1"/>
  <c r="AF1234" i="1" s="1"/>
  <c r="AE1235" i="1"/>
  <c r="AF1235" i="1" s="1"/>
  <c r="AE1236" i="1"/>
  <c r="AF1236" i="1" s="1"/>
  <c r="AE1237" i="1"/>
  <c r="AF1237" i="1" s="1"/>
  <c r="AE1238" i="1"/>
  <c r="AF1238" i="1" s="1"/>
  <c r="AE1239" i="1"/>
  <c r="AF1239" i="1" s="1"/>
  <c r="AE1240" i="1"/>
  <c r="AF1240" i="1" s="1"/>
  <c r="AE1241" i="1"/>
  <c r="AF1241" i="1" s="1"/>
  <c r="AE1242" i="1"/>
  <c r="AF1242" i="1" s="1"/>
  <c r="AE1243" i="1"/>
  <c r="AF1243" i="1" s="1"/>
  <c r="AE1244" i="1"/>
  <c r="AF1244" i="1" s="1"/>
  <c r="AE1245" i="1"/>
  <c r="AF1245" i="1" s="1"/>
  <c r="AE1246" i="1"/>
  <c r="AF1246" i="1" s="1"/>
  <c r="AE1247" i="1"/>
  <c r="AF1247" i="1" s="1"/>
  <c r="AE1248" i="1"/>
  <c r="AF1248" i="1" s="1"/>
  <c r="AE1249" i="1"/>
  <c r="AF1249" i="1" s="1"/>
  <c r="AE1250" i="1"/>
  <c r="AF1250" i="1" s="1"/>
  <c r="AE1251" i="1"/>
  <c r="AF1251" i="1" s="1"/>
  <c r="AE1252" i="1"/>
  <c r="AF1252" i="1" s="1"/>
  <c r="AE1253" i="1"/>
  <c r="AF1253" i="1" s="1"/>
  <c r="AE1254" i="1"/>
  <c r="AF1254" i="1" s="1"/>
  <c r="AE1255" i="1"/>
  <c r="AF1255" i="1" s="1"/>
  <c r="AE1256" i="1"/>
  <c r="AF1256" i="1" s="1"/>
  <c r="AE1257" i="1"/>
  <c r="AF1257" i="1" s="1"/>
  <c r="AE1258" i="1"/>
  <c r="AF1258" i="1" s="1"/>
  <c r="AE1259" i="1"/>
  <c r="AF1259" i="1" s="1"/>
  <c r="AE1260" i="1"/>
  <c r="AF1260" i="1" s="1"/>
  <c r="AE1261" i="1"/>
  <c r="AF1261" i="1" s="1"/>
  <c r="AE1262" i="1"/>
  <c r="AF1262" i="1" s="1"/>
  <c r="AE1263" i="1"/>
  <c r="AF1263" i="1" s="1"/>
  <c r="AE1264" i="1"/>
  <c r="AF1264" i="1" s="1"/>
  <c r="AE1265" i="1"/>
  <c r="AF1265" i="1" s="1"/>
  <c r="AE1266" i="1"/>
  <c r="AF1266" i="1" s="1"/>
  <c r="AE1267" i="1"/>
  <c r="AF1267" i="1" s="1"/>
  <c r="AE1268" i="1"/>
  <c r="AF1268" i="1" s="1"/>
  <c r="AE1269" i="1"/>
  <c r="AF1269" i="1" s="1"/>
  <c r="AE1270" i="1"/>
  <c r="AF1270" i="1" s="1"/>
  <c r="AE1271" i="1"/>
  <c r="AF1271" i="1" s="1"/>
  <c r="AE1272" i="1"/>
  <c r="AF1272" i="1" s="1"/>
  <c r="AE1273" i="1"/>
  <c r="AF1273" i="1" s="1"/>
  <c r="AE1274" i="1"/>
  <c r="AF1274" i="1" s="1"/>
  <c r="AE1275" i="1"/>
  <c r="AF1275" i="1" s="1"/>
  <c r="AE1276" i="1"/>
  <c r="AF1276" i="1" s="1"/>
  <c r="AE1277" i="1"/>
  <c r="AF1277" i="1" s="1"/>
  <c r="AE1278" i="1"/>
  <c r="AF1278" i="1" s="1"/>
  <c r="AE1279" i="1"/>
  <c r="AF1279" i="1" s="1"/>
  <c r="AE1280" i="1"/>
  <c r="AF1280" i="1" s="1"/>
  <c r="AE1281" i="1"/>
  <c r="AF1281" i="1" s="1"/>
  <c r="AE1282" i="1"/>
  <c r="AF1282" i="1" s="1"/>
  <c r="AE1283" i="1"/>
  <c r="AF1283" i="1" s="1"/>
  <c r="AE1284" i="1"/>
  <c r="AF1284" i="1" s="1"/>
  <c r="AE1285" i="1"/>
  <c r="AF1285" i="1" s="1"/>
  <c r="AE1286" i="1"/>
  <c r="AF1286" i="1" s="1"/>
  <c r="AE1287" i="1"/>
  <c r="AF1287" i="1" s="1"/>
  <c r="AE1288" i="1"/>
  <c r="AF1288" i="1" s="1"/>
  <c r="AE1289" i="1"/>
  <c r="AF1289" i="1" s="1"/>
  <c r="AE1290" i="1"/>
  <c r="AF1290" i="1" s="1"/>
  <c r="AE1291" i="1"/>
  <c r="AF1291" i="1" s="1"/>
  <c r="AE1292" i="1"/>
  <c r="AF1292" i="1" s="1"/>
  <c r="AE1293" i="1"/>
  <c r="AF1293" i="1" s="1"/>
  <c r="AE1294" i="1"/>
  <c r="AF1294" i="1" s="1"/>
  <c r="AE1295" i="1"/>
  <c r="AF1295" i="1" s="1"/>
  <c r="AE1296" i="1"/>
  <c r="AF1296" i="1" s="1"/>
  <c r="AE1297" i="1"/>
  <c r="AF1297" i="1" s="1"/>
  <c r="AE1298" i="1"/>
  <c r="AF1298" i="1" s="1"/>
  <c r="AE1299" i="1"/>
  <c r="AF1299" i="1" s="1"/>
  <c r="AE1300" i="1"/>
  <c r="AF1300" i="1" s="1"/>
  <c r="AE1301" i="1"/>
  <c r="AF1301" i="1" s="1"/>
  <c r="AE1302" i="1"/>
  <c r="AF1302" i="1" s="1"/>
  <c r="AE1303" i="1"/>
  <c r="AF1303" i="1" s="1"/>
  <c r="AE1304" i="1"/>
  <c r="AF1304" i="1" s="1"/>
  <c r="AE1305" i="1"/>
  <c r="AF1305" i="1" s="1"/>
  <c r="AE1306" i="1"/>
  <c r="AF1306" i="1" s="1"/>
  <c r="AE1307" i="1"/>
  <c r="AF1307" i="1" s="1"/>
  <c r="AE1308" i="1"/>
  <c r="AF1308" i="1" s="1"/>
  <c r="AE1309" i="1"/>
  <c r="AF1309" i="1" s="1"/>
  <c r="AE1310" i="1"/>
  <c r="AF1310" i="1" s="1"/>
  <c r="AE1311" i="1"/>
  <c r="AF1311" i="1" s="1"/>
  <c r="AE1312" i="1"/>
  <c r="AF1312" i="1" s="1"/>
  <c r="AE1313" i="1"/>
  <c r="AF1313" i="1" s="1"/>
  <c r="AE1314" i="1"/>
  <c r="AF1314" i="1" s="1"/>
  <c r="AE1315" i="1"/>
  <c r="AF1315" i="1" s="1"/>
  <c r="AE1316" i="1"/>
  <c r="AF1316" i="1" s="1"/>
  <c r="AE1317" i="1"/>
  <c r="AF1317" i="1" s="1"/>
  <c r="AE1318" i="1"/>
  <c r="AF1318" i="1" s="1"/>
  <c r="AE1319" i="1"/>
  <c r="AF1319" i="1" s="1"/>
  <c r="AE1320" i="1"/>
  <c r="AF1320" i="1" s="1"/>
  <c r="AE1321" i="1"/>
  <c r="AF1321" i="1" s="1"/>
  <c r="AE1322" i="1"/>
  <c r="AF1322" i="1" s="1"/>
  <c r="AE1323" i="1"/>
  <c r="AF1323" i="1" s="1"/>
  <c r="AE1324" i="1"/>
  <c r="AF1324" i="1" s="1"/>
  <c r="AE1325" i="1"/>
  <c r="AF1325" i="1" s="1"/>
  <c r="AE1326" i="1"/>
  <c r="AF1326" i="1" s="1"/>
  <c r="AE1327" i="1"/>
  <c r="AF1327" i="1" s="1"/>
  <c r="AE1328" i="1"/>
  <c r="AF1328" i="1" s="1"/>
  <c r="AE1329" i="1"/>
  <c r="AF1329" i="1" s="1"/>
  <c r="AE1330" i="1"/>
  <c r="AF1330" i="1" s="1"/>
  <c r="AE1331" i="1"/>
  <c r="AF1331" i="1" s="1"/>
  <c r="AE1332" i="1"/>
  <c r="AF1332" i="1" s="1"/>
  <c r="AE1333" i="1"/>
  <c r="AF1333" i="1" s="1"/>
  <c r="AE1334" i="1"/>
  <c r="AF1334" i="1" s="1"/>
  <c r="AE1335" i="1"/>
  <c r="AF1335" i="1" s="1"/>
  <c r="AE1336" i="1"/>
  <c r="AF1336" i="1" s="1"/>
  <c r="AE1337" i="1"/>
  <c r="AF1337" i="1" s="1"/>
  <c r="AE1338" i="1"/>
  <c r="AF1338" i="1" s="1"/>
  <c r="AE1339" i="1"/>
  <c r="AF1339" i="1" s="1"/>
  <c r="AE1340" i="1"/>
  <c r="AF1340" i="1" s="1"/>
  <c r="AE1341" i="1"/>
  <c r="AF1341" i="1" s="1"/>
  <c r="AE1342" i="1"/>
  <c r="AF1342" i="1" s="1"/>
  <c r="AE1343" i="1"/>
  <c r="AF1343" i="1" s="1"/>
  <c r="AE1344" i="1"/>
  <c r="AF1344" i="1" s="1"/>
  <c r="AE1345" i="1"/>
  <c r="AF1345" i="1" s="1"/>
  <c r="AE1346" i="1"/>
  <c r="AF1346" i="1" s="1"/>
  <c r="AE1347" i="1"/>
  <c r="AF1347" i="1" s="1"/>
  <c r="AE1348" i="1"/>
  <c r="AF1348" i="1" s="1"/>
  <c r="AE1349" i="1"/>
  <c r="AF1349" i="1" s="1"/>
  <c r="AE1350" i="1"/>
  <c r="AF1350" i="1" s="1"/>
  <c r="AE1351" i="1"/>
  <c r="AF1351" i="1" s="1"/>
  <c r="AE1352" i="1"/>
  <c r="AF1352" i="1" s="1"/>
  <c r="AE1353" i="1"/>
  <c r="AF1353" i="1" s="1"/>
  <c r="AE1354" i="1"/>
  <c r="AF1354" i="1" s="1"/>
  <c r="AE1355" i="1"/>
  <c r="AF1355" i="1" s="1"/>
  <c r="AE1356" i="1"/>
  <c r="AF1356" i="1" s="1"/>
  <c r="AE1357" i="1"/>
  <c r="AF1357" i="1" s="1"/>
  <c r="AE1358" i="1"/>
  <c r="AF1358" i="1" s="1"/>
  <c r="AE1359" i="1"/>
  <c r="AF1359" i="1" s="1"/>
  <c r="AE1360" i="1"/>
  <c r="AF1360" i="1" s="1"/>
  <c r="AE1361" i="1"/>
  <c r="AF1361" i="1" s="1"/>
  <c r="AE1362" i="1"/>
  <c r="AF1362" i="1" s="1"/>
  <c r="AE1363" i="1"/>
  <c r="AF1363" i="1" s="1"/>
  <c r="AE1364" i="1"/>
  <c r="AF1364" i="1" s="1"/>
  <c r="AE1365" i="1"/>
  <c r="AF1365" i="1" s="1"/>
  <c r="AE1366" i="1"/>
  <c r="AF1366" i="1" s="1"/>
  <c r="AE1367" i="1"/>
  <c r="AF1367" i="1" s="1"/>
  <c r="AE1368" i="1"/>
  <c r="AF1368" i="1" s="1"/>
  <c r="AE1369" i="1"/>
  <c r="AF1369" i="1" s="1"/>
  <c r="AE1370" i="1"/>
  <c r="AF1370" i="1" s="1"/>
  <c r="AE1371" i="1"/>
  <c r="AF1371" i="1" s="1"/>
  <c r="AE1372" i="1"/>
  <c r="AF1372" i="1" s="1"/>
  <c r="AE1373" i="1"/>
  <c r="AF1373" i="1" s="1"/>
  <c r="AE1374" i="1"/>
  <c r="AF1374" i="1" s="1"/>
  <c r="AE1375" i="1"/>
  <c r="AF1375" i="1" s="1"/>
  <c r="AE1376" i="1"/>
  <c r="AF1376" i="1" s="1"/>
  <c r="AE1377" i="1"/>
  <c r="AF1377" i="1" s="1"/>
  <c r="AE1378" i="1"/>
  <c r="AF1378" i="1" s="1"/>
  <c r="AE1379" i="1"/>
  <c r="AF1379" i="1" s="1"/>
  <c r="AE1380" i="1"/>
  <c r="AF1380" i="1" s="1"/>
  <c r="AE1381" i="1"/>
  <c r="AF1381" i="1" s="1"/>
  <c r="AE1382" i="1"/>
  <c r="AF1382" i="1" s="1"/>
  <c r="AE1383" i="1"/>
  <c r="AF1383" i="1" s="1"/>
  <c r="AE1384" i="1"/>
  <c r="AF1384" i="1" s="1"/>
  <c r="AE1385" i="1"/>
  <c r="AF1385" i="1" s="1"/>
  <c r="AE1386" i="1"/>
  <c r="AF1386" i="1" s="1"/>
  <c r="AE1387" i="1"/>
  <c r="AF1387" i="1" s="1"/>
  <c r="AE1388" i="1"/>
  <c r="AF1388" i="1" s="1"/>
  <c r="AE1389" i="1"/>
  <c r="AF1389" i="1" s="1"/>
  <c r="AE1390" i="1"/>
  <c r="AF1390" i="1" s="1"/>
  <c r="AE1391" i="1"/>
  <c r="AF1391" i="1" s="1"/>
  <c r="AE1392" i="1"/>
  <c r="AF1392" i="1" s="1"/>
  <c r="AE1393" i="1"/>
  <c r="AF1393" i="1" s="1"/>
  <c r="AE1394" i="1"/>
  <c r="AF1394" i="1" s="1"/>
  <c r="AE1395" i="1"/>
  <c r="AF1395" i="1" s="1"/>
  <c r="AE1396" i="1"/>
  <c r="AF1396" i="1" s="1"/>
  <c r="AE1397" i="1"/>
  <c r="AF1397" i="1" s="1"/>
  <c r="AE1398" i="1"/>
  <c r="AF1398" i="1" s="1"/>
  <c r="AE1399" i="1"/>
  <c r="AF1399" i="1" s="1"/>
  <c r="AE1400" i="1"/>
  <c r="AF1400" i="1" s="1"/>
  <c r="AE1401" i="1"/>
  <c r="AF1401" i="1" s="1"/>
  <c r="AE1402" i="1"/>
  <c r="AF1402" i="1" s="1"/>
  <c r="AE1403" i="1"/>
  <c r="AF1403" i="1" s="1"/>
  <c r="AE1404" i="1"/>
  <c r="AF1404" i="1" s="1"/>
  <c r="AE1405" i="1"/>
  <c r="AF1405" i="1" s="1"/>
  <c r="AE1406" i="1"/>
  <c r="AF1406" i="1" s="1"/>
  <c r="AE1407" i="1"/>
  <c r="AF1407" i="1" s="1"/>
  <c r="AE1408" i="1"/>
  <c r="AF1408" i="1" s="1"/>
  <c r="AE1409" i="1"/>
  <c r="AF1409" i="1" s="1"/>
  <c r="AE1410" i="1"/>
  <c r="AF1410" i="1" s="1"/>
  <c r="AE1411" i="1"/>
  <c r="AF1411" i="1" s="1"/>
  <c r="AE1412" i="1"/>
  <c r="AF1412" i="1" s="1"/>
  <c r="AE1413" i="1"/>
  <c r="AF1413" i="1" s="1"/>
  <c r="AE1414" i="1"/>
  <c r="AF1414" i="1" s="1"/>
  <c r="AE1415" i="1"/>
  <c r="AF1415" i="1" s="1"/>
  <c r="AE1416" i="1"/>
  <c r="AF1416" i="1" s="1"/>
  <c r="AE1417" i="1"/>
  <c r="AF1417" i="1" s="1"/>
  <c r="AE1418" i="1"/>
  <c r="AF1418" i="1" s="1"/>
  <c r="AE1419" i="1"/>
  <c r="AF1419" i="1" s="1"/>
  <c r="AE1420" i="1"/>
  <c r="AF1420" i="1" s="1"/>
  <c r="AE1421" i="1"/>
  <c r="AF1421" i="1" s="1"/>
  <c r="AE1422" i="1"/>
  <c r="AF1422" i="1" s="1"/>
  <c r="AE1423" i="1"/>
  <c r="AF1423" i="1" s="1"/>
  <c r="AE1424" i="1"/>
  <c r="AF1424" i="1" s="1"/>
  <c r="AE1425" i="1"/>
  <c r="AF1425" i="1" s="1"/>
  <c r="AE1426" i="1"/>
  <c r="AF1426" i="1" s="1"/>
  <c r="AE1427" i="1"/>
  <c r="AF1427" i="1" s="1"/>
  <c r="AE1428" i="1"/>
  <c r="AF1428" i="1" s="1"/>
  <c r="AE1429" i="1"/>
  <c r="AF1429" i="1" s="1"/>
  <c r="AE1430" i="1"/>
  <c r="AF1430" i="1" s="1"/>
  <c r="AE1431" i="1"/>
  <c r="AF1431" i="1" s="1"/>
  <c r="AE1432" i="1"/>
  <c r="AF1432" i="1" s="1"/>
  <c r="AE1433" i="1"/>
  <c r="AF1433" i="1" s="1"/>
  <c r="AE1434" i="1"/>
  <c r="AF1434" i="1" s="1"/>
  <c r="AE1435" i="1"/>
  <c r="AF1435" i="1" s="1"/>
  <c r="AE1436" i="1"/>
  <c r="AF1436" i="1" s="1"/>
  <c r="AE1437" i="1"/>
  <c r="AF1437" i="1" s="1"/>
  <c r="AE1438" i="1"/>
  <c r="AF1438" i="1" s="1"/>
  <c r="AE1439" i="1"/>
  <c r="AF1439" i="1" s="1"/>
  <c r="AE1440" i="1"/>
  <c r="AF1440" i="1" s="1"/>
  <c r="AE1441" i="1"/>
  <c r="AF1441" i="1" s="1"/>
  <c r="AE1442" i="1"/>
  <c r="AF1442" i="1" s="1"/>
  <c r="AE1443" i="1"/>
  <c r="AF1443" i="1" s="1"/>
  <c r="AE1444" i="1"/>
  <c r="AF1444" i="1" s="1"/>
  <c r="AE1445" i="1"/>
  <c r="AF1445" i="1" s="1"/>
  <c r="AE1446" i="1"/>
  <c r="AF1446" i="1" s="1"/>
  <c r="AE1447" i="1"/>
  <c r="AF1447" i="1" s="1"/>
  <c r="AE1448" i="1"/>
  <c r="AF1448" i="1" s="1"/>
  <c r="AE1449" i="1"/>
  <c r="AF1449" i="1" s="1"/>
  <c r="AE1450" i="1"/>
  <c r="AF1450" i="1" s="1"/>
  <c r="AE1451" i="1"/>
  <c r="AF1451" i="1" s="1"/>
  <c r="AE1452" i="1"/>
  <c r="AF1452" i="1" s="1"/>
  <c r="AE1453" i="1"/>
  <c r="AF1453" i="1" s="1"/>
  <c r="AE1454" i="1"/>
  <c r="AF1454" i="1" s="1"/>
  <c r="AE1455" i="1"/>
  <c r="AF1455" i="1" s="1"/>
  <c r="AE1456" i="1"/>
  <c r="AF1456" i="1" s="1"/>
  <c r="AE1457" i="1"/>
  <c r="AF1457" i="1" s="1"/>
  <c r="AE1458" i="1"/>
  <c r="AF1458" i="1" s="1"/>
  <c r="AE1459" i="1"/>
  <c r="AF1459" i="1" s="1"/>
  <c r="AE1460" i="1"/>
  <c r="AF1460" i="1" s="1"/>
  <c r="AE1461" i="1"/>
  <c r="AF1461" i="1" s="1"/>
  <c r="AE1462" i="1"/>
  <c r="AF1462" i="1" s="1"/>
  <c r="AE1463" i="1"/>
  <c r="AF1463" i="1" s="1"/>
  <c r="AE1464" i="1"/>
  <c r="AF1464" i="1" s="1"/>
  <c r="AE1465" i="1"/>
  <c r="AF1465" i="1" s="1"/>
  <c r="AE1466" i="1"/>
  <c r="AF1466" i="1" s="1"/>
  <c r="AE1467" i="1"/>
  <c r="AF1467" i="1" s="1"/>
  <c r="AE1468" i="1"/>
  <c r="AF1468" i="1" s="1"/>
  <c r="AE1469" i="1"/>
  <c r="AF1469" i="1" s="1"/>
  <c r="AE1470" i="1"/>
  <c r="AF1470" i="1" s="1"/>
  <c r="AE1471" i="1"/>
  <c r="AF1471" i="1" s="1"/>
  <c r="AE1472" i="1"/>
  <c r="AF1472" i="1" s="1"/>
  <c r="AE1473" i="1"/>
  <c r="AF1473" i="1" s="1"/>
  <c r="AE1474" i="1"/>
  <c r="AF1474" i="1" s="1"/>
  <c r="AE1475" i="1"/>
  <c r="AF1475" i="1" s="1"/>
  <c r="AE1476" i="1"/>
  <c r="AF1476" i="1" s="1"/>
  <c r="AE1477" i="1"/>
  <c r="AF1477" i="1" s="1"/>
  <c r="AE1478" i="1"/>
  <c r="AF1478" i="1" s="1"/>
  <c r="AE1479" i="1"/>
  <c r="AF1479" i="1" s="1"/>
  <c r="AE1480" i="1"/>
  <c r="AF1480" i="1" s="1"/>
  <c r="AE1481" i="1"/>
  <c r="AF1481" i="1" s="1"/>
  <c r="AE1482" i="1"/>
  <c r="AF1482" i="1" s="1"/>
  <c r="AE1483" i="1"/>
  <c r="AF1483" i="1" s="1"/>
  <c r="AE1484" i="1"/>
  <c r="AF1484" i="1" s="1"/>
  <c r="AE1485" i="1"/>
  <c r="AF1485" i="1" s="1"/>
  <c r="AE1486" i="1"/>
  <c r="AF1486" i="1" s="1"/>
  <c r="AE1487" i="1"/>
  <c r="AF1487" i="1" s="1"/>
  <c r="AE1488" i="1"/>
  <c r="AF1488" i="1" s="1"/>
  <c r="AE1489" i="1"/>
  <c r="AF1489" i="1" s="1"/>
  <c r="AE1490" i="1"/>
  <c r="AF1490" i="1" s="1"/>
  <c r="AE1491" i="1"/>
  <c r="AF1491" i="1" s="1"/>
  <c r="AE1492" i="1"/>
  <c r="AF1492" i="1" s="1"/>
  <c r="AE1493" i="1"/>
  <c r="AF1493" i="1" s="1"/>
  <c r="AE1494" i="1"/>
  <c r="AF1494" i="1" s="1"/>
  <c r="AE1495" i="1"/>
  <c r="AF1495" i="1" s="1"/>
  <c r="AE1496" i="1"/>
  <c r="AF1496" i="1" s="1"/>
  <c r="AE1497" i="1"/>
  <c r="AF1497" i="1" s="1"/>
  <c r="AE1498" i="1"/>
  <c r="AF1498" i="1" s="1"/>
  <c r="AE1499" i="1"/>
  <c r="AF1499" i="1" s="1"/>
  <c r="AE1500" i="1"/>
  <c r="AF1500" i="1" s="1"/>
  <c r="AE1501" i="1"/>
  <c r="AF1501" i="1" s="1"/>
  <c r="AE1502" i="1"/>
  <c r="AF1502" i="1" s="1"/>
  <c r="AE1503" i="1"/>
  <c r="AF1503" i="1" s="1"/>
  <c r="AE1504" i="1"/>
  <c r="AF1504" i="1" s="1"/>
  <c r="AE1505" i="1"/>
  <c r="AF1505" i="1" s="1"/>
  <c r="AE1506" i="1"/>
  <c r="AF1506" i="1" s="1"/>
  <c r="AE1507" i="1"/>
  <c r="AF1507" i="1" s="1"/>
  <c r="AE1508" i="1"/>
  <c r="AF1508" i="1" s="1"/>
  <c r="AE1509" i="1"/>
  <c r="AF1509" i="1" s="1"/>
  <c r="AE1510" i="1"/>
  <c r="AF1510" i="1" s="1"/>
  <c r="AE1511" i="1"/>
  <c r="AF1511" i="1" s="1"/>
  <c r="AE1512" i="1"/>
  <c r="AF1512" i="1" s="1"/>
  <c r="AE1513" i="1"/>
  <c r="AF1513" i="1" s="1"/>
  <c r="AE1514" i="1"/>
  <c r="AF1514" i="1" s="1"/>
  <c r="AE1515" i="1"/>
  <c r="AF1515" i="1" s="1"/>
  <c r="AE1516" i="1"/>
  <c r="AF1516" i="1" s="1"/>
  <c r="AE1517" i="1"/>
  <c r="AF1517" i="1" s="1"/>
  <c r="AE1518" i="1"/>
  <c r="AF1518" i="1" s="1"/>
  <c r="AE1519" i="1"/>
  <c r="AF1519" i="1" s="1"/>
  <c r="AE1520" i="1"/>
  <c r="AF1520" i="1" s="1"/>
  <c r="AE1521" i="1"/>
  <c r="AF1521" i="1" s="1"/>
  <c r="AE1522" i="1"/>
  <c r="AF1522" i="1" s="1"/>
  <c r="AE1523" i="1"/>
  <c r="AF1523" i="1" s="1"/>
  <c r="AE1524" i="1"/>
  <c r="AF1524" i="1" s="1"/>
  <c r="AE1525" i="1"/>
  <c r="AF1525" i="1" s="1"/>
  <c r="AE1526" i="1"/>
  <c r="AF1526" i="1" s="1"/>
  <c r="AE1527" i="1"/>
  <c r="AF1527" i="1" s="1"/>
  <c r="AE1528" i="1"/>
  <c r="AF1528" i="1" s="1"/>
  <c r="AE1529" i="1"/>
  <c r="AF1529" i="1" s="1"/>
  <c r="AE1530" i="1"/>
  <c r="AF1530" i="1" s="1"/>
  <c r="AE1531" i="1"/>
  <c r="AF1531" i="1" s="1"/>
  <c r="AE1532" i="1"/>
  <c r="AF1532" i="1" s="1"/>
  <c r="AE1533" i="1"/>
  <c r="AF1533" i="1" s="1"/>
  <c r="AE1534" i="1"/>
  <c r="AF1534" i="1" s="1"/>
  <c r="AE1535" i="1"/>
  <c r="AF1535" i="1" s="1"/>
  <c r="AE1536" i="1"/>
  <c r="AF1536" i="1" s="1"/>
  <c r="AE1537" i="1"/>
  <c r="AF1537" i="1" s="1"/>
  <c r="AE1538" i="1"/>
  <c r="AF1538" i="1" s="1"/>
  <c r="AE1539" i="1"/>
  <c r="AF1539" i="1" s="1"/>
  <c r="AE1540" i="1"/>
  <c r="AF1540" i="1" s="1"/>
  <c r="AE1541" i="1"/>
  <c r="AF1541" i="1" s="1"/>
  <c r="AE1542" i="1"/>
  <c r="AF1542" i="1" s="1"/>
  <c r="AE1543" i="1"/>
  <c r="AF1543" i="1" s="1"/>
  <c r="AE1544" i="1"/>
  <c r="AF1544" i="1" s="1"/>
  <c r="AE1545" i="1"/>
  <c r="AF1545" i="1" s="1"/>
  <c r="AE1546" i="1"/>
  <c r="AF1546" i="1" s="1"/>
  <c r="AE1547" i="1"/>
  <c r="AF1547" i="1" s="1"/>
  <c r="AE1548" i="1"/>
  <c r="AF1548" i="1" s="1"/>
  <c r="AE1549" i="1"/>
  <c r="AF1549" i="1" s="1"/>
  <c r="AE1550" i="1"/>
  <c r="AF1550" i="1" s="1"/>
  <c r="AE1551" i="1"/>
  <c r="AF1551" i="1" s="1"/>
  <c r="AE1552" i="1"/>
  <c r="AF1552" i="1" s="1"/>
  <c r="AE1553" i="1"/>
  <c r="AF1553" i="1" s="1"/>
  <c r="AE1554" i="1"/>
  <c r="AF1554" i="1" s="1"/>
  <c r="AE1555" i="1"/>
  <c r="AF1555" i="1" s="1"/>
  <c r="AE1556" i="1"/>
  <c r="AF1556" i="1" s="1"/>
  <c r="AE1557" i="1"/>
  <c r="AF1557" i="1" s="1"/>
  <c r="AE1558" i="1"/>
  <c r="AF1558" i="1" s="1"/>
  <c r="AE1559" i="1"/>
  <c r="AF1559" i="1" s="1"/>
  <c r="AE1560" i="1"/>
  <c r="AF1560" i="1" s="1"/>
  <c r="AE1561" i="1"/>
  <c r="AF1561" i="1" s="1"/>
  <c r="AE1562" i="1"/>
  <c r="AF1562" i="1" s="1"/>
  <c r="AE1563" i="1"/>
  <c r="AF1563" i="1" s="1"/>
  <c r="AE1564" i="1"/>
  <c r="AF1564" i="1" s="1"/>
  <c r="AE1565" i="1"/>
  <c r="AF1565" i="1" s="1"/>
  <c r="AE1566" i="1"/>
  <c r="AF1566" i="1" s="1"/>
  <c r="AE1567" i="1"/>
  <c r="AF1567" i="1" s="1"/>
  <c r="AE1568" i="1"/>
  <c r="AF1568" i="1" s="1"/>
  <c r="AE1569" i="1"/>
  <c r="AF1569" i="1" s="1"/>
  <c r="AE1570" i="1"/>
  <c r="AF1570" i="1" s="1"/>
  <c r="AE1571" i="1"/>
  <c r="AF1571" i="1" s="1"/>
  <c r="AE1572" i="1"/>
  <c r="AF1572" i="1" s="1"/>
  <c r="AE1573" i="1"/>
  <c r="AF1573" i="1" s="1"/>
  <c r="AE1574" i="1"/>
  <c r="AF1574" i="1" s="1"/>
  <c r="AE1575" i="1"/>
  <c r="AF1575" i="1" s="1"/>
  <c r="AE1576" i="1"/>
  <c r="AF1576" i="1" s="1"/>
  <c r="AE1577" i="1"/>
  <c r="AF1577" i="1" s="1"/>
  <c r="AE1578" i="1"/>
  <c r="AF1578" i="1" s="1"/>
  <c r="AE1579" i="1"/>
  <c r="AF1579" i="1" s="1"/>
  <c r="AE1580" i="1"/>
  <c r="AF1580" i="1" s="1"/>
  <c r="AE1581" i="1"/>
  <c r="AF1581" i="1" s="1"/>
  <c r="AE1582" i="1"/>
  <c r="AF1582" i="1" s="1"/>
  <c r="AE1583" i="1"/>
  <c r="AF1583" i="1" s="1"/>
  <c r="AE1584" i="1"/>
  <c r="AF1584" i="1" s="1"/>
  <c r="AE1585" i="1"/>
  <c r="AF1585" i="1" s="1"/>
  <c r="AE1586" i="1"/>
  <c r="AF1586" i="1" s="1"/>
  <c r="AE1587" i="1"/>
  <c r="AF1587" i="1" s="1"/>
  <c r="AE1588" i="1"/>
  <c r="AF1588" i="1" s="1"/>
  <c r="AE1589" i="1"/>
  <c r="AF1589" i="1" s="1"/>
  <c r="AE1590" i="1"/>
  <c r="AF1590" i="1" s="1"/>
  <c r="AE1591" i="1"/>
  <c r="AF1591" i="1" s="1"/>
  <c r="AE1592" i="1"/>
  <c r="AF1592" i="1" s="1"/>
  <c r="AE1593" i="1"/>
  <c r="AF1593" i="1" s="1"/>
  <c r="AE1594" i="1"/>
  <c r="AF1594" i="1" s="1"/>
  <c r="AE1595" i="1"/>
  <c r="AF1595" i="1" s="1"/>
  <c r="AE1596" i="1"/>
  <c r="AF1596" i="1" s="1"/>
  <c r="AE1597" i="1"/>
  <c r="AF1597" i="1" s="1"/>
  <c r="AE1598" i="1"/>
  <c r="AF1598" i="1" s="1"/>
  <c r="AE1599" i="1"/>
  <c r="AF1599" i="1" s="1"/>
  <c r="AE1600" i="1"/>
  <c r="AF1600" i="1" s="1"/>
  <c r="AE1601" i="1"/>
  <c r="AF1601" i="1" s="1"/>
  <c r="AE1602" i="1"/>
  <c r="AF1602" i="1" s="1"/>
  <c r="AE1603" i="1"/>
  <c r="AF1603" i="1" s="1"/>
  <c r="AE1604" i="1"/>
  <c r="AF1604" i="1" s="1"/>
  <c r="AE1605" i="1"/>
  <c r="AF1605" i="1" s="1"/>
  <c r="AE1606" i="1"/>
  <c r="AF1606" i="1" s="1"/>
  <c r="AE1607" i="1"/>
  <c r="AF1607" i="1" s="1"/>
  <c r="AE1608" i="1"/>
  <c r="AF1608" i="1" s="1"/>
  <c r="AE1609" i="1"/>
  <c r="AF1609" i="1" s="1"/>
  <c r="AE1610" i="1"/>
  <c r="AF1610" i="1" s="1"/>
  <c r="AE1611" i="1"/>
  <c r="AF1611" i="1" s="1"/>
  <c r="AE1612" i="1"/>
  <c r="AF1612" i="1" s="1"/>
  <c r="AE1613" i="1"/>
  <c r="AF1613" i="1" s="1"/>
  <c r="AE1614" i="1"/>
  <c r="AF1614" i="1" s="1"/>
  <c r="AE1615" i="1"/>
  <c r="AF1615" i="1" s="1"/>
  <c r="AE1616" i="1"/>
  <c r="AF1616" i="1" s="1"/>
  <c r="AE1617" i="1"/>
  <c r="AF1617" i="1" s="1"/>
  <c r="AE1618" i="1"/>
  <c r="AF1618" i="1" s="1"/>
  <c r="AE1619" i="1"/>
  <c r="AF1619" i="1" s="1"/>
  <c r="AE1620" i="1"/>
  <c r="AF1620" i="1" s="1"/>
  <c r="AE1621" i="1"/>
  <c r="AF1621" i="1" s="1"/>
  <c r="AE1622" i="1"/>
  <c r="AF1622" i="1" s="1"/>
  <c r="AE1623" i="1"/>
  <c r="AF1623" i="1" s="1"/>
  <c r="AE1624" i="1"/>
  <c r="AF1624" i="1" s="1"/>
  <c r="AE1625" i="1"/>
  <c r="AF1625" i="1" s="1"/>
  <c r="AE1626" i="1"/>
  <c r="AF1626" i="1" s="1"/>
  <c r="AE1627" i="1"/>
  <c r="AF1627" i="1" s="1"/>
  <c r="AE1628" i="1"/>
  <c r="AF1628" i="1" s="1"/>
  <c r="AE1629" i="1"/>
  <c r="AF1629" i="1" s="1"/>
  <c r="AE1630" i="1"/>
  <c r="AF1630" i="1" s="1"/>
  <c r="AE1631" i="1"/>
  <c r="AF1631" i="1" s="1"/>
  <c r="AE1632" i="1"/>
  <c r="AF1632" i="1" s="1"/>
  <c r="AE1633" i="1"/>
  <c r="AF1633" i="1" s="1"/>
  <c r="AE1634" i="1"/>
  <c r="AF1634" i="1" s="1"/>
  <c r="AE1635" i="1"/>
  <c r="AF1635" i="1" s="1"/>
  <c r="AE1636" i="1"/>
  <c r="AF1636" i="1" s="1"/>
  <c r="AE1637" i="1"/>
  <c r="AF1637" i="1" s="1"/>
  <c r="AE1638" i="1"/>
  <c r="AF1638" i="1" s="1"/>
  <c r="AE1639" i="1"/>
  <c r="AF1639" i="1" s="1"/>
  <c r="AE1640" i="1"/>
  <c r="AF1640" i="1" s="1"/>
  <c r="AE1641" i="1"/>
  <c r="AF1641" i="1" s="1"/>
  <c r="AE1642" i="1"/>
  <c r="AF1642" i="1" s="1"/>
  <c r="AE1643" i="1"/>
  <c r="AF1643" i="1" s="1"/>
  <c r="AE1644" i="1"/>
  <c r="AF1644" i="1" s="1"/>
  <c r="AE1645" i="1"/>
  <c r="AF1645" i="1" s="1"/>
  <c r="AE1646" i="1"/>
  <c r="AF1646" i="1" s="1"/>
  <c r="AE1647" i="1"/>
  <c r="AF1647" i="1" s="1"/>
  <c r="AE1648" i="1"/>
  <c r="AF1648" i="1" s="1"/>
  <c r="AE1649" i="1"/>
  <c r="AF1649" i="1" s="1"/>
  <c r="AE1650" i="1"/>
  <c r="AF1650" i="1" s="1"/>
  <c r="AE1651" i="1"/>
  <c r="AF1651" i="1" s="1"/>
  <c r="AE1652" i="1"/>
  <c r="AF1652" i="1" s="1"/>
  <c r="AE1653" i="1"/>
  <c r="AF1653" i="1" s="1"/>
  <c r="AE1654" i="1"/>
  <c r="AF1654" i="1" s="1"/>
  <c r="AE1655" i="1"/>
  <c r="AF1655" i="1" s="1"/>
  <c r="AE1656" i="1"/>
  <c r="AF1656" i="1" s="1"/>
  <c r="AE1657" i="1"/>
  <c r="AF1657" i="1" s="1"/>
  <c r="AE1658" i="1"/>
  <c r="AF1658" i="1" s="1"/>
  <c r="AE1659" i="1"/>
  <c r="AF1659" i="1" s="1"/>
  <c r="AE1660" i="1"/>
  <c r="AF1660" i="1" s="1"/>
  <c r="AE1661" i="1"/>
  <c r="AF1661" i="1" s="1"/>
  <c r="AE1662" i="1"/>
  <c r="AF1662" i="1" s="1"/>
  <c r="AE1663" i="1"/>
  <c r="AF1663" i="1" s="1"/>
  <c r="AE1664" i="1"/>
  <c r="AF1664" i="1" s="1"/>
  <c r="AE1665" i="1"/>
  <c r="AF1665" i="1" s="1"/>
  <c r="AE1666" i="1"/>
  <c r="AF1666" i="1" s="1"/>
  <c r="AE1667" i="1"/>
  <c r="AF1667" i="1" s="1"/>
  <c r="AE1668" i="1"/>
  <c r="AF1668" i="1" s="1"/>
  <c r="AE1669" i="1"/>
  <c r="AF1669" i="1" s="1"/>
  <c r="AE1670" i="1"/>
  <c r="AF1670" i="1" s="1"/>
  <c r="AE1671" i="1"/>
  <c r="AF1671" i="1" s="1"/>
  <c r="AE1672" i="1"/>
  <c r="AF1672" i="1" s="1"/>
  <c r="AE1673" i="1"/>
  <c r="AF1673" i="1" s="1"/>
  <c r="AG2186" i="1" l="1"/>
  <c r="AH2186" i="1" s="1"/>
  <c r="AH1942" i="1"/>
  <c r="AI1942" i="1" s="1"/>
  <c r="AH1966" i="1"/>
  <c r="AI1966" i="1" s="1"/>
  <c r="AN1966" i="1" s="1"/>
  <c r="AH1958" i="1"/>
  <c r="AM1958" i="1" s="1"/>
  <c r="AG2265" i="1"/>
  <c r="AH2265" i="1" s="1"/>
  <c r="AM2265" i="1" s="1"/>
  <c r="AG1976" i="1"/>
  <c r="AH1974" i="1"/>
  <c r="AH1946" i="1"/>
  <c r="AI1946" i="1" s="1"/>
  <c r="AN1946" i="1" s="1"/>
  <c r="AH2281" i="1"/>
  <c r="AI2281" i="1" s="1"/>
  <c r="AN2281" i="1" s="1"/>
  <c r="AG2263" i="1"/>
  <c r="AH2263" i="1" s="1"/>
  <c r="AI2263" i="1" s="1"/>
  <c r="AG2337" i="1"/>
  <c r="AH2337" i="1" s="1"/>
  <c r="AI2337" i="1" s="1"/>
  <c r="AG2333" i="1"/>
  <c r="AG2329" i="1"/>
  <c r="AH2329" i="1" s="1"/>
  <c r="AI2329" i="1" s="1"/>
  <c r="AG2325" i="1"/>
  <c r="AH2325" i="1" s="1"/>
  <c r="AG2321" i="1"/>
  <c r="AH2321" i="1" s="1"/>
  <c r="AI2321" i="1" s="1"/>
  <c r="AG2317" i="1"/>
  <c r="AH2317" i="1" s="1"/>
  <c r="AG2313" i="1"/>
  <c r="AG2309" i="1"/>
  <c r="AH2309" i="1" s="1"/>
  <c r="AI2309" i="1" s="1"/>
  <c r="AJ2309" i="1" s="1"/>
  <c r="AG2305" i="1"/>
  <c r="AH2305" i="1" s="1"/>
  <c r="AG2301" i="1"/>
  <c r="AH2301" i="1" s="1"/>
  <c r="AI2301" i="1" s="1"/>
  <c r="AJ2301" i="1" s="1"/>
  <c r="AG2297" i="1"/>
  <c r="AH2297" i="1" s="1"/>
  <c r="AG2293" i="1"/>
  <c r="AH2293" i="1" s="1"/>
  <c r="AI2293" i="1" s="1"/>
  <c r="AJ2293" i="1" s="1"/>
  <c r="AO2293" i="1" s="1"/>
  <c r="AG2289" i="1"/>
  <c r="AH2289" i="1" s="1"/>
  <c r="AI2289" i="1" s="1"/>
  <c r="AG2271" i="1"/>
  <c r="AH2271" i="1" s="1"/>
  <c r="AI2271" i="1" s="1"/>
  <c r="AG2279" i="1"/>
  <c r="AH2279" i="1" s="1"/>
  <c r="AG2335" i="1"/>
  <c r="AH2335" i="1" s="1"/>
  <c r="AI2335" i="1" s="1"/>
  <c r="AG2331" i="1"/>
  <c r="AH2331" i="1" s="1"/>
  <c r="AG2327" i="1"/>
  <c r="AH2327" i="1" s="1"/>
  <c r="AI2327" i="1" s="1"/>
  <c r="AG2323" i="1"/>
  <c r="AG2319" i="1"/>
  <c r="AH2319" i="1" s="1"/>
  <c r="AM2319" i="1" s="1"/>
  <c r="AG2315" i="1"/>
  <c r="AG2311" i="1"/>
  <c r="AH2311" i="1" s="1"/>
  <c r="AI2311" i="1" s="1"/>
  <c r="AN2311" i="1" s="1"/>
  <c r="AG2307" i="1"/>
  <c r="AH2307" i="1" s="1"/>
  <c r="AG2303" i="1"/>
  <c r="AH2303" i="1" s="1"/>
  <c r="AI2303" i="1" s="1"/>
  <c r="AG2299" i="1"/>
  <c r="AH2299" i="1" s="1"/>
  <c r="AG2295" i="1"/>
  <c r="AH2295" i="1" s="1"/>
  <c r="AI2295" i="1" s="1"/>
  <c r="AN2295" i="1" s="1"/>
  <c r="AG2291" i="1"/>
  <c r="AH2291" i="1" s="1"/>
  <c r="AG2287" i="1"/>
  <c r="AH2287" i="1" s="1"/>
  <c r="AI2287" i="1" s="1"/>
  <c r="AG2255" i="1"/>
  <c r="AH2255" i="1" s="1"/>
  <c r="AI2255" i="1" s="1"/>
  <c r="AG2283" i="1"/>
  <c r="AH2283" i="1" s="1"/>
  <c r="AG2253" i="1"/>
  <c r="AH2253" i="1" s="1"/>
  <c r="AH2251" i="1"/>
  <c r="AH2243" i="1"/>
  <c r="AM2243" i="1" s="1"/>
  <c r="AH2235" i="1"/>
  <c r="AH2227" i="1"/>
  <c r="AM2227" i="1" s="1"/>
  <c r="AH2219" i="1"/>
  <c r="AM2219" i="1" s="1"/>
  <c r="AG2213" i="1"/>
  <c r="AH2213" i="1" s="1"/>
  <c r="AI2213" i="1" s="1"/>
  <c r="AH2211" i="1"/>
  <c r="AI2211" i="1" s="1"/>
  <c r="AG2205" i="1"/>
  <c r="AH2205" i="1" s="1"/>
  <c r="AI2205" i="1" s="1"/>
  <c r="AH2203" i="1"/>
  <c r="AH2194" i="1"/>
  <c r="AI2194" i="1" s="1"/>
  <c r="AJ2194" i="1" s="1"/>
  <c r="AG2190" i="1"/>
  <c r="AH2190" i="1" s="1"/>
  <c r="AH2245" i="1"/>
  <c r="AI2245" i="1" s="1"/>
  <c r="AH2229" i="1"/>
  <c r="AM2229" i="1" s="1"/>
  <c r="AH2221" i="1"/>
  <c r="AM2221" i="1" s="1"/>
  <c r="AH2247" i="1"/>
  <c r="AI2247" i="1" s="1"/>
  <c r="AH2239" i="1"/>
  <c r="AM2239" i="1" s="1"/>
  <c r="AH2231" i="1"/>
  <c r="AI2231" i="1" s="1"/>
  <c r="AH2223" i="1"/>
  <c r="AH2215" i="1"/>
  <c r="AI2215" i="1" s="1"/>
  <c r="AH2207" i="1"/>
  <c r="AM2207" i="1" s="1"/>
  <c r="AH2199" i="1"/>
  <c r="AI2199" i="1" s="1"/>
  <c r="AH2182" i="1"/>
  <c r="AH2267" i="1"/>
  <c r="AM2267" i="1" s="1"/>
  <c r="AH2237" i="1"/>
  <c r="AM2237" i="1" s="1"/>
  <c r="AH2197" i="1"/>
  <c r="AG1884" i="1"/>
  <c r="AH1884" i="1" s="1"/>
  <c r="AI1884" i="1" s="1"/>
  <c r="AH2285" i="1"/>
  <c r="AI2285" i="1" s="1"/>
  <c r="AN2285" i="1" s="1"/>
  <c r="AI2277" i="1"/>
  <c r="AN2277" i="1" s="1"/>
  <c r="AH2275" i="1"/>
  <c r="AH2269" i="1"/>
  <c r="AI2269" i="1" s="1"/>
  <c r="AN2269" i="1" s="1"/>
  <c r="AI2261" i="1"/>
  <c r="AJ2261" i="1" s="1"/>
  <c r="AH2259" i="1"/>
  <c r="AM2259" i="1" s="1"/>
  <c r="AH2249" i="1"/>
  <c r="AH2241" i="1"/>
  <c r="AM2241" i="1" s="1"/>
  <c r="AH2233" i="1"/>
  <c r="AM2233" i="1" s="1"/>
  <c r="AH2225" i="1"/>
  <c r="AI2225" i="1" s="1"/>
  <c r="AH2217" i="1"/>
  <c r="AI2217" i="1" s="1"/>
  <c r="AN2217" i="1" s="1"/>
  <c r="AH2209" i="1"/>
  <c r="AH2201" i="1"/>
  <c r="AM2201" i="1" s="1"/>
  <c r="AG1926" i="1"/>
  <c r="AH1926" i="1" s="1"/>
  <c r="AI1926" i="1" s="1"/>
  <c r="AG1910" i="1"/>
  <c r="AG1894" i="1"/>
  <c r="AH1894" i="1" s="1"/>
  <c r="AH2098" i="1"/>
  <c r="AI2098" i="1" s="1"/>
  <c r="AJ2098" i="1" s="1"/>
  <c r="AO2098" i="1" s="1"/>
  <c r="AH2034" i="1"/>
  <c r="AG1785" i="1"/>
  <c r="AH1785" i="1" s="1"/>
  <c r="AH2066" i="1"/>
  <c r="AM2066" i="1" s="1"/>
  <c r="AH2002" i="1"/>
  <c r="AI2002" i="1" s="1"/>
  <c r="AJ2002" i="1" s="1"/>
  <c r="AH1930" i="1"/>
  <c r="AM1930" i="1" s="1"/>
  <c r="AG1809" i="1"/>
  <c r="AH1809" i="1" s="1"/>
  <c r="AG1793" i="1"/>
  <c r="AH1793" i="1" s="1"/>
  <c r="AI1793" i="1" s="1"/>
  <c r="AJ1793" i="1" s="1"/>
  <c r="AG1777" i="1"/>
  <c r="AH1777" i="1" s="1"/>
  <c r="AH1695" i="1"/>
  <c r="AM1695" i="1" s="1"/>
  <c r="AG1681" i="1"/>
  <c r="AH1681" i="1" s="1"/>
  <c r="AI1681" i="1" s="1"/>
  <c r="AN1681" i="1" s="1"/>
  <c r="AG1720" i="1"/>
  <c r="AH1720" i="1" s="1"/>
  <c r="AI1720" i="1" s="1"/>
  <c r="AH1968" i="1"/>
  <c r="AM1968" i="1" s="1"/>
  <c r="AH1712" i="1"/>
  <c r="AI1712" i="1" s="1"/>
  <c r="AH1687" i="1"/>
  <c r="AM1687" i="1" s="1"/>
  <c r="AH1685" i="1"/>
  <c r="AI1685" i="1" s="1"/>
  <c r="AH2082" i="1"/>
  <c r="AI2082" i="1" s="1"/>
  <c r="AH2050" i="1"/>
  <c r="AI2050" i="1" s="1"/>
  <c r="AJ2050" i="1" s="1"/>
  <c r="AH2018" i="1"/>
  <c r="AH1724" i="1"/>
  <c r="AM1724" i="1" s="1"/>
  <c r="AH1704" i="1"/>
  <c r="AI1704" i="1" s="1"/>
  <c r="AJ1704" i="1" s="1"/>
  <c r="AO1704" i="1" s="1"/>
  <c r="AG2336" i="1"/>
  <c r="AH2336" i="1" s="1"/>
  <c r="AM2336" i="1" s="1"/>
  <c r="AG2328" i="1"/>
  <c r="AH2328" i="1" s="1"/>
  <c r="AI2328" i="1" s="1"/>
  <c r="AJ2328" i="1" s="1"/>
  <c r="AG2312" i="1"/>
  <c r="AH2312" i="1" s="1"/>
  <c r="AG2304" i="1"/>
  <c r="AG2296" i="1"/>
  <c r="AH2296" i="1" s="1"/>
  <c r="AG2288" i="1"/>
  <c r="AH2288" i="1" s="1"/>
  <c r="AG2272" i="1"/>
  <c r="AG2248" i="1"/>
  <c r="AH2248" i="1" s="1"/>
  <c r="AG2240" i="1"/>
  <c r="AH2240" i="1" s="1"/>
  <c r="AG2216" i="1"/>
  <c r="AH2216" i="1" s="1"/>
  <c r="AM2216" i="1" s="1"/>
  <c r="AG2200" i="1"/>
  <c r="AH2200" i="1" s="1"/>
  <c r="AG2187" i="1"/>
  <c r="AG2338" i="1"/>
  <c r="AH2338" i="1" s="1"/>
  <c r="AG2322" i="1"/>
  <c r="AH2322" i="1" s="1"/>
  <c r="AI2322" i="1" s="1"/>
  <c r="AG2306" i="1"/>
  <c r="AH2306" i="1" s="1"/>
  <c r="AM2306" i="1" s="1"/>
  <c r="AG2298" i="1"/>
  <c r="AH2298" i="1" s="1"/>
  <c r="AG2290" i="1"/>
  <c r="AH2290" i="1" s="1"/>
  <c r="AG2274" i="1"/>
  <c r="AH2274" i="1" s="1"/>
  <c r="AM2274" i="1" s="1"/>
  <c r="AG2242" i="1"/>
  <c r="AH2242" i="1" s="1"/>
  <c r="AI2242" i="1" s="1"/>
  <c r="AG2234" i="1"/>
  <c r="AG2226" i="1"/>
  <c r="AH2226" i="1" s="1"/>
  <c r="AI2226" i="1" s="1"/>
  <c r="AG2210" i="1"/>
  <c r="AH2210" i="1" s="1"/>
  <c r="AI2210" i="1" s="1"/>
  <c r="AG2183" i="1"/>
  <c r="AH2183" i="1" s="1"/>
  <c r="AG2332" i="1"/>
  <c r="AH2332" i="1" s="1"/>
  <c r="AG2324" i="1"/>
  <c r="AH2324" i="1" s="1"/>
  <c r="AG2316" i="1"/>
  <c r="AH2316" i="1" s="1"/>
  <c r="AG2308" i="1"/>
  <c r="AH2308" i="1" s="1"/>
  <c r="AG2300" i="1"/>
  <c r="AH2300" i="1" s="1"/>
  <c r="AG2292" i="1"/>
  <c r="AH2292" i="1" s="1"/>
  <c r="AG2284" i="1"/>
  <c r="AH2284" i="1" s="1"/>
  <c r="AI2279" i="1"/>
  <c r="AN2279" i="1" s="1"/>
  <c r="AG2276" i="1"/>
  <c r="AH2276" i="1" s="1"/>
  <c r="AG2268" i="1"/>
  <c r="AH2268" i="1" s="1"/>
  <c r="AG2260" i="1"/>
  <c r="AH2260" i="1" s="1"/>
  <c r="AM2260" i="1" s="1"/>
  <c r="AG2252" i="1"/>
  <c r="AH2252" i="1" s="1"/>
  <c r="AI2252" i="1" s="1"/>
  <c r="AG2244" i="1"/>
  <c r="AH2244" i="1" s="1"/>
  <c r="AG2236" i="1"/>
  <c r="AH2236" i="1" s="1"/>
  <c r="AM2236" i="1" s="1"/>
  <c r="AG2228" i="1"/>
  <c r="AH2228" i="1" s="1"/>
  <c r="AG2220" i="1"/>
  <c r="AH2220" i="1" s="1"/>
  <c r="AI2220" i="1" s="1"/>
  <c r="AG2212" i="1"/>
  <c r="AH2212" i="1" s="1"/>
  <c r="AG2204" i="1"/>
  <c r="AH2204" i="1" s="1"/>
  <c r="AG2196" i="1"/>
  <c r="AH2196" i="1" s="1"/>
  <c r="AG2195" i="1"/>
  <c r="AH2195" i="1" s="1"/>
  <c r="AG2320" i="1"/>
  <c r="AG2280" i="1"/>
  <c r="AH2280" i="1" s="1"/>
  <c r="AG2264" i="1"/>
  <c r="AG2256" i="1"/>
  <c r="AH2256" i="1" s="1"/>
  <c r="AM2256" i="1" s="1"/>
  <c r="AG2232" i="1"/>
  <c r="AH2232" i="1" s="1"/>
  <c r="AG2224" i="1"/>
  <c r="AH2224" i="1" s="1"/>
  <c r="AG2208" i="1"/>
  <c r="AG2188" i="1"/>
  <c r="AH2188" i="1" s="1"/>
  <c r="AM2188" i="1" s="1"/>
  <c r="AG2330" i="1"/>
  <c r="AH2330" i="1" s="1"/>
  <c r="AG2314" i="1"/>
  <c r="AH2314" i="1" s="1"/>
  <c r="AM2314" i="1" s="1"/>
  <c r="AG2282" i="1"/>
  <c r="AH2282" i="1" s="1"/>
  <c r="AG2266" i="1"/>
  <c r="AH2266" i="1" s="1"/>
  <c r="AG2258" i="1"/>
  <c r="AG2250" i="1"/>
  <c r="AH2250" i="1" s="1"/>
  <c r="AJ2245" i="1"/>
  <c r="AO2245" i="1" s="1"/>
  <c r="AG2218" i="1"/>
  <c r="AG2202" i="1"/>
  <c r="AH2202" i="1" s="1"/>
  <c r="AI2202" i="1" s="1"/>
  <c r="AG2184" i="1"/>
  <c r="AH2184" i="1" s="1"/>
  <c r="AI2184" i="1" s="1"/>
  <c r="AG2334" i="1"/>
  <c r="AG2326" i="1"/>
  <c r="AH2326" i="1" s="1"/>
  <c r="AG2318" i="1"/>
  <c r="AH2318" i="1" s="1"/>
  <c r="AI2318" i="1" s="1"/>
  <c r="AG2310" i="1"/>
  <c r="AH2310" i="1" s="1"/>
  <c r="AG2302" i="1"/>
  <c r="AG2294" i="1"/>
  <c r="AG2286" i="1"/>
  <c r="AH2286" i="1" s="1"/>
  <c r="AG2278" i="1"/>
  <c r="AH2278" i="1" s="1"/>
  <c r="AI2273" i="1"/>
  <c r="AN2273" i="1" s="1"/>
  <c r="AG2270" i="1"/>
  <c r="AH2270" i="1" s="1"/>
  <c r="AG2262" i="1"/>
  <c r="AH2262" i="1" s="1"/>
  <c r="AI2257" i="1"/>
  <c r="AG2254" i="1"/>
  <c r="AH2254" i="1" s="1"/>
  <c r="AG2246" i="1"/>
  <c r="AH2246" i="1" s="1"/>
  <c r="AG2238" i="1"/>
  <c r="AG2230" i="1"/>
  <c r="AH2230" i="1" s="1"/>
  <c r="AM2230" i="1" s="1"/>
  <c r="AG2222" i="1"/>
  <c r="AH2222" i="1" s="1"/>
  <c r="AG2214" i="1"/>
  <c r="AH2214" i="1" s="1"/>
  <c r="AG2206" i="1"/>
  <c r="AG2198" i="1"/>
  <c r="AH2198" i="1" s="1"/>
  <c r="AI2198" i="1" s="1"/>
  <c r="AG2192" i="1"/>
  <c r="AG2191" i="1"/>
  <c r="AH2191" i="1" s="1"/>
  <c r="AM2191" i="1" s="1"/>
  <c r="AG2100" i="1"/>
  <c r="AH2100" i="1" s="1"/>
  <c r="AG2095" i="1"/>
  <c r="AH2095" i="1" s="1"/>
  <c r="AM2095" i="1" s="1"/>
  <c r="AG2084" i="1"/>
  <c r="AH2084" i="1" s="1"/>
  <c r="AM2084" i="1" s="1"/>
  <c r="AG2079" i="1"/>
  <c r="AH2070" i="1"/>
  <c r="AM2070" i="1" s="1"/>
  <c r="AG2063" i="1"/>
  <c r="AG2052" i="1"/>
  <c r="AH2052" i="1" s="1"/>
  <c r="AG2047" i="1"/>
  <c r="AH2047" i="1" s="1"/>
  <c r="AI2047" i="1" s="1"/>
  <c r="AG2036" i="1"/>
  <c r="AH2036" i="1" s="1"/>
  <c r="AG2031" i="1"/>
  <c r="AH2031" i="1" s="1"/>
  <c r="AM2031" i="1" s="1"/>
  <c r="AG2020" i="1"/>
  <c r="AH2020" i="1" s="1"/>
  <c r="AG2015" i="1"/>
  <c r="AH2015" i="1" s="1"/>
  <c r="AM2015" i="1" s="1"/>
  <c r="AG2004" i="1"/>
  <c r="AG2189" i="1"/>
  <c r="AG2181" i="1"/>
  <c r="AG2179" i="1"/>
  <c r="AH2179" i="1" s="1"/>
  <c r="AI2179" i="1" s="1"/>
  <c r="AG2177" i="1"/>
  <c r="AH2177" i="1" s="1"/>
  <c r="AI2177" i="1" s="1"/>
  <c r="AJ2177" i="1" s="1"/>
  <c r="AG2175" i="1"/>
  <c r="AH2175" i="1" s="1"/>
  <c r="AI2175" i="1" s="1"/>
  <c r="AG2173" i="1"/>
  <c r="AH2173" i="1" s="1"/>
  <c r="AI2173" i="1" s="1"/>
  <c r="AJ2173" i="1" s="1"/>
  <c r="AG2171" i="1"/>
  <c r="AH2171" i="1" s="1"/>
  <c r="AI2171" i="1" s="1"/>
  <c r="AG2170" i="1"/>
  <c r="AH2170" i="1" s="1"/>
  <c r="AG2168" i="1"/>
  <c r="AH2168" i="1" s="1"/>
  <c r="AG2167" i="1"/>
  <c r="AG2165" i="1"/>
  <c r="AH2165" i="1" s="1"/>
  <c r="AI2165" i="1" s="1"/>
  <c r="AJ2165" i="1" s="1"/>
  <c r="AG2163" i="1"/>
  <c r="AG2161" i="1"/>
  <c r="AH2161" i="1" s="1"/>
  <c r="AI2161" i="1" s="1"/>
  <c r="AJ2161" i="1" s="1"/>
  <c r="AG2160" i="1"/>
  <c r="AH2160" i="1" s="1"/>
  <c r="AG2158" i="1"/>
  <c r="AH2158" i="1" s="1"/>
  <c r="AG2152" i="1"/>
  <c r="AH2152" i="1" s="1"/>
  <c r="AG2151" i="1"/>
  <c r="AH2151" i="1" s="1"/>
  <c r="AI2151" i="1" s="1"/>
  <c r="AG2149" i="1"/>
  <c r="AH2149" i="1" s="1"/>
  <c r="AI2149" i="1" s="1"/>
  <c r="AJ2149" i="1" s="1"/>
  <c r="AG2148" i="1"/>
  <c r="AH2148" i="1" s="1"/>
  <c r="AG2146" i="1"/>
  <c r="AH2146" i="1" s="1"/>
  <c r="AG2144" i="1"/>
  <c r="AH2144" i="1" s="1"/>
  <c r="AG2143" i="1"/>
  <c r="AH2143" i="1" s="1"/>
  <c r="AI2143" i="1" s="1"/>
  <c r="AG2142" i="1"/>
  <c r="AH2142" i="1" s="1"/>
  <c r="AG2139" i="1"/>
  <c r="AH2139" i="1" s="1"/>
  <c r="AI2139" i="1" s="1"/>
  <c r="AG2137" i="1"/>
  <c r="AH2137" i="1" s="1"/>
  <c r="AI2137" i="1" s="1"/>
  <c r="AJ2137" i="1" s="1"/>
  <c r="AG2135" i="1"/>
  <c r="AH2135" i="1" s="1"/>
  <c r="AI2135" i="1" s="1"/>
  <c r="AG2133" i="1"/>
  <c r="AH2133" i="1" s="1"/>
  <c r="AI2133" i="1" s="1"/>
  <c r="AJ2133" i="1" s="1"/>
  <c r="AG2132" i="1"/>
  <c r="AH2132" i="1" s="1"/>
  <c r="AG2129" i="1"/>
  <c r="AH2129" i="1" s="1"/>
  <c r="AI2129" i="1" s="1"/>
  <c r="AJ2129" i="1" s="1"/>
  <c r="AG2127" i="1"/>
  <c r="AG2126" i="1"/>
  <c r="AH2126" i="1" s="1"/>
  <c r="AG2123" i="1"/>
  <c r="AH2123" i="1" s="1"/>
  <c r="AI2123" i="1" s="1"/>
  <c r="AG2121" i="1"/>
  <c r="AH2121" i="1" s="1"/>
  <c r="AI2121" i="1" s="1"/>
  <c r="AJ2121" i="1" s="1"/>
  <c r="AG2119" i="1"/>
  <c r="AH2119" i="1" s="1"/>
  <c r="AI2119" i="1" s="1"/>
  <c r="AG2116" i="1"/>
  <c r="AH2116" i="1" s="1"/>
  <c r="AG2114" i="1"/>
  <c r="AH2114" i="1" s="1"/>
  <c r="AG2113" i="1"/>
  <c r="AH2113" i="1" s="1"/>
  <c r="AI2113" i="1" s="1"/>
  <c r="AJ2113" i="1" s="1"/>
  <c r="AG2109" i="1"/>
  <c r="AH2109" i="1" s="1"/>
  <c r="AI2109" i="1" s="1"/>
  <c r="AJ2109" i="1" s="1"/>
  <c r="AG2105" i="1"/>
  <c r="AH2105" i="1" s="1"/>
  <c r="AI2105" i="1" s="1"/>
  <c r="AJ2105" i="1" s="1"/>
  <c r="AG2103" i="1"/>
  <c r="AH2103" i="1" s="1"/>
  <c r="AI2103" i="1" s="1"/>
  <c r="AG2102" i="1"/>
  <c r="AH2102" i="1" s="1"/>
  <c r="AG2099" i="1"/>
  <c r="AG2088" i="1"/>
  <c r="AH2088" i="1" s="1"/>
  <c r="AI2088" i="1" s="1"/>
  <c r="AJ2088" i="1" s="1"/>
  <c r="AH2077" i="1"/>
  <c r="AI2077" i="1" s="1"/>
  <c r="AH2061" i="1"/>
  <c r="AI2061" i="1" s="1"/>
  <c r="AG2051" i="1"/>
  <c r="AG2040" i="1"/>
  <c r="AH2040" i="1" s="1"/>
  <c r="AG2024" i="1"/>
  <c r="AH2024" i="1" s="1"/>
  <c r="AI2024" i="1" s="1"/>
  <c r="AJ2024" i="1" s="1"/>
  <c r="AH2013" i="1"/>
  <c r="AM2013" i="1" s="1"/>
  <c r="AG1993" i="1"/>
  <c r="AH1993" i="1" s="1"/>
  <c r="AG1980" i="1"/>
  <c r="AG1961" i="1"/>
  <c r="AH1961" i="1" s="1"/>
  <c r="AI1961" i="1" s="1"/>
  <c r="AG1923" i="1"/>
  <c r="AH1923" i="1" s="1"/>
  <c r="AG1895" i="1"/>
  <c r="AG1867" i="1"/>
  <c r="AH2097" i="1"/>
  <c r="AI2097" i="1" s="1"/>
  <c r="AH2094" i="1"/>
  <c r="AG2092" i="1"/>
  <c r="AH2090" i="1"/>
  <c r="AM2090" i="1" s="1"/>
  <c r="AG2087" i="1"/>
  <c r="AH2087" i="1" s="1"/>
  <c r="AH2081" i="1"/>
  <c r="AI2081" i="1" s="1"/>
  <c r="AH2078" i="1"/>
  <c r="AM2078" i="1" s="1"/>
  <c r="AG2076" i="1"/>
  <c r="AH2074" i="1"/>
  <c r="AM2074" i="1" s="1"/>
  <c r="AG2071" i="1"/>
  <c r="AH2071" i="1" s="1"/>
  <c r="AH2065" i="1"/>
  <c r="AM2065" i="1" s="1"/>
  <c r="AH2062" i="1"/>
  <c r="AM2062" i="1" s="1"/>
  <c r="AG2060" i="1"/>
  <c r="AH2058" i="1"/>
  <c r="AM2058" i="1" s="1"/>
  <c r="AG2055" i="1"/>
  <c r="AH2055" i="1" s="1"/>
  <c r="AH2049" i="1"/>
  <c r="AH2046" i="1"/>
  <c r="AM2046" i="1" s="1"/>
  <c r="AG2044" i="1"/>
  <c r="AH2042" i="1"/>
  <c r="AG2039" i="1"/>
  <c r="AH2033" i="1"/>
  <c r="AH2030" i="1"/>
  <c r="AG2028" i="1"/>
  <c r="AH2026" i="1"/>
  <c r="AM2026" i="1" s="1"/>
  <c r="AG2023" i="1"/>
  <c r="AH2023" i="1" s="1"/>
  <c r="AH2017" i="1"/>
  <c r="AM2017" i="1" s="1"/>
  <c r="AH2014" i="1"/>
  <c r="AM2014" i="1" s="1"/>
  <c r="AG2012" i="1"/>
  <c r="AH2010" i="1"/>
  <c r="AM2010" i="1" s="1"/>
  <c r="AG2007" i="1"/>
  <c r="AH2001" i="1"/>
  <c r="AI2001" i="1" s="1"/>
  <c r="AH1998" i="1"/>
  <c r="AM1998" i="1" s="1"/>
  <c r="AG1996" i="1"/>
  <c r="AG1992" i="1"/>
  <c r="AG1991" i="1"/>
  <c r="AH1991" i="1" s="1"/>
  <c r="AH1990" i="1"/>
  <c r="AI1990" i="1" s="1"/>
  <c r="AG1989" i="1"/>
  <c r="AH1989" i="1" s="1"/>
  <c r="AG1975" i="1"/>
  <c r="AH1975" i="1" s="1"/>
  <c r="AI1975" i="1" s="1"/>
  <c r="AG1929" i="1"/>
  <c r="AG1897" i="1"/>
  <c r="AH1897" i="1" s="1"/>
  <c r="AI1897" i="1" s="1"/>
  <c r="AJ1897" i="1" s="1"/>
  <c r="AG1883" i="1"/>
  <c r="AH1883" i="1" s="1"/>
  <c r="AG1876" i="1"/>
  <c r="AH1876" i="1" s="1"/>
  <c r="AI1876" i="1" s="1"/>
  <c r="AH2086" i="1"/>
  <c r="AG2068" i="1"/>
  <c r="AH2054" i="1"/>
  <c r="AM2054" i="1" s="1"/>
  <c r="AN2050" i="1"/>
  <c r="AH2038" i="1"/>
  <c r="AH2022" i="1"/>
  <c r="AH2006" i="1"/>
  <c r="AM2006" i="1" s="1"/>
  <c r="AG2193" i="1"/>
  <c r="AG2185" i="1"/>
  <c r="AG2180" i="1"/>
  <c r="AG2178" i="1"/>
  <c r="AH2178" i="1" s="1"/>
  <c r="AI2178" i="1" s="1"/>
  <c r="AG2176" i="1"/>
  <c r="AH2176" i="1" s="1"/>
  <c r="AI2176" i="1" s="1"/>
  <c r="AG2174" i="1"/>
  <c r="AG2172" i="1"/>
  <c r="AG2169" i="1"/>
  <c r="AH2169" i="1" s="1"/>
  <c r="AG2166" i="1"/>
  <c r="AG2164" i="1"/>
  <c r="AH2164" i="1" s="1"/>
  <c r="AI2164" i="1" s="1"/>
  <c r="AJ2164" i="1" s="1"/>
  <c r="AG2162" i="1"/>
  <c r="AH2162" i="1" s="1"/>
  <c r="AI2162" i="1" s="1"/>
  <c r="AG2159" i="1"/>
  <c r="AG2157" i="1"/>
  <c r="AH2157" i="1" s="1"/>
  <c r="AG2156" i="1"/>
  <c r="AH2156" i="1" s="1"/>
  <c r="AI2156" i="1" s="1"/>
  <c r="AJ2156" i="1" s="1"/>
  <c r="AG2155" i="1"/>
  <c r="AH2155" i="1" s="1"/>
  <c r="AG2154" i="1"/>
  <c r="AG2153" i="1"/>
  <c r="AH2153" i="1" s="1"/>
  <c r="AG2150" i="1"/>
  <c r="AG2147" i="1"/>
  <c r="AG2145" i="1"/>
  <c r="AH2145" i="1" s="1"/>
  <c r="AG2141" i="1"/>
  <c r="AH2141" i="1" s="1"/>
  <c r="AG2140" i="1"/>
  <c r="AG2138" i="1"/>
  <c r="AH2138" i="1" s="1"/>
  <c r="AI2138" i="1" s="1"/>
  <c r="AG2136" i="1"/>
  <c r="AH2136" i="1" s="1"/>
  <c r="AI2136" i="1" s="1"/>
  <c r="AG2134" i="1"/>
  <c r="AH2134" i="1" s="1"/>
  <c r="AI2134" i="1" s="1"/>
  <c r="AG2131" i="1"/>
  <c r="AH2131" i="1" s="1"/>
  <c r="AG2130" i="1"/>
  <c r="AH2130" i="1" s="1"/>
  <c r="AI2130" i="1" s="1"/>
  <c r="AG2128" i="1"/>
  <c r="AG2125" i="1"/>
  <c r="AG2124" i="1"/>
  <c r="AH2124" i="1" s="1"/>
  <c r="AI2124" i="1" s="1"/>
  <c r="AG2122" i="1"/>
  <c r="AG2120" i="1"/>
  <c r="AH2120" i="1" s="1"/>
  <c r="AI2120" i="1" s="1"/>
  <c r="AG2118" i="1"/>
  <c r="AH2118" i="1" s="1"/>
  <c r="AI2118" i="1" s="1"/>
  <c r="AG2117" i="1"/>
  <c r="AH2117" i="1" s="1"/>
  <c r="AG2115" i="1"/>
  <c r="AH2115" i="1" s="1"/>
  <c r="AG2112" i="1"/>
  <c r="AG2111" i="1"/>
  <c r="AH2111" i="1" s="1"/>
  <c r="AG2110" i="1"/>
  <c r="AG2108" i="1"/>
  <c r="AH2108" i="1" s="1"/>
  <c r="AI2108" i="1" s="1"/>
  <c r="AJ2108" i="1" s="1"/>
  <c r="AG2107" i="1"/>
  <c r="AH2107" i="1" s="1"/>
  <c r="AG2106" i="1"/>
  <c r="AG2104" i="1"/>
  <c r="AG2101" i="1"/>
  <c r="AH2101" i="1" s="1"/>
  <c r="AH2093" i="1"/>
  <c r="AG2083" i="1"/>
  <c r="AH2083" i="1" s="1"/>
  <c r="AG2072" i="1"/>
  <c r="AG2067" i="1"/>
  <c r="AH2067" i="1" s="1"/>
  <c r="AG2056" i="1"/>
  <c r="AH2056" i="1" s="1"/>
  <c r="AI2056" i="1" s="1"/>
  <c r="AH2045" i="1"/>
  <c r="AM2045" i="1" s="1"/>
  <c r="AG2035" i="1"/>
  <c r="AH2029" i="1"/>
  <c r="AG2019" i="1"/>
  <c r="AH2019" i="1" s="1"/>
  <c r="AG2008" i="1"/>
  <c r="AH2008" i="1" s="1"/>
  <c r="AI2008" i="1" s="1"/>
  <c r="AG2003" i="1"/>
  <c r="AG1979" i="1"/>
  <c r="AH1979" i="1" s="1"/>
  <c r="AG1977" i="1"/>
  <c r="AG1955" i="1"/>
  <c r="AH1955" i="1" s="1"/>
  <c r="AG1927" i="1"/>
  <c r="AH1927" i="1" s="1"/>
  <c r="AG1871" i="1"/>
  <c r="AG1860" i="1"/>
  <c r="AH1860" i="1" s="1"/>
  <c r="AI1860" i="1" s="1"/>
  <c r="AG1815" i="1"/>
  <c r="AG1771" i="1"/>
  <c r="AM2279" i="1"/>
  <c r="AM2277" i="1"/>
  <c r="AM2273" i="1"/>
  <c r="AM2261" i="1"/>
  <c r="AM2257" i="1"/>
  <c r="AM2251" i="1"/>
  <c r="AM2249" i="1"/>
  <c r="AM2203" i="1"/>
  <c r="AM2197" i="1"/>
  <c r="AG2096" i="1"/>
  <c r="AG2091" i="1"/>
  <c r="AH2091" i="1" s="1"/>
  <c r="AM2091" i="1" s="1"/>
  <c r="AG2089" i="1"/>
  <c r="AH2089" i="1" s="1"/>
  <c r="AM2089" i="1" s="1"/>
  <c r="AH2085" i="1"/>
  <c r="AG2080" i="1"/>
  <c r="AH2080" i="1" s="1"/>
  <c r="AI2080" i="1" s="1"/>
  <c r="AG2075" i="1"/>
  <c r="AH2075" i="1" s="1"/>
  <c r="AG2073" i="1"/>
  <c r="AH2069" i="1"/>
  <c r="AG2064" i="1"/>
  <c r="AH2064" i="1" s="1"/>
  <c r="AG2059" i="1"/>
  <c r="AG2057" i="1"/>
  <c r="AH2053" i="1"/>
  <c r="AG2048" i="1"/>
  <c r="AG2043" i="1"/>
  <c r="AG2041" i="1"/>
  <c r="AH2041" i="1" s="1"/>
  <c r="AH2037" i="1"/>
  <c r="AI2037" i="1" s="1"/>
  <c r="AG2032" i="1"/>
  <c r="AG2027" i="1"/>
  <c r="AH2027" i="1" s="1"/>
  <c r="AG2025" i="1"/>
  <c r="AH2021" i="1"/>
  <c r="AM2021" i="1" s="1"/>
  <c r="AG2016" i="1"/>
  <c r="AH2016" i="1" s="1"/>
  <c r="AI2016" i="1" s="1"/>
  <c r="AG2011" i="1"/>
  <c r="AH2011" i="1" s="1"/>
  <c r="AG2009" i="1"/>
  <c r="AH2005" i="1"/>
  <c r="AI2005" i="1" s="1"/>
  <c r="AG2000" i="1"/>
  <c r="AH2000" i="1" s="1"/>
  <c r="AI2000" i="1" s="1"/>
  <c r="AJ2000" i="1" s="1"/>
  <c r="AG1995" i="1"/>
  <c r="AH1995" i="1" s="1"/>
  <c r="AG1988" i="1"/>
  <c r="AG1987" i="1"/>
  <c r="AG1985" i="1"/>
  <c r="AG1967" i="1"/>
  <c r="AI1960" i="1"/>
  <c r="AJ1960" i="1" s="1"/>
  <c r="AG1943" i="1"/>
  <c r="AG1939" i="1"/>
  <c r="AG1911" i="1"/>
  <c r="AH1911" i="1" s="1"/>
  <c r="AM1911" i="1" s="1"/>
  <c r="AG1907" i="1"/>
  <c r="AH1907" i="1" s="1"/>
  <c r="AI1907" i="1" s="1"/>
  <c r="AG1862" i="1"/>
  <c r="AH1862" i="1" s="1"/>
  <c r="AG1812" i="1"/>
  <c r="AH1812" i="1" s="1"/>
  <c r="AI1812" i="1" s="1"/>
  <c r="AJ1812" i="1" s="1"/>
  <c r="AG1999" i="1"/>
  <c r="AH1999" i="1" s="1"/>
  <c r="AG1997" i="1"/>
  <c r="AG1984" i="1"/>
  <c r="AH1984" i="1" s="1"/>
  <c r="AI1984" i="1" s="1"/>
  <c r="AG1983" i="1"/>
  <c r="AH1982" i="1"/>
  <c r="AG1981" i="1"/>
  <c r="AH1981" i="1" s="1"/>
  <c r="AI1981" i="1" s="1"/>
  <c r="AG1969" i="1"/>
  <c r="AH1969" i="1" s="1"/>
  <c r="AI1969" i="1" s="1"/>
  <c r="AG1959" i="1"/>
  <c r="AG1945" i="1"/>
  <c r="AH1945" i="1" s="1"/>
  <c r="AI1945" i="1" s="1"/>
  <c r="AJ1945" i="1" s="1"/>
  <c r="AG1913" i="1"/>
  <c r="AH1913" i="1" s="1"/>
  <c r="AG1878" i="1"/>
  <c r="AH1878" i="1" s="1"/>
  <c r="AI1994" i="1"/>
  <c r="AJ1994" i="1" s="1"/>
  <c r="AM1994" i="1"/>
  <c r="AI1986" i="1"/>
  <c r="AM1986" i="1"/>
  <c r="AI1978" i="1"/>
  <c r="AM1978" i="1"/>
  <c r="AH1973" i="1"/>
  <c r="AI1973" i="1" s="1"/>
  <c r="AH1971" i="1"/>
  <c r="AG1964" i="1"/>
  <c r="AH1962" i="1"/>
  <c r="AG1956" i="1"/>
  <c r="AH1956" i="1" s="1"/>
  <c r="AI1956" i="1" s="1"/>
  <c r="AJ1956" i="1" s="1"/>
  <c r="AG1949" i="1"/>
  <c r="AG1947" i="1"/>
  <c r="AH1947" i="1" s="1"/>
  <c r="AH1944" i="1"/>
  <c r="AM1944" i="1" s="1"/>
  <c r="AG1935" i="1"/>
  <c r="AH1935" i="1" s="1"/>
  <c r="AG1924" i="1"/>
  <c r="AH1924" i="1" s="1"/>
  <c r="AG1917" i="1"/>
  <c r="AG1915" i="1"/>
  <c r="AH1915" i="1" s="1"/>
  <c r="AH1912" i="1"/>
  <c r="AG1903" i="1"/>
  <c r="AG1892" i="1"/>
  <c r="AH1892" i="1" s="1"/>
  <c r="AG1889" i="1"/>
  <c r="AG1882" i="1"/>
  <c r="AH1882" i="1" s="1"/>
  <c r="AI1882" i="1" s="1"/>
  <c r="AG1880" i="1"/>
  <c r="AG1972" i="1"/>
  <c r="AH1972" i="1" s="1"/>
  <c r="AH1970" i="1"/>
  <c r="AM1970" i="1" s="1"/>
  <c r="AH1965" i="1"/>
  <c r="AH1963" i="1"/>
  <c r="AI1963" i="1" s="1"/>
  <c r="AG1951" i="1"/>
  <c r="AH1951" i="1" s="1"/>
  <c r="AI1951" i="1" s="1"/>
  <c r="AG1940" i="1"/>
  <c r="AH1940" i="1" s="1"/>
  <c r="AG1933" i="1"/>
  <c r="AG1931" i="1"/>
  <c r="AH1928" i="1"/>
  <c r="AG1919" i="1"/>
  <c r="AG1908" i="1"/>
  <c r="AH1908" i="1" s="1"/>
  <c r="AG1901" i="1"/>
  <c r="AH1901" i="1" s="1"/>
  <c r="AI1901" i="1" s="1"/>
  <c r="AJ1901" i="1" s="1"/>
  <c r="AG1899" i="1"/>
  <c r="AH1896" i="1"/>
  <c r="AG1866" i="1"/>
  <c r="AH1866" i="1" s="1"/>
  <c r="AG1864" i="1"/>
  <c r="AH1864" i="1" s="1"/>
  <c r="AG1800" i="1"/>
  <c r="AH1800" i="1" s="1"/>
  <c r="AG1953" i="1"/>
  <c r="AH1948" i="1"/>
  <c r="AI1948" i="1" s="1"/>
  <c r="AG1937" i="1"/>
  <c r="AH1932" i="1"/>
  <c r="AM1932" i="1" s="1"/>
  <c r="AG1921" i="1"/>
  <c r="AH1916" i="1"/>
  <c r="AG1905" i="1"/>
  <c r="AH1900" i="1"/>
  <c r="AG1885" i="1"/>
  <c r="AH1885" i="1" s="1"/>
  <c r="AG1875" i="1"/>
  <c r="AG1870" i="1"/>
  <c r="AG1868" i="1"/>
  <c r="AG1859" i="1"/>
  <c r="AH1859" i="1" s="1"/>
  <c r="AG1803" i="1"/>
  <c r="AG1780" i="1"/>
  <c r="AG1770" i="1"/>
  <c r="AH1770" i="1" s="1"/>
  <c r="AG1957" i="1"/>
  <c r="AH1957" i="1" s="1"/>
  <c r="AH1952" i="1"/>
  <c r="AG1941" i="1"/>
  <c r="AH1941" i="1" s="1"/>
  <c r="AH1936" i="1"/>
  <c r="AM1936" i="1" s="1"/>
  <c r="AG1925" i="1"/>
  <c r="AH1920" i="1"/>
  <c r="AM1920" i="1" s="1"/>
  <c r="AG1909" i="1"/>
  <c r="AH1909" i="1" s="1"/>
  <c r="AH1904" i="1"/>
  <c r="AI1904" i="1" s="1"/>
  <c r="AG1893" i="1"/>
  <c r="AG1890" i="1"/>
  <c r="AH1890" i="1" s="1"/>
  <c r="AG1887" i="1"/>
  <c r="AG1879" i="1"/>
  <c r="AG1874" i="1"/>
  <c r="AH1874" i="1" s="1"/>
  <c r="AM1874" i="1" s="1"/>
  <c r="AG1872" i="1"/>
  <c r="AG1863" i="1"/>
  <c r="AH1863" i="1" s="1"/>
  <c r="AG1783" i="1"/>
  <c r="AH1783" i="1" s="1"/>
  <c r="AI1783" i="1" s="1"/>
  <c r="AH1716" i="1"/>
  <c r="AM1716" i="1" s="1"/>
  <c r="AG1714" i="1"/>
  <c r="AH1714" i="1" s="1"/>
  <c r="AI1714" i="1" s="1"/>
  <c r="AI1954" i="1"/>
  <c r="AM1954" i="1"/>
  <c r="AI1950" i="1"/>
  <c r="AM1950" i="1"/>
  <c r="AI1938" i="1"/>
  <c r="AM1938" i="1"/>
  <c r="AI1934" i="1"/>
  <c r="AM1934" i="1"/>
  <c r="AI1930" i="1"/>
  <c r="AI1922" i="1"/>
  <c r="AM1922" i="1"/>
  <c r="AI1918" i="1"/>
  <c r="AM1918" i="1"/>
  <c r="AI1914" i="1"/>
  <c r="AM1914" i="1"/>
  <c r="AI1906" i="1"/>
  <c r="AN1906" i="1" s="1"/>
  <c r="AM1906" i="1"/>
  <c r="AI1902" i="1"/>
  <c r="AN1902" i="1" s="1"/>
  <c r="AM1902" i="1"/>
  <c r="AI1898" i="1"/>
  <c r="AN1898" i="1" s="1"/>
  <c r="AM1898" i="1"/>
  <c r="AG1891" i="1"/>
  <c r="AH1886" i="1"/>
  <c r="AM1886" i="1" s="1"/>
  <c r="AG1881" i="1"/>
  <c r="AG1877" i="1"/>
  <c r="AG1873" i="1"/>
  <c r="AG1869" i="1"/>
  <c r="AH1869" i="1" s="1"/>
  <c r="AG1865" i="1"/>
  <c r="AH1865" i="1" s="1"/>
  <c r="AI1865" i="1" s="1"/>
  <c r="AG1861" i="1"/>
  <c r="AG1796" i="1"/>
  <c r="AH1796" i="1" s="1"/>
  <c r="AI1796" i="1" s="1"/>
  <c r="AG1784" i="1"/>
  <c r="AH1784" i="1" s="1"/>
  <c r="AG1858" i="1"/>
  <c r="AH1858" i="1" s="1"/>
  <c r="AI1858" i="1" s="1"/>
  <c r="AG1826" i="1"/>
  <c r="AH1826" i="1" s="1"/>
  <c r="AI1826" i="1" s="1"/>
  <c r="AG1824" i="1"/>
  <c r="AG1822" i="1"/>
  <c r="AG1820" i="1"/>
  <c r="AG1818" i="1"/>
  <c r="AH1818" i="1" s="1"/>
  <c r="AI1818" i="1" s="1"/>
  <c r="AG1816" i="1"/>
  <c r="AH1816" i="1" s="1"/>
  <c r="AG1799" i="1"/>
  <c r="AH1799" i="1" s="1"/>
  <c r="AI1799" i="1" s="1"/>
  <c r="AG1787" i="1"/>
  <c r="AH1787" i="1" s="1"/>
  <c r="AG1857" i="1"/>
  <c r="AG1856" i="1"/>
  <c r="AH1856" i="1" s="1"/>
  <c r="AI1856" i="1" s="1"/>
  <c r="AG1855" i="1"/>
  <c r="AG1854" i="1"/>
  <c r="AH1854" i="1" s="1"/>
  <c r="AI1854" i="1" s="1"/>
  <c r="AG1853" i="1"/>
  <c r="AG1852" i="1"/>
  <c r="AH1852" i="1" s="1"/>
  <c r="AI1852" i="1" s="1"/>
  <c r="AG1851" i="1"/>
  <c r="AG1850" i="1"/>
  <c r="AH1850" i="1" s="1"/>
  <c r="AI1850" i="1" s="1"/>
  <c r="AG1849" i="1"/>
  <c r="AG1848" i="1"/>
  <c r="AH1848" i="1" s="1"/>
  <c r="AI1848" i="1" s="1"/>
  <c r="AG1847" i="1"/>
  <c r="AG1846" i="1"/>
  <c r="AH1846" i="1" s="1"/>
  <c r="AI1846" i="1" s="1"/>
  <c r="AG1845" i="1"/>
  <c r="AG1844" i="1"/>
  <c r="AH1844" i="1" s="1"/>
  <c r="AI1844" i="1" s="1"/>
  <c r="AG1843" i="1"/>
  <c r="AG1842" i="1"/>
  <c r="AH1842" i="1" s="1"/>
  <c r="AI1842" i="1" s="1"/>
  <c r="AG1841" i="1"/>
  <c r="AG1840" i="1"/>
  <c r="AH1840" i="1" s="1"/>
  <c r="AI1840" i="1" s="1"/>
  <c r="AG1839" i="1"/>
  <c r="AG1838" i="1"/>
  <c r="AH1838" i="1" s="1"/>
  <c r="AI1838" i="1" s="1"/>
  <c r="AG1837" i="1"/>
  <c r="AG1836" i="1"/>
  <c r="AH1836" i="1" s="1"/>
  <c r="AI1836" i="1" s="1"/>
  <c r="AG1835" i="1"/>
  <c r="AG1834" i="1"/>
  <c r="AH1834" i="1" s="1"/>
  <c r="AI1834" i="1" s="1"/>
  <c r="AG1833" i="1"/>
  <c r="AG1832" i="1"/>
  <c r="AH1832" i="1" s="1"/>
  <c r="AI1832" i="1" s="1"/>
  <c r="AG1831" i="1"/>
  <c r="AG1830" i="1"/>
  <c r="AH1830" i="1" s="1"/>
  <c r="AI1830" i="1" s="1"/>
  <c r="AG1829" i="1"/>
  <c r="AG1828" i="1"/>
  <c r="AH1828" i="1" s="1"/>
  <c r="AI1828" i="1" s="1"/>
  <c r="AG1827" i="1"/>
  <c r="AG1825" i="1"/>
  <c r="AG1823" i="1"/>
  <c r="AH1823" i="1" s="1"/>
  <c r="AI1823" i="1" s="1"/>
  <c r="AG1821" i="1"/>
  <c r="AH1821" i="1" s="1"/>
  <c r="AI1821" i="1" s="1"/>
  <c r="AJ1821" i="1" s="1"/>
  <c r="AG1819" i="1"/>
  <c r="AG1817" i="1"/>
  <c r="AG1811" i="1"/>
  <c r="AH1811" i="1" s="1"/>
  <c r="AG1808" i="1"/>
  <c r="AH1808" i="1" s="1"/>
  <c r="AG1795" i="1"/>
  <c r="AH1795" i="1" s="1"/>
  <c r="AM1795" i="1" s="1"/>
  <c r="AG1792" i="1"/>
  <c r="AH1792" i="1" s="1"/>
  <c r="AG1779" i="1"/>
  <c r="AH1779" i="1" s="1"/>
  <c r="AG1776" i="1"/>
  <c r="AH1776" i="1" s="1"/>
  <c r="AG1768" i="1"/>
  <c r="AH1768" i="1" s="1"/>
  <c r="AG1728" i="1"/>
  <c r="AH1728" i="1" s="1"/>
  <c r="AG1725" i="1"/>
  <c r="AG1723" i="1"/>
  <c r="AH1723" i="1" s="1"/>
  <c r="AI1723" i="1" s="1"/>
  <c r="AJ1723" i="1" s="1"/>
  <c r="AG1717" i="1"/>
  <c r="AH1717" i="1" s="1"/>
  <c r="AI1717" i="1" s="1"/>
  <c r="AJ1717" i="1" s="1"/>
  <c r="AI1888" i="1"/>
  <c r="AM1888" i="1"/>
  <c r="AG1807" i="1"/>
  <c r="AH1807" i="1" s="1"/>
  <c r="AG1804" i="1"/>
  <c r="AG1791" i="1"/>
  <c r="AG1788" i="1"/>
  <c r="AH1788" i="1" s="1"/>
  <c r="AG1775" i="1"/>
  <c r="AH1775" i="1" s="1"/>
  <c r="AI1775" i="1" s="1"/>
  <c r="AG1772" i="1"/>
  <c r="AH1772" i="1" s="1"/>
  <c r="AI1772" i="1" s="1"/>
  <c r="AJ1772" i="1" s="1"/>
  <c r="AH1732" i="1"/>
  <c r="AM1732" i="1" s="1"/>
  <c r="AG1814" i="1"/>
  <c r="AI1813" i="1"/>
  <c r="AM1813" i="1"/>
  <c r="AG1806" i="1"/>
  <c r="AI1805" i="1"/>
  <c r="AN1805" i="1" s="1"/>
  <c r="AM1805" i="1"/>
  <c r="AG1798" i="1"/>
  <c r="AI1797" i="1"/>
  <c r="AM1797" i="1"/>
  <c r="AG1790" i="1"/>
  <c r="AI1789" i="1"/>
  <c r="AJ1789" i="1" s="1"/>
  <c r="AM1789" i="1"/>
  <c r="AG1782" i="1"/>
  <c r="AI1781" i="1"/>
  <c r="AM1781" i="1"/>
  <c r="AG1774" i="1"/>
  <c r="AI1773" i="1"/>
  <c r="AJ1773" i="1" s="1"/>
  <c r="AM1773" i="1"/>
  <c r="AI1769" i="1"/>
  <c r="AN1769" i="1" s="1"/>
  <c r="AG1727" i="1"/>
  <c r="AH1727" i="1" s="1"/>
  <c r="AI1727" i="1" s="1"/>
  <c r="AG1810" i="1"/>
  <c r="AG1802" i="1"/>
  <c r="AI1801" i="1"/>
  <c r="AM1801" i="1"/>
  <c r="AG1794" i="1"/>
  <c r="AG1786" i="1"/>
  <c r="AI1785" i="1"/>
  <c r="AG1778" i="1"/>
  <c r="AG1726" i="1"/>
  <c r="AG1711" i="1"/>
  <c r="AG1703" i="1"/>
  <c r="AG1767" i="1"/>
  <c r="AG1766" i="1"/>
  <c r="AG1765" i="1"/>
  <c r="AH1765" i="1" s="1"/>
  <c r="AI1765" i="1" s="1"/>
  <c r="AG1764" i="1"/>
  <c r="AG1763" i="1"/>
  <c r="AH1763" i="1" s="1"/>
  <c r="AI1763" i="1" s="1"/>
  <c r="AG1762" i="1"/>
  <c r="AG1761" i="1"/>
  <c r="AH1761" i="1" s="1"/>
  <c r="AI1761" i="1" s="1"/>
  <c r="AG1760" i="1"/>
  <c r="AG1759" i="1"/>
  <c r="AH1759" i="1" s="1"/>
  <c r="AI1759" i="1" s="1"/>
  <c r="AG1758" i="1"/>
  <c r="AG1757" i="1"/>
  <c r="AH1757" i="1" s="1"/>
  <c r="AI1757" i="1" s="1"/>
  <c r="AG1756" i="1"/>
  <c r="AG1755" i="1"/>
  <c r="AH1755" i="1" s="1"/>
  <c r="AI1755" i="1" s="1"/>
  <c r="AG1754" i="1"/>
  <c r="AG1753" i="1"/>
  <c r="AH1753" i="1" s="1"/>
  <c r="AI1753" i="1" s="1"/>
  <c r="AG1752" i="1"/>
  <c r="AG1751" i="1"/>
  <c r="AH1751" i="1" s="1"/>
  <c r="AI1751" i="1" s="1"/>
  <c r="AG1750" i="1"/>
  <c r="AG1749" i="1"/>
  <c r="AH1749" i="1" s="1"/>
  <c r="AI1749" i="1" s="1"/>
  <c r="AG1748" i="1"/>
  <c r="AG1747" i="1"/>
  <c r="AH1747" i="1" s="1"/>
  <c r="AI1747" i="1" s="1"/>
  <c r="AG1746" i="1"/>
  <c r="AG1745" i="1"/>
  <c r="AH1745" i="1" s="1"/>
  <c r="AI1745" i="1" s="1"/>
  <c r="AG1744" i="1"/>
  <c r="AG1743" i="1"/>
  <c r="AH1743" i="1" s="1"/>
  <c r="AI1743" i="1" s="1"/>
  <c r="AG1742" i="1"/>
  <c r="AG1741" i="1"/>
  <c r="AH1741" i="1" s="1"/>
  <c r="AI1741" i="1" s="1"/>
  <c r="AG1740" i="1"/>
  <c r="AG1739" i="1"/>
  <c r="AH1739" i="1" s="1"/>
  <c r="AI1739" i="1" s="1"/>
  <c r="AG1738" i="1"/>
  <c r="AG1737" i="1"/>
  <c r="AH1737" i="1" s="1"/>
  <c r="AI1737" i="1" s="1"/>
  <c r="AG1736" i="1"/>
  <c r="AG1735" i="1"/>
  <c r="AH1735" i="1" s="1"/>
  <c r="AI1735" i="1" s="1"/>
  <c r="AG1734" i="1"/>
  <c r="AG1733" i="1"/>
  <c r="AH1733" i="1" s="1"/>
  <c r="AI1733" i="1" s="1"/>
  <c r="AH1731" i="1"/>
  <c r="AG1722" i="1"/>
  <c r="AH1722" i="1" s="1"/>
  <c r="AG1721" i="1"/>
  <c r="AG1709" i="1"/>
  <c r="AH1708" i="1"/>
  <c r="AM1708" i="1" s="1"/>
  <c r="AG1706" i="1"/>
  <c r="AH1706" i="1" s="1"/>
  <c r="AG1698" i="1"/>
  <c r="AH1698" i="1" s="1"/>
  <c r="AG1692" i="1"/>
  <c r="AG1688" i="1"/>
  <c r="AH1688" i="1" s="1"/>
  <c r="AG1674" i="1"/>
  <c r="AM1769" i="1"/>
  <c r="AG1719" i="1"/>
  <c r="AH1719" i="1" s="1"/>
  <c r="AI1719" i="1" s="1"/>
  <c r="AG1701" i="1"/>
  <c r="AG1678" i="1"/>
  <c r="AH1678" i="1" s="1"/>
  <c r="AI1678" i="1" s="1"/>
  <c r="AG1730" i="1"/>
  <c r="AH1729" i="1"/>
  <c r="AM1729" i="1" s="1"/>
  <c r="AG1718" i="1"/>
  <c r="AG1713" i="1"/>
  <c r="AH1713" i="1" s="1"/>
  <c r="AH1707" i="1"/>
  <c r="AI1707" i="1" s="1"/>
  <c r="AG1696" i="1"/>
  <c r="AG1693" i="1"/>
  <c r="AG1690" i="1"/>
  <c r="AH1690" i="1" s="1"/>
  <c r="AG1680" i="1"/>
  <c r="AH1680" i="1" s="1"/>
  <c r="AH1715" i="1"/>
  <c r="AI1715" i="1" s="1"/>
  <c r="AG1710" i="1"/>
  <c r="AG1705" i="1"/>
  <c r="AH1705" i="1" s="1"/>
  <c r="AG1700" i="1"/>
  <c r="AH1700" i="1" s="1"/>
  <c r="AG1684" i="1"/>
  <c r="AH1684" i="1" s="1"/>
  <c r="AG1676" i="1"/>
  <c r="AG1694" i="1"/>
  <c r="AH1689" i="1"/>
  <c r="AG1686" i="1"/>
  <c r="AH1686" i="1" s="1"/>
  <c r="AG1679" i="1"/>
  <c r="AH1679" i="1" s="1"/>
  <c r="AI1679" i="1" s="1"/>
  <c r="AG1675" i="1"/>
  <c r="AH1675" i="1" s="1"/>
  <c r="AG1702" i="1"/>
  <c r="AH1697" i="1"/>
  <c r="AG1682" i="1"/>
  <c r="AH1682" i="1" s="1"/>
  <c r="AG1677" i="1"/>
  <c r="AI1699" i="1"/>
  <c r="AM1699" i="1"/>
  <c r="AI1695" i="1"/>
  <c r="AI1691" i="1"/>
  <c r="AN1691" i="1" s="1"/>
  <c r="AM1691" i="1"/>
  <c r="AI1683" i="1"/>
  <c r="AN1683" i="1" s="1"/>
  <c r="AM1683" i="1"/>
  <c r="D62" i="3"/>
  <c r="E62" i="3" s="1"/>
  <c r="AJ2311" i="1" l="1"/>
  <c r="AM1942" i="1"/>
  <c r="AM2052" i="1"/>
  <c r="AM2211" i="1"/>
  <c r="AM2247" i="1"/>
  <c r="AM2311" i="1"/>
  <c r="AI2233" i="1"/>
  <c r="AN2233" i="1" s="1"/>
  <c r="AM1704" i="1"/>
  <c r="AM1946" i="1"/>
  <c r="AM2215" i="1"/>
  <c r="AM2317" i="1"/>
  <c r="AM2082" i="1"/>
  <c r="AJ2285" i="1"/>
  <c r="AI1958" i="1"/>
  <c r="AN1958" i="1" s="1"/>
  <c r="AI2186" i="1"/>
  <c r="AJ2186" i="1" s="1"/>
  <c r="AK2186" i="1" s="1"/>
  <c r="AM2186" i="1"/>
  <c r="AI1724" i="1"/>
  <c r="AJ1724" i="1" s="1"/>
  <c r="AM2199" i="1"/>
  <c r="AM2231" i="1"/>
  <c r="AI2066" i="1"/>
  <c r="AJ2066" i="1" s="1"/>
  <c r="AO2066" i="1" s="1"/>
  <c r="AM2217" i="1"/>
  <c r="AM2210" i="1"/>
  <c r="AM2242" i="1"/>
  <c r="AM1712" i="1"/>
  <c r="AI1944" i="1"/>
  <c r="AN1944" i="1" s="1"/>
  <c r="AM1956" i="1"/>
  <c r="AM2285" i="1"/>
  <c r="AM2327" i="1"/>
  <c r="AI2207" i="1"/>
  <c r="AN2207" i="1" s="1"/>
  <c r="AM2245" i="1"/>
  <c r="AM2253" i="1"/>
  <c r="AM2293" i="1"/>
  <c r="AJ2277" i="1"/>
  <c r="AK2277" i="1" s="1"/>
  <c r="AI2013" i="1"/>
  <c r="AJ2013" i="1" s="1"/>
  <c r="AO2013" i="1" s="1"/>
  <c r="AM2290" i="1"/>
  <c r="AM1809" i="1"/>
  <c r="AI1809" i="1"/>
  <c r="AN1809" i="1" s="1"/>
  <c r="AM2136" i="1"/>
  <c r="AI2065" i="1"/>
  <c r="AN2065" i="1" s="1"/>
  <c r="AI1687" i="1"/>
  <c r="AN1687" i="1" s="1"/>
  <c r="AM2271" i="1"/>
  <c r="AM2281" i="1"/>
  <c r="AM1681" i="1"/>
  <c r="AM2331" i="1"/>
  <c r="AM2156" i="1"/>
  <c r="AI2265" i="1"/>
  <c r="AJ2265" i="1" s="1"/>
  <c r="AO2265" i="1" s="1"/>
  <c r="AJ1720" i="1"/>
  <c r="AK1720" i="1" s="1"/>
  <c r="AN1720" i="1"/>
  <c r="AM1685" i="1"/>
  <c r="AM1793" i="1"/>
  <c r="AM2002" i="1"/>
  <c r="AM2098" i="1"/>
  <c r="AM2225" i="1"/>
  <c r="AM2301" i="1"/>
  <c r="AJ2281" i="1"/>
  <c r="AO2281" i="1" s="1"/>
  <c r="AN2098" i="1"/>
  <c r="AM2109" i="1"/>
  <c r="AM1823" i="1"/>
  <c r="AM1926" i="1"/>
  <c r="AM2303" i="1"/>
  <c r="AI2239" i="1"/>
  <c r="AJ2239" i="1" s="1"/>
  <c r="AO2239" i="1" s="1"/>
  <c r="AM1720" i="1"/>
  <c r="AM1706" i="1"/>
  <c r="AM1807" i="1"/>
  <c r="AI1936" i="1"/>
  <c r="AJ1936" i="1" s="1"/>
  <c r="AM1966" i="1"/>
  <c r="AM2205" i="1"/>
  <c r="AM2287" i="1"/>
  <c r="AM2337" i="1"/>
  <c r="AI2045" i="1"/>
  <c r="AJ2045" i="1" s="1"/>
  <c r="AM2107" i="1"/>
  <c r="AM2141" i="1"/>
  <c r="AM2164" i="1"/>
  <c r="AM2143" i="1"/>
  <c r="AN2245" i="1"/>
  <c r="AI2307" i="1"/>
  <c r="AJ2307" i="1" s="1"/>
  <c r="AK2307" i="1" s="1"/>
  <c r="AP2307" i="1" s="1"/>
  <c r="AM2307" i="1"/>
  <c r="AM1777" i="1"/>
  <c r="AI1777" i="1"/>
  <c r="AJ1777" i="1" s="1"/>
  <c r="AK1777" i="1" s="1"/>
  <c r="AJ1805" i="1"/>
  <c r="AO1805" i="1" s="1"/>
  <c r="AM1884" i="1"/>
  <c r="AI1886" i="1"/>
  <c r="AN1886" i="1" s="1"/>
  <c r="AM1714" i="1"/>
  <c r="AM2295" i="1"/>
  <c r="AM2309" i="1"/>
  <c r="AM2329" i="1"/>
  <c r="AM2108" i="1"/>
  <c r="AM2178" i="1"/>
  <c r="AI1968" i="1"/>
  <c r="AM2103" i="1"/>
  <c r="AN2329" i="1"/>
  <c r="AM1974" i="1"/>
  <c r="AI1974" i="1"/>
  <c r="AJ1974" i="1" s="1"/>
  <c r="AK1974" i="1" s="1"/>
  <c r="AP1974" i="1" s="1"/>
  <c r="AM2120" i="1"/>
  <c r="AM2024" i="1"/>
  <c r="AM2194" i="1"/>
  <c r="AM2198" i="1"/>
  <c r="AN1704" i="1"/>
  <c r="AM1785" i="1"/>
  <c r="AM1796" i="1"/>
  <c r="AM1865" i="1"/>
  <c r="AJ1966" i="1"/>
  <c r="AO1966" i="1" s="1"/>
  <c r="AM1948" i="1"/>
  <c r="AM2213" i="1"/>
  <c r="AM2263" i="1"/>
  <c r="AM2115" i="1"/>
  <c r="AM2155" i="1"/>
  <c r="AM2135" i="1"/>
  <c r="AM2139" i="1"/>
  <c r="AM2149" i="1"/>
  <c r="AH2167" i="1"/>
  <c r="AI2167" i="1" s="1"/>
  <c r="AJ2167" i="1" s="1"/>
  <c r="AO2167" i="1" s="1"/>
  <c r="AH1881" i="1"/>
  <c r="AI1881" i="1" s="1"/>
  <c r="AJ1881" i="1" s="1"/>
  <c r="AM2255" i="1"/>
  <c r="AH2159" i="1"/>
  <c r="AM2159" i="1" s="1"/>
  <c r="AH2166" i="1"/>
  <c r="AI2166" i="1" s="1"/>
  <c r="AJ2166" i="1" s="1"/>
  <c r="AO2166" i="1" s="1"/>
  <c r="AH1895" i="1"/>
  <c r="AI1895" i="1" s="1"/>
  <c r="AJ1895" i="1" s="1"/>
  <c r="AI2230" i="1"/>
  <c r="AJ2230" i="1" s="1"/>
  <c r="AI2241" i="1"/>
  <c r="AN2241" i="1" s="1"/>
  <c r="AI1894" i="1"/>
  <c r="AN1894" i="1" s="1"/>
  <c r="AM1894" i="1"/>
  <c r="AH1868" i="1"/>
  <c r="AI1868" i="1" s="1"/>
  <c r="AJ1868" i="1" s="1"/>
  <c r="AO1868" i="1" s="1"/>
  <c r="AH2007" i="1"/>
  <c r="AM2007" i="1" s="1"/>
  <c r="AH2127" i="1"/>
  <c r="AI2127" i="1" s="1"/>
  <c r="AJ2127" i="1" s="1"/>
  <c r="AO2127" i="1" s="1"/>
  <c r="AH1910" i="1"/>
  <c r="AI1910" i="1" s="1"/>
  <c r="AN1910" i="1" s="1"/>
  <c r="AM2209" i="1"/>
  <c r="AI2209" i="1"/>
  <c r="AN2209" i="1" s="1"/>
  <c r="AI2182" i="1"/>
  <c r="AN2182" i="1" s="1"/>
  <c r="AM2182" i="1"/>
  <c r="AI2223" i="1"/>
  <c r="AJ2223" i="1" s="1"/>
  <c r="AM2223" i="1"/>
  <c r="AN2213" i="1"/>
  <c r="AJ2213" i="1"/>
  <c r="AO2213" i="1" s="1"/>
  <c r="AI2297" i="1"/>
  <c r="AJ2297" i="1" s="1"/>
  <c r="AK2297" i="1" s="1"/>
  <c r="AP2297" i="1" s="1"/>
  <c r="AM2297" i="1"/>
  <c r="AM1904" i="1"/>
  <c r="AM1935" i="1"/>
  <c r="AM2269" i="1"/>
  <c r="AM2289" i="1"/>
  <c r="AH2172" i="1"/>
  <c r="AI2172" i="1" s="1"/>
  <c r="AJ2172" i="1" s="1"/>
  <c r="AI2236" i="1"/>
  <c r="AJ2236" i="1" s="1"/>
  <c r="AI2034" i="1"/>
  <c r="AM2034" i="1"/>
  <c r="AH2323" i="1"/>
  <c r="AI2323" i="1" s="1"/>
  <c r="AI2325" i="1"/>
  <c r="AJ2325" i="1" s="1"/>
  <c r="AK2325" i="1" s="1"/>
  <c r="AM2325" i="1"/>
  <c r="AH2333" i="1"/>
  <c r="AI2333" i="1" s="1"/>
  <c r="AJ2333" i="1" s="1"/>
  <c r="AK2333" i="1" s="1"/>
  <c r="AP2333" i="1" s="1"/>
  <c r="AH1976" i="1"/>
  <c r="AI1976" i="1" s="1"/>
  <c r="AN1976" i="1" s="1"/>
  <c r="AH2104" i="1"/>
  <c r="AI2104" i="1" s="1"/>
  <c r="AJ2104" i="1" s="1"/>
  <c r="AO2104" i="1" s="1"/>
  <c r="AH1692" i="1"/>
  <c r="AI1692" i="1" s="1"/>
  <c r="AN1692" i="1" s="1"/>
  <c r="AM1947" i="1"/>
  <c r="AI2069" i="1"/>
  <c r="AJ2069" i="1" s="1"/>
  <c r="AO2069" i="1" s="1"/>
  <c r="AM2069" i="1"/>
  <c r="AM2321" i="1"/>
  <c r="AM2335" i="1"/>
  <c r="AH1871" i="1"/>
  <c r="AI1871" i="1" s="1"/>
  <c r="AJ1871" i="1" s="1"/>
  <c r="AK1871" i="1" s="1"/>
  <c r="AP1871" i="1" s="1"/>
  <c r="AM2019" i="1"/>
  <c r="AH2180" i="1"/>
  <c r="AI2180" i="1" s="1"/>
  <c r="AJ2180" i="1" s="1"/>
  <c r="AO2180" i="1" s="1"/>
  <c r="AM1901" i="1"/>
  <c r="AH2163" i="1"/>
  <c r="AI2163" i="1" s="1"/>
  <c r="AJ2163" i="1" s="1"/>
  <c r="AI2018" i="1"/>
  <c r="AJ2018" i="1" s="1"/>
  <c r="AK2018" i="1" s="1"/>
  <c r="AP2018" i="1" s="1"/>
  <c r="AM2018" i="1"/>
  <c r="AH2315" i="1"/>
  <c r="AM2315" i="1" s="1"/>
  <c r="AN2293" i="1"/>
  <c r="AI2305" i="1"/>
  <c r="AJ2305" i="1" s="1"/>
  <c r="AK2305" i="1" s="1"/>
  <c r="AP2305" i="1" s="1"/>
  <c r="AM2305" i="1"/>
  <c r="AH2313" i="1"/>
  <c r="AI2313" i="1" s="1"/>
  <c r="AM1800" i="1"/>
  <c r="AM1995" i="1"/>
  <c r="AM2118" i="1"/>
  <c r="AI2017" i="1"/>
  <c r="AN2017" i="1" s="1"/>
  <c r="AM2119" i="1"/>
  <c r="AM2123" i="1"/>
  <c r="AM2173" i="1"/>
  <c r="AM2177" i="1"/>
  <c r="AM2220" i="1"/>
  <c r="AI2216" i="1"/>
  <c r="AJ2216" i="1" s="1"/>
  <c r="AO2216" i="1" s="1"/>
  <c r="AM2138" i="1"/>
  <c r="AH2025" i="1"/>
  <c r="AM2025" i="1" s="1"/>
  <c r="AM2195" i="1"/>
  <c r="AI2319" i="1"/>
  <c r="AN2319" i="1" s="1"/>
  <c r="AI1982" i="1"/>
  <c r="AN1982" i="1" s="1"/>
  <c r="AM1982" i="1"/>
  <c r="AH1943" i="1"/>
  <c r="AM1943" i="1" s="1"/>
  <c r="AH2154" i="1"/>
  <c r="AI2154" i="1" s="1"/>
  <c r="AJ2154" i="1" s="1"/>
  <c r="AH2174" i="1"/>
  <c r="AI2174" i="1" s="1"/>
  <c r="AJ2174" i="1" s="1"/>
  <c r="AO2174" i="1" s="1"/>
  <c r="AH1822" i="1"/>
  <c r="AI1822" i="1" s="1"/>
  <c r="AJ1822" i="1" s="1"/>
  <c r="AH1988" i="1"/>
  <c r="AM1988" i="1" s="1"/>
  <c r="AH2043" i="1"/>
  <c r="AM2043" i="1" s="1"/>
  <c r="AH2106" i="1"/>
  <c r="AI2106" i="1" s="1"/>
  <c r="AJ2106" i="1" s="1"/>
  <c r="AH2112" i="1"/>
  <c r="AI2112" i="1" s="1"/>
  <c r="AJ2112" i="1" s="1"/>
  <c r="AO2112" i="1" s="1"/>
  <c r="AH2125" i="1"/>
  <c r="AM2125" i="1" s="1"/>
  <c r="AH2140" i="1"/>
  <c r="AI2140" i="1" s="1"/>
  <c r="AJ2140" i="1" s="1"/>
  <c r="AO2140" i="1" s="1"/>
  <c r="AH2147" i="1"/>
  <c r="AM2147" i="1" s="1"/>
  <c r="AO2050" i="1"/>
  <c r="AI2190" i="1"/>
  <c r="AJ2190" i="1" s="1"/>
  <c r="AK2190" i="1" s="1"/>
  <c r="AP2190" i="1" s="1"/>
  <c r="AM2190" i="1"/>
  <c r="AM1684" i="1"/>
  <c r="AI1684" i="1"/>
  <c r="AJ1684" i="1" s="1"/>
  <c r="AK1684" i="1" s="1"/>
  <c r="AH1674" i="1"/>
  <c r="AM1674" i="1" s="1"/>
  <c r="AH1703" i="1"/>
  <c r="AM1703" i="1" s="1"/>
  <c r="AH1861" i="1"/>
  <c r="AI1861" i="1" s="1"/>
  <c r="AJ1861" i="1" s="1"/>
  <c r="AH1780" i="1"/>
  <c r="AI1780" i="1" s="1"/>
  <c r="AJ1780" i="1" s="1"/>
  <c r="AK1780" i="1" s="1"/>
  <c r="AP1780" i="1" s="1"/>
  <c r="AH1931" i="1"/>
  <c r="AI1931" i="1" s="1"/>
  <c r="AN1931" i="1" s="1"/>
  <c r="AH1967" i="1"/>
  <c r="AI1967" i="1" s="1"/>
  <c r="AJ1967" i="1" s="1"/>
  <c r="AO1967" i="1" s="1"/>
  <c r="AH2122" i="1"/>
  <c r="AI2122" i="1" s="1"/>
  <c r="AJ2122" i="1" s="1"/>
  <c r="AH2128" i="1"/>
  <c r="AI2128" i="1" s="1"/>
  <c r="AJ2128" i="1" s="1"/>
  <c r="AK2128" i="1" s="1"/>
  <c r="AP2128" i="1" s="1"/>
  <c r="AH2150" i="1"/>
  <c r="AI2150" i="1" s="1"/>
  <c r="AJ2150" i="1" s="1"/>
  <c r="AJ2082" i="1"/>
  <c r="AO2082" i="1" s="1"/>
  <c r="AN2082" i="1"/>
  <c r="AI1697" i="1"/>
  <c r="AJ1697" i="1" s="1"/>
  <c r="AM1697" i="1"/>
  <c r="AH1877" i="1"/>
  <c r="AI1877" i="1" s="1"/>
  <c r="AJ1877" i="1" s="1"/>
  <c r="AO1877" i="1" s="1"/>
  <c r="AH1879" i="1"/>
  <c r="AI1879" i="1" s="1"/>
  <c r="AJ1879" i="1" s="1"/>
  <c r="AK1879" i="1" s="1"/>
  <c r="AP1879" i="1" s="1"/>
  <c r="AI1916" i="1"/>
  <c r="AJ1916" i="1" s="1"/>
  <c r="AO1916" i="1" s="1"/>
  <c r="AM1916" i="1"/>
  <c r="AM2053" i="1"/>
  <c r="AI2053" i="1"/>
  <c r="AJ2053" i="1" s="1"/>
  <c r="AH2110" i="1"/>
  <c r="AI2110" i="1" s="1"/>
  <c r="AJ2110" i="1" s="1"/>
  <c r="AJ2205" i="1"/>
  <c r="AO2205" i="1" s="1"/>
  <c r="AN2205" i="1"/>
  <c r="AH2294" i="1"/>
  <c r="AM2294" i="1" s="1"/>
  <c r="AI2275" i="1"/>
  <c r="AJ2275" i="1" s="1"/>
  <c r="AO2275" i="1" s="1"/>
  <c r="AI2197" i="1"/>
  <c r="AJ2197" i="1" s="1"/>
  <c r="AO2197" i="1" s="1"/>
  <c r="AI2229" i="1"/>
  <c r="AN2229" i="1" s="1"/>
  <c r="AN2211" i="1"/>
  <c r="AI2235" i="1"/>
  <c r="AJ2235" i="1" s="1"/>
  <c r="AK2235" i="1" s="1"/>
  <c r="AP2235" i="1" s="1"/>
  <c r="AI2283" i="1"/>
  <c r="AN2283" i="1" s="1"/>
  <c r="AI2299" i="1"/>
  <c r="AN2299" i="1" s="1"/>
  <c r="AI2317" i="1"/>
  <c r="AJ2317" i="1" s="1"/>
  <c r="AK2317" i="1" s="1"/>
  <c r="AM1675" i="1"/>
  <c r="AM1705" i="1"/>
  <c r="AM1713" i="1"/>
  <c r="AM1779" i="1"/>
  <c r="AM1828" i="1"/>
  <c r="AM1830" i="1"/>
  <c r="AM1832" i="1"/>
  <c r="AM1834" i="1"/>
  <c r="AM1836" i="1"/>
  <c r="AM1838" i="1"/>
  <c r="AM1840" i="1"/>
  <c r="AM1842" i="1"/>
  <c r="AM1844" i="1"/>
  <c r="AM1846" i="1"/>
  <c r="AM1848" i="1"/>
  <c r="AM1850" i="1"/>
  <c r="AM1852" i="1"/>
  <c r="AM1854" i="1"/>
  <c r="AM1856" i="1"/>
  <c r="AH1803" i="1"/>
  <c r="AM1803" i="1" s="1"/>
  <c r="AM1951" i="1"/>
  <c r="AI1970" i="1"/>
  <c r="AJ1970" i="1" s="1"/>
  <c r="AK1970" i="1" s="1"/>
  <c r="AL1970" i="1" s="1"/>
  <c r="AR1970" i="1" s="1"/>
  <c r="AM1812" i="1"/>
  <c r="AM1907" i="1"/>
  <c r="AM2235" i="1"/>
  <c r="AM2275" i="1"/>
  <c r="AM2283" i="1"/>
  <c r="AM2291" i="1"/>
  <c r="AM2299" i="1"/>
  <c r="AM2124" i="1"/>
  <c r="AM2130" i="1"/>
  <c r="AM2134" i="1"/>
  <c r="AM2162" i="1"/>
  <c r="AM2176" i="1"/>
  <c r="AM2040" i="1"/>
  <c r="AM2061" i="1"/>
  <c r="AM2087" i="1"/>
  <c r="AH1867" i="1"/>
  <c r="AI1867" i="1" s="1"/>
  <c r="AJ1867" i="1" s="1"/>
  <c r="AH2099" i="1"/>
  <c r="AM2099" i="1" s="1"/>
  <c r="AM2113" i="1"/>
  <c r="AM2121" i="1"/>
  <c r="AM2137" i="1"/>
  <c r="AM2151" i="1"/>
  <c r="AM2165" i="1"/>
  <c r="AM2171" i="1"/>
  <c r="AM2179" i="1"/>
  <c r="AI2249" i="1"/>
  <c r="AJ2249" i="1" s="1"/>
  <c r="AO2249" i="1" s="1"/>
  <c r="AN2301" i="1"/>
  <c r="AM2318" i="1"/>
  <c r="AH2218" i="1"/>
  <c r="AI2218" i="1" s="1"/>
  <c r="AN2218" i="1" s="1"/>
  <c r="AI2314" i="1"/>
  <c r="AJ2314" i="1" s="1"/>
  <c r="AO2314" i="1" s="1"/>
  <c r="AH2208" i="1"/>
  <c r="AM2208" i="1" s="1"/>
  <c r="AH2320" i="1"/>
  <c r="AI2320" i="1" s="1"/>
  <c r="AN2320" i="1" s="1"/>
  <c r="AI2260" i="1"/>
  <c r="AJ2260" i="1" s="1"/>
  <c r="AO2260" i="1" s="1"/>
  <c r="AM2226" i="1"/>
  <c r="AI2274" i="1"/>
  <c r="AJ2274" i="1" s="1"/>
  <c r="AM2328" i="1"/>
  <c r="AI2259" i="1"/>
  <c r="AJ2259" i="1" s="1"/>
  <c r="AO2259" i="1" s="1"/>
  <c r="AI2237" i="1"/>
  <c r="AN2237" i="1" s="1"/>
  <c r="AI2203" i="1"/>
  <c r="AN2203" i="1" s="1"/>
  <c r="AI2243" i="1"/>
  <c r="AJ2243" i="1" s="1"/>
  <c r="AK2243" i="1" s="1"/>
  <c r="AN2255" i="1"/>
  <c r="AN2309" i="1"/>
  <c r="AN2321" i="1"/>
  <c r="AN2337" i="1"/>
  <c r="AH1711" i="1"/>
  <c r="AI1711" i="1" s="1"/>
  <c r="AJ1711" i="1" s="1"/>
  <c r="AK1711" i="1" s="1"/>
  <c r="AL1711" i="1" s="1"/>
  <c r="AR1711" i="1" s="1"/>
  <c r="AM2202" i="1"/>
  <c r="AM2252" i="1"/>
  <c r="AM2322" i="1"/>
  <c r="AM2056" i="1"/>
  <c r="AJ2211" i="1"/>
  <c r="AK2211" i="1" s="1"/>
  <c r="AO2261" i="1"/>
  <c r="AN2261" i="1"/>
  <c r="AI2267" i="1"/>
  <c r="AI2219" i="1"/>
  <c r="AI2251" i="1"/>
  <c r="AJ2251" i="1" s="1"/>
  <c r="AO2251" i="1" s="1"/>
  <c r="AI2291" i="1"/>
  <c r="AJ2291" i="1" s="1"/>
  <c r="AK2291" i="1" s="1"/>
  <c r="AI2331" i="1"/>
  <c r="AJ2331" i="1" s="1"/>
  <c r="AK2331" i="1" s="1"/>
  <c r="AM1811" i="1"/>
  <c r="AM1733" i="1"/>
  <c r="AM1735" i="1"/>
  <c r="AM1737" i="1"/>
  <c r="AM1739" i="1"/>
  <c r="AM1741" i="1"/>
  <c r="AM1743" i="1"/>
  <c r="AM1745" i="1"/>
  <c r="AM1747" i="1"/>
  <c r="AM1749" i="1"/>
  <c r="AM1751" i="1"/>
  <c r="AM1753" i="1"/>
  <c r="AM1755" i="1"/>
  <c r="AM1757" i="1"/>
  <c r="AM1759" i="1"/>
  <c r="AM1761" i="1"/>
  <c r="AM1763" i="1"/>
  <c r="AM1765" i="1"/>
  <c r="AM1821" i="1"/>
  <c r="AM2050" i="1"/>
  <c r="AM1984" i="1"/>
  <c r="AM2075" i="1"/>
  <c r="AM2067" i="1"/>
  <c r="AM2077" i="1"/>
  <c r="AM2105" i="1"/>
  <c r="AM2129" i="1"/>
  <c r="AM2133" i="1"/>
  <c r="AM2161" i="1"/>
  <c r="AM2175" i="1"/>
  <c r="AI2201" i="1"/>
  <c r="AN2201" i="1" s="1"/>
  <c r="AI2256" i="1"/>
  <c r="AN2256" i="1" s="1"/>
  <c r="AM2183" i="1"/>
  <c r="AH2234" i="1"/>
  <c r="AM2234" i="1" s="1"/>
  <c r="AJ2269" i="1"/>
  <c r="AO2269" i="1" s="1"/>
  <c r="AI2221" i="1"/>
  <c r="AN2221" i="1" s="1"/>
  <c r="AI2227" i="1"/>
  <c r="AJ2227" i="1" s="1"/>
  <c r="AK2227" i="1" s="1"/>
  <c r="AP2227" i="1" s="1"/>
  <c r="AI2253" i="1"/>
  <c r="AJ2253" i="1" s="1"/>
  <c r="AK2253" i="1" s="1"/>
  <c r="AP2253" i="1" s="1"/>
  <c r="AM2310" i="1"/>
  <c r="AM2196" i="1"/>
  <c r="AM2204" i="1"/>
  <c r="AM2212" i="1"/>
  <c r="AM2244" i="1"/>
  <c r="AM2268" i="1"/>
  <c r="AM2276" i="1"/>
  <c r="AM2284" i="1"/>
  <c r="AM2292" i="1"/>
  <c r="AM2300" i="1"/>
  <c r="AM2308" i="1"/>
  <c r="AM2316" i="1"/>
  <c r="AM2324" i="1"/>
  <c r="AM2332" i="1"/>
  <c r="AM2298" i="1"/>
  <c r="AM2240" i="1"/>
  <c r="AM2262" i="1"/>
  <c r="AM2326" i="1"/>
  <c r="AM2228" i="1"/>
  <c r="AM2338" i="1"/>
  <c r="AM2248" i="1"/>
  <c r="AK1772" i="1"/>
  <c r="AI1788" i="1"/>
  <c r="AN1788" i="1" s="1"/>
  <c r="AJ1876" i="1"/>
  <c r="AO1876" i="1" s="1"/>
  <c r="AI2023" i="1"/>
  <c r="AN2023" i="1" s="1"/>
  <c r="AM2023" i="1"/>
  <c r="AK1717" i="1"/>
  <c r="AI1816" i="1"/>
  <c r="AI1957" i="1"/>
  <c r="AJ1963" i="1"/>
  <c r="AK1723" i="1"/>
  <c r="AJ1818" i="1"/>
  <c r="AO1818" i="1" s="1"/>
  <c r="AK1812" i="1"/>
  <c r="AK2000" i="1"/>
  <c r="AP2000" i="1" s="1"/>
  <c r="AI1883" i="1"/>
  <c r="AJ1975" i="1"/>
  <c r="AO1975" i="1" s="1"/>
  <c r="AJ1685" i="1"/>
  <c r="AO1685" i="1" s="1"/>
  <c r="AN1685" i="1"/>
  <c r="AJ1687" i="1"/>
  <c r="AO1687" i="1" s="1"/>
  <c r="AJ1695" i="1"/>
  <c r="AO1695" i="1" s="1"/>
  <c r="AN1695" i="1"/>
  <c r="AJ1679" i="1"/>
  <c r="AO1679" i="1" s="1"/>
  <c r="AI1686" i="1"/>
  <c r="AN1686" i="1" s="1"/>
  <c r="AH1693" i="1"/>
  <c r="AJ1719" i="1"/>
  <c r="AO1719" i="1" s="1"/>
  <c r="AI1688" i="1"/>
  <c r="AJ1733" i="1"/>
  <c r="AO1733" i="1" s="1"/>
  <c r="AJ1741" i="1"/>
  <c r="AH1754" i="1"/>
  <c r="AH1762" i="1"/>
  <c r="AM1762" i="1" s="1"/>
  <c r="AH1778" i="1"/>
  <c r="AM1778" i="1" s="1"/>
  <c r="AH1802" i="1"/>
  <c r="AJ1727" i="1"/>
  <c r="AO1727" i="1" s="1"/>
  <c r="AN1797" i="1"/>
  <c r="AJ1797" i="1"/>
  <c r="AI1779" i="1"/>
  <c r="AH1817" i="1"/>
  <c r="AK1821" i="1"/>
  <c r="AJ1828" i="1"/>
  <c r="AO1828" i="1" s="1"/>
  <c r="AH1839" i="1"/>
  <c r="AM1839" i="1" s="1"/>
  <c r="AJ1844" i="1"/>
  <c r="AO1844" i="1" s="1"/>
  <c r="AI1787" i="1"/>
  <c r="AJ1799" i="1"/>
  <c r="AO1799" i="1" s="1"/>
  <c r="AJ1783" i="1"/>
  <c r="AO1783" i="1" s="1"/>
  <c r="AJ1904" i="1"/>
  <c r="AO1904" i="1" s="1"/>
  <c r="AI1885" i="1"/>
  <c r="AN1885" i="1" s="1"/>
  <c r="AI1864" i="1"/>
  <c r="AN1864" i="1" s="1"/>
  <c r="AH1933" i="1"/>
  <c r="AM1933" i="1" s="1"/>
  <c r="AJ1990" i="1"/>
  <c r="AO1990" i="1" s="1"/>
  <c r="AI1912" i="1"/>
  <c r="AN1912" i="1" s="1"/>
  <c r="AK1956" i="1"/>
  <c r="AP1956" i="1" s="1"/>
  <c r="AH1964" i="1"/>
  <c r="AM1964" i="1" s="1"/>
  <c r="AJ1978" i="1"/>
  <c r="AO1978" i="1" s="1"/>
  <c r="AN1978" i="1"/>
  <c r="AI1913" i="1"/>
  <c r="AN1913" i="1" s="1"/>
  <c r="AJ1969" i="1"/>
  <c r="AO1969" i="1" s="1"/>
  <c r="AJ1907" i="1"/>
  <c r="AO1907" i="1" s="1"/>
  <c r="AH2009" i="1"/>
  <c r="AM2009" i="1" s="1"/>
  <c r="AI2027" i="1"/>
  <c r="AN2027" i="1" s="1"/>
  <c r="AM2036" i="1"/>
  <c r="AJ2080" i="1"/>
  <c r="AO2080" i="1" s="1"/>
  <c r="AK2165" i="1"/>
  <c r="AP2165" i="1" s="1"/>
  <c r="AK2194" i="1"/>
  <c r="AP2194" i="1" s="1"/>
  <c r="AM2093" i="1"/>
  <c r="AI2093" i="1"/>
  <c r="AJ2134" i="1"/>
  <c r="AJ2138" i="1"/>
  <c r="AO2138" i="1" s="1"/>
  <c r="AH2185" i="1"/>
  <c r="AM2185" i="1" s="1"/>
  <c r="AI2038" i="1"/>
  <c r="AM2038" i="1"/>
  <c r="AI2086" i="1"/>
  <c r="AN2086" i="1" s="1"/>
  <c r="AI1989" i="1"/>
  <c r="AN1989" i="1" s="1"/>
  <c r="AI2055" i="1"/>
  <c r="AI2071" i="1"/>
  <c r="AN2071" i="1" s="1"/>
  <c r="AO2194" i="1"/>
  <c r="AN2194" i="1"/>
  <c r="AJ1961" i="1"/>
  <c r="AO1961" i="1" s="1"/>
  <c r="AK2088" i="1"/>
  <c r="AP2088" i="1" s="1"/>
  <c r="AJ2047" i="1"/>
  <c r="AO2047" i="1" s="1"/>
  <c r="AI2222" i="1"/>
  <c r="AN2222" i="1" s="1"/>
  <c r="AM2222" i="1"/>
  <c r="AH2238" i="1"/>
  <c r="AM2238" i="1" s="1"/>
  <c r="AI2278" i="1"/>
  <c r="AK2328" i="1"/>
  <c r="AH2334" i="1"/>
  <c r="AI2266" i="1"/>
  <c r="AN2266" i="1" s="1"/>
  <c r="AM2266" i="1"/>
  <c r="AI2224" i="1"/>
  <c r="AJ2263" i="1"/>
  <c r="AO2263" i="1" s="1"/>
  <c r="AJ2327" i="1"/>
  <c r="AO2327" i="1" s="1"/>
  <c r="AN2327" i="1"/>
  <c r="AJ2322" i="1"/>
  <c r="AO2322" i="1" s="1"/>
  <c r="AH1694" i="1"/>
  <c r="AI1690" i="1"/>
  <c r="AH1709" i="1"/>
  <c r="AH1740" i="1"/>
  <c r="AM1740" i="1" s="1"/>
  <c r="AJ1743" i="1"/>
  <c r="AH1756" i="1"/>
  <c r="AM1756" i="1" s="1"/>
  <c r="AJ1759" i="1"/>
  <c r="AH1794" i="1"/>
  <c r="AI1732" i="1"/>
  <c r="AN1717" i="1"/>
  <c r="AJ1838" i="1"/>
  <c r="AJ1846" i="1"/>
  <c r="AO1846" i="1" s="1"/>
  <c r="AH1849" i="1"/>
  <c r="AM1849" i="1" s="1"/>
  <c r="AJ1854" i="1"/>
  <c r="AO1854" i="1" s="1"/>
  <c r="AN1858" i="1"/>
  <c r="AI1784" i="1"/>
  <c r="AN1784" i="1" s="1"/>
  <c r="AH1873" i="1"/>
  <c r="AM1873" i="1" s="1"/>
  <c r="AJ1902" i="1"/>
  <c r="AJ1918" i="1"/>
  <c r="AO1918" i="1" s="1"/>
  <c r="AJ1926" i="1"/>
  <c r="AN1926" i="1"/>
  <c r="AJ1934" i="1"/>
  <c r="AN1934" i="1"/>
  <c r="AJ1942" i="1"/>
  <c r="AO1942" i="1" s="1"/>
  <c r="AJ1950" i="1"/>
  <c r="AO1950" i="1" s="1"/>
  <c r="AN1950" i="1"/>
  <c r="AN1712" i="1"/>
  <c r="AM1863" i="1"/>
  <c r="AM1866" i="1"/>
  <c r="AN1918" i="1"/>
  <c r="AI1928" i="1"/>
  <c r="AN1882" i="1"/>
  <c r="AI1924" i="1"/>
  <c r="AN1924" i="1" s="1"/>
  <c r="AN1969" i="1"/>
  <c r="AH1987" i="1"/>
  <c r="AJ2016" i="1"/>
  <c r="AO2016" i="1" s="1"/>
  <c r="AJ2037" i="1"/>
  <c r="AO2037" i="1" s="1"/>
  <c r="AH1815" i="1"/>
  <c r="AH2072" i="1"/>
  <c r="AM2072" i="1" s="1"/>
  <c r="AI2083" i="1"/>
  <c r="AI2111" i="1"/>
  <c r="AN2111" i="1" s="1"/>
  <c r="AI2131" i="1"/>
  <c r="AI2153" i="1"/>
  <c r="AN2153" i="1" s="1"/>
  <c r="AI2169" i="1"/>
  <c r="AH2193" i="1"/>
  <c r="AM2193" i="1" s="1"/>
  <c r="AN1990" i="1"/>
  <c r="AM1990" i="1"/>
  <c r="AI2014" i="1"/>
  <c r="AM2071" i="1"/>
  <c r="AJ2097" i="1"/>
  <c r="AO2097" i="1" s="1"/>
  <c r="AK2309" i="1"/>
  <c r="AJ2061" i="1"/>
  <c r="AO2061" i="1" s="1"/>
  <c r="AI2052" i="1"/>
  <c r="AN2052" i="1" s="1"/>
  <c r="AI2214" i="1"/>
  <c r="AN2289" i="1"/>
  <c r="AJ2289" i="1"/>
  <c r="AO2289" i="1" s="1"/>
  <c r="AJ2207" i="1"/>
  <c r="AJ2303" i="1"/>
  <c r="AN2303" i="1"/>
  <c r="AJ2335" i="1"/>
  <c r="AO2335" i="1" s="1"/>
  <c r="AN2335" i="1"/>
  <c r="AI2288" i="1"/>
  <c r="AK1704" i="1"/>
  <c r="AP1704" i="1" s="1"/>
  <c r="AI1705" i="1"/>
  <c r="AH1730" i="1"/>
  <c r="AN1719" i="1"/>
  <c r="AH1734" i="1"/>
  <c r="AM1734" i="1" s="1"/>
  <c r="AJ1737" i="1"/>
  <c r="AJ1745" i="1"/>
  <c r="AJ1753" i="1"/>
  <c r="AH1758" i="1"/>
  <c r="AM1758" i="1" s="1"/>
  <c r="AJ1761" i="1"/>
  <c r="AO1761" i="1" s="1"/>
  <c r="AH1726" i="1"/>
  <c r="AM1726" i="1" s="1"/>
  <c r="AN1785" i="1"/>
  <c r="AJ1785" i="1"/>
  <c r="AO1785" i="1" s="1"/>
  <c r="AK1789" i="1"/>
  <c r="AH1790" i="1"/>
  <c r="AN1775" i="1"/>
  <c r="AM1775" i="1"/>
  <c r="AH1791" i="1"/>
  <c r="AM1791" i="1" s="1"/>
  <c r="AI1728" i="1"/>
  <c r="AI1776" i="1"/>
  <c r="AN1776" i="1" s="1"/>
  <c r="AI1795" i="1"/>
  <c r="AN1795" i="1" s="1"/>
  <c r="AI1808" i="1"/>
  <c r="AN1808" i="1" s="1"/>
  <c r="AH1819" i="1"/>
  <c r="AH1827" i="1"/>
  <c r="AM1827" i="1" s="1"/>
  <c r="AJ1832" i="1"/>
  <c r="AO1832" i="1" s="1"/>
  <c r="AH1835" i="1"/>
  <c r="AM1835" i="1" s="1"/>
  <c r="AJ1840" i="1"/>
  <c r="AO1840" i="1" s="1"/>
  <c r="AH1843" i="1"/>
  <c r="AM1843" i="1" s="1"/>
  <c r="AJ1848" i="1"/>
  <c r="AO1848" i="1" s="1"/>
  <c r="AH1851" i="1"/>
  <c r="AM1851" i="1" s="1"/>
  <c r="AJ1856" i="1"/>
  <c r="AO1856" i="1" s="1"/>
  <c r="AJ1796" i="1"/>
  <c r="AI1869" i="1"/>
  <c r="AJ1714" i="1"/>
  <c r="AH1824" i="1"/>
  <c r="AI1863" i="1"/>
  <c r="AN1863" i="1" s="1"/>
  <c r="AI1890" i="1"/>
  <c r="AH1925" i="1"/>
  <c r="AM1925" i="1" s="1"/>
  <c r="AH1875" i="1"/>
  <c r="AM1875" i="1" s="1"/>
  <c r="AI1900" i="1"/>
  <c r="AH1937" i="1"/>
  <c r="AI1800" i="1"/>
  <c r="AI1866" i="1"/>
  <c r="AI1896" i="1"/>
  <c r="AM1896" i="1"/>
  <c r="AH1899" i="1"/>
  <c r="AM1899" i="1" s="1"/>
  <c r="AM1928" i="1"/>
  <c r="AI1940" i="1"/>
  <c r="AN1951" i="1"/>
  <c r="AM1965" i="1"/>
  <c r="AI1965" i="1"/>
  <c r="AN1965" i="1" s="1"/>
  <c r="AM1972" i="1"/>
  <c r="AK2098" i="1"/>
  <c r="AH1880" i="1"/>
  <c r="AM1880" i="1" s="1"/>
  <c r="AM1892" i="1"/>
  <c r="AM1924" i="1"/>
  <c r="AN1986" i="1"/>
  <c r="AJ1986" i="1"/>
  <c r="AM1878" i="1"/>
  <c r="AI1999" i="1"/>
  <c r="AN1907" i="1"/>
  <c r="AH1939" i="1"/>
  <c r="AM1939" i="1" s="1"/>
  <c r="AO1960" i="1"/>
  <c r="AN1960" i="1"/>
  <c r="AH1985" i="1"/>
  <c r="AI1995" i="1"/>
  <c r="AM2011" i="1"/>
  <c r="AM2027" i="1"/>
  <c r="AN2037" i="1"/>
  <c r="AM2037" i="1"/>
  <c r="AI2085" i="1"/>
  <c r="AN2085" i="1" s="1"/>
  <c r="AM2085" i="1"/>
  <c r="AH2096" i="1"/>
  <c r="AK2105" i="1"/>
  <c r="AK2113" i="1"/>
  <c r="AK2121" i="1"/>
  <c r="AK2129" i="1"/>
  <c r="AK2137" i="1"/>
  <c r="AK2161" i="1"/>
  <c r="AP2161" i="1" s="1"/>
  <c r="AK2177" i="1"/>
  <c r="AJ1860" i="1"/>
  <c r="AM1927" i="1"/>
  <c r="AH1997" i="1"/>
  <c r="AI2029" i="1"/>
  <c r="AN2029" i="1" s="1"/>
  <c r="AM2029" i="1"/>
  <c r="AM2101" i="1"/>
  <c r="AO2108" i="1"/>
  <c r="AM2111" i="1"/>
  <c r="AM2117" i="1"/>
  <c r="AJ2130" i="1"/>
  <c r="AO2130" i="1" s="1"/>
  <c r="AM2131" i="1"/>
  <c r="AM2145" i="1"/>
  <c r="AM2153" i="1"/>
  <c r="AO2156" i="1"/>
  <c r="AM2157" i="1"/>
  <c r="AJ2162" i="1"/>
  <c r="AO2164" i="1"/>
  <c r="AM2169" i="1"/>
  <c r="AM2041" i="1"/>
  <c r="AI2041" i="1"/>
  <c r="AN2041" i="1" s="1"/>
  <c r="AI2089" i="1"/>
  <c r="AM1989" i="1"/>
  <c r="AI1991" i="1"/>
  <c r="AI1998" i="1"/>
  <c r="AN1998" i="1" s="1"/>
  <c r="AH2028" i="1"/>
  <c r="AI2049" i="1"/>
  <c r="AM2049" i="1"/>
  <c r="AH2076" i="1"/>
  <c r="AI2078" i="1"/>
  <c r="AN2078" i="1" s="1"/>
  <c r="AH2092" i="1"/>
  <c r="AM2092" i="1" s="1"/>
  <c r="AM1923" i="1"/>
  <c r="AI1923" i="1"/>
  <c r="AN1923" i="1" s="1"/>
  <c r="AK2024" i="1"/>
  <c r="AI2015" i="1"/>
  <c r="AN2015" i="1" s="1"/>
  <c r="AI2036" i="1"/>
  <c r="AH2063" i="1"/>
  <c r="AM2063" i="1" s="1"/>
  <c r="AH2079" i="1"/>
  <c r="AM2079" i="1" s="1"/>
  <c r="AJ2225" i="1"/>
  <c r="AN2225" i="1"/>
  <c r="AJ2257" i="1"/>
  <c r="AO2257" i="1" s="1"/>
  <c r="AN2257" i="1"/>
  <c r="AI2270" i="1"/>
  <c r="AM2278" i="1"/>
  <c r="AH2302" i="1"/>
  <c r="AM2302" i="1" s="1"/>
  <c r="AJ2184" i="1"/>
  <c r="AO2184" i="1" s="1"/>
  <c r="AI2232" i="1"/>
  <c r="AM2232" i="1"/>
  <c r="AJ2215" i="1"/>
  <c r="AN2215" i="1"/>
  <c r="AJ2255" i="1"/>
  <c r="AO2255" i="1" s="1"/>
  <c r="AJ2279" i="1"/>
  <c r="AO2311" i="1"/>
  <c r="AN2016" i="1"/>
  <c r="AI2290" i="1"/>
  <c r="AM2288" i="1"/>
  <c r="AH2304" i="1"/>
  <c r="AM2304" i="1" s="1"/>
  <c r="AJ1678" i="1"/>
  <c r="AH1738" i="1"/>
  <c r="AM1738" i="1" s="1"/>
  <c r="AH1746" i="1"/>
  <c r="AM1746" i="1" s="1"/>
  <c r="AJ1749" i="1"/>
  <c r="AJ1757" i="1"/>
  <c r="AJ1765" i="1"/>
  <c r="AM1788" i="1"/>
  <c r="AJ1884" i="1"/>
  <c r="AN1884" i="1"/>
  <c r="AO1717" i="1"/>
  <c r="AH1725" i="1"/>
  <c r="AM1725" i="1" s="1"/>
  <c r="AI1792" i="1"/>
  <c r="AN1792" i="1" s="1"/>
  <c r="AI1811" i="1"/>
  <c r="AH1825" i="1"/>
  <c r="AH1831" i="1"/>
  <c r="AM1831" i="1" s="1"/>
  <c r="AJ1836" i="1"/>
  <c r="AO1836" i="1" s="1"/>
  <c r="AH1847" i="1"/>
  <c r="AM1847" i="1" s="1"/>
  <c r="AJ1852" i="1"/>
  <c r="AO1852" i="1" s="1"/>
  <c r="AH1855" i="1"/>
  <c r="AM1855" i="1" s="1"/>
  <c r="AM1816" i="1"/>
  <c r="AJ1826" i="1"/>
  <c r="AJ1858" i="1"/>
  <c r="AO1858" i="1" s="1"/>
  <c r="AI1952" i="1"/>
  <c r="AN1952" i="1" s="1"/>
  <c r="AI1859" i="1"/>
  <c r="AN1818" i="1"/>
  <c r="AI1908" i="1"/>
  <c r="AH1919" i="1"/>
  <c r="AJ1951" i="1"/>
  <c r="AO1951" i="1" s="1"/>
  <c r="AN1963" i="1"/>
  <c r="AM1963" i="1"/>
  <c r="AJ1882" i="1"/>
  <c r="AI1915" i="1"/>
  <c r="AO1956" i="1"/>
  <c r="AJ1973" i="1"/>
  <c r="AO1973" i="1" s="1"/>
  <c r="AJ1981" i="1"/>
  <c r="AM1862" i="1"/>
  <c r="AO2000" i="1"/>
  <c r="AI2011" i="1"/>
  <c r="AN2011" i="1" s="1"/>
  <c r="AH2059" i="1"/>
  <c r="AM2059" i="1" s="1"/>
  <c r="AI2084" i="1"/>
  <c r="AK2109" i="1"/>
  <c r="AP2109" i="1" s="1"/>
  <c r="AK2133" i="1"/>
  <c r="AP2133" i="1" s="1"/>
  <c r="AK2149" i="1"/>
  <c r="AP2149" i="1" s="1"/>
  <c r="AK2173" i="1"/>
  <c r="AI1979" i="1"/>
  <c r="AJ2118" i="1"/>
  <c r="AO2118" i="1" s="1"/>
  <c r="AJ2178" i="1"/>
  <c r="AO2178" i="1" s="1"/>
  <c r="AI2022" i="1"/>
  <c r="AN2022" i="1" s="1"/>
  <c r="AH2068" i="1"/>
  <c r="AM1883" i="1"/>
  <c r="AH1929" i="1"/>
  <c r="AH1996" i="1"/>
  <c r="AM1996" i="1" s="1"/>
  <c r="AI2030" i="1"/>
  <c r="AN2030" i="1" s="1"/>
  <c r="AM2030" i="1"/>
  <c r="AH2039" i="1"/>
  <c r="AM2039" i="1" s="1"/>
  <c r="AI2094" i="1"/>
  <c r="AN2094" i="1" s="1"/>
  <c r="AH2051" i="1"/>
  <c r="AI2254" i="1"/>
  <c r="AM2254" i="1"/>
  <c r="AN2080" i="1"/>
  <c r="AI2250" i="1"/>
  <c r="AM2250" i="1"/>
  <c r="AJ2199" i="1"/>
  <c r="AN2199" i="1"/>
  <c r="AJ2247" i="1"/>
  <c r="AO2247" i="1" s="1"/>
  <c r="AN2247" i="1"/>
  <c r="AJ2295" i="1"/>
  <c r="AJ2210" i="1"/>
  <c r="AI2306" i="1"/>
  <c r="AI2336" i="1"/>
  <c r="AH1676" i="1"/>
  <c r="AI1680" i="1"/>
  <c r="AN1680" i="1" s="1"/>
  <c r="AH1696" i="1"/>
  <c r="AI1731" i="1"/>
  <c r="AN1731" i="1" s="1"/>
  <c r="AJ1735" i="1"/>
  <c r="AO1735" i="1" s="1"/>
  <c r="AH1748" i="1"/>
  <c r="AM1748" i="1" s="1"/>
  <c r="AJ1751" i="1"/>
  <c r="AO1751" i="1" s="1"/>
  <c r="AH1764" i="1"/>
  <c r="AM1764" i="1" s="1"/>
  <c r="AK1793" i="1"/>
  <c r="AP1793" i="1" s="1"/>
  <c r="AN1727" i="1"/>
  <c r="AK1773" i="1"/>
  <c r="AH1774" i="1"/>
  <c r="AN1813" i="1"/>
  <c r="AJ1813" i="1"/>
  <c r="AO1813" i="1" s="1"/>
  <c r="AO1723" i="1"/>
  <c r="AM1792" i="1"/>
  <c r="AJ1823" i="1"/>
  <c r="AO1823" i="1" s="1"/>
  <c r="AJ1830" i="1"/>
  <c r="AO1830" i="1" s="1"/>
  <c r="AH1833" i="1"/>
  <c r="AH1841" i="1"/>
  <c r="AM1841" i="1" s="1"/>
  <c r="AH1857" i="1"/>
  <c r="AN1799" i="1"/>
  <c r="AM1799" i="1"/>
  <c r="AM1818" i="1"/>
  <c r="AJ1865" i="1"/>
  <c r="AN1783" i="1"/>
  <c r="AH1872" i="1"/>
  <c r="AH1893" i="1"/>
  <c r="AM1893" i="1" s="1"/>
  <c r="AM1952" i="1"/>
  <c r="AM1770" i="1"/>
  <c r="AI1770" i="1"/>
  <c r="AM1859" i="1"/>
  <c r="AH1870" i="1"/>
  <c r="AM1870" i="1" s="1"/>
  <c r="AH1905" i="1"/>
  <c r="AJ1948" i="1"/>
  <c r="AK1960" i="1"/>
  <c r="AP1960" i="1" s="1"/>
  <c r="AN1826" i="1"/>
  <c r="AK1901" i="1"/>
  <c r="AP1901" i="1" s="1"/>
  <c r="AK2002" i="1"/>
  <c r="AP2002" i="1" s="1"/>
  <c r="AH1889" i="1"/>
  <c r="AM1889" i="1" s="1"/>
  <c r="AM1912" i="1"/>
  <c r="AM1962" i="1"/>
  <c r="AI1962" i="1"/>
  <c r="AN1962" i="1" s="1"/>
  <c r="AI1941" i="1"/>
  <c r="AN1941" i="1" s="1"/>
  <c r="AK1945" i="1"/>
  <c r="AH1959" i="1"/>
  <c r="AN1981" i="1"/>
  <c r="AM1981" i="1"/>
  <c r="AO1812" i="1"/>
  <c r="AI1862" i="1"/>
  <c r="AN1862" i="1" s="1"/>
  <c r="AI2020" i="1"/>
  <c r="AH2048" i="1"/>
  <c r="AM2048" i="1" s="1"/>
  <c r="AJ2120" i="1"/>
  <c r="AO2120" i="1" s="1"/>
  <c r="AJ2136" i="1"/>
  <c r="AO2136" i="1" s="1"/>
  <c r="AJ2176" i="1"/>
  <c r="AO2176" i="1" s="1"/>
  <c r="AH1771" i="1"/>
  <c r="AM1955" i="1"/>
  <c r="AI1955" i="1"/>
  <c r="AH1977" i="1"/>
  <c r="AM1977" i="1" s="1"/>
  <c r="AJ2008" i="1"/>
  <c r="AI2101" i="1"/>
  <c r="AI2117" i="1"/>
  <c r="AI2145" i="1"/>
  <c r="AI2157" i="1"/>
  <c r="AN1876" i="1"/>
  <c r="AM1876" i="1"/>
  <c r="AK1897" i="1"/>
  <c r="AN1942" i="1"/>
  <c r="AN1975" i="1"/>
  <c r="AH1992" i="1"/>
  <c r="AM1992" i="1" s="1"/>
  <c r="AH2012" i="1"/>
  <c r="AM2012" i="1" s="1"/>
  <c r="AH2060" i="1"/>
  <c r="AI2246" i="1"/>
  <c r="AN2246" i="1" s="1"/>
  <c r="AJ2318" i="1"/>
  <c r="AO2318" i="1" s="1"/>
  <c r="AJ2202" i="1"/>
  <c r="AO2202" i="1" s="1"/>
  <c r="AI2330" i="1"/>
  <c r="AN2330" i="1" s="1"/>
  <c r="AM2330" i="1"/>
  <c r="AM2224" i="1"/>
  <c r="AJ2231" i="1"/>
  <c r="AN2231" i="1"/>
  <c r="AJ2271" i="1"/>
  <c r="AN2271" i="1"/>
  <c r="AI2200" i="1"/>
  <c r="AN2200" i="1" s="1"/>
  <c r="AM2200" i="1"/>
  <c r="AI1675" i="1"/>
  <c r="AN1675" i="1" s="1"/>
  <c r="AI1689" i="1"/>
  <c r="AN1689" i="1" s="1"/>
  <c r="AM1700" i="1"/>
  <c r="AI1700" i="1"/>
  <c r="AM1680" i="1"/>
  <c r="AM1698" i="1"/>
  <c r="AJ1715" i="1"/>
  <c r="AO1715" i="1" s="1"/>
  <c r="AH1742" i="1"/>
  <c r="AM1742" i="1" s="1"/>
  <c r="AH1750" i="1"/>
  <c r="AH1766" i="1"/>
  <c r="AM1766" i="1" s="1"/>
  <c r="AH1677" i="1"/>
  <c r="AI1682" i="1"/>
  <c r="AN1682" i="1" s="1"/>
  <c r="AM1682" i="1"/>
  <c r="AJ1712" i="1"/>
  <c r="AN1679" i="1"/>
  <c r="AM1679" i="1"/>
  <c r="AM1686" i="1"/>
  <c r="AM1689" i="1"/>
  <c r="AI1713" i="1"/>
  <c r="AN1713" i="1" s="1"/>
  <c r="AH1701" i="1"/>
  <c r="AM1701" i="1" s="1"/>
  <c r="AM1688" i="1"/>
  <c r="AI1698" i="1"/>
  <c r="AM1731" i="1"/>
  <c r="AH1736" i="1"/>
  <c r="AM1736" i="1" s="1"/>
  <c r="AJ1739" i="1"/>
  <c r="AH1744" i="1"/>
  <c r="AM1744" i="1" s="1"/>
  <c r="AJ1747" i="1"/>
  <c r="AH1752" i="1"/>
  <c r="AM1752" i="1" s="1"/>
  <c r="AJ1755" i="1"/>
  <c r="AH1760" i="1"/>
  <c r="AM1760" i="1" s="1"/>
  <c r="AJ1763" i="1"/>
  <c r="AN1801" i="1"/>
  <c r="AJ1801" i="1"/>
  <c r="AM1727" i="1"/>
  <c r="AN1781" i="1"/>
  <c r="AJ1781" i="1"/>
  <c r="AO1781" i="1" s="1"/>
  <c r="AH1806" i="1"/>
  <c r="AO1772" i="1"/>
  <c r="AH1804" i="1"/>
  <c r="AM1804" i="1" s="1"/>
  <c r="AI1807" i="1"/>
  <c r="AN1807" i="1" s="1"/>
  <c r="AN1723" i="1"/>
  <c r="AM1728" i="1"/>
  <c r="AM1768" i="1"/>
  <c r="AI1768" i="1"/>
  <c r="AN1768" i="1" s="1"/>
  <c r="AM1776" i="1"/>
  <c r="AM1808" i="1"/>
  <c r="AO1821" i="1"/>
  <c r="AH1829" i="1"/>
  <c r="AM1829" i="1" s="1"/>
  <c r="AJ1834" i="1"/>
  <c r="AH1837" i="1"/>
  <c r="AM1837" i="1" s="1"/>
  <c r="AJ1842" i="1"/>
  <c r="AH1845" i="1"/>
  <c r="AM1845" i="1" s="1"/>
  <c r="AJ1850" i="1"/>
  <c r="AH1853" i="1"/>
  <c r="AM1853" i="1" s="1"/>
  <c r="AJ1775" i="1"/>
  <c r="AO1775" i="1" s="1"/>
  <c r="AM1787" i="1"/>
  <c r="AH1820" i="1"/>
  <c r="AM1826" i="1"/>
  <c r="AM1858" i="1"/>
  <c r="AM1784" i="1"/>
  <c r="AM1869" i="1"/>
  <c r="AN1714" i="1"/>
  <c r="AM1783" i="1"/>
  <c r="AI1874" i="1"/>
  <c r="AM1890" i="1"/>
  <c r="AI1920" i="1"/>
  <c r="AN1920" i="1" s="1"/>
  <c r="AM1957" i="1"/>
  <c r="AM1885" i="1"/>
  <c r="AM1900" i="1"/>
  <c r="AI1932" i="1"/>
  <c r="AN1932" i="1" s="1"/>
  <c r="AM1864" i="1"/>
  <c r="AM1908" i="1"/>
  <c r="AM1940" i="1"/>
  <c r="AI1972" i="1"/>
  <c r="AN1972" i="1" s="1"/>
  <c r="AM1882" i="1"/>
  <c r="AI1892" i="1"/>
  <c r="AN1892" i="1" s="1"/>
  <c r="AH1903" i="1"/>
  <c r="AM1903" i="1" s="1"/>
  <c r="AM1915" i="1"/>
  <c r="AH1917" i="1"/>
  <c r="AI1935" i="1"/>
  <c r="AI1947" i="1"/>
  <c r="AN1947" i="1" s="1"/>
  <c r="AH1949" i="1"/>
  <c r="AM1949" i="1" s="1"/>
  <c r="AK1994" i="1"/>
  <c r="AP1994" i="1" s="1"/>
  <c r="AI1878" i="1"/>
  <c r="AI1909" i="1"/>
  <c r="AN1909" i="1" s="1"/>
  <c r="AO1945" i="1"/>
  <c r="AH1980" i="1"/>
  <c r="AH1983" i="1"/>
  <c r="AM1983" i="1" s="1"/>
  <c r="AJ1984" i="1"/>
  <c r="AI1911" i="1"/>
  <c r="AM1979" i="1"/>
  <c r="AI2021" i="1"/>
  <c r="AH2032" i="1"/>
  <c r="AM2032" i="1" s="1"/>
  <c r="AH2057" i="1"/>
  <c r="AI2064" i="1"/>
  <c r="AH2073" i="1"/>
  <c r="AI2075" i="1"/>
  <c r="AN2075" i="1" s="1"/>
  <c r="AM2100" i="1"/>
  <c r="AJ2124" i="1"/>
  <c r="AK2293" i="1"/>
  <c r="AP2293" i="1" s="1"/>
  <c r="AK2311" i="1"/>
  <c r="AN1860" i="1"/>
  <c r="AM1860" i="1"/>
  <c r="AI1927" i="1"/>
  <c r="AN1927" i="1" s="1"/>
  <c r="AH2003" i="1"/>
  <c r="AI2019" i="1"/>
  <c r="AN2019" i="1" s="1"/>
  <c r="AH2035" i="1"/>
  <c r="AM2035" i="1" s="1"/>
  <c r="AJ2056" i="1"/>
  <c r="AI2067" i="1"/>
  <c r="AN2067" i="1" s="1"/>
  <c r="AM2083" i="1"/>
  <c r="AI2107" i="1"/>
  <c r="AN2107" i="1" s="1"/>
  <c r="AK2108" i="1"/>
  <c r="AP2108" i="1" s="1"/>
  <c r="AI2115" i="1"/>
  <c r="AN2115" i="1" s="1"/>
  <c r="AI2141" i="1"/>
  <c r="AN2141" i="1" s="1"/>
  <c r="AI2155" i="1"/>
  <c r="AN2155" i="1" s="1"/>
  <c r="AK2156" i="1"/>
  <c r="AK2164" i="1"/>
  <c r="AP2164" i="1" s="1"/>
  <c r="AM2022" i="1"/>
  <c r="AM2086" i="1"/>
  <c r="AO1897" i="1"/>
  <c r="AM1975" i="1"/>
  <c r="AJ2001" i="1"/>
  <c r="AI2033" i="1"/>
  <c r="AM2033" i="1"/>
  <c r="AI2042" i="1"/>
  <c r="AM2042" i="1"/>
  <c r="AJ2081" i="1"/>
  <c r="AO2081" i="1" s="1"/>
  <c r="AI2087" i="1"/>
  <c r="AM2094" i="1"/>
  <c r="AM1993" i="1"/>
  <c r="AI1993" i="1"/>
  <c r="AN1993" i="1" s="1"/>
  <c r="AM2020" i="1"/>
  <c r="AI2040" i="1"/>
  <c r="AJ2077" i="1"/>
  <c r="AN2047" i="1"/>
  <c r="AI2100" i="1"/>
  <c r="AI2091" i="1"/>
  <c r="AN2091" i="1" s="1"/>
  <c r="AH2206" i="1"/>
  <c r="AM2214" i="1"/>
  <c r="AM2246" i="1"/>
  <c r="AM2270" i="1"/>
  <c r="AI2286" i="1"/>
  <c r="AN2286" i="1" s="1"/>
  <c r="AM2286" i="1"/>
  <c r="AJ2321" i="1"/>
  <c r="AH2258" i="1"/>
  <c r="AI2282" i="1"/>
  <c r="AM2282" i="1"/>
  <c r="AO2309" i="1"/>
  <c r="AH2264" i="1"/>
  <c r="AI2280" i="1"/>
  <c r="AM2280" i="1"/>
  <c r="AJ2287" i="1"/>
  <c r="AO2287" i="1" s="1"/>
  <c r="AN2287" i="1"/>
  <c r="AH2187" i="1"/>
  <c r="AN2263" i="1"/>
  <c r="AH2272" i="1"/>
  <c r="AM2272" i="1" s="1"/>
  <c r="AI2296" i="1"/>
  <c r="AN2296" i="1" s="1"/>
  <c r="AM2296" i="1"/>
  <c r="AI2312" i="1"/>
  <c r="AM2312" i="1"/>
  <c r="AN1961" i="1"/>
  <c r="AO2024" i="1"/>
  <c r="AO2105" i="1"/>
  <c r="AO2109" i="1"/>
  <c r="AO2113" i="1"/>
  <c r="AO2121" i="1"/>
  <c r="AO2129" i="1"/>
  <c r="AO2133" i="1"/>
  <c r="AO2137" i="1"/>
  <c r="AO2149" i="1"/>
  <c r="AO2161" i="1"/>
  <c r="AO2165" i="1"/>
  <c r="AO2173" i="1"/>
  <c r="AO2177" i="1"/>
  <c r="AN2000" i="1"/>
  <c r="AJ2329" i="1"/>
  <c r="AI2188" i="1"/>
  <c r="AN2188" i="1" s="1"/>
  <c r="AJ2220" i="1"/>
  <c r="AO2220" i="1" s="1"/>
  <c r="AJ2252" i="1"/>
  <c r="AJ2226" i="1"/>
  <c r="AO2226" i="1" s="1"/>
  <c r="AJ2242" i="1"/>
  <c r="AO2242" i="1" s="1"/>
  <c r="AO2328" i="1"/>
  <c r="AJ2198" i="1"/>
  <c r="AH1710" i="1"/>
  <c r="AM1710" i="1" s="1"/>
  <c r="AN1707" i="1"/>
  <c r="AM1707" i="1"/>
  <c r="AH1718" i="1"/>
  <c r="AM1718" i="1" s="1"/>
  <c r="AI1729" i="1"/>
  <c r="AN1729" i="1" s="1"/>
  <c r="AM1719" i="1"/>
  <c r="AI1708" i="1"/>
  <c r="AN1708" i="1" s="1"/>
  <c r="AH1721" i="1"/>
  <c r="AM1721" i="1" s="1"/>
  <c r="AM1722" i="1"/>
  <c r="AO1793" i="1"/>
  <c r="AH1810" i="1"/>
  <c r="AM1810" i="1" s="1"/>
  <c r="AO1773" i="1"/>
  <c r="AO1789" i="1"/>
  <c r="AN1772" i="1"/>
  <c r="AM1772" i="1"/>
  <c r="AJ1888" i="1"/>
  <c r="AO1888" i="1" s="1"/>
  <c r="AN1888" i="1"/>
  <c r="AM1717" i="1"/>
  <c r="AM1723" i="1"/>
  <c r="AN1789" i="1"/>
  <c r="AN1796" i="1"/>
  <c r="AN1793" i="1"/>
  <c r="AN1904" i="1"/>
  <c r="AN1948" i="1"/>
  <c r="AN1901" i="1"/>
  <c r="AI1971" i="1"/>
  <c r="AM1971" i="1"/>
  <c r="AN1973" i="1"/>
  <c r="AM1973" i="1"/>
  <c r="AN1773" i="1"/>
  <c r="AM1945" i="1"/>
  <c r="AM1969" i="1"/>
  <c r="AN1984" i="1"/>
  <c r="AM1999" i="1"/>
  <c r="AH2004" i="1"/>
  <c r="AM2004" i="1" s="1"/>
  <c r="AN2005" i="1"/>
  <c r="AM2016" i="1"/>
  <c r="AI2031" i="1"/>
  <c r="AN2031" i="1" s="1"/>
  <c r="AM2080" i="1"/>
  <c r="AI2095" i="1"/>
  <c r="AK2285" i="1"/>
  <c r="AK2301" i="1"/>
  <c r="AP2301" i="1" s="1"/>
  <c r="AN2008" i="1"/>
  <c r="AN2108" i="1"/>
  <c r="AN2118" i="1"/>
  <c r="AN2120" i="1"/>
  <c r="AN2124" i="1"/>
  <c r="AN2130" i="1"/>
  <c r="AN2134" i="1"/>
  <c r="AN2136" i="1"/>
  <c r="AN2138" i="1"/>
  <c r="AN2156" i="1"/>
  <c r="AN2162" i="1"/>
  <c r="AN2164" i="1"/>
  <c r="AN2176" i="1"/>
  <c r="AN2178" i="1"/>
  <c r="AI2006" i="1"/>
  <c r="AH1887" i="1"/>
  <c r="AM1887" i="1" s="1"/>
  <c r="AM1897" i="1"/>
  <c r="AM1991" i="1"/>
  <c r="AN2001" i="1"/>
  <c r="AI2010" i="1"/>
  <c r="AI2026" i="1"/>
  <c r="AM2055" i="1"/>
  <c r="AI2062" i="1"/>
  <c r="AN2062" i="1" s="1"/>
  <c r="AI2074" i="1"/>
  <c r="AN2081" i="1"/>
  <c r="AM2088" i="1"/>
  <c r="AN2097" i="1"/>
  <c r="AM2102" i="1"/>
  <c r="AM2114" i="1"/>
  <c r="AM2116" i="1"/>
  <c r="AM2126" i="1"/>
  <c r="AM2132" i="1"/>
  <c r="AM2142" i="1"/>
  <c r="AM2144" i="1"/>
  <c r="AM2146" i="1"/>
  <c r="AM2148" i="1"/>
  <c r="AM2152" i="1"/>
  <c r="AM2158" i="1"/>
  <c r="AM2160" i="1"/>
  <c r="AM2168" i="1"/>
  <c r="AM2170" i="1"/>
  <c r="AH2189" i="1"/>
  <c r="AM2189" i="1" s="1"/>
  <c r="AM2047" i="1"/>
  <c r="AI2070" i="1"/>
  <c r="AN2070" i="1" s="1"/>
  <c r="AM2005" i="1"/>
  <c r="AM2081" i="1"/>
  <c r="AI2191" i="1"/>
  <c r="AH2192" i="1"/>
  <c r="AJ2273" i="1"/>
  <c r="AO2273" i="1" s="1"/>
  <c r="AN2318" i="1"/>
  <c r="AJ2337" i="1"/>
  <c r="AO2337" i="1" s="1"/>
  <c r="AM2097" i="1"/>
  <c r="AN2202" i="1"/>
  <c r="AO2301" i="1"/>
  <c r="AM2008" i="1"/>
  <c r="AI2195" i="1"/>
  <c r="AN2195" i="1" s="1"/>
  <c r="AI2183" i="1"/>
  <c r="AN2210" i="1"/>
  <c r="AN2322" i="1"/>
  <c r="AM1961" i="1"/>
  <c r="AO2088" i="1"/>
  <c r="AJ1681" i="1"/>
  <c r="AO1681" i="1" s="1"/>
  <c r="AJ1683" i="1"/>
  <c r="AJ1691" i="1"/>
  <c r="AJ1699" i="1"/>
  <c r="AO1699" i="1" s="1"/>
  <c r="AN1699" i="1"/>
  <c r="AH1702" i="1"/>
  <c r="AN1715" i="1"/>
  <c r="AM1715" i="1"/>
  <c r="AM1690" i="1"/>
  <c r="AJ1707" i="1"/>
  <c r="AO1707" i="1" s="1"/>
  <c r="AN1678" i="1"/>
  <c r="AM1678" i="1"/>
  <c r="AI1706" i="1"/>
  <c r="AI1722" i="1"/>
  <c r="AN1722" i="1" s="1"/>
  <c r="AN1733" i="1"/>
  <c r="AN1735" i="1"/>
  <c r="AN1737" i="1"/>
  <c r="AN1739" i="1"/>
  <c r="AN1741" i="1"/>
  <c r="AN1743" i="1"/>
  <c r="AN1745" i="1"/>
  <c r="AN1747" i="1"/>
  <c r="AN1749" i="1"/>
  <c r="AN1751" i="1"/>
  <c r="AN1753" i="1"/>
  <c r="AN1755" i="1"/>
  <c r="AN1757" i="1"/>
  <c r="AN1759" i="1"/>
  <c r="AN1761" i="1"/>
  <c r="AN1763" i="1"/>
  <c r="AN1765" i="1"/>
  <c r="AH1767" i="1"/>
  <c r="AH1786" i="1"/>
  <c r="AJ1769" i="1"/>
  <c r="AO1769" i="1" s="1"/>
  <c r="AH1782" i="1"/>
  <c r="AH1798" i="1"/>
  <c r="AM1798" i="1" s="1"/>
  <c r="AH1814" i="1"/>
  <c r="AN1821" i="1"/>
  <c r="AN1823" i="1"/>
  <c r="AN1828" i="1"/>
  <c r="AN1830" i="1"/>
  <c r="AN1832" i="1"/>
  <c r="AN1834" i="1"/>
  <c r="AN1836" i="1"/>
  <c r="AN1838" i="1"/>
  <c r="AN1840" i="1"/>
  <c r="AN1842" i="1"/>
  <c r="AN1844" i="1"/>
  <c r="AN1846" i="1"/>
  <c r="AN1848" i="1"/>
  <c r="AN1850" i="1"/>
  <c r="AN1852" i="1"/>
  <c r="AN1854" i="1"/>
  <c r="AN1856" i="1"/>
  <c r="AN1865" i="1"/>
  <c r="AH1891" i="1"/>
  <c r="AM1891" i="1" s="1"/>
  <c r="AJ1898" i="1"/>
  <c r="AJ1906" i="1"/>
  <c r="AO1906" i="1" s="1"/>
  <c r="AJ1914" i="1"/>
  <c r="AJ1922" i="1"/>
  <c r="AO1922" i="1" s="1"/>
  <c r="AN1922" i="1"/>
  <c r="AJ1930" i="1"/>
  <c r="AO1930" i="1" s="1"/>
  <c r="AJ1938" i="1"/>
  <c r="AJ1946" i="1"/>
  <c r="AO1946" i="1" s="1"/>
  <c r="AJ1954" i="1"/>
  <c r="AO1954" i="1" s="1"/>
  <c r="AN1954" i="1"/>
  <c r="AI1716" i="1"/>
  <c r="AN1716" i="1" s="1"/>
  <c r="AM1909" i="1"/>
  <c r="AM1941" i="1"/>
  <c r="AH1921" i="1"/>
  <c r="AM1921" i="1" s="1"/>
  <c r="AH1953" i="1"/>
  <c r="AO1901" i="1"/>
  <c r="AN1930" i="1"/>
  <c r="AK2050" i="1"/>
  <c r="AN1914" i="1"/>
  <c r="AN1956" i="1"/>
  <c r="AO1994" i="1"/>
  <c r="AM1913" i="1"/>
  <c r="AN1945" i="1"/>
  <c r="AN1994" i="1"/>
  <c r="AN1812" i="1"/>
  <c r="AM2000" i="1"/>
  <c r="AJ2005" i="1"/>
  <c r="AO2005" i="1" s="1"/>
  <c r="AM2064" i="1"/>
  <c r="AJ2103" i="1"/>
  <c r="AJ2119" i="1"/>
  <c r="AO2119" i="1" s="1"/>
  <c r="AJ2123" i="1"/>
  <c r="AO2123" i="1" s="1"/>
  <c r="AJ2135" i="1"/>
  <c r="AO2135" i="1" s="1"/>
  <c r="AJ2139" i="1"/>
  <c r="AJ2143" i="1"/>
  <c r="AJ2151" i="1"/>
  <c r="AO2151" i="1" s="1"/>
  <c r="AJ2171" i="1"/>
  <c r="AJ2175" i="1"/>
  <c r="AO2175" i="1" s="1"/>
  <c r="AJ2179" i="1"/>
  <c r="AO2179" i="1" s="1"/>
  <c r="AN2056" i="1"/>
  <c r="AI2054" i="1"/>
  <c r="AN2054" i="1" s="1"/>
  <c r="AN1897" i="1"/>
  <c r="AO2002" i="1"/>
  <c r="AH2044" i="1"/>
  <c r="AM2044" i="1" s="1"/>
  <c r="AI2046" i="1"/>
  <c r="AN2046" i="1" s="1"/>
  <c r="AI2058" i="1"/>
  <c r="AN2058" i="1" s="1"/>
  <c r="AI2090" i="1"/>
  <c r="AN2090" i="1" s="1"/>
  <c r="AN1938" i="1"/>
  <c r="AN2024" i="1"/>
  <c r="AN2061" i="1"/>
  <c r="AN2077" i="1"/>
  <c r="AN2088" i="1"/>
  <c r="AI2102" i="1"/>
  <c r="AN2103" i="1"/>
  <c r="AN2105" i="1"/>
  <c r="AN2109" i="1"/>
  <c r="AN2113" i="1"/>
  <c r="AI2114" i="1"/>
  <c r="AN2114" i="1" s="1"/>
  <c r="AI2116" i="1"/>
  <c r="AN2119" i="1"/>
  <c r="AN2121" i="1"/>
  <c r="AN2123" i="1"/>
  <c r="AI2126" i="1"/>
  <c r="AN2126" i="1" s="1"/>
  <c r="AN2129" i="1"/>
  <c r="AI2132" i="1"/>
  <c r="AN2132" i="1" s="1"/>
  <c r="AN2133" i="1"/>
  <c r="AN2135" i="1"/>
  <c r="AN2137" i="1"/>
  <c r="AN2139" i="1"/>
  <c r="AI2142" i="1"/>
  <c r="AN2142" i="1" s="1"/>
  <c r="AN2143" i="1"/>
  <c r="AI2144" i="1"/>
  <c r="AN2144" i="1" s="1"/>
  <c r="AI2146" i="1"/>
  <c r="AI2148" i="1"/>
  <c r="AN2149" i="1"/>
  <c r="AN2151" i="1"/>
  <c r="AI2152" i="1"/>
  <c r="AI2158" i="1"/>
  <c r="AI2160" i="1"/>
  <c r="AN2160" i="1" s="1"/>
  <c r="AN2161" i="1"/>
  <c r="AN2165" i="1"/>
  <c r="AI2168" i="1"/>
  <c r="AN2168" i="1" s="1"/>
  <c r="AI2170" i="1"/>
  <c r="AN2171" i="1"/>
  <c r="AN2173" i="1"/>
  <c r="AN2175" i="1"/>
  <c r="AN2177" i="1"/>
  <c r="AN2179" i="1"/>
  <c r="AH2181" i="1"/>
  <c r="AM2181" i="1" s="1"/>
  <c r="AN2002" i="1"/>
  <c r="AN2198" i="1"/>
  <c r="AJ2217" i="1"/>
  <c r="AI2262" i="1"/>
  <c r="AI2310" i="1"/>
  <c r="AI2326" i="1"/>
  <c r="AN2326" i="1" s="1"/>
  <c r="AM2001" i="1"/>
  <c r="AN2184" i="1"/>
  <c r="AM2184" i="1"/>
  <c r="AK2245" i="1"/>
  <c r="AI2196" i="1"/>
  <c r="AI2204" i="1"/>
  <c r="AN2204" i="1" s="1"/>
  <c r="AI2212" i="1"/>
  <c r="AN2212" i="1" s="1"/>
  <c r="AN2220" i="1"/>
  <c r="AI2228" i="1"/>
  <c r="AN2228" i="1" s="1"/>
  <c r="AI2244" i="1"/>
  <c r="AN2252" i="1"/>
  <c r="AI2268" i="1"/>
  <c r="AN2268" i="1" s="1"/>
  <c r="AI2276" i="1"/>
  <c r="AN2276" i="1" s="1"/>
  <c r="AI2284" i="1"/>
  <c r="AN2284" i="1" s="1"/>
  <c r="AI2292" i="1"/>
  <c r="AI2300" i="1"/>
  <c r="AN2300" i="1" s="1"/>
  <c r="AI2308" i="1"/>
  <c r="AN2308" i="1" s="1"/>
  <c r="AI2316" i="1"/>
  <c r="AN2316" i="1" s="1"/>
  <c r="AI2324" i="1"/>
  <c r="AI2332" i="1"/>
  <c r="AN2332" i="1" s="1"/>
  <c r="AN2226" i="1"/>
  <c r="AN2242" i="1"/>
  <c r="AK2261" i="1"/>
  <c r="AO2285" i="1"/>
  <c r="AI2298" i="1"/>
  <c r="AI2338" i="1"/>
  <c r="AN2338" i="1" s="1"/>
  <c r="AI2240" i="1"/>
  <c r="AN2240" i="1" s="1"/>
  <c r="AI2248" i="1"/>
  <c r="AN2328" i="1"/>
  <c r="D46" i="3"/>
  <c r="E46" i="3" s="1"/>
  <c r="AN2260" i="1" l="1"/>
  <c r="AI2007" i="1"/>
  <c r="AN2007" i="1" s="1"/>
  <c r="AI2315" i="1"/>
  <c r="AJ2315" i="1" s="1"/>
  <c r="AK2315" i="1" s="1"/>
  <c r="AL2315" i="1" s="1"/>
  <c r="AR2315" i="1" s="1"/>
  <c r="AN2314" i="1"/>
  <c r="AO1720" i="1"/>
  <c r="AN2166" i="1"/>
  <c r="AI1988" i="1"/>
  <c r="AJ1988" i="1" s="1"/>
  <c r="AO1988" i="1" s="1"/>
  <c r="AN2186" i="1"/>
  <c r="AO2333" i="1"/>
  <c r="AI2025" i="1"/>
  <c r="AN2025" i="1" s="1"/>
  <c r="AO2186" i="1"/>
  <c r="AJ2233" i="1"/>
  <c r="AO2233" i="1" s="1"/>
  <c r="AJ2017" i="1"/>
  <c r="AO2017" i="1" s="1"/>
  <c r="AN2333" i="1"/>
  <c r="AN2122" i="1"/>
  <c r="AJ1958" i="1"/>
  <c r="AK1958" i="1" s="1"/>
  <c r="AP1958" i="1" s="1"/>
  <c r="AK2281" i="1"/>
  <c r="AP2281" i="1" s="1"/>
  <c r="AN2069" i="1"/>
  <c r="AO1777" i="1"/>
  <c r="AN2066" i="1"/>
  <c r="AI2125" i="1"/>
  <c r="AJ2125" i="1" s="1"/>
  <c r="AO2125" i="1" s="1"/>
  <c r="AO1780" i="1"/>
  <c r="AN2323" i="1"/>
  <c r="AN2167" i="1"/>
  <c r="AN1780" i="1"/>
  <c r="AN2172" i="1"/>
  <c r="AN1777" i="1"/>
  <c r="AJ2201" i="1"/>
  <c r="AO2201" i="1" s="1"/>
  <c r="AI2043" i="1"/>
  <c r="AN2043" i="1" s="1"/>
  <c r="AO2277" i="1"/>
  <c r="AJ1944" i="1"/>
  <c r="AO1944" i="1" s="1"/>
  <c r="AK2213" i="1"/>
  <c r="AP2213" i="1" s="1"/>
  <c r="AN1867" i="1"/>
  <c r="AO2291" i="1"/>
  <c r="AN1724" i="1"/>
  <c r="AK2259" i="1"/>
  <c r="AP2259" i="1" s="1"/>
  <c r="AK2197" i="1"/>
  <c r="AP2197" i="1" s="1"/>
  <c r="AK1805" i="1"/>
  <c r="AL1805" i="1" s="1"/>
  <c r="AR1805" i="1" s="1"/>
  <c r="AO1711" i="1"/>
  <c r="AN2216" i="1"/>
  <c r="AO2307" i="1"/>
  <c r="AN2163" i="1"/>
  <c r="AN2128" i="1"/>
  <c r="AO2128" i="1"/>
  <c r="AJ1910" i="1"/>
  <c r="AO1910" i="1" s="1"/>
  <c r="AN2307" i="1"/>
  <c r="AJ1809" i="1"/>
  <c r="AO1809" i="1" s="1"/>
  <c r="AN2013" i="1"/>
  <c r="AN1871" i="1"/>
  <c r="AN1895" i="1"/>
  <c r="AN1936" i="1"/>
  <c r="AO1871" i="1"/>
  <c r="AM1868" i="1"/>
  <c r="AN1916" i="1"/>
  <c r="AJ2065" i="1"/>
  <c r="AO2065" i="1" s="1"/>
  <c r="AK2275" i="1"/>
  <c r="AL2275" i="1" s="1"/>
  <c r="AR2275" i="1" s="1"/>
  <c r="AN2230" i="1"/>
  <c r="AN2045" i="1"/>
  <c r="AN2053" i="1"/>
  <c r="AN2174" i="1"/>
  <c r="AN2104" i="1"/>
  <c r="AN2265" i="1"/>
  <c r="AJ2319" i="1"/>
  <c r="AO2319" i="1" s="1"/>
  <c r="AN2239" i="1"/>
  <c r="AI2294" i="1"/>
  <c r="AN2294" i="1" s="1"/>
  <c r="AO1974" i="1"/>
  <c r="AN1868" i="1"/>
  <c r="AO2190" i="1"/>
  <c r="AN2180" i="1"/>
  <c r="AO2253" i="1"/>
  <c r="AM2172" i="1"/>
  <c r="AM1871" i="1"/>
  <c r="AM2104" i="1"/>
  <c r="AM2167" i="1"/>
  <c r="AI2208" i="1"/>
  <c r="AN2208" i="1" s="1"/>
  <c r="AN2127" i="1"/>
  <c r="AK2082" i="1"/>
  <c r="AP2082" i="1" s="1"/>
  <c r="AO2305" i="1"/>
  <c r="AO2227" i="1"/>
  <c r="AM2174" i="1"/>
  <c r="AM2313" i="1"/>
  <c r="AM2333" i="1"/>
  <c r="AM2323" i="1"/>
  <c r="AM2166" i="1"/>
  <c r="AP2317" i="1"/>
  <c r="AN2112" i="1"/>
  <c r="AN1967" i="1"/>
  <c r="AO2018" i="1"/>
  <c r="AO2317" i="1"/>
  <c r="AN2110" i="1"/>
  <c r="AI2147" i="1"/>
  <c r="AJ2147" i="1" s="1"/>
  <c r="AI1703" i="1"/>
  <c r="AJ1703" i="1" s="1"/>
  <c r="AO1703" i="1" s="1"/>
  <c r="AO2235" i="1"/>
  <c r="AI1803" i="1"/>
  <c r="AN1803" i="1" s="1"/>
  <c r="AN2305" i="1"/>
  <c r="AM2180" i="1"/>
  <c r="AM2127" i="1"/>
  <c r="AK2251" i="1"/>
  <c r="AP2251" i="1" s="1"/>
  <c r="AN1970" i="1"/>
  <c r="AK1966" i="1"/>
  <c r="AP1966" i="1" s="1"/>
  <c r="AN1711" i="1"/>
  <c r="AN1697" i="1"/>
  <c r="AJ2241" i="1"/>
  <c r="AO2241" i="1" s="1"/>
  <c r="AJ2182" i="1"/>
  <c r="AO2182" i="1" s="1"/>
  <c r="AI1943" i="1"/>
  <c r="AJ1943" i="1" s="1"/>
  <c r="AP1711" i="1"/>
  <c r="AJ1886" i="1"/>
  <c r="AO1886" i="1" s="1"/>
  <c r="AN2251" i="1"/>
  <c r="AM2320" i="1"/>
  <c r="AM1692" i="1"/>
  <c r="AN1968" i="1"/>
  <c r="AJ1968" i="1"/>
  <c r="AN2150" i="1"/>
  <c r="AI1674" i="1"/>
  <c r="AJ1674" i="1" s="1"/>
  <c r="AO1674" i="1" s="1"/>
  <c r="AP1970" i="1"/>
  <c r="AN2325" i="1"/>
  <c r="AN2259" i="1"/>
  <c r="AJ1976" i="1"/>
  <c r="AO1976" i="1" s="1"/>
  <c r="AN1881" i="1"/>
  <c r="AN2190" i="1"/>
  <c r="AN2140" i="1"/>
  <c r="AO1970" i="1"/>
  <c r="AI2234" i="1"/>
  <c r="AJ2234" i="1" s="1"/>
  <c r="AO2325" i="1"/>
  <c r="AM2150" i="1"/>
  <c r="AM2163" i="1"/>
  <c r="AM1976" i="1"/>
  <c r="AM1895" i="1"/>
  <c r="AN1974" i="1"/>
  <c r="AK2205" i="1"/>
  <c r="AP2205" i="1" s="1"/>
  <c r="AN2154" i="1"/>
  <c r="AN1861" i="1"/>
  <c r="AN2297" i="1"/>
  <c r="AI2159" i="1"/>
  <c r="AJ2159" i="1" s="1"/>
  <c r="AO2159" i="1" s="1"/>
  <c r="AJ1982" i="1"/>
  <c r="AO1982" i="1" s="1"/>
  <c r="AO1684" i="1"/>
  <c r="AN1822" i="1"/>
  <c r="AJ1894" i="1"/>
  <c r="AO1894" i="1" s="1"/>
  <c r="AM1879" i="1"/>
  <c r="AM2122" i="1"/>
  <c r="AM1931" i="1"/>
  <c r="AM1861" i="1"/>
  <c r="AM2106" i="1"/>
  <c r="AN2018" i="1"/>
  <c r="AJ2034" i="1"/>
  <c r="AN2034" i="1"/>
  <c r="AM1910" i="1"/>
  <c r="AN1684" i="1"/>
  <c r="AO2297" i="1"/>
  <c r="AN1879" i="1"/>
  <c r="AN2223" i="1"/>
  <c r="AN2275" i="1"/>
  <c r="AM1822" i="1"/>
  <c r="AN2313" i="1"/>
  <c r="AJ2313" i="1"/>
  <c r="AJ2323" i="1"/>
  <c r="AK2323" i="1" s="1"/>
  <c r="AL2323" i="1" s="1"/>
  <c r="AR2323" i="1" s="1"/>
  <c r="AN2236" i="1"/>
  <c r="AJ2209" i="1"/>
  <c r="AK2209" i="1" s="1"/>
  <c r="AP2209" i="1" s="1"/>
  <c r="AN2106" i="1"/>
  <c r="AQ1711" i="1"/>
  <c r="AO1879" i="1"/>
  <c r="AN2227" i="1"/>
  <c r="AN2317" i="1"/>
  <c r="AN2197" i="1"/>
  <c r="AM1967" i="1"/>
  <c r="AM1780" i="1"/>
  <c r="AM1881" i="1"/>
  <c r="AO2331" i="1"/>
  <c r="AO2243" i="1"/>
  <c r="AJ2256" i="1"/>
  <c r="AO2256" i="1" s="1"/>
  <c r="AJ2219" i="1"/>
  <c r="AO2219" i="1" s="1"/>
  <c r="AM2218" i="1"/>
  <c r="AJ2283" i="1"/>
  <c r="AO2283" i="1" s="1"/>
  <c r="AJ2267" i="1"/>
  <c r="AO2267" i="1" s="1"/>
  <c r="AO2211" i="1"/>
  <c r="AN2249" i="1"/>
  <c r="AK2269" i="1"/>
  <c r="AP2269" i="1" s="1"/>
  <c r="AN2274" i="1"/>
  <c r="AP2331" i="1"/>
  <c r="AQ1970" i="1"/>
  <c r="AN2253" i="1"/>
  <c r="AN2219" i="1"/>
  <c r="AJ2203" i="1"/>
  <c r="AO2203" i="1" s="1"/>
  <c r="AJ2299" i="1"/>
  <c r="AK2299" i="1" s="1"/>
  <c r="AL2299" i="1" s="1"/>
  <c r="AR2299" i="1" s="1"/>
  <c r="AN2235" i="1"/>
  <c r="AM2110" i="1"/>
  <c r="AM2128" i="1"/>
  <c r="AM2140" i="1"/>
  <c r="AM2112" i="1"/>
  <c r="AM2154" i="1"/>
  <c r="AN1877" i="1"/>
  <c r="AI2099" i="1"/>
  <c r="AN2099" i="1" s="1"/>
  <c r="AJ2221" i="1"/>
  <c r="AK2221" i="1" s="1"/>
  <c r="AL2221" i="1" s="1"/>
  <c r="AR2221" i="1" s="1"/>
  <c r="AN2331" i="1"/>
  <c r="AN2267" i="1"/>
  <c r="AN2243" i="1"/>
  <c r="AJ2237" i="1"/>
  <c r="AO2237" i="1" s="1"/>
  <c r="AN2291" i="1"/>
  <c r="AJ2229" i="1"/>
  <c r="AO2229" i="1" s="1"/>
  <c r="AM1877" i="1"/>
  <c r="AM1711" i="1"/>
  <c r="AM1867" i="1"/>
  <c r="AJ2074" i="1"/>
  <c r="AO2074" i="1" s="1"/>
  <c r="AJ2010" i="1"/>
  <c r="AJ2006" i="1"/>
  <c r="AO2006" i="1" s="1"/>
  <c r="AL2285" i="1"/>
  <c r="AR2285" i="1" s="1"/>
  <c r="AJ2095" i="1"/>
  <c r="AO2095" i="1" s="1"/>
  <c r="AJ1971" i="1"/>
  <c r="AO1971" i="1" s="1"/>
  <c r="AK2230" i="1"/>
  <c r="AP2230" i="1" s="1"/>
  <c r="AK2236" i="1"/>
  <c r="AK2329" i="1"/>
  <c r="AP2329" i="1" s="1"/>
  <c r="AK2201" i="1"/>
  <c r="AP2201" i="1" s="1"/>
  <c r="AN2095" i="1"/>
  <c r="AI2264" i="1"/>
  <c r="AN2264" i="1" s="1"/>
  <c r="AJ2282" i="1"/>
  <c r="AK2321" i="1"/>
  <c r="AI2206" i="1"/>
  <c r="AJ2040" i="1"/>
  <c r="AO2040" i="1" s="1"/>
  <c r="AK2172" i="1"/>
  <c r="AK2124" i="1"/>
  <c r="AP2124" i="1" s="1"/>
  <c r="AK2053" i="1"/>
  <c r="AK1842" i="1"/>
  <c r="AP1842" i="1" s="1"/>
  <c r="AI1806" i="1"/>
  <c r="AN1806" i="1" s="1"/>
  <c r="AK1801" i="1"/>
  <c r="AP1801" i="1" s="1"/>
  <c r="AK1755" i="1"/>
  <c r="AK1739" i="1"/>
  <c r="AP1739" i="1" s="1"/>
  <c r="AI1677" i="1"/>
  <c r="AJ2157" i="1"/>
  <c r="AO2157" i="1" s="1"/>
  <c r="AI1771" i="1"/>
  <c r="AL1945" i="1"/>
  <c r="AR1945" i="1" s="1"/>
  <c r="AI1872" i="1"/>
  <c r="AN1872" i="1" s="1"/>
  <c r="AK1861" i="1"/>
  <c r="AI1857" i="1"/>
  <c r="AN1857" i="1" s="1"/>
  <c r="AL1773" i="1"/>
  <c r="AR1773" i="1" s="1"/>
  <c r="AI1696" i="1"/>
  <c r="AN1696" i="1" s="1"/>
  <c r="AK2210" i="1"/>
  <c r="AL2243" i="1"/>
  <c r="AR2243" i="1" s="1"/>
  <c r="AL2277" i="1"/>
  <c r="AR2277" i="1" s="1"/>
  <c r="AJ1915" i="1"/>
  <c r="AO1915" i="1" s="1"/>
  <c r="AI1919" i="1"/>
  <c r="AK2274" i="1"/>
  <c r="AP2274" i="1" s="1"/>
  <c r="AK2225" i="1"/>
  <c r="AP2225" i="1" s="1"/>
  <c r="AI2028" i="1"/>
  <c r="AN2028" i="1" s="1"/>
  <c r="AI2096" i="1"/>
  <c r="AI1985" i="1"/>
  <c r="AN1985" i="1" s="1"/>
  <c r="AJ1999" i="1"/>
  <c r="AK1986" i="1"/>
  <c r="AP1986" i="1" s="1"/>
  <c r="AL2098" i="1"/>
  <c r="AR2098" i="1" s="1"/>
  <c r="AI1824" i="1"/>
  <c r="AN1824" i="1" s="1"/>
  <c r="AK1796" i="1"/>
  <c r="AI1790" i="1"/>
  <c r="AI1730" i="1"/>
  <c r="AK2303" i="1"/>
  <c r="AL2309" i="1"/>
  <c r="AR2309" i="1" s="1"/>
  <c r="AJ2014" i="1"/>
  <c r="AO2014" i="1" s="1"/>
  <c r="AI1815" i="1"/>
  <c r="AK1934" i="1"/>
  <c r="AI1794" i="1"/>
  <c r="AN1794" i="1" s="1"/>
  <c r="AI1694" i="1"/>
  <c r="AN1694" i="1" s="1"/>
  <c r="AJ2224" i="1"/>
  <c r="AO2224" i="1" s="1"/>
  <c r="AL2328" i="1"/>
  <c r="AR2328" i="1" s="1"/>
  <c r="AL2325" i="1"/>
  <c r="AR2325" i="1" s="1"/>
  <c r="AJ2038" i="1"/>
  <c r="AI1817" i="1"/>
  <c r="AN1817" i="1" s="1"/>
  <c r="AK1797" i="1"/>
  <c r="AJ1957" i="1"/>
  <c r="AO1957" i="1" s="1"/>
  <c r="AL1717" i="1"/>
  <c r="AR1717" i="1" s="1"/>
  <c r="AJ2240" i="1"/>
  <c r="AO2240" i="1" s="1"/>
  <c r="AJ2316" i="1"/>
  <c r="AJ2310" i="1"/>
  <c r="AO2310" i="1" s="1"/>
  <c r="AI2181" i="1"/>
  <c r="AK2171" i="1"/>
  <c r="AP2171" i="1" s="1"/>
  <c r="AK2143" i="1"/>
  <c r="AK1938" i="1"/>
  <c r="AI1786" i="1"/>
  <c r="AJ1706" i="1"/>
  <c r="AO1706" i="1" s="1"/>
  <c r="AK1691" i="1"/>
  <c r="AP1691" i="1" s="1"/>
  <c r="AI2189" i="1"/>
  <c r="AN2189" i="1" s="1"/>
  <c r="AJ2026" i="1"/>
  <c r="AN2006" i="1"/>
  <c r="AK2198" i="1"/>
  <c r="AP2198" i="1" s="1"/>
  <c r="AK2252" i="1"/>
  <c r="AP2252" i="1" s="1"/>
  <c r="AO2236" i="1"/>
  <c r="AO2198" i="1"/>
  <c r="AN2040" i="1"/>
  <c r="AJ2087" i="1"/>
  <c r="AO2087" i="1" s="1"/>
  <c r="AJ2033" i="1"/>
  <c r="AO2033" i="1" s="1"/>
  <c r="AK2001" i="1"/>
  <c r="AP2001" i="1" s="1"/>
  <c r="AL2128" i="1"/>
  <c r="AR2128" i="1" s="1"/>
  <c r="AI2003" i="1"/>
  <c r="AJ2064" i="1"/>
  <c r="AO2064" i="1" s="1"/>
  <c r="AJ2021" i="1"/>
  <c r="AJ1911" i="1"/>
  <c r="AO1911" i="1" s="1"/>
  <c r="AI1983" i="1"/>
  <c r="AJ1935" i="1"/>
  <c r="AO1935" i="1" s="1"/>
  <c r="AJ1698" i="1"/>
  <c r="AK2231" i="1"/>
  <c r="AP2231" i="1" s="1"/>
  <c r="AI2060" i="1"/>
  <c r="AN2060" i="1" s="1"/>
  <c r="AL1897" i="1"/>
  <c r="AR1897" i="1" s="1"/>
  <c r="AK2008" i="1"/>
  <c r="AP2008" i="1" s="1"/>
  <c r="AM1771" i="1"/>
  <c r="AI1889" i="1"/>
  <c r="AN1889" i="1" s="1"/>
  <c r="AI1905" i="1"/>
  <c r="AN1905" i="1" s="1"/>
  <c r="AJ1770" i="1"/>
  <c r="AO1861" i="1"/>
  <c r="AP1773" i="1"/>
  <c r="AI2051" i="1"/>
  <c r="AN2051" i="1" s="1"/>
  <c r="AI1929" i="1"/>
  <c r="AN1929" i="1" s="1"/>
  <c r="AI2068" i="1"/>
  <c r="AK2122" i="1"/>
  <c r="AP2122" i="1" s="1"/>
  <c r="AJ1979" i="1"/>
  <c r="AO1979" i="1" s="1"/>
  <c r="AL2173" i="1"/>
  <c r="AR2173" i="1" s="1"/>
  <c r="AJ2084" i="1"/>
  <c r="AJ1908" i="1"/>
  <c r="AO1908" i="1" s="1"/>
  <c r="AJ1859" i="1"/>
  <c r="AO1859" i="1" s="1"/>
  <c r="AJ1811" i="1"/>
  <c r="AO1811" i="1" s="1"/>
  <c r="AI1738" i="1"/>
  <c r="AO2274" i="1"/>
  <c r="AI2063" i="1"/>
  <c r="AL2024" i="1"/>
  <c r="AR2024" i="1" s="1"/>
  <c r="AI2076" i="1"/>
  <c r="AM2028" i="1"/>
  <c r="AJ2089" i="1"/>
  <c r="AO2089" i="1" s="1"/>
  <c r="AK2150" i="1"/>
  <c r="AI1997" i="1"/>
  <c r="AN1997" i="1" s="1"/>
  <c r="AM1985" i="1"/>
  <c r="AI1875" i="1"/>
  <c r="AN1875" i="1" s="1"/>
  <c r="AJ1890" i="1"/>
  <c r="AI1791" i="1"/>
  <c r="AN1791" i="1" s="1"/>
  <c r="AK1724" i="1"/>
  <c r="AP1724" i="1" s="1"/>
  <c r="AJ2214" i="1"/>
  <c r="AO2214" i="1" s="1"/>
  <c r="AK1867" i="1"/>
  <c r="AN2014" i="1"/>
  <c r="AI1987" i="1"/>
  <c r="AN1987" i="1" s="1"/>
  <c r="AO1934" i="1"/>
  <c r="AK1902" i="1"/>
  <c r="AI1873" i="1"/>
  <c r="AN1873" i="1" s="1"/>
  <c r="AM1794" i="1"/>
  <c r="AI1756" i="1"/>
  <c r="AJ1690" i="1"/>
  <c r="AO1690" i="1" s="1"/>
  <c r="AN2224" i="1"/>
  <c r="AK2047" i="1"/>
  <c r="AJ2055" i="1"/>
  <c r="AO2055" i="1" s="1"/>
  <c r="AN2038" i="1"/>
  <c r="AK2134" i="1"/>
  <c r="AP2134" i="1" s="1"/>
  <c r="AJ2093" i="1"/>
  <c r="AO2093" i="1" s="1"/>
  <c r="AL2297" i="1"/>
  <c r="AR2297" i="1" s="1"/>
  <c r="AI1964" i="1"/>
  <c r="AN1964" i="1" s="1"/>
  <c r="AI1839" i="1"/>
  <c r="AN1839" i="1" s="1"/>
  <c r="AL1821" i="1"/>
  <c r="AR1821" i="1" s="1"/>
  <c r="AJ1779" i="1"/>
  <c r="AI1802" i="1"/>
  <c r="AN1802" i="1" s="1"/>
  <c r="AK1741" i="1"/>
  <c r="AP1741" i="1" s="1"/>
  <c r="AN1698" i="1"/>
  <c r="AK1697" i="1"/>
  <c r="AK1695" i="1"/>
  <c r="AJ1883" i="1"/>
  <c r="AL1812" i="1"/>
  <c r="AR1812" i="1" s="1"/>
  <c r="AL1723" i="1"/>
  <c r="AR1723" i="1" s="1"/>
  <c r="AN1957" i="1"/>
  <c r="AP1717" i="1"/>
  <c r="AM1997" i="1"/>
  <c r="AJ2308" i="1"/>
  <c r="AJ2276" i="1"/>
  <c r="AO2276" i="1" s="1"/>
  <c r="AJ2244" i="1"/>
  <c r="AJ2212" i="1"/>
  <c r="AO2212" i="1" s="1"/>
  <c r="AJ2320" i="1"/>
  <c r="AO2320" i="1" s="1"/>
  <c r="AJ2158" i="1"/>
  <c r="AO2158" i="1" s="1"/>
  <c r="AJ2148" i="1"/>
  <c r="AO2148" i="1" s="1"/>
  <c r="AJ2142" i="1"/>
  <c r="AO2142" i="1" s="1"/>
  <c r="AJ2126" i="1"/>
  <c r="AO2126" i="1" s="1"/>
  <c r="AJ2116" i="1"/>
  <c r="AO2116" i="1" s="1"/>
  <c r="AL2305" i="1"/>
  <c r="AR2305" i="1" s="1"/>
  <c r="AL2307" i="1"/>
  <c r="AR2307" i="1" s="1"/>
  <c r="AK2167" i="1"/>
  <c r="AP2167" i="1" s="1"/>
  <c r="AK2139" i="1"/>
  <c r="AP2139" i="1" s="1"/>
  <c r="AK2119" i="1"/>
  <c r="AP2119" i="1" s="1"/>
  <c r="AL2018" i="1"/>
  <c r="AR2018" i="1" s="1"/>
  <c r="AI1921" i="1"/>
  <c r="AJ1716" i="1"/>
  <c r="AO1716" i="1" s="1"/>
  <c r="AO1938" i="1"/>
  <c r="AK1922" i="1"/>
  <c r="AK1906" i="1"/>
  <c r="AP1906" i="1" s="1"/>
  <c r="AI1891" i="1"/>
  <c r="AI1798" i="1"/>
  <c r="AM1786" i="1"/>
  <c r="AN1706" i="1"/>
  <c r="AK1707" i="1"/>
  <c r="AO1691" i="1"/>
  <c r="AK1681" i="1"/>
  <c r="AP1681" i="1" s="1"/>
  <c r="AJ2195" i="1"/>
  <c r="AO2195" i="1" s="1"/>
  <c r="AK2216" i="1"/>
  <c r="AP2216" i="1" s="1"/>
  <c r="AJ2191" i="1"/>
  <c r="AL2317" i="1"/>
  <c r="AR2317" i="1" s="1"/>
  <c r="AJ2062" i="1"/>
  <c r="AO2062" i="1" s="1"/>
  <c r="AN2026" i="1"/>
  <c r="AL2301" i="1"/>
  <c r="AR2301" i="1" s="1"/>
  <c r="AL2190" i="1"/>
  <c r="AR2190" i="1" s="1"/>
  <c r="AI2004" i="1"/>
  <c r="AN2004" i="1" s="1"/>
  <c r="AI1810" i="1"/>
  <c r="AO2252" i="1"/>
  <c r="AN2310" i="1"/>
  <c r="AO2230" i="1"/>
  <c r="AN2191" i="1"/>
  <c r="AO2171" i="1"/>
  <c r="AN2158" i="1"/>
  <c r="AN2148" i="1"/>
  <c r="AO2139" i="1"/>
  <c r="AJ2312" i="1"/>
  <c r="AO2312" i="1" s="1"/>
  <c r="AI2187" i="1"/>
  <c r="AJ2280" i="1"/>
  <c r="AI2258" i="1"/>
  <c r="AN2258" i="1" s="1"/>
  <c r="AJ2100" i="1"/>
  <c r="AK2077" i="1"/>
  <c r="AP2077" i="1" s="1"/>
  <c r="AK1895" i="1"/>
  <c r="AN2087" i="1"/>
  <c r="AJ2042" i="1"/>
  <c r="AO2042" i="1" s="1"/>
  <c r="AN2033" i="1"/>
  <c r="AO2001" i="1"/>
  <c r="AL2156" i="1"/>
  <c r="AR2156" i="1" s="1"/>
  <c r="AL2108" i="1"/>
  <c r="AR2108" i="1" s="1"/>
  <c r="AM2003" i="1"/>
  <c r="AL2293" i="1"/>
  <c r="AR2293" i="1" s="1"/>
  <c r="AP2156" i="1"/>
  <c r="AI2057" i="1"/>
  <c r="AN2057" i="1" s="1"/>
  <c r="AK2045" i="1"/>
  <c r="AN2021" i="1"/>
  <c r="AK1984" i="1"/>
  <c r="AP1984" i="1" s="1"/>
  <c r="AI1980" i="1"/>
  <c r="AN1980" i="1" s="1"/>
  <c r="AJ1878" i="1"/>
  <c r="AO1878" i="1" s="1"/>
  <c r="AI1917" i="1"/>
  <c r="AN1917" i="1" s="1"/>
  <c r="AI1903" i="1"/>
  <c r="AN1903" i="1" s="1"/>
  <c r="AK2066" i="1"/>
  <c r="AP2066" i="1" s="1"/>
  <c r="AI1820" i="1"/>
  <c r="AN1820" i="1" s="1"/>
  <c r="AI1804" i="1"/>
  <c r="AO1801" i="1"/>
  <c r="AJ1713" i="1"/>
  <c r="AO1713" i="1" s="1"/>
  <c r="AI1766" i="1"/>
  <c r="AI1742" i="1"/>
  <c r="AN1742" i="1" s="1"/>
  <c r="AN1674" i="1"/>
  <c r="AK2271" i="1"/>
  <c r="AP2271" i="1" s="1"/>
  <c r="AO2231" i="1"/>
  <c r="AN2064" i="1"/>
  <c r="AM2060" i="1"/>
  <c r="AI1992" i="1"/>
  <c r="AN1992" i="1" s="1"/>
  <c r="AJ2145" i="1"/>
  <c r="AJ2101" i="1"/>
  <c r="AO2101" i="1" s="1"/>
  <c r="AO2008" i="1"/>
  <c r="AK2176" i="1"/>
  <c r="AP2176" i="1" s="1"/>
  <c r="AK2112" i="1"/>
  <c r="AP2112" i="1" s="1"/>
  <c r="AJ2020" i="1"/>
  <c r="AO2020" i="1" s="1"/>
  <c r="AJ1862" i="1"/>
  <c r="AO1862" i="1" s="1"/>
  <c r="AI1959" i="1"/>
  <c r="AN1959" i="1" s="1"/>
  <c r="AN1935" i="1"/>
  <c r="AL1960" i="1"/>
  <c r="AR1960" i="1" s="1"/>
  <c r="AM1905" i="1"/>
  <c r="AK1865" i="1"/>
  <c r="AP1865" i="1" s="1"/>
  <c r="AK1822" i="1"/>
  <c r="AP1822" i="1" s="1"/>
  <c r="AI1841" i="1"/>
  <c r="AN1841" i="1" s="1"/>
  <c r="AI1774" i="1"/>
  <c r="AN1774" i="1" s="1"/>
  <c r="AI1764" i="1"/>
  <c r="AN1764" i="1" s="1"/>
  <c r="AI1748" i="1"/>
  <c r="AN1748" i="1" s="1"/>
  <c r="AI1676" i="1"/>
  <c r="AN1676" i="1" s="1"/>
  <c r="AJ2306" i="1"/>
  <c r="AO2306" i="1" s="1"/>
  <c r="AK2295" i="1"/>
  <c r="AP2295" i="1" s="1"/>
  <c r="AK2247" i="1"/>
  <c r="AP2247" i="1" s="1"/>
  <c r="AJ2250" i="1"/>
  <c r="AO2250" i="1" s="1"/>
  <c r="AJ2254" i="1"/>
  <c r="AO2254" i="1" s="1"/>
  <c r="AM2051" i="1"/>
  <c r="AM1929" i="1"/>
  <c r="AM2068" i="1"/>
  <c r="AK2154" i="1"/>
  <c r="AP2154" i="1" s="1"/>
  <c r="AO2122" i="1"/>
  <c r="AK2106" i="1"/>
  <c r="AP2106" i="1" s="1"/>
  <c r="AN1979" i="1"/>
  <c r="AP2173" i="1"/>
  <c r="AN2084" i="1"/>
  <c r="AK1981" i="1"/>
  <c r="AP1981" i="1" s="1"/>
  <c r="AK1882" i="1"/>
  <c r="AN1908" i="1"/>
  <c r="AN1859" i="1"/>
  <c r="AK1826" i="1"/>
  <c r="AP1826" i="1" s="1"/>
  <c r="AI1855" i="1"/>
  <c r="AI1847" i="1"/>
  <c r="AN1847" i="1" s="1"/>
  <c r="AI1831" i="1"/>
  <c r="AN1811" i="1"/>
  <c r="AL1777" i="1"/>
  <c r="AR1777" i="1" s="1"/>
  <c r="AK1757" i="1"/>
  <c r="AP1757" i="1" s="1"/>
  <c r="AK1678" i="1"/>
  <c r="AP1678" i="1" s="1"/>
  <c r="AL2235" i="1"/>
  <c r="AR2235" i="1" s="1"/>
  <c r="AJ2290" i="1"/>
  <c r="AO2290" i="1" s="1"/>
  <c r="AK2279" i="1"/>
  <c r="AP2279" i="1" s="1"/>
  <c r="AJ2232" i="1"/>
  <c r="AO2232" i="1" s="1"/>
  <c r="AK2184" i="1"/>
  <c r="AP2184" i="1" s="1"/>
  <c r="AJ2270" i="1"/>
  <c r="AO2270" i="1" s="1"/>
  <c r="AJ2036" i="1"/>
  <c r="AO2036" i="1" s="1"/>
  <c r="AP2024" i="1"/>
  <c r="AM2076" i="1"/>
  <c r="AJ2049" i="1"/>
  <c r="AO2049" i="1" s="1"/>
  <c r="AJ1991" i="1"/>
  <c r="AN2089" i="1"/>
  <c r="AO2150" i="1"/>
  <c r="AK2110" i="1"/>
  <c r="AP2110" i="1" s="1"/>
  <c r="AL2177" i="1"/>
  <c r="AR2177" i="1" s="1"/>
  <c r="AL2137" i="1"/>
  <c r="AR2137" i="1" s="1"/>
  <c r="AL2121" i="1"/>
  <c r="AR2121" i="1" s="1"/>
  <c r="AL2105" i="1"/>
  <c r="AR2105" i="1" s="1"/>
  <c r="AJ1995" i="1"/>
  <c r="AI1939" i="1"/>
  <c r="AN1939" i="1" s="1"/>
  <c r="AO1986" i="1"/>
  <c r="AI1880" i="1"/>
  <c r="AN1880" i="1" s="1"/>
  <c r="AJ1965" i="1"/>
  <c r="AJ1940" i="1"/>
  <c r="AO1940" i="1" s="1"/>
  <c r="AI1899" i="1"/>
  <c r="AJ1866" i="1"/>
  <c r="AO1866" i="1" s="1"/>
  <c r="AJ1900" i="1"/>
  <c r="AO1900" i="1" s="1"/>
  <c r="AL1974" i="1"/>
  <c r="AR1974" i="1" s="1"/>
  <c r="AN1890" i="1"/>
  <c r="AK1881" i="1"/>
  <c r="AJ1869" i="1"/>
  <c r="AO1869" i="1" s="1"/>
  <c r="AM1824" i="1"/>
  <c r="AI1851" i="1"/>
  <c r="AN1851" i="1" s="1"/>
  <c r="AI1843" i="1"/>
  <c r="AI1835" i="1"/>
  <c r="AN1835" i="1" s="1"/>
  <c r="AI1827" i="1"/>
  <c r="AL1789" i="1"/>
  <c r="AR1789" i="1" s="1"/>
  <c r="AK1745" i="1"/>
  <c r="AO1724" i="1"/>
  <c r="AJ1705" i="1"/>
  <c r="AO1705" i="1" s="1"/>
  <c r="AJ2288" i="1"/>
  <c r="AL2227" i="1"/>
  <c r="AR2227" i="1" s="1"/>
  <c r="AK2207" i="1"/>
  <c r="AP2207" i="1" s="1"/>
  <c r="AK2289" i="1"/>
  <c r="AP2289" i="1" s="1"/>
  <c r="AN2214" i="1"/>
  <c r="AO1867" i="1"/>
  <c r="AK2097" i="1"/>
  <c r="AP2097" i="1" s="1"/>
  <c r="AJ2169" i="1"/>
  <c r="AJ2131" i="1"/>
  <c r="AO2131" i="1" s="1"/>
  <c r="AJ2083" i="1"/>
  <c r="AO2083" i="1" s="1"/>
  <c r="AO2045" i="1"/>
  <c r="AM1987" i="1"/>
  <c r="AJ1928" i="1"/>
  <c r="AO1928" i="1" s="1"/>
  <c r="AN1866" i="1"/>
  <c r="AK1942" i="1"/>
  <c r="AO1902" i="1"/>
  <c r="AJ1784" i="1"/>
  <c r="AO1784" i="1" s="1"/>
  <c r="AK1838" i="1"/>
  <c r="AP1838" i="1" s="1"/>
  <c r="AJ1732" i="1"/>
  <c r="AO1732" i="1" s="1"/>
  <c r="AK1759" i="1"/>
  <c r="AP1759" i="1" s="1"/>
  <c r="AK1743" i="1"/>
  <c r="AP1743" i="1" s="1"/>
  <c r="AI1709" i="1"/>
  <c r="AN1709" i="1" s="1"/>
  <c r="AN1690" i="1"/>
  <c r="AM2187" i="1"/>
  <c r="AI2334" i="1"/>
  <c r="AN2334" i="1" s="1"/>
  <c r="AJ2278" i="1"/>
  <c r="AL2088" i="1"/>
  <c r="AR2088" i="1" s="1"/>
  <c r="AN2055" i="1"/>
  <c r="AI2185" i="1"/>
  <c r="AN2185" i="1" s="1"/>
  <c r="AK2138" i="1"/>
  <c r="AP2138" i="1" s="1"/>
  <c r="AO2134" i="1"/>
  <c r="AK2080" i="1"/>
  <c r="AP2080" i="1" s="1"/>
  <c r="AN2036" i="1"/>
  <c r="AK1969" i="1"/>
  <c r="AP1969" i="1" s="1"/>
  <c r="AK1978" i="1"/>
  <c r="AP1978" i="1" s="1"/>
  <c r="AL1956" i="1"/>
  <c r="AR1956" i="1" s="1"/>
  <c r="AK1990" i="1"/>
  <c r="AP1990" i="1" s="1"/>
  <c r="AK1916" i="1"/>
  <c r="AP1916" i="1" s="1"/>
  <c r="AK1799" i="1"/>
  <c r="AP1799" i="1" s="1"/>
  <c r="AK1844" i="1"/>
  <c r="AP1844" i="1" s="1"/>
  <c r="AK1828" i="1"/>
  <c r="AP1828" i="1" s="1"/>
  <c r="AP1821" i="1"/>
  <c r="AN1779" i="1"/>
  <c r="AO1797" i="1"/>
  <c r="AM1802" i="1"/>
  <c r="AI1762" i="1"/>
  <c r="AO1741" i="1"/>
  <c r="AJ1688" i="1"/>
  <c r="AI1693" i="1"/>
  <c r="AN1693" i="1" s="1"/>
  <c r="AJ1686" i="1"/>
  <c r="AO1697" i="1"/>
  <c r="AK1685" i="1"/>
  <c r="AP1685" i="1" s="1"/>
  <c r="AN1883" i="1"/>
  <c r="AP1812" i="1"/>
  <c r="AP1723" i="1"/>
  <c r="AK1963" i="1"/>
  <c r="AJ1816" i="1"/>
  <c r="AO1816" i="1" s="1"/>
  <c r="AL1772" i="1"/>
  <c r="AR1772" i="1" s="1"/>
  <c r="AJ2248" i="1"/>
  <c r="AO2248" i="1" s="1"/>
  <c r="AL2211" i="1"/>
  <c r="AR2211" i="1" s="1"/>
  <c r="AL2261" i="1"/>
  <c r="AR2261" i="1" s="1"/>
  <c r="AJ2324" i="1"/>
  <c r="AO2324" i="1" s="1"/>
  <c r="AJ2292" i="1"/>
  <c r="AJ2228" i="1"/>
  <c r="AO2228" i="1" s="1"/>
  <c r="AJ2196" i="1"/>
  <c r="AL2245" i="1"/>
  <c r="AR2245" i="1" s="1"/>
  <c r="AJ2262" i="1"/>
  <c r="AO2262" i="1" s="1"/>
  <c r="AK2217" i="1"/>
  <c r="AP2217" i="1" s="1"/>
  <c r="AJ2168" i="1"/>
  <c r="AO2168" i="1" s="1"/>
  <c r="AJ2144" i="1"/>
  <c r="AJ2102" i="1"/>
  <c r="AO2102" i="1" s="1"/>
  <c r="AK2175" i="1"/>
  <c r="AP2175" i="1" s="1"/>
  <c r="AK2151" i="1"/>
  <c r="AK2127" i="1"/>
  <c r="AP2127" i="1" s="1"/>
  <c r="AK2069" i="1"/>
  <c r="AK2005" i="1"/>
  <c r="AP2005" i="1" s="1"/>
  <c r="AL2050" i="1"/>
  <c r="AR2050" i="1" s="1"/>
  <c r="AI1953" i="1"/>
  <c r="AN1953" i="1" s="1"/>
  <c r="AK1914" i="1"/>
  <c r="AP1914" i="1" s="1"/>
  <c r="AK1898" i="1"/>
  <c r="AI1814" i="1"/>
  <c r="AN1814" i="1" s="1"/>
  <c r="AI1782" i="1"/>
  <c r="AI1767" i="1"/>
  <c r="AI1702" i="1"/>
  <c r="AN1702" i="1" s="1"/>
  <c r="AK1683" i="1"/>
  <c r="AP1683" i="1" s="1"/>
  <c r="AN2102" i="1"/>
  <c r="AJ2115" i="1"/>
  <c r="AO2115" i="1" s="1"/>
  <c r="AK2056" i="1"/>
  <c r="AP2056" i="1" s="1"/>
  <c r="AL2311" i="1"/>
  <c r="AR2311" i="1" s="1"/>
  <c r="AI2073" i="1"/>
  <c r="AN2073" i="1" s="1"/>
  <c r="AJ1909" i="1"/>
  <c r="AK1850" i="1"/>
  <c r="AP1850" i="1" s="1"/>
  <c r="AK1834" i="1"/>
  <c r="AP1834" i="1" s="1"/>
  <c r="AJ1807" i="1"/>
  <c r="AO1807" i="1" s="1"/>
  <c r="AK1781" i="1"/>
  <c r="AK1763" i="1"/>
  <c r="AP1763" i="1" s="1"/>
  <c r="AK1747" i="1"/>
  <c r="AP1747" i="1" s="1"/>
  <c r="AK1712" i="1"/>
  <c r="AP1712" i="1" s="1"/>
  <c r="AI1750" i="1"/>
  <c r="AN1750" i="1" s="1"/>
  <c r="AL1684" i="1"/>
  <c r="AR1684" i="1" s="1"/>
  <c r="AJ2117" i="1"/>
  <c r="AO2056" i="1"/>
  <c r="AI2048" i="1"/>
  <c r="AK1948" i="1"/>
  <c r="AI1833" i="1"/>
  <c r="AJ2336" i="1"/>
  <c r="AO2336" i="1" s="1"/>
  <c r="AK2199" i="1"/>
  <c r="AP2199" i="1" s="1"/>
  <c r="AM2206" i="1"/>
  <c r="AP1945" i="1"/>
  <c r="AK1858" i="1"/>
  <c r="AI1825" i="1"/>
  <c r="AN1825" i="1" s="1"/>
  <c r="AL1720" i="1"/>
  <c r="AR1720" i="1" s="1"/>
  <c r="AK1884" i="1"/>
  <c r="AK1765" i="1"/>
  <c r="AK1749" i="1"/>
  <c r="AP1749" i="1" s="1"/>
  <c r="AK2215" i="1"/>
  <c r="AP2215" i="1" s="1"/>
  <c r="AK2314" i="1"/>
  <c r="AP2314" i="1" s="1"/>
  <c r="AL2291" i="1"/>
  <c r="AR2291" i="1" s="1"/>
  <c r="AJ1998" i="1"/>
  <c r="AO1998" i="1" s="1"/>
  <c r="AK2162" i="1"/>
  <c r="AL2161" i="1"/>
  <c r="AR2161" i="1" s="1"/>
  <c r="AL2129" i="1"/>
  <c r="AR2129" i="1" s="1"/>
  <c r="AL2113" i="1"/>
  <c r="AR2113" i="1" s="1"/>
  <c r="AJ1896" i="1"/>
  <c r="AI1937" i="1"/>
  <c r="AN1937" i="1" s="1"/>
  <c r="AK1877" i="1"/>
  <c r="AI1819" i="1"/>
  <c r="AN1819" i="1" s="1"/>
  <c r="AK1785" i="1"/>
  <c r="AK1761" i="1"/>
  <c r="AP1761" i="1" s="1"/>
  <c r="AK1753" i="1"/>
  <c r="AK1737" i="1"/>
  <c r="AP1737" i="1" s="1"/>
  <c r="AI2193" i="1"/>
  <c r="AN2193" i="1" s="1"/>
  <c r="AJ2153" i="1"/>
  <c r="AJ2111" i="1"/>
  <c r="AO2111" i="1" s="1"/>
  <c r="AL2186" i="1"/>
  <c r="AR2186" i="1" s="1"/>
  <c r="AK1936" i="1"/>
  <c r="AP1936" i="1" s="1"/>
  <c r="AK1926" i="1"/>
  <c r="AP1926" i="1" s="1"/>
  <c r="AK1854" i="1"/>
  <c r="AP1854" i="1" s="1"/>
  <c r="AK1846" i="1"/>
  <c r="AK2223" i="1"/>
  <c r="AI2238" i="1"/>
  <c r="AK1961" i="1"/>
  <c r="AP1961" i="1" s="1"/>
  <c r="AL2165" i="1"/>
  <c r="AR2165" i="1" s="1"/>
  <c r="AJ1912" i="1"/>
  <c r="AO1912" i="1" s="1"/>
  <c r="AJ1787" i="1"/>
  <c r="AI1754" i="1"/>
  <c r="AN1754" i="1" s="1"/>
  <c r="AK1719" i="1"/>
  <c r="AJ2338" i="1"/>
  <c r="AO2338" i="1" s="1"/>
  <c r="AJ2284" i="1"/>
  <c r="AK2249" i="1"/>
  <c r="AO2217" i="1"/>
  <c r="AJ2160" i="1"/>
  <c r="AJ2090" i="1"/>
  <c r="AO2090" i="1" s="1"/>
  <c r="AJ2058" i="1"/>
  <c r="AO2058" i="1" s="1"/>
  <c r="AI2044" i="1"/>
  <c r="AN2044" i="1" s="1"/>
  <c r="AJ2054" i="1"/>
  <c r="AO2054" i="1" s="1"/>
  <c r="AK2123" i="1"/>
  <c r="AP2123" i="1" s="1"/>
  <c r="AM1953" i="1"/>
  <c r="AK1954" i="1"/>
  <c r="AO1914" i="1"/>
  <c r="AO1898" i="1"/>
  <c r="AM1814" i="1"/>
  <c r="AM1782" i="1"/>
  <c r="AM1767" i="1"/>
  <c r="AJ2183" i="1"/>
  <c r="AO2183" i="1" s="1"/>
  <c r="AI2192" i="1"/>
  <c r="AN2192" i="1" s="1"/>
  <c r="AJ2070" i="1"/>
  <c r="AN2074" i="1"/>
  <c r="AN2010" i="1"/>
  <c r="AJ1708" i="1"/>
  <c r="AO1708" i="1" s="1"/>
  <c r="AJ1729" i="1"/>
  <c r="AO1729" i="1" s="1"/>
  <c r="AK2242" i="1"/>
  <c r="AP2242" i="1" s="1"/>
  <c r="AN2183" i="1"/>
  <c r="AJ2188" i="1"/>
  <c r="AO2188" i="1" s="1"/>
  <c r="AK2265" i="1"/>
  <c r="AP2265" i="1" s="1"/>
  <c r="AJ2296" i="1"/>
  <c r="AO2296" i="1" s="1"/>
  <c r="AL2253" i="1"/>
  <c r="AR2253" i="1" s="1"/>
  <c r="AK1967" i="1"/>
  <c r="AP1967" i="1" s="1"/>
  <c r="AN2282" i="1"/>
  <c r="AO2321" i="1"/>
  <c r="AJ2091" i="1"/>
  <c r="AO2091" i="1" s="1"/>
  <c r="AI2035" i="1"/>
  <c r="AN2035" i="1" s="1"/>
  <c r="AJ2075" i="1"/>
  <c r="AO2075" i="1" s="1"/>
  <c r="AO2053" i="1"/>
  <c r="AI1949" i="1"/>
  <c r="AN1949" i="1" s="1"/>
  <c r="AJ1972" i="1"/>
  <c r="AK1775" i="1"/>
  <c r="AP1775" i="1" s="1"/>
  <c r="AO1850" i="1"/>
  <c r="AO1842" i="1"/>
  <c r="AO1834" i="1"/>
  <c r="AM1806" i="1"/>
  <c r="AO1763" i="1"/>
  <c r="AO1755" i="1"/>
  <c r="AO1747" i="1"/>
  <c r="AO1739" i="1"/>
  <c r="AJ1700" i="1"/>
  <c r="AJ1689" i="1"/>
  <c r="AM1677" i="1"/>
  <c r="AJ2330" i="1"/>
  <c r="AO2330" i="1" s="1"/>
  <c r="AK2318" i="1"/>
  <c r="AP2318" i="1" s="1"/>
  <c r="AM2192" i="1"/>
  <c r="AN2157" i="1"/>
  <c r="AN2117" i="1"/>
  <c r="AJ1955" i="1"/>
  <c r="AK2120" i="1"/>
  <c r="AP2120" i="1" s="1"/>
  <c r="AJ1941" i="1"/>
  <c r="AJ1931" i="1"/>
  <c r="AO1931" i="1" s="1"/>
  <c r="AI1893" i="1"/>
  <c r="AN1893" i="1" s="1"/>
  <c r="AK1830" i="1"/>
  <c r="AP1830" i="1" s="1"/>
  <c r="AL1793" i="1"/>
  <c r="AR1793" i="1" s="1"/>
  <c r="AJ1731" i="1"/>
  <c r="AO1731" i="1" s="1"/>
  <c r="AJ1680" i="1"/>
  <c r="AO1680" i="1" s="1"/>
  <c r="AN2336" i="1"/>
  <c r="AO2210" i="1"/>
  <c r="AO2199" i="1"/>
  <c r="AJ2030" i="1"/>
  <c r="AO2030" i="1" s="1"/>
  <c r="AK2178" i="1"/>
  <c r="AO2172" i="1"/>
  <c r="AL2133" i="1"/>
  <c r="AR2133" i="1" s="1"/>
  <c r="AJ2011" i="1"/>
  <c r="AO2011" i="1" s="1"/>
  <c r="AK1973" i="1"/>
  <c r="AN1915" i="1"/>
  <c r="AK1951" i="1"/>
  <c r="AJ1952" i="1"/>
  <c r="AO1952" i="1" s="1"/>
  <c r="AI1725" i="1"/>
  <c r="AO1765" i="1"/>
  <c r="AO1749" i="1"/>
  <c r="AI2304" i="1"/>
  <c r="AL2333" i="1"/>
  <c r="AR2333" i="1" s="1"/>
  <c r="AK2255" i="1"/>
  <c r="AP2255" i="1" s="1"/>
  <c r="AK2257" i="1"/>
  <c r="AO2225" i="1"/>
  <c r="AI2092" i="1"/>
  <c r="AN2092" i="1" s="1"/>
  <c r="AK2166" i="1"/>
  <c r="AP2166" i="1" s="1"/>
  <c r="AO2162" i="1"/>
  <c r="AK2130" i="1"/>
  <c r="AP2130" i="1" s="1"/>
  <c r="AL2331" i="1"/>
  <c r="AR2331" i="1" s="1"/>
  <c r="AP2129" i="1"/>
  <c r="AP2113" i="1"/>
  <c r="AM2096" i="1"/>
  <c r="AN1999" i="1"/>
  <c r="AN1896" i="1"/>
  <c r="AM1937" i="1"/>
  <c r="AK1714" i="1"/>
  <c r="AO1796" i="1"/>
  <c r="AJ1808" i="1"/>
  <c r="AO1808" i="1" s="1"/>
  <c r="AJ1776" i="1"/>
  <c r="AM1790" i="1"/>
  <c r="AO1753" i="1"/>
  <c r="AO1737" i="1"/>
  <c r="AM1730" i="1"/>
  <c r="AL1704" i="1"/>
  <c r="AR1704" i="1" s="1"/>
  <c r="AK2335" i="1"/>
  <c r="AP2335" i="1" s="1"/>
  <c r="AK2061" i="1"/>
  <c r="AI2072" i="1"/>
  <c r="AN2072" i="1" s="1"/>
  <c r="AK2037" i="1"/>
  <c r="AO1936" i="1"/>
  <c r="AO1712" i="1"/>
  <c r="AK1918" i="1"/>
  <c r="AI1740" i="1"/>
  <c r="AM1694" i="1"/>
  <c r="AK2263" i="1"/>
  <c r="AP2263" i="1" s="1"/>
  <c r="AP2328" i="1"/>
  <c r="AJ2086" i="1"/>
  <c r="AO2086" i="1" s="1"/>
  <c r="AL1871" i="1"/>
  <c r="AR1871" i="1" s="1"/>
  <c r="AI2009" i="1"/>
  <c r="AN2009" i="1" s="1"/>
  <c r="AI1933" i="1"/>
  <c r="AK1904" i="1"/>
  <c r="AP1904" i="1" s="1"/>
  <c r="AN1787" i="1"/>
  <c r="AK1876" i="1"/>
  <c r="AP2211" i="1"/>
  <c r="AJ2298" i="1"/>
  <c r="AO2298" i="1" s="1"/>
  <c r="AP2261" i="1"/>
  <c r="AJ2332" i="1"/>
  <c r="AO2332" i="1" s="1"/>
  <c r="AJ2300" i="1"/>
  <c r="AJ2268" i="1"/>
  <c r="AO2268" i="1" s="1"/>
  <c r="AJ2204" i="1"/>
  <c r="AP2245" i="1"/>
  <c r="AJ2218" i="1"/>
  <c r="AO2218" i="1" s="1"/>
  <c r="AJ2326" i="1"/>
  <c r="AO2326" i="1" s="1"/>
  <c r="AJ2170" i="1"/>
  <c r="AO2170" i="1" s="1"/>
  <c r="AJ2152" i="1"/>
  <c r="AJ2146" i="1"/>
  <c r="AO2146" i="1" s="1"/>
  <c r="AJ2132" i="1"/>
  <c r="AJ2114" i="1"/>
  <c r="AO2114" i="1" s="1"/>
  <c r="AJ2046" i="1"/>
  <c r="AO2046" i="1" s="1"/>
  <c r="AK2179" i="1"/>
  <c r="AP2179" i="1" s="1"/>
  <c r="AK2163" i="1"/>
  <c r="AK2135" i="1"/>
  <c r="AP2135" i="1" s="1"/>
  <c r="AK2103" i="1"/>
  <c r="AP2050" i="1"/>
  <c r="AK1946" i="1"/>
  <c r="AP1946" i="1" s="1"/>
  <c r="AK1930" i="1"/>
  <c r="AP1930" i="1" s="1"/>
  <c r="AK1769" i="1"/>
  <c r="AP1769" i="1" s="1"/>
  <c r="AJ1722" i="1"/>
  <c r="AM1702" i="1"/>
  <c r="AK1699" i="1"/>
  <c r="AP1699" i="1" s="1"/>
  <c r="AO1683" i="1"/>
  <c r="AO2143" i="1"/>
  <c r="AO2103" i="1"/>
  <c r="AK2337" i="1"/>
  <c r="AP2337" i="1" s="1"/>
  <c r="AK2273" i="1"/>
  <c r="AP2273" i="1" s="1"/>
  <c r="AI1887" i="1"/>
  <c r="AN1887" i="1" s="1"/>
  <c r="AP2285" i="1"/>
  <c r="AJ2031" i="1"/>
  <c r="AN1971" i="1"/>
  <c r="AK1888" i="1"/>
  <c r="AP1888" i="1" s="1"/>
  <c r="AI1721" i="1"/>
  <c r="AN1721" i="1" s="1"/>
  <c r="AI1718" i="1"/>
  <c r="AN1718" i="1" s="1"/>
  <c r="AI1710" i="1"/>
  <c r="AN1710" i="1" s="1"/>
  <c r="AN2248" i="1"/>
  <c r="AN2298" i="1"/>
  <c r="AK2226" i="1"/>
  <c r="AN2324" i="1"/>
  <c r="AN2292" i="1"/>
  <c r="AK2260" i="1"/>
  <c r="AP2260" i="1" s="1"/>
  <c r="AN2244" i="1"/>
  <c r="AK2220" i="1"/>
  <c r="AN2196" i="1"/>
  <c r="AO2329" i="1"/>
  <c r="AN2262" i="1"/>
  <c r="AN2170" i="1"/>
  <c r="AO2163" i="1"/>
  <c r="AN2152" i="1"/>
  <c r="AN2146" i="1"/>
  <c r="AN2116" i="1"/>
  <c r="AN2312" i="1"/>
  <c r="AI2272" i="1"/>
  <c r="AK2287" i="1"/>
  <c r="AP2287" i="1" s="1"/>
  <c r="AK2239" i="1"/>
  <c r="AP2239" i="1" s="1"/>
  <c r="AN2280" i="1"/>
  <c r="AM2258" i="1"/>
  <c r="AJ2286" i="1"/>
  <c r="AO2286" i="1" s="1"/>
  <c r="AO2077" i="1"/>
  <c r="AJ1993" i="1"/>
  <c r="AO1993" i="1" s="1"/>
  <c r="AO1895" i="1"/>
  <c r="AK2081" i="1"/>
  <c r="AP2081" i="1" s="1"/>
  <c r="AN2042" i="1"/>
  <c r="AJ2007" i="1"/>
  <c r="AL2164" i="1"/>
  <c r="AR2164" i="1" s="1"/>
  <c r="AJ2155" i="1"/>
  <c r="AJ2141" i="1"/>
  <c r="AO2141" i="1" s="1"/>
  <c r="AJ2107" i="1"/>
  <c r="AO2107" i="1" s="1"/>
  <c r="AJ2067" i="1"/>
  <c r="AO2067" i="1" s="1"/>
  <c r="AJ2019" i="1"/>
  <c r="AO2019" i="1" s="1"/>
  <c r="AJ1927" i="1"/>
  <c r="AO1927" i="1" s="1"/>
  <c r="AP2311" i="1"/>
  <c r="AK2180" i="1"/>
  <c r="AP2180" i="1" s="1"/>
  <c r="AK2140" i="1"/>
  <c r="AN2100" i="1"/>
  <c r="AM2073" i="1"/>
  <c r="AM2057" i="1"/>
  <c r="AI2032" i="1"/>
  <c r="AN2032" i="1" s="1"/>
  <c r="AO1984" i="1"/>
  <c r="AL1994" i="1"/>
  <c r="AR1994" i="1" s="1"/>
  <c r="AJ1947" i="1"/>
  <c r="AO1947" i="1" s="1"/>
  <c r="AM1917" i="1"/>
  <c r="AJ1892" i="1"/>
  <c r="AO1892" i="1" s="1"/>
  <c r="AJ1932" i="1"/>
  <c r="AO1932" i="1" s="1"/>
  <c r="AK1868" i="1"/>
  <c r="AP1868" i="1" s="1"/>
  <c r="AJ1920" i="1"/>
  <c r="AO1920" i="1" s="1"/>
  <c r="AJ1874" i="1"/>
  <c r="AO1874" i="1" s="1"/>
  <c r="AM1820" i="1"/>
  <c r="AI1853" i="1"/>
  <c r="AN1853" i="1" s="1"/>
  <c r="AI1845" i="1"/>
  <c r="AI1837" i="1"/>
  <c r="AN1837" i="1" s="1"/>
  <c r="AI1829" i="1"/>
  <c r="AJ1768" i="1"/>
  <c r="AO1768" i="1" s="1"/>
  <c r="AI1760" i="1"/>
  <c r="AN1760" i="1" s="1"/>
  <c r="AI1752" i="1"/>
  <c r="AN1752" i="1" s="1"/>
  <c r="AI1744" i="1"/>
  <c r="AN1744" i="1" s="1"/>
  <c r="AI1736" i="1"/>
  <c r="AI1701" i="1"/>
  <c r="AN1701" i="1" s="1"/>
  <c r="AJ1682" i="1"/>
  <c r="AO1682" i="1" s="1"/>
  <c r="AM1750" i="1"/>
  <c r="AK1715" i="1"/>
  <c r="AN1700" i="1"/>
  <c r="AJ1675" i="1"/>
  <c r="AO1675" i="1" s="1"/>
  <c r="AJ2200" i="1"/>
  <c r="AO2200" i="1" s="1"/>
  <c r="AO2271" i="1"/>
  <c r="AK2202" i="1"/>
  <c r="AJ2246" i="1"/>
  <c r="AO2246" i="1" s="1"/>
  <c r="AM1980" i="1"/>
  <c r="AI2012" i="1"/>
  <c r="AN2145" i="1"/>
  <c r="AN2101" i="1"/>
  <c r="AI1977" i="1"/>
  <c r="AN1977" i="1" s="1"/>
  <c r="AN1955" i="1"/>
  <c r="AK2136" i="1"/>
  <c r="AK2104" i="1"/>
  <c r="AP2104" i="1" s="1"/>
  <c r="AN2020" i="1"/>
  <c r="AM1959" i="1"/>
  <c r="AJ1962" i="1"/>
  <c r="AO1962" i="1" s="1"/>
  <c r="AL2002" i="1"/>
  <c r="AR2002" i="1" s="1"/>
  <c r="AL1901" i="1"/>
  <c r="AR1901" i="1" s="1"/>
  <c r="AO1948" i="1"/>
  <c r="AI1870" i="1"/>
  <c r="AN1870" i="1" s="1"/>
  <c r="AN1770" i="1"/>
  <c r="AM1872" i="1"/>
  <c r="AO1865" i="1"/>
  <c r="AO1822" i="1"/>
  <c r="AM1857" i="1"/>
  <c r="AM1833" i="1"/>
  <c r="AK1823" i="1"/>
  <c r="AP1823" i="1" s="1"/>
  <c r="AK1813" i="1"/>
  <c r="AP1813" i="1" s="1"/>
  <c r="AM1774" i="1"/>
  <c r="AK1751" i="1"/>
  <c r="AK1735" i="1"/>
  <c r="AP1735" i="1" s="1"/>
  <c r="AM1696" i="1"/>
  <c r="AM1676" i="1"/>
  <c r="AN2306" i="1"/>
  <c r="AO2295" i="1"/>
  <c r="AP2243" i="1"/>
  <c r="AN2250" i="1"/>
  <c r="AN2254" i="1"/>
  <c r="AJ2094" i="1"/>
  <c r="AO2094" i="1" s="1"/>
  <c r="AI2039" i="1"/>
  <c r="AI1996" i="1"/>
  <c r="AN1996" i="1" s="1"/>
  <c r="AP1897" i="1"/>
  <c r="AJ2022" i="1"/>
  <c r="AO2022" i="1" s="1"/>
  <c r="AK2174" i="1"/>
  <c r="AO2154" i="1"/>
  <c r="AK2118" i="1"/>
  <c r="AP2118" i="1" s="1"/>
  <c r="AO2106" i="1"/>
  <c r="AP2277" i="1"/>
  <c r="AL2149" i="1"/>
  <c r="AR2149" i="1" s="1"/>
  <c r="AL2109" i="1"/>
  <c r="AR2109" i="1" s="1"/>
  <c r="AI2059" i="1"/>
  <c r="AN2059" i="1" s="1"/>
  <c r="AO1981" i="1"/>
  <c r="AO1882" i="1"/>
  <c r="AM1919" i="1"/>
  <c r="AL1780" i="1"/>
  <c r="AR1780" i="1" s="1"/>
  <c r="AN1874" i="1"/>
  <c r="AO1826" i="1"/>
  <c r="AK1852" i="1"/>
  <c r="AK1836" i="1"/>
  <c r="AP1836" i="1" s="1"/>
  <c r="AM1825" i="1"/>
  <c r="AJ1792" i="1"/>
  <c r="AP1720" i="1"/>
  <c r="AO1884" i="1"/>
  <c r="AP1777" i="1"/>
  <c r="AO1757" i="1"/>
  <c r="AI1746" i="1"/>
  <c r="AN1746" i="1" s="1"/>
  <c r="AO1678" i="1"/>
  <c r="AN2290" i="1"/>
  <c r="AO2279" i="1"/>
  <c r="AO2215" i="1"/>
  <c r="AN2232" i="1"/>
  <c r="AI2302" i="1"/>
  <c r="AN2302" i="1" s="1"/>
  <c r="AN2270" i="1"/>
  <c r="AI2079" i="1"/>
  <c r="AN2079" i="1" s="1"/>
  <c r="AJ2015" i="1"/>
  <c r="AJ1923" i="1"/>
  <c r="AO1923" i="1" s="1"/>
  <c r="AP2291" i="1"/>
  <c r="AJ2078" i="1"/>
  <c r="AO2078" i="1" s="1"/>
  <c r="AN2049" i="1"/>
  <c r="AK2017" i="1"/>
  <c r="AP2017" i="1" s="1"/>
  <c r="AN1991" i="1"/>
  <c r="AJ2041" i="1"/>
  <c r="AO2041" i="1" s="1"/>
  <c r="AO2110" i="1"/>
  <c r="AJ2029" i="1"/>
  <c r="AK1860" i="1"/>
  <c r="AP1860" i="1" s="1"/>
  <c r="AP2177" i="1"/>
  <c r="AP2137" i="1"/>
  <c r="AP2121" i="1"/>
  <c r="AP2105" i="1"/>
  <c r="AJ2085" i="1"/>
  <c r="AO2085" i="1" s="1"/>
  <c r="AN1995" i="1"/>
  <c r="AN1878" i="1"/>
  <c r="AP2098" i="1"/>
  <c r="AN1940" i="1"/>
  <c r="AJ1800" i="1"/>
  <c r="AO1800" i="1" s="1"/>
  <c r="AN1900" i="1"/>
  <c r="AI1925" i="1"/>
  <c r="AJ1863" i="1"/>
  <c r="AO1863" i="1" s="1"/>
  <c r="AO1881" i="1"/>
  <c r="AN1869" i="1"/>
  <c r="AK1856" i="1"/>
  <c r="AP1856" i="1" s="1"/>
  <c r="AK1848" i="1"/>
  <c r="AK1840" i="1"/>
  <c r="AP1840" i="1" s="1"/>
  <c r="AK1832" i="1"/>
  <c r="AM1819" i="1"/>
  <c r="AJ1795" i="1"/>
  <c r="AO1795" i="1" s="1"/>
  <c r="AJ1728" i="1"/>
  <c r="AO1728" i="1" s="1"/>
  <c r="AP1789" i="1"/>
  <c r="AI1726" i="1"/>
  <c r="AI1758" i="1"/>
  <c r="AN1758" i="1" s="1"/>
  <c r="AO1745" i="1"/>
  <c r="AI1734" i="1"/>
  <c r="AN1734" i="1" s="1"/>
  <c r="AN1705" i="1"/>
  <c r="AN2288" i="1"/>
  <c r="AO2303" i="1"/>
  <c r="AO2207" i="1"/>
  <c r="AJ2052" i="1"/>
  <c r="AK2013" i="1"/>
  <c r="AP2013" i="1" s="1"/>
  <c r="AP2309" i="1"/>
  <c r="AN2169" i="1"/>
  <c r="AN2131" i="1"/>
  <c r="AN2083" i="1"/>
  <c r="AM1815" i="1"/>
  <c r="AP2186" i="1"/>
  <c r="AK2016" i="1"/>
  <c r="AP2016" i="1" s="1"/>
  <c r="AN1911" i="1"/>
  <c r="AJ1924" i="1"/>
  <c r="AO1924" i="1" s="1"/>
  <c r="AN1928" i="1"/>
  <c r="AN1800" i="1"/>
  <c r="AL1879" i="1"/>
  <c r="AR1879" i="1" s="1"/>
  <c r="AO1714" i="1"/>
  <c r="AK1950" i="1"/>
  <c r="AP1950" i="1" s="1"/>
  <c r="AO1926" i="1"/>
  <c r="AI1849" i="1"/>
  <c r="AN1849" i="1" s="1"/>
  <c r="AO1838" i="1"/>
  <c r="AN1732" i="1"/>
  <c r="AO1759" i="1"/>
  <c r="AO1743" i="1"/>
  <c r="AJ1692" i="1"/>
  <c r="AO1692" i="1" s="1"/>
  <c r="AP1684" i="1"/>
  <c r="AK2322" i="1"/>
  <c r="AP2322" i="1" s="1"/>
  <c r="AK2327" i="1"/>
  <c r="AP2327" i="1" s="1"/>
  <c r="AO2223" i="1"/>
  <c r="AM2264" i="1"/>
  <c r="AJ2266" i="1"/>
  <c r="AM2334" i="1"/>
  <c r="AN2278" i="1"/>
  <c r="AJ2222" i="1"/>
  <c r="AP2325" i="1"/>
  <c r="AJ2071" i="1"/>
  <c r="AO2071" i="1" s="1"/>
  <c r="AJ1989" i="1"/>
  <c r="AO1989" i="1" s="1"/>
  <c r="AO2124" i="1"/>
  <c r="AN2093" i="1"/>
  <c r="AO1860" i="1"/>
  <c r="AL2194" i="1"/>
  <c r="AR2194" i="1" s="1"/>
  <c r="AJ2027" i="1"/>
  <c r="AK1907" i="1"/>
  <c r="AP1907" i="1" s="1"/>
  <c r="AJ1913" i="1"/>
  <c r="AJ1864" i="1"/>
  <c r="AO1864" i="1" s="1"/>
  <c r="AJ1885" i="1"/>
  <c r="AK1783" i="1"/>
  <c r="AP1783" i="1" s="1"/>
  <c r="AM1817" i="1"/>
  <c r="AN1728" i="1"/>
  <c r="AK1727" i="1"/>
  <c r="AP1727" i="1" s="1"/>
  <c r="AI1778" i="1"/>
  <c r="AM1754" i="1"/>
  <c r="AK1733" i="1"/>
  <c r="AP1733" i="1" s="1"/>
  <c r="AN1688" i="1"/>
  <c r="AM1693" i="1"/>
  <c r="AK1679" i="1"/>
  <c r="AP1679" i="1" s="1"/>
  <c r="AK1687" i="1"/>
  <c r="AP1687" i="1" s="1"/>
  <c r="AK1975" i="1"/>
  <c r="AP1975" i="1" s="1"/>
  <c r="AL2000" i="1"/>
  <c r="AR2000" i="1" s="1"/>
  <c r="AK1818" i="1"/>
  <c r="AP1818" i="1" s="1"/>
  <c r="AM1709" i="1"/>
  <c r="AO1963" i="1"/>
  <c r="AN1816" i="1"/>
  <c r="AJ2023" i="1"/>
  <c r="AJ1788" i="1"/>
  <c r="AO1788" i="1" s="1"/>
  <c r="AP1772" i="1"/>
  <c r="AG871" i="1"/>
  <c r="AH871" i="1" s="1"/>
  <c r="AI871" i="1" s="1"/>
  <c r="AJ871" i="1" s="1"/>
  <c r="AK871" i="1" s="1"/>
  <c r="AL871" i="1" s="1"/>
  <c r="AG839" i="1"/>
  <c r="AH839" i="1" s="1"/>
  <c r="AI839" i="1" s="1"/>
  <c r="AJ839" i="1" s="1"/>
  <c r="AK839" i="1" s="1"/>
  <c r="AL839" i="1" s="1"/>
  <c r="AG1438" i="1"/>
  <c r="AH1438" i="1" s="1"/>
  <c r="AI1438" i="1" s="1"/>
  <c r="AJ1438" i="1" s="1"/>
  <c r="AK1438" i="1" s="1"/>
  <c r="AL1438" i="1" s="1"/>
  <c r="AG1474" i="1"/>
  <c r="AG1315" i="1"/>
  <c r="AH1315" i="1" s="1"/>
  <c r="AI1315" i="1" s="1"/>
  <c r="AJ1315" i="1" s="1"/>
  <c r="AK1315" i="1" s="1"/>
  <c r="AL1315" i="1" s="1"/>
  <c r="AG917" i="1"/>
  <c r="AH917" i="1" s="1"/>
  <c r="AG1520" i="1"/>
  <c r="AG1427" i="1"/>
  <c r="AH1427" i="1" s="1"/>
  <c r="AI1427" i="1" s="1"/>
  <c r="AJ1427" i="1" s="1"/>
  <c r="AK1427" i="1" s="1"/>
  <c r="AL1427" i="1" s="1"/>
  <c r="AG1289" i="1"/>
  <c r="AH1289" i="1" s="1"/>
  <c r="AI1289" i="1" s="1"/>
  <c r="AJ1289" i="1" s="1"/>
  <c r="AK1289" i="1" s="1"/>
  <c r="AL1289" i="1" s="1"/>
  <c r="AG1353" i="1"/>
  <c r="AH1353" i="1" s="1"/>
  <c r="AG1385" i="1"/>
  <c r="AH1385" i="1" s="1"/>
  <c r="AI1385" i="1" s="1"/>
  <c r="AJ1385" i="1" s="1"/>
  <c r="AK1385" i="1" s="1"/>
  <c r="AL1385" i="1" s="1"/>
  <c r="AG812" i="1"/>
  <c r="AH812" i="1" s="1"/>
  <c r="AI812" i="1" s="1"/>
  <c r="AJ812" i="1" s="1"/>
  <c r="AK812" i="1" s="1"/>
  <c r="AL812" i="1" s="1"/>
  <c r="AG988" i="1"/>
  <c r="AH988" i="1" s="1"/>
  <c r="AI988" i="1" s="1"/>
  <c r="AJ988" i="1" s="1"/>
  <c r="AK988" i="1" s="1"/>
  <c r="AL988" i="1" s="1"/>
  <c r="AG1016" i="1"/>
  <c r="AH1016" i="1" s="1"/>
  <c r="AI1016" i="1" s="1"/>
  <c r="AJ1016" i="1" s="1"/>
  <c r="AK1016" i="1" s="1"/>
  <c r="AL1016" i="1" s="1"/>
  <c r="AG1141" i="1"/>
  <c r="AH1141" i="1" s="1"/>
  <c r="AI1141" i="1" s="1"/>
  <c r="AG1079" i="1"/>
  <c r="AH1079" i="1" s="1"/>
  <c r="AI1079" i="1" s="1"/>
  <c r="AJ1079" i="1" s="1"/>
  <c r="AK1079" i="1" s="1"/>
  <c r="AL1079" i="1" s="1"/>
  <c r="AG480" i="1"/>
  <c r="AH480" i="1" s="1"/>
  <c r="AI480" i="1" s="1"/>
  <c r="AJ480" i="1" s="1"/>
  <c r="AK480" i="1" s="1"/>
  <c r="AL480" i="1" s="1"/>
  <c r="AG496" i="1"/>
  <c r="AH496" i="1" s="1"/>
  <c r="AI496" i="1" s="1"/>
  <c r="AJ496" i="1" s="1"/>
  <c r="AK496" i="1" s="1"/>
  <c r="AL496" i="1" s="1"/>
  <c r="AG512" i="1"/>
  <c r="AH512" i="1" s="1"/>
  <c r="AI512" i="1" s="1"/>
  <c r="AJ512" i="1" s="1"/>
  <c r="AK512" i="1" s="1"/>
  <c r="AL512" i="1" s="1"/>
  <c r="AG520" i="1"/>
  <c r="AH520" i="1" s="1"/>
  <c r="AI520" i="1" s="1"/>
  <c r="AJ520" i="1" s="1"/>
  <c r="AK520" i="1" s="1"/>
  <c r="AL520" i="1" s="1"/>
  <c r="AG532" i="1"/>
  <c r="AH532" i="1" s="1"/>
  <c r="AI532" i="1" s="1"/>
  <c r="AJ532" i="1" s="1"/>
  <c r="AK532" i="1" s="1"/>
  <c r="AL532" i="1" s="1"/>
  <c r="AG540" i="1"/>
  <c r="AH540" i="1" s="1"/>
  <c r="AI540" i="1" s="1"/>
  <c r="AJ540" i="1" s="1"/>
  <c r="AK540" i="1" s="1"/>
  <c r="AL540" i="1" s="1"/>
  <c r="AG572" i="1"/>
  <c r="AH572" i="1" s="1"/>
  <c r="AI572" i="1" s="1"/>
  <c r="AJ572" i="1" s="1"/>
  <c r="AK572" i="1" s="1"/>
  <c r="AL572" i="1" s="1"/>
  <c r="AG580" i="1"/>
  <c r="AH580" i="1" s="1"/>
  <c r="AG596" i="1"/>
  <c r="AH596" i="1" s="1"/>
  <c r="AI596" i="1" s="1"/>
  <c r="AJ596" i="1" s="1"/>
  <c r="AK596" i="1" s="1"/>
  <c r="AL596" i="1" s="1"/>
  <c r="AG612" i="1"/>
  <c r="AH612" i="1" s="1"/>
  <c r="AI612" i="1" s="1"/>
  <c r="AJ612" i="1" s="1"/>
  <c r="AK612" i="1" s="1"/>
  <c r="AL612" i="1" s="1"/>
  <c r="AG659" i="1"/>
  <c r="AH659" i="1" s="1"/>
  <c r="AG667" i="1"/>
  <c r="AH667" i="1" s="1"/>
  <c r="AI667" i="1" s="1"/>
  <c r="AJ667" i="1" s="1"/>
  <c r="AK667" i="1" s="1"/>
  <c r="AL667" i="1" s="1"/>
  <c r="AG675" i="1"/>
  <c r="AH675" i="1" s="1"/>
  <c r="AI675" i="1" s="1"/>
  <c r="AJ675" i="1" s="1"/>
  <c r="AK675" i="1" s="1"/>
  <c r="AL675" i="1" s="1"/>
  <c r="AG683" i="1"/>
  <c r="AH683" i="1" s="1"/>
  <c r="AI683" i="1" s="1"/>
  <c r="AJ683" i="1" s="1"/>
  <c r="AK683" i="1" s="1"/>
  <c r="AL683" i="1" s="1"/>
  <c r="AG691" i="1"/>
  <c r="AH691" i="1" s="1"/>
  <c r="AI691" i="1" s="1"/>
  <c r="AJ691" i="1" s="1"/>
  <c r="AK691" i="1" s="1"/>
  <c r="AL691" i="1" s="1"/>
  <c r="AG699" i="1"/>
  <c r="AH699" i="1" s="1"/>
  <c r="AI699" i="1" s="1"/>
  <c r="AJ699" i="1" s="1"/>
  <c r="AK699" i="1" s="1"/>
  <c r="AL699" i="1" s="1"/>
  <c r="AG707" i="1"/>
  <c r="AH707" i="1" s="1"/>
  <c r="AI707" i="1" s="1"/>
  <c r="AJ707" i="1" s="1"/>
  <c r="AK707" i="1" s="1"/>
  <c r="AL707" i="1" s="1"/>
  <c r="AG711" i="1"/>
  <c r="AH711" i="1" s="1"/>
  <c r="AI711" i="1" s="1"/>
  <c r="AJ711" i="1" s="1"/>
  <c r="AK711" i="1" s="1"/>
  <c r="AL711" i="1" s="1"/>
  <c r="AG735" i="1"/>
  <c r="AH735" i="1" s="1"/>
  <c r="AI735" i="1" s="1"/>
  <c r="AJ735" i="1" s="1"/>
  <c r="AK735" i="1" s="1"/>
  <c r="AL735" i="1" s="1"/>
  <c r="AG743" i="1"/>
  <c r="AH743" i="1" s="1"/>
  <c r="AI743" i="1" s="1"/>
  <c r="AJ743" i="1" s="1"/>
  <c r="AK743" i="1" s="1"/>
  <c r="AL743" i="1" s="1"/>
  <c r="AG770" i="1"/>
  <c r="AH770" i="1" s="1"/>
  <c r="AI770" i="1" s="1"/>
  <c r="AJ770" i="1" s="1"/>
  <c r="AK770" i="1" s="1"/>
  <c r="AL770" i="1" s="1"/>
  <c r="AG794" i="1"/>
  <c r="AH794" i="1" s="1"/>
  <c r="AI794" i="1" s="1"/>
  <c r="AJ794" i="1" s="1"/>
  <c r="AK794" i="1" s="1"/>
  <c r="AL794" i="1" s="1"/>
  <c r="AG802" i="1"/>
  <c r="AH802" i="1" s="1"/>
  <c r="AI802" i="1" s="1"/>
  <c r="AJ802" i="1" s="1"/>
  <c r="AK802" i="1" s="1"/>
  <c r="AL802" i="1" s="1"/>
  <c r="AG821" i="1"/>
  <c r="AH821" i="1" s="1"/>
  <c r="AG860" i="1"/>
  <c r="AH860" i="1" s="1"/>
  <c r="AI860" i="1" s="1"/>
  <c r="AJ860" i="1" s="1"/>
  <c r="AK860" i="1" s="1"/>
  <c r="AL860" i="1" s="1"/>
  <c r="AG961" i="1"/>
  <c r="AH961" i="1" s="1"/>
  <c r="AI961" i="1" s="1"/>
  <c r="AJ961" i="1" s="1"/>
  <c r="AK961" i="1" s="1"/>
  <c r="AL961" i="1" s="1"/>
  <c r="AG1052" i="1"/>
  <c r="AH1052" i="1" s="1"/>
  <c r="AI1052" i="1" s="1"/>
  <c r="AJ1052" i="1" s="1"/>
  <c r="AK1052" i="1" s="1"/>
  <c r="AL1052" i="1" s="1"/>
  <c r="AG1117" i="1"/>
  <c r="AH1117" i="1" s="1"/>
  <c r="AI1117" i="1" s="1"/>
  <c r="AJ1117" i="1" s="1"/>
  <c r="AK1117" i="1" s="1"/>
  <c r="AL1117" i="1" s="1"/>
  <c r="AG1129" i="1"/>
  <c r="AH1129" i="1" s="1"/>
  <c r="AI1129" i="1" s="1"/>
  <c r="AJ1129" i="1" s="1"/>
  <c r="AK1129" i="1" s="1"/>
  <c r="AL1129" i="1" s="1"/>
  <c r="AG1248" i="1"/>
  <c r="AH1248" i="1" s="1"/>
  <c r="AI1248" i="1" s="1"/>
  <c r="AJ1248" i="1" s="1"/>
  <c r="AK1248" i="1" s="1"/>
  <c r="AL1248" i="1" s="1"/>
  <c r="AG1272" i="1"/>
  <c r="AH1272" i="1" s="1"/>
  <c r="AI1272" i="1" s="1"/>
  <c r="AJ1272" i="1" s="1"/>
  <c r="AK1272" i="1" s="1"/>
  <c r="AL1272" i="1" s="1"/>
  <c r="AG1359" i="1"/>
  <c r="AH1359" i="1" s="1"/>
  <c r="AI1359" i="1" s="1"/>
  <c r="AJ1359" i="1" s="1"/>
  <c r="AK1359" i="1" s="1"/>
  <c r="AL1359" i="1" s="1"/>
  <c r="AG1371" i="1"/>
  <c r="AH1371" i="1" s="1"/>
  <c r="AI1371" i="1" s="1"/>
  <c r="AJ1371" i="1" s="1"/>
  <c r="AK1371" i="1" s="1"/>
  <c r="AL1371" i="1" s="1"/>
  <c r="AG1375" i="1"/>
  <c r="AH1375" i="1" s="1"/>
  <c r="AI1375" i="1" s="1"/>
  <c r="AJ1375" i="1" s="1"/>
  <c r="AK1375" i="1" s="1"/>
  <c r="AL1375" i="1" s="1"/>
  <c r="AG1386" i="1"/>
  <c r="AH1386" i="1" s="1"/>
  <c r="AI1386" i="1" s="1"/>
  <c r="AJ1386" i="1" s="1"/>
  <c r="AK1386" i="1" s="1"/>
  <c r="AL1386" i="1" s="1"/>
  <c r="AG1417" i="1"/>
  <c r="AH1417" i="1" s="1"/>
  <c r="AI1417" i="1" s="1"/>
  <c r="AJ1417" i="1" s="1"/>
  <c r="AK1417" i="1" s="1"/>
  <c r="AL1417" i="1" s="1"/>
  <c r="AG1432" i="1"/>
  <c r="AH1432" i="1" s="1"/>
  <c r="AI1432" i="1" s="1"/>
  <c r="AJ1432" i="1" s="1"/>
  <c r="AK1432" i="1" s="1"/>
  <c r="AL1432" i="1" s="1"/>
  <c r="AG1482" i="1"/>
  <c r="AH1482" i="1" s="1"/>
  <c r="AI1482" i="1" s="1"/>
  <c r="AJ1482" i="1" s="1"/>
  <c r="AK1482" i="1" s="1"/>
  <c r="AL1482" i="1" s="1"/>
  <c r="AG1502" i="1"/>
  <c r="AH1502" i="1" s="1"/>
  <c r="AI1502" i="1" s="1"/>
  <c r="AJ1502" i="1" s="1"/>
  <c r="AK1502" i="1" s="1"/>
  <c r="AL1502" i="1" s="1"/>
  <c r="AG1528" i="1"/>
  <c r="AH1528" i="1" s="1"/>
  <c r="AI1528" i="1" s="1"/>
  <c r="AJ1528" i="1" s="1"/>
  <c r="AK1528" i="1" s="1"/>
  <c r="AL1528" i="1" s="1"/>
  <c r="AG1659" i="1"/>
  <c r="AH1659" i="1" s="1"/>
  <c r="AI1659" i="1" s="1"/>
  <c r="AJ1659" i="1" s="1"/>
  <c r="AK1659" i="1" s="1"/>
  <c r="AL1659" i="1" s="1"/>
  <c r="AG714" i="1"/>
  <c r="AH714" i="1" s="1"/>
  <c r="AI714" i="1" s="1"/>
  <c r="AJ714" i="1" s="1"/>
  <c r="AK714" i="1" s="1"/>
  <c r="AL714" i="1" s="1"/>
  <c r="AG722" i="1"/>
  <c r="AH722" i="1" s="1"/>
  <c r="AI722" i="1" s="1"/>
  <c r="AJ722" i="1" s="1"/>
  <c r="AK722" i="1" s="1"/>
  <c r="AL722" i="1" s="1"/>
  <c r="AG730" i="1"/>
  <c r="AH730" i="1" s="1"/>
  <c r="AI730" i="1" s="1"/>
  <c r="AJ730" i="1" s="1"/>
  <c r="AK730" i="1" s="1"/>
  <c r="AL730" i="1" s="1"/>
  <c r="AG738" i="1"/>
  <c r="AH738" i="1" s="1"/>
  <c r="AI738" i="1" s="1"/>
  <c r="AJ738" i="1" s="1"/>
  <c r="AK738" i="1" s="1"/>
  <c r="AL738" i="1" s="1"/>
  <c r="AG746" i="1"/>
  <c r="AH746" i="1" s="1"/>
  <c r="AI746" i="1" s="1"/>
  <c r="AJ746" i="1" s="1"/>
  <c r="AK746" i="1" s="1"/>
  <c r="AL746" i="1" s="1"/>
  <c r="AG754" i="1"/>
  <c r="AG761" i="1"/>
  <c r="AH761" i="1" s="1"/>
  <c r="AI761" i="1" s="1"/>
  <c r="AJ761" i="1" s="1"/>
  <c r="AK761" i="1" s="1"/>
  <c r="AL761" i="1" s="1"/>
  <c r="AG769" i="1"/>
  <c r="AH769" i="1" s="1"/>
  <c r="AI769" i="1" s="1"/>
  <c r="AJ769" i="1" s="1"/>
  <c r="AK769" i="1" s="1"/>
  <c r="AL769" i="1" s="1"/>
  <c r="AG777" i="1"/>
  <c r="AH777" i="1" s="1"/>
  <c r="AI777" i="1" s="1"/>
  <c r="AJ777" i="1" s="1"/>
  <c r="AK777" i="1" s="1"/>
  <c r="AL777" i="1" s="1"/>
  <c r="AG781" i="1"/>
  <c r="AH781" i="1" s="1"/>
  <c r="AM781" i="1" s="1"/>
  <c r="AG785" i="1"/>
  <c r="AH785" i="1" s="1"/>
  <c r="AI785" i="1" s="1"/>
  <c r="AJ785" i="1" s="1"/>
  <c r="AK785" i="1" s="1"/>
  <c r="AL785" i="1" s="1"/>
  <c r="AG789" i="1"/>
  <c r="AH789" i="1" s="1"/>
  <c r="AI789" i="1" s="1"/>
  <c r="AJ789" i="1" s="1"/>
  <c r="AK789" i="1" s="1"/>
  <c r="AL789" i="1" s="1"/>
  <c r="AG793" i="1"/>
  <c r="AH793" i="1" s="1"/>
  <c r="AG797" i="1"/>
  <c r="AH797" i="1" s="1"/>
  <c r="AM797" i="1" s="1"/>
  <c r="AG801" i="1"/>
  <c r="AH801" i="1" s="1"/>
  <c r="AI801" i="1" s="1"/>
  <c r="AJ801" i="1" s="1"/>
  <c r="AK801" i="1" s="1"/>
  <c r="AL801" i="1" s="1"/>
  <c r="AG805" i="1"/>
  <c r="AH805" i="1" s="1"/>
  <c r="AI805" i="1" s="1"/>
  <c r="AJ805" i="1" s="1"/>
  <c r="AK805" i="1" s="1"/>
  <c r="AL805" i="1" s="1"/>
  <c r="AG809" i="1"/>
  <c r="AH809" i="1" s="1"/>
  <c r="AI809" i="1" s="1"/>
  <c r="AJ809" i="1" s="1"/>
  <c r="AK809" i="1" s="1"/>
  <c r="AL809" i="1" s="1"/>
  <c r="AG820" i="1"/>
  <c r="AG828" i="1"/>
  <c r="AH828" i="1" s="1"/>
  <c r="AI828" i="1" s="1"/>
  <c r="AJ828" i="1" s="1"/>
  <c r="AK828" i="1" s="1"/>
  <c r="AL828" i="1" s="1"/>
  <c r="AG836" i="1"/>
  <c r="AH836" i="1" s="1"/>
  <c r="AI836" i="1" s="1"/>
  <c r="AJ836" i="1" s="1"/>
  <c r="AK836" i="1" s="1"/>
  <c r="AL836" i="1" s="1"/>
  <c r="AG863" i="1"/>
  <c r="AH863" i="1" s="1"/>
  <c r="AI863" i="1" s="1"/>
  <c r="AJ863" i="1" s="1"/>
  <c r="AK863" i="1" s="1"/>
  <c r="AL863" i="1" s="1"/>
  <c r="AG874" i="1"/>
  <c r="AH874" i="1" s="1"/>
  <c r="AI874" i="1" s="1"/>
  <c r="AJ874" i="1" s="1"/>
  <c r="AK874" i="1" s="1"/>
  <c r="AL874" i="1" s="1"/>
  <c r="AG882" i="1"/>
  <c r="AH882" i="1" s="1"/>
  <c r="AG889" i="1"/>
  <c r="AH889" i="1" s="1"/>
  <c r="AI889" i="1" s="1"/>
  <c r="AJ889" i="1" s="1"/>
  <c r="AK889" i="1" s="1"/>
  <c r="AL889" i="1" s="1"/>
  <c r="AG893" i="1"/>
  <c r="AH893" i="1" s="1"/>
  <c r="AI893" i="1" s="1"/>
  <c r="AJ893" i="1" s="1"/>
  <c r="AK893" i="1" s="1"/>
  <c r="AL893" i="1" s="1"/>
  <c r="AG897" i="1"/>
  <c r="AH897" i="1" s="1"/>
  <c r="AI897" i="1" s="1"/>
  <c r="AJ897" i="1" s="1"/>
  <c r="AK897" i="1" s="1"/>
  <c r="AL897" i="1" s="1"/>
  <c r="AG901" i="1"/>
  <c r="AH901" i="1" s="1"/>
  <c r="AM901" i="1" s="1"/>
  <c r="AG905" i="1"/>
  <c r="AH905" i="1" s="1"/>
  <c r="AI905" i="1" s="1"/>
  <c r="AJ905" i="1" s="1"/>
  <c r="AK905" i="1" s="1"/>
  <c r="AL905" i="1" s="1"/>
  <c r="AG913" i="1"/>
  <c r="AH913" i="1" s="1"/>
  <c r="AI913" i="1" s="1"/>
  <c r="AJ913" i="1" s="1"/>
  <c r="AK913" i="1" s="1"/>
  <c r="AL913" i="1" s="1"/>
  <c r="AG924" i="1"/>
  <c r="AH924" i="1" s="1"/>
  <c r="AI924" i="1" s="1"/>
  <c r="AJ924" i="1" s="1"/>
  <c r="AK924" i="1" s="1"/>
  <c r="AL924" i="1" s="1"/>
  <c r="AG932" i="1"/>
  <c r="AH932" i="1" s="1"/>
  <c r="AI932" i="1" s="1"/>
  <c r="AJ932" i="1" s="1"/>
  <c r="AK932" i="1" s="1"/>
  <c r="AL932" i="1" s="1"/>
  <c r="AG940" i="1"/>
  <c r="AH940" i="1" s="1"/>
  <c r="AI940" i="1" s="1"/>
  <c r="AJ940" i="1" s="1"/>
  <c r="AK940" i="1" s="1"/>
  <c r="AL940" i="1" s="1"/>
  <c r="AG948" i="1"/>
  <c r="AH948" i="1" s="1"/>
  <c r="AI948" i="1" s="1"/>
  <c r="AJ948" i="1" s="1"/>
  <c r="AK948" i="1" s="1"/>
  <c r="AL948" i="1" s="1"/>
  <c r="AG956" i="1"/>
  <c r="AH956" i="1" s="1"/>
  <c r="AI956" i="1" s="1"/>
  <c r="AJ956" i="1" s="1"/>
  <c r="AK956" i="1" s="1"/>
  <c r="AL956" i="1" s="1"/>
  <c r="AG964" i="1"/>
  <c r="AH964" i="1" s="1"/>
  <c r="AG972" i="1"/>
  <c r="AH972" i="1" s="1"/>
  <c r="AI972" i="1" s="1"/>
  <c r="AJ972" i="1" s="1"/>
  <c r="AK972" i="1" s="1"/>
  <c r="AL972" i="1" s="1"/>
  <c r="AG990" i="1"/>
  <c r="AH990" i="1" s="1"/>
  <c r="AI990" i="1" s="1"/>
  <c r="AJ990" i="1" s="1"/>
  <c r="AK990" i="1" s="1"/>
  <c r="AL990" i="1" s="1"/>
  <c r="AG994" i="1"/>
  <c r="AH994" i="1" s="1"/>
  <c r="AI994" i="1" s="1"/>
  <c r="AJ994" i="1" s="1"/>
  <c r="AK994" i="1" s="1"/>
  <c r="AL994" i="1" s="1"/>
  <c r="AG998" i="1"/>
  <c r="AH998" i="1" s="1"/>
  <c r="AI998" i="1" s="1"/>
  <c r="AJ998" i="1" s="1"/>
  <c r="AK998" i="1" s="1"/>
  <c r="AL998" i="1" s="1"/>
  <c r="AG1002" i="1"/>
  <c r="AH1002" i="1" s="1"/>
  <c r="AI1002" i="1" s="1"/>
  <c r="AJ1002" i="1" s="1"/>
  <c r="AK1002" i="1" s="1"/>
  <c r="AL1002" i="1" s="1"/>
  <c r="AG1006" i="1"/>
  <c r="AH1006" i="1" s="1"/>
  <c r="AI1006" i="1" s="1"/>
  <c r="AJ1006" i="1" s="1"/>
  <c r="AK1006" i="1" s="1"/>
  <c r="AL1006" i="1" s="1"/>
  <c r="AG1010" i="1"/>
  <c r="AH1010" i="1" s="1"/>
  <c r="AI1010" i="1" s="1"/>
  <c r="AJ1010" i="1" s="1"/>
  <c r="AK1010" i="1" s="1"/>
  <c r="AL1010" i="1" s="1"/>
  <c r="AG1014" i="1"/>
  <c r="AH1014" i="1" s="1"/>
  <c r="AI1014" i="1" s="1"/>
  <c r="AJ1014" i="1" s="1"/>
  <c r="AK1014" i="1" s="1"/>
  <c r="AL1014" i="1" s="1"/>
  <c r="AG1055" i="1"/>
  <c r="AH1055" i="1" s="1"/>
  <c r="AI1055" i="1" s="1"/>
  <c r="AJ1055" i="1" s="1"/>
  <c r="AK1055" i="1" s="1"/>
  <c r="AL1055" i="1" s="1"/>
  <c r="AG1066" i="1"/>
  <c r="AH1066" i="1" s="1"/>
  <c r="AI1066" i="1" s="1"/>
  <c r="AJ1066" i="1" s="1"/>
  <c r="AK1066" i="1" s="1"/>
  <c r="AL1066" i="1" s="1"/>
  <c r="AG1070" i="1"/>
  <c r="AH1070" i="1" s="1"/>
  <c r="AI1070" i="1" s="1"/>
  <c r="AJ1070" i="1" s="1"/>
  <c r="AK1070" i="1" s="1"/>
  <c r="AL1070" i="1" s="1"/>
  <c r="AG1081" i="1"/>
  <c r="AH1081" i="1" s="1"/>
  <c r="AI1081" i="1" s="1"/>
  <c r="AJ1081" i="1" s="1"/>
  <c r="AK1081" i="1" s="1"/>
  <c r="AL1081" i="1" s="1"/>
  <c r="AG1089" i="1"/>
  <c r="AH1089" i="1" s="1"/>
  <c r="AI1089" i="1" s="1"/>
  <c r="AJ1089" i="1" s="1"/>
  <c r="AK1089" i="1" s="1"/>
  <c r="AL1089" i="1" s="1"/>
  <c r="AG1097" i="1"/>
  <c r="AH1097" i="1" s="1"/>
  <c r="AI1097" i="1" s="1"/>
  <c r="AJ1097" i="1" s="1"/>
  <c r="AK1097" i="1" s="1"/>
  <c r="AL1097" i="1" s="1"/>
  <c r="AG1101" i="1"/>
  <c r="AH1101" i="1" s="1"/>
  <c r="AI1101" i="1" s="1"/>
  <c r="AJ1101" i="1" s="1"/>
  <c r="AK1101" i="1" s="1"/>
  <c r="AL1101" i="1" s="1"/>
  <c r="AG1143" i="1"/>
  <c r="AH1143" i="1" s="1"/>
  <c r="AI1143" i="1" s="1"/>
  <c r="AJ1143" i="1" s="1"/>
  <c r="AK1143" i="1" s="1"/>
  <c r="AL1143" i="1" s="1"/>
  <c r="AG1147" i="1"/>
  <c r="AH1147" i="1" s="1"/>
  <c r="AI1147" i="1" s="1"/>
  <c r="AJ1147" i="1" s="1"/>
  <c r="AK1147" i="1" s="1"/>
  <c r="AL1147" i="1" s="1"/>
  <c r="AG1151" i="1"/>
  <c r="AG1155" i="1"/>
  <c r="AH1155" i="1" s="1"/>
  <c r="AI1155" i="1" s="1"/>
  <c r="AJ1155" i="1" s="1"/>
  <c r="AK1155" i="1" s="1"/>
  <c r="AL1155" i="1" s="1"/>
  <c r="AG1159" i="1"/>
  <c r="AH1159" i="1" s="1"/>
  <c r="AI1159" i="1" s="1"/>
  <c r="AJ1159" i="1" s="1"/>
  <c r="AK1159" i="1" s="1"/>
  <c r="AL1159" i="1" s="1"/>
  <c r="AG1163" i="1"/>
  <c r="AH1163" i="1" s="1"/>
  <c r="AI1163" i="1" s="1"/>
  <c r="AJ1163" i="1" s="1"/>
  <c r="AK1163" i="1" s="1"/>
  <c r="AL1163" i="1" s="1"/>
  <c r="AG1211" i="1"/>
  <c r="AH1211" i="1" s="1"/>
  <c r="AG1271" i="1"/>
  <c r="AH1271" i="1" s="1"/>
  <c r="AI1271" i="1" s="1"/>
  <c r="AJ1271" i="1" s="1"/>
  <c r="AK1271" i="1" s="1"/>
  <c r="AL1271" i="1" s="1"/>
  <c r="AG1275" i="1"/>
  <c r="AH1275" i="1" s="1"/>
  <c r="AI1275" i="1" s="1"/>
  <c r="AJ1275" i="1" s="1"/>
  <c r="AK1275" i="1" s="1"/>
  <c r="AL1275" i="1" s="1"/>
  <c r="AG1293" i="1"/>
  <c r="AH1293" i="1" s="1"/>
  <c r="AI1293" i="1" s="1"/>
  <c r="AJ1293" i="1" s="1"/>
  <c r="AK1293" i="1" s="1"/>
  <c r="AL1293" i="1" s="1"/>
  <c r="AG1297" i="1"/>
  <c r="AH1297" i="1" s="1"/>
  <c r="AI1297" i="1" s="1"/>
  <c r="AJ1297" i="1" s="1"/>
  <c r="AK1297" i="1" s="1"/>
  <c r="AL1297" i="1" s="1"/>
  <c r="AG1319" i="1"/>
  <c r="AH1319" i="1" s="1"/>
  <c r="AI1319" i="1" s="1"/>
  <c r="AJ1319" i="1" s="1"/>
  <c r="AK1319" i="1" s="1"/>
  <c r="AL1319" i="1" s="1"/>
  <c r="AG1323" i="1"/>
  <c r="AH1323" i="1" s="1"/>
  <c r="AI1323" i="1" s="1"/>
  <c r="AJ1323" i="1" s="1"/>
  <c r="AK1323" i="1" s="1"/>
  <c r="AL1323" i="1" s="1"/>
  <c r="AG1327" i="1"/>
  <c r="AH1327" i="1" s="1"/>
  <c r="AI1327" i="1" s="1"/>
  <c r="AJ1327" i="1" s="1"/>
  <c r="AK1327" i="1" s="1"/>
  <c r="AL1327" i="1" s="1"/>
  <c r="AG1331" i="1"/>
  <c r="AH1331" i="1" s="1"/>
  <c r="AI1331" i="1" s="1"/>
  <c r="AJ1331" i="1" s="1"/>
  <c r="AK1331" i="1" s="1"/>
  <c r="AL1331" i="1" s="1"/>
  <c r="AG1335" i="1"/>
  <c r="AH1335" i="1" s="1"/>
  <c r="AI1335" i="1" s="1"/>
  <c r="AJ1335" i="1" s="1"/>
  <c r="AK1335" i="1" s="1"/>
  <c r="AL1335" i="1" s="1"/>
  <c r="AG1339" i="1"/>
  <c r="AH1339" i="1" s="1"/>
  <c r="AI1339" i="1" s="1"/>
  <c r="AJ1339" i="1" s="1"/>
  <c r="AK1339" i="1" s="1"/>
  <c r="AL1339" i="1" s="1"/>
  <c r="AG1343" i="1"/>
  <c r="AH1343" i="1" s="1"/>
  <c r="AI1343" i="1" s="1"/>
  <c r="AJ1343" i="1" s="1"/>
  <c r="AK1343" i="1" s="1"/>
  <c r="AL1343" i="1" s="1"/>
  <c r="AG1347" i="1"/>
  <c r="AH1347" i="1" s="1"/>
  <c r="AI1347" i="1" s="1"/>
  <c r="AJ1347" i="1" s="1"/>
  <c r="AK1347" i="1" s="1"/>
  <c r="AL1347" i="1" s="1"/>
  <c r="AG1351" i="1"/>
  <c r="AH1351" i="1" s="1"/>
  <c r="AI1351" i="1" s="1"/>
  <c r="AJ1351" i="1" s="1"/>
  <c r="AK1351" i="1" s="1"/>
  <c r="AL1351" i="1" s="1"/>
  <c r="AG1382" i="1"/>
  <c r="AH1382" i="1" s="1"/>
  <c r="AI1382" i="1" s="1"/>
  <c r="AJ1382" i="1" s="1"/>
  <c r="AK1382" i="1" s="1"/>
  <c r="AL1382" i="1" s="1"/>
  <c r="AG1392" i="1"/>
  <c r="AH1392" i="1" s="1"/>
  <c r="AI1392" i="1" s="1"/>
  <c r="AJ1392" i="1" s="1"/>
  <c r="AK1392" i="1" s="1"/>
  <c r="AL1392" i="1" s="1"/>
  <c r="AG1420" i="1"/>
  <c r="AH1420" i="1" s="1"/>
  <c r="AI1420" i="1" s="1"/>
  <c r="AJ1420" i="1" s="1"/>
  <c r="AK1420" i="1" s="1"/>
  <c r="AL1420" i="1" s="1"/>
  <c r="AG1424" i="1"/>
  <c r="AH1424" i="1" s="1"/>
  <c r="AI1424" i="1" s="1"/>
  <c r="AJ1424" i="1" s="1"/>
  <c r="AK1424" i="1" s="1"/>
  <c r="AL1424" i="1" s="1"/>
  <c r="AG1442" i="1"/>
  <c r="AH1442" i="1" s="1"/>
  <c r="AI1442" i="1" s="1"/>
  <c r="AJ1442" i="1" s="1"/>
  <c r="AK1442" i="1" s="1"/>
  <c r="AL1442" i="1" s="1"/>
  <c r="AG1446" i="1"/>
  <c r="AH1446" i="1" s="1"/>
  <c r="AI1446" i="1" s="1"/>
  <c r="AJ1446" i="1" s="1"/>
  <c r="AK1446" i="1" s="1"/>
  <c r="AL1446" i="1" s="1"/>
  <c r="AG1450" i="1"/>
  <c r="AH1450" i="1" s="1"/>
  <c r="AI1450" i="1" s="1"/>
  <c r="AJ1450" i="1" s="1"/>
  <c r="AK1450" i="1" s="1"/>
  <c r="AL1450" i="1" s="1"/>
  <c r="AG1454" i="1"/>
  <c r="AH1454" i="1" s="1"/>
  <c r="AI1454" i="1" s="1"/>
  <c r="AJ1454" i="1" s="1"/>
  <c r="AK1454" i="1" s="1"/>
  <c r="AL1454" i="1" s="1"/>
  <c r="AG1458" i="1"/>
  <c r="AH1458" i="1" s="1"/>
  <c r="AI1458" i="1" s="1"/>
  <c r="AJ1458" i="1" s="1"/>
  <c r="AK1458" i="1" s="1"/>
  <c r="AL1458" i="1" s="1"/>
  <c r="AG1462" i="1"/>
  <c r="AH1462" i="1" s="1"/>
  <c r="AI1462" i="1" s="1"/>
  <c r="AJ1462" i="1" s="1"/>
  <c r="AK1462" i="1" s="1"/>
  <c r="AL1462" i="1" s="1"/>
  <c r="AG1466" i="1"/>
  <c r="AH1466" i="1" s="1"/>
  <c r="AI1466" i="1" s="1"/>
  <c r="AJ1466" i="1" s="1"/>
  <c r="AK1466" i="1" s="1"/>
  <c r="AL1466" i="1" s="1"/>
  <c r="AG1470" i="1"/>
  <c r="AH1470" i="1" s="1"/>
  <c r="AG1481" i="1"/>
  <c r="AH1481" i="1" s="1"/>
  <c r="AI1481" i="1" s="1"/>
  <c r="AJ1481" i="1" s="1"/>
  <c r="AK1481" i="1" s="1"/>
  <c r="AL1481" i="1" s="1"/>
  <c r="AG1493" i="1"/>
  <c r="AH1493" i="1" s="1"/>
  <c r="AI1493" i="1" s="1"/>
  <c r="AJ1493" i="1" s="1"/>
  <c r="AK1493" i="1" s="1"/>
  <c r="AL1493" i="1" s="1"/>
  <c r="AG1497" i="1"/>
  <c r="AH1497" i="1" s="1"/>
  <c r="AI1497" i="1" s="1"/>
  <c r="AJ1497" i="1" s="1"/>
  <c r="AK1497" i="1" s="1"/>
  <c r="AL1497" i="1" s="1"/>
  <c r="AG1513" i="1"/>
  <c r="AH1513" i="1" s="1"/>
  <c r="AI1513" i="1" s="1"/>
  <c r="AJ1513" i="1" s="1"/>
  <c r="AK1513" i="1" s="1"/>
  <c r="AL1513" i="1" s="1"/>
  <c r="AG1590" i="1"/>
  <c r="AH1590" i="1" s="1"/>
  <c r="AI1590" i="1" s="1"/>
  <c r="AJ1590" i="1" s="1"/>
  <c r="AK1590" i="1" s="1"/>
  <c r="AL1590" i="1" s="1"/>
  <c r="AG464" i="1"/>
  <c r="AH464" i="1" s="1"/>
  <c r="AI464" i="1" s="1"/>
  <c r="AJ464" i="1" s="1"/>
  <c r="AK464" i="1" s="1"/>
  <c r="AL464" i="1" s="1"/>
  <c r="AG472" i="1"/>
  <c r="AH472" i="1" s="1"/>
  <c r="AG488" i="1"/>
  <c r="AH488" i="1" s="1"/>
  <c r="AI488" i="1" s="1"/>
  <c r="AJ488" i="1" s="1"/>
  <c r="AK488" i="1" s="1"/>
  <c r="AL488" i="1" s="1"/>
  <c r="AG504" i="1"/>
  <c r="AH504" i="1" s="1"/>
  <c r="AG524" i="1"/>
  <c r="AH524" i="1" s="1"/>
  <c r="AG548" i="1"/>
  <c r="AH548" i="1" s="1"/>
  <c r="AG556" i="1"/>
  <c r="AH556" i="1" s="1"/>
  <c r="AI556" i="1" s="1"/>
  <c r="AJ556" i="1" s="1"/>
  <c r="AK556" i="1" s="1"/>
  <c r="AL556" i="1" s="1"/>
  <c r="AG564" i="1"/>
  <c r="AH564" i="1" s="1"/>
  <c r="AI564" i="1" s="1"/>
  <c r="AJ564" i="1" s="1"/>
  <c r="AK564" i="1" s="1"/>
  <c r="AL564" i="1" s="1"/>
  <c r="AG584" i="1"/>
  <c r="AH584" i="1" s="1"/>
  <c r="AI584" i="1" s="1"/>
  <c r="AJ584" i="1" s="1"/>
  <c r="AK584" i="1" s="1"/>
  <c r="AL584" i="1" s="1"/>
  <c r="AG588" i="1"/>
  <c r="AH588" i="1" s="1"/>
  <c r="AG604" i="1"/>
  <c r="AH604" i="1" s="1"/>
  <c r="AI604" i="1" s="1"/>
  <c r="AJ604" i="1" s="1"/>
  <c r="AK604" i="1" s="1"/>
  <c r="AL604" i="1" s="1"/>
  <c r="AG671" i="1"/>
  <c r="AH671" i="1" s="1"/>
  <c r="AG679" i="1"/>
  <c r="AH679" i="1" s="1"/>
  <c r="AI679" i="1" s="1"/>
  <c r="AJ679" i="1" s="1"/>
  <c r="AK679" i="1" s="1"/>
  <c r="AL679" i="1" s="1"/>
  <c r="AG687" i="1"/>
  <c r="AH687" i="1" s="1"/>
  <c r="AI687" i="1" s="1"/>
  <c r="AJ687" i="1" s="1"/>
  <c r="AK687" i="1" s="1"/>
  <c r="AL687" i="1" s="1"/>
  <c r="AG695" i="1"/>
  <c r="AH695" i="1" s="1"/>
  <c r="AI695" i="1" s="1"/>
  <c r="AJ695" i="1" s="1"/>
  <c r="AK695" i="1" s="1"/>
  <c r="AL695" i="1" s="1"/>
  <c r="AG703" i="1"/>
  <c r="AH703" i="1" s="1"/>
  <c r="AI703" i="1" s="1"/>
  <c r="AJ703" i="1" s="1"/>
  <c r="AK703" i="1" s="1"/>
  <c r="AL703" i="1" s="1"/>
  <c r="AG762" i="1"/>
  <c r="AH762" i="1" s="1"/>
  <c r="AI762" i="1" s="1"/>
  <c r="AJ762" i="1" s="1"/>
  <c r="AK762" i="1" s="1"/>
  <c r="AL762" i="1" s="1"/>
  <c r="AG778" i="1"/>
  <c r="AH778" i="1" s="1"/>
  <c r="AI778" i="1" s="1"/>
  <c r="AJ778" i="1" s="1"/>
  <c r="AK778" i="1" s="1"/>
  <c r="AL778" i="1" s="1"/>
  <c r="AG833" i="1"/>
  <c r="AH833" i="1" s="1"/>
  <c r="AI833" i="1" s="1"/>
  <c r="AJ833" i="1" s="1"/>
  <c r="AK833" i="1" s="1"/>
  <c r="AL833" i="1" s="1"/>
  <c r="AG852" i="1"/>
  <c r="AH852" i="1" s="1"/>
  <c r="AI852" i="1" s="1"/>
  <c r="AJ852" i="1" s="1"/>
  <c r="AK852" i="1" s="1"/>
  <c r="AL852" i="1" s="1"/>
  <c r="AG890" i="1"/>
  <c r="AG898" i="1"/>
  <c r="AH898" i="1" s="1"/>
  <c r="AI898" i="1" s="1"/>
  <c r="AJ898" i="1" s="1"/>
  <c r="AK898" i="1" s="1"/>
  <c r="AL898" i="1" s="1"/>
  <c r="AG921" i="1"/>
  <c r="AH921" i="1" s="1"/>
  <c r="AI921" i="1" s="1"/>
  <c r="AJ921" i="1" s="1"/>
  <c r="AK921" i="1" s="1"/>
  <c r="AL921" i="1" s="1"/>
  <c r="AG929" i="1"/>
  <c r="AH929" i="1" s="1"/>
  <c r="AI929" i="1" s="1"/>
  <c r="AJ929" i="1" s="1"/>
  <c r="AK929" i="1" s="1"/>
  <c r="AL929" i="1" s="1"/>
  <c r="AG945" i="1"/>
  <c r="AH945" i="1" s="1"/>
  <c r="AI945" i="1" s="1"/>
  <c r="AJ945" i="1" s="1"/>
  <c r="AK945" i="1" s="1"/>
  <c r="AL945" i="1" s="1"/>
  <c r="AG953" i="1"/>
  <c r="AH953" i="1" s="1"/>
  <c r="AI953" i="1" s="1"/>
  <c r="AJ953" i="1" s="1"/>
  <c r="AK953" i="1" s="1"/>
  <c r="AL953" i="1" s="1"/>
  <c r="AG969" i="1"/>
  <c r="AH969" i="1" s="1"/>
  <c r="AI969" i="1" s="1"/>
  <c r="AJ969" i="1" s="1"/>
  <c r="AK969" i="1" s="1"/>
  <c r="AL969" i="1" s="1"/>
  <c r="AG984" i="1"/>
  <c r="AH984" i="1" s="1"/>
  <c r="AI984" i="1" s="1"/>
  <c r="AJ984" i="1" s="1"/>
  <c r="AK984" i="1" s="1"/>
  <c r="AL984" i="1" s="1"/>
  <c r="AG1018" i="1"/>
  <c r="AH1018" i="1" s="1"/>
  <c r="AI1018" i="1" s="1"/>
  <c r="AJ1018" i="1" s="1"/>
  <c r="AK1018" i="1" s="1"/>
  <c r="AL1018" i="1" s="1"/>
  <c r="AG1026" i="1"/>
  <c r="AH1026" i="1" s="1"/>
  <c r="AI1026" i="1" s="1"/>
  <c r="AJ1026" i="1" s="1"/>
  <c r="AK1026" i="1" s="1"/>
  <c r="AL1026" i="1" s="1"/>
  <c r="AG1041" i="1"/>
  <c r="AH1041" i="1" s="1"/>
  <c r="AI1041" i="1" s="1"/>
  <c r="AJ1041" i="1" s="1"/>
  <c r="AK1041" i="1" s="1"/>
  <c r="AL1041" i="1" s="1"/>
  <c r="AG1049" i="1"/>
  <c r="AH1049" i="1" s="1"/>
  <c r="AI1049" i="1" s="1"/>
  <c r="AJ1049" i="1" s="1"/>
  <c r="AK1049" i="1" s="1"/>
  <c r="AL1049" i="1" s="1"/>
  <c r="AG1063" i="1"/>
  <c r="AH1063" i="1" s="1"/>
  <c r="AI1063" i="1" s="1"/>
  <c r="AJ1063" i="1" s="1"/>
  <c r="AK1063" i="1" s="1"/>
  <c r="AL1063" i="1" s="1"/>
  <c r="AG1071" i="1"/>
  <c r="AH1071" i="1" s="1"/>
  <c r="AI1071" i="1" s="1"/>
  <c r="AJ1071" i="1" s="1"/>
  <c r="AK1071" i="1" s="1"/>
  <c r="AL1071" i="1" s="1"/>
  <c r="AG1121" i="1"/>
  <c r="AH1121" i="1" s="1"/>
  <c r="AI1121" i="1" s="1"/>
  <c r="AJ1121" i="1" s="1"/>
  <c r="AK1121" i="1" s="1"/>
  <c r="AL1121" i="1" s="1"/>
  <c r="AG1133" i="1"/>
  <c r="AG1208" i="1"/>
  <c r="AH1208" i="1" s="1"/>
  <c r="AI1208" i="1" s="1"/>
  <c r="AJ1208" i="1" s="1"/>
  <c r="AK1208" i="1" s="1"/>
  <c r="AL1208" i="1" s="1"/>
  <c r="AG1244" i="1"/>
  <c r="AH1244" i="1" s="1"/>
  <c r="AI1244" i="1" s="1"/>
  <c r="AJ1244" i="1" s="1"/>
  <c r="AK1244" i="1" s="1"/>
  <c r="AL1244" i="1" s="1"/>
  <c r="AG1276" i="1"/>
  <c r="AH1276" i="1" s="1"/>
  <c r="AI1276" i="1" s="1"/>
  <c r="AJ1276" i="1" s="1"/>
  <c r="AK1276" i="1" s="1"/>
  <c r="AL1276" i="1" s="1"/>
  <c r="AG1301" i="1"/>
  <c r="AH1301" i="1" s="1"/>
  <c r="AI1301" i="1" s="1"/>
  <c r="AJ1301" i="1" s="1"/>
  <c r="AK1301" i="1" s="1"/>
  <c r="AL1301" i="1" s="1"/>
  <c r="AG1305" i="1"/>
  <c r="AH1305" i="1" s="1"/>
  <c r="AI1305" i="1" s="1"/>
  <c r="AJ1305" i="1" s="1"/>
  <c r="AK1305" i="1" s="1"/>
  <c r="AL1305" i="1" s="1"/>
  <c r="AG1363" i="1"/>
  <c r="AH1363" i="1" s="1"/>
  <c r="AI1363" i="1" s="1"/>
  <c r="AJ1363" i="1" s="1"/>
  <c r="AK1363" i="1" s="1"/>
  <c r="AL1363" i="1" s="1"/>
  <c r="AG1428" i="1"/>
  <c r="AH1428" i="1" s="1"/>
  <c r="AI1428" i="1" s="1"/>
  <c r="AJ1428" i="1" s="1"/>
  <c r="AK1428" i="1" s="1"/>
  <c r="AL1428" i="1" s="1"/>
  <c r="AG1498" i="1"/>
  <c r="AH1498" i="1" s="1"/>
  <c r="AI1498" i="1" s="1"/>
  <c r="AJ1498" i="1" s="1"/>
  <c r="AK1498" i="1" s="1"/>
  <c r="AL1498" i="1" s="1"/>
  <c r="AG1514" i="1"/>
  <c r="AH1514" i="1" s="1"/>
  <c r="AI1514" i="1" s="1"/>
  <c r="AJ1514" i="1" s="1"/>
  <c r="AK1514" i="1" s="1"/>
  <c r="AL1514" i="1" s="1"/>
  <c r="AG1535" i="1"/>
  <c r="AH1535" i="1" s="1"/>
  <c r="AI1535" i="1" s="1"/>
  <c r="AJ1535" i="1" s="1"/>
  <c r="AK1535" i="1" s="1"/>
  <c r="AL1535" i="1" s="1"/>
  <c r="AG1547" i="1"/>
  <c r="AH1547" i="1" s="1"/>
  <c r="AI1547" i="1" s="1"/>
  <c r="AJ1547" i="1" s="1"/>
  <c r="AK1547" i="1" s="1"/>
  <c r="AL1547" i="1" s="1"/>
  <c r="AG1551" i="1"/>
  <c r="AH1551" i="1" s="1"/>
  <c r="AI1551" i="1" s="1"/>
  <c r="AJ1551" i="1" s="1"/>
  <c r="AK1551" i="1" s="1"/>
  <c r="AL1551" i="1" s="1"/>
  <c r="AG1587" i="1"/>
  <c r="AH1587" i="1" s="1"/>
  <c r="AI1587" i="1" s="1"/>
  <c r="AJ1587" i="1" s="1"/>
  <c r="AK1587" i="1" s="1"/>
  <c r="AL1587" i="1" s="1"/>
  <c r="AG1599" i="1"/>
  <c r="AH1599" i="1" s="1"/>
  <c r="AI1599" i="1" s="1"/>
  <c r="AJ1599" i="1" s="1"/>
  <c r="AK1599" i="1" s="1"/>
  <c r="AL1599" i="1" s="1"/>
  <c r="AG1647" i="1"/>
  <c r="AH1647" i="1" s="1"/>
  <c r="AI1647" i="1" s="1"/>
  <c r="AJ1647" i="1" s="1"/>
  <c r="AK1647" i="1" s="1"/>
  <c r="AL1647" i="1" s="1"/>
  <c r="AG716" i="1"/>
  <c r="AH716" i="1" s="1"/>
  <c r="AI716" i="1" s="1"/>
  <c r="AJ716" i="1" s="1"/>
  <c r="AK716" i="1" s="1"/>
  <c r="AL716" i="1" s="1"/>
  <c r="AG724" i="1"/>
  <c r="AH724" i="1" s="1"/>
  <c r="AI724" i="1" s="1"/>
  <c r="AJ724" i="1" s="1"/>
  <c r="AK724" i="1" s="1"/>
  <c r="AL724" i="1" s="1"/>
  <c r="AG732" i="1"/>
  <c r="AH732" i="1" s="1"/>
  <c r="AI732" i="1" s="1"/>
  <c r="AJ732" i="1" s="1"/>
  <c r="AK732" i="1" s="1"/>
  <c r="AL732" i="1" s="1"/>
  <c r="AG740" i="1"/>
  <c r="AH740" i="1" s="1"/>
  <c r="AI740" i="1" s="1"/>
  <c r="AJ740" i="1" s="1"/>
  <c r="AK740" i="1" s="1"/>
  <c r="AL740" i="1" s="1"/>
  <c r="AG748" i="1"/>
  <c r="AH748" i="1" s="1"/>
  <c r="AI748" i="1" s="1"/>
  <c r="AJ748" i="1" s="1"/>
  <c r="AK748" i="1" s="1"/>
  <c r="AL748" i="1" s="1"/>
  <c r="AG756" i="1"/>
  <c r="AH756" i="1" s="1"/>
  <c r="AI756" i="1" s="1"/>
  <c r="AJ756" i="1" s="1"/>
  <c r="AK756" i="1" s="1"/>
  <c r="AL756" i="1" s="1"/>
  <c r="AG759" i="1"/>
  <c r="AH759" i="1" s="1"/>
  <c r="AI759" i="1" s="1"/>
  <c r="AJ759" i="1" s="1"/>
  <c r="AK759" i="1" s="1"/>
  <c r="AL759" i="1" s="1"/>
  <c r="AG767" i="1"/>
  <c r="AH767" i="1" s="1"/>
  <c r="AG775" i="1"/>
  <c r="AH775" i="1" s="1"/>
  <c r="AI775" i="1" s="1"/>
  <c r="AJ775" i="1" s="1"/>
  <c r="AK775" i="1" s="1"/>
  <c r="AL775" i="1" s="1"/>
  <c r="AG791" i="1"/>
  <c r="AH791" i="1" s="1"/>
  <c r="AI791" i="1" s="1"/>
  <c r="AJ791" i="1" s="1"/>
  <c r="AK791" i="1" s="1"/>
  <c r="AL791" i="1" s="1"/>
  <c r="AG807" i="1"/>
  <c r="AH807" i="1" s="1"/>
  <c r="AI807" i="1" s="1"/>
  <c r="AJ807" i="1" s="1"/>
  <c r="AK807" i="1" s="1"/>
  <c r="AL807" i="1" s="1"/>
  <c r="AG818" i="1"/>
  <c r="AH818" i="1" s="1"/>
  <c r="AG826" i="1"/>
  <c r="AH826" i="1" s="1"/>
  <c r="AI826" i="1" s="1"/>
  <c r="AJ826" i="1" s="1"/>
  <c r="AK826" i="1" s="1"/>
  <c r="AL826" i="1" s="1"/>
  <c r="AG834" i="1"/>
  <c r="AH834" i="1" s="1"/>
  <c r="AI834" i="1" s="1"/>
  <c r="AJ834" i="1" s="1"/>
  <c r="AK834" i="1" s="1"/>
  <c r="AL834" i="1" s="1"/>
  <c r="AG841" i="1"/>
  <c r="AH841" i="1" s="1"/>
  <c r="AI841" i="1" s="1"/>
  <c r="AJ841" i="1" s="1"/>
  <c r="AK841" i="1" s="1"/>
  <c r="AL841" i="1" s="1"/>
  <c r="AG845" i="1"/>
  <c r="AH845" i="1" s="1"/>
  <c r="AI845" i="1" s="1"/>
  <c r="AJ845" i="1" s="1"/>
  <c r="AK845" i="1" s="1"/>
  <c r="AL845" i="1" s="1"/>
  <c r="AG849" i="1"/>
  <c r="AH849" i="1" s="1"/>
  <c r="AG853" i="1"/>
  <c r="AH853" i="1" s="1"/>
  <c r="AI853" i="1" s="1"/>
  <c r="AJ853" i="1" s="1"/>
  <c r="AK853" i="1" s="1"/>
  <c r="AL853" i="1" s="1"/>
  <c r="AG857" i="1"/>
  <c r="AG861" i="1"/>
  <c r="AG865" i="1"/>
  <c r="AH865" i="1" s="1"/>
  <c r="AI865" i="1" s="1"/>
  <c r="AJ865" i="1" s="1"/>
  <c r="AK865" i="1" s="1"/>
  <c r="AL865" i="1" s="1"/>
  <c r="AG869" i="1"/>
  <c r="AH869" i="1" s="1"/>
  <c r="AI869" i="1" s="1"/>
  <c r="AJ869" i="1" s="1"/>
  <c r="AK869" i="1" s="1"/>
  <c r="AL869" i="1" s="1"/>
  <c r="AG876" i="1"/>
  <c r="AH876" i="1" s="1"/>
  <c r="AI876" i="1" s="1"/>
  <c r="AJ876" i="1" s="1"/>
  <c r="AK876" i="1" s="1"/>
  <c r="AL876" i="1" s="1"/>
  <c r="AG884" i="1"/>
  <c r="AH884" i="1" s="1"/>
  <c r="AI884" i="1" s="1"/>
  <c r="AJ884" i="1" s="1"/>
  <c r="AK884" i="1" s="1"/>
  <c r="AL884" i="1" s="1"/>
  <c r="AG887" i="1"/>
  <c r="AH887" i="1" s="1"/>
  <c r="AI887" i="1" s="1"/>
  <c r="AJ887" i="1" s="1"/>
  <c r="AK887" i="1" s="1"/>
  <c r="AL887" i="1" s="1"/>
  <c r="AG895" i="1"/>
  <c r="AH895" i="1" s="1"/>
  <c r="AI895" i="1" s="1"/>
  <c r="AJ895" i="1" s="1"/>
  <c r="AK895" i="1" s="1"/>
  <c r="AL895" i="1" s="1"/>
  <c r="AG903" i="1"/>
  <c r="AH903" i="1" s="1"/>
  <c r="AG992" i="1"/>
  <c r="AH992" i="1" s="1"/>
  <c r="AI992" i="1" s="1"/>
  <c r="AJ992" i="1" s="1"/>
  <c r="AK992" i="1" s="1"/>
  <c r="AL992" i="1" s="1"/>
  <c r="AG996" i="1"/>
  <c r="AH996" i="1" s="1"/>
  <c r="AI996" i="1" s="1"/>
  <c r="AJ996" i="1" s="1"/>
  <c r="AK996" i="1" s="1"/>
  <c r="AL996" i="1" s="1"/>
  <c r="AG1000" i="1"/>
  <c r="AH1000" i="1" s="1"/>
  <c r="AI1000" i="1" s="1"/>
  <c r="AJ1000" i="1" s="1"/>
  <c r="AK1000" i="1" s="1"/>
  <c r="AL1000" i="1" s="1"/>
  <c r="AG1004" i="1"/>
  <c r="AH1004" i="1" s="1"/>
  <c r="AI1004" i="1" s="1"/>
  <c r="AJ1004" i="1" s="1"/>
  <c r="AK1004" i="1" s="1"/>
  <c r="AL1004" i="1" s="1"/>
  <c r="AG1008" i="1"/>
  <c r="AH1008" i="1" s="1"/>
  <c r="AI1008" i="1" s="1"/>
  <c r="AJ1008" i="1" s="1"/>
  <c r="AK1008" i="1" s="1"/>
  <c r="AL1008" i="1" s="1"/>
  <c r="AG1012" i="1"/>
  <c r="AH1012" i="1" s="1"/>
  <c r="AI1012" i="1" s="1"/>
  <c r="AJ1012" i="1" s="1"/>
  <c r="AK1012" i="1" s="1"/>
  <c r="AL1012" i="1" s="1"/>
  <c r="AG1030" i="1"/>
  <c r="AH1030" i="1" s="1"/>
  <c r="AI1030" i="1" s="1"/>
  <c r="AJ1030" i="1" s="1"/>
  <c r="AK1030" i="1" s="1"/>
  <c r="AL1030" i="1" s="1"/>
  <c r="AG1038" i="1"/>
  <c r="AH1038" i="1" s="1"/>
  <c r="AI1038" i="1" s="1"/>
  <c r="AJ1038" i="1" s="1"/>
  <c r="AK1038" i="1" s="1"/>
  <c r="AL1038" i="1" s="1"/>
  <c r="AG1046" i="1"/>
  <c r="AH1046" i="1" s="1"/>
  <c r="AI1046" i="1" s="1"/>
  <c r="AJ1046" i="1" s="1"/>
  <c r="AK1046" i="1" s="1"/>
  <c r="AL1046" i="1" s="1"/>
  <c r="AG1057" i="1"/>
  <c r="AH1057" i="1" s="1"/>
  <c r="AI1057" i="1" s="1"/>
  <c r="AJ1057" i="1" s="1"/>
  <c r="AK1057" i="1" s="1"/>
  <c r="AL1057" i="1" s="1"/>
  <c r="AG1068" i="1"/>
  <c r="AH1068" i="1" s="1"/>
  <c r="AI1068" i="1" s="1"/>
  <c r="AJ1068" i="1" s="1"/>
  <c r="AK1068" i="1" s="1"/>
  <c r="AL1068" i="1" s="1"/>
  <c r="AG1083" i="1"/>
  <c r="AH1083" i="1" s="1"/>
  <c r="AI1083" i="1" s="1"/>
  <c r="AJ1083" i="1" s="1"/>
  <c r="AK1083" i="1" s="1"/>
  <c r="AL1083" i="1" s="1"/>
  <c r="AG1087" i="1"/>
  <c r="AH1087" i="1" s="1"/>
  <c r="AG1091" i="1"/>
  <c r="AH1091" i="1" s="1"/>
  <c r="AI1091" i="1" s="1"/>
  <c r="AJ1091" i="1" s="1"/>
  <c r="AK1091" i="1" s="1"/>
  <c r="AL1091" i="1" s="1"/>
  <c r="AG1095" i="1"/>
  <c r="AH1095" i="1" s="1"/>
  <c r="AG1099" i="1"/>
  <c r="AH1099" i="1" s="1"/>
  <c r="AI1099" i="1" s="1"/>
  <c r="AJ1099" i="1" s="1"/>
  <c r="AK1099" i="1" s="1"/>
  <c r="AL1099" i="1" s="1"/>
  <c r="AG1103" i="1"/>
  <c r="AH1103" i="1" s="1"/>
  <c r="AI1103" i="1" s="1"/>
  <c r="AJ1103" i="1" s="1"/>
  <c r="AK1103" i="1" s="1"/>
  <c r="AL1103" i="1" s="1"/>
  <c r="AG1145" i="1"/>
  <c r="AH1145" i="1" s="1"/>
  <c r="AI1145" i="1" s="1"/>
  <c r="AJ1145" i="1" s="1"/>
  <c r="AK1145" i="1" s="1"/>
  <c r="AL1145" i="1" s="1"/>
  <c r="AG1149" i="1"/>
  <c r="AH1149" i="1" s="1"/>
  <c r="AI1149" i="1" s="1"/>
  <c r="AJ1149" i="1" s="1"/>
  <c r="AK1149" i="1" s="1"/>
  <c r="AL1149" i="1" s="1"/>
  <c r="AG1153" i="1"/>
  <c r="AH1153" i="1" s="1"/>
  <c r="AI1153" i="1" s="1"/>
  <c r="AJ1153" i="1" s="1"/>
  <c r="AK1153" i="1" s="1"/>
  <c r="AL1153" i="1" s="1"/>
  <c r="AG1157" i="1"/>
  <c r="AH1157" i="1" s="1"/>
  <c r="AI1157" i="1" s="1"/>
  <c r="AJ1157" i="1" s="1"/>
  <c r="AK1157" i="1" s="1"/>
  <c r="AL1157" i="1" s="1"/>
  <c r="AG1161" i="1"/>
  <c r="AH1161" i="1" s="1"/>
  <c r="AI1161" i="1" s="1"/>
  <c r="AJ1161" i="1" s="1"/>
  <c r="AK1161" i="1" s="1"/>
  <c r="AL1161" i="1" s="1"/>
  <c r="AG1165" i="1"/>
  <c r="AH1165" i="1" s="1"/>
  <c r="AI1165" i="1" s="1"/>
  <c r="AJ1165" i="1" s="1"/>
  <c r="AK1165" i="1" s="1"/>
  <c r="AL1165" i="1" s="1"/>
  <c r="AG1205" i="1"/>
  <c r="AH1205" i="1" s="1"/>
  <c r="AI1205" i="1" s="1"/>
  <c r="AJ1205" i="1" s="1"/>
  <c r="AK1205" i="1" s="1"/>
  <c r="AL1205" i="1" s="1"/>
  <c r="AG1213" i="1"/>
  <c r="AH1213" i="1" s="1"/>
  <c r="AI1213" i="1" s="1"/>
  <c r="AJ1213" i="1" s="1"/>
  <c r="AK1213" i="1" s="1"/>
  <c r="AL1213" i="1" s="1"/>
  <c r="AG1217" i="1"/>
  <c r="AH1217" i="1" s="1"/>
  <c r="AG1225" i="1"/>
  <c r="AH1225" i="1" s="1"/>
  <c r="AI1225" i="1" s="1"/>
  <c r="AJ1225" i="1" s="1"/>
  <c r="AK1225" i="1" s="1"/>
  <c r="AL1225" i="1" s="1"/>
  <c r="AG1229" i="1"/>
  <c r="AH1229" i="1" s="1"/>
  <c r="AI1229" i="1" s="1"/>
  <c r="AJ1229" i="1" s="1"/>
  <c r="AK1229" i="1" s="1"/>
  <c r="AL1229" i="1" s="1"/>
  <c r="AG1233" i="1"/>
  <c r="AH1233" i="1" s="1"/>
  <c r="AI1233" i="1" s="1"/>
  <c r="AJ1233" i="1" s="1"/>
  <c r="AK1233" i="1" s="1"/>
  <c r="AL1233" i="1" s="1"/>
  <c r="AG1237" i="1"/>
  <c r="AH1237" i="1" s="1"/>
  <c r="AI1237" i="1" s="1"/>
  <c r="AJ1237" i="1" s="1"/>
  <c r="AK1237" i="1" s="1"/>
  <c r="AL1237" i="1" s="1"/>
  <c r="AG1241" i="1"/>
  <c r="AH1241" i="1" s="1"/>
  <c r="AI1241" i="1" s="1"/>
  <c r="AJ1241" i="1" s="1"/>
  <c r="AK1241" i="1" s="1"/>
  <c r="AL1241" i="1" s="1"/>
  <c r="AG1245" i="1"/>
  <c r="AH1245" i="1" s="1"/>
  <c r="AG1249" i="1"/>
  <c r="AH1249" i="1" s="1"/>
  <c r="AI1249" i="1" s="1"/>
  <c r="AJ1249" i="1" s="1"/>
  <c r="AK1249" i="1" s="1"/>
  <c r="AL1249" i="1" s="1"/>
  <c r="AG1253" i="1"/>
  <c r="AH1253" i="1" s="1"/>
  <c r="AI1253" i="1" s="1"/>
  <c r="AJ1253" i="1" s="1"/>
  <c r="AK1253" i="1" s="1"/>
  <c r="AL1253" i="1" s="1"/>
  <c r="AG1257" i="1"/>
  <c r="AH1257" i="1" s="1"/>
  <c r="AI1257" i="1" s="1"/>
  <c r="AJ1257" i="1" s="1"/>
  <c r="AK1257" i="1" s="1"/>
  <c r="AL1257" i="1" s="1"/>
  <c r="AG1261" i="1"/>
  <c r="AH1261" i="1" s="1"/>
  <c r="AI1261" i="1" s="1"/>
  <c r="AJ1261" i="1" s="1"/>
  <c r="AK1261" i="1" s="1"/>
  <c r="AL1261" i="1" s="1"/>
  <c r="AG1265" i="1"/>
  <c r="AH1265" i="1" s="1"/>
  <c r="AI1265" i="1" s="1"/>
  <c r="AJ1265" i="1" s="1"/>
  <c r="AK1265" i="1" s="1"/>
  <c r="AL1265" i="1" s="1"/>
  <c r="AG1269" i="1"/>
  <c r="AH1269" i="1" s="1"/>
  <c r="AI1269" i="1" s="1"/>
  <c r="AJ1269" i="1" s="1"/>
  <c r="AK1269" i="1" s="1"/>
  <c r="AL1269" i="1" s="1"/>
  <c r="AG1280" i="1"/>
  <c r="AH1280" i="1" s="1"/>
  <c r="AI1280" i="1" s="1"/>
  <c r="AJ1280" i="1" s="1"/>
  <c r="AK1280" i="1" s="1"/>
  <c r="AL1280" i="1" s="1"/>
  <c r="AG1291" i="1"/>
  <c r="AH1291" i="1" s="1"/>
  <c r="AI1291" i="1" s="1"/>
  <c r="AJ1291" i="1" s="1"/>
  <c r="AK1291" i="1" s="1"/>
  <c r="AL1291" i="1" s="1"/>
  <c r="AG1295" i="1"/>
  <c r="AH1295" i="1" s="1"/>
  <c r="AI1295" i="1" s="1"/>
  <c r="AJ1295" i="1" s="1"/>
  <c r="AK1295" i="1" s="1"/>
  <c r="AL1295" i="1" s="1"/>
  <c r="AG1317" i="1"/>
  <c r="AH1317" i="1" s="1"/>
  <c r="AI1317" i="1" s="1"/>
  <c r="AJ1317" i="1" s="1"/>
  <c r="AK1317" i="1" s="1"/>
  <c r="AL1317" i="1" s="1"/>
  <c r="AG1321" i="1"/>
  <c r="AH1321" i="1" s="1"/>
  <c r="AI1321" i="1" s="1"/>
  <c r="AJ1321" i="1" s="1"/>
  <c r="AK1321" i="1" s="1"/>
  <c r="AL1321" i="1" s="1"/>
  <c r="AG1325" i="1"/>
  <c r="AH1325" i="1" s="1"/>
  <c r="AI1325" i="1" s="1"/>
  <c r="AJ1325" i="1" s="1"/>
  <c r="AK1325" i="1" s="1"/>
  <c r="AL1325" i="1" s="1"/>
  <c r="AG1329" i="1"/>
  <c r="AH1329" i="1" s="1"/>
  <c r="AI1329" i="1" s="1"/>
  <c r="AJ1329" i="1" s="1"/>
  <c r="AK1329" i="1" s="1"/>
  <c r="AL1329" i="1" s="1"/>
  <c r="AG1333" i="1"/>
  <c r="AH1333" i="1" s="1"/>
  <c r="AI1333" i="1" s="1"/>
  <c r="AJ1333" i="1" s="1"/>
  <c r="AK1333" i="1" s="1"/>
  <c r="AL1333" i="1" s="1"/>
  <c r="AG1337" i="1"/>
  <c r="AH1337" i="1" s="1"/>
  <c r="AG1341" i="1"/>
  <c r="AH1341" i="1" s="1"/>
  <c r="AI1341" i="1" s="1"/>
  <c r="AJ1341" i="1" s="1"/>
  <c r="AK1341" i="1" s="1"/>
  <c r="AL1341" i="1" s="1"/>
  <c r="AG1345" i="1"/>
  <c r="AH1345" i="1" s="1"/>
  <c r="AI1345" i="1" s="1"/>
  <c r="AJ1345" i="1" s="1"/>
  <c r="AK1345" i="1" s="1"/>
  <c r="AL1345" i="1" s="1"/>
  <c r="AG1349" i="1"/>
  <c r="AH1349" i="1" s="1"/>
  <c r="AI1349" i="1" s="1"/>
  <c r="AJ1349" i="1" s="1"/>
  <c r="AK1349" i="1" s="1"/>
  <c r="AL1349" i="1" s="1"/>
  <c r="AG1360" i="1"/>
  <c r="AH1360" i="1" s="1"/>
  <c r="AI1360" i="1" s="1"/>
  <c r="AJ1360" i="1" s="1"/>
  <c r="AK1360" i="1" s="1"/>
  <c r="AL1360" i="1" s="1"/>
  <c r="AG1364" i="1"/>
  <c r="AH1364" i="1" s="1"/>
  <c r="AI1364" i="1" s="1"/>
  <c r="AJ1364" i="1" s="1"/>
  <c r="AK1364" i="1" s="1"/>
  <c r="AL1364" i="1" s="1"/>
  <c r="AG1368" i="1"/>
  <c r="AH1368" i="1" s="1"/>
  <c r="AI1368" i="1" s="1"/>
  <c r="AJ1368" i="1" s="1"/>
  <c r="AK1368" i="1" s="1"/>
  <c r="AL1368" i="1" s="1"/>
  <c r="AG1372" i="1"/>
  <c r="AH1372" i="1" s="1"/>
  <c r="AI1372" i="1" s="1"/>
  <c r="AJ1372" i="1" s="1"/>
  <c r="AK1372" i="1" s="1"/>
  <c r="AL1372" i="1" s="1"/>
  <c r="AG1376" i="1"/>
  <c r="AH1376" i="1" s="1"/>
  <c r="AI1376" i="1" s="1"/>
  <c r="AJ1376" i="1" s="1"/>
  <c r="AK1376" i="1" s="1"/>
  <c r="AL1376" i="1" s="1"/>
  <c r="AG1380" i="1"/>
  <c r="AH1380" i="1" s="1"/>
  <c r="AI1380" i="1" s="1"/>
  <c r="AJ1380" i="1" s="1"/>
  <c r="AK1380" i="1" s="1"/>
  <c r="AL1380" i="1" s="1"/>
  <c r="AG1390" i="1"/>
  <c r="AH1390" i="1" s="1"/>
  <c r="AI1390" i="1" s="1"/>
  <c r="AJ1390" i="1" s="1"/>
  <c r="AK1390" i="1" s="1"/>
  <c r="AL1390" i="1" s="1"/>
  <c r="AG1394" i="1"/>
  <c r="AH1394" i="1" s="1"/>
  <c r="AI1394" i="1" s="1"/>
  <c r="AJ1394" i="1" s="1"/>
  <c r="AK1394" i="1" s="1"/>
  <c r="AL1394" i="1" s="1"/>
  <c r="AG1440" i="1"/>
  <c r="AH1440" i="1" s="1"/>
  <c r="AI1440" i="1" s="1"/>
  <c r="AJ1440" i="1" s="1"/>
  <c r="AK1440" i="1" s="1"/>
  <c r="AL1440" i="1" s="1"/>
  <c r="AG1444" i="1"/>
  <c r="AH1444" i="1" s="1"/>
  <c r="AI1444" i="1" s="1"/>
  <c r="AJ1444" i="1" s="1"/>
  <c r="AK1444" i="1" s="1"/>
  <c r="AL1444" i="1" s="1"/>
  <c r="AG1448" i="1"/>
  <c r="AH1448" i="1" s="1"/>
  <c r="AI1448" i="1" s="1"/>
  <c r="AJ1448" i="1" s="1"/>
  <c r="AK1448" i="1" s="1"/>
  <c r="AL1448" i="1" s="1"/>
  <c r="AG1452" i="1"/>
  <c r="AH1452" i="1" s="1"/>
  <c r="AI1452" i="1" s="1"/>
  <c r="AJ1452" i="1" s="1"/>
  <c r="AK1452" i="1" s="1"/>
  <c r="AL1452" i="1" s="1"/>
  <c r="AG1456" i="1"/>
  <c r="AH1456" i="1" s="1"/>
  <c r="AI1456" i="1" s="1"/>
  <c r="AJ1456" i="1" s="1"/>
  <c r="AK1456" i="1" s="1"/>
  <c r="AL1456" i="1" s="1"/>
  <c r="AG1460" i="1"/>
  <c r="AH1460" i="1" s="1"/>
  <c r="AI1460" i="1" s="1"/>
  <c r="AJ1460" i="1" s="1"/>
  <c r="AK1460" i="1" s="1"/>
  <c r="AL1460" i="1" s="1"/>
  <c r="AG1464" i="1"/>
  <c r="AH1464" i="1" s="1"/>
  <c r="AI1464" i="1" s="1"/>
  <c r="AJ1464" i="1" s="1"/>
  <c r="AK1464" i="1" s="1"/>
  <c r="AL1464" i="1" s="1"/>
  <c r="AG1468" i="1"/>
  <c r="AH1468" i="1" s="1"/>
  <c r="AI1468" i="1" s="1"/>
  <c r="AJ1468" i="1" s="1"/>
  <c r="AK1468" i="1" s="1"/>
  <c r="AL1468" i="1" s="1"/>
  <c r="AG1472" i="1"/>
  <c r="AH1472" i="1" s="1"/>
  <c r="AI1472" i="1" s="1"/>
  <c r="AJ1472" i="1" s="1"/>
  <c r="AK1472" i="1" s="1"/>
  <c r="AL1472" i="1" s="1"/>
  <c r="AG1491" i="1"/>
  <c r="AH1491" i="1" s="1"/>
  <c r="AI1491" i="1" s="1"/>
  <c r="AJ1491" i="1" s="1"/>
  <c r="AK1491" i="1" s="1"/>
  <c r="AL1491" i="1" s="1"/>
  <c r="AG1536" i="1"/>
  <c r="AH1536" i="1" s="1"/>
  <c r="AI1536" i="1" s="1"/>
  <c r="AJ1536" i="1" s="1"/>
  <c r="AK1536" i="1" s="1"/>
  <c r="AL1536" i="1" s="1"/>
  <c r="AG1540" i="1"/>
  <c r="AH1540" i="1" s="1"/>
  <c r="AI1540" i="1" s="1"/>
  <c r="AJ1540" i="1" s="1"/>
  <c r="AK1540" i="1" s="1"/>
  <c r="AL1540" i="1" s="1"/>
  <c r="AG1544" i="1"/>
  <c r="AH1544" i="1" s="1"/>
  <c r="AI1544" i="1" s="1"/>
  <c r="AJ1544" i="1" s="1"/>
  <c r="AK1544" i="1" s="1"/>
  <c r="AL1544" i="1" s="1"/>
  <c r="AG1548" i="1"/>
  <c r="AH1548" i="1" s="1"/>
  <c r="AI1548" i="1" s="1"/>
  <c r="AJ1548" i="1" s="1"/>
  <c r="AK1548" i="1" s="1"/>
  <c r="AL1548" i="1" s="1"/>
  <c r="AG1552" i="1"/>
  <c r="AH1552" i="1" s="1"/>
  <c r="AI1552" i="1" s="1"/>
  <c r="AJ1552" i="1" s="1"/>
  <c r="AK1552" i="1" s="1"/>
  <c r="AL1552" i="1" s="1"/>
  <c r="AG1556" i="1"/>
  <c r="AH1556" i="1" s="1"/>
  <c r="AI1556" i="1" s="1"/>
  <c r="AJ1556" i="1" s="1"/>
  <c r="AK1556" i="1" s="1"/>
  <c r="AL1556" i="1" s="1"/>
  <c r="AG1560" i="1"/>
  <c r="AH1560" i="1" s="1"/>
  <c r="AI1560" i="1" s="1"/>
  <c r="AJ1560" i="1" s="1"/>
  <c r="AK1560" i="1" s="1"/>
  <c r="AL1560" i="1" s="1"/>
  <c r="AG1564" i="1"/>
  <c r="AH1564" i="1" s="1"/>
  <c r="AI1564" i="1" s="1"/>
  <c r="AJ1564" i="1" s="1"/>
  <c r="AK1564" i="1" s="1"/>
  <c r="AL1564" i="1" s="1"/>
  <c r="AG1568" i="1"/>
  <c r="AH1568" i="1" s="1"/>
  <c r="AI1568" i="1" s="1"/>
  <c r="AJ1568" i="1" s="1"/>
  <c r="AK1568" i="1" s="1"/>
  <c r="AL1568" i="1" s="1"/>
  <c r="AG1572" i="1"/>
  <c r="AH1572" i="1" s="1"/>
  <c r="AI1572" i="1" s="1"/>
  <c r="AJ1572" i="1" s="1"/>
  <c r="AK1572" i="1" s="1"/>
  <c r="AL1572" i="1" s="1"/>
  <c r="AG1576" i="1"/>
  <c r="AH1576" i="1" s="1"/>
  <c r="AI1576" i="1" s="1"/>
  <c r="AJ1576" i="1" s="1"/>
  <c r="AK1576" i="1" s="1"/>
  <c r="AL1576" i="1" s="1"/>
  <c r="AG1580" i="1"/>
  <c r="AH1580" i="1" s="1"/>
  <c r="AI1580" i="1" s="1"/>
  <c r="AJ1580" i="1" s="1"/>
  <c r="AK1580" i="1" s="1"/>
  <c r="AL1580" i="1" s="1"/>
  <c r="AG1584" i="1"/>
  <c r="AH1584" i="1" s="1"/>
  <c r="AG1628" i="1"/>
  <c r="AH1628" i="1" s="1"/>
  <c r="AI1628" i="1" s="1"/>
  <c r="AJ1628" i="1" s="1"/>
  <c r="AK1628" i="1" s="1"/>
  <c r="AL1628" i="1" s="1"/>
  <c r="AG1636" i="1"/>
  <c r="AH1636" i="1" s="1"/>
  <c r="AI1636" i="1" s="1"/>
  <c r="AJ1636" i="1" s="1"/>
  <c r="AK1636" i="1" s="1"/>
  <c r="AL1636" i="1" s="1"/>
  <c r="AG1644" i="1"/>
  <c r="AH1644" i="1" s="1"/>
  <c r="AI1644" i="1" s="1"/>
  <c r="AJ1644" i="1" s="1"/>
  <c r="AK1644" i="1" s="1"/>
  <c r="AL1644" i="1" s="1"/>
  <c r="AG1656" i="1"/>
  <c r="AH1656" i="1" s="1"/>
  <c r="AI1656" i="1" s="1"/>
  <c r="AJ1656" i="1" s="1"/>
  <c r="AK1656" i="1" s="1"/>
  <c r="AL1656" i="1" s="1"/>
  <c r="AG1664" i="1"/>
  <c r="AH1664" i="1" s="1"/>
  <c r="AI1664" i="1" s="1"/>
  <c r="AJ1664" i="1" s="1"/>
  <c r="AK1664" i="1" s="1"/>
  <c r="AL1664" i="1" s="1"/>
  <c r="AG1672" i="1"/>
  <c r="AH1672" i="1" s="1"/>
  <c r="AI1672" i="1" s="1"/>
  <c r="AJ1672" i="1" s="1"/>
  <c r="AK1672" i="1" s="1"/>
  <c r="AL1672" i="1" s="1"/>
  <c r="AG786" i="1"/>
  <c r="AG810" i="1"/>
  <c r="AH810" i="1" s="1"/>
  <c r="AI810" i="1" s="1"/>
  <c r="AJ810" i="1" s="1"/>
  <c r="AK810" i="1" s="1"/>
  <c r="AL810" i="1" s="1"/>
  <c r="AG817" i="1"/>
  <c r="AH817" i="1" s="1"/>
  <c r="AI817" i="1" s="1"/>
  <c r="AJ817" i="1" s="1"/>
  <c r="AK817" i="1" s="1"/>
  <c r="AL817" i="1" s="1"/>
  <c r="AG825" i="1"/>
  <c r="AH825" i="1" s="1"/>
  <c r="AI825" i="1" s="1"/>
  <c r="AJ825" i="1" s="1"/>
  <c r="AK825" i="1" s="1"/>
  <c r="AL825" i="1" s="1"/>
  <c r="AG837" i="1"/>
  <c r="AG844" i="1"/>
  <c r="AH844" i="1" s="1"/>
  <c r="AI844" i="1" s="1"/>
  <c r="AJ844" i="1" s="1"/>
  <c r="AK844" i="1" s="1"/>
  <c r="AL844" i="1" s="1"/>
  <c r="AG868" i="1"/>
  <c r="AH868" i="1" s="1"/>
  <c r="AI868" i="1" s="1"/>
  <c r="AJ868" i="1" s="1"/>
  <c r="AK868" i="1" s="1"/>
  <c r="AL868" i="1" s="1"/>
  <c r="AG906" i="1"/>
  <c r="AH906" i="1" s="1"/>
  <c r="AI906" i="1" s="1"/>
  <c r="AJ906" i="1" s="1"/>
  <c r="AK906" i="1" s="1"/>
  <c r="AL906" i="1" s="1"/>
  <c r="AG914" i="1"/>
  <c r="AH914" i="1" s="1"/>
  <c r="AI914" i="1" s="1"/>
  <c r="AJ914" i="1" s="1"/>
  <c r="AK914" i="1" s="1"/>
  <c r="AL914" i="1" s="1"/>
  <c r="AG937" i="1"/>
  <c r="AH937" i="1" s="1"/>
  <c r="AI937" i="1" s="1"/>
  <c r="AJ937" i="1" s="1"/>
  <c r="AK937" i="1" s="1"/>
  <c r="AL937" i="1" s="1"/>
  <c r="AG977" i="1"/>
  <c r="AH977" i="1" s="1"/>
  <c r="AI977" i="1" s="1"/>
  <c r="AJ977" i="1" s="1"/>
  <c r="AK977" i="1" s="1"/>
  <c r="AL977" i="1" s="1"/>
  <c r="AG1022" i="1"/>
  <c r="AH1022" i="1" s="1"/>
  <c r="AI1022" i="1" s="1"/>
  <c r="AJ1022" i="1" s="1"/>
  <c r="AK1022" i="1" s="1"/>
  <c r="AL1022" i="1" s="1"/>
  <c r="AG1033" i="1"/>
  <c r="AH1033" i="1" s="1"/>
  <c r="AI1033" i="1" s="1"/>
  <c r="AJ1033" i="1" s="1"/>
  <c r="AK1033" i="1" s="1"/>
  <c r="AL1033" i="1" s="1"/>
  <c r="AG1075" i="1"/>
  <c r="AH1075" i="1" s="1"/>
  <c r="AI1075" i="1" s="1"/>
  <c r="AJ1075" i="1" s="1"/>
  <c r="AK1075" i="1" s="1"/>
  <c r="AL1075" i="1" s="1"/>
  <c r="AG1105" i="1"/>
  <c r="AH1105" i="1" s="1"/>
  <c r="AI1105" i="1" s="1"/>
  <c r="AJ1105" i="1" s="1"/>
  <c r="AK1105" i="1" s="1"/>
  <c r="AL1105" i="1" s="1"/>
  <c r="AG1109" i="1"/>
  <c r="AH1109" i="1" s="1"/>
  <c r="AI1109" i="1" s="1"/>
  <c r="AJ1109" i="1" s="1"/>
  <c r="AK1109" i="1" s="1"/>
  <c r="AL1109" i="1" s="1"/>
  <c r="AG1113" i="1"/>
  <c r="AH1113" i="1" s="1"/>
  <c r="AI1113" i="1" s="1"/>
  <c r="AJ1113" i="1" s="1"/>
  <c r="AK1113" i="1" s="1"/>
  <c r="AL1113" i="1" s="1"/>
  <c r="AG1125" i="1"/>
  <c r="AH1125" i="1" s="1"/>
  <c r="AG1137" i="1"/>
  <c r="AH1137" i="1" s="1"/>
  <c r="AI1137" i="1" s="1"/>
  <c r="AJ1137" i="1" s="1"/>
  <c r="AK1137" i="1" s="1"/>
  <c r="AL1137" i="1" s="1"/>
  <c r="AG1212" i="1"/>
  <c r="AH1212" i="1" s="1"/>
  <c r="AI1212" i="1" s="1"/>
  <c r="AJ1212" i="1" s="1"/>
  <c r="AK1212" i="1" s="1"/>
  <c r="AL1212" i="1" s="1"/>
  <c r="AG1232" i="1"/>
  <c r="AH1232" i="1" s="1"/>
  <c r="AI1232" i="1" s="1"/>
  <c r="AJ1232" i="1" s="1"/>
  <c r="AK1232" i="1" s="1"/>
  <c r="AL1232" i="1" s="1"/>
  <c r="AG1283" i="1"/>
  <c r="AH1283" i="1" s="1"/>
  <c r="AI1283" i="1" s="1"/>
  <c r="AJ1283" i="1" s="1"/>
  <c r="AK1283" i="1" s="1"/>
  <c r="AL1283" i="1" s="1"/>
  <c r="AG1287" i="1"/>
  <c r="AH1287" i="1" s="1"/>
  <c r="AI1287" i="1" s="1"/>
  <c r="AJ1287" i="1" s="1"/>
  <c r="AK1287" i="1" s="1"/>
  <c r="AL1287" i="1" s="1"/>
  <c r="AG1309" i="1"/>
  <c r="AH1309" i="1" s="1"/>
  <c r="AI1309" i="1" s="1"/>
  <c r="AJ1309" i="1" s="1"/>
  <c r="AK1309" i="1" s="1"/>
  <c r="AL1309" i="1" s="1"/>
  <c r="AG1313" i="1"/>
  <c r="AH1313" i="1" s="1"/>
  <c r="AI1313" i="1" s="1"/>
  <c r="AJ1313" i="1" s="1"/>
  <c r="AK1313" i="1" s="1"/>
  <c r="AL1313" i="1" s="1"/>
  <c r="AG1355" i="1"/>
  <c r="AH1355" i="1" s="1"/>
  <c r="AI1355" i="1" s="1"/>
  <c r="AJ1355" i="1" s="1"/>
  <c r="AK1355" i="1" s="1"/>
  <c r="AL1355" i="1" s="1"/>
  <c r="AG1367" i="1"/>
  <c r="AH1367" i="1" s="1"/>
  <c r="AI1367" i="1" s="1"/>
  <c r="AJ1367" i="1" s="1"/>
  <c r="AK1367" i="1" s="1"/>
  <c r="AL1367" i="1" s="1"/>
  <c r="AG1379" i="1"/>
  <c r="AH1379" i="1" s="1"/>
  <c r="AI1379" i="1" s="1"/>
  <c r="AJ1379" i="1" s="1"/>
  <c r="AK1379" i="1" s="1"/>
  <c r="AL1379" i="1" s="1"/>
  <c r="AG1436" i="1"/>
  <c r="AH1436" i="1" s="1"/>
  <c r="AI1436" i="1" s="1"/>
  <c r="AJ1436" i="1" s="1"/>
  <c r="AK1436" i="1" s="1"/>
  <c r="AL1436" i="1" s="1"/>
  <c r="AG1478" i="1"/>
  <c r="AH1478" i="1" s="1"/>
  <c r="AG1486" i="1"/>
  <c r="AH1486" i="1" s="1"/>
  <c r="AI1486" i="1" s="1"/>
  <c r="AJ1486" i="1" s="1"/>
  <c r="AK1486" i="1" s="1"/>
  <c r="AL1486" i="1" s="1"/>
  <c r="AG1510" i="1"/>
  <c r="AH1510" i="1" s="1"/>
  <c r="AI1510" i="1" s="1"/>
  <c r="AJ1510" i="1" s="1"/>
  <c r="AK1510" i="1" s="1"/>
  <c r="AL1510" i="1" s="1"/>
  <c r="AG1567" i="1"/>
  <c r="AH1567" i="1" s="1"/>
  <c r="AI1567" i="1" s="1"/>
  <c r="AJ1567" i="1" s="1"/>
  <c r="AK1567" i="1" s="1"/>
  <c r="AL1567" i="1" s="1"/>
  <c r="AG1583" i="1"/>
  <c r="AH1583" i="1" s="1"/>
  <c r="AI1583" i="1" s="1"/>
  <c r="AJ1583" i="1" s="1"/>
  <c r="AK1583" i="1" s="1"/>
  <c r="AL1583" i="1" s="1"/>
  <c r="AG1595" i="1"/>
  <c r="AH1595" i="1" s="1"/>
  <c r="AI1595" i="1" s="1"/>
  <c r="AJ1595" i="1" s="1"/>
  <c r="AK1595" i="1" s="1"/>
  <c r="AL1595" i="1" s="1"/>
  <c r="AG1651" i="1"/>
  <c r="AH1651" i="1" s="1"/>
  <c r="AI1651" i="1" s="1"/>
  <c r="AJ1651" i="1" s="1"/>
  <c r="AK1651" i="1" s="1"/>
  <c r="AL1651" i="1" s="1"/>
  <c r="AG665" i="1"/>
  <c r="AG669" i="1"/>
  <c r="AG673" i="1"/>
  <c r="AH673" i="1" s="1"/>
  <c r="AG677" i="1"/>
  <c r="AG681" i="1"/>
  <c r="AH681" i="1" s="1"/>
  <c r="AI681" i="1" s="1"/>
  <c r="AJ681" i="1" s="1"/>
  <c r="AK681" i="1" s="1"/>
  <c r="AL681" i="1" s="1"/>
  <c r="AG685" i="1"/>
  <c r="AH685" i="1" s="1"/>
  <c r="AI685" i="1" s="1"/>
  <c r="AJ685" i="1" s="1"/>
  <c r="AK685" i="1" s="1"/>
  <c r="AL685" i="1" s="1"/>
  <c r="AG689" i="1"/>
  <c r="AH689" i="1" s="1"/>
  <c r="AG693" i="1"/>
  <c r="AH693" i="1" s="1"/>
  <c r="AI693" i="1" s="1"/>
  <c r="AJ693" i="1" s="1"/>
  <c r="AK693" i="1" s="1"/>
  <c r="AL693" i="1" s="1"/>
  <c r="AG697" i="1"/>
  <c r="AG701" i="1"/>
  <c r="AH701" i="1" s="1"/>
  <c r="AG705" i="1"/>
  <c r="AH705" i="1" s="1"/>
  <c r="AG709" i="1"/>
  <c r="AG717" i="1"/>
  <c r="AH717" i="1" s="1"/>
  <c r="AI717" i="1" s="1"/>
  <c r="AJ717" i="1" s="1"/>
  <c r="AK717" i="1" s="1"/>
  <c r="AL717" i="1" s="1"/>
  <c r="AG721" i="1"/>
  <c r="AH721" i="1" s="1"/>
  <c r="AI721" i="1" s="1"/>
  <c r="AJ721" i="1" s="1"/>
  <c r="AK721" i="1" s="1"/>
  <c r="AL721" i="1" s="1"/>
  <c r="AG725" i="1"/>
  <c r="AH725" i="1" s="1"/>
  <c r="AI725" i="1" s="1"/>
  <c r="AJ725" i="1" s="1"/>
  <c r="AK725" i="1" s="1"/>
  <c r="AL725" i="1" s="1"/>
  <c r="AG729" i="1"/>
  <c r="AG733" i="1"/>
  <c r="AH733" i="1" s="1"/>
  <c r="AG737" i="1"/>
  <c r="AH737" i="1" s="1"/>
  <c r="AI737" i="1" s="1"/>
  <c r="AJ737" i="1" s="1"/>
  <c r="AK737" i="1" s="1"/>
  <c r="AL737" i="1" s="1"/>
  <c r="AG741" i="1"/>
  <c r="AH741" i="1" s="1"/>
  <c r="AI741" i="1" s="1"/>
  <c r="AJ741" i="1" s="1"/>
  <c r="AK741" i="1" s="1"/>
  <c r="AL741" i="1" s="1"/>
  <c r="AG745" i="1"/>
  <c r="AH745" i="1" s="1"/>
  <c r="AI745" i="1" s="1"/>
  <c r="AJ745" i="1" s="1"/>
  <c r="AK745" i="1" s="1"/>
  <c r="AL745" i="1" s="1"/>
  <c r="AG753" i="1"/>
  <c r="AH753" i="1" s="1"/>
  <c r="AG757" i="1"/>
  <c r="AH757" i="1" s="1"/>
  <c r="AG764" i="1"/>
  <c r="AH764" i="1" s="1"/>
  <c r="AI764" i="1" s="1"/>
  <c r="AJ764" i="1" s="1"/>
  <c r="AK764" i="1" s="1"/>
  <c r="AL764" i="1" s="1"/>
  <c r="AG772" i="1"/>
  <c r="AH772" i="1" s="1"/>
  <c r="AI772" i="1" s="1"/>
  <c r="AJ772" i="1" s="1"/>
  <c r="AK772" i="1" s="1"/>
  <c r="AL772" i="1" s="1"/>
  <c r="AG780" i="1"/>
  <c r="AH780" i="1" s="1"/>
  <c r="AI780" i="1" s="1"/>
  <c r="AJ780" i="1" s="1"/>
  <c r="AK780" i="1" s="1"/>
  <c r="AL780" i="1" s="1"/>
  <c r="AG788" i="1"/>
  <c r="AH788" i="1" s="1"/>
  <c r="AI788" i="1" s="1"/>
  <c r="AJ788" i="1" s="1"/>
  <c r="AK788" i="1" s="1"/>
  <c r="AL788" i="1" s="1"/>
  <c r="AG796" i="1"/>
  <c r="AH796" i="1" s="1"/>
  <c r="AI796" i="1" s="1"/>
  <c r="AJ796" i="1" s="1"/>
  <c r="AK796" i="1" s="1"/>
  <c r="AL796" i="1" s="1"/>
  <c r="AG804" i="1"/>
  <c r="AH804" i="1" s="1"/>
  <c r="AI804" i="1" s="1"/>
  <c r="AJ804" i="1" s="1"/>
  <c r="AK804" i="1" s="1"/>
  <c r="AL804" i="1" s="1"/>
  <c r="AG823" i="1"/>
  <c r="AH823" i="1" s="1"/>
  <c r="AG831" i="1"/>
  <c r="AH831" i="1" s="1"/>
  <c r="AG842" i="1"/>
  <c r="AH842" i="1" s="1"/>
  <c r="AI842" i="1" s="1"/>
  <c r="AJ842" i="1" s="1"/>
  <c r="AK842" i="1" s="1"/>
  <c r="AL842" i="1" s="1"/>
  <c r="AG850" i="1"/>
  <c r="AH850" i="1" s="1"/>
  <c r="AI850" i="1" s="1"/>
  <c r="AJ850" i="1" s="1"/>
  <c r="AK850" i="1" s="1"/>
  <c r="AL850" i="1" s="1"/>
  <c r="AG858" i="1"/>
  <c r="AH858" i="1" s="1"/>
  <c r="AG866" i="1"/>
  <c r="AH866" i="1" s="1"/>
  <c r="AI866" i="1" s="1"/>
  <c r="AJ866" i="1" s="1"/>
  <c r="AK866" i="1" s="1"/>
  <c r="AL866" i="1" s="1"/>
  <c r="AG873" i="1"/>
  <c r="AH873" i="1" s="1"/>
  <c r="AI873" i="1" s="1"/>
  <c r="AJ873" i="1" s="1"/>
  <c r="AK873" i="1" s="1"/>
  <c r="AL873" i="1" s="1"/>
  <c r="AG881" i="1"/>
  <c r="AH881" i="1" s="1"/>
  <c r="AI881" i="1" s="1"/>
  <c r="AJ881" i="1" s="1"/>
  <c r="AK881" i="1" s="1"/>
  <c r="AL881" i="1" s="1"/>
  <c r="AG892" i="1"/>
  <c r="AG900" i="1"/>
  <c r="AH900" i="1" s="1"/>
  <c r="AI900" i="1" s="1"/>
  <c r="AJ900" i="1" s="1"/>
  <c r="AK900" i="1" s="1"/>
  <c r="AL900" i="1" s="1"/>
  <c r="AG908" i="1"/>
  <c r="AH908" i="1" s="1"/>
  <c r="AI908" i="1" s="1"/>
  <c r="AJ908" i="1" s="1"/>
  <c r="AK908" i="1" s="1"/>
  <c r="AL908" i="1" s="1"/>
  <c r="AG916" i="1"/>
  <c r="AH916" i="1" s="1"/>
  <c r="AI916" i="1" s="1"/>
  <c r="AJ916" i="1" s="1"/>
  <c r="AK916" i="1" s="1"/>
  <c r="AL916" i="1" s="1"/>
  <c r="AG919" i="1"/>
  <c r="AH919" i="1" s="1"/>
  <c r="AI919" i="1" s="1"/>
  <c r="AJ919" i="1" s="1"/>
  <c r="AK919" i="1" s="1"/>
  <c r="AL919" i="1" s="1"/>
  <c r="AG943" i="1"/>
  <c r="AG967" i="1"/>
  <c r="AH967" i="1" s="1"/>
  <c r="AG975" i="1"/>
  <c r="AG978" i="1"/>
  <c r="AH978" i="1" s="1"/>
  <c r="AI978" i="1" s="1"/>
  <c r="AJ978" i="1" s="1"/>
  <c r="AK978" i="1" s="1"/>
  <c r="AL978" i="1" s="1"/>
  <c r="AG986" i="1"/>
  <c r="AH986" i="1" s="1"/>
  <c r="AI986" i="1" s="1"/>
  <c r="AJ986" i="1" s="1"/>
  <c r="AK986" i="1" s="1"/>
  <c r="AL986" i="1" s="1"/>
  <c r="AG1020" i="1"/>
  <c r="AH1020" i="1" s="1"/>
  <c r="AI1020" i="1" s="1"/>
  <c r="AJ1020" i="1" s="1"/>
  <c r="AK1020" i="1" s="1"/>
  <c r="AL1020" i="1" s="1"/>
  <c r="AG1024" i="1"/>
  <c r="AH1024" i="1" s="1"/>
  <c r="AI1024" i="1" s="1"/>
  <c r="AJ1024" i="1" s="1"/>
  <c r="AK1024" i="1" s="1"/>
  <c r="AL1024" i="1" s="1"/>
  <c r="AG1031" i="1"/>
  <c r="AH1031" i="1" s="1"/>
  <c r="AI1031" i="1" s="1"/>
  <c r="AJ1031" i="1" s="1"/>
  <c r="AK1031" i="1" s="1"/>
  <c r="AL1031" i="1" s="1"/>
  <c r="AG1039" i="1"/>
  <c r="AG1047" i="1"/>
  <c r="AH1047" i="1" s="1"/>
  <c r="AI1047" i="1" s="1"/>
  <c r="AJ1047" i="1" s="1"/>
  <c r="AK1047" i="1" s="1"/>
  <c r="AL1047" i="1" s="1"/>
  <c r="AG1054" i="1"/>
  <c r="AH1054" i="1" s="1"/>
  <c r="AI1054" i="1" s="1"/>
  <c r="AJ1054" i="1" s="1"/>
  <c r="AK1054" i="1" s="1"/>
  <c r="AL1054" i="1" s="1"/>
  <c r="AG1062" i="1"/>
  <c r="AH1062" i="1" s="1"/>
  <c r="AG1065" i="1"/>
  <c r="AH1065" i="1" s="1"/>
  <c r="AI1065" i="1" s="1"/>
  <c r="AJ1065" i="1" s="1"/>
  <c r="AK1065" i="1" s="1"/>
  <c r="AL1065" i="1" s="1"/>
  <c r="AG1073" i="1"/>
  <c r="AH1073" i="1" s="1"/>
  <c r="AI1073" i="1" s="1"/>
  <c r="AJ1073" i="1" s="1"/>
  <c r="AK1073" i="1" s="1"/>
  <c r="AL1073" i="1" s="1"/>
  <c r="AG1107" i="1"/>
  <c r="AH1107" i="1" s="1"/>
  <c r="AI1107" i="1" s="1"/>
  <c r="AJ1107" i="1" s="1"/>
  <c r="AK1107" i="1" s="1"/>
  <c r="AL1107" i="1" s="1"/>
  <c r="AG1111" i="1"/>
  <c r="AH1111" i="1" s="1"/>
  <c r="AI1111" i="1" s="1"/>
  <c r="AJ1111" i="1" s="1"/>
  <c r="AK1111" i="1" s="1"/>
  <c r="AL1111" i="1" s="1"/>
  <c r="AG1115" i="1"/>
  <c r="AH1115" i="1" s="1"/>
  <c r="AI1115" i="1" s="1"/>
  <c r="AJ1115" i="1" s="1"/>
  <c r="AK1115" i="1" s="1"/>
  <c r="AL1115" i="1" s="1"/>
  <c r="AG1119" i="1"/>
  <c r="AH1119" i="1" s="1"/>
  <c r="AI1119" i="1" s="1"/>
  <c r="AJ1119" i="1" s="1"/>
  <c r="AK1119" i="1" s="1"/>
  <c r="AL1119" i="1" s="1"/>
  <c r="AG1123" i="1"/>
  <c r="AH1123" i="1" s="1"/>
  <c r="AI1123" i="1" s="1"/>
  <c r="AJ1123" i="1" s="1"/>
  <c r="AK1123" i="1" s="1"/>
  <c r="AL1123" i="1" s="1"/>
  <c r="AG1127" i="1"/>
  <c r="AH1127" i="1" s="1"/>
  <c r="AI1127" i="1" s="1"/>
  <c r="AJ1127" i="1" s="1"/>
  <c r="AK1127" i="1" s="1"/>
  <c r="AL1127" i="1" s="1"/>
  <c r="AG1131" i="1"/>
  <c r="AH1131" i="1" s="1"/>
  <c r="AG1135" i="1"/>
  <c r="AH1135" i="1" s="1"/>
  <c r="AG1139" i="1"/>
  <c r="AH1139" i="1" s="1"/>
  <c r="AG1178" i="1"/>
  <c r="AH1178" i="1" s="1"/>
  <c r="AI1178" i="1" s="1"/>
  <c r="AJ1178" i="1" s="1"/>
  <c r="AK1178" i="1" s="1"/>
  <c r="AL1178" i="1" s="1"/>
  <c r="AG1190" i="1"/>
  <c r="AH1190" i="1" s="1"/>
  <c r="AG1194" i="1"/>
  <c r="AG1206" i="1"/>
  <c r="AH1206" i="1" s="1"/>
  <c r="AI1206" i="1" s="1"/>
  <c r="AJ1206" i="1" s="1"/>
  <c r="AK1206" i="1" s="1"/>
  <c r="AL1206" i="1" s="1"/>
  <c r="AG1274" i="1"/>
  <c r="AH1274" i="1" s="1"/>
  <c r="AG1285" i="1"/>
  <c r="AG1299" i="1"/>
  <c r="AH1299" i="1" s="1"/>
  <c r="AI1299" i="1" s="1"/>
  <c r="AJ1299" i="1" s="1"/>
  <c r="AK1299" i="1" s="1"/>
  <c r="AL1299" i="1" s="1"/>
  <c r="AG1303" i="1"/>
  <c r="AH1303" i="1" s="1"/>
  <c r="AI1303" i="1" s="1"/>
  <c r="AJ1303" i="1" s="1"/>
  <c r="AK1303" i="1" s="1"/>
  <c r="AL1303" i="1" s="1"/>
  <c r="AG1307" i="1"/>
  <c r="AH1307" i="1" s="1"/>
  <c r="AI1307" i="1" s="1"/>
  <c r="AJ1307" i="1" s="1"/>
  <c r="AK1307" i="1" s="1"/>
  <c r="AL1307" i="1" s="1"/>
  <c r="AG1311" i="1"/>
  <c r="AH1311" i="1" s="1"/>
  <c r="AI1311" i="1" s="1"/>
  <c r="AJ1311" i="1" s="1"/>
  <c r="AK1311" i="1" s="1"/>
  <c r="AL1311" i="1" s="1"/>
  <c r="AG1357" i="1"/>
  <c r="AH1357" i="1" s="1"/>
  <c r="AI1357" i="1" s="1"/>
  <c r="AJ1357" i="1" s="1"/>
  <c r="AK1357" i="1" s="1"/>
  <c r="AL1357" i="1" s="1"/>
  <c r="AG1361" i="1"/>
  <c r="AH1361" i="1" s="1"/>
  <c r="AI1361" i="1" s="1"/>
  <c r="AJ1361" i="1" s="1"/>
  <c r="AK1361" i="1" s="1"/>
  <c r="AL1361" i="1" s="1"/>
  <c r="AG1365" i="1"/>
  <c r="AG1369" i="1"/>
  <c r="AH1369" i="1" s="1"/>
  <c r="AI1369" i="1" s="1"/>
  <c r="AJ1369" i="1" s="1"/>
  <c r="AK1369" i="1" s="1"/>
  <c r="AL1369" i="1" s="1"/>
  <c r="AG1373" i="1"/>
  <c r="AH1373" i="1" s="1"/>
  <c r="AI1373" i="1" s="1"/>
  <c r="AJ1373" i="1" s="1"/>
  <c r="AK1373" i="1" s="1"/>
  <c r="AL1373" i="1" s="1"/>
  <c r="AG1377" i="1"/>
  <c r="AH1377" i="1" s="1"/>
  <c r="AI1377" i="1" s="1"/>
  <c r="AJ1377" i="1" s="1"/>
  <c r="AK1377" i="1" s="1"/>
  <c r="AL1377" i="1" s="1"/>
  <c r="AG1388" i="1"/>
  <c r="AH1388" i="1" s="1"/>
  <c r="AI1388" i="1" s="1"/>
  <c r="AJ1388" i="1" s="1"/>
  <c r="AK1388" i="1" s="1"/>
  <c r="AL1388" i="1" s="1"/>
  <c r="AG1496" i="1"/>
  <c r="AH1496" i="1" s="1"/>
  <c r="AI1496" i="1" s="1"/>
  <c r="AJ1496" i="1" s="1"/>
  <c r="AK1496" i="1" s="1"/>
  <c r="AL1496" i="1" s="1"/>
  <c r="AG1593" i="1"/>
  <c r="AH1593" i="1" s="1"/>
  <c r="AI1593" i="1" s="1"/>
  <c r="AJ1593" i="1" s="1"/>
  <c r="AK1593" i="1" s="1"/>
  <c r="AL1593" i="1" s="1"/>
  <c r="AG1597" i="1"/>
  <c r="AH1597" i="1" s="1"/>
  <c r="AI1597" i="1" s="1"/>
  <c r="AJ1597" i="1" s="1"/>
  <c r="AK1597" i="1" s="1"/>
  <c r="AL1597" i="1" s="1"/>
  <c r="AG1605" i="1"/>
  <c r="AH1605" i="1" s="1"/>
  <c r="AI1605" i="1" s="1"/>
  <c r="AJ1605" i="1" s="1"/>
  <c r="AK1605" i="1" s="1"/>
  <c r="AL1605" i="1" s="1"/>
  <c r="AG1609" i="1"/>
  <c r="AH1609" i="1" s="1"/>
  <c r="AI1609" i="1" s="1"/>
  <c r="AJ1609" i="1" s="1"/>
  <c r="AK1609" i="1" s="1"/>
  <c r="AL1609" i="1" s="1"/>
  <c r="AG1613" i="1"/>
  <c r="AH1613" i="1" s="1"/>
  <c r="AI1613" i="1" s="1"/>
  <c r="AJ1613" i="1" s="1"/>
  <c r="AK1613" i="1" s="1"/>
  <c r="AL1613" i="1" s="1"/>
  <c r="AG1617" i="1"/>
  <c r="AH1617" i="1" s="1"/>
  <c r="AI1617" i="1" s="1"/>
  <c r="AJ1617" i="1" s="1"/>
  <c r="AK1617" i="1" s="1"/>
  <c r="AL1617" i="1" s="1"/>
  <c r="AG1621" i="1"/>
  <c r="AH1621" i="1" s="1"/>
  <c r="AG1625" i="1"/>
  <c r="AH1625" i="1" s="1"/>
  <c r="AI1625" i="1" s="1"/>
  <c r="AJ1625" i="1" s="1"/>
  <c r="AK1625" i="1" s="1"/>
  <c r="AL1625" i="1" s="1"/>
  <c r="AG1629" i="1"/>
  <c r="AH1629" i="1" s="1"/>
  <c r="AI1629" i="1" s="1"/>
  <c r="AJ1629" i="1" s="1"/>
  <c r="AK1629" i="1" s="1"/>
  <c r="AL1629" i="1" s="1"/>
  <c r="AG1633" i="1"/>
  <c r="AH1633" i="1" s="1"/>
  <c r="AI1633" i="1" s="1"/>
  <c r="AJ1633" i="1" s="1"/>
  <c r="AK1633" i="1" s="1"/>
  <c r="AL1633" i="1" s="1"/>
  <c r="AG1637" i="1"/>
  <c r="AG1653" i="1"/>
  <c r="AH1653" i="1" s="1"/>
  <c r="AI1653" i="1" s="1"/>
  <c r="AJ1653" i="1" s="1"/>
  <c r="AK1653" i="1" s="1"/>
  <c r="AL1653" i="1" s="1"/>
  <c r="AG1661" i="1"/>
  <c r="AH1661" i="1" s="1"/>
  <c r="AI1661" i="1" s="1"/>
  <c r="AJ1661" i="1" s="1"/>
  <c r="AK1661" i="1" s="1"/>
  <c r="AL1661" i="1" s="1"/>
  <c r="AG1669" i="1"/>
  <c r="AH1669" i="1" s="1"/>
  <c r="AI1669" i="1" s="1"/>
  <c r="AJ1669" i="1" s="1"/>
  <c r="AK1669" i="1" s="1"/>
  <c r="AL1669" i="1" s="1"/>
  <c r="AG799" i="1"/>
  <c r="AH799" i="1" s="1"/>
  <c r="AI799" i="1" s="1"/>
  <c r="AJ799" i="1" s="1"/>
  <c r="AK799" i="1" s="1"/>
  <c r="AL799" i="1" s="1"/>
  <c r="AG935" i="1"/>
  <c r="AH935" i="1" s="1"/>
  <c r="AI935" i="1" s="1"/>
  <c r="AJ935" i="1" s="1"/>
  <c r="AK935" i="1" s="1"/>
  <c r="AL935" i="1" s="1"/>
  <c r="AG951" i="1"/>
  <c r="AG829" i="1"/>
  <c r="AH829" i="1" s="1"/>
  <c r="AI829" i="1" s="1"/>
  <c r="AJ829" i="1" s="1"/>
  <c r="AK829" i="1" s="1"/>
  <c r="AL829" i="1" s="1"/>
  <c r="AG885" i="1"/>
  <c r="AH885" i="1" s="1"/>
  <c r="AI885" i="1" s="1"/>
  <c r="AJ885" i="1" s="1"/>
  <c r="AK885" i="1" s="1"/>
  <c r="AL885" i="1" s="1"/>
  <c r="AG1198" i="1"/>
  <c r="AH1198" i="1" s="1"/>
  <c r="AI1198" i="1" s="1"/>
  <c r="AJ1198" i="1" s="1"/>
  <c r="AK1198" i="1" s="1"/>
  <c r="AL1198" i="1" s="1"/>
  <c r="AG765" i="1"/>
  <c r="AH765" i="1" s="1"/>
  <c r="AI765" i="1" s="1"/>
  <c r="AJ765" i="1" s="1"/>
  <c r="AK765" i="1" s="1"/>
  <c r="AL765" i="1" s="1"/>
  <c r="AG727" i="1"/>
  <c r="AH727" i="1" s="1"/>
  <c r="AI727" i="1" s="1"/>
  <c r="AJ727" i="1" s="1"/>
  <c r="AK727" i="1" s="1"/>
  <c r="AL727" i="1" s="1"/>
  <c r="AG773" i="1"/>
  <c r="AH773" i="1" s="1"/>
  <c r="AI773" i="1" s="1"/>
  <c r="AJ773" i="1" s="1"/>
  <c r="AK773" i="1" s="1"/>
  <c r="AL773" i="1" s="1"/>
  <c r="AG855" i="1"/>
  <c r="AH855" i="1" s="1"/>
  <c r="AI855" i="1" s="1"/>
  <c r="AJ855" i="1" s="1"/>
  <c r="AK855" i="1" s="1"/>
  <c r="AL855" i="1" s="1"/>
  <c r="AG1050" i="1"/>
  <c r="AH1050" i="1" s="1"/>
  <c r="AI1050" i="1" s="1"/>
  <c r="AJ1050" i="1" s="1"/>
  <c r="AK1050" i="1" s="1"/>
  <c r="AL1050" i="1" s="1"/>
  <c r="AG1182" i="1"/>
  <c r="AH1182" i="1" s="1"/>
  <c r="AI1182" i="1" s="1"/>
  <c r="AJ1182" i="1" s="1"/>
  <c r="AK1182" i="1" s="1"/>
  <c r="AL1182" i="1" s="1"/>
  <c r="AG663" i="1"/>
  <c r="AH663" i="1" s="1"/>
  <c r="AI663" i="1" s="1"/>
  <c r="AJ663" i="1" s="1"/>
  <c r="AK663" i="1" s="1"/>
  <c r="AL663" i="1" s="1"/>
  <c r="AG1170" i="1"/>
  <c r="AH1170" i="1" s="1"/>
  <c r="AI1170" i="1" s="1"/>
  <c r="AJ1170" i="1" s="1"/>
  <c r="AK1170" i="1" s="1"/>
  <c r="AL1170" i="1" s="1"/>
  <c r="AG1202" i="1"/>
  <c r="AH1202" i="1" s="1"/>
  <c r="AG719" i="1"/>
  <c r="AH719" i="1" s="1"/>
  <c r="AI719" i="1" s="1"/>
  <c r="AJ719" i="1" s="1"/>
  <c r="AK719" i="1" s="1"/>
  <c r="AL719" i="1" s="1"/>
  <c r="AG749" i="1"/>
  <c r="AH749" i="1" s="1"/>
  <c r="AI749" i="1" s="1"/>
  <c r="AJ749" i="1" s="1"/>
  <c r="AK749" i="1" s="1"/>
  <c r="AL749" i="1" s="1"/>
  <c r="AG783" i="1"/>
  <c r="AH783" i="1" s="1"/>
  <c r="AI783" i="1" s="1"/>
  <c r="AJ783" i="1" s="1"/>
  <c r="AK783" i="1" s="1"/>
  <c r="AL783" i="1" s="1"/>
  <c r="AG813" i="1"/>
  <c r="AH813" i="1" s="1"/>
  <c r="AI813" i="1" s="1"/>
  <c r="AJ813" i="1" s="1"/>
  <c r="AK813" i="1" s="1"/>
  <c r="AL813" i="1" s="1"/>
  <c r="AG879" i="1"/>
  <c r="AH879" i="1" s="1"/>
  <c r="AI879" i="1" s="1"/>
  <c r="AJ879" i="1" s="1"/>
  <c r="AK879" i="1" s="1"/>
  <c r="AL879" i="1" s="1"/>
  <c r="AG1058" i="1"/>
  <c r="AH1058" i="1" s="1"/>
  <c r="AI1058" i="1" s="1"/>
  <c r="AJ1058" i="1" s="1"/>
  <c r="AK1058" i="1" s="1"/>
  <c r="AL1058" i="1" s="1"/>
  <c r="AG877" i="1"/>
  <c r="AH877" i="1" s="1"/>
  <c r="AI877" i="1" s="1"/>
  <c r="AJ877" i="1" s="1"/>
  <c r="AK877" i="1" s="1"/>
  <c r="AL877" i="1" s="1"/>
  <c r="AG1028" i="1"/>
  <c r="AH1028" i="1" s="1"/>
  <c r="AI1028" i="1" s="1"/>
  <c r="AJ1028" i="1" s="1"/>
  <c r="AK1028" i="1" s="1"/>
  <c r="AL1028" i="1" s="1"/>
  <c r="AG1036" i="1"/>
  <c r="AG1044" i="1"/>
  <c r="AH1044" i="1" s="1"/>
  <c r="AI1044" i="1" s="1"/>
  <c r="AJ1044" i="1" s="1"/>
  <c r="AK1044" i="1" s="1"/>
  <c r="AL1044" i="1" s="1"/>
  <c r="AG1649" i="1"/>
  <c r="AH1649" i="1" s="1"/>
  <c r="AI1649" i="1" s="1"/>
  <c r="AJ1649" i="1" s="1"/>
  <c r="AK1649" i="1" s="1"/>
  <c r="AL1649" i="1" s="1"/>
  <c r="AG751" i="1"/>
  <c r="AH751" i="1" s="1"/>
  <c r="AI751" i="1" s="1"/>
  <c r="AJ751" i="1" s="1"/>
  <c r="AK751" i="1" s="1"/>
  <c r="AL751" i="1" s="1"/>
  <c r="AG815" i="1"/>
  <c r="AH815" i="1" s="1"/>
  <c r="AI815" i="1" s="1"/>
  <c r="AJ815" i="1" s="1"/>
  <c r="AK815" i="1" s="1"/>
  <c r="AL815" i="1" s="1"/>
  <c r="AG847" i="1"/>
  <c r="AH847" i="1" s="1"/>
  <c r="AI847" i="1" s="1"/>
  <c r="AJ847" i="1" s="1"/>
  <c r="AK847" i="1" s="1"/>
  <c r="AL847" i="1" s="1"/>
  <c r="AG909" i="1"/>
  <c r="AH909" i="1" s="1"/>
  <c r="AI909" i="1" s="1"/>
  <c r="AJ909" i="1" s="1"/>
  <c r="AK909" i="1" s="1"/>
  <c r="AL909" i="1" s="1"/>
  <c r="AG927" i="1"/>
  <c r="AH927" i="1" s="1"/>
  <c r="AI927" i="1" s="1"/>
  <c r="AJ927" i="1" s="1"/>
  <c r="AK927" i="1" s="1"/>
  <c r="AL927" i="1" s="1"/>
  <c r="AG1174" i="1"/>
  <c r="AH1174" i="1" s="1"/>
  <c r="AI1174" i="1" s="1"/>
  <c r="AJ1174" i="1" s="1"/>
  <c r="AK1174" i="1" s="1"/>
  <c r="AL1174" i="1" s="1"/>
  <c r="AG1209" i="1"/>
  <c r="AH1209" i="1" s="1"/>
  <c r="AI1209" i="1" s="1"/>
  <c r="AJ1209" i="1" s="1"/>
  <c r="AK1209" i="1" s="1"/>
  <c r="AL1209" i="1" s="1"/>
  <c r="AG911" i="1"/>
  <c r="AH911" i="1" s="1"/>
  <c r="AI911" i="1" s="1"/>
  <c r="AJ911" i="1" s="1"/>
  <c r="AK911" i="1" s="1"/>
  <c r="AL911" i="1" s="1"/>
  <c r="AG959" i="1"/>
  <c r="AH959" i="1" s="1"/>
  <c r="AI959" i="1" s="1"/>
  <c r="AJ959" i="1" s="1"/>
  <c r="AK959" i="1" s="1"/>
  <c r="AL959" i="1" s="1"/>
  <c r="AG1034" i="1"/>
  <c r="AH1034" i="1" s="1"/>
  <c r="AI1034" i="1" s="1"/>
  <c r="AJ1034" i="1" s="1"/>
  <c r="AK1034" i="1" s="1"/>
  <c r="AL1034" i="1" s="1"/>
  <c r="AG1042" i="1"/>
  <c r="AG1060" i="1"/>
  <c r="AH1060" i="1" s="1"/>
  <c r="AI1060" i="1" s="1"/>
  <c r="AJ1060" i="1" s="1"/>
  <c r="AK1060" i="1" s="1"/>
  <c r="AL1060" i="1" s="1"/>
  <c r="AG1186" i="1"/>
  <c r="AH1186" i="1" s="1"/>
  <c r="AI1186" i="1" s="1"/>
  <c r="AJ1186" i="1" s="1"/>
  <c r="AK1186" i="1" s="1"/>
  <c r="AL1186" i="1" s="1"/>
  <c r="AG1286" i="1"/>
  <c r="AH1286" i="1" s="1"/>
  <c r="AI1286" i="1" s="1"/>
  <c r="AJ1286" i="1" s="1"/>
  <c r="AK1286" i="1" s="1"/>
  <c r="AL1286" i="1" s="1"/>
  <c r="AG1494" i="1"/>
  <c r="AH1494" i="1" s="1"/>
  <c r="AI1494" i="1" s="1"/>
  <c r="AJ1494" i="1" s="1"/>
  <c r="AK1494" i="1" s="1"/>
  <c r="AL1494" i="1" s="1"/>
  <c r="AG1603" i="1"/>
  <c r="AH1603" i="1" s="1"/>
  <c r="AI1603" i="1" s="1"/>
  <c r="AJ1603" i="1" s="1"/>
  <c r="AK1603" i="1" s="1"/>
  <c r="AL1603" i="1" s="1"/>
  <c r="AG1667" i="1"/>
  <c r="AH1667" i="1" s="1"/>
  <c r="AI1667" i="1" s="1"/>
  <c r="AJ1667" i="1" s="1"/>
  <c r="AK1667" i="1" s="1"/>
  <c r="AL1667" i="1" s="1"/>
  <c r="AG467" i="1"/>
  <c r="AH467" i="1" s="1"/>
  <c r="AI467" i="1" s="1"/>
  <c r="AJ467" i="1" s="1"/>
  <c r="AK467" i="1" s="1"/>
  <c r="AL467" i="1" s="1"/>
  <c r="AG483" i="1"/>
  <c r="AH483" i="1" s="1"/>
  <c r="AI483" i="1" s="1"/>
  <c r="AJ483" i="1" s="1"/>
  <c r="AK483" i="1" s="1"/>
  <c r="AL483" i="1" s="1"/>
  <c r="AG505" i="1"/>
  <c r="AH505" i="1" s="1"/>
  <c r="AI505" i="1" s="1"/>
  <c r="AJ505" i="1" s="1"/>
  <c r="AK505" i="1" s="1"/>
  <c r="AL505" i="1" s="1"/>
  <c r="AG463" i="1"/>
  <c r="AH463" i="1" s="1"/>
  <c r="AI463" i="1" s="1"/>
  <c r="AJ463" i="1" s="1"/>
  <c r="AK463" i="1" s="1"/>
  <c r="AL463" i="1" s="1"/>
  <c r="AG479" i="1"/>
  <c r="AH479" i="1" s="1"/>
  <c r="AI479" i="1" s="1"/>
  <c r="AJ479" i="1" s="1"/>
  <c r="AK479" i="1" s="1"/>
  <c r="AL479" i="1" s="1"/>
  <c r="AG495" i="1"/>
  <c r="AH495" i="1" s="1"/>
  <c r="AI495" i="1" s="1"/>
  <c r="AJ495" i="1" s="1"/>
  <c r="AK495" i="1" s="1"/>
  <c r="AL495" i="1" s="1"/>
  <c r="AG511" i="1"/>
  <c r="AH511" i="1" s="1"/>
  <c r="AI511" i="1" s="1"/>
  <c r="AJ511" i="1" s="1"/>
  <c r="AK511" i="1" s="1"/>
  <c r="AL511" i="1" s="1"/>
  <c r="AG527" i="1"/>
  <c r="AH527" i="1" s="1"/>
  <c r="AI527" i="1" s="1"/>
  <c r="AJ527" i="1" s="1"/>
  <c r="AK527" i="1" s="1"/>
  <c r="AL527" i="1" s="1"/>
  <c r="AG533" i="1"/>
  <c r="AH533" i="1" s="1"/>
  <c r="AI533" i="1" s="1"/>
  <c r="AJ533" i="1" s="1"/>
  <c r="AK533" i="1" s="1"/>
  <c r="AL533" i="1" s="1"/>
  <c r="AG537" i="1"/>
  <c r="AH537" i="1" s="1"/>
  <c r="AI537" i="1" s="1"/>
  <c r="AJ537" i="1" s="1"/>
  <c r="AK537" i="1" s="1"/>
  <c r="AL537" i="1" s="1"/>
  <c r="AG543" i="1"/>
  <c r="AH543" i="1" s="1"/>
  <c r="AI543" i="1" s="1"/>
  <c r="AJ543" i="1" s="1"/>
  <c r="AK543" i="1" s="1"/>
  <c r="AL543" i="1" s="1"/>
  <c r="AG549" i="1"/>
  <c r="AH549" i="1" s="1"/>
  <c r="AI549" i="1" s="1"/>
  <c r="AJ549" i="1" s="1"/>
  <c r="AK549" i="1" s="1"/>
  <c r="AL549" i="1" s="1"/>
  <c r="AG553" i="1"/>
  <c r="AH553" i="1" s="1"/>
  <c r="AI553" i="1" s="1"/>
  <c r="AJ553" i="1" s="1"/>
  <c r="AK553" i="1" s="1"/>
  <c r="AL553" i="1" s="1"/>
  <c r="AG559" i="1"/>
  <c r="AH559" i="1" s="1"/>
  <c r="AI559" i="1" s="1"/>
  <c r="AJ559" i="1" s="1"/>
  <c r="AK559" i="1" s="1"/>
  <c r="AL559" i="1" s="1"/>
  <c r="AG565" i="1"/>
  <c r="AH565" i="1" s="1"/>
  <c r="AI565" i="1" s="1"/>
  <c r="AJ565" i="1" s="1"/>
  <c r="AK565" i="1" s="1"/>
  <c r="AL565" i="1" s="1"/>
  <c r="AG569" i="1"/>
  <c r="AH569" i="1" s="1"/>
  <c r="AI569" i="1" s="1"/>
  <c r="AJ569" i="1" s="1"/>
  <c r="AK569" i="1" s="1"/>
  <c r="AL569" i="1" s="1"/>
  <c r="AG575" i="1"/>
  <c r="AH575" i="1" s="1"/>
  <c r="AI575" i="1" s="1"/>
  <c r="AJ575" i="1" s="1"/>
  <c r="AK575" i="1" s="1"/>
  <c r="AL575" i="1" s="1"/>
  <c r="AG581" i="1"/>
  <c r="AH581" i="1" s="1"/>
  <c r="AI581" i="1" s="1"/>
  <c r="AJ581" i="1" s="1"/>
  <c r="AK581" i="1" s="1"/>
  <c r="AL581" i="1" s="1"/>
  <c r="AG585" i="1"/>
  <c r="AH585" i="1" s="1"/>
  <c r="AI585" i="1" s="1"/>
  <c r="AJ585" i="1" s="1"/>
  <c r="AK585" i="1" s="1"/>
  <c r="AL585" i="1" s="1"/>
  <c r="AG591" i="1"/>
  <c r="AH591" i="1" s="1"/>
  <c r="AI591" i="1" s="1"/>
  <c r="AJ591" i="1" s="1"/>
  <c r="AK591" i="1" s="1"/>
  <c r="AL591" i="1" s="1"/>
  <c r="AG597" i="1"/>
  <c r="AH597" i="1" s="1"/>
  <c r="AI597" i="1" s="1"/>
  <c r="AJ597" i="1" s="1"/>
  <c r="AK597" i="1" s="1"/>
  <c r="AL597" i="1" s="1"/>
  <c r="AG601" i="1"/>
  <c r="AH601" i="1" s="1"/>
  <c r="AI601" i="1" s="1"/>
  <c r="AJ601" i="1" s="1"/>
  <c r="AK601" i="1" s="1"/>
  <c r="AL601" i="1" s="1"/>
  <c r="AG607" i="1"/>
  <c r="AH607" i="1" s="1"/>
  <c r="AI607" i="1" s="1"/>
  <c r="AJ607" i="1" s="1"/>
  <c r="AK607" i="1" s="1"/>
  <c r="AL607" i="1" s="1"/>
  <c r="AG613" i="1"/>
  <c r="AH613" i="1" s="1"/>
  <c r="AI613" i="1" s="1"/>
  <c r="AJ613" i="1" s="1"/>
  <c r="AK613" i="1" s="1"/>
  <c r="AL613" i="1" s="1"/>
  <c r="AG473" i="1"/>
  <c r="AH473" i="1" s="1"/>
  <c r="AI473" i="1" s="1"/>
  <c r="AJ473" i="1" s="1"/>
  <c r="AK473" i="1" s="1"/>
  <c r="AL473" i="1" s="1"/>
  <c r="AG499" i="1"/>
  <c r="AH499" i="1" s="1"/>
  <c r="AI499" i="1" s="1"/>
  <c r="AJ499" i="1" s="1"/>
  <c r="AK499" i="1" s="1"/>
  <c r="AL499" i="1" s="1"/>
  <c r="AG521" i="1"/>
  <c r="AH521" i="1" s="1"/>
  <c r="AI521" i="1" s="1"/>
  <c r="AJ521" i="1" s="1"/>
  <c r="AK521" i="1" s="1"/>
  <c r="AL521" i="1" s="1"/>
  <c r="AG471" i="1"/>
  <c r="AH471" i="1" s="1"/>
  <c r="AI471" i="1" s="1"/>
  <c r="AJ471" i="1" s="1"/>
  <c r="AK471" i="1" s="1"/>
  <c r="AL471" i="1" s="1"/>
  <c r="AG503" i="1"/>
  <c r="AH503" i="1" s="1"/>
  <c r="AI503" i="1" s="1"/>
  <c r="AJ503" i="1" s="1"/>
  <c r="AK503" i="1" s="1"/>
  <c r="AL503" i="1" s="1"/>
  <c r="AG519" i="1"/>
  <c r="AH519" i="1" s="1"/>
  <c r="AI519" i="1" s="1"/>
  <c r="AJ519" i="1" s="1"/>
  <c r="AK519" i="1" s="1"/>
  <c r="AL519" i="1" s="1"/>
  <c r="AG525" i="1"/>
  <c r="AH525" i="1" s="1"/>
  <c r="AI525" i="1" s="1"/>
  <c r="AJ525" i="1" s="1"/>
  <c r="AK525" i="1" s="1"/>
  <c r="AL525" i="1" s="1"/>
  <c r="AG529" i="1"/>
  <c r="AH529" i="1" s="1"/>
  <c r="AI529" i="1" s="1"/>
  <c r="AJ529" i="1" s="1"/>
  <c r="AK529" i="1" s="1"/>
  <c r="AL529" i="1" s="1"/>
  <c r="AG535" i="1"/>
  <c r="AH535" i="1" s="1"/>
  <c r="AI535" i="1" s="1"/>
  <c r="AJ535" i="1" s="1"/>
  <c r="AK535" i="1" s="1"/>
  <c r="AL535" i="1" s="1"/>
  <c r="AG541" i="1"/>
  <c r="AH541" i="1" s="1"/>
  <c r="AI541" i="1" s="1"/>
  <c r="AJ541" i="1" s="1"/>
  <c r="AK541" i="1" s="1"/>
  <c r="AL541" i="1" s="1"/>
  <c r="AG545" i="1"/>
  <c r="AH545" i="1" s="1"/>
  <c r="AI545" i="1" s="1"/>
  <c r="AJ545" i="1" s="1"/>
  <c r="AK545" i="1" s="1"/>
  <c r="AL545" i="1" s="1"/>
  <c r="AG551" i="1"/>
  <c r="AH551" i="1" s="1"/>
  <c r="AI551" i="1" s="1"/>
  <c r="AJ551" i="1" s="1"/>
  <c r="AK551" i="1" s="1"/>
  <c r="AL551" i="1" s="1"/>
  <c r="AG557" i="1"/>
  <c r="AH557" i="1" s="1"/>
  <c r="AI557" i="1" s="1"/>
  <c r="AJ557" i="1" s="1"/>
  <c r="AK557" i="1" s="1"/>
  <c r="AL557" i="1" s="1"/>
  <c r="AG561" i="1"/>
  <c r="AH561" i="1" s="1"/>
  <c r="AI561" i="1" s="1"/>
  <c r="AJ561" i="1" s="1"/>
  <c r="AK561" i="1" s="1"/>
  <c r="AL561" i="1" s="1"/>
  <c r="AG567" i="1"/>
  <c r="AH567" i="1" s="1"/>
  <c r="AI567" i="1" s="1"/>
  <c r="AJ567" i="1" s="1"/>
  <c r="AK567" i="1" s="1"/>
  <c r="AL567" i="1" s="1"/>
  <c r="AG573" i="1"/>
  <c r="AH573" i="1" s="1"/>
  <c r="AI573" i="1" s="1"/>
  <c r="AJ573" i="1" s="1"/>
  <c r="AK573" i="1" s="1"/>
  <c r="AL573" i="1" s="1"/>
  <c r="AG577" i="1"/>
  <c r="AH577" i="1" s="1"/>
  <c r="AI577" i="1" s="1"/>
  <c r="AJ577" i="1" s="1"/>
  <c r="AK577" i="1" s="1"/>
  <c r="AL577" i="1" s="1"/>
  <c r="AG583" i="1"/>
  <c r="AH583" i="1" s="1"/>
  <c r="AI583" i="1" s="1"/>
  <c r="AJ583" i="1" s="1"/>
  <c r="AK583" i="1" s="1"/>
  <c r="AL583" i="1" s="1"/>
  <c r="AG589" i="1"/>
  <c r="AH589" i="1" s="1"/>
  <c r="AI589" i="1" s="1"/>
  <c r="AJ589" i="1" s="1"/>
  <c r="AK589" i="1" s="1"/>
  <c r="AL589" i="1" s="1"/>
  <c r="AG593" i="1"/>
  <c r="AH593" i="1" s="1"/>
  <c r="AI593" i="1" s="1"/>
  <c r="AJ593" i="1" s="1"/>
  <c r="AK593" i="1" s="1"/>
  <c r="AL593" i="1" s="1"/>
  <c r="AG599" i="1"/>
  <c r="AH599" i="1" s="1"/>
  <c r="AI599" i="1" s="1"/>
  <c r="AJ599" i="1" s="1"/>
  <c r="AK599" i="1" s="1"/>
  <c r="AL599" i="1" s="1"/>
  <c r="AG605" i="1"/>
  <c r="AH605" i="1" s="1"/>
  <c r="AI605" i="1" s="1"/>
  <c r="AJ605" i="1" s="1"/>
  <c r="AK605" i="1" s="1"/>
  <c r="AL605" i="1" s="1"/>
  <c r="AG609" i="1"/>
  <c r="AH609" i="1" s="1"/>
  <c r="AI609" i="1" s="1"/>
  <c r="AJ609" i="1" s="1"/>
  <c r="AK609" i="1" s="1"/>
  <c r="AL609" i="1" s="1"/>
  <c r="AG489" i="1"/>
  <c r="AH489" i="1" s="1"/>
  <c r="AI489" i="1" s="1"/>
  <c r="AJ489" i="1" s="1"/>
  <c r="AK489" i="1" s="1"/>
  <c r="AL489" i="1" s="1"/>
  <c r="AG515" i="1"/>
  <c r="AH515" i="1" s="1"/>
  <c r="AI515" i="1" s="1"/>
  <c r="AJ515" i="1" s="1"/>
  <c r="AK515" i="1" s="1"/>
  <c r="AL515" i="1" s="1"/>
  <c r="AG487" i="1"/>
  <c r="AH487" i="1" s="1"/>
  <c r="AI487" i="1" s="1"/>
  <c r="AJ487" i="1" s="1"/>
  <c r="AK487" i="1" s="1"/>
  <c r="AL487" i="1" s="1"/>
  <c r="AG459" i="1"/>
  <c r="AH459" i="1" s="1"/>
  <c r="AI459" i="1" s="1"/>
  <c r="AJ459" i="1" s="1"/>
  <c r="AK459" i="1" s="1"/>
  <c r="AL459" i="1" s="1"/>
  <c r="AG465" i="1"/>
  <c r="AH465" i="1" s="1"/>
  <c r="AI465" i="1" s="1"/>
  <c r="AJ465" i="1" s="1"/>
  <c r="AK465" i="1" s="1"/>
  <c r="AL465" i="1" s="1"/>
  <c r="AG475" i="1"/>
  <c r="AH475" i="1" s="1"/>
  <c r="AI475" i="1" s="1"/>
  <c r="AJ475" i="1" s="1"/>
  <c r="AK475" i="1" s="1"/>
  <c r="AL475" i="1" s="1"/>
  <c r="AG481" i="1"/>
  <c r="AH481" i="1" s="1"/>
  <c r="AI481" i="1" s="1"/>
  <c r="AJ481" i="1" s="1"/>
  <c r="AK481" i="1" s="1"/>
  <c r="AL481" i="1" s="1"/>
  <c r="AG491" i="1"/>
  <c r="AH491" i="1" s="1"/>
  <c r="AI491" i="1" s="1"/>
  <c r="AJ491" i="1" s="1"/>
  <c r="AK491" i="1" s="1"/>
  <c r="AL491" i="1" s="1"/>
  <c r="AG497" i="1"/>
  <c r="AH497" i="1" s="1"/>
  <c r="AI497" i="1" s="1"/>
  <c r="AJ497" i="1" s="1"/>
  <c r="AK497" i="1" s="1"/>
  <c r="AL497" i="1" s="1"/>
  <c r="AG507" i="1"/>
  <c r="AH507" i="1" s="1"/>
  <c r="AI507" i="1" s="1"/>
  <c r="AJ507" i="1" s="1"/>
  <c r="AK507" i="1" s="1"/>
  <c r="AL507" i="1" s="1"/>
  <c r="AG513" i="1"/>
  <c r="AH513" i="1" s="1"/>
  <c r="AI513" i="1" s="1"/>
  <c r="AJ513" i="1" s="1"/>
  <c r="AK513" i="1" s="1"/>
  <c r="AL513" i="1" s="1"/>
  <c r="AG523" i="1"/>
  <c r="AH523" i="1" s="1"/>
  <c r="AI523" i="1" s="1"/>
  <c r="AJ523" i="1" s="1"/>
  <c r="AK523" i="1" s="1"/>
  <c r="AL523" i="1" s="1"/>
  <c r="AG531" i="1"/>
  <c r="AH531" i="1" s="1"/>
  <c r="AI531" i="1" s="1"/>
  <c r="AJ531" i="1" s="1"/>
  <c r="AK531" i="1" s="1"/>
  <c r="AL531" i="1" s="1"/>
  <c r="AG469" i="1"/>
  <c r="AH469" i="1" s="1"/>
  <c r="AI469" i="1" s="1"/>
  <c r="AJ469" i="1" s="1"/>
  <c r="AK469" i="1" s="1"/>
  <c r="AL469" i="1" s="1"/>
  <c r="AG477" i="1"/>
  <c r="AH477" i="1" s="1"/>
  <c r="AI477" i="1" s="1"/>
  <c r="AJ477" i="1" s="1"/>
  <c r="AK477" i="1" s="1"/>
  <c r="AL477" i="1" s="1"/>
  <c r="AG482" i="1"/>
  <c r="AH482" i="1" s="1"/>
  <c r="AI482" i="1" s="1"/>
  <c r="AJ482" i="1" s="1"/>
  <c r="AK482" i="1" s="1"/>
  <c r="AL482" i="1" s="1"/>
  <c r="AG490" i="1"/>
  <c r="AG493" i="1"/>
  <c r="AH493" i="1" s="1"/>
  <c r="AI493" i="1" s="1"/>
  <c r="AJ493" i="1" s="1"/>
  <c r="AK493" i="1" s="1"/>
  <c r="AL493" i="1" s="1"/>
  <c r="AG498" i="1"/>
  <c r="AH498" i="1" s="1"/>
  <c r="AI498" i="1" s="1"/>
  <c r="AJ498" i="1" s="1"/>
  <c r="AK498" i="1" s="1"/>
  <c r="AL498" i="1" s="1"/>
  <c r="AG506" i="1"/>
  <c r="AH506" i="1" s="1"/>
  <c r="AI506" i="1" s="1"/>
  <c r="AJ506" i="1" s="1"/>
  <c r="AK506" i="1" s="1"/>
  <c r="AL506" i="1" s="1"/>
  <c r="AG509" i="1"/>
  <c r="AH509" i="1" s="1"/>
  <c r="AI509" i="1" s="1"/>
  <c r="AJ509" i="1" s="1"/>
  <c r="AK509" i="1" s="1"/>
  <c r="AL509" i="1" s="1"/>
  <c r="AG517" i="1"/>
  <c r="AH517" i="1" s="1"/>
  <c r="AI517" i="1" s="1"/>
  <c r="AJ517" i="1" s="1"/>
  <c r="AK517" i="1" s="1"/>
  <c r="AL517" i="1" s="1"/>
  <c r="AG530" i="1"/>
  <c r="AH530" i="1" s="1"/>
  <c r="AI530" i="1" s="1"/>
  <c r="AJ530" i="1" s="1"/>
  <c r="AK530" i="1" s="1"/>
  <c r="AL530" i="1" s="1"/>
  <c r="AG538" i="1"/>
  <c r="AH538" i="1" s="1"/>
  <c r="AI538" i="1" s="1"/>
  <c r="AJ538" i="1" s="1"/>
  <c r="AK538" i="1" s="1"/>
  <c r="AL538" i="1" s="1"/>
  <c r="AG546" i="1"/>
  <c r="AH546" i="1" s="1"/>
  <c r="AI546" i="1" s="1"/>
  <c r="AJ546" i="1" s="1"/>
  <c r="AK546" i="1" s="1"/>
  <c r="AL546" i="1" s="1"/>
  <c r="AG562" i="1"/>
  <c r="AH562" i="1" s="1"/>
  <c r="AI562" i="1" s="1"/>
  <c r="AJ562" i="1" s="1"/>
  <c r="AK562" i="1" s="1"/>
  <c r="AL562" i="1" s="1"/>
  <c r="AG594" i="1"/>
  <c r="AH594" i="1" s="1"/>
  <c r="AI594" i="1" s="1"/>
  <c r="AJ594" i="1" s="1"/>
  <c r="AK594" i="1" s="1"/>
  <c r="AL594" i="1" s="1"/>
  <c r="AG602" i="1"/>
  <c r="AH602" i="1" s="1"/>
  <c r="AI602" i="1" s="1"/>
  <c r="AJ602" i="1" s="1"/>
  <c r="AK602" i="1" s="1"/>
  <c r="AL602" i="1" s="1"/>
  <c r="AG610" i="1"/>
  <c r="AH610" i="1" s="1"/>
  <c r="AI610" i="1" s="1"/>
  <c r="AJ610" i="1" s="1"/>
  <c r="AK610" i="1" s="1"/>
  <c r="AL610" i="1" s="1"/>
  <c r="AG622" i="1"/>
  <c r="AH622" i="1" s="1"/>
  <c r="AI622" i="1" s="1"/>
  <c r="AJ622" i="1" s="1"/>
  <c r="AK622" i="1" s="1"/>
  <c r="AL622" i="1" s="1"/>
  <c r="AG630" i="1"/>
  <c r="AH630" i="1" s="1"/>
  <c r="AI630" i="1" s="1"/>
  <c r="AJ630" i="1" s="1"/>
  <c r="AK630" i="1" s="1"/>
  <c r="AL630" i="1" s="1"/>
  <c r="AG653" i="1"/>
  <c r="AH653" i="1" s="1"/>
  <c r="AI653" i="1" s="1"/>
  <c r="AJ653" i="1" s="1"/>
  <c r="AK653" i="1" s="1"/>
  <c r="AL653" i="1" s="1"/>
  <c r="AG664" i="1"/>
  <c r="AH664" i="1" s="1"/>
  <c r="AI664" i="1" s="1"/>
  <c r="AJ664" i="1" s="1"/>
  <c r="AK664" i="1" s="1"/>
  <c r="AL664" i="1" s="1"/>
  <c r="AG468" i="1"/>
  <c r="AH468" i="1" s="1"/>
  <c r="AI468" i="1" s="1"/>
  <c r="AJ468" i="1" s="1"/>
  <c r="AK468" i="1" s="1"/>
  <c r="AL468" i="1" s="1"/>
  <c r="AG476" i="1"/>
  <c r="AH476" i="1" s="1"/>
  <c r="AI476" i="1" s="1"/>
  <c r="AJ476" i="1" s="1"/>
  <c r="AK476" i="1" s="1"/>
  <c r="AL476" i="1" s="1"/>
  <c r="AG484" i="1"/>
  <c r="AH484" i="1" s="1"/>
  <c r="AI484" i="1" s="1"/>
  <c r="AJ484" i="1" s="1"/>
  <c r="AK484" i="1" s="1"/>
  <c r="AL484" i="1" s="1"/>
  <c r="AG592" i="1"/>
  <c r="AH592" i="1" s="1"/>
  <c r="AI592" i="1" s="1"/>
  <c r="AJ592" i="1" s="1"/>
  <c r="AK592" i="1" s="1"/>
  <c r="AL592" i="1" s="1"/>
  <c r="AG600" i="1"/>
  <c r="AH600" i="1" s="1"/>
  <c r="AI600" i="1" s="1"/>
  <c r="AJ600" i="1" s="1"/>
  <c r="AK600" i="1" s="1"/>
  <c r="AL600" i="1" s="1"/>
  <c r="AG608" i="1"/>
  <c r="AH608" i="1" s="1"/>
  <c r="AI608" i="1" s="1"/>
  <c r="AJ608" i="1" s="1"/>
  <c r="AK608" i="1" s="1"/>
  <c r="AL608" i="1" s="1"/>
  <c r="AG615" i="1"/>
  <c r="AH615" i="1" s="1"/>
  <c r="AI615" i="1" s="1"/>
  <c r="AJ615" i="1" s="1"/>
  <c r="AK615" i="1" s="1"/>
  <c r="AL615" i="1" s="1"/>
  <c r="AG616" i="1"/>
  <c r="AH616" i="1" s="1"/>
  <c r="AI616" i="1" s="1"/>
  <c r="AJ616" i="1" s="1"/>
  <c r="AK616" i="1" s="1"/>
  <c r="AL616" i="1" s="1"/>
  <c r="AG623" i="1"/>
  <c r="AH623" i="1" s="1"/>
  <c r="AI623" i="1" s="1"/>
  <c r="AJ623" i="1" s="1"/>
  <c r="AK623" i="1" s="1"/>
  <c r="AL623" i="1" s="1"/>
  <c r="AG624" i="1"/>
  <c r="AH624" i="1" s="1"/>
  <c r="AI624" i="1" s="1"/>
  <c r="AJ624" i="1" s="1"/>
  <c r="AK624" i="1" s="1"/>
  <c r="AL624" i="1" s="1"/>
  <c r="AG631" i="1"/>
  <c r="AH631" i="1" s="1"/>
  <c r="AI631" i="1" s="1"/>
  <c r="AJ631" i="1" s="1"/>
  <c r="AK631" i="1" s="1"/>
  <c r="AL631" i="1" s="1"/>
  <c r="AG632" i="1"/>
  <c r="AH632" i="1" s="1"/>
  <c r="AI632" i="1" s="1"/>
  <c r="AJ632" i="1" s="1"/>
  <c r="AK632" i="1" s="1"/>
  <c r="AL632" i="1" s="1"/>
  <c r="AG639" i="1"/>
  <c r="AH639" i="1" s="1"/>
  <c r="AI639" i="1" s="1"/>
  <c r="AJ639" i="1" s="1"/>
  <c r="AK639" i="1" s="1"/>
  <c r="AL639" i="1" s="1"/>
  <c r="AG640" i="1"/>
  <c r="AH640" i="1" s="1"/>
  <c r="AI640" i="1" s="1"/>
  <c r="AJ640" i="1" s="1"/>
  <c r="AK640" i="1" s="1"/>
  <c r="AL640" i="1" s="1"/>
  <c r="AG647" i="1"/>
  <c r="AH647" i="1" s="1"/>
  <c r="AI647" i="1" s="1"/>
  <c r="AJ647" i="1" s="1"/>
  <c r="AK647" i="1" s="1"/>
  <c r="AL647" i="1" s="1"/>
  <c r="AG648" i="1"/>
  <c r="AH648" i="1" s="1"/>
  <c r="AI648" i="1" s="1"/>
  <c r="AJ648" i="1" s="1"/>
  <c r="AK648" i="1" s="1"/>
  <c r="AL648" i="1" s="1"/>
  <c r="AG655" i="1"/>
  <c r="AH655" i="1" s="1"/>
  <c r="AI655" i="1" s="1"/>
  <c r="AJ655" i="1" s="1"/>
  <c r="AK655" i="1" s="1"/>
  <c r="AL655" i="1" s="1"/>
  <c r="AG656" i="1"/>
  <c r="AH656" i="1" s="1"/>
  <c r="AI656" i="1" s="1"/>
  <c r="AJ656" i="1" s="1"/>
  <c r="AK656" i="1" s="1"/>
  <c r="AL656" i="1" s="1"/>
  <c r="AG672" i="1"/>
  <c r="AH672" i="1" s="1"/>
  <c r="AI672" i="1" s="1"/>
  <c r="AJ672" i="1" s="1"/>
  <c r="AK672" i="1" s="1"/>
  <c r="AL672" i="1" s="1"/>
  <c r="AG539" i="1"/>
  <c r="AH539" i="1" s="1"/>
  <c r="AI539" i="1" s="1"/>
  <c r="AJ539" i="1" s="1"/>
  <c r="AK539" i="1" s="1"/>
  <c r="AL539" i="1" s="1"/>
  <c r="AG547" i="1"/>
  <c r="AH547" i="1" s="1"/>
  <c r="AI547" i="1" s="1"/>
  <c r="AJ547" i="1" s="1"/>
  <c r="AK547" i="1" s="1"/>
  <c r="AL547" i="1" s="1"/>
  <c r="AG555" i="1"/>
  <c r="AH555" i="1" s="1"/>
  <c r="AI555" i="1" s="1"/>
  <c r="AJ555" i="1" s="1"/>
  <c r="AK555" i="1" s="1"/>
  <c r="AL555" i="1" s="1"/>
  <c r="AG563" i="1"/>
  <c r="AH563" i="1" s="1"/>
  <c r="AI563" i="1" s="1"/>
  <c r="AJ563" i="1" s="1"/>
  <c r="AK563" i="1" s="1"/>
  <c r="AL563" i="1" s="1"/>
  <c r="AG461" i="1"/>
  <c r="AH461" i="1" s="1"/>
  <c r="AI461" i="1" s="1"/>
  <c r="AJ461" i="1" s="1"/>
  <c r="AK461" i="1" s="1"/>
  <c r="AL461" i="1" s="1"/>
  <c r="AG466" i="1"/>
  <c r="AH466" i="1" s="1"/>
  <c r="AI466" i="1" s="1"/>
  <c r="AJ466" i="1" s="1"/>
  <c r="AK466" i="1" s="1"/>
  <c r="AL466" i="1" s="1"/>
  <c r="AG474" i="1"/>
  <c r="AH474" i="1" s="1"/>
  <c r="AI474" i="1" s="1"/>
  <c r="AJ474" i="1" s="1"/>
  <c r="AK474" i="1" s="1"/>
  <c r="AL474" i="1" s="1"/>
  <c r="AG485" i="1"/>
  <c r="AH485" i="1" s="1"/>
  <c r="AI485" i="1" s="1"/>
  <c r="AJ485" i="1" s="1"/>
  <c r="AK485" i="1" s="1"/>
  <c r="AL485" i="1" s="1"/>
  <c r="AG501" i="1"/>
  <c r="AH501" i="1" s="1"/>
  <c r="AI501" i="1" s="1"/>
  <c r="AJ501" i="1" s="1"/>
  <c r="AK501" i="1" s="1"/>
  <c r="AL501" i="1" s="1"/>
  <c r="AG514" i="1"/>
  <c r="AG522" i="1"/>
  <c r="AG554" i="1"/>
  <c r="AG570" i="1"/>
  <c r="AH570" i="1" s="1"/>
  <c r="AI570" i="1" s="1"/>
  <c r="AJ570" i="1" s="1"/>
  <c r="AK570" i="1" s="1"/>
  <c r="AL570" i="1" s="1"/>
  <c r="AG578" i="1"/>
  <c r="AH578" i="1" s="1"/>
  <c r="AI578" i="1" s="1"/>
  <c r="AJ578" i="1" s="1"/>
  <c r="AK578" i="1" s="1"/>
  <c r="AL578" i="1" s="1"/>
  <c r="AG586" i="1"/>
  <c r="AH586" i="1" s="1"/>
  <c r="AI586" i="1" s="1"/>
  <c r="AJ586" i="1" s="1"/>
  <c r="AK586" i="1" s="1"/>
  <c r="AL586" i="1" s="1"/>
  <c r="AG621" i="1"/>
  <c r="AH621" i="1" s="1"/>
  <c r="AI621" i="1" s="1"/>
  <c r="AJ621" i="1" s="1"/>
  <c r="AK621" i="1" s="1"/>
  <c r="AL621" i="1" s="1"/>
  <c r="AG629" i="1"/>
  <c r="AH629" i="1" s="1"/>
  <c r="AI629" i="1" s="1"/>
  <c r="AJ629" i="1" s="1"/>
  <c r="AK629" i="1" s="1"/>
  <c r="AL629" i="1" s="1"/>
  <c r="AG638" i="1"/>
  <c r="AH638" i="1" s="1"/>
  <c r="AI638" i="1" s="1"/>
  <c r="AJ638" i="1" s="1"/>
  <c r="AK638" i="1" s="1"/>
  <c r="AL638" i="1" s="1"/>
  <c r="AG645" i="1"/>
  <c r="AH645" i="1" s="1"/>
  <c r="AI645" i="1" s="1"/>
  <c r="AJ645" i="1" s="1"/>
  <c r="AK645" i="1" s="1"/>
  <c r="AL645" i="1" s="1"/>
  <c r="AG646" i="1"/>
  <c r="AH646" i="1" s="1"/>
  <c r="AI646" i="1" s="1"/>
  <c r="AJ646" i="1" s="1"/>
  <c r="AK646" i="1" s="1"/>
  <c r="AL646" i="1" s="1"/>
  <c r="AG654" i="1"/>
  <c r="AH654" i="1" s="1"/>
  <c r="AI654" i="1" s="1"/>
  <c r="AJ654" i="1" s="1"/>
  <c r="AK654" i="1" s="1"/>
  <c r="AL654" i="1" s="1"/>
  <c r="AG666" i="1"/>
  <c r="AH666" i="1" s="1"/>
  <c r="AI666" i="1" s="1"/>
  <c r="AJ666" i="1" s="1"/>
  <c r="AK666" i="1" s="1"/>
  <c r="AL666" i="1" s="1"/>
  <c r="AG460" i="1"/>
  <c r="AH460" i="1" s="1"/>
  <c r="AI460" i="1" s="1"/>
  <c r="AJ460" i="1" s="1"/>
  <c r="AK460" i="1" s="1"/>
  <c r="AL460" i="1" s="1"/>
  <c r="AG492" i="1"/>
  <c r="AH492" i="1" s="1"/>
  <c r="AI492" i="1" s="1"/>
  <c r="AJ492" i="1" s="1"/>
  <c r="AK492" i="1" s="1"/>
  <c r="AL492" i="1" s="1"/>
  <c r="AG500" i="1"/>
  <c r="AH500" i="1" s="1"/>
  <c r="AI500" i="1" s="1"/>
  <c r="AJ500" i="1" s="1"/>
  <c r="AK500" i="1" s="1"/>
  <c r="AL500" i="1" s="1"/>
  <c r="AG508" i="1"/>
  <c r="AH508" i="1" s="1"/>
  <c r="AI508" i="1" s="1"/>
  <c r="AJ508" i="1" s="1"/>
  <c r="AK508" i="1" s="1"/>
  <c r="AL508" i="1" s="1"/>
  <c r="AG516" i="1"/>
  <c r="AH516" i="1" s="1"/>
  <c r="AI516" i="1" s="1"/>
  <c r="AJ516" i="1" s="1"/>
  <c r="AK516" i="1" s="1"/>
  <c r="AL516" i="1" s="1"/>
  <c r="AG528" i="1"/>
  <c r="AH528" i="1" s="1"/>
  <c r="AI528" i="1" s="1"/>
  <c r="AJ528" i="1" s="1"/>
  <c r="AK528" i="1" s="1"/>
  <c r="AL528" i="1" s="1"/>
  <c r="AG536" i="1"/>
  <c r="AH536" i="1" s="1"/>
  <c r="AI536" i="1" s="1"/>
  <c r="AJ536" i="1" s="1"/>
  <c r="AK536" i="1" s="1"/>
  <c r="AL536" i="1" s="1"/>
  <c r="AG544" i="1"/>
  <c r="AH544" i="1" s="1"/>
  <c r="AI544" i="1" s="1"/>
  <c r="AJ544" i="1" s="1"/>
  <c r="AK544" i="1" s="1"/>
  <c r="AL544" i="1" s="1"/>
  <c r="AG552" i="1"/>
  <c r="AH552" i="1" s="1"/>
  <c r="AI552" i="1" s="1"/>
  <c r="AJ552" i="1" s="1"/>
  <c r="AK552" i="1" s="1"/>
  <c r="AL552" i="1" s="1"/>
  <c r="AG560" i="1"/>
  <c r="AH560" i="1" s="1"/>
  <c r="AI560" i="1" s="1"/>
  <c r="AJ560" i="1" s="1"/>
  <c r="AK560" i="1" s="1"/>
  <c r="AL560" i="1" s="1"/>
  <c r="AG568" i="1"/>
  <c r="AH568" i="1" s="1"/>
  <c r="AI568" i="1" s="1"/>
  <c r="AJ568" i="1" s="1"/>
  <c r="AK568" i="1" s="1"/>
  <c r="AL568" i="1" s="1"/>
  <c r="AG576" i="1"/>
  <c r="AH576" i="1" s="1"/>
  <c r="AI576" i="1" s="1"/>
  <c r="AJ576" i="1" s="1"/>
  <c r="AK576" i="1" s="1"/>
  <c r="AL576" i="1" s="1"/>
  <c r="AG462" i="1"/>
  <c r="AH462" i="1" s="1"/>
  <c r="AI462" i="1" s="1"/>
  <c r="AJ462" i="1" s="1"/>
  <c r="AK462" i="1" s="1"/>
  <c r="AL462" i="1" s="1"/>
  <c r="AG470" i="1"/>
  <c r="AH470" i="1" s="1"/>
  <c r="AI470" i="1" s="1"/>
  <c r="AJ470" i="1" s="1"/>
  <c r="AK470" i="1" s="1"/>
  <c r="AL470" i="1" s="1"/>
  <c r="AG478" i="1"/>
  <c r="AH478" i="1" s="1"/>
  <c r="AI478" i="1" s="1"/>
  <c r="AJ478" i="1" s="1"/>
  <c r="AK478" i="1" s="1"/>
  <c r="AL478" i="1" s="1"/>
  <c r="AG486" i="1"/>
  <c r="AH486" i="1" s="1"/>
  <c r="AI486" i="1" s="1"/>
  <c r="AJ486" i="1" s="1"/>
  <c r="AK486" i="1" s="1"/>
  <c r="AL486" i="1" s="1"/>
  <c r="AG494" i="1"/>
  <c r="AH494" i="1" s="1"/>
  <c r="AI494" i="1" s="1"/>
  <c r="AJ494" i="1" s="1"/>
  <c r="AK494" i="1" s="1"/>
  <c r="AL494" i="1" s="1"/>
  <c r="AG502" i="1"/>
  <c r="AH502" i="1" s="1"/>
  <c r="AI502" i="1" s="1"/>
  <c r="AJ502" i="1" s="1"/>
  <c r="AK502" i="1" s="1"/>
  <c r="AL502" i="1" s="1"/>
  <c r="AG510" i="1"/>
  <c r="AH510" i="1" s="1"/>
  <c r="AI510" i="1" s="1"/>
  <c r="AJ510" i="1" s="1"/>
  <c r="AK510" i="1" s="1"/>
  <c r="AL510" i="1" s="1"/>
  <c r="AG518" i="1"/>
  <c r="AH518" i="1" s="1"/>
  <c r="AI518" i="1" s="1"/>
  <c r="AJ518" i="1" s="1"/>
  <c r="AK518" i="1" s="1"/>
  <c r="AL518" i="1" s="1"/>
  <c r="AG526" i="1"/>
  <c r="AH526" i="1" s="1"/>
  <c r="AI526" i="1" s="1"/>
  <c r="AJ526" i="1" s="1"/>
  <c r="AK526" i="1" s="1"/>
  <c r="AL526" i="1" s="1"/>
  <c r="AG534" i="1"/>
  <c r="AH534" i="1" s="1"/>
  <c r="AI534" i="1" s="1"/>
  <c r="AJ534" i="1" s="1"/>
  <c r="AK534" i="1" s="1"/>
  <c r="AL534" i="1" s="1"/>
  <c r="AG542" i="1"/>
  <c r="AH542" i="1" s="1"/>
  <c r="AI542" i="1" s="1"/>
  <c r="AJ542" i="1" s="1"/>
  <c r="AK542" i="1" s="1"/>
  <c r="AL542" i="1" s="1"/>
  <c r="AG550" i="1"/>
  <c r="AH550" i="1" s="1"/>
  <c r="AI550" i="1" s="1"/>
  <c r="AJ550" i="1" s="1"/>
  <c r="AK550" i="1" s="1"/>
  <c r="AL550" i="1" s="1"/>
  <c r="AG558" i="1"/>
  <c r="AH558" i="1" s="1"/>
  <c r="AI558" i="1" s="1"/>
  <c r="AJ558" i="1" s="1"/>
  <c r="AK558" i="1" s="1"/>
  <c r="AL558" i="1" s="1"/>
  <c r="AG566" i="1"/>
  <c r="AH566" i="1" s="1"/>
  <c r="AI566" i="1" s="1"/>
  <c r="AJ566" i="1" s="1"/>
  <c r="AK566" i="1" s="1"/>
  <c r="AL566" i="1" s="1"/>
  <c r="AG574" i="1"/>
  <c r="AH574" i="1" s="1"/>
  <c r="AI574" i="1" s="1"/>
  <c r="AJ574" i="1" s="1"/>
  <c r="AK574" i="1" s="1"/>
  <c r="AL574" i="1" s="1"/>
  <c r="AG582" i="1"/>
  <c r="AH582" i="1" s="1"/>
  <c r="AI582" i="1" s="1"/>
  <c r="AJ582" i="1" s="1"/>
  <c r="AK582" i="1" s="1"/>
  <c r="AL582" i="1" s="1"/>
  <c r="AG590" i="1"/>
  <c r="AH590" i="1" s="1"/>
  <c r="AI590" i="1" s="1"/>
  <c r="AJ590" i="1" s="1"/>
  <c r="AK590" i="1" s="1"/>
  <c r="AL590" i="1" s="1"/>
  <c r="AG598" i="1"/>
  <c r="AH598" i="1" s="1"/>
  <c r="AI598" i="1" s="1"/>
  <c r="AJ598" i="1" s="1"/>
  <c r="AK598" i="1" s="1"/>
  <c r="AL598" i="1" s="1"/>
  <c r="AG606" i="1"/>
  <c r="AH606" i="1" s="1"/>
  <c r="AI606" i="1" s="1"/>
  <c r="AJ606" i="1" s="1"/>
  <c r="AK606" i="1" s="1"/>
  <c r="AL606" i="1" s="1"/>
  <c r="AG614" i="1"/>
  <c r="AH614" i="1" s="1"/>
  <c r="AI614" i="1" s="1"/>
  <c r="AJ614" i="1" s="1"/>
  <c r="AK614" i="1" s="1"/>
  <c r="AL614" i="1" s="1"/>
  <c r="AG617" i="1"/>
  <c r="AH617" i="1" s="1"/>
  <c r="AI617" i="1" s="1"/>
  <c r="AJ617" i="1" s="1"/>
  <c r="AK617" i="1" s="1"/>
  <c r="AL617" i="1" s="1"/>
  <c r="AG618" i="1"/>
  <c r="AH618" i="1" s="1"/>
  <c r="AI618" i="1" s="1"/>
  <c r="AJ618" i="1" s="1"/>
  <c r="AK618" i="1" s="1"/>
  <c r="AL618" i="1" s="1"/>
  <c r="AG625" i="1"/>
  <c r="AH625" i="1" s="1"/>
  <c r="AI625" i="1" s="1"/>
  <c r="AJ625" i="1" s="1"/>
  <c r="AK625" i="1" s="1"/>
  <c r="AL625" i="1" s="1"/>
  <c r="AG626" i="1"/>
  <c r="AH626" i="1" s="1"/>
  <c r="AI626" i="1" s="1"/>
  <c r="AJ626" i="1" s="1"/>
  <c r="AK626" i="1" s="1"/>
  <c r="AL626" i="1" s="1"/>
  <c r="AG633" i="1"/>
  <c r="AH633" i="1" s="1"/>
  <c r="AI633" i="1" s="1"/>
  <c r="AJ633" i="1" s="1"/>
  <c r="AK633" i="1" s="1"/>
  <c r="AL633" i="1" s="1"/>
  <c r="AG634" i="1"/>
  <c r="AH634" i="1" s="1"/>
  <c r="AI634" i="1" s="1"/>
  <c r="AJ634" i="1" s="1"/>
  <c r="AK634" i="1" s="1"/>
  <c r="AL634" i="1" s="1"/>
  <c r="AG641" i="1"/>
  <c r="AH641" i="1" s="1"/>
  <c r="AI641" i="1" s="1"/>
  <c r="AJ641" i="1" s="1"/>
  <c r="AK641" i="1" s="1"/>
  <c r="AL641" i="1" s="1"/>
  <c r="AG642" i="1"/>
  <c r="AH642" i="1" s="1"/>
  <c r="AI642" i="1" s="1"/>
  <c r="AJ642" i="1" s="1"/>
  <c r="AK642" i="1" s="1"/>
  <c r="AL642" i="1" s="1"/>
  <c r="AG649" i="1"/>
  <c r="AH649" i="1" s="1"/>
  <c r="AI649" i="1" s="1"/>
  <c r="AJ649" i="1" s="1"/>
  <c r="AK649" i="1" s="1"/>
  <c r="AL649" i="1" s="1"/>
  <c r="AG650" i="1"/>
  <c r="AH650" i="1" s="1"/>
  <c r="AI650" i="1" s="1"/>
  <c r="AJ650" i="1" s="1"/>
  <c r="AK650" i="1" s="1"/>
  <c r="AL650" i="1" s="1"/>
  <c r="AG657" i="1"/>
  <c r="AH657" i="1" s="1"/>
  <c r="AI657" i="1" s="1"/>
  <c r="AJ657" i="1" s="1"/>
  <c r="AK657" i="1" s="1"/>
  <c r="AL657" i="1" s="1"/>
  <c r="AG670" i="1"/>
  <c r="AH670" i="1" s="1"/>
  <c r="AI670" i="1" s="1"/>
  <c r="AJ670" i="1" s="1"/>
  <c r="AK670" i="1" s="1"/>
  <c r="AL670" i="1" s="1"/>
  <c r="AG571" i="1"/>
  <c r="AH571" i="1" s="1"/>
  <c r="AI571" i="1" s="1"/>
  <c r="AJ571" i="1" s="1"/>
  <c r="AK571" i="1" s="1"/>
  <c r="AL571" i="1" s="1"/>
  <c r="AG579" i="1"/>
  <c r="AG587" i="1"/>
  <c r="AH587" i="1" s="1"/>
  <c r="AI587" i="1" s="1"/>
  <c r="AJ587" i="1" s="1"/>
  <c r="AK587" i="1" s="1"/>
  <c r="AL587" i="1" s="1"/>
  <c r="AG595" i="1"/>
  <c r="AH595" i="1" s="1"/>
  <c r="AI595" i="1" s="1"/>
  <c r="AJ595" i="1" s="1"/>
  <c r="AK595" i="1" s="1"/>
  <c r="AL595" i="1" s="1"/>
  <c r="AG603" i="1"/>
  <c r="AG611" i="1"/>
  <c r="AH611" i="1" s="1"/>
  <c r="AI611" i="1" s="1"/>
  <c r="AJ611" i="1" s="1"/>
  <c r="AK611" i="1" s="1"/>
  <c r="AL611" i="1" s="1"/>
  <c r="AG619" i="1"/>
  <c r="AH619" i="1" s="1"/>
  <c r="AI619" i="1" s="1"/>
  <c r="AJ619" i="1" s="1"/>
  <c r="AK619" i="1" s="1"/>
  <c r="AL619" i="1" s="1"/>
  <c r="AG620" i="1"/>
  <c r="AH620" i="1" s="1"/>
  <c r="AI620" i="1" s="1"/>
  <c r="AJ620" i="1" s="1"/>
  <c r="AK620" i="1" s="1"/>
  <c r="AL620" i="1" s="1"/>
  <c r="AG627" i="1"/>
  <c r="AH627" i="1" s="1"/>
  <c r="AI627" i="1" s="1"/>
  <c r="AJ627" i="1" s="1"/>
  <c r="AK627" i="1" s="1"/>
  <c r="AL627" i="1" s="1"/>
  <c r="AG628" i="1"/>
  <c r="AG635" i="1"/>
  <c r="AH635" i="1" s="1"/>
  <c r="AI635" i="1" s="1"/>
  <c r="AJ635" i="1" s="1"/>
  <c r="AK635" i="1" s="1"/>
  <c r="AL635" i="1" s="1"/>
  <c r="AG636" i="1"/>
  <c r="AH636" i="1" s="1"/>
  <c r="AI636" i="1" s="1"/>
  <c r="AJ636" i="1" s="1"/>
  <c r="AK636" i="1" s="1"/>
  <c r="AL636" i="1" s="1"/>
  <c r="AG643" i="1"/>
  <c r="AH643" i="1" s="1"/>
  <c r="AI643" i="1" s="1"/>
  <c r="AJ643" i="1" s="1"/>
  <c r="AK643" i="1" s="1"/>
  <c r="AL643" i="1" s="1"/>
  <c r="AG644" i="1"/>
  <c r="AH644" i="1" s="1"/>
  <c r="AI644" i="1" s="1"/>
  <c r="AJ644" i="1" s="1"/>
  <c r="AK644" i="1" s="1"/>
  <c r="AL644" i="1" s="1"/>
  <c r="AG651" i="1"/>
  <c r="AH651" i="1" s="1"/>
  <c r="AI651" i="1" s="1"/>
  <c r="AJ651" i="1" s="1"/>
  <c r="AK651" i="1" s="1"/>
  <c r="AL651" i="1" s="1"/>
  <c r="AG652" i="1"/>
  <c r="AH652" i="1" s="1"/>
  <c r="AI652" i="1" s="1"/>
  <c r="AJ652" i="1" s="1"/>
  <c r="AK652" i="1" s="1"/>
  <c r="AL652" i="1" s="1"/>
  <c r="AG660" i="1"/>
  <c r="AH660" i="1" s="1"/>
  <c r="AI660" i="1" s="1"/>
  <c r="AJ660" i="1" s="1"/>
  <c r="AK660" i="1" s="1"/>
  <c r="AL660" i="1" s="1"/>
  <c r="AG661" i="1"/>
  <c r="AH661" i="1" s="1"/>
  <c r="AI661" i="1" s="1"/>
  <c r="AJ661" i="1" s="1"/>
  <c r="AK661" i="1" s="1"/>
  <c r="AL661" i="1" s="1"/>
  <c r="AG668" i="1"/>
  <c r="AH668" i="1" s="1"/>
  <c r="AI668" i="1" s="1"/>
  <c r="AJ668" i="1" s="1"/>
  <c r="AK668" i="1" s="1"/>
  <c r="AL668" i="1" s="1"/>
  <c r="AG637" i="1"/>
  <c r="AH637" i="1" s="1"/>
  <c r="AI637" i="1" s="1"/>
  <c r="AJ637" i="1" s="1"/>
  <c r="AK637" i="1" s="1"/>
  <c r="AL637" i="1" s="1"/>
  <c r="AG658" i="1"/>
  <c r="AH658" i="1" s="1"/>
  <c r="AI658" i="1" s="1"/>
  <c r="AJ658" i="1" s="1"/>
  <c r="AK658" i="1" s="1"/>
  <c r="AL658" i="1" s="1"/>
  <c r="AG662" i="1"/>
  <c r="AH662" i="1" s="1"/>
  <c r="AI662" i="1" s="1"/>
  <c r="AJ662" i="1" s="1"/>
  <c r="AK662" i="1" s="1"/>
  <c r="AL662" i="1" s="1"/>
  <c r="AG712" i="1"/>
  <c r="AH712" i="1" s="1"/>
  <c r="AI712" i="1" s="1"/>
  <c r="AJ712" i="1" s="1"/>
  <c r="AK712" i="1" s="1"/>
  <c r="AL712" i="1" s="1"/>
  <c r="AG720" i="1"/>
  <c r="AH720" i="1" s="1"/>
  <c r="AI720" i="1" s="1"/>
  <c r="AJ720" i="1" s="1"/>
  <c r="AK720" i="1" s="1"/>
  <c r="AL720" i="1" s="1"/>
  <c r="AG723" i="1"/>
  <c r="AH723" i="1" s="1"/>
  <c r="AI723" i="1" s="1"/>
  <c r="AJ723" i="1" s="1"/>
  <c r="AK723" i="1" s="1"/>
  <c r="AL723" i="1" s="1"/>
  <c r="AG742" i="1"/>
  <c r="AH742" i="1" s="1"/>
  <c r="AI742" i="1" s="1"/>
  <c r="AJ742" i="1" s="1"/>
  <c r="AK742" i="1" s="1"/>
  <c r="AL742" i="1" s="1"/>
  <c r="AG752" i="1"/>
  <c r="AH752" i="1" s="1"/>
  <c r="AI752" i="1" s="1"/>
  <c r="AJ752" i="1" s="1"/>
  <c r="AK752" i="1" s="1"/>
  <c r="AL752" i="1" s="1"/>
  <c r="AG755" i="1"/>
  <c r="AH755" i="1" s="1"/>
  <c r="AI755" i="1" s="1"/>
  <c r="AJ755" i="1" s="1"/>
  <c r="AK755" i="1" s="1"/>
  <c r="AL755" i="1" s="1"/>
  <c r="AG774" i="1"/>
  <c r="AH774" i="1" s="1"/>
  <c r="AI774" i="1" s="1"/>
  <c r="AJ774" i="1" s="1"/>
  <c r="AK774" i="1" s="1"/>
  <c r="AL774" i="1" s="1"/>
  <c r="AG784" i="1"/>
  <c r="AH784" i="1" s="1"/>
  <c r="AI784" i="1" s="1"/>
  <c r="AJ784" i="1" s="1"/>
  <c r="AK784" i="1" s="1"/>
  <c r="AL784" i="1" s="1"/>
  <c r="AG787" i="1"/>
  <c r="AH787" i="1" s="1"/>
  <c r="AI787" i="1" s="1"/>
  <c r="AJ787" i="1" s="1"/>
  <c r="AK787" i="1" s="1"/>
  <c r="AL787" i="1" s="1"/>
  <c r="AG806" i="1"/>
  <c r="AG816" i="1"/>
  <c r="AH816" i="1" s="1"/>
  <c r="AI816" i="1" s="1"/>
  <c r="AJ816" i="1" s="1"/>
  <c r="AK816" i="1" s="1"/>
  <c r="AL816" i="1" s="1"/>
  <c r="AG819" i="1"/>
  <c r="AH819" i="1" s="1"/>
  <c r="AI819" i="1" s="1"/>
  <c r="AJ819" i="1" s="1"/>
  <c r="AK819" i="1" s="1"/>
  <c r="AL819" i="1" s="1"/>
  <c r="AG838" i="1"/>
  <c r="AH838" i="1" s="1"/>
  <c r="AI838" i="1" s="1"/>
  <c r="AJ838" i="1" s="1"/>
  <c r="AK838" i="1" s="1"/>
  <c r="AL838" i="1" s="1"/>
  <c r="AG848" i="1"/>
  <c r="AH848" i="1" s="1"/>
  <c r="AI848" i="1" s="1"/>
  <c r="AJ848" i="1" s="1"/>
  <c r="AK848" i="1" s="1"/>
  <c r="AL848" i="1" s="1"/>
  <c r="AG851" i="1"/>
  <c r="AH851" i="1" s="1"/>
  <c r="AI851" i="1" s="1"/>
  <c r="AJ851" i="1" s="1"/>
  <c r="AK851" i="1" s="1"/>
  <c r="AL851" i="1" s="1"/>
  <c r="AG870" i="1"/>
  <c r="AH870" i="1" s="1"/>
  <c r="AI870" i="1" s="1"/>
  <c r="AJ870" i="1" s="1"/>
  <c r="AK870" i="1" s="1"/>
  <c r="AL870" i="1" s="1"/>
  <c r="AG880" i="1"/>
  <c r="AH880" i="1" s="1"/>
  <c r="AI880" i="1" s="1"/>
  <c r="AJ880" i="1" s="1"/>
  <c r="AK880" i="1" s="1"/>
  <c r="AL880" i="1" s="1"/>
  <c r="AG883" i="1"/>
  <c r="AH883" i="1" s="1"/>
  <c r="AI883" i="1" s="1"/>
  <c r="AJ883" i="1" s="1"/>
  <c r="AK883" i="1" s="1"/>
  <c r="AL883" i="1" s="1"/>
  <c r="AG902" i="1"/>
  <c r="AH902" i="1" s="1"/>
  <c r="AI902" i="1" s="1"/>
  <c r="AJ902" i="1" s="1"/>
  <c r="AK902" i="1" s="1"/>
  <c r="AL902" i="1" s="1"/>
  <c r="AG912" i="1"/>
  <c r="AH912" i="1" s="1"/>
  <c r="AI912" i="1" s="1"/>
  <c r="AJ912" i="1" s="1"/>
  <c r="AK912" i="1" s="1"/>
  <c r="AL912" i="1" s="1"/>
  <c r="AG915" i="1"/>
  <c r="AH915" i="1" s="1"/>
  <c r="AI915" i="1" s="1"/>
  <c r="AJ915" i="1" s="1"/>
  <c r="AK915" i="1" s="1"/>
  <c r="AL915" i="1" s="1"/>
  <c r="AG922" i="1"/>
  <c r="AH922" i="1" s="1"/>
  <c r="AI922" i="1" s="1"/>
  <c r="AJ922" i="1" s="1"/>
  <c r="AK922" i="1" s="1"/>
  <c r="AL922" i="1" s="1"/>
  <c r="AG931" i="1"/>
  <c r="AG934" i="1"/>
  <c r="AH934" i="1" s="1"/>
  <c r="AI934" i="1" s="1"/>
  <c r="AJ934" i="1" s="1"/>
  <c r="AK934" i="1" s="1"/>
  <c r="AL934" i="1" s="1"/>
  <c r="AG944" i="1"/>
  <c r="AH944" i="1" s="1"/>
  <c r="AI944" i="1" s="1"/>
  <c r="AJ944" i="1" s="1"/>
  <c r="AK944" i="1" s="1"/>
  <c r="AL944" i="1" s="1"/>
  <c r="AG954" i="1"/>
  <c r="AH954" i="1" s="1"/>
  <c r="AI954" i="1" s="1"/>
  <c r="AJ954" i="1" s="1"/>
  <c r="AK954" i="1" s="1"/>
  <c r="AL954" i="1" s="1"/>
  <c r="AG963" i="1"/>
  <c r="AH963" i="1" s="1"/>
  <c r="AI963" i="1" s="1"/>
  <c r="AJ963" i="1" s="1"/>
  <c r="AK963" i="1" s="1"/>
  <c r="AL963" i="1" s="1"/>
  <c r="AG966" i="1"/>
  <c r="AH966" i="1" s="1"/>
  <c r="AI966" i="1" s="1"/>
  <c r="AJ966" i="1" s="1"/>
  <c r="AK966" i="1" s="1"/>
  <c r="AL966" i="1" s="1"/>
  <c r="AG976" i="1"/>
  <c r="AH976" i="1" s="1"/>
  <c r="AI976" i="1" s="1"/>
  <c r="AJ976" i="1" s="1"/>
  <c r="AK976" i="1" s="1"/>
  <c r="AL976" i="1" s="1"/>
  <c r="AG982" i="1"/>
  <c r="AH982" i="1" s="1"/>
  <c r="AI982" i="1" s="1"/>
  <c r="AJ982" i="1" s="1"/>
  <c r="AK982" i="1" s="1"/>
  <c r="AL982" i="1" s="1"/>
  <c r="AG1011" i="1"/>
  <c r="AH1011" i="1" s="1"/>
  <c r="AI1011" i="1" s="1"/>
  <c r="AJ1011" i="1" s="1"/>
  <c r="AK1011" i="1" s="1"/>
  <c r="AL1011" i="1" s="1"/>
  <c r="AG1029" i="1"/>
  <c r="AH1029" i="1" s="1"/>
  <c r="AI1029" i="1" s="1"/>
  <c r="AJ1029" i="1" s="1"/>
  <c r="AK1029" i="1" s="1"/>
  <c r="AL1029" i="1" s="1"/>
  <c r="AG1051" i="1"/>
  <c r="AH1051" i="1" s="1"/>
  <c r="AI1051" i="1" s="1"/>
  <c r="AJ1051" i="1" s="1"/>
  <c r="AK1051" i="1" s="1"/>
  <c r="AL1051" i="1" s="1"/>
  <c r="AG1310" i="1"/>
  <c r="AH1310" i="1" s="1"/>
  <c r="AI1310" i="1" s="1"/>
  <c r="AJ1310" i="1" s="1"/>
  <c r="AK1310" i="1" s="1"/>
  <c r="AL1310" i="1" s="1"/>
  <c r="AG674" i="1"/>
  <c r="AH674" i="1" s="1"/>
  <c r="AI674" i="1" s="1"/>
  <c r="AJ674" i="1" s="1"/>
  <c r="AK674" i="1" s="1"/>
  <c r="AL674" i="1" s="1"/>
  <c r="AG676" i="1"/>
  <c r="AH676" i="1" s="1"/>
  <c r="AI676" i="1" s="1"/>
  <c r="AJ676" i="1" s="1"/>
  <c r="AK676" i="1" s="1"/>
  <c r="AL676" i="1" s="1"/>
  <c r="AG678" i="1"/>
  <c r="AH678" i="1" s="1"/>
  <c r="AI678" i="1" s="1"/>
  <c r="AJ678" i="1" s="1"/>
  <c r="AK678" i="1" s="1"/>
  <c r="AL678" i="1" s="1"/>
  <c r="AG680" i="1"/>
  <c r="AH680" i="1" s="1"/>
  <c r="AI680" i="1" s="1"/>
  <c r="AJ680" i="1" s="1"/>
  <c r="AK680" i="1" s="1"/>
  <c r="AL680" i="1" s="1"/>
  <c r="AG682" i="1"/>
  <c r="AH682" i="1" s="1"/>
  <c r="AI682" i="1" s="1"/>
  <c r="AJ682" i="1" s="1"/>
  <c r="AK682" i="1" s="1"/>
  <c r="AL682" i="1" s="1"/>
  <c r="AG684" i="1"/>
  <c r="AH684" i="1" s="1"/>
  <c r="AI684" i="1" s="1"/>
  <c r="AJ684" i="1" s="1"/>
  <c r="AK684" i="1" s="1"/>
  <c r="AL684" i="1" s="1"/>
  <c r="AG686" i="1"/>
  <c r="AH686" i="1" s="1"/>
  <c r="AI686" i="1" s="1"/>
  <c r="AJ686" i="1" s="1"/>
  <c r="AK686" i="1" s="1"/>
  <c r="AL686" i="1" s="1"/>
  <c r="AG688" i="1"/>
  <c r="AH688" i="1" s="1"/>
  <c r="AI688" i="1" s="1"/>
  <c r="AJ688" i="1" s="1"/>
  <c r="AK688" i="1" s="1"/>
  <c r="AL688" i="1" s="1"/>
  <c r="AG690" i="1"/>
  <c r="AH690" i="1" s="1"/>
  <c r="AI690" i="1" s="1"/>
  <c r="AJ690" i="1" s="1"/>
  <c r="AK690" i="1" s="1"/>
  <c r="AL690" i="1" s="1"/>
  <c r="AG692" i="1"/>
  <c r="AH692" i="1" s="1"/>
  <c r="AI692" i="1" s="1"/>
  <c r="AJ692" i="1" s="1"/>
  <c r="AK692" i="1" s="1"/>
  <c r="AL692" i="1" s="1"/>
  <c r="AG694" i="1"/>
  <c r="AH694" i="1" s="1"/>
  <c r="AI694" i="1" s="1"/>
  <c r="AJ694" i="1" s="1"/>
  <c r="AK694" i="1" s="1"/>
  <c r="AL694" i="1" s="1"/>
  <c r="AG696" i="1"/>
  <c r="AH696" i="1" s="1"/>
  <c r="AI696" i="1" s="1"/>
  <c r="AJ696" i="1" s="1"/>
  <c r="AK696" i="1" s="1"/>
  <c r="AL696" i="1" s="1"/>
  <c r="AG698" i="1"/>
  <c r="AH698" i="1" s="1"/>
  <c r="AI698" i="1" s="1"/>
  <c r="AJ698" i="1" s="1"/>
  <c r="AK698" i="1" s="1"/>
  <c r="AL698" i="1" s="1"/>
  <c r="AG700" i="1"/>
  <c r="AH700" i="1" s="1"/>
  <c r="AI700" i="1" s="1"/>
  <c r="AJ700" i="1" s="1"/>
  <c r="AK700" i="1" s="1"/>
  <c r="AL700" i="1" s="1"/>
  <c r="AG702" i="1"/>
  <c r="AH702" i="1" s="1"/>
  <c r="AI702" i="1" s="1"/>
  <c r="AJ702" i="1" s="1"/>
  <c r="AK702" i="1" s="1"/>
  <c r="AL702" i="1" s="1"/>
  <c r="AG704" i="1"/>
  <c r="AH704" i="1" s="1"/>
  <c r="AI704" i="1" s="1"/>
  <c r="AJ704" i="1" s="1"/>
  <c r="AK704" i="1" s="1"/>
  <c r="AL704" i="1" s="1"/>
  <c r="AG706" i="1"/>
  <c r="AG708" i="1"/>
  <c r="AH708" i="1" s="1"/>
  <c r="AI708" i="1" s="1"/>
  <c r="AJ708" i="1" s="1"/>
  <c r="AK708" i="1" s="1"/>
  <c r="AL708" i="1" s="1"/>
  <c r="AG710" i="1"/>
  <c r="AH710" i="1" s="1"/>
  <c r="AI710" i="1" s="1"/>
  <c r="AJ710" i="1" s="1"/>
  <c r="AK710" i="1" s="1"/>
  <c r="AL710" i="1" s="1"/>
  <c r="AG718" i="1"/>
  <c r="AH718" i="1" s="1"/>
  <c r="AI718" i="1" s="1"/>
  <c r="AJ718" i="1" s="1"/>
  <c r="AK718" i="1" s="1"/>
  <c r="AL718" i="1" s="1"/>
  <c r="AG728" i="1"/>
  <c r="AH728" i="1" s="1"/>
  <c r="AI728" i="1" s="1"/>
  <c r="AJ728" i="1" s="1"/>
  <c r="AK728" i="1" s="1"/>
  <c r="AL728" i="1" s="1"/>
  <c r="AG731" i="1"/>
  <c r="AH731" i="1" s="1"/>
  <c r="AI731" i="1" s="1"/>
  <c r="AJ731" i="1" s="1"/>
  <c r="AK731" i="1" s="1"/>
  <c r="AL731" i="1" s="1"/>
  <c r="AG750" i="1"/>
  <c r="AH750" i="1" s="1"/>
  <c r="AI750" i="1" s="1"/>
  <c r="AJ750" i="1" s="1"/>
  <c r="AK750" i="1" s="1"/>
  <c r="AL750" i="1" s="1"/>
  <c r="AG760" i="1"/>
  <c r="AH760" i="1" s="1"/>
  <c r="AI760" i="1" s="1"/>
  <c r="AJ760" i="1" s="1"/>
  <c r="AK760" i="1" s="1"/>
  <c r="AL760" i="1" s="1"/>
  <c r="AG763" i="1"/>
  <c r="AG782" i="1"/>
  <c r="AH782" i="1" s="1"/>
  <c r="AI782" i="1" s="1"/>
  <c r="AJ782" i="1" s="1"/>
  <c r="AK782" i="1" s="1"/>
  <c r="AL782" i="1" s="1"/>
  <c r="AG792" i="1"/>
  <c r="AH792" i="1" s="1"/>
  <c r="AI792" i="1" s="1"/>
  <c r="AJ792" i="1" s="1"/>
  <c r="AK792" i="1" s="1"/>
  <c r="AL792" i="1" s="1"/>
  <c r="AG795" i="1"/>
  <c r="AG814" i="1"/>
  <c r="AH814" i="1" s="1"/>
  <c r="AI814" i="1" s="1"/>
  <c r="AJ814" i="1" s="1"/>
  <c r="AK814" i="1" s="1"/>
  <c r="AL814" i="1" s="1"/>
  <c r="AG824" i="1"/>
  <c r="AH824" i="1" s="1"/>
  <c r="AI824" i="1" s="1"/>
  <c r="AJ824" i="1" s="1"/>
  <c r="AK824" i="1" s="1"/>
  <c r="AL824" i="1" s="1"/>
  <c r="AG827" i="1"/>
  <c r="AH827" i="1" s="1"/>
  <c r="AI827" i="1" s="1"/>
  <c r="AJ827" i="1" s="1"/>
  <c r="AK827" i="1" s="1"/>
  <c r="AL827" i="1" s="1"/>
  <c r="AG846" i="1"/>
  <c r="AH846" i="1" s="1"/>
  <c r="AI846" i="1" s="1"/>
  <c r="AJ846" i="1" s="1"/>
  <c r="AK846" i="1" s="1"/>
  <c r="AL846" i="1" s="1"/>
  <c r="AG856" i="1"/>
  <c r="AH856" i="1" s="1"/>
  <c r="AI856" i="1" s="1"/>
  <c r="AJ856" i="1" s="1"/>
  <c r="AK856" i="1" s="1"/>
  <c r="AL856" i="1" s="1"/>
  <c r="AG859" i="1"/>
  <c r="AG878" i="1"/>
  <c r="AH878" i="1" s="1"/>
  <c r="AI878" i="1" s="1"/>
  <c r="AJ878" i="1" s="1"/>
  <c r="AK878" i="1" s="1"/>
  <c r="AL878" i="1" s="1"/>
  <c r="AG888" i="1"/>
  <c r="AH888" i="1" s="1"/>
  <c r="AI888" i="1" s="1"/>
  <c r="AJ888" i="1" s="1"/>
  <c r="AK888" i="1" s="1"/>
  <c r="AL888" i="1" s="1"/>
  <c r="AG891" i="1"/>
  <c r="AH891" i="1" s="1"/>
  <c r="AI891" i="1" s="1"/>
  <c r="AJ891" i="1" s="1"/>
  <c r="AK891" i="1" s="1"/>
  <c r="AL891" i="1" s="1"/>
  <c r="AG910" i="1"/>
  <c r="AH910" i="1" s="1"/>
  <c r="AI910" i="1" s="1"/>
  <c r="AJ910" i="1" s="1"/>
  <c r="AK910" i="1" s="1"/>
  <c r="AL910" i="1" s="1"/>
  <c r="AG920" i="1"/>
  <c r="AH920" i="1" s="1"/>
  <c r="AI920" i="1" s="1"/>
  <c r="AJ920" i="1" s="1"/>
  <c r="AK920" i="1" s="1"/>
  <c r="AL920" i="1" s="1"/>
  <c r="AG930" i="1"/>
  <c r="AH930" i="1" s="1"/>
  <c r="AI930" i="1" s="1"/>
  <c r="AJ930" i="1" s="1"/>
  <c r="AK930" i="1" s="1"/>
  <c r="AL930" i="1" s="1"/>
  <c r="AG939" i="1"/>
  <c r="AH939" i="1" s="1"/>
  <c r="AI939" i="1" s="1"/>
  <c r="AJ939" i="1" s="1"/>
  <c r="AK939" i="1" s="1"/>
  <c r="AL939" i="1" s="1"/>
  <c r="AG942" i="1"/>
  <c r="AH942" i="1" s="1"/>
  <c r="AI942" i="1" s="1"/>
  <c r="AJ942" i="1" s="1"/>
  <c r="AK942" i="1" s="1"/>
  <c r="AL942" i="1" s="1"/>
  <c r="AG952" i="1"/>
  <c r="AH952" i="1" s="1"/>
  <c r="AI952" i="1" s="1"/>
  <c r="AJ952" i="1" s="1"/>
  <c r="AK952" i="1" s="1"/>
  <c r="AL952" i="1" s="1"/>
  <c r="AG962" i="1"/>
  <c r="AH962" i="1" s="1"/>
  <c r="AI962" i="1" s="1"/>
  <c r="AJ962" i="1" s="1"/>
  <c r="AK962" i="1" s="1"/>
  <c r="AL962" i="1" s="1"/>
  <c r="AG971" i="1"/>
  <c r="AH971" i="1" s="1"/>
  <c r="AI971" i="1" s="1"/>
  <c r="AJ971" i="1" s="1"/>
  <c r="AK971" i="1" s="1"/>
  <c r="AL971" i="1" s="1"/>
  <c r="AG974" i="1"/>
  <c r="AH974" i="1" s="1"/>
  <c r="AI974" i="1" s="1"/>
  <c r="AJ974" i="1" s="1"/>
  <c r="AK974" i="1" s="1"/>
  <c r="AL974" i="1" s="1"/>
  <c r="AG981" i="1"/>
  <c r="AH981" i="1" s="1"/>
  <c r="AI981" i="1" s="1"/>
  <c r="AJ981" i="1" s="1"/>
  <c r="AK981" i="1" s="1"/>
  <c r="AL981" i="1" s="1"/>
  <c r="AG987" i="1"/>
  <c r="AG1019" i="1"/>
  <c r="AH1019" i="1" s="1"/>
  <c r="AI1019" i="1" s="1"/>
  <c r="AJ1019" i="1" s="1"/>
  <c r="AK1019" i="1" s="1"/>
  <c r="AL1019" i="1" s="1"/>
  <c r="AG1064" i="1"/>
  <c r="AH1064" i="1" s="1"/>
  <c r="AI1064" i="1" s="1"/>
  <c r="AJ1064" i="1" s="1"/>
  <c r="AK1064" i="1" s="1"/>
  <c r="AL1064" i="1" s="1"/>
  <c r="AG1130" i="1"/>
  <c r="AH1130" i="1" s="1"/>
  <c r="AI1130" i="1" s="1"/>
  <c r="AJ1130" i="1" s="1"/>
  <c r="AK1130" i="1" s="1"/>
  <c r="AL1130" i="1" s="1"/>
  <c r="AG713" i="1"/>
  <c r="AH713" i="1" s="1"/>
  <c r="AI713" i="1" s="1"/>
  <c r="AJ713" i="1" s="1"/>
  <c r="AK713" i="1" s="1"/>
  <c r="AL713" i="1" s="1"/>
  <c r="AG715" i="1"/>
  <c r="AH715" i="1" s="1"/>
  <c r="AI715" i="1" s="1"/>
  <c r="AJ715" i="1" s="1"/>
  <c r="AK715" i="1" s="1"/>
  <c r="AL715" i="1" s="1"/>
  <c r="AG726" i="1"/>
  <c r="AH726" i="1" s="1"/>
  <c r="AI726" i="1" s="1"/>
  <c r="AJ726" i="1" s="1"/>
  <c r="AK726" i="1" s="1"/>
  <c r="AL726" i="1" s="1"/>
  <c r="AG736" i="1"/>
  <c r="AH736" i="1" s="1"/>
  <c r="AI736" i="1" s="1"/>
  <c r="AJ736" i="1" s="1"/>
  <c r="AK736" i="1" s="1"/>
  <c r="AL736" i="1" s="1"/>
  <c r="AG739" i="1"/>
  <c r="AG758" i="1"/>
  <c r="AH758" i="1" s="1"/>
  <c r="AI758" i="1" s="1"/>
  <c r="AJ758" i="1" s="1"/>
  <c r="AK758" i="1" s="1"/>
  <c r="AL758" i="1" s="1"/>
  <c r="AG768" i="1"/>
  <c r="AH768" i="1" s="1"/>
  <c r="AI768" i="1" s="1"/>
  <c r="AJ768" i="1" s="1"/>
  <c r="AK768" i="1" s="1"/>
  <c r="AL768" i="1" s="1"/>
  <c r="AG771" i="1"/>
  <c r="AH771" i="1" s="1"/>
  <c r="AI771" i="1" s="1"/>
  <c r="AJ771" i="1" s="1"/>
  <c r="AK771" i="1" s="1"/>
  <c r="AL771" i="1" s="1"/>
  <c r="AG790" i="1"/>
  <c r="AH790" i="1" s="1"/>
  <c r="AI790" i="1" s="1"/>
  <c r="AJ790" i="1" s="1"/>
  <c r="AK790" i="1" s="1"/>
  <c r="AL790" i="1" s="1"/>
  <c r="AG800" i="1"/>
  <c r="AH800" i="1" s="1"/>
  <c r="AI800" i="1" s="1"/>
  <c r="AJ800" i="1" s="1"/>
  <c r="AK800" i="1" s="1"/>
  <c r="AL800" i="1" s="1"/>
  <c r="AG803" i="1"/>
  <c r="AH803" i="1" s="1"/>
  <c r="AI803" i="1" s="1"/>
  <c r="AJ803" i="1" s="1"/>
  <c r="AK803" i="1" s="1"/>
  <c r="AL803" i="1" s="1"/>
  <c r="AG822" i="1"/>
  <c r="AH822" i="1" s="1"/>
  <c r="AI822" i="1" s="1"/>
  <c r="AJ822" i="1" s="1"/>
  <c r="AK822" i="1" s="1"/>
  <c r="AL822" i="1" s="1"/>
  <c r="AG832" i="1"/>
  <c r="AH832" i="1" s="1"/>
  <c r="AI832" i="1" s="1"/>
  <c r="AJ832" i="1" s="1"/>
  <c r="AK832" i="1" s="1"/>
  <c r="AL832" i="1" s="1"/>
  <c r="AG835" i="1"/>
  <c r="AH835" i="1" s="1"/>
  <c r="AI835" i="1" s="1"/>
  <c r="AJ835" i="1" s="1"/>
  <c r="AK835" i="1" s="1"/>
  <c r="AL835" i="1" s="1"/>
  <c r="AG854" i="1"/>
  <c r="AH854" i="1" s="1"/>
  <c r="AI854" i="1" s="1"/>
  <c r="AJ854" i="1" s="1"/>
  <c r="AK854" i="1" s="1"/>
  <c r="AL854" i="1" s="1"/>
  <c r="AG864" i="1"/>
  <c r="AH864" i="1" s="1"/>
  <c r="AI864" i="1" s="1"/>
  <c r="AJ864" i="1" s="1"/>
  <c r="AK864" i="1" s="1"/>
  <c r="AL864" i="1" s="1"/>
  <c r="AG867" i="1"/>
  <c r="AH867" i="1" s="1"/>
  <c r="AI867" i="1" s="1"/>
  <c r="AJ867" i="1" s="1"/>
  <c r="AK867" i="1" s="1"/>
  <c r="AL867" i="1" s="1"/>
  <c r="AG886" i="1"/>
  <c r="AH886" i="1" s="1"/>
  <c r="AI886" i="1" s="1"/>
  <c r="AJ886" i="1" s="1"/>
  <c r="AK886" i="1" s="1"/>
  <c r="AL886" i="1" s="1"/>
  <c r="AG896" i="1"/>
  <c r="AH896" i="1" s="1"/>
  <c r="AI896" i="1" s="1"/>
  <c r="AJ896" i="1" s="1"/>
  <c r="AK896" i="1" s="1"/>
  <c r="AL896" i="1" s="1"/>
  <c r="AG899" i="1"/>
  <c r="AH899" i="1" s="1"/>
  <c r="AI899" i="1" s="1"/>
  <c r="AJ899" i="1" s="1"/>
  <c r="AK899" i="1" s="1"/>
  <c r="AL899" i="1" s="1"/>
  <c r="AG918" i="1"/>
  <c r="AH918" i="1" s="1"/>
  <c r="AI918" i="1" s="1"/>
  <c r="AJ918" i="1" s="1"/>
  <c r="AK918" i="1" s="1"/>
  <c r="AL918" i="1" s="1"/>
  <c r="AG928" i="1"/>
  <c r="AH928" i="1" s="1"/>
  <c r="AI928" i="1" s="1"/>
  <c r="AJ928" i="1" s="1"/>
  <c r="AK928" i="1" s="1"/>
  <c r="AL928" i="1" s="1"/>
  <c r="AG938" i="1"/>
  <c r="AH938" i="1" s="1"/>
  <c r="AI938" i="1" s="1"/>
  <c r="AJ938" i="1" s="1"/>
  <c r="AK938" i="1" s="1"/>
  <c r="AL938" i="1" s="1"/>
  <c r="AG947" i="1"/>
  <c r="AH947" i="1" s="1"/>
  <c r="AI947" i="1" s="1"/>
  <c r="AJ947" i="1" s="1"/>
  <c r="AK947" i="1" s="1"/>
  <c r="AL947" i="1" s="1"/>
  <c r="AG950" i="1"/>
  <c r="AH950" i="1" s="1"/>
  <c r="AI950" i="1" s="1"/>
  <c r="AJ950" i="1" s="1"/>
  <c r="AK950" i="1" s="1"/>
  <c r="AL950" i="1" s="1"/>
  <c r="AG960" i="1"/>
  <c r="AH960" i="1" s="1"/>
  <c r="AI960" i="1" s="1"/>
  <c r="AJ960" i="1" s="1"/>
  <c r="AK960" i="1" s="1"/>
  <c r="AL960" i="1" s="1"/>
  <c r="AG970" i="1"/>
  <c r="AH970" i="1" s="1"/>
  <c r="AI970" i="1" s="1"/>
  <c r="AJ970" i="1" s="1"/>
  <c r="AK970" i="1" s="1"/>
  <c r="AL970" i="1" s="1"/>
  <c r="AG995" i="1"/>
  <c r="AH995" i="1" s="1"/>
  <c r="AI995" i="1" s="1"/>
  <c r="AJ995" i="1" s="1"/>
  <c r="AK995" i="1" s="1"/>
  <c r="AL995" i="1" s="1"/>
  <c r="AG1032" i="1"/>
  <c r="AH1032" i="1" s="1"/>
  <c r="AI1032" i="1" s="1"/>
  <c r="AJ1032" i="1" s="1"/>
  <c r="AK1032" i="1" s="1"/>
  <c r="AL1032" i="1" s="1"/>
  <c r="AG1085" i="1"/>
  <c r="AH1085" i="1" s="1"/>
  <c r="AI1085" i="1" s="1"/>
  <c r="AJ1085" i="1" s="1"/>
  <c r="AK1085" i="1" s="1"/>
  <c r="AL1085" i="1" s="1"/>
  <c r="AG1162" i="1"/>
  <c r="AH1162" i="1" s="1"/>
  <c r="AI1162" i="1" s="1"/>
  <c r="AJ1162" i="1" s="1"/>
  <c r="AK1162" i="1" s="1"/>
  <c r="AL1162" i="1" s="1"/>
  <c r="AG1214" i="1"/>
  <c r="AG734" i="1"/>
  <c r="AH734" i="1" s="1"/>
  <c r="AI734" i="1" s="1"/>
  <c r="AJ734" i="1" s="1"/>
  <c r="AK734" i="1" s="1"/>
  <c r="AL734" i="1" s="1"/>
  <c r="AG744" i="1"/>
  <c r="AH744" i="1" s="1"/>
  <c r="AI744" i="1" s="1"/>
  <c r="AJ744" i="1" s="1"/>
  <c r="AK744" i="1" s="1"/>
  <c r="AL744" i="1" s="1"/>
  <c r="AG747" i="1"/>
  <c r="AH747" i="1" s="1"/>
  <c r="AI747" i="1" s="1"/>
  <c r="AJ747" i="1" s="1"/>
  <c r="AK747" i="1" s="1"/>
  <c r="AL747" i="1" s="1"/>
  <c r="AG766" i="1"/>
  <c r="AH766" i="1" s="1"/>
  <c r="AI766" i="1" s="1"/>
  <c r="AJ766" i="1" s="1"/>
  <c r="AK766" i="1" s="1"/>
  <c r="AL766" i="1" s="1"/>
  <c r="AG776" i="1"/>
  <c r="AH776" i="1" s="1"/>
  <c r="AI776" i="1" s="1"/>
  <c r="AJ776" i="1" s="1"/>
  <c r="AK776" i="1" s="1"/>
  <c r="AL776" i="1" s="1"/>
  <c r="AG779" i="1"/>
  <c r="AH779" i="1" s="1"/>
  <c r="AI779" i="1" s="1"/>
  <c r="AJ779" i="1" s="1"/>
  <c r="AK779" i="1" s="1"/>
  <c r="AL779" i="1" s="1"/>
  <c r="AG798" i="1"/>
  <c r="AH798" i="1" s="1"/>
  <c r="AI798" i="1" s="1"/>
  <c r="AJ798" i="1" s="1"/>
  <c r="AK798" i="1" s="1"/>
  <c r="AL798" i="1" s="1"/>
  <c r="AG808" i="1"/>
  <c r="AH808" i="1" s="1"/>
  <c r="AI808" i="1" s="1"/>
  <c r="AJ808" i="1" s="1"/>
  <c r="AK808" i="1" s="1"/>
  <c r="AL808" i="1" s="1"/>
  <c r="AG811" i="1"/>
  <c r="AH811" i="1" s="1"/>
  <c r="AI811" i="1" s="1"/>
  <c r="AJ811" i="1" s="1"/>
  <c r="AK811" i="1" s="1"/>
  <c r="AL811" i="1" s="1"/>
  <c r="AG830" i="1"/>
  <c r="AH830" i="1" s="1"/>
  <c r="AI830" i="1" s="1"/>
  <c r="AJ830" i="1" s="1"/>
  <c r="AK830" i="1" s="1"/>
  <c r="AL830" i="1" s="1"/>
  <c r="AG840" i="1"/>
  <c r="AH840" i="1" s="1"/>
  <c r="AI840" i="1" s="1"/>
  <c r="AJ840" i="1" s="1"/>
  <c r="AK840" i="1" s="1"/>
  <c r="AL840" i="1" s="1"/>
  <c r="AG843" i="1"/>
  <c r="AH843" i="1" s="1"/>
  <c r="AI843" i="1" s="1"/>
  <c r="AJ843" i="1" s="1"/>
  <c r="AK843" i="1" s="1"/>
  <c r="AL843" i="1" s="1"/>
  <c r="AG862" i="1"/>
  <c r="AH862" i="1" s="1"/>
  <c r="AI862" i="1" s="1"/>
  <c r="AJ862" i="1" s="1"/>
  <c r="AK862" i="1" s="1"/>
  <c r="AL862" i="1" s="1"/>
  <c r="AG872" i="1"/>
  <c r="AH872" i="1" s="1"/>
  <c r="AI872" i="1" s="1"/>
  <c r="AJ872" i="1" s="1"/>
  <c r="AK872" i="1" s="1"/>
  <c r="AL872" i="1" s="1"/>
  <c r="AG875" i="1"/>
  <c r="AH875" i="1" s="1"/>
  <c r="AI875" i="1" s="1"/>
  <c r="AJ875" i="1" s="1"/>
  <c r="AK875" i="1" s="1"/>
  <c r="AL875" i="1" s="1"/>
  <c r="AG894" i="1"/>
  <c r="AH894" i="1" s="1"/>
  <c r="AI894" i="1" s="1"/>
  <c r="AJ894" i="1" s="1"/>
  <c r="AK894" i="1" s="1"/>
  <c r="AL894" i="1" s="1"/>
  <c r="AG904" i="1"/>
  <c r="AH904" i="1" s="1"/>
  <c r="AI904" i="1" s="1"/>
  <c r="AJ904" i="1" s="1"/>
  <c r="AK904" i="1" s="1"/>
  <c r="AL904" i="1" s="1"/>
  <c r="AG907" i="1"/>
  <c r="AH907" i="1" s="1"/>
  <c r="AI907" i="1" s="1"/>
  <c r="AJ907" i="1" s="1"/>
  <c r="AK907" i="1" s="1"/>
  <c r="AL907" i="1" s="1"/>
  <c r="AG923" i="1"/>
  <c r="AH923" i="1" s="1"/>
  <c r="AI923" i="1" s="1"/>
  <c r="AJ923" i="1" s="1"/>
  <c r="AK923" i="1" s="1"/>
  <c r="AL923" i="1" s="1"/>
  <c r="AG926" i="1"/>
  <c r="AH926" i="1" s="1"/>
  <c r="AI926" i="1" s="1"/>
  <c r="AJ926" i="1" s="1"/>
  <c r="AK926" i="1" s="1"/>
  <c r="AL926" i="1" s="1"/>
  <c r="AG936" i="1"/>
  <c r="AH936" i="1" s="1"/>
  <c r="AI936" i="1" s="1"/>
  <c r="AJ936" i="1" s="1"/>
  <c r="AK936" i="1" s="1"/>
  <c r="AL936" i="1" s="1"/>
  <c r="AG946" i="1"/>
  <c r="AH946" i="1" s="1"/>
  <c r="AI946" i="1" s="1"/>
  <c r="AJ946" i="1" s="1"/>
  <c r="AK946" i="1" s="1"/>
  <c r="AL946" i="1" s="1"/>
  <c r="AG955" i="1"/>
  <c r="AH955" i="1" s="1"/>
  <c r="AI955" i="1" s="1"/>
  <c r="AJ955" i="1" s="1"/>
  <c r="AK955" i="1" s="1"/>
  <c r="AL955" i="1" s="1"/>
  <c r="AG958" i="1"/>
  <c r="AH958" i="1" s="1"/>
  <c r="AI958" i="1" s="1"/>
  <c r="AJ958" i="1" s="1"/>
  <c r="AK958" i="1" s="1"/>
  <c r="AL958" i="1" s="1"/>
  <c r="AG968" i="1"/>
  <c r="AH968" i="1" s="1"/>
  <c r="AI968" i="1" s="1"/>
  <c r="AJ968" i="1" s="1"/>
  <c r="AK968" i="1" s="1"/>
  <c r="AL968" i="1" s="1"/>
  <c r="AG1003" i="1"/>
  <c r="AH1003" i="1" s="1"/>
  <c r="AI1003" i="1" s="1"/>
  <c r="AJ1003" i="1" s="1"/>
  <c r="AK1003" i="1" s="1"/>
  <c r="AL1003" i="1" s="1"/>
  <c r="AG1061" i="1"/>
  <c r="AH1061" i="1" s="1"/>
  <c r="AI1061" i="1" s="1"/>
  <c r="AJ1061" i="1" s="1"/>
  <c r="AK1061" i="1" s="1"/>
  <c r="AL1061" i="1" s="1"/>
  <c r="AG979" i="1"/>
  <c r="AH979" i="1" s="1"/>
  <c r="AI979" i="1" s="1"/>
  <c r="AJ979" i="1" s="1"/>
  <c r="AK979" i="1" s="1"/>
  <c r="AL979" i="1" s="1"/>
  <c r="AG989" i="1"/>
  <c r="AH989" i="1" s="1"/>
  <c r="AI989" i="1" s="1"/>
  <c r="AJ989" i="1" s="1"/>
  <c r="AK989" i="1" s="1"/>
  <c r="AL989" i="1" s="1"/>
  <c r="AG997" i="1"/>
  <c r="AH997" i="1" s="1"/>
  <c r="AI997" i="1" s="1"/>
  <c r="AJ997" i="1" s="1"/>
  <c r="AK997" i="1" s="1"/>
  <c r="AL997" i="1" s="1"/>
  <c r="AG1005" i="1"/>
  <c r="AH1005" i="1" s="1"/>
  <c r="AI1005" i="1" s="1"/>
  <c r="AJ1005" i="1" s="1"/>
  <c r="AK1005" i="1" s="1"/>
  <c r="AL1005" i="1" s="1"/>
  <c r="AG1013" i="1"/>
  <c r="AH1013" i="1" s="1"/>
  <c r="AI1013" i="1" s="1"/>
  <c r="AJ1013" i="1" s="1"/>
  <c r="AK1013" i="1" s="1"/>
  <c r="AL1013" i="1" s="1"/>
  <c r="AG1021" i="1"/>
  <c r="AH1021" i="1" s="1"/>
  <c r="AI1021" i="1" s="1"/>
  <c r="AJ1021" i="1" s="1"/>
  <c r="AK1021" i="1" s="1"/>
  <c r="AL1021" i="1" s="1"/>
  <c r="AG1027" i="1"/>
  <c r="AH1027" i="1" s="1"/>
  <c r="AI1027" i="1" s="1"/>
  <c r="AJ1027" i="1" s="1"/>
  <c r="AK1027" i="1" s="1"/>
  <c r="AL1027" i="1" s="1"/>
  <c r="AG1037" i="1"/>
  <c r="AH1037" i="1" s="1"/>
  <c r="AI1037" i="1" s="1"/>
  <c r="AJ1037" i="1" s="1"/>
  <c r="AK1037" i="1" s="1"/>
  <c r="AL1037" i="1" s="1"/>
  <c r="AG1040" i="1"/>
  <c r="AH1040" i="1" s="1"/>
  <c r="AI1040" i="1" s="1"/>
  <c r="AJ1040" i="1" s="1"/>
  <c r="AK1040" i="1" s="1"/>
  <c r="AL1040" i="1" s="1"/>
  <c r="AG1059" i="1"/>
  <c r="AH1059" i="1" s="1"/>
  <c r="AI1059" i="1" s="1"/>
  <c r="AJ1059" i="1" s="1"/>
  <c r="AK1059" i="1" s="1"/>
  <c r="AL1059" i="1" s="1"/>
  <c r="AG1069" i="1"/>
  <c r="AH1069" i="1" s="1"/>
  <c r="AI1069" i="1" s="1"/>
  <c r="AJ1069" i="1" s="1"/>
  <c r="AK1069" i="1" s="1"/>
  <c r="AL1069" i="1" s="1"/>
  <c r="AG1084" i="1"/>
  <c r="AH1084" i="1" s="1"/>
  <c r="AI1084" i="1" s="1"/>
  <c r="AJ1084" i="1" s="1"/>
  <c r="AK1084" i="1" s="1"/>
  <c r="AL1084" i="1" s="1"/>
  <c r="AG1106" i="1"/>
  <c r="AH1106" i="1" s="1"/>
  <c r="AI1106" i="1" s="1"/>
  <c r="AJ1106" i="1" s="1"/>
  <c r="AK1106" i="1" s="1"/>
  <c r="AL1106" i="1" s="1"/>
  <c r="AG1138" i="1"/>
  <c r="AH1138" i="1" s="1"/>
  <c r="AI1138" i="1" s="1"/>
  <c r="AJ1138" i="1" s="1"/>
  <c r="AK1138" i="1" s="1"/>
  <c r="AL1138" i="1" s="1"/>
  <c r="AG1180" i="1"/>
  <c r="AH1180" i="1" s="1"/>
  <c r="AI1180" i="1" s="1"/>
  <c r="AJ1180" i="1" s="1"/>
  <c r="AK1180" i="1" s="1"/>
  <c r="AL1180" i="1" s="1"/>
  <c r="AG1196" i="1"/>
  <c r="AH1196" i="1" s="1"/>
  <c r="AI1196" i="1" s="1"/>
  <c r="AJ1196" i="1" s="1"/>
  <c r="AK1196" i="1" s="1"/>
  <c r="AL1196" i="1" s="1"/>
  <c r="AG1221" i="1"/>
  <c r="AH1221" i="1" s="1"/>
  <c r="AI1221" i="1" s="1"/>
  <c r="AJ1221" i="1" s="1"/>
  <c r="AK1221" i="1" s="1"/>
  <c r="AL1221" i="1" s="1"/>
  <c r="AG1251" i="1"/>
  <c r="AH1251" i="1" s="1"/>
  <c r="AI1251" i="1" s="1"/>
  <c r="AJ1251" i="1" s="1"/>
  <c r="AK1251" i="1" s="1"/>
  <c r="AL1251" i="1" s="1"/>
  <c r="AG925" i="1"/>
  <c r="AH925" i="1" s="1"/>
  <c r="AI925" i="1" s="1"/>
  <c r="AJ925" i="1" s="1"/>
  <c r="AK925" i="1" s="1"/>
  <c r="AL925" i="1" s="1"/>
  <c r="AG933" i="1"/>
  <c r="AH933" i="1" s="1"/>
  <c r="AI933" i="1" s="1"/>
  <c r="AJ933" i="1" s="1"/>
  <c r="AK933" i="1" s="1"/>
  <c r="AL933" i="1" s="1"/>
  <c r="AG941" i="1"/>
  <c r="AH941" i="1" s="1"/>
  <c r="AI941" i="1" s="1"/>
  <c r="AJ941" i="1" s="1"/>
  <c r="AK941" i="1" s="1"/>
  <c r="AL941" i="1" s="1"/>
  <c r="AG949" i="1"/>
  <c r="AH949" i="1" s="1"/>
  <c r="AI949" i="1" s="1"/>
  <c r="AJ949" i="1" s="1"/>
  <c r="AK949" i="1" s="1"/>
  <c r="AL949" i="1" s="1"/>
  <c r="AG957" i="1"/>
  <c r="AH957" i="1" s="1"/>
  <c r="AI957" i="1" s="1"/>
  <c r="AJ957" i="1" s="1"/>
  <c r="AK957" i="1" s="1"/>
  <c r="AL957" i="1" s="1"/>
  <c r="AG965" i="1"/>
  <c r="AH965" i="1" s="1"/>
  <c r="AI965" i="1" s="1"/>
  <c r="AJ965" i="1" s="1"/>
  <c r="AK965" i="1" s="1"/>
  <c r="AL965" i="1" s="1"/>
  <c r="AG973" i="1"/>
  <c r="AH973" i="1" s="1"/>
  <c r="AI973" i="1" s="1"/>
  <c r="AJ973" i="1" s="1"/>
  <c r="AK973" i="1" s="1"/>
  <c r="AL973" i="1" s="1"/>
  <c r="AG980" i="1"/>
  <c r="AH980" i="1" s="1"/>
  <c r="AI980" i="1" s="1"/>
  <c r="AJ980" i="1" s="1"/>
  <c r="AK980" i="1" s="1"/>
  <c r="AL980" i="1" s="1"/>
  <c r="AG991" i="1"/>
  <c r="AH991" i="1" s="1"/>
  <c r="AI991" i="1" s="1"/>
  <c r="AJ991" i="1" s="1"/>
  <c r="AK991" i="1" s="1"/>
  <c r="AL991" i="1" s="1"/>
  <c r="AG999" i="1"/>
  <c r="AH999" i="1" s="1"/>
  <c r="AI999" i="1" s="1"/>
  <c r="AJ999" i="1" s="1"/>
  <c r="AK999" i="1" s="1"/>
  <c r="AL999" i="1" s="1"/>
  <c r="AG1007" i="1"/>
  <c r="AH1007" i="1" s="1"/>
  <c r="AI1007" i="1" s="1"/>
  <c r="AJ1007" i="1" s="1"/>
  <c r="AK1007" i="1" s="1"/>
  <c r="AL1007" i="1" s="1"/>
  <c r="AG1015" i="1"/>
  <c r="AH1015" i="1" s="1"/>
  <c r="AI1015" i="1" s="1"/>
  <c r="AJ1015" i="1" s="1"/>
  <c r="AK1015" i="1" s="1"/>
  <c r="AL1015" i="1" s="1"/>
  <c r="AG1023" i="1"/>
  <c r="AH1023" i="1" s="1"/>
  <c r="AI1023" i="1" s="1"/>
  <c r="AJ1023" i="1" s="1"/>
  <c r="AK1023" i="1" s="1"/>
  <c r="AL1023" i="1" s="1"/>
  <c r="AG1035" i="1"/>
  <c r="AH1035" i="1" s="1"/>
  <c r="AI1035" i="1" s="1"/>
  <c r="AJ1035" i="1" s="1"/>
  <c r="AK1035" i="1" s="1"/>
  <c r="AL1035" i="1" s="1"/>
  <c r="AG1045" i="1"/>
  <c r="AH1045" i="1" s="1"/>
  <c r="AI1045" i="1" s="1"/>
  <c r="AJ1045" i="1" s="1"/>
  <c r="AK1045" i="1" s="1"/>
  <c r="AL1045" i="1" s="1"/>
  <c r="AG1048" i="1"/>
  <c r="AH1048" i="1" s="1"/>
  <c r="AI1048" i="1" s="1"/>
  <c r="AJ1048" i="1" s="1"/>
  <c r="AK1048" i="1" s="1"/>
  <c r="AL1048" i="1" s="1"/>
  <c r="AG1067" i="1"/>
  <c r="AH1067" i="1" s="1"/>
  <c r="AI1067" i="1" s="1"/>
  <c r="AJ1067" i="1" s="1"/>
  <c r="AK1067" i="1" s="1"/>
  <c r="AL1067" i="1" s="1"/>
  <c r="AG1077" i="1"/>
  <c r="AH1077" i="1" s="1"/>
  <c r="AI1077" i="1" s="1"/>
  <c r="AJ1077" i="1" s="1"/>
  <c r="AK1077" i="1" s="1"/>
  <c r="AL1077" i="1" s="1"/>
  <c r="AG1093" i="1"/>
  <c r="AH1093" i="1" s="1"/>
  <c r="AI1093" i="1" s="1"/>
  <c r="AJ1093" i="1" s="1"/>
  <c r="AK1093" i="1" s="1"/>
  <c r="AL1093" i="1" s="1"/>
  <c r="AG1114" i="1"/>
  <c r="AH1114" i="1" s="1"/>
  <c r="AI1114" i="1" s="1"/>
  <c r="AJ1114" i="1" s="1"/>
  <c r="AK1114" i="1" s="1"/>
  <c r="AL1114" i="1" s="1"/>
  <c r="AG1146" i="1"/>
  <c r="AH1146" i="1" s="1"/>
  <c r="AI1146" i="1" s="1"/>
  <c r="AJ1146" i="1" s="1"/>
  <c r="AK1146" i="1" s="1"/>
  <c r="AL1146" i="1" s="1"/>
  <c r="AG1224" i="1"/>
  <c r="AH1224" i="1" s="1"/>
  <c r="AI1224" i="1" s="1"/>
  <c r="AJ1224" i="1" s="1"/>
  <c r="AK1224" i="1" s="1"/>
  <c r="AL1224" i="1" s="1"/>
  <c r="AG983" i="1"/>
  <c r="AH983" i="1" s="1"/>
  <c r="AI983" i="1" s="1"/>
  <c r="AJ983" i="1" s="1"/>
  <c r="AK983" i="1" s="1"/>
  <c r="AL983" i="1" s="1"/>
  <c r="AG985" i="1"/>
  <c r="AH985" i="1" s="1"/>
  <c r="AI985" i="1" s="1"/>
  <c r="AJ985" i="1" s="1"/>
  <c r="AK985" i="1" s="1"/>
  <c r="AL985" i="1" s="1"/>
  <c r="AG993" i="1"/>
  <c r="AH993" i="1" s="1"/>
  <c r="AI993" i="1" s="1"/>
  <c r="AJ993" i="1" s="1"/>
  <c r="AK993" i="1" s="1"/>
  <c r="AL993" i="1" s="1"/>
  <c r="AG1001" i="1"/>
  <c r="AH1001" i="1" s="1"/>
  <c r="AI1001" i="1" s="1"/>
  <c r="AJ1001" i="1" s="1"/>
  <c r="AK1001" i="1" s="1"/>
  <c r="AL1001" i="1" s="1"/>
  <c r="AG1009" i="1"/>
  <c r="AG1017" i="1"/>
  <c r="AH1017" i="1" s="1"/>
  <c r="AI1017" i="1" s="1"/>
  <c r="AJ1017" i="1" s="1"/>
  <c r="AK1017" i="1" s="1"/>
  <c r="AL1017" i="1" s="1"/>
  <c r="AG1025" i="1"/>
  <c r="AH1025" i="1" s="1"/>
  <c r="AI1025" i="1" s="1"/>
  <c r="AJ1025" i="1" s="1"/>
  <c r="AK1025" i="1" s="1"/>
  <c r="AL1025" i="1" s="1"/>
  <c r="AG1043" i="1"/>
  <c r="AH1043" i="1" s="1"/>
  <c r="AI1043" i="1" s="1"/>
  <c r="AJ1043" i="1" s="1"/>
  <c r="AK1043" i="1" s="1"/>
  <c r="AL1043" i="1" s="1"/>
  <c r="AG1053" i="1"/>
  <c r="AH1053" i="1" s="1"/>
  <c r="AI1053" i="1" s="1"/>
  <c r="AJ1053" i="1" s="1"/>
  <c r="AK1053" i="1" s="1"/>
  <c r="AL1053" i="1" s="1"/>
  <c r="AG1056" i="1"/>
  <c r="AH1056" i="1" s="1"/>
  <c r="AI1056" i="1" s="1"/>
  <c r="AJ1056" i="1" s="1"/>
  <c r="AK1056" i="1" s="1"/>
  <c r="AL1056" i="1" s="1"/>
  <c r="AG1076" i="1"/>
  <c r="AH1076" i="1" s="1"/>
  <c r="AI1076" i="1" s="1"/>
  <c r="AJ1076" i="1" s="1"/>
  <c r="AK1076" i="1" s="1"/>
  <c r="AL1076" i="1" s="1"/>
  <c r="AG1092" i="1"/>
  <c r="AH1092" i="1" s="1"/>
  <c r="AI1092" i="1" s="1"/>
  <c r="AJ1092" i="1" s="1"/>
  <c r="AK1092" i="1" s="1"/>
  <c r="AL1092" i="1" s="1"/>
  <c r="AG1122" i="1"/>
  <c r="AH1122" i="1" s="1"/>
  <c r="AI1122" i="1" s="1"/>
  <c r="AJ1122" i="1" s="1"/>
  <c r="AK1122" i="1" s="1"/>
  <c r="AL1122" i="1" s="1"/>
  <c r="AG1154" i="1"/>
  <c r="AH1154" i="1" s="1"/>
  <c r="AI1154" i="1" s="1"/>
  <c r="AJ1154" i="1" s="1"/>
  <c r="AK1154" i="1" s="1"/>
  <c r="AL1154" i="1" s="1"/>
  <c r="AG1179" i="1"/>
  <c r="AH1179" i="1" s="1"/>
  <c r="AI1179" i="1" s="1"/>
  <c r="AJ1179" i="1" s="1"/>
  <c r="AK1179" i="1" s="1"/>
  <c r="AL1179" i="1" s="1"/>
  <c r="AG1195" i="1"/>
  <c r="AH1195" i="1" s="1"/>
  <c r="AI1195" i="1" s="1"/>
  <c r="AJ1195" i="1" s="1"/>
  <c r="AK1195" i="1" s="1"/>
  <c r="AL1195" i="1" s="1"/>
  <c r="AG1210" i="1"/>
  <c r="AH1210" i="1" s="1"/>
  <c r="AI1210" i="1" s="1"/>
  <c r="AJ1210" i="1" s="1"/>
  <c r="AK1210" i="1" s="1"/>
  <c r="AL1210" i="1" s="1"/>
  <c r="AG1219" i="1"/>
  <c r="AH1219" i="1" s="1"/>
  <c r="AI1219" i="1" s="1"/>
  <c r="AJ1219" i="1" s="1"/>
  <c r="AK1219" i="1" s="1"/>
  <c r="AL1219" i="1" s="1"/>
  <c r="AG1226" i="1"/>
  <c r="AH1226" i="1" s="1"/>
  <c r="AI1226" i="1" s="1"/>
  <c r="AJ1226" i="1" s="1"/>
  <c r="AK1226" i="1" s="1"/>
  <c r="AL1226" i="1" s="1"/>
  <c r="AG1074" i="1"/>
  <c r="AH1074" i="1" s="1"/>
  <c r="AI1074" i="1" s="1"/>
  <c r="AJ1074" i="1" s="1"/>
  <c r="AK1074" i="1" s="1"/>
  <c r="AL1074" i="1" s="1"/>
  <c r="AG1082" i="1"/>
  <c r="AH1082" i="1" s="1"/>
  <c r="AI1082" i="1" s="1"/>
  <c r="AJ1082" i="1" s="1"/>
  <c r="AK1082" i="1" s="1"/>
  <c r="AL1082" i="1" s="1"/>
  <c r="AG1090" i="1"/>
  <c r="AH1090" i="1" s="1"/>
  <c r="AI1090" i="1" s="1"/>
  <c r="AJ1090" i="1" s="1"/>
  <c r="AK1090" i="1" s="1"/>
  <c r="AL1090" i="1" s="1"/>
  <c r="AG1098" i="1"/>
  <c r="AH1098" i="1" s="1"/>
  <c r="AI1098" i="1" s="1"/>
  <c r="AJ1098" i="1" s="1"/>
  <c r="AK1098" i="1" s="1"/>
  <c r="AL1098" i="1" s="1"/>
  <c r="AG1100" i="1"/>
  <c r="AH1100" i="1" s="1"/>
  <c r="AI1100" i="1" s="1"/>
  <c r="AJ1100" i="1" s="1"/>
  <c r="AK1100" i="1" s="1"/>
  <c r="AL1100" i="1" s="1"/>
  <c r="AG1108" i="1"/>
  <c r="AH1108" i="1" s="1"/>
  <c r="AI1108" i="1" s="1"/>
  <c r="AJ1108" i="1" s="1"/>
  <c r="AK1108" i="1" s="1"/>
  <c r="AL1108" i="1" s="1"/>
  <c r="AG1116" i="1"/>
  <c r="AH1116" i="1" s="1"/>
  <c r="AI1116" i="1" s="1"/>
  <c r="AJ1116" i="1" s="1"/>
  <c r="AK1116" i="1" s="1"/>
  <c r="AL1116" i="1" s="1"/>
  <c r="AG1124" i="1"/>
  <c r="AH1124" i="1" s="1"/>
  <c r="AI1124" i="1" s="1"/>
  <c r="AJ1124" i="1" s="1"/>
  <c r="AK1124" i="1" s="1"/>
  <c r="AL1124" i="1" s="1"/>
  <c r="AG1132" i="1"/>
  <c r="AH1132" i="1" s="1"/>
  <c r="AI1132" i="1" s="1"/>
  <c r="AJ1132" i="1" s="1"/>
  <c r="AK1132" i="1" s="1"/>
  <c r="AL1132" i="1" s="1"/>
  <c r="AG1140" i="1"/>
  <c r="AH1140" i="1" s="1"/>
  <c r="AI1140" i="1" s="1"/>
  <c r="AJ1140" i="1" s="1"/>
  <c r="AK1140" i="1" s="1"/>
  <c r="AL1140" i="1" s="1"/>
  <c r="AG1148" i="1"/>
  <c r="AH1148" i="1" s="1"/>
  <c r="AI1148" i="1" s="1"/>
  <c r="AJ1148" i="1" s="1"/>
  <c r="AK1148" i="1" s="1"/>
  <c r="AL1148" i="1" s="1"/>
  <c r="AG1156" i="1"/>
  <c r="AH1156" i="1" s="1"/>
  <c r="AI1156" i="1" s="1"/>
  <c r="AJ1156" i="1" s="1"/>
  <c r="AK1156" i="1" s="1"/>
  <c r="AL1156" i="1" s="1"/>
  <c r="AG1164" i="1"/>
  <c r="AH1164" i="1" s="1"/>
  <c r="AI1164" i="1" s="1"/>
  <c r="AJ1164" i="1" s="1"/>
  <c r="AK1164" i="1" s="1"/>
  <c r="AL1164" i="1" s="1"/>
  <c r="AG1167" i="1"/>
  <c r="AH1167" i="1" s="1"/>
  <c r="AI1167" i="1" s="1"/>
  <c r="AJ1167" i="1" s="1"/>
  <c r="AK1167" i="1" s="1"/>
  <c r="AL1167" i="1" s="1"/>
  <c r="AG1168" i="1"/>
  <c r="AH1168" i="1" s="1"/>
  <c r="AI1168" i="1" s="1"/>
  <c r="AJ1168" i="1" s="1"/>
  <c r="AK1168" i="1" s="1"/>
  <c r="AL1168" i="1" s="1"/>
  <c r="AG1183" i="1"/>
  <c r="AH1183" i="1" s="1"/>
  <c r="AI1183" i="1" s="1"/>
  <c r="AJ1183" i="1" s="1"/>
  <c r="AK1183" i="1" s="1"/>
  <c r="AL1183" i="1" s="1"/>
  <c r="AG1184" i="1"/>
  <c r="AH1184" i="1" s="1"/>
  <c r="AI1184" i="1" s="1"/>
  <c r="AJ1184" i="1" s="1"/>
  <c r="AK1184" i="1" s="1"/>
  <c r="AL1184" i="1" s="1"/>
  <c r="AG1199" i="1"/>
  <c r="AH1199" i="1" s="1"/>
  <c r="AI1199" i="1" s="1"/>
  <c r="AJ1199" i="1" s="1"/>
  <c r="AK1199" i="1" s="1"/>
  <c r="AL1199" i="1" s="1"/>
  <c r="AG1200" i="1"/>
  <c r="AH1200" i="1" s="1"/>
  <c r="AI1200" i="1" s="1"/>
  <c r="AJ1200" i="1" s="1"/>
  <c r="AK1200" i="1" s="1"/>
  <c r="AL1200" i="1" s="1"/>
  <c r="AG1216" i="1"/>
  <c r="AH1216" i="1" s="1"/>
  <c r="AI1216" i="1" s="1"/>
  <c r="AJ1216" i="1" s="1"/>
  <c r="AK1216" i="1" s="1"/>
  <c r="AL1216" i="1" s="1"/>
  <c r="AG1230" i="1"/>
  <c r="AH1230" i="1" s="1"/>
  <c r="AI1230" i="1" s="1"/>
  <c r="AJ1230" i="1" s="1"/>
  <c r="AK1230" i="1" s="1"/>
  <c r="AL1230" i="1" s="1"/>
  <c r="AG1072" i="1"/>
  <c r="AH1072" i="1" s="1"/>
  <c r="AI1072" i="1" s="1"/>
  <c r="AJ1072" i="1" s="1"/>
  <c r="AK1072" i="1" s="1"/>
  <c r="AL1072" i="1" s="1"/>
  <c r="AG1080" i="1"/>
  <c r="AH1080" i="1" s="1"/>
  <c r="AI1080" i="1" s="1"/>
  <c r="AJ1080" i="1" s="1"/>
  <c r="AK1080" i="1" s="1"/>
  <c r="AL1080" i="1" s="1"/>
  <c r="AG1088" i="1"/>
  <c r="AH1088" i="1" s="1"/>
  <c r="AI1088" i="1" s="1"/>
  <c r="AJ1088" i="1" s="1"/>
  <c r="AK1088" i="1" s="1"/>
  <c r="AL1088" i="1" s="1"/>
  <c r="AG1096" i="1"/>
  <c r="AH1096" i="1" s="1"/>
  <c r="AI1096" i="1" s="1"/>
  <c r="AJ1096" i="1" s="1"/>
  <c r="AK1096" i="1" s="1"/>
  <c r="AL1096" i="1" s="1"/>
  <c r="AG1102" i="1"/>
  <c r="AH1102" i="1" s="1"/>
  <c r="AI1102" i="1" s="1"/>
  <c r="AJ1102" i="1" s="1"/>
  <c r="AK1102" i="1" s="1"/>
  <c r="AL1102" i="1" s="1"/>
  <c r="AG1110" i="1"/>
  <c r="AH1110" i="1" s="1"/>
  <c r="AI1110" i="1" s="1"/>
  <c r="AJ1110" i="1" s="1"/>
  <c r="AK1110" i="1" s="1"/>
  <c r="AL1110" i="1" s="1"/>
  <c r="AG1118" i="1"/>
  <c r="AH1118" i="1" s="1"/>
  <c r="AI1118" i="1" s="1"/>
  <c r="AJ1118" i="1" s="1"/>
  <c r="AK1118" i="1" s="1"/>
  <c r="AL1118" i="1" s="1"/>
  <c r="AG1126" i="1"/>
  <c r="AH1126" i="1" s="1"/>
  <c r="AI1126" i="1" s="1"/>
  <c r="AJ1126" i="1" s="1"/>
  <c r="AK1126" i="1" s="1"/>
  <c r="AL1126" i="1" s="1"/>
  <c r="AG1134" i="1"/>
  <c r="AH1134" i="1" s="1"/>
  <c r="AI1134" i="1" s="1"/>
  <c r="AJ1134" i="1" s="1"/>
  <c r="AK1134" i="1" s="1"/>
  <c r="AL1134" i="1" s="1"/>
  <c r="AG1142" i="1"/>
  <c r="AH1142" i="1" s="1"/>
  <c r="AI1142" i="1" s="1"/>
  <c r="AJ1142" i="1" s="1"/>
  <c r="AK1142" i="1" s="1"/>
  <c r="AL1142" i="1" s="1"/>
  <c r="AG1150" i="1"/>
  <c r="AH1150" i="1" s="1"/>
  <c r="AI1150" i="1" s="1"/>
  <c r="AJ1150" i="1" s="1"/>
  <c r="AK1150" i="1" s="1"/>
  <c r="AL1150" i="1" s="1"/>
  <c r="AG1158" i="1"/>
  <c r="AH1158" i="1" s="1"/>
  <c r="AI1158" i="1" s="1"/>
  <c r="AJ1158" i="1" s="1"/>
  <c r="AK1158" i="1" s="1"/>
  <c r="AL1158" i="1" s="1"/>
  <c r="AG1166" i="1"/>
  <c r="AH1166" i="1" s="1"/>
  <c r="AI1166" i="1" s="1"/>
  <c r="AJ1166" i="1" s="1"/>
  <c r="AK1166" i="1" s="1"/>
  <c r="AL1166" i="1" s="1"/>
  <c r="AG1171" i="1"/>
  <c r="AH1171" i="1" s="1"/>
  <c r="AI1171" i="1" s="1"/>
  <c r="AJ1171" i="1" s="1"/>
  <c r="AK1171" i="1" s="1"/>
  <c r="AL1171" i="1" s="1"/>
  <c r="AG1172" i="1"/>
  <c r="AH1172" i="1" s="1"/>
  <c r="AI1172" i="1" s="1"/>
  <c r="AJ1172" i="1" s="1"/>
  <c r="AK1172" i="1" s="1"/>
  <c r="AL1172" i="1" s="1"/>
  <c r="AG1187" i="1"/>
  <c r="AH1187" i="1" s="1"/>
  <c r="AI1187" i="1" s="1"/>
  <c r="AJ1187" i="1" s="1"/>
  <c r="AK1187" i="1" s="1"/>
  <c r="AL1187" i="1" s="1"/>
  <c r="AG1188" i="1"/>
  <c r="AH1188" i="1" s="1"/>
  <c r="AI1188" i="1" s="1"/>
  <c r="AJ1188" i="1" s="1"/>
  <c r="AK1188" i="1" s="1"/>
  <c r="AL1188" i="1" s="1"/>
  <c r="AG1203" i="1"/>
  <c r="AH1203" i="1" s="1"/>
  <c r="AI1203" i="1" s="1"/>
  <c r="AJ1203" i="1" s="1"/>
  <c r="AK1203" i="1" s="1"/>
  <c r="AL1203" i="1" s="1"/>
  <c r="AG1204" i="1"/>
  <c r="AH1204" i="1" s="1"/>
  <c r="AI1204" i="1" s="1"/>
  <c r="AJ1204" i="1" s="1"/>
  <c r="AK1204" i="1" s="1"/>
  <c r="AL1204" i="1" s="1"/>
  <c r="AG1215" i="1"/>
  <c r="AH1215" i="1" s="1"/>
  <c r="AI1215" i="1" s="1"/>
  <c r="AJ1215" i="1" s="1"/>
  <c r="AK1215" i="1" s="1"/>
  <c r="AL1215" i="1" s="1"/>
  <c r="AG1218" i="1"/>
  <c r="AH1218" i="1" s="1"/>
  <c r="AI1218" i="1" s="1"/>
  <c r="AJ1218" i="1" s="1"/>
  <c r="AK1218" i="1" s="1"/>
  <c r="AL1218" i="1" s="1"/>
  <c r="AG1220" i="1"/>
  <c r="AH1220" i="1" s="1"/>
  <c r="AI1220" i="1" s="1"/>
  <c r="AJ1220" i="1" s="1"/>
  <c r="AK1220" i="1" s="1"/>
  <c r="AL1220" i="1" s="1"/>
  <c r="AG1235" i="1"/>
  <c r="AH1235" i="1" s="1"/>
  <c r="AI1235" i="1" s="1"/>
  <c r="AJ1235" i="1" s="1"/>
  <c r="AK1235" i="1" s="1"/>
  <c r="AL1235" i="1" s="1"/>
  <c r="AG1240" i="1"/>
  <c r="AH1240" i="1" s="1"/>
  <c r="AI1240" i="1" s="1"/>
  <c r="AJ1240" i="1" s="1"/>
  <c r="AK1240" i="1" s="1"/>
  <c r="AL1240" i="1" s="1"/>
  <c r="AG1281" i="1"/>
  <c r="AH1281" i="1" s="1"/>
  <c r="AI1281" i="1" s="1"/>
  <c r="AJ1281" i="1" s="1"/>
  <c r="AK1281" i="1" s="1"/>
  <c r="AL1281" i="1" s="1"/>
  <c r="AG1078" i="1"/>
  <c r="AH1078" i="1" s="1"/>
  <c r="AI1078" i="1" s="1"/>
  <c r="AJ1078" i="1" s="1"/>
  <c r="AK1078" i="1" s="1"/>
  <c r="AL1078" i="1" s="1"/>
  <c r="AG1086" i="1"/>
  <c r="AH1086" i="1" s="1"/>
  <c r="AI1086" i="1" s="1"/>
  <c r="AJ1086" i="1" s="1"/>
  <c r="AK1086" i="1" s="1"/>
  <c r="AL1086" i="1" s="1"/>
  <c r="AG1094" i="1"/>
  <c r="AH1094" i="1" s="1"/>
  <c r="AI1094" i="1" s="1"/>
  <c r="AJ1094" i="1" s="1"/>
  <c r="AK1094" i="1" s="1"/>
  <c r="AL1094" i="1" s="1"/>
  <c r="AG1104" i="1"/>
  <c r="AH1104" i="1" s="1"/>
  <c r="AI1104" i="1" s="1"/>
  <c r="AJ1104" i="1" s="1"/>
  <c r="AK1104" i="1" s="1"/>
  <c r="AL1104" i="1" s="1"/>
  <c r="AG1112" i="1"/>
  <c r="AH1112" i="1" s="1"/>
  <c r="AI1112" i="1" s="1"/>
  <c r="AJ1112" i="1" s="1"/>
  <c r="AK1112" i="1" s="1"/>
  <c r="AL1112" i="1" s="1"/>
  <c r="AG1120" i="1"/>
  <c r="AH1120" i="1" s="1"/>
  <c r="AI1120" i="1" s="1"/>
  <c r="AJ1120" i="1" s="1"/>
  <c r="AK1120" i="1" s="1"/>
  <c r="AL1120" i="1" s="1"/>
  <c r="AG1128" i="1"/>
  <c r="AH1128" i="1" s="1"/>
  <c r="AI1128" i="1" s="1"/>
  <c r="AJ1128" i="1" s="1"/>
  <c r="AK1128" i="1" s="1"/>
  <c r="AL1128" i="1" s="1"/>
  <c r="AG1136" i="1"/>
  <c r="AH1136" i="1" s="1"/>
  <c r="AI1136" i="1" s="1"/>
  <c r="AJ1136" i="1" s="1"/>
  <c r="AK1136" i="1" s="1"/>
  <c r="AL1136" i="1" s="1"/>
  <c r="AG1144" i="1"/>
  <c r="AH1144" i="1" s="1"/>
  <c r="AI1144" i="1" s="1"/>
  <c r="AJ1144" i="1" s="1"/>
  <c r="AK1144" i="1" s="1"/>
  <c r="AL1144" i="1" s="1"/>
  <c r="AG1152" i="1"/>
  <c r="AH1152" i="1" s="1"/>
  <c r="AI1152" i="1" s="1"/>
  <c r="AJ1152" i="1" s="1"/>
  <c r="AK1152" i="1" s="1"/>
  <c r="AL1152" i="1" s="1"/>
  <c r="AG1160" i="1"/>
  <c r="AH1160" i="1" s="1"/>
  <c r="AI1160" i="1" s="1"/>
  <c r="AJ1160" i="1" s="1"/>
  <c r="AK1160" i="1" s="1"/>
  <c r="AL1160" i="1" s="1"/>
  <c r="AG1175" i="1"/>
  <c r="AH1175" i="1" s="1"/>
  <c r="AI1175" i="1" s="1"/>
  <c r="AJ1175" i="1" s="1"/>
  <c r="AK1175" i="1" s="1"/>
  <c r="AL1175" i="1" s="1"/>
  <c r="AG1176" i="1"/>
  <c r="AH1176" i="1" s="1"/>
  <c r="AI1176" i="1" s="1"/>
  <c r="AJ1176" i="1" s="1"/>
  <c r="AK1176" i="1" s="1"/>
  <c r="AL1176" i="1" s="1"/>
  <c r="AG1191" i="1"/>
  <c r="AG1192" i="1"/>
  <c r="AH1192" i="1" s="1"/>
  <c r="AI1192" i="1" s="1"/>
  <c r="AJ1192" i="1" s="1"/>
  <c r="AK1192" i="1" s="1"/>
  <c r="AL1192" i="1" s="1"/>
  <c r="AG1246" i="1"/>
  <c r="AH1246" i="1" s="1"/>
  <c r="AI1246" i="1" s="1"/>
  <c r="AJ1246" i="1" s="1"/>
  <c r="AK1246" i="1" s="1"/>
  <c r="AL1246" i="1" s="1"/>
  <c r="AG1256" i="1"/>
  <c r="AH1256" i="1" s="1"/>
  <c r="AI1256" i="1" s="1"/>
  <c r="AJ1256" i="1" s="1"/>
  <c r="AK1256" i="1" s="1"/>
  <c r="AL1256" i="1" s="1"/>
  <c r="AG1294" i="1"/>
  <c r="AH1294" i="1" s="1"/>
  <c r="AI1294" i="1" s="1"/>
  <c r="AJ1294" i="1" s="1"/>
  <c r="AK1294" i="1" s="1"/>
  <c r="AL1294" i="1" s="1"/>
  <c r="AG1223" i="1"/>
  <c r="AH1223" i="1" s="1"/>
  <c r="AI1223" i="1" s="1"/>
  <c r="AJ1223" i="1" s="1"/>
  <c r="AK1223" i="1" s="1"/>
  <c r="AL1223" i="1" s="1"/>
  <c r="AG1231" i="1"/>
  <c r="AH1231" i="1" s="1"/>
  <c r="AI1231" i="1" s="1"/>
  <c r="AJ1231" i="1" s="1"/>
  <c r="AK1231" i="1" s="1"/>
  <c r="AL1231" i="1" s="1"/>
  <c r="AG1242" i="1"/>
  <c r="AH1242" i="1" s="1"/>
  <c r="AI1242" i="1" s="1"/>
  <c r="AJ1242" i="1" s="1"/>
  <c r="AK1242" i="1" s="1"/>
  <c r="AL1242" i="1" s="1"/>
  <c r="AG1247" i="1"/>
  <c r="AH1247" i="1" s="1"/>
  <c r="AI1247" i="1" s="1"/>
  <c r="AJ1247" i="1" s="1"/>
  <c r="AK1247" i="1" s="1"/>
  <c r="AL1247" i="1" s="1"/>
  <c r="AG1255" i="1"/>
  <c r="AH1255" i="1" s="1"/>
  <c r="AI1255" i="1" s="1"/>
  <c r="AJ1255" i="1" s="1"/>
  <c r="AK1255" i="1" s="1"/>
  <c r="AL1255" i="1" s="1"/>
  <c r="AG1258" i="1"/>
  <c r="AH1258" i="1" s="1"/>
  <c r="AI1258" i="1" s="1"/>
  <c r="AJ1258" i="1" s="1"/>
  <c r="AK1258" i="1" s="1"/>
  <c r="AL1258" i="1" s="1"/>
  <c r="AG1273" i="1"/>
  <c r="AH1273" i="1" s="1"/>
  <c r="AI1273" i="1" s="1"/>
  <c r="AJ1273" i="1" s="1"/>
  <c r="AK1273" i="1" s="1"/>
  <c r="AL1273" i="1" s="1"/>
  <c r="AG1277" i="1"/>
  <c r="AH1277" i="1" s="1"/>
  <c r="AI1277" i="1" s="1"/>
  <c r="AJ1277" i="1" s="1"/>
  <c r="AK1277" i="1" s="1"/>
  <c r="AL1277" i="1" s="1"/>
  <c r="AG1290" i="1"/>
  <c r="AH1290" i="1" s="1"/>
  <c r="AI1290" i="1" s="1"/>
  <c r="AJ1290" i="1" s="1"/>
  <c r="AK1290" i="1" s="1"/>
  <c r="AL1290" i="1" s="1"/>
  <c r="AG1306" i="1"/>
  <c r="AH1306" i="1" s="1"/>
  <c r="AI1306" i="1" s="1"/>
  <c r="AJ1306" i="1" s="1"/>
  <c r="AK1306" i="1" s="1"/>
  <c r="AL1306" i="1" s="1"/>
  <c r="AG1222" i="1"/>
  <c r="AH1222" i="1" s="1"/>
  <c r="AI1222" i="1" s="1"/>
  <c r="AJ1222" i="1" s="1"/>
  <c r="AK1222" i="1" s="1"/>
  <c r="AL1222" i="1" s="1"/>
  <c r="AG1227" i="1"/>
  <c r="AH1227" i="1" s="1"/>
  <c r="AI1227" i="1" s="1"/>
  <c r="AJ1227" i="1" s="1"/>
  <c r="AK1227" i="1" s="1"/>
  <c r="AL1227" i="1" s="1"/>
  <c r="AG1228" i="1"/>
  <c r="AH1228" i="1" s="1"/>
  <c r="AI1228" i="1" s="1"/>
  <c r="AJ1228" i="1" s="1"/>
  <c r="AK1228" i="1" s="1"/>
  <c r="AL1228" i="1" s="1"/>
  <c r="AG1236" i="1"/>
  <c r="AH1236" i="1" s="1"/>
  <c r="AI1236" i="1" s="1"/>
  <c r="AJ1236" i="1" s="1"/>
  <c r="AK1236" i="1" s="1"/>
  <c r="AL1236" i="1" s="1"/>
  <c r="AG1238" i="1"/>
  <c r="AG1243" i="1"/>
  <c r="AH1243" i="1" s="1"/>
  <c r="AI1243" i="1" s="1"/>
  <c r="AJ1243" i="1" s="1"/>
  <c r="AK1243" i="1" s="1"/>
  <c r="AL1243" i="1" s="1"/>
  <c r="AG1252" i="1"/>
  <c r="AH1252" i="1" s="1"/>
  <c r="AI1252" i="1" s="1"/>
  <c r="AJ1252" i="1" s="1"/>
  <c r="AK1252" i="1" s="1"/>
  <c r="AL1252" i="1" s="1"/>
  <c r="AG1263" i="1"/>
  <c r="AH1263" i="1" s="1"/>
  <c r="AI1263" i="1" s="1"/>
  <c r="AJ1263" i="1" s="1"/>
  <c r="AK1263" i="1" s="1"/>
  <c r="AL1263" i="1" s="1"/>
  <c r="AG1264" i="1"/>
  <c r="AH1264" i="1" s="1"/>
  <c r="AI1264" i="1" s="1"/>
  <c r="AJ1264" i="1" s="1"/>
  <c r="AK1264" i="1" s="1"/>
  <c r="AL1264" i="1" s="1"/>
  <c r="AG1266" i="1"/>
  <c r="AH1266" i="1" s="1"/>
  <c r="AI1266" i="1" s="1"/>
  <c r="AJ1266" i="1" s="1"/>
  <c r="AK1266" i="1" s="1"/>
  <c r="AL1266" i="1" s="1"/>
  <c r="AG1279" i="1"/>
  <c r="AH1279" i="1" s="1"/>
  <c r="AI1279" i="1" s="1"/>
  <c r="AJ1279" i="1" s="1"/>
  <c r="AK1279" i="1" s="1"/>
  <c r="AL1279" i="1" s="1"/>
  <c r="AG1302" i="1"/>
  <c r="AH1302" i="1" s="1"/>
  <c r="AI1302" i="1" s="1"/>
  <c r="AJ1302" i="1" s="1"/>
  <c r="AK1302" i="1" s="1"/>
  <c r="AL1302" i="1" s="1"/>
  <c r="AG1169" i="1"/>
  <c r="AH1169" i="1" s="1"/>
  <c r="AI1169" i="1" s="1"/>
  <c r="AJ1169" i="1" s="1"/>
  <c r="AK1169" i="1" s="1"/>
  <c r="AL1169" i="1" s="1"/>
  <c r="AG1173" i="1"/>
  <c r="AH1173" i="1" s="1"/>
  <c r="AI1173" i="1" s="1"/>
  <c r="AJ1173" i="1" s="1"/>
  <c r="AK1173" i="1" s="1"/>
  <c r="AL1173" i="1" s="1"/>
  <c r="AG1177" i="1"/>
  <c r="AH1177" i="1" s="1"/>
  <c r="AI1177" i="1" s="1"/>
  <c r="AJ1177" i="1" s="1"/>
  <c r="AK1177" i="1" s="1"/>
  <c r="AL1177" i="1" s="1"/>
  <c r="AG1181" i="1"/>
  <c r="AH1181" i="1" s="1"/>
  <c r="AI1181" i="1" s="1"/>
  <c r="AJ1181" i="1" s="1"/>
  <c r="AK1181" i="1" s="1"/>
  <c r="AL1181" i="1" s="1"/>
  <c r="AG1185" i="1"/>
  <c r="AH1185" i="1" s="1"/>
  <c r="AI1185" i="1" s="1"/>
  <c r="AJ1185" i="1" s="1"/>
  <c r="AK1185" i="1" s="1"/>
  <c r="AL1185" i="1" s="1"/>
  <c r="AG1189" i="1"/>
  <c r="AH1189" i="1" s="1"/>
  <c r="AI1189" i="1" s="1"/>
  <c r="AJ1189" i="1" s="1"/>
  <c r="AK1189" i="1" s="1"/>
  <c r="AL1189" i="1" s="1"/>
  <c r="AG1193" i="1"/>
  <c r="AH1193" i="1" s="1"/>
  <c r="AI1193" i="1" s="1"/>
  <c r="AJ1193" i="1" s="1"/>
  <c r="AK1193" i="1" s="1"/>
  <c r="AL1193" i="1" s="1"/>
  <c r="AG1197" i="1"/>
  <c r="AH1197" i="1" s="1"/>
  <c r="AI1197" i="1" s="1"/>
  <c r="AJ1197" i="1" s="1"/>
  <c r="AK1197" i="1" s="1"/>
  <c r="AL1197" i="1" s="1"/>
  <c r="AG1201" i="1"/>
  <c r="AH1201" i="1" s="1"/>
  <c r="AI1201" i="1" s="1"/>
  <c r="AJ1201" i="1" s="1"/>
  <c r="AK1201" i="1" s="1"/>
  <c r="AL1201" i="1" s="1"/>
  <c r="AG1207" i="1"/>
  <c r="AH1207" i="1" s="1"/>
  <c r="AI1207" i="1" s="1"/>
  <c r="AJ1207" i="1" s="1"/>
  <c r="AK1207" i="1" s="1"/>
  <c r="AL1207" i="1" s="1"/>
  <c r="AG1234" i="1"/>
  <c r="AH1234" i="1" s="1"/>
  <c r="AI1234" i="1" s="1"/>
  <c r="AJ1234" i="1" s="1"/>
  <c r="AK1234" i="1" s="1"/>
  <c r="AL1234" i="1" s="1"/>
  <c r="AG1239" i="1"/>
  <c r="AH1239" i="1" s="1"/>
  <c r="AI1239" i="1" s="1"/>
  <c r="AJ1239" i="1" s="1"/>
  <c r="AK1239" i="1" s="1"/>
  <c r="AL1239" i="1" s="1"/>
  <c r="AG1250" i="1"/>
  <c r="AH1250" i="1" s="1"/>
  <c r="AI1250" i="1" s="1"/>
  <c r="AJ1250" i="1" s="1"/>
  <c r="AK1250" i="1" s="1"/>
  <c r="AL1250" i="1" s="1"/>
  <c r="AG1260" i="1"/>
  <c r="AH1260" i="1" s="1"/>
  <c r="AI1260" i="1" s="1"/>
  <c r="AJ1260" i="1" s="1"/>
  <c r="AK1260" i="1" s="1"/>
  <c r="AL1260" i="1" s="1"/>
  <c r="AG1278" i="1"/>
  <c r="AH1278" i="1" s="1"/>
  <c r="AI1278" i="1" s="1"/>
  <c r="AJ1278" i="1" s="1"/>
  <c r="AK1278" i="1" s="1"/>
  <c r="AL1278" i="1" s="1"/>
  <c r="AG1298" i="1"/>
  <c r="AH1298" i="1" s="1"/>
  <c r="AI1298" i="1" s="1"/>
  <c r="AJ1298" i="1" s="1"/>
  <c r="AK1298" i="1" s="1"/>
  <c r="AL1298" i="1" s="1"/>
  <c r="AG1288" i="1"/>
  <c r="AH1288" i="1" s="1"/>
  <c r="AI1288" i="1" s="1"/>
  <c r="AJ1288" i="1" s="1"/>
  <c r="AK1288" i="1" s="1"/>
  <c r="AL1288" i="1" s="1"/>
  <c r="AG1292" i="1"/>
  <c r="AH1292" i="1" s="1"/>
  <c r="AI1292" i="1" s="1"/>
  <c r="AJ1292" i="1" s="1"/>
  <c r="AK1292" i="1" s="1"/>
  <c r="AL1292" i="1" s="1"/>
  <c r="AG1296" i="1"/>
  <c r="AH1296" i="1" s="1"/>
  <c r="AI1296" i="1" s="1"/>
  <c r="AJ1296" i="1" s="1"/>
  <c r="AK1296" i="1" s="1"/>
  <c r="AL1296" i="1" s="1"/>
  <c r="AG1300" i="1"/>
  <c r="AH1300" i="1" s="1"/>
  <c r="AI1300" i="1" s="1"/>
  <c r="AJ1300" i="1" s="1"/>
  <c r="AK1300" i="1" s="1"/>
  <c r="AL1300" i="1" s="1"/>
  <c r="AG1304" i="1"/>
  <c r="AH1304" i="1" s="1"/>
  <c r="AI1304" i="1" s="1"/>
  <c r="AJ1304" i="1" s="1"/>
  <c r="AK1304" i="1" s="1"/>
  <c r="AL1304" i="1" s="1"/>
  <c r="AG1308" i="1"/>
  <c r="AH1308" i="1" s="1"/>
  <c r="AI1308" i="1" s="1"/>
  <c r="AJ1308" i="1" s="1"/>
  <c r="AK1308" i="1" s="1"/>
  <c r="AL1308" i="1" s="1"/>
  <c r="AG1312" i="1"/>
  <c r="AG1254" i="1"/>
  <c r="AH1254" i="1" s="1"/>
  <c r="AI1254" i="1" s="1"/>
  <c r="AJ1254" i="1" s="1"/>
  <c r="AK1254" i="1" s="1"/>
  <c r="AL1254" i="1" s="1"/>
  <c r="AG1259" i="1"/>
  <c r="AH1259" i="1" s="1"/>
  <c r="AI1259" i="1" s="1"/>
  <c r="AJ1259" i="1" s="1"/>
  <c r="AK1259" i="1" s="1"/>
  <c r="AL1259" i="1" s="1"/>
  <c r="AG1262" i="1"/>
  <c r="AH1262" i="1" s="1"/>
  <c r="AI1262" i="1" s="1"/>
  <c r="AJ1262" i="1" s="1"/>
  <c r="AK1262" i="1" s="1"/>
  <c r="AL1262" i="1" s="1"/>
  <c r="AG1267" i="1"/>
  <c r="AH1267" i="1" s="1"/>
  <c r="AI1267" i="1" s="1"/>
  <c r="AJ1267" i="1" s="1"/>
  <c r="AK1267" i="1" s="1"/>
  <c r="AL1267" i="1" s="1"/>
  <c r="AG1268" i="1"/>
  <c r="AH1268" i="1" s="1"/>
  <c r="AI1268" i="1" s="1"/>
  <c r="AJ1268" i="1" s="1"/>
  <c r="AK1268" i="1" s="1"/>
  <c r="AL1268" i="1" s="1"/>
  <c r="AG1270" i="1"/>
  <c r="AH1270" i="1" s="1"/>
  <c r="AI1270" i="1" s="1"/>
  <c r="AJ1270" i="1" s="1"/>
  <c r="AK1270" i="1" s="1"/>
  <c r="AL1270" i="1" s="1"/>
  <c r="AG1282" i="1"/>
  <c r="AH1282" i="1" s="1"/>
  <c r="AI1282" i="1" s="1"/>
  <c r="AJ1282" i="1" s="1"/>
  <c r="AK1282" i="1" s="1"/>
  <c r="AL1282" i="1" s="1"/>
  <c r="AG1366" i="1"/>
  <c r="AG1314" i="1"/>
  <c r="AG1316" i="1"/>
  <c r="AH1316" i="1" s="1"/>
  <c r="AI1316" i="1" s="1"/>
  <c r="AJ1316" i="1" s="1"/>
  <c r="AK1316" i="1" s="1"/>
  <c r="AL1316" i="1" s="1"/>
  <c r="AG1318" i="1"/>
  <c r="AH1318" i="1" s="1"/>
  <c r="AI1318" i="1" s="1"/>
  <c r="AJ1318" i="1" s="1"/>
  <c r="AK1318" i="1" s="1"/>
  <c r="AL1318" i="1" s="1"/>
  <c r="AG1320" i="1"/>
  <c r="AH1320" i="1" s="1"/>
  <c r="AI1320" i="1" s="1"/>
  <c r="AJ1320" i="1" s="1"/>
  <c r="AK1320" i="1" s="1"/>
  <c r="AL1320" i="1" s="1"/>
  <c r="AG1322" i="1"/>
  <c r="AH1322" i="1" s="1"/>
  <c r="AI1322" i="1" s="1"/>
  <c r="AJ1322" i="1" s="1"/>
  <c r="AK1322" i="1" s="1"/>
  <c r="AL1322" i="1" s="1"/>
  <c r="AG1324" i="1"/>
  <c r="AG1326" i="1"/>
  <c r="AH1326" i="1" s="1"/>
  <c r="AI1326" i="1" s="1"/>
  <c r="AJ1326" i="1" s="1"/>
  <c r="AK1326" i="1" s="1"/>
  <c r="AL1326" i="1" s="1"/>
  <c r="AG1328" i="1"/>
  <c r="AH1328" i="1" s="1"/>
  <c r="AI1328" i="1" s="1"/>
  <c r="AJ1328" i="1" s="1"/>
  <c r="AK1328" i="1" s="1"/>
  <c r="AL1328" i="1" s="1"/>
  <c r="AG1330" i="1"/>
  <c r="AG1332" i="1"/>
  <c r="AH1332" i="1" s="1"/>
  <c r="AI1332" i="1" s="1"/>
  <c r="AJ1332" i="1" s="1"/>
  <c r="AK1332" i="1" s="1"/>
  <c r="AL1332" i="1" s="1"/>
  <c r="AG1334" i="1"/>
  <c r="AH1334" i="1" s="1"/>
  <c r="AI1334" i="1" s="1"/>
  <c r="AJ1334" i="1" s="1"/>
  <c r="AK1334" i="1" s="1"/>
  <c r="AL1334" i="1" s="1"/>
  <c r="AG1336" i="1"/>
  <c r="AH1336" i="1" s="1"/>
  <c r="AI1336" i="1" s="1"/>
  <c r="AJ1336" i="1" s="1"/>
  <c r="AK1336" i="1" s="1"/>
  <c r="AL1336" i="1" s="1"/>
  <c r="AG1338" i="1"/>
  <c r="AH1338" i="1" s="1"/>
  <c r="AI1338" i="1" s="1"/>
  <c r="AJ1338" i="1" s="1"/>
  <c r="AK1338" i="1" s="1"/>
  <c r="AL1338" i="1" s="1"/>
  <c r="AG1340" i="1"/>
  <c r="AH1340" i="1" s="1"/>
  <c r="AI1340" i="1" s="1"/>
  <c r="AJ1340" i="1" s="1"/>
  <c r="AK1340" i="1" s="1"/>
  <c r="AL1340" i="1" s="1"/>
  <c r="AG1342" i="1"/>
  <c r="AH1342" i="1" s="1"/>
  <c r="AI1342" i="1" s="1"/>
  <c r="AJ1342" i="1" s="1"/>
  <c r="AK1342" i="1" s="1"/>
  <c r="AL1342" i="1" s="1"/>
  <c r="AG1344" i="1"/>
  <c r="AG1346" i="1"/>
  <c r="AH1346" i="1" s="1"/>
  <c r="AI1346" i="1" s="1"/>
  <c r="AJ1346" i="1" s="1"/>
  <c r="AK1346" i="1" s="1"/>
  <c r="AL1346" i="1" s="1"/>
  <c r="AG1348" i="1"/>
  <c r="AH1348" i="1" s="1"/>
  <c r="AI1348" i="1" s="1"/>
  <c r="AJ1348" i="1" s="1"/>
  <c r="AK1348" i="1" s="1"/>
  <c r="AL1348" i="1" s="1"/>
  <c r="AG1350" i="1"/>
  <c r="AH1350" i="1" s="1"/>
  <c r="AI1350" i="1" s="1"/>
  <c r="AJ1350" i="1" s="1"/>
  <c r="AK1350" i="1" s="1"/>
  <c r="AL1350" i="1" s="1"/>
  <c r="AG1352" i="1"/>
  <c r="AH1352" i="1" s="1"/>
  <c r="AI1352" i="1" s="1"/>
  <c r="AJ1352" i="1" s="1"/>
  <c r="AK1352" i="1" s="1"/>
  <c r="AL1352" i="1" s="1"/>
  <c r="AG1354" i="1"/>
  <c r="AH1354" i="1" s="1"/>
  <c r="AI1354" i="1" s="1"/>
  <c r="AJ1354" i="1" s="1"/>
  <c r="AK1354" i="1" s="1"/>
  <c r="AL1354" i="1" s="1"/>
  <c r="AG1362" i="1"/>
  <c r="AH1362" i="1" s="1"/>
  <c r="AI1362" i="1" s="1"/>
  <c r="AJ1362" i="1" s="1"/>
  <c r="AK1362" i="1" s="1"/>
  <c r="AL1362" i="1" s="1"/>
  <c r="AG1378" i="1"/>
  <c r="AH1378" i="1" s="1"/>
  <c r="AI1378" i="1" s="1"/>
  <c r="AJ1378" i="1" s="1"/>
  <c r="AK1378" i="1" s="1"/>
  <c r="AL1378" i="1" s="1"/>
  <c r="AG1381" i="1"/>
  <c r="AH1381" i="1" s="1"/>
  <c r="AI1381" i="1" s="1"/>
  <c r="AJ1381" i="1" s="1"/>
  <c r="AK1381" i="1" s="1"/>
  <c r="AL1381" i="1" s="1"/>
  <c r="AG1358" i="1"/>
  <c r="AH1358" i="1" s="1"/>
  <c r="AI1358" i="1" s="1"/>
  <c r="AJ1358" i="1" s="1"/>
  <c r="AK1358" i="1" s="1"/>
  <c r="AL1358" i="1" s="1"/>
  <c r="AG1374" i="1"/>
  <c r="AH1374" i="1" s="1"/>
  <c r="AI1374" i="1" s="1"/>
  <c r="AJ1374" i="1" s="1"/>
  <c r="AK1374" i="1" s="1"/>
  <c r="AL1374" i="1" s="1"/>
  <c r="AG1284" i="1"/>
  <c r="AH1284" i="1" s="1"/>
  <c r="AI1284" i="1" s="1"/>
  <c r="AJ1284" i="1" s="1"/>
  <c r="AK1284" i="1" s="1"/>
  <c r="AL1284" i="1" s="1"/>
  <c r="AG1370" i="1"/>
  <c r="AH1370" i="1" s="1"/>
  <c r="AI1370" i="1" s="1"/>
  <c r="AJ1370" i="1" s="1"/>
  <c r="AK1370" i="1" s="1"/>
  <c r="AL1370" i="1" s="1"/>
  <c r="AG1384" i="1"/>
  <c r="AH1384" i="1" s="1"/>
  <c r="AI1384" i="1" s="1"/>
  <c r="AJ1384" i="1" s="1"/>
  <c r="AK1384" i="1" s="1"/>
  <c r="AL1384" i="1" s="1"/>
  <c r="AG1387" i="1"/>
  <c r="AH1387" i="1" s="1"/>
  <c r="AI1387" i="1" s="1"/>
  <c r="AJ1387" i="1" s="1"/>
  <c r="AK1387" i="1" s="1"/>
  <c r="AL1387" i="1" s="1"/>
  <c r="AG1399" i="1"/>
  <c r="AG1403" i="1"/>
  <c r="AH1403" i="1" s="1"/>
  <c r="AI1403" i="1" s="1"/>
  <c r="AJ1403" i="1" s="1"/>
  <c r="AK1403" i="1" s="1"/>
  <c r="AL1403" i="1" s="1"/>
  <c r="AG1407" i="1"/>
  <c r="AH1407" i="1" s="1"/>
  <c r="AI1407" i="1" s="1"/>
  <c r="AJ1407" i="1" s="1"/>
  <c r="AK1407" i="1" s="1"/>
  <c r="AL1407" i="1" s="1"/>
  <c r="AG1356" i="1"/>
  <c r="AH1356" i="1" s="1"/>
  <c r="AI1356" i="1" s="1"/>
  <c r="AJ1356" i="1" s="1"/>
  <c r="AK1356" i="1" s="1"/>
  <c r="AL1356" i="1" s="1"/>
  <c r="AG1389" i="1"/>
  <c r="AH1389" i="1" s="1"/>
  <c r="AI1389" i="1" s="1"/>
  <c r="AJ1389" i="1" s="1"/>
  <c r="AK1389" i="1" s="1"/>
  <c r="AL1389" i="1" s="1"/>
  <c r="AG1391" i="1"/>
  <c r="AH1391" i="1" s="1"/>
  <c r="AI1391" i="1" s="1"/>
  <c r="AJ1391" i="1" s="1"/>
  <c r="AK1391" i="1" s="1"/>
  <c r="AL1391" i="1" s="1"/>
  <c r="AG1393" i="1"/>
  <c r="AH1393" i="1" s="1"/>
  <c r="AI1393" i="1" s="1"/>
  <c r="AJ1393" i="1" s="1"/>
  <c r="AK1393" i="1" s="1"/>
  <c r="AL1393" i="1" s="1"/>
  <c r="AG1395" i="1"/>
  <c r="AH1395" i="1" s="1"/>
  <c r="AI1395" i="1" s="1"/>
  <c r="AJ1395" i="1" s="1"/>
  <c r="AK1395" i="1" s="1"/>
  <c r="AL1395" i="1" s="1"/>
  <c r="AG1400" i="1"/>
  <c r="AG1404" i="1"/>
  <c r="AH1404" i="1" s="1"/>
  <c r="AI1404" i="1" s="1"/>
  <c r="AJ1404" i="1" s="1"/>
  <c r="AK1404" i="1" s="1"/>
  <c r="AL1404" i="1" s="1"/>
  <c r="AG1408" i="1"/>
  <c r="AH1408" i="1" s="1"/>
  <c r="AI1408" i="1" s="1"/>
  <c r="AJ1408" i="1" s="1"/>
  <c r="AK1408" i="1" s="1"/>
  <c r="AL1408" i="1" s="1"/>
  <c r="AG1383" i="1"/>
  <c r="AH1383" i="1" s="1"/>
  <c r="AI1383" i="1" s="1"/>
  <c r="AJ1383" i="1" s="1"/>
  <c r="AK1383" i="1" s="1"/>
  <c r="AL1383" i="1" s="1"/>
  <c r="AG1397" i="1"/>
  <c r="AH1397" i="1" s="1"/>
  <c r="AI1397" i="1" s="1"/>
  <c r="AJ1397" i="1" s="1"/>
  <c r="AK1397" i="1" s="1"/>
  <c r="AL1397" i="1" s="1"/>
  <c r="AG1401" i="1"/>
  <c r="AH1401" i="1" s="1"/>
  <c r="AI1401" i="1" s="1"/>
  <c r="AJ1401" i="1" s="1"/>
  <c r="AK1401" i="1" s="1"/>
  <c r="AL1401" i="1" s="1"/>
  <c r="AG1405" i="1"/>
  <c r="AH1405" i="1" s="1"/>
  <c r="AI1405" i="1" s="1"/>
  <c r="AJ1405" i="1" s="1"/>
  <c r="AK1405" i="1" s="1"/>
  <c r="AL1405" i="1" s="1"/>
  <c r="AG1409" i="1"/>
  <c r="AH1409" i="1" s="1"/>
  <c r="AI1409" i="1" s="1"/>
  <c r="AJ1409" i="1" s="1"/>
  <c r="AK1409" i="1" s="1"/>
  <c r="AL1409" i="1" s="1"/>
  <c r="AG1398" i="1"/>
  <c r="AH1398" i="1" s="1"/>
  <c r="AI1398" i="1" s="1"/>
  <c r="AJ1398" i="1" s="1"/>
  <c r="AK1398" i="1" s="1"/>
  <c r="AL1398" i="1" s="1"/>
  <c r="AG1402" i="1"/>
  <c r="AH1402" i="1" s="1"/>
  <c r="AI1402" i="1" s="1"/>
  <c r="AJ1402" i="1" s="1"/>
  <c r="AK1402" i="1" s="1"/>
  <c r="AL1402" i="1" s="1"/>
  <c r="AG1406" i="1"/>
  <c r="AH1406" i="1" s="1"/>
  <c r="AI1406" i="1" s="1"/>
  <c r="AJ1406" i="1" s="1"/>
  <c r="AK1406" i="1" s="1"/>
  <c r="AL1406" i="1" s="1"/>
  <c r="AG1410" i="1"/>
  <c r="AG1396" i="1"/>
  <c r="AH1396" i="1" s="1"/>
  <c r="AI1396" i="1" s="1"/>
  <c r="AJ1396" i="1" s="1"/>
  <c r="AK1396" i="1" s="1"/>
  <c r="AL1396" i="1" s="1"/>
  <c r="AG1423" i="1"/>
  <c r="AH1423" i="1" s="1"/>
  <c r="AI1423" i="1" s="1"/>
  <c r="AJ1423" i="1" s="1"/>
  <c r="AK1423" i="1" s="1"/>
  <c r="AL1423" i="1" s="1"/>
  <c r="AG1434" i="1"/>
  <c r="AH1434" i="1" s="1"/>
  <c r="AI1434" i="1" s="1"/>
  <c r="AJ1434" i="1" s="1"/>
  <c r="AK1434" i="1" s="1"/>
  <c r="AL1434" i="1" s="1"/>
  <c r="AG1435" i="1"/>
  <c r="AH1435" i="1" s="1"/>
  <c r="AI1435" i="1" s="1"/>
  <c r="AJ1435" i="1" s="1"/>
  <c r="AK1435" i="1" s="1"/>
  <c r="AL1435" i="1" s="1"/>
  <c r="AG1451" i="1"/>
  <c r="AH1451" i="1" s="1"/>
  <c r="AI1451" i="1" s="1"/>
  <c r="AJ1451" i="1" s="1"/>
  <c r="AK1451" i="1" s="1"/>
  <c r="AL1451" i="1" s="1"/>
  <c r="AG1467" i="1"/>
  <c r="AH1467" i="1" s="1"/>
  <c r="AI1467" i="1" s="1"/>
  <c r="AJ1467" i="1" s="1"/>
  <c r="AK1467" i="1" s="1"/>
  <c r="AL1467" i="1" s="1"/>
  <c r="AG1522" i="1"/>
  <c r="AH1522" i="1" s="1"/>
  <c r="AI1522" i="1" s="1"/>
  <c r="AJ1522" i="1" s="1"/>
  <c r="AK1522" i="1" s="1"/>
  <c r="AL1522" i="1" s="1"/>
  <c r="AG1431" i="1"/>
  <c r="AH1431" i="1" s="1"/>
  <c r="AI1431" i="1" s="1"/>
  <c r="AJ1431" i="1" s="1"/>
  <c r="AK1431" i="1" s="1"/>
  <c r="AL1431" i="1" s="1"/>
  <c r="AG1447" i="1"/>
  <c r="AH1447" i="1" s="1"/>
  <c r="AI1447" i="1" s="1"/>
  <c r="AJ1447" i="1" s="1"/>
  <c r="AK1447" i="1" s="1"/>
  <c r="AL1447" i="1" s="1"/>
  <c r="AG1463" i="1"/>
  <c r="AH1463" i="1" s="1"/>
  <c r="AI1463" i="1" s="1"/>
  <c r="AJ1463" i="1" s="1"/>
  <c r="AK1463" i="1" s="1"/>
  <c r="AL1463" i="1" s="1"/>
  <c r="AG1500" i="1"/>
  <c r="AH1500" i="1" s="1"/>
  <c r="AI1500" i="1" s="1"/>
  <c r="AJ1500" i="1" s="1"/>
  <c r="AK1500" i="1" s="1"/>
  <c r="AL1500" i="1" s="1"/>
  <c r="AG1505" i="1"/>
  <c r="AH1505" i="1" s="1"/>
  <c r="AI1505" i="1" s="1"/>
  <c r="AJ1505" i="1" s="1"/>
  <c r="AK1505" i="1" s="1"/>
  <c r="AL1505" i="1" s="1"/>
  <c r="AG1412" i="1"/>
  <c r="AH1412" i="1" s="1"/>
  <c r="AI1412" i="1" s="1"/>
  <c r="AJ1412" i="1" s="1"/>
  <c r="AK1412" i="1" s="1"/>
  <c r="AL1412" i="1" s="1"/>
  <c r="AG1414" i="1"/>
  <c r="AH1414" i="1" s="1"/>
  <c r="AI1414" i="1" s="1"/>
  <c r="AJ1414" i="1" s="1"/>
  <c r="AK1414" i="1" s="1"/>
  <c r="AL1414" i="1" s="1"/>
  <c r="AG1416" i="1"/>
  <c r="AH1416" i="1" s="1"/>
  <c r="AI1416" i="1" s="1"/>
  <c r="AJ1416" i="1" s="1"/>
  <c r="AK1416" i="1" s="1"/>
  <c r="AL1416" i="1" s="1"/>
  <c r="AG1418" i="1"/>
  <c r="AH1418" i="1" s="1"/>
  <c r="AI1418" i="1" s="1"/>
  <c r="AJ1418" i="1" s="1"/>
  <c r="AK1418" i="1" s="1"/>
  <c r="AL1418" i="1" s="1"/>
  <c r="AG1419" i="1"/>
  <c r="AH1419" i="1" s="1"/>
  <c r="AI1419" i="1" s="1"/>
  <c r="AJ1419" i="1" s="1"/>
  <c r="AK1419" i="1" s="1"/>
  <c r="AL1419" i="1" s="1"/>
  <c r="AG1421" i="1"/>
  <c r="AH1421" i="1" s="1"/>
  <c r="AI1421" i="1" s="1"/>
  <c r="AJ1421" i="1" s="1"/>
  <c r="AK1421" i="1" s="1"/>
  <c r="AL1421" i="1" s="1"/>
  <c r="AG1443" i="1"/>
  <c r="AH1443" i="1" s="1"/>
  <c r="AI1443" i="1" s="1"/>
  <c r="AJ1443" i="1" s="1"/>
  <c r="AK1443" i="1" s="1"/>
  <c r="AL1443" i="1" s="1"/>
  <c r="AG1459" i="1"/>
  <c r="AH1459" i="1" s="1"/>
  <c r="AI1459" i="1" s="1"/>
  <c r="AJ1459" i="1" s="1"/>
  <c r="AK1459" i="1" s="1"/>
  <c r="AL1459" i="1" s="1"/>
  <c r="AG1475" i="1"/>
  <c r="AH1475" i="1" s="1"/>
  <c r="AI1475" i="1" s="1"/>
  <c r="AJ1475" i="1" s="1"/>
  <c r="AK1475" i="1" s="1"/>
  <c r="AL1475" i="1" s="1"/>
  <c r="AG1477" i="1"/>
  <c r="AH1477" i="1" s="1"/>
  <c r="AI1477" i="1" s="1"/>
  <c r="AJ1477" i="1" s="1"/>
  <c r="AK1477" i="1" s="1"/>
  <c r="AL1477" i="1" s="1"/>
  <c r="AG1485" i="1"/>
  <c r="AH1485" i="1" s="1"/>
  <c r="AI1485" i="1" s="1"/>
  <c r="AJ1485" i="1" s="1"/>
  <c r="AK1485" i="1" s="1"/>
  <c r="AL1485" i="1" s="1"/>
  <c r="AG1524" i="1"/>
  <c r="AH1524" i="1" s="1"/>
  <c r="AI1524" i="1" s="1"/>
  <c r="AJ1524" i="1" s="1"/>
  <c r="AK1524" i="1" s="1"/>
  <c r="AL1524" i="1" s="1"/>
  <c r="AG1563" i="1"/>
  <c r="AH1563" i="1" s="1"/>
  <c r="AI1563" i="1" s="1"/>
  <c r="AJ1563" i="1" s="1"/>
  <c r="AK1563" i="1" s="1"/>
  <c r="AL1563" i="1" s="1"/>
  <c r="AG1411" i="1"/>
  <c r="AH1411" i="1" s="1"/>
  <c r="AI1411" i="1" s="1"/>
  <c r="AJ1411" i="1" s="1"/>
  <c r="AK1411" i="1" s="1"/>
  <c r="AL1411" i="1" s="1"/>
  <c r="AG1413" i="1"/>
  <c r="AH1413" i="1" s="1"/>
  <c r="AI1413" i="1" s="1"/>
  <c r="AJ1413" i="1" s="1"/>
  <c r="AK1413" i="1" s="1"/>
  <c r="AL1413" i="1" s="1"/>
  <c r="AG1415" i="1"/>
  <c r="AH1415" i="1" s="1"/>
  <c r="AI1415" i="1" s="1"/>
  <c r="AJ1415" i="1" s="1"/>
  <c r="AK1415" i="1" s="1"/>
  <c r="AL1415" i="1" s="1"/>
  <c r="AG1426" i="1"/>
  <c r="AG1429" i="1"/>
  <c r="AH1429" i="1" s="1"/>
  <c r="AI1429" i="1" s="1"/>
  <c r="AJ1429" i="1" s="1"/>
  <c r="AK1429" i="1" s="1"/>
  <c r="AL1429" i="1" s="1"/>
  <c r="AG1439" i="1"/>
  <c r="AH1439" i="1" s="1"/>
  <c r="AI1439" i="1" s="1"/>
  <c r="AJ1439" i="1" s="1"/>
  <c r="AK1439" i="1" s="1"/>
  <c r="AL1439" i="1" s="1"/>
  <c r="AG1455" i="1"/>
  <c r="AH1455" i="1" s="1"/>
  <c r="AI1455" i="1" s="1"/>
  <c r="AJ1455" i="1" s="1"/>
  <c r="AK1455" i="1" s="1"/>
  <c r="AL1455" i="1" s="1"/>
  <c r="AG1471" i="1"/>
  <c r="AH1471" i="1" s="1"/>
  <c r="AI1471" i="1" s="1"/>
  <c r="AJ1471" i="1" s="1"/>
  <c r="AK1471" i="1" s="1"/>
  <c r="AL1471" i="1" s="1"/>
  <c r="AG1483" i="1"/>
  <c r="AH1483" i="1" s="1"/>
  <c r="AI1483" i="1" s="1"/>
  <c r="AJ1483" i="1" s="1"/>
  <c r="AK1483" i="1" s="1"/>
  <c r="AL1483" i="1" s="1"/>
  <c r="AG1503" i="1"/>
  <c r="AH1503" i="1" s="1"/>
  <c r="AI1503" i="1" s="1"/>
  <c r="AJ1503" i="1" s="1"/>
  <c r="AK1503" i="1" s="1"/>
  <c r="AL1503" i="1" s="1"/>
  <c r="AG1527" i="1"/>
  <c r="AH1527" i="1" s="1"/>
  <c r="AI1527" i="1" s="1"/>
  <c r="AJ1527" i="1" s="1"/>
  <c r="AK1527" i="1" s="1"/>
  <c r="AL1527" i="1" s="1"/>
  <c r="AG1422" i="1"/>
  <c r="AH1422" i="1" s="1"/>
  <c r="AI1422" i="1" s="1"/>
  <c r="AJ1422" i="1" s="1"/>
  <c r="AK1422" i="1" s="1"/>
  <c r="AL1422" i="1" s="1"/>
  <c r="AG1425" i="1"/>
  <c r="AH1425" i="1" s="1"/>
  <c r="AI1425" i="1" s="1"/>
  <c r="AJ1425" i="1" s="1"/>
  <c r="AK1425" i="1" s="1"/>
  <c r="AL1425" i="1" s="1"/>
  <c r="AG1430" i="1"/>
  <c r="AH1430" i="1" s="1"/>
  <c r="AI1430" i="1" s="1"/>
  <c r="AJ1430" i="1" s="1"/>
  <c r="AK1430" i="1" s="1"/>
  <c r="AL1430" i="1" s="1"/>
  <c r="AG1433" i="1"/>
  <c r="AH1433" i="1" s="1"/>
  <c r="AI1433" i="1" s="1"/>
  <c r="AJ1433" i="1" s="1"/>
  <c r="AK1433" i="1" s="1"/>
  <c r="AL1433" i="1" s="1"/>
  <c r="AG1437" i="1"/>
  <c r="AH1437" i="1" s="1"/>
  <c r="AI1437" i="1" s="1"/>
  <c r="AJ1437" i="1" s="1"/>
  <c r="AK1437" i="1" s="1"/>
  <c r="AL1437" i="1" s="1"/>
  <c r="AG1441" i="1"/>
  <c r="AG1445" i="1"/>
  <c r="AH1445" i="1" s="1"/>
  <c r="AI1445" i="1" s="1"/>
  <c r="AJ1445" i="1" s="1"/>
  <c r="AK1445" i="1" s="1"/>
  <c r="AL1445" i="1" s="1"/>
  <c r="AG1449" i="1"/>
  <c r="AH1449" i="1" s="1"/>
  <c r="AI1449" i="1" s="1"/>
  <c r="AJ1449" i="1" s="1"/>
  <c r="AK1449" i="1" s="1"/>
  <c r="AL1449" i="1" s="1"/>
  <c r="AG1453" i="1"/>
  <c r="AH1453" i="1" s="1"/>
  <c r="AI1453" i="1" s="1"/>
  <c r="AJ1453" i="1" s="1"/>
  <c r="AK1453" i="1" s="1"/>
  <c r="AL1453" i="1" s="1"/>
  <c r="AG1457" i="1"/>
  <c r="AG1461" i="1"/>
  <c r="AH1461" i="1" s="1"/>
  <c r="AI1461" i="1" s="1"/>
  <c r="AJ1461" i="1" s="1"/>
  <c r="AK1461" i="1" s="1"/>
  <c r="AL1461" i="1" s="1"/>
  <c r="AG1465" i="1"/>
  <c r="AH1465" i="1" s="1"/>
  <c r="AI1465" i="1" s="1"/>
  <c r="AJ1465" i="1" s="1"/>
  <c r="AK1465" i="1" s="1"/>
  <c r="AL1465" i="1" s="1"/>
  <c r="AG1469" i="1"/>
  <c r="AH1469" i="1" s="1"/>
  <c r="AI1469" i="1" s="1"/>
  <c r="AJ1469" i="1" s="1"/>
  <c r="AK1469" i="1" s="1"/>
  <c r="AL1469" i="1" s="1"/>
  <c r="AG1473" i="1"/>
  <c r="AG1476" i="1"/>
  <c r="AH1476" i="1" s="1"/>
  <c r="AI1476" i="1" s="1"/>
  <c r="AJ1476" i="1" s="1"/>
  <c r="AK1476" i="1" s="1"/>
  <c r="AL1476" i="1" s="1"/>
  <c r="AG1488" i="1"/>
  <c r="AG1501" i="1"/>
  <c r="AH1501" i="1" s="1"/>
  <c r="AI1501" i="1" s="1"/>
  <c r="AJ1501" i="1" s="1"/>
  <c r="AK1501" i="1" s="1"/>
  <c r="AL1501" i="1" s="1"/>
  <c r="AG1529" i="1"/>
  <c r="AH1529" i="1" s="1"/>
  <c r="AI1529" i="1" s="1"/>
  <c r="AJ1529" i="1" s="1"/>
  <c r="AK1529" i="1" s="1"/>
  <c r="AL1529" i="1" s="1"/>
  <c r="AG1531" i="1"/>
  <c r="AH1531" i="1" s="1"/>
  <c r="AI1531" i="1" s="1"/>
  <c r="AJ1531" i="1" s="1"/>
  <c r="AK1531" i="1" s="1"/>
  <c r="AL1531" i="1" s="1"/>
  <c r="AG1569" i="1"/>
  <c r="AH1569" i="1" s="1"/>
  <c r="AI1569" i="1" s="1"/>
  <c r="AJ1569" i="1" s="1"/>
  <c r="AK1569" i="1" s="1"/>
  <c r="AL1569" i="1" s="1"/>
  <c r="AG1575" i="1"/>
  <c r="AH1575" i="1" s="1"/>
  <c r="AI1575" i="1" s="1"/>
  <c r="AJ1575" i="1" s="1"/>
  <c r="AK1575" i="1" s="1"/>
  <c r="AL1575" i="1" s="1"/>
  <c r="AG1479" i="1"/>
  <c r="AH1479" i="1" s="1"/>
  <c r="AI1479" i="1" s="1"/>
  <c r="AJ1479" i="1" s="1"/>
  <c r="AK1479" i="1" s="1"/>
  <c r="AL1479" i="1" s="1"/>
  <c r="AG1511" i="1"/>
  <c r="AH1511" i="1" s="1"/>
  <c r="AI1511" i="1" s="1"/>
  <c r="AJ1511" i="1" s="1"/>
  <c r="AK1511" i="1" s="1"/>
  <c r="AL1511" i="1" s="1"/>
  <c r="AG1518" i="1"/>
  <c r="AH1518" i="1" s="1"/>
  <c r="AI1518" i="1" s="1"/>
  <c r="AJ1518" i="1" s="1"/>
  <c r="AK1518" i="1" s="1"/>
  <c r="AL1518" i="1" s="1"/>
  <c r="AG1542" i="1"/>
  <c r="AH1542" i="1" s="1"/>
  <c r="AI1542" i="1" s="1"/>
  <c r="AJ1542" i="1" s="1"/>
  <c r="AK1542" i="1" s="1"/>
  <c r="AL1542" i="1" s="1"/>
  <c r="AG1480" i="1"/>
  <c r="AH1480" i="1" s="1"/>
  <c r="AI1480" i="1" s="1"/>
  <c r="AJ1480" i="1" s="1"/>
  <c r="AK1480" i="1" s="1"/>
  <c r="AL1480" i="1" s="1"/>
  <c r="AG1495" i="1"/>
  <c r="AH1495" i="1" s="1"/>
  <c r="AI1495" i="1" s="1"/>
  <c r="AJ1495" i="1" s="1"/>
  <c r="AK1495" i="1" s="1"/>
  <c r="AL1495" i="1" s="1"/>
  <c r="AG1499" i="1"/>
  <c r="AH1499" i="1" s="1"/>
  <c r="AI1499" i="1" s="1"/>
  <c r="AJ1499" i="1" s="1"/>
  <c r="AK1499" i="1" s="1"/>
  <c r="AL1499" i="1" s="1"/>
  <c r="AG1504" i="1"/>
  <c r="AH1504" i="1" s="1"/>
  <c r="AI1504" i="1" s="1"/>
  <c r="AJ1504" i="1" s="1"/>
  <c r="AK1504" i="1" s="1"/>
  <c r="AL1504" i="1" s="1"/>
  <c r="AG1506" i="1"/>
  <c r="AH1506" i="1" s="1"/>
  <c r="AI1506" i="1" s="1"/>
  <c r="AJ1506" i="1" s="1"/>
  <c r="AK1506" i="1" s="1"/>
  <c r="AL1506" i="1" s="1"/>
  <c r="AG1509" i="1"/>
  <c r="AH1509" i="1" s="1"/>
  <c r="AI1509" i="1" s="1"/>
  <c r="AJ1509" i="1" s="1"/>
  <c r="AK1509" i="1" s="1"/>
  <c r="AL1509" i="1" s="1"/>
  <c r="AG1521" i="1"/>
  <c r="AH1521" i="1" s="1"/>
  <c r="AI1521" i="1" s="1"/>
  <c r="AJ1521" i="1" s="1"/>
  <c r="AK1521" i="1" s="1"/>
  <c r="AL1521" i="1" s="1"/>
  <c r="AG1543" i="1"/>
  <c r="AH1543" i="1" s="1"/>
  <c r="AI1543" i="1" s="1"/>
  <c r="AJ1543" i="1" s="1"/>
  <c r="AK1543" i="1" s="1"/>
  <c r="AL1543" i="1" s="1"/>
  <c r="AG1484" i="1"/>
  <c r="AH1484" i="1" s="1"/>
  <c r="AI1484" i="1" s="1"/>
  <c r="AJ1484" i="1" s="1"/>
  <c r="AK1484" i="1" s="1"/>
  <c r="AL1484" i="1" s="1"/>
  <c r="AG1487" i="1"/>
  <c r="AH1487" i="1" s="1"/>
  <c r="AI1487" i="1" s="1"/>
  <c r="AJ1487" i="1" s="1"/>
  <c r="AK1487" i="1" s="1"/>
  <c r="AL1487" i="1" s="1"/>
  <c r="AG1489" i="1"/>
  <c r="AH1489" i="1" s="1"/>
  <c r="AI1489" i="1" s="1"/>
  <c r="AJ1489" i="1" s="1"/>
  <c r="AK1489" i="1" s="1"/>
  <c r="AL1489" i="1" s="1"/>
  <c r="AG1490" i="1"/>
  <c r="AG1492" i="1"/>
  <c r="AH1492" i="1" s="1"/>
  <c r="AI1492" i="1" s="1"/>
  <c r="AJ1492" i="1" s="1"/>
  <c r="AK1492" i="1" s="1"/>
  <c r="AL1492" i="1" s="1"/>
  <c r="AG1515" i="1"/>
  <c r="AG1517" i="1"/>
  <c r="AH1517" i="1" s="1"/>
  <c r="AI1517" i="1" s="1"/>
  <c r="AJ1517" i="1" s="1"/>
  <c r="AK1517" i="1" s="1"/>
  <c r="AL1517" i="1" s="1"/>
  <c r="AG1519" i="1"/>
  <c r="AH1519" i="1" s="1"/>
  <c r="AI1519" i="1" s="1"/>
  <c r="AJ1519" i="1" s="1"/>
  <c r="AK1519" i="1" s="1"/>
  <c r="AL1519" i="1" s="1"/>
  <c r="AG1523" i="1"/>
  <c r="AH1523" i="1" s="1"/>
  <c r="AI1523" i="1" s="1"/>
  <c r="AJ1523" i="1" s="1"/>
  <c r="AK1523" i="1" s="1"/>
  <c r="AL1523" i="1" s="1"/>
  <c r="AG1525" i="1"/>
  <c r="AH1525" i="1" s="1"/>
  <c r="AI1525" i="1" s="1"/>
  <c r="AJ1525" i="1" s="1"/>
  <c r="AK1525" i="1" s="1"/>
  <c r="AL1525" i="1" s="1"/>
  <c r="AG1533" i="1"/>
  <c r="AH1533" i="1" s="1"/>
  <c r="AI1533" i="1" s="1"/>
  <c r="AJ1533" i="1" s="1"/>
  <c r="AK1533" i="1" s="1"/>
  <c r="AL1533" i="1" s="1"/>
  <c r="AG1534" i="1"/>
  <c r="AH1534" i="1" s="1"/>
  <c r="AI1534" i="1" s="1"/>
  <c r="AJ1534" i="1" s="1"/>
  <c r="AK1534" i="1" s="1"/>
  <c r="AL1534" i="1" s="1"/>
  <c r="AG1545" i="1"/>
  <c r="AH1545" i="1" s="1"/>
  <c r="AI1545" i="1" s="1"/>
  <c r="AJ1545" i="1" s="1"/>
  <c r="AK1545" i="1" s="1"/>
  <c r="AL1545" i="1" s="1"/>
  <c r="AG1558" i="1"/>
  <c r="AH1558" i="1" s="1"/>
  <c r="AI1558" i="1" s="1"/>
  <c r="AJ1558" i="1" s="1"/>
  <c r="AK1558" i="1" s="1"/>
  <c r="AL1558" i="1" s="1"/>
  <c r="AG1570" i="1"/>
  <c r="AH1570" i="1" s="1"/>
  <c r="AI1570" i="1" s="1"/>
  <c r="AJ1570" i="1" s="1"/>
  <c r="AK1570" i="1" s="1"/>
  <c r="AL1570" i="1" s="1"/>
  <c r="AG1508" i="1"/>
  <c r="AH1508" i="1" s="1"/>
  <c r="AI1508" i="1" s="1"/>
  <c r="AJ1508" i="1" s="1"/>
  <c r="AK1508" i="1" s="1"/>
  <c r="AL1508" i="1" s="1"/>
  <c r="AG1526" i="1"/>
  <c r="AH1526" i="1" s="1"/>
  <c r="AI1526" i="1" s="1"/>
  <c r="AJ1526" i="1" s="1"/>
  <c r="AK1526" i="1" s="1"/>
  <c r="AL1526" i="1" s="1"/>
  <c r="AG1554" i="1"/>
  <c r="AH1554" i="1" s="1"/>
  <c r="AI1554" i="1" s="1"/>
  <c r="AJ1554" i="1" s="1"/>
  <c r="AK1554" i="1" s="1"/>
  <c r="AL1554" i="1" s="1"/>
  <c r="AG1565" i="1"/>
  <c r="AH1565" i="1" s="1"/>
  <c r="AI1565" i="1" s="1"/>
  <c r="AJ1565" i="1" s="1"/>
  <c r="AK1565" i="1" s="1"/>
  <c r="AL1565" i="1" s="1"/>
  <c r="AG1574" i="1"/>
  <c r="AH1574" i="1" s="1"/>
  <c r="AI1574" i="1" s="1"/>
  <c r="AJ1574" i="1" s="1"/>
  <c r="AK1574" i="1" s="1"/>
  <c r="AL1574" i="1" s="1"/>
  <c r="AG1507" i="1"/>
  <c r="AH1507" i="1" s="1"/>
  <c r="AI1507" i="1" s="1"/>
  <c r="AJ1507" i="1" s="1"/>
  <c r="AK1507" i="1" s="1"/>
  <c r="AL1507" i="1" s="1"/>
  <c r="AG1512" i="1"/>
  <c r="AH1512" i="1" s="1"/>
  <c r="AI1512" i="1" s="1"/>
  <c r="AJ1512" i="1" s="1"/>
  <c r="AK1512" i="1" s="1"/>
  <c r="AL1512" i="1" s="1"/>
  <c r="AG1516" i="1"/>
  <c r="AH1516" i="1" s="1"/>
  <c r="AI1516" i="1" s="1"/>
  <c r="AJ1516" i="1" s="1"/>
  <c r="AK1516" i="1" s="1"/>
  <c r="AL1516" i="1" s="1"/>
  <c r="AG1530" i="1"/>
  <c r="AH1530" i="1" s="1"/>
  <c r="AI1530" i="1" s="1"/>
  <c r="AJ1530" i="1" s="1"/>
  <c r="AK1530" i="1" s="1"/>
  <c r="AL1530" i="1" s="1"/>
  <c r="AG1532" i="1"/>
  <c r="AH1532" i="1" s="1"/>
  <c r="AI1532" i="1" s="1"/>
  <c r="AJ1532" i="1" s="1"/>
  <c r="AK1532" i="1" s="1"/>
  <c r="AL1532" i="1" s="1"/>
  <c r="AG1537" i="1"/>
  <c r="AH1537" i="1" s="1"/>
  <c r="AI1537" i="1" s="1"/>
  <c r="AJ1537" i="1" s="1"/>
  <c r="AK1537" i="1" s="1"/>
  <c r="AL1537" i="1" s="1"/>
  <c r="AG1538" i="1"/>
  <c r="AH1538" i="1" s="1"/>
  <c r="AI1538" i="1" s="1"/>
  <c r="AJ1538" i="1" s="1"/>
  <c r="AK1538" i="1" s="1"/>
  <c r="AL1538" i="1" s="1"/>
  <c r="AG1539" i="1"/>
  <c r="AH1539" i="1" s="1"/>
  <c r="AI1539" i="1" s="1"/>
  <c r="AJ1539" i="1" s="1"/>
  <c r="AK1539" i="1" s="1"/>
  <c r="AL1539" i="1" s="1"/>
  <c r="AG1549" i="1"/>
  <c r="AH1549" i="1" s="1"/>
  <c r="AI1549" i="1" s="1"/>
  <c r="AJ1549" i="1" s="1"/>
  <c r="AK1549" i="1" s="1"/>
  <c r="AL1549" i="1" s="1"/>
  <c r="AG1553" i="1"/>
  <c r="AH1553" i="1" s="1"/>
  <c r="AI1553" i="1" s="1"/>
  <c r="AJ1553" i="1" s="1"/>
  <c r="AK1553" i="1" s="1"/>
  <c r="AL1553" i="1" s="1"/>
  <c r="AG1559" i="1"/>
  <c r="AH1559" i="1" s="1"/>
  <c r="AI1559" i="1" s="1"/>
  <c r="AJ1559" i="1" s="1"/>
  <c r="AK1559" i="1" s="1"/>
  <c r="AL1559" i="1" s="1"/>
  <c r="AG1579" i="1"/>
  <c r="AH1579" i="1" s="1"/>
  <c r="AI1579" i="1" s="1"/>
  <c r="AJ1579" i="1" s="1"/>
  <c r="AK1579" i="1" s="1"/>
  <c r="AL1579" i="1" s="1"/>
  <c r="AG1585" i="1"/>
  <c r="AH1585" i="1" s="1"/>
  <c r="AI1585" i="1" s="1"/>
  <c r="AJ1585" i="1" s="1"/>
  <c r="AK1585" i="1" s="1"/>
  <c r="AL1585" i="1" s="1"/>
  <c r="AG1592" i="1"/>
  <c r="AH1592" i="1" s="1"/>
  <c r="AI1592" i="1" s="1"/>
  <c r="AJ1592" i="1" s="1"/>
  <c r="AK1592" i="1" s="1"/>
  <c r="AL1592" i="1" s="1"/>
  <c r="AG1581" i="1"/>
  <c r="AH1581" i="1" s="1"/>
  <c r="AI1581" i="1" s="1"/>
  <c r="AJ1581" i="1" s="1"/>
  <c r="AK1581" i="1" s="1"/>
  <c r="AL1581" i="1" s="1"/>
  <c r="AG1586" i="1"/>
  <c r="AH1586" i="1" s="1"/>
  <c r="AI1586" i="1" s="1"/>
  <c r="AJ1586" i="1" s="1"/>
  <c r="AK1586" i="1" s="1"/>
  <c r="AL1586" i="1" s="1"/>
  <c r="AG1594" i="1"/>
  <c r="AG1607" i="1"/>
  <c r="AH1607" i="1" s="1"/>
  <c r="AI1607" i="1" s="1"/>
  <c r="AJ1607" i="1" s="1"/>
  <c r="AK1607" i="1" s="1"/>
  <c r="AL1607" i="1" s="1"/>
  <c r="AG1612" i="1"/>
  <c r="AH1612" i="1" s="1"/>
  <c r="AI1612" i="1" s="1"/>
  <c r="AJ1612" i="1" s="1"/>
  <c r="AK1612" i="1" s="1"/>
  <c r="AL1612" i="1" s="1"/>
  <c r="AG1550" i="1"/>
  <c r="AH1550" i="1" s="1"/>
  <c r="AI1550" i="1" s="1"/>
  <c r="AJ1550" i="1" s="1"/>
  <c r="AK1550" i="1" s="1"/>
  <c r="AL1550" i="1" s="1"/>
  <c r="AG1561" i="1"/>
  <c r="AH1561" i="1" s="1"/>
  <c r="AI1561" i="1" s="1"/>
  <c r="AJ1561" i="1" s="1"/>
  <c r="AK1561" i="1" s="1"/>
  <c r="AL1561" i="1" s="1"/>
  <c r="AG1566" i="1"/>
  <c r="AH1566" i="1" s="1"/>
  <c r="AI1566" i="1" s="1"/>
  <c r="AJ1566" i="1" s="1"/>
  <c r="AK1566" i="1" s="1"/>
  <c r="AL1566" i="1" s="1"/>
  <c r="AG1577" i="1"/>
  <c r="AH1577" i="1" s="1"/>
  <c r="AI1577" i="1" s="1"/>
  <c r="AJ1577" i="1" s="1"/>
  <c r="AK1577" i="1" s="1"/>
  <c r="AL1577" i="1" s="1"/>
  <c r="AG1582" i="1"/>
  <c r="AH1582" i="1" s="1"/>
  <c r="AI1582" i="1" s="1"/>
  <c r="AJ1582" i="1" s="1"/>
  <c r="AK1582" i="1" s="1"/>
  <c r="AL1582" i="1" s="1"/>
  <c r="AG1589" i="1"/>
  <c r="AH1589" i="1" s="1"/>
  <c r="AI1589" i="1" s="1"/>
  <c r="AJ1589" i="1" s="1"/>
  <c r="AK1589" i="1" s="1"/>
  <c r="AL1589" i="1" s="1"/>
  <c r="AG1541" i="1"/>
  <c r="AH1541" i="1" s="1"/>
  <c r="AI1541" i="1" s="1"/>
  <c r="AJ1541" i="1" s="1"/>
  <c r="AK1541" i="1" s="1"/>
  <c r="AL1541" i="1" s="1"/>
  <c r="AG1546" i="1"/>
  <c r="AH1546" i="1" s="1"/>
  <c r="AI1546" i="1" s="1"/>
  <c r="AJ1546" i="1" s="1"/>
  <c r="AK1546" i="1" s="1"/>
  <c r="AL1546" i="1" s="1"/>
  <c r="AG1555" i="1"/>
  <c r="AH1555" i="1" s="1"/>
  <c r="AI1555" i="1" s="1"/>
  <c r="AJ1555" i="1" s="1"/>
  <c r="AK1555" i="1" s="1"/>
  <c r="AL1555" i="1" s="1"/>
  <c r="AG1557" i="1"/>
  <c r="AH1557" i="1" s="1"/>
  <c r="AI1557" i="1" s="1"/>
  <c r="AJ1557" i="1" s="1"/>
  <c r="AK1557" i="1" s="1"/>
  <c r="AL1557" i="1" s="1"/>
  <c r="AG1562" i="1"/>
  <c r="AH1562" i="1" s="1"/>
  <c r="AI1562" i="1" s="1"/>
  <c r="AJ1562" i="1" s="1"/>
  <c r="AK1562" i="1" s="1"/>
  <c r="AL1562" i="1" s="1"/>
  <c r="AG1571" i="1"/>
  <c r="AH1571" i="1" s="1"/>
  <c r="AI1571" i="1" s="1"/>
  <c r="AJ1571" i="1" s="1"/>
  <c r="AK1571" i="1" s="1"/>
  <c r="AL1571" i="1" s="1"/>
  <c r="AG1573" i="1"/>
  <c r="AH1573" i="1" s="1"/>
  <c r="AI1573" i="1" s="1"/>
  <c r="AJ1573" i="1" s="1"/>
  <c r="AK1573" i="1" s="1"/>
  <c r="AL1573" i="1" s="1"/>
  <c r="AG1578" i="1"/>
  <c r="AH1578" i="1" s="1"/>
  <c r="AI1578" i="1" s="1"/>
  <c r="AJ1578" i="1" s="1"/>
  <c r="AK1578" i="1" s="1"/>
  <c r="AL1578" i="1" s="1"/>
  <c r="AG1610" i="1"/>
  <c r="AH1610" i="1" s="1"/>
  <c r="AI1610" i="1" s="1"/>
  <c r="AJ1610" i="1" s="1"/>
  <c r="AK1610" i="1" s="1"/>
  <c r="AL1610" i="1" s="1"/>
  <c r="AG1596" i="1"/>
  <c r="AH1596" i="1" s="1"/>
  <c r="AI1596" i="1" s="1"/>
  <c r="AJ1596" i="1" s="1"/>
  <c r="AK1596" i="1" s="1"/>
  <c r="AL1596" i="1" s="1"/>
  <c r="AG1606" i="1"/>
  <c r="AH1606" i="1" s="1"/>
  <c r="AI1606" i="1" s="1"/>
  <c r="AJ1606" i="1" s="1"/>
  <c r="AK1606" i="1" s="1"/>
  <c r="AL1606" i="1" s="1"/>
  <c r="AG1632" i="1"/>
  <c r="AH1632" i="1" s="1"/>
  <c r="AI1632" i="1" s="1"/>
  <c r="AJ1632" i="1" s="1"/>
  <c r="AK1632" i="1" s="1"/>
  <c r="AL1632" i="1" s="1"/>
  <c r="AG1588" i="1"/>
  <c r="AH1588" i="1" s="1"/>
  <c r="AI1588" i="1" s="1"/>
  <c r="AJ1588" i="1" s="1"/>
  <c r="AK1588" i="1" s="1"/>
  <c r="AL1588" i="1" s="1"/>
  <c r="AG1591" i="1"/>
  <c r="AH1591" i="1" s="1"/>
  <c r="AI1591" i="1" s="1"/>
  <c r="AJ1591" i="1" s="1"/>
  <c r="AK1591" i="1" s="1"/>
  <c r="AL1591" i="1" s="1"/>
  <c r="AG1598" i="1"/>
  <c r="AH1598" i="1" s="1"/>
  <c r="AI1598" i="1" s="1"/>
  <c r="AJ1598" i="1" s="1"/>
  <c r="AK1598" i="1" s="1"/>
  <c r="AL1598" i="1" s="1"/>
  <c r="AG1604" i="1"/>
  <c r="AH1604" i="1" s="1"/>
  <c r="AI1604" i="1" s="1"/>
  <c r="AJ1604" i="1" s="1"/>
  <c r="AK1604" i="1" s="1"/>
  <c r="AL1604" i="1" s="1"/>
  <c r="AG1611" i="1"/>
  <c r="AH1611" i="1" s="1"/>
  <c r="AI1611" i="1" s="1"/>
  <c r="AJ1611" i="1" s="1"/>
  <c r="AK1611" i="1" s="1"/>
  <c r="AL1611" i="1" s="1"/>
  <c r="AG1640" i="1"/>
  <c r="AH1640" i="1" s="1"/>
  <c r="AI1640" i="1" s="1"/>
  <c r="AJ1640" i="1" s="1"/>
  <c r="AK1640" i="1" s="1"/>
  <c r="AL1640" i="1" s="1"/>
  <c r="AG1643" i="1"/>
  <c r="AH1643" i="1" s="1"/>
  <c r="AI1643" i="1" s="1"/>
  <c r="AJ1643" i="1" s="1"/>
  <c r="AK1643" i="1" s="1"/>
  <c r="AL1643" i="1" s="1"/>
  <c r="AG1600" i="1"/>
  <c r="AH1600" i="1" s="1"/>
  <c r="AI1600" i="1" s="1"/>
  <c r="AJ1600" i="1" s="1"/>
  <c r="AK1600" i="1" s="1"/>
  <c r="AL1600" i="1" s="1"/>
  <c r="AG1602" i="1"/>
  <c r="AH1602" i="1" s="1"/>
  <c r="AI1602" i="1" s="1"/>
  <c r="AJ1602" i="1" s="1"/>
  <c r="AK1602" i="1" s="1"/>
  <c r="AL1602" i="1" s="1"/>
  <c r="AG1608" i="1"/>
  <c r="AH1608" i="1" s="1"/>
  <c r="AI1608" i="1" s="1"/>
  <c r="AJ1608" i="1" s="1"/>
  <c r="AK1608" i="1" s="1"/>
  <c r="AL1608" i="1" s="1"/>
  <c r="AG1620" i="1"/>
  <c r="AH1620" i="1" s="1"/>
  <c r="AI1620" i="1" s="1"/>
  <c r="AJ1620" i="1" s="1"/>
  <c r="AK1620" i="1" s="1"/>
  <c r="AL1620" i="1" s="1"/>
  <c r="AG1615" i="1"/>
  <c r="AH1615" i="1" s="1"/>
  <c r="AI1615" i="1" s="1"/>
  <c r="AJ1615" i="1" s="1"/>
  <c r="AK1615" i="1" s="1"/>
  <c r="AL1615" i="1" s="1"/>
  <c r="AG1614" i="1"/>
  <c r="AH1614" i="1" s="1"/>
  <c r="AI1614" i="1" s="1"/>
  <c r="AJ1614" i="1" s="1"/>
  <c r="AK1614" i="1" s="1"/>
  <c r="AL1614" i="1" s="1"/>
  <c r="AG1624" i="1"/>
  <c r="AH1624" i="1" s="1"/>
  <c r="AI1624" i="1" s="1"/>
  <c r="AJ1624" i="1" s="1"/>
  <c r="AK1624" i="1" s="1"/>
  <c r="AL1624" i="1" s="1"/>
  <c r="AG1635" i="1"/>
  <c r="AH1635" i="1" s="1"/>
  <c r="AI1635" i="1" s="1"/>
  <c r="AJ1635" i="1" s="1"/>
  <c r="AK1635" i="1" s="1"/>
  <c r="AL1635" i="1" s="1"/>
  <c r="AG1638" i="1"/>
  <c r="AH1638" i="1" s="1"/>
  <c r="AI1638" i="1" s="1"/>
  <c r="AJ1638" i="1" s="1"/>
  <c r="AK1638" i="1" s="1"/>
  <c r="AL1638" i="1" s="1"/>
  <c r="AG1619" i="1"/>
  <c r="AH1619" i="1" s="1"/>
  <c r="AI1619" i="1" s="1"/>
  <c r="AJ1619" i="1" s="1"/>
  <c r="AK1619" i="1" s="1"/>
  <c r="AL1619" i="1" s="1"/>
  <c r="AG1622" i="1"/>
  <c r="AH1622" i="1" s="1"/>
  <c r="AI1622" i="1" s="1"/>
  <c r="AJ1622" i="1" s="1"/>
  <c r="AK1622" i="1" s="1"/>
  <c r="AL1622" i="1" s="1"/>
  <c r="AG1641" i="1"/>
  <c r="AH1641" i="1" s="1"/>
  <c r="AI1641" i="1" s="1"/>
  <c r="AJ1641" i="1" s="1"/>
  <c r="AK1641" i="1" s="1"/>
  <c r="AL1641" i="1" s="1"/>
  <c r="AG1601" i="1"/>
  <c r="AH1601" i="1" s="1"/>
  <c r="AI1601" i="1" s="1"/>
  <c r="AJ1601" i="1" s="1"/>
  <c r="AK1601" i="1" s="1"/>
  <c r="AL1601" i="1" s="1"/>
  <c r="AG1616" i="1"/>
  <c r="AH1616" i="1" s="1"/>
  <c r="AI1616" i="1" s="1"/>
  <c r="AJ1616" i="1" s="1"/>
  <c r="AK1616" i="1" s="1"/>
  <c r="AL1616" i="1" s="1"/>
  <c r="AG1627" i="1"/>
  <c r="AH1627" i="1" s="1"/>
  <c r="AI1627" i="1" s="1"/>
  <c r="AJ1627" i="1" s="1"/>
  <c r="AK1627" i="1" s="1"/>
  <c r="AL1627" i="1" s="1"/>
  <c r="AG1630" i="1"/>
  <c r="AH1630" i="1" s="1"/>
  <c r="AI1630" i="1" s="1"/>
  <c r="AJ1630" i="1" s="1"/>
  <c r="AK1630" i="1" s="1"/>
  <c r="AL1630" i="1" s="1"/>
  <c r="AG1668" i="1"/>
  <c r="AH1668" i="1" s="1"/>
  <c r="AI1668" i="1" s="1"/>
  <c r="AJ1668" i="1" s="1"/>
  <c r="AK1668" i="1" s="1"/>
  <c r="AL1668" i="1" s="1"/>
  <c r="AG1618" i="1"/>
  <c r="AH1618" i="1" s="1"/>
  <c r="AI1618" i="1" s="1"/>
  <c r="AJ1618" i="1" s="1"/>
  <c r="AK1618" i="1" s="1"/>
  <c r="AL1618" i="1" s="1"/>
  <c r="AG1623" i="1"/>
  <c r="AH1623" i="1" s="1"/>
  <c r="AI1623" i="1" s="1"/>
  <c r="AJ1623" i="1" s="1"/>
  <c r="AK1623" i="1" s="1"/>
  <c r="AL1623" i="1" s="1"/>
  <c r="AG1626" i="1"/>
  <c r="AH1626" i="1" s="1"/>
  <c r="AI1626" i="1" s="1"/>
  <c r="AJ1626" i="1" s="1"/>
  <c r="AK1626" i="1" s="1"/>
  <c r="AL1626" i="1" s="1"/>
  <c r="AG1631" i="1"/>
  <c r="AH1631" i="1" s="1"/>
  <c r="AI1631" i="1" s="1"/>
  <c r="AJ1631" i="1" s="1"/>
  <c r="AK1631" i="1" s="1"/>
  <c r="AL1631" i="1" s="1"/>
  <c r="AG1634" i="1"/>
  <c r="AG1639" i="1"/>
  <c r="AH1639" i="1" s="1"/>
  <c r="AI1639" i="1" s="1"/>
  <c r="AJ1639" i="1" s="1"/>
  <c r="AK1639" i="1" s="1"/>
  <c r="AL1639" i="1" s="1"/>
  <c r="AG1655" i="1"/>
  <c r="AG1642" i="1"/>
  <c r="AH1642" i="1" s="1"/>
  <c r="AI1642" i="1" s="1"/>
  <c r="AJ1642" i="1" s="1"/>
  <c r="AK1642" i="1" s="1"/>
  <c r="AL1642" i="1" s="1"/>
  <c r="AG1658" i="1"/>
  <c r="AH1658" i="1" s="1"/>
  <c r="AI1658" i="1" s="1"/>
  <c r="AJ1658" i="1" s="1"/>
  <c r="AK1658" i="1" s="1"/>
  <c r="AL1658" i="1" s="1"/>
  <c r="AG1646" i="1"/>
  <c r="AH1646" i="1" s="1"/>
  <c r="AI1646" i="1" s="1"/>
  <c r="AJ1646" i="1" s="1"/>
  <c r="AK1646" i="1" s="1"/>
  <c r="AL1646" i="1" s="1"/>
  <c r="AG1648" i="1"/>
  <c r="AG1654" i="1"/>
  <c r="AH1654" i="1" s="1"/>
  <c r="AI1654" i="1" s="1"/>
  <c r="AJ1654" i="1" s="1"/>
  <c r="AK1654" i="1" s="1"/>
  <c r="AL1654" i="1" s="1"/>
  <c r="AG1663" i="1"/>
  <c r="AH1663" i="1" s="1"/>
  <c r="AI1663" i="1" s="1"/>
  <c r="AJ1663" i="1" s="1"/>
  <c r="AK1663" i="1" s="1"/>
  <c r="AL1663" i="1" s="1"/>
  <c r="AG1666" i="1"/>
  <c r="AH1666" i="1" s="1"/>
  <c r="AI1666" i="1" s="1"/>
  <c r="AJ1666" i="1" s="1"/>
  <c r="AK1666" i="1" s="1"/>
  <c r="AL1666" i="1" s="1"/>
  <c r="AG1652" i="1"/>
  <c r="AH1652" i="1" s="1"/>
  <c r="AI1652" i="1" s="1"/>
  <c r="AJ1652" i="1" s="1"/>
  <c r="AK1652" i="1" s="1"/>
  <c r="AL1652" i="1" s="1"/>
  <c r="AG1662" i="1"/>
  <c r="AH1662" i="1" s="1"/>
  <c r="AI1662" i="1" s="1"/>
  <c r="AJ1662" i="1" s="1"/>
  <c r="AK1662" i="1" s="1"/>
  <c r="AL1662" i="1" s="1"/>
  <c r="AG1671" i="1"/>
  <c r="AH1671" i="1" s="1"/>
  <c r="AI1671" i="1" s="1"/>
  <c r="AJ1671" i="1" s="1"/>
  <c r="AK1671" i="1" s="1"/>
  <c r="AL1671" i="1" s="1"/>
  <c r="AG1645" i="1"/>
  <c r="AG1650" i="1"/>
  <c r="AH1650" i="1" s="1"/>
  <c r="AI1650" i="1" s="1"/>
  <c r="AJ1650" i="1" s="1"/>
  <c r="AK1650" i="1" s="1"/>
  <c r="AL1650" i="1" s="1"/>
  <c r="AG1660" i="1"/>
  <c r="AH1660" i="1" s="1"/>
  <c r="AI1660" i="1" s="1"/>
  <c r="AJ1660" i="1" s="1"/>
  <c r="AK1660" i="1" s="1"/>
  <c r="AL1660" i="1" s="1"/>
  <c r="AG1670" i="1"/>
  <c r="AH1670" i="1" s="1"/>
  <c r="AI1670" i="1" s="1"/>
  <c r="AJ1670" i="1" s="1"/>
  <c r="AK1670" i="1" s="1"/>
  <c r="AL1670" i="1" s="1"/>
  <c r="AG1657" i="1"/>
  <c r="AH1657" i="1" s="1"/>
  <c r="AI1657" i="1" s="1"/>
  <c r="AJ1657" i="1" s="1"/>
  <c r="AK1657" i="1" s="1"/>
  <c r="AL1657" i="1" s="1"/>
  <c r="AG1665" i="1"/>
  <c r="AH1665" i="1" s="1"/>
  <c r="AI1665" i="1" s="1"/>
  <c r="AJ1665" i="1" s="1"/>
  <c r="AK1665" i="1" s="1"/>
  <c r="AL1665" i="1" s="1"/>
  <c r="AG1673" i="1"/>
  <c r="AH1673" i="1" s="1"/>
  <c r="AI1673" i="1" s="1"/>
  <c r="AJ1673" i="1" s="1"/>
  <c r="AK1673" i="1" s="1"/>
  <c r="AL1673" i="1" s="1"/>
  <c r="D222" i="3"/>
  <c r="E222" i="3" s="1"/>
  <c r="D226" i="3"/>
  <c r="E226" i="3" s="1"/>
  <c r="D198" i="3"/>
  <c r="E198" i="3" s="1"/>
  <c r="D213" i="3"/>
  <c r="E213" i="3" s="1"/>
  <c r="D158" i="3"/>
  <c r="E158" i="3" s="1"/>
  <c r="D140" i="3"/>
  <c r="E140" i="3" s="1"/>
  <c r="D207" i="3"/>
  <c r="E207" i="3" s="1"/>
  <c r="D194" i="3"/>
  <c r="E194" i="3" s="1"/>
  <c r="D126" i="3"/>
  <c r="E126" i="3" s="1"/>
  <c r="D67" i="3"/>
  <c r="E67" i="3" s="1"/>
  <c r="D112" i="3"/>
  <c r="E112" i="3" s="1"/>
  <c r="D113" i="3"/>
  <c r="E113" i="3" s="1"/>
  <c r="D110" i="3"/>
  <c r="E110" i="3" s="1"/>
  <c r="D108" i="3"/>
  <c r="E108" i="3" s="1"/>
  <c r="D89" i="3"/>
  <c r="E89" i="3" s="1"/>
  <c r="D79" i="3"/>
  <c r="E79" i="3" s="1"/>
  <c r="D81" i="3"/>
  <c r="E81" i="3" s="1"/>
  <c r="D73" i="3"/>
  <c r="E73" i="3" s="1"/>
  <c r="D103" i="3"/>
  <c r="E103" i="3" s="1"/>
  <c r="D97" i="3"/>
  <c r="E97" i="3" s="1"/>
  <c r="D60" i="3"/>
  <c r="E60" i="3" s="1"/>
  <c r="D49" i="3"/>
  <c r="E49" i="3" s="1"/>
  <c r="D47" i="3"/>
  <c r="E47" i="3" s="1"/>
  <c r="D48" i="3"/>
  <c r="E48" i="3" s="1"/>
  <c r="D51" i="3"/>
  <c r="E51" i="3" s="1"/>
  <c r="D43" i="3"/>
  <c r="E43" i="3" s="1"/>
  <c r="D82" i="3"/>
  <c r="E82" i="3" s="1"/>
  <c r="AN1988" i="1" l="1"/>
  <c r="AP2299" i="1"/>
  <c r="AL1966" i="1"/>
  <c r="AR1966" i="1" s="1"/>
  <c r="AK2233" i="1"/>
  <c r="AL2233" i="1" s="1"/>
  <c r="AR2233" i="1" s="1"/>
  <c r="AN2315" i="1"/>
  <c r="AP2275" i="1"/>
  <c r="AP2315" i="1"/>
  <c r="AL1958" i="1"/>
  <c r="AR1958" i="1" s="1"/>
  <c r="AK1976" i="1"/>
  <c r="AP1976" i="1" s="1"/>
  <c r="AL2259" i="1"/>
  <c r="AR2259" i="1" s="1"/>
  <c r="AL2213" i="1"/>
  <c r="AR2213" i="1" s="1"/>
  <c r="AO2315" i="1"/>
  <c r="AP1805" i="1"/>
  <c r="AO1958" i="1"/>
  <c r="AL2281" i="1"/>
  <c r="AR2281" i="1" s="1"/>
  <c r="AJ2025" i="1"/>
  <c r="AK2025" i="1" s="1"/>
  <c r="AP2025" i="1" s="1"/>
  <c r="AK1910" i="1"/>
  <c r="AP1910" i="1" s="1"/>
  <c r="AJ2043" i="1"/>
  <c r="AO2043" i="1" s="1"/>
  <c r="AM604" i="1"/>
  <c r="AN1703" i="1"/>
  <c r="AN2125" i="1"/>
  <c r="AL2197" i="1"/>
  <c r="AR2197" i="1" s="1"/>
  <c r="AK1886" i="1"/>
  <c r="AP1886" i="1" s="1"/>
  <c r="AM1375" i="1"/>
  <c r="AJ2208" i="1"/>
  <c r="AO2208" i="1" s="1"/>
  <c r="AK1944" i="1"/>
  <c r="AP1944" i="1" s="1"/>
  <c r="AN2147" i="1"/>
  <c r="AK1809" i="1"/>
  <c r="AL1809" i="1" s="1"/>
  <c r="AR1809" i="1" s="1"/>
  <c r="AJ1803" i="1"/>
  <c r="AO1803" i="1" s="1"/>
  <c r="AJ2294" i="1"/>
  <c r="AO2294" i="1" s="1"/>
  <c r="AJ2099" i="1"/>
  <c r="AO2099" i="1" s="1"/>
  <c r="AK2182" i="1"/>
  <c r="AL2182" i="1" s="1"/>
  <c r="AR2182" i="1" s="1"/>
  <c r="AL2082" i="1"/>
  <c r="AR2082" i="1" s="1"/>
  <c r="AM685" i="1"/>
  <c r="AK2065" i="1"/>
  <c r="AP2065" i="1" s="1"/>
  <c r="AK2319" i="1"/>
  <c r="AP2319" i="1" s="1"/>
  <c r="AP2323" i="1"/>
  <c r="AQ2259" i="1"/>
  <c r="AQ1805" i="1"/>
  <c r="AL2205" i="1"/>
  <c r="AR2205" i="1" s="1"/>
  <c r="AK2241" i="1"/>
  <c r="AP2241" i="1" s="1"/>
  <c r="AM996" i="1"/>
  <c r="AN1943" i="1"/>
  <c r="AL2269" i="1"/>
  <c r="AR2269" i="1" s="1"/>
  <c r="AK1894" i="1"/>
  <c r="AP1894" i="1" s="1"/>
  <c r="AO2209" i="1"/>
  <c r="AK1982" i="1"/>
  <c r="AP1982" i="1" s="1"/>
  <c r="AL2251" i="1"/>
  <c r="AR2251" i="1" s="1"/>
  <c r="AQ2243" i="1"/>
  <c r="AO1943" i="1"/>
  <c r="AM1063" i="1"/>
  <c r="AO2299" i="1"/>
  <c r="AP2221" i="1"/>
  <c r="AQ1720" i="1"/>
  <c r="AO1968" i="1"/>
  <c r="AK1968" i="1"/>
  <c r="AQ1821" i="1"/>
  <c r="AN853" i="1"/>
  <c r="AN2234" i="1"/>
  <c r="AN2159" i="1"/>
  <c r="AQ2293" i="1"/>
  <c r="AO2323" i="1"/>
  <c r="AM693" i="1"/>
  <c r="AM1016" i="1"/>
  <c r="AM794" i="1"/>
  <c r="AM540" i="1"/>
  <c r="AK2256" i="1"/>
  <c r="AL2256" i="1" s="1"/>
  <c r="AR2256" i="1" s="1"/>
  <c r="AQ2018" i="1"/>
  <c r="AQ2173" i="1"/>
  <c r="AO2313" i="1"/>
  <c r="AK2313" i="1"/>
  <c r="AM683" i="1"/>
  <c r="AM612" i="1"/>
  <c r="AM496" i="1"/>
  <c r="AQ2261" i="1"/>
  <c r="AQ2301" i="1"/>
  <c r="AQ2317" i="1"/>
  <c r="AK2034" i="1"/>
  <c r="AO2034" i="1"/>
  <c r="AM1664" i="1"/>
  <c r="AM1458" i="1"/>
  <c r="AO805" i="1"/>
  <c r="AN887" i="1"/>
  <c r="AQ2149" i="1"/>
  <c r="AQ1901" i="1"/>
  <c r="AQ2164" i="1"/>
  <c r="AQ2315" i="1"/>
  <c r="AQ1684" i="1"/>
  <c r="AQ1777" i="1"/>
  <c r="AQ2156" i="1"/>
  <c r="AQ2128" i="1"/>
  <c r="AK2229" i="1"/>
  <c r="AL2229" i="1" s="1"/>
  <c r="AR2229" i="1" s="1"/>
  <c r="AK2237" i="1"/>
  <c r="AL2237" i="1" s="1"/>
  <c r="AR2237" i="1" s="1"/>
  <c r="AO2221" i="1"/>
  <c r="AK2283" i="1"/>
  <c r="AL2283" i="1" s="1"/>
  <c r="AR2283" i="1" s="1"/>
  <c r="AM1595" i="1"/>
  <c r="AM805" i="1"/>
  <c r="AQ2194" i="1"/>
  <c r="AQ1994" i="1"/>
  <c r="AQ2333" i="1"/>
  <c r="AQ2161" i="1"/>
  <c r="AQ2088" i="1"/>
  <c r="AQ1789" i="1"/>
  <c r="AQ2137" i="1"/>
  <c r="AQ2305" i="1"/>
  <c r="AQ1812" i="1"/>
  <c r="AQ2024" i="1"/>
  <c r="AQ2275" i="1"/>
  <c r="AQ2325" i="1"/>
  <c r="AK2267" i="1"/>
  <c r="AK2203" i="1"/>
  <c r="AP2203" i="1" s="1"/>
  <c r="AM1382" i="1"/>
  <c r="AM1590" i="1"/>
  <c r="AQ2113" i="1"/>
  <c r="AQ2227" i="1"/>
  <c r="AQ1974" i="1"/>
  <c r="AQ2105" i="1"/>
  <c r="AK2219" i="1"/>
  <c r="AK2029" i="1"/>
  <c r="AP2029" i="1" s="1"/>
  <c r="AK1792" i="1"/>
  <c r="AJ2039" i="1"/>
  <c r="AO2039" i="1" s="1"/>
  <c r="AJ2012" i="1"/>
  <c r="AO2012" i="1" s="1"/>
  <c r="AJ1736" i="1"/>
  <c r="AO1736" i="1" s="1"/>
  <c r="AJ2272" i="1"/>
  <c r="AO2272" i="1" s="1"/>
  <c r="AL2226" i="1"/>
  <c r="AR2226" i="1" s="1"/>
  <c r="AK1722" i="1"/>
  <c r="AP1722" i="1" s="1"/>
  <c r="AK2132" i="1"/>
  <c r="AK2152" i="1"/>
  <c r="AP2152" i="1" s="1"/>
  <c r="AL1876" i="1"/>
  <c r="AR1876" i="1" s="1"/>
  <c r="AL1918" i="1"/>
  <c r="AR1918" i="1" s="1"/>
  <c r="AK1776" i="1"/>
  <c r="AL2257" i="1"/>
  <c r="AR2257" i="1" s="1"/>
  <c r="AL1973" i="1"/>
  <c r="AR1973" i="1" s="1"/>
  <c r="AK1941" i="1"/>
  <c r="AP1941" i="1" s="1"/>
  <c r="AK1689" i="1"/>
  <c r="AK2070" i="1"/>
  <c r="AP2070" i="1" s="1"/>
  <c r="AL1954" i="1"/>
  <c r="AR1954" i="1" s="1"/>
  <c r="AK2160" i="1"/>
  <c r="AP2160" i="1" s="1"/>
  <c r="AK2117" i="1"/>
  <c r="AL1781" i="1"/>
  <c r="AR1781" i="1" s="1"/>
  <c r="AK1909" i="1"/>
  <c r="AJ1782" i="1"/>
  <c r="AO1782" i="1" s="1"/>
  <c r="AJ1762" i="1"/>
  <c r="AK2169" i="1"/>
  <c r="AP2169" i="1" s="1"/>
  <c r="AK2288" i="1"/>
  <c r="AL1881" i="1"/>
  <c r="AR1881" i="1" s="1"/>
  <c r="AK1995" i="1"/>
  <c r="AK1991" i="1"/>
  <c r="AP1991" i="1" s="1"/>
  <c r="AK2234" i="1"/>
  <c r="AJ1804" i="1"/>
  <c r="AO1804" i="1" s="1"/>
  <c r="AK2191" i="1"/>
  <c r="AP2191" i="1" s="1"/>
  <c r="AJ1921" i="1"/>
  <c r="AO1921" i="1" s="1"/>
  <c r="AK2244" i="1"/>
  <c r="AK2308" i="1"/>
  <c r="AP2308" i="1" s="1"/>
  <c r="AK1779" i="1"/>
  <c r="AP1779" i="1" s="1"/>
  <c r="AJ1756" i="1"/>
  <c r="AO1756" i="1" s="1"/>
  <c r="AL1902" i="1"/>
  <c r="AR1902" i="1" s="1"/>
  <c r="AL2150" i="1"/>
  <c r="AR2150" i="1" s="1"/>
  <c r="AJ1738" i="1"/>
  <c r="AO1738" i="1" s="1"/>
  <c r="AK2084" i="1"/>
  <c r="AP2084" i="1" s="1"/>
  <c r="AJ2068" i="1"/>
  <c r="AK1770" i="1"/>
  <c r="AP1770" i="1" s="1"/>
  <c r="AL1938" i="1"/>
  <c r="AR1938" i="1" s="1"/>
  <c r="AL1934" i="1"/>
  <c r="AR1934" i="1" s="1"/>
  <c r="AL2303" i="1"/>
  <c r="AR2303" i="1" s="1"/>
  <c r="AL2321" i="1"/>
  <c r="AR2321" i="1" s="1"/>
  <c r="AL2236" i="1"/>
  <c r="AR2236" i="1" s="1"/>
  <c r="AK2010" i="1"/>
  <c r="AP2010" i="1" s="1"/>
  <c r="AK2023" i="1"/>
  <c r="AP2023" i="1" s="1"/>
  <c r="AQ2000" i="1"/>
  <c r="AJ1778" i="1"/>
  <c r="AO1778" i="1" s="1"/>
  <c r="AK2222" i="1"/>
  <c r="AP2222" i="1" s="1"/>
  <c r="AK2266" i="1"/>
  <c r="AP2266" i="1" s="1"/>
  <c r="AQ1879" i="1"/>
  <c r="AK2052" i="1"/>
  <c r="AJ1726" i="1"/>
  <c r="AO1726" i="1" s="1"/>
  <c r="AL1848" i="1"/>
  <c r="AR1848" i="1" s="1"/>
  <c r="AJ1925" i="1"/>
  <c r="AO1925" i="1" s="1"/>
  <c r="AO2029" i="1"/>
  <c r="AK2015" i="1"/>
  <c r="AP2015" i="1" s="1"/>
  <c r="AO1792" i="1"/>
  <c r="AL1852" i="1"/>
  <c r="AR1852" i="1" s="1"/>
  <c r="AQ2109" i="1"/>
  <c r="AL2174" i="1"/>
  <c r="AR2174" i="1" s="1"/>
  <c r="AN2039" i="1"/>
  <c r="AL1751" i="1"/>
  <c r="AR1751" i="1" s="1"/>
  <c r="AL2136" i="1"/>
  <c r="AR2136" i="1" s="1"/>
  <c r="AN2012" i="1"/>
  <c r="AL2202" i="1"/>
  <c r="AR2202" i="1" s="1"/>
  <c r="AL1715" i="1"/>
  <c r="AR1715" i="1" s="1"/>
  <c r="AN1736" i="1"/>
  <c r="AJ1829" i="1"/>
  <c r="AO1829" i="1" s="1"/>
  <c r="AJ1845" i="1"/>
  <c r="AO1845" i="1" s="1"/>
  <c r="AK1932" i="1"/>
  <c r="AP1932" i="1" s="1"/>
  <c r="AL2140" i="1"/>
  <c r="AR2140" i="1" s="1"/>
  <c r="AK2155" i="1"/>
  <c r="AP2155" i="1" s="1"/>
  <c r="AK2007" i="1"/>
  <c r="AP2007" i="1" s="1"/>
  <c r="AL2287" i="1"/>
  <c r="AR2287" i="1" s="1"/>
  <c r="AN2272" i="1"/>
  <c r="AL2220" i="1"/>
  <c r="AR2220" i="1" s="1"/>
  <c r="AP2226" i="1"/>
  <c r="AK2031" i="1"/>
  <c r="AP2031" i="1" s="1"/>
  <c r="AL2337" i="1"/>
  <c r="AR2337" i="1" s="1"/>
  <c r="AO1722" i="1"/>
  <c r="AL1930" i="1"/>
  <c r="AR1930" i="1" s="1"/>
  <c r="AL2103" i="1"/>
  <c r="AR2103" i="1" s="1"/>
  <c r="AL2163" i="1"/>
  <c r="AR2163" i="1" s="1"/>
  <c r="AL1976" i="1"/>
  <c r="AR1976" i="1" s="1"/>
  <c r="AO2132" i="1"/>
  <c r="AO2152" i="1"/>
  <c r="AK2204" i="1"/>
  <c r="AP2204" i="1" s="1"/>
  <c r="AK2300" i="1"/>
  <c r="AP2300" i="1" s="1"/>
  <c r="AP1876" i="1"/>
  <c r="AJ1933" i="1"/>
  <c r="AO1933" i="1" s="1"/>
  <c r="AJ1740" i="1"/>
  <c r="AO1740" i="1" s="1"/>
  <c r="AL2037" i="1"/>
  <c r="AR2037" i="1" s="1"/>
  <c r="AL2061" i="1"/>
  <c r="AR2061" i="1" s="1"/>
  <c r="AL2335" i="1"/>
  <c r="AR2335" i="1" s="1"/>
  <c r="AO1776" i="1"/>
  <c r="AL1714" i="1"/>
  <c r="AR1714" i="1" s="1"/>
  <c r="AJ2304" i="1"/>
  <c r="AO2304" i="1" s="1"/>
  <c r="AJ1725" i="1"/>
  <c r="AO1725" i="1" s="1"/>
  <c r="AL1951" i="1"/>
  <c r="AR1951" i="1" s="1"/>
  <c r="AP1973" i="1"/>
  <c r="AQ2133" i="1"/>
  <c r="AL2178" i="1"/>
  <c r="AR2178" i="1" s="1"/>
  <c r="AQ1793" i="1"/>
  <c r="AO1941" i="1"/>
  <c r="AK1955" i="1"/>
  <c r="AP1955" i="1" s="1"/>
  <c r="AK1700" i="1"/>
  <c r="AP1700" i="1" s="1"/>
  <c r="AK1972" i="1"/>
  <c r="AP1972" i="1" s="1"/>
  <c r="AJ2035" i="1"/>
  <c r="AO2035" i="1" s="1"/>
  <c r="AO2070" i="1"/>
  <c r="AO2160" i="1"/>
  <c r="AK2284" i="1"/>
  <c r="AP2284" i="1" s="1"/>
  <c r="AL1719" i="1"/>
  <c r="AR1719" i="1" s="1"/>
  <c r="AK1787" i="1"/>
  <c r="AP1787" i="1" s="1"/>
  <c r="AJ2238" i="1"/>
  <c r="AO2238" i="1" s="1"/>
  <c r="AL1846" i="1"/>
  <c r="AR1846" i="1" s="1"/>
  <c r="AK2153" i="1"/>
  <c r="AP2153" i="1" s="1"/>
  <c r="AL1753" i="1"/>
  <c r="AR1753" i="1" s="1"/>
  <c r="AL1785" i="1"/>
  <c r="AR1785" i="1" s="1"/>
  <c r="AL1877" i="1"/>
  <c r="AR1877" i="1" s="1"/>
  <c r="AK1896" i="1"/>
  <c r="AL2162" i="1"/>
  <c r="AR2162" i="1" s="1"/>
  <c r="AL1765" i="1"/>
  <c r="AR1765" i="1" s="1"/>
  <c r="AL1858" i="1"/>
  <c r="AR1858" i="1" s="1"/>
  <c r="AJ1833" i="1"/>
  <c r="AJ2048" i="1"/>
  <c r="AO2048" i="1" s="1"/>
  <c r="AO2117" i="1"/>
  <c r="AP1781" i="1"/>
  <c r="AO1909" i="1"/>
  <c r="AQ2311" i="1"/>
  <c r="AJ1767" i="1"/>
  <c r="AL2069" i="1"/>
  <c r="AR2069" i="1" s="1"/>
  <c r="AL2151" i="1"/>
  <c r="AR2151" i="1" s="1"/>
  <c r="AK2144" i="1"/>
  <c r="AP2144" i="1" s="1"/>
  <c r="AK2196" i="1"/>
  <c r="AK2292" i="1"/>
  <c r="AP2292" i="1" s="1"/>
  <c r="AL1963" i="1"/>
  <c r="AR1963" i="1" s="1"/>
  <c r="AK1686" i="1"/>
  <c r="AP1686" i="1" s="1"/>
  <c r="AK1688" i="1"/>
  <c r="AN1762" i="1"/>
  <c r="AL1916" i="1"/>
  <c r="AR1916" i="1" s="1"/>
  <c r="AQ1956" i="1"/>
  <c r="AK2278" i="1"/>
  <c r="AP2278" i="1" s="1"/>
  <c r="AO2169" i="1"/>
  <c r="AL2207" i="1"/>
  <c r="AR2207" i="1" s="1"/>
  <c r="AO2288" i="1"/>
  <c r="AL1745" i="1"/>
  <c r="AR1745" i="1" s="1"/>
  <c r="AJ1827" i="1"/>
  <c r="AO1827" i="1" s="1"/>
  <c r="AJ1843" i="1"/>
  <c r="AP1881" i="1"/>
  <c r="AJ1899" i="1"/>
  <c r="AO1899" i="1" s="1"/>
  <c r="AK1965" i="1"/>
  <c r="AP1965" i="1" s="1"/>
  <c r="AO1995" i="1"/>
  <c r="AQ2121" i="1"/>
  <c r="AQ2177" i="1"/>
  <c r="AO1991" i="1"/>
  <c r="AO2234" i="1"/>
  <c r="AQ2235" i="1"/>
  <c r="AJ1831" i="1"/>
  <c r="AO1831" i="1" s="1"/>
  <c r="AJ1855" i="1"/>
  <c r="AL1882" i="1"/>
  <c r="AR1882" i="1" s="1"/>
  <c r="AL2247" i="1"/>
  <c r="AR2247" i="1" s="1"/>
  <c r="AJ1774" i="1"/>
  <c r="AO1774" i="1" s="1"/>
  <c r="AK2145" i="1"/>
  <c r="AP2145" i="1" s="1"/>
  <c r="AL2271" i="1"/>
  <c r="AR2271" i="1" s="1"/>
  <c r="AJ1766" i="1"/>
  <c r="AN1804" i="1"/>
  <c r="AL2066" i="1"/>
  <c r="AR2066" i="1" s="1"/>
  <c r="AL2045" i="1"/>
  <c r="AR2045" i="1" s="1"/>
  <c r="AL1895" i="1"/>
  <c r="AR1895" i="1" s="1"/>
  <c r="AK2100" i="1"/>
  <c r="AP2100" i="1" s="1"/>
  <c r="AK2280" i="1"/>
  <c r="AJ2187" i="1"/>
  <c r="AO2187" i="1" s="1"/>
  <c r="AJ1810" i="1"/>
  <c r="AO2191" i="1"/>
  <c r="AL1707" i="1"/>
  <c r="AR1707" i="1" s="1"/>
  <c r="AJ1798" i="1"/>
  <c r="AO1798" i="1" s="1"/>
  <c r="AN1921" i="1"/>
  <c r="AQ2307" i="1"/>
  <c r="AO2244" i="1"/>
  <c r="AO2308" i="1"/>
  <c r="AK1883" i="1"/>
  <c r="AP1883" i="1" s="1"/>
  <c r="AL1697" i="1"/>
  <c r="AR1697" i="1" s="1"/>
  <c r="AO1779" i="1"/>
  <c r="AQ2297" i="1"/>
  <c r="AL2047" i="1"/>
  <c r="AR2047" i="1" s="1"/>
  <c r="AN1756" i="1"/>
  <c r="AL1867" i="1"/>
  <c r="AR1867" i="1" s="1"/>
  <c r="AK1890" i="1"/>
  <c r="AP1890" i="1" s="1"/>
  <c r="AP2150" i="1"/>
  <c r="AJ2076" i="1"/>
  <c r="AO2076" i="1" s="1"/>
  <c r="AJ2063" i="1"/>
  <c r="AO2063" i="1" s="1"/>
  <c r="AN1738" i="1"/>
  <c r="AO2084" i="1"/>
  <c r="AN2068" i="1"/>
  <c r="AO1770" i="1"/>
  <c r="AK1698" i="1"/>
  <c r="AP1698" i="1" s="1"/>
  <c r="AJ1983" i="1"/>
  <c r="AO1983" i="1" s="1"/>
  <c r="AK2021" i="1"/>
  <c r="AP2021" i="1" s="1"/>
  <c r="AJ2003" i="1"/>
  <c r="AO2003" i="1" s="1"/>
  <c r="AK2147" i="1"/>
  <c r="AK2026" i="1"/>
  <c r="AP2026" i="1" s="1"/>
  <c r="AJ1786" i="1"/>
  <c r="AO1786" i="1" s="1"/>
  <c r="AL2143" i="1"/>
  <c r="AR2143" i="1" s="1"/>
  <c r="AJ2181" i="1"/>
  <c r="AO2181" i="1" s="1"/>
  <c r="AK2316" i="1"/>
  <c r="AP2316" i="1" s="1"/>
  <c r="AL1797" i="1"/>
  <c r="AR1797" i="1" s="1"/>
  <c r="AK2038" i="1"/>
  <c r="AP2038" i="1" s="1"/>
  <c r="AJ1815" i="1"/>
  <c r="AO1815" i="1" s="1"/>
  <c r="AJ1730" i="1"/>
  <c r="AO1730" i="1" s="1"/>
  <c r="AL1796" i="1"/>
  <c r="AR1796" i="1" s="1"/>
  <c r="AK1999" i="1"/>
  <c r="AP1999" i="1" s="1"/>
  <c r="AJ2096" i="1"/>
  <c r="AJ1919" i="1"/>
  <c r="AO1919" i="1" s="1"/>
  <c r="AL2210" i="1"/>
  <c r="AR2210" i="1" s="1"/>
  <c r="AL1861" i="1"/>
  <c r="AR1861" i="1" s="1"/>
  <c r="AJ1771" i="1"/>
  <c r="AO1771" i="1" s="1"/>
  <c r="AJ1677" i="1"/>
  <c r="AO1677" i="1" s="1"/>
  <c r="AL1755" i="1"/>
  <c r="AR1755" i="1" s="1"/>
  <c r="AL2053" i="1"/>
  <c r="AR2053" i="1" s="1"/>
  <c r="AL2172" i="1"/>
  <c r="AR2172" i="1" s="1"/>
  <c r="AJ2206" i="1"/>
  <c r="AO2206" i="1" s="1"/>
  <c r="AK2282" i="1"/>
  <c r="AP2282" i="1" s="1"/>
  <c r="AL2201" i="1"/>
  <c r="AR2201" i="1" s="1"/>
  <c r="AP2236" i="1"/>
  <c r="AQ2285" i="1"/>
  <c r="AO2010" i="1"/>
  <c r="AQ2299" i="1"/>
  <c r="AK1728" i="1"/>
  <c r="AK2078" i="1"/>
  <c r="AP2078" i="1" s="1"/>
  <c r="AL1823" i="1"/>
  <c r="AR1823" i="1" s="1"/>
  <c r="AJ1870" i="1"/>
  <c r="AO1870" i="1" s="1"/>
  <c r="AJ1977" i="1"/>
  <c r="AJ1752" i="1"/>
  <c r="AO1752" i="1" s="1"/>
  <c r="AK1920" i="1"/>
  <c r="AP1920" i="1" s="1"/>
  <c r="AK2019" i="1"/>
  <c r="AP2019" i="1" s="1"/>
  <c r="AL2081" i="1"/>
  <c r="AR2081" i="1" s="1"/>
  <c r="AJ1721" i="1"/>
  <c r="AO1721" i="1" s="1"/>
  <c r="AK2218" i="1"/>
  <c r="AP2218" i="1" s="1"/>
  <c r="AJ2092" i="1"/>
  <c r="AO2092" i="1" s="1"/>
  <c r="AK2183" i="1"/>
  <c r="AP2183" i="1" s="1"/>
  <c r="AK2054" i="1"/>
  <c r="AP2054" i="1" s="1"/>
  <c r="AL2249" i="1"/>
  <c r="AR2249" i="1" s="1"/>
  <c r="AL1884" i="1"/>
  <c r="AR1884" i="1" s="1"/>
  <c r="AJ1750" i="1"/>
  <c r="AO1750" i="1" s="1"/>
  <c r="AJ2185" i="1"/>
  <c r="AO2185" i="1" s="1"/>
  <c r="AL1838" i="1"/>
  <c r="AR1838" i="1" s="1"/>
  <c r="AK2232" i="1"/>
  <c r="AP2232" i="1" s="1"/>
  <c r="AL1757" i="1"/>
  <c r="AR1757" i="1" s="1"/>
  <c r="AJ1748" i="1"/>
  <c r="AO1748" i="1" s="1"/>
  <c r="AK2020" i="1"/>
  <c r="AJ1917" i="1"/>
  <c r="AO1917" i="1" s="1"/>
  <c r="AK2195" i="1"/>
  <c r="AJ1891" i="1"/>
  <c r="AO1891" i="1" s="1"/>
  <c r="AL1922" i="1"/>
  <c r="AR1922" i="1" s="1"/>
  <c r="AL2139" i="1"/>
  <c r="AR2139" i="1" s="1"/>
  <c r="AK2116" i="1"/>
  <c r="AP2116" i="1" s="1"/>
  <c r="AK2142" i="1"/>
  <c r="AP2142" i="1" s="1"/>
  <c r="AK2158" i="1"/>
  <c r="AK2320" i="1"/>
  <c r="AP2320" i="1" s="1"/>
  <c r="AL1695" i="1"/>
  <c r="AR1695" i="1" s="1"/>
  <c r="AL1741" i="1"/>
  <c r="AR1741" i="1" s="1"/>
  <c r="AJ1839" i="1"/>
  <c r="AL2134" i="1"/>
  <c r="AR2134" i="1" s="1"/>
  <c r="AK1988" i="1"/>
  <c r="AP1988" i="1" s="1"/>
  <c r="AK1859" i="1"/>
  <c r="AP1859" i="1" s="1"/>
  <c r="AK1979" i="1"/>
  <c r="AJ2051" i="1"/>
  <c r="AO2051" i="1" s="1"/>
  <c r="AJ1889" i="1"/>
  <c r="AO1889" i="1" s="1"/>
  <c r="AL2252" i="1"/>
  <c r="AR2252" i="1" s="1"/>
  <c r="AJ1790" i="1"/>
  <c r="AO1790" i="1" s="1"/>
  <c r="AK1971" i="1"/>
  <c r="AP1971" i="1" s="1"/>
  <c r="AL1687" i="1"/>
  <c r="AR1687" i="1" s="1"/>
  <c r="AK1885" i="1"/>
  <c r="AP1885" i="1" s="1"/>
  <c r="AK1913" i="1"/>
  <c r="AP1913" i="1" s="1"/>
  <c r="AK2027" i="1"/>
  <c r="AP2027" i="1" s="1"/>
  <c r="AL1832" i="1"/>
  <c r="AR1832" i="1" s="1"/>
  <c r="AO2023" i="1"/>
  <c r="AL1818" i="1"/>
  <c r="AR1818" i="1" s="1"/>
  <c r="AL1975" i="1"/>
  <c r="AR1975" i="1" s="1"/>
  <c r="AL1679" i="1"/>
  <c r="AR1679" i="1" s="1"/>
  <c r="AL1733" i="1"/>
  <c r="AR1733" i="1" s="1"/>
  <c r="AN1778" i="1"/>
  <c r="AO1885" i="1"/>
  <c r="AO1913" i="1"/>
  <c r="AO2027" i="1"/>
  <c r="AK2071" i="1"/>
  <c r="AO2222" i="1"/>
  <c r="AO2266" i="1"/>
  <c r="AL2327" i="1"/>
  <c r="AR2327" i="1" s="1"/>
  <c r="AK1692" i="1"/>
  <c r="AP1692" i="1" s="1"/>
  <c r="AL1950" i="1"/>
  <c r="AR1950" i="1" s="1"/>
  <c r="AO2052" i="1"/>
  <c r="AJ1758" i="1"/>
  <c r="AO1758" i="1" s="1"/>
  <c r="AN1726" i="1"/>
  <c r="AK1795" i="1"/>
  <c r="AP1795" i="1" s="1"/>
  <c r="AP1832" i="1"/>
  <c r="AP1848" i="1"/>
  <c r="AN1925" i="1"/>
  <c r="AK1800" i="1"/>
  <c r="AP1800" i="1" s="1"/>
  <c r="AL1860" i="1"/>
  <c r="AR1860" i="1" s="1"/>
  <c r="AO2015" i="1"/>
  <c r="AJ2302" i="1"/>
  <c r="AO2302" i="1" s="1"/>
  <c r="AJ1746" i="1"/>
  <c r="AP1852" i="1"/>
  <c r="AQ1780" i="1"/>
  <c r="AJ2059" i="1"/>
  <c r="AL2118" i="1"/>
  <c r="AR2118" i="1" s="1"/>
  <c r="AP2174" i="1"/>
  <c r="AJ1996" i="1"/>
  <c r="AO1996" i="1" s="1"/>
  <c r="AK2094" i="1"/>
  <c r="AP2094" i="1" s="1"/>
  <c r="AP1751" i="1"/>
  <c r="AL1813" i="1"/>
  <c r="AR1813" i="1" s="1"/>
  <c r="AQ2002" i="1"/>
  <c r="AP2136" i="1"/>
  <c r="AP2202" i="1"/>
  <c r="AK1675" i="1"/>
  <c r="AP1675" i="1" s="1"/>
  <c r="AP1715" i="1"/>
  <c r="AJ1701" i="1"/>
  <c r="AO1701" i="1" s="1"/>
  <c r="AJ1744" i="1"/>
  <c r="AJ1760" i="1"/>
  <c r="AO1760" i="1" s="1"/>
  <c r="AN1829" i="1"/>
  <c r="AN1845" i="1"/>
  <c r="AK1874" i="1"/>
  <c r="AP1874" i="1" s="1"/>
  <c r="AL1868" i="1"/>
  <c r="AR1868" i="1" s="1"/>
  <c r="AP2140" i="1"/>
  <c r="AK1927" i="1"/>
  <c r="AK2067" i="1"/>
  <c r="AP2067" i="1" s="1"/>
  <c r="AO2155" i="1"/>
  <c r="AO2007" i="1"/>
  <c r="AK2286" i="1"/>
  <c r="AP2286" i="1" s="1"/>
  <c r="AP2220" i="1"/>
  <c r="AJ1718" i="1"/>
  <c r="AO1718" i="1" s="1"/>
  <c r="AO2031" i="1"/>
  <c r="AJ1887" i="1"/>
  <c r="AL1699" i="1"/>
  <c r="AR1699" i="1" s="1"/>
  <c r="AP2103" i="1"/>
  <c r="AP2163" i="1"/>
  <c r="AK2046" i="1"/>
  <c r="AP2046" i="1" s="1"/>
  <c r="AK2114" i="1"/>
  <c r="AP2114" i="1" s="1"/>
  <c r="AK2146" i="1"/>
  <c r="AK2170" i="1"/>
  <c r="AP2170" i="1" s="1"/>
  <c r="AO2204" i="1"/>
  <c r="AO2300" i="1"/>
  <c r="AN1933" i="1"/>
  <c r="AQ1871" i="1"/>
  <c r="AN1740" i="1"/>
  <c r="AP2037" i="1"/>
  <c r="AP2061" i="1"/>
  <c r="AQ1704" i="1"/>
  <c r="AK1808" i="1"/>
  <c r="AP1714" i="1"/>
  <c r="AQ2331" i="1"/>
  <c r="AL2166" i="1"/>
  <c r="AR2166" i="1" s="1"/>
  <c r="AL2255" i="1"/>
  <c r="AR2255" i="1" s="1"/>
  <c r="AN2304" i="1"/>
  <c r="AN1725" i="1"/>
  <c r="AP1951" i="1"/>
  <c r="AK2011" i="1"/>
  <c r="AP2011" i="1" s="1"/>
  <c r="AP2178" i="1"/>
  <c r="AK1731" i="1"/>
  <c r="AP1731" i="1" s="1"/>
  <c r="AL1830" i="1"/>
  <c r="AR1830" i="1" s="1"/>
  <c r="AK1931" i="1"/>
  <c r="AP1931" i="1" s="1"/>
  <c r="AO1955" i="1"/>
  <c r="AL2318" i="1"/>
  <c r="AR2318" i="1" s="1"/>
  <c r="AO1700" i="1"/>
  <c r="AO1972" i="1"/>
  <c r="AK2075" i="1"/>
  <c r="AP2075" i="1" s="1"/>
  <c r="AQ2253" i="1"/>
  <c r="AL2265" i="1"/>
  <c r="AR2265" i="1" s="1"/>
  <c r="AL2242" i="1"/>
  <c r="AR2242" i="1" s="1"/>
  <c r="AK1708" i="1"/>
  <c r="AP1708" i="1" s="1"/>
  <c r="AJ2192" i="1"/>
  <c r="AO2192" i="1" s="1"/>
  <c r="AL2123" i="1"/>
  <c r="AR2123" i="1" s="1"/>
  <c r="AJ2044" i="1"/>
  <c r="AO2044" i="1" s="1"/>
  <c r="AK2090" i="1"/>
  <c r="AP2090" i="1" s="1"/>
  <c r="AO2284" i="1"/>
  <c r="AP1719" i="1"/>
  <c r="AO1787" i="1"/>
  <c r="AQ2165" i="1"/>
  <c r="AN2238" i="1"/>
  <c r="AP1846" i="1"/>
  <c r="AL1926" i="1"/>
  <c r="AR1926" i="1" s="1"/>
  <c r="AQ2186" i="1"/>
  <c r="AO2153" i="1"/>
  <c r="AP1753" i="1"/>
  <c r="AP1785" i="1"/>
  <c r="AP1877" i="1"/>
  <c r="AO1896" i="1"/>
  <c r="AQ2129" i="1"/>
  <c r="AP2162" i="1"/>
  <c r="AQ2291" i="1"/>
  <c r="AL2215" i="1"/>
  <c r="AR2215" i="1" s="1"/>
  <c r="AP1765" i="1"/>
  <c r="AP1858" i="1"/>
  <c r="AL2199" i="1"/>
  <c r="AR2199" i="1" s="1"/>
  <c r="AN1833" i="1"/>
  <c r="AN2048" i="1"/>
  <c r="AL1763" i="1"/>
  <c r="AR1763" i="1" s="1"/>
  <c r="AK1807" i="1"/>
  <c r="AP1807" i="1" s="1"/>
  <c r="AL1850" i="1"/>
  <c r="AR1850" i="1" s="1"/>
  <c r="AJ2073" i="1"/>
  <c r="AO2073" i="1" s="1"/>
  <c r="AL2056" i="1"/>
  <c r="AR2056" i="1" s="1"/>
  <c r="AK2159" i="1"/>
  <c r="AP2159" i="1" s="1"/>
  <c r="AL1683" i="1"/>
  <c r="AR1683" i="1" s="1"/>
  <c r="AN1767" i="1"/>
  <c r="AJ1814" i="1"/>
  <c r="AO1814" i="1" s="1"/>
  <c r="AL1914" i="1"/>
  <c r="AR1914" i="1" s="1"/>
  <c r="AQ2050" i="1"/>
  <c r="AP2069" i="1"/>
  <c r="AP2151" i="1"/>
  <c r="AQ2323" i="1"/>
  <c r="AO2144" i="1"/>
  <c r="AL2217" i="1"/>
  <c r="AR2217" i="1" s="1"/>
  <c r="AQ2245" i="1"/>
  <c r="AO2196" i="1"/>
  <c r="AO2292" i="1"/>
  <c r="AQ2221" i="1"/>
  <c r="AQ2211" i="1"/>
  <c r="AQ1772" i="1"/>
  <c r="AP1963" i="1"/>
  <c r="AO1686" i="1"/>
  <c r="AO1688" i="1"/>
  <c r="AL1828" i="1"/>
  <c r="AR1828" i="1" s="1"/>
  <c r="AL1799" i="1"/>
  <c r="AR1799" i="1" s="1"/>
  <c r="AL1990" i="1"/>
  <c r="AR1990" i="1" s="1"/>
  <c r="AL1978" i="1"/>
  <c r="AR1978" i="1" s="1"/>
  <c r="AL2138" i="1"/>
  <c r="AR2138" i="1" s="1"/>
  <c r="AO2278" i="1"/>
  <c r="AL1743" i="1"/>
  <c r="AR1743" i="1" s="1"/>
  <c r="AK1732" i="1"/>
  <c r="AP1732" i="1" s="1"/>
  <c r="AK1784" i="1"/>
  <c r="AP1784" i="1" s="1"/>
  <c r="AK1928" i="1"/>
  <c r="AK2131" i="1"/>
  <c r="AP2131" i="1" s="1"/>
  <c r="AL2097" i="1"/>
  <c r="AR2097" i="1" s="1"/>
  <c r="AK1705" i="1"/>
  <c r="AP1705" i="1" s="1"/>
  <c r="AP1745" i="1"/>
  <c r="AN1827" i="1"/>
  <c r="AN1843" i="1"/>
  <c r="AK1869" i="1"/>
  <c r="AK1900" i="1"/>
  <c r="AN1899" i="1"/>
  <c r="AO1965" i="1"/>
  <c r="AJ1939" i="1"/>
  <c r="AO1939" i="1" s="1"/>
  <c r="AL2110" i="1"/>
  <c r="AR2110" i="1" s="1"/>
  <c r="AK2036" i="1"/>
  <c r="AP2036" i="1" s="1"/>
  <c r="AL2184" i="1"/>
  <c r="AR2184" i="1" s="1"/>
  <c r="AK2290" i="1"/>
  <c r="AP2290" i="1" s="1"/>
  <c r="AL1678" i="1"/>
  <c r="AR1678" i="1" s="1"/>
  <c r="AN1831" i="1"/>
  <c r="AN1855" i="1"/>
  <c r="AP1882" i="1"/>
  <c r="AK2250" i="1"/>
  <c r="AP2250" i="1" s="1"/>
  <c r="AJ1676" i="1"/>
  <c r="AJ1764" i="1"/>
  <c r="AO1764" i="1" s="1"/>
  <c r="AJ1841" i="1"/>
  <c r="AL1865" i="1"/>
  <c r="AR1865" i="1" s="1"/>
  <c r="AQ1960" i="1"/>
  <c r="AK1862" i="1"/>
  <c r="AP1862" i="1" s="1"/>
  <c r="AL2112" i="1"/>
  <c r="AR2112" i="1" s="1"/>
  <c r="AO2145" i="1"/>
  <c r="AN1766" i="1"/>
  <c r="AJ1820" i="1"/>
  <c r="AO1820" i="1" s="1"/>
  <c r="AJ1903" i="1"/>
  <c r="AK1878" i="1"/>
  <c r="AP1878" i="1" s="1"/>
  <c r="AL1984" i="1"/>
  <c r="AR1984" i="1" s="1"/>
  <c r="AP2045" i="1"/>
  <c r="AQ2108" i="1"/>
  <c r="AK2042" i="1"/>
  <c r="AP2042" i="1" s="1"/>
  <c r="AP1895" i="1"/>
  <c r="AO2100" i="1"/>
  <c r="AO2280" i="1"/>
  <c r="AN2187" i="1"/>
  <c r="AN1810" i="1"/>
  <c r="AQ2190" i="1"/>
  <c r="AK2062" i="1"/>
  <c r="AP2062" i="1" s="1"/>
  <c r="AL2216" i="1"/>
  <c r="AR2216" i="1" s="1"/>
  <c r="AP1707" i="1"/>
  <c r="AN1798" i="1"/>
  <c r="AL1906" i="1"/>
  <c r="AR1906" i="1" s="1"/>
  <c r="AK1716" i="1"/>
  <c r="AP1716" i="1" s="1"/>
  <c r="AL2119" i="1"/>
  <c r="AR2119" i="1" s="1"/>
  <c r="AL2167" i="1"/>
  <c r="AR2167" i="1" s="1"/>
  <c r="AK2126" i="1"/>
  <c r="AP2126" i="1" s="1"/>
  <c r="AK2148" i="1"/>
  <c r="AP2148" i="1" s="1"/>
  <c r="AK2212" i="1"/>
  <c r="AK2276" i="1"/>
  <c r="AP2276" i="1" s="1"/>
  <c r="AQ1723" i="1"/>
  <c r="AO1883" i="1"/>
  <c r="AP1697" i="1"/>
  <c r="AJ1802" i="1"/>
  <c r="AJ1964" i="1"/>
  <c r="AO1964" i="1" s="1"/>
  <c r="AK2093" i="1"/>
  <c r="AP2047" i="1"/>
  <c r="AK1690" i="1"/>
  <c r="AP1690" i="1" s="1"/>
  <c r="AJ1987" i="1"/>
  <c r="AO1987" i="1" s="1"/>
  <c r="AP1867" i="1"/>
  <c r="AL1724" i="1"/>
  <c r="AR1724" i="1" s="1"/>
  <c r="AO1890" i="1"/>
  <c r="AJ1997" i="1"/>
  <c r="AO1997" i="1" s="1"/>
  <c r="AK2089" i="1"/>
  <c r="AP2089" i="1" s="1"/>
  <c r="AN2076" i="1"/>
  <c r="AN2063" i="1"/>
  <c r="AK1811" i="1"/>
  <c r="AP1811" i="1" s="1"/>
  <c r="AK1908" i="1"/>
  <c r="AP1908" i="1" s="1"/>
  <c r="AL2122" i="1"/>
  <c r="AR2122" i="1" s="1"/>
  <c r="AJ1929" i="1"/>
  <c r="AO1929" i="1" s="1"/>
  <c r="AJ1905" i="1"/>
  <c r="AO1905" i="1" s="1"/>
  <c r="AQ1897" i="1"/>
  <c r="AL2231" i="1"/>
  <c r="AR2231" i="1" s="1"/>
  <c r="AO1698" i="1"/>
  <c r="AN1983" i="1"/>
  <c r="AO2021" i="1"/>
  <c r="AN2003" i="1"/>
  <c r="AO2147" i="1"/>
  <c r="AK2033" i="1"/>
  <c r="AP2033" i="1" s="1"/>
  <c r="AL2198" i="1"/>
  <c r="AR2198" i="1" s="1"/>
  <c r="AO2026" i="1"/>
  <c r="AL1691" i="1"/>
  <c r="AR1691" i="1" s="1"/>
  <c r="AN1786" i="1"/>
  <c r="AP2143" i="1"/>
  <c r="AN2181" i="1"/>
  <c r="AO2316" i="1"/>
  <c r="AQ1717" i="1"/>
  <c r="AP1797" i="1"/>
  <c r="AO2038" i="1"/>
  <c r="AQ2328" i="1"/>
  <c r="AJ1694" i="1"/>
  <c r="AL1910" i="1"/>
  <c r="AR1910" i="1" s="1"/>
  <c r="AN1815" i="1"/>
  <c r="AQ2309" i="1"/>
  <c r="AN1730" i="1"/>
  <c r="AP1796" i="1"/>
  <c r="AQ2098" i="1"/>
  <c r="AO1999" i="1"/>
  <c r="AN2096" i="1"/>
  <c r="AL2225" i="1"/>
  <c r="AR2225" i="1" s="1"/>
  <c r="AN1919" i="1"/>
  <c r="AQ2277" i="1"/>
  <c r="AP2210" i="1"/>
  <c r="AQ1773" i="1"/>
  <c r="AP1861" i="1"/>
  <c r="AQ1945" i="1"/>
  <c r="AN1771" i="1"/>
  <c r="AN1677" i="1"/>
  <c r="AP1755" i="1"/>
  <c r="AJ1806" i="1"/>
  <c r="AO1806" i="1" s="1"/>
  <c r="AP2053" i="1"/>
  <c r="AP2172" i="1"/>
  <c r="AN2206" i="1"/>
  <c r="AO2282" i="1"/>
  <c r="AL2230" i="1"/>
  <c r="AR2230" i="1" s="1"/>
  <c r="AK2095" i="1"/>
  <c r="AP2095" i="1" s="1"/>
  <c r="AK2006" i="1"/>
  <c r="AP2006" i="1" s="1"/>
  <c r="AK2074" i="1"/>
  <c r="AP2074" i="1" s="1"/>
  <c r="AK1989" i="1"/>
  <c r="AJ1849" i="1"/>
  <c r="AO1849" i="1" s="1"/>
  <c r="AK1924" i="1"/>
  <c r="AP1924" i="1" s="1"/>
  <c r="AK2085" i="1"/>
  <c r="AP2085" i="1" s="1"/>
  <c r="AK2041" i="1"/>
  <c r="AP2041" i="1" s="1"/>
  <c r="AK2200" i="1"/>
  <c r="AP2200" i="1" s="1"/>
  <c r="AK1682" i="1"/>
  <c r="AK1703" i="1"/>
  <c r="AP1703" i="1" s="1"/>
  <c r="AK1892" i="1"/>
  <c r="AP1892" i="1" s="1"/>
  <c r="AJ2032" i="1"/>
  <c r="AO2032" i="1" s="1"/>
  <c r="AK2107" i="1"/>
  <c r="AP2107" i="1" s="1"/>
  <c r="AL2260" i="1"/>
  <c r="AR2260" i="1" s="1"/>
  <c r="AJ1710" i="1"/>
  <c r="AO1710" i="1" s="1"/>
  <c r="AK2326" i="1"/>
  <c r="AP2326" i="1" s="1"/>
  <c r="AK1680" i="1"/>
  <c r="AP1680" i="1" s="1"/>
  <c r="AJ1893" i="1"/>
  <c r="AO1893" i="1" s="1"/>
  <c r="AK2330" i="1"/>
  <c r="AP2330" i="1" s="1"/>
  <c r="AK1729" i="1"/>
  <c r="AP1729" i="1" s="1"/>
  <c r="AK2058" i="1"/>
  <c r="AP2058" i="1" s="1"/>
  <c r="AL2223" i="1"/>
  <c r="AR2223" i="1" s="1"/>
  <c r="AL1948" i="1"/>
  <c r="AR1948" i="1" s="1"/>
  <c r="AL1747" i="1"/>
  <c r="AR1747" i="1" s="1"/>
  <c r="AL1834" i="1"/>
  <c r="AR1834" i="1" s="1"/>
  <c r="AK2115" i="1"/>
  <c r="AP2115" i="1" s="1"/>
  <c r="AL1898" i="1"/>
  <c r="AR1898" i="1" s="1"/>
  <c r="AL1844" i="1"/>
  <c r="AR1844" i="1" s="1"/>
  <c r="AL1969" i="1"/>
  <c r="AR1969" i="1" s="1"/>
  <c r="AJ1709" i="1"/>
  <c r="AO1709" i="1" s="1"/>
  <c r="AL1759" i="1"/>
  <c r="AR1759" i="1" s="1"/>
  <c r="AL1886" i="1"/>
  <c r="AR1886" i="1" s="1"/>
  <c r="AL1942" i="1"/>
  <c r="AR1942" i="1" s="1"/>
  <c r="AK2083" i="1"/>
  <c r="AP2083" i="1" s="1"/>
  <c r="AK2270" i="1"/>
  <c r="AP2270" i="1" s="1"/>
  <c r="AL2106" i="1"/>
  <c r="AR2106" i="1" s="1"/>
  <c r="AK2254" i="1"/>
  <c r="AP2254" i="1" s="1"/>
  <c r="AK2306" i="1"/>
  <c r="AP2306" i="1" s="1"/>
  <c r="AL1822" i="1"/>
  <c r="AR1822" i="1" s="1"/>
  <c r="AJ1959" i="1"/>
  <c r="AO1959" i="1" s="1"/>
  <c r="AL2176" i="1"/>
  <c r="AR2176" i="1" s="1"/>
  <c r="AJ1980" i="1"/>
  <c r="AK1788" i="1"/>
  <c r="AP1788" i="1" s="1"/>
  <c r="AL1727" i="1"/>
  <c r="AR1727" i="1" s="1"/>
  <c r="AL1783" i="1"/>
  <c r="AR1783" i="1" s="1"/>
  <c r="AK1864" i="1"/>
  <c r="AP1864" i="1" s="1"/>
  <c r="AL1907" i="1"/>
  <c r="AR1907" i="1" s="1"/>
  <c r="AL2322" i="1"/>
  <c r="AR2322" i="1" s="1"/>
  <c r="AL2016" i="1"/>
  <c r="AR2016" i="1" s="1"/>
  <c r="AL2013" i="1"/>
  <c r="AR2013" i="1" s="1"/>
  <c r="AJ1734" i="1"/>
  <c r="AO1734" i="1" s="1"/>
  <c r="AL1840" i="1"/>
  <c r="AR1840" i="1" s="1"/>
  <c r="AL1856" i="1"/>
  <c r="AR1856" i="1" s="1"/>
  <c r="AK1863" i="1"/>
  <c r="AK1803" i="1"/>
  <c r="AP1803" i="1" s="1"/>
  <c r="AL2017" i="1"/>
  <c r="AR2017" i="1" s="1"/>
  <c r="AK1923" i="1"/>
  <c r="AP1923" i="1" s="1"/>
  <c r="AJ2079" i="1"/>
  <c r="AO2079" i="1" s="1"/>
  <c r="AL1836" i="1"/>
  <c r="AR1836" i="1" s="1"/>
  <c r="AK2022" i="1"/>
  <c r="AP2022" i="1" s="1"/>
  <c r="AL1735" i="1"/>
  <c r="AR1735" i="1" s="1"/>
  <c r="AK1962" i="1"/>
  <c r="AP1962" i="1" s="1"/>
  <c r="AL2104" i="1"/>
  <c r="AR2104" i="1" s="1"/>
  <c r="AK2246" i="1"/>
  <c r="AK1768" i="1"/>
  <c r="AP1768" i="1" s="1"/>
  <c r="AJ1837" i="1"/>
  <c r="AO1837" i="1" s="1"/>
  <c r="AJ1853" i="1"/>
  <c r="AO1853" i="1" s="1"/>
  <c r="AK1947" i="1"/>
  <c r="AP1947" i="1" s="1"/>
  <c r="AL2180" i="1"/>
  <c r="AR2180" i="1" s="1"/>
  <c r="AK2141" i="1"/>
  <c r="AK1993" i="1"/>
  <c r="AP1993" i="1" s="1"/>
  <c r="AL2239" i="1"/>
  <c r="AR2239" i="1" s="1"/>
  <c r="AL1888" i="1"/>
  <c r="AR1888" i="1" s="1"/>
  <c r="AL2273" i="1"/>
  <c r="AR2273" i="1" s="1"/>
  <c r="AL1769" i="1"/>
  <c r="AR1769" i="1" s="1"/>
  <c r="AL1946" i="1"/>
  <c r="AR1946" i="1" s="1"/>
  <c r="AL2135" i="1"/>
  <c r="AR2135" i="1" s="1"/>
  <c r="AL2179" i="1"/>
  <c r="AR2179" i="1" s="1"/>
  <c r="AK2268" i="1"/>
  <c r="AP2268" i="1" s="1"/>
  <c r="AK2332" i="1"/>
  <c r="AP2332" i="1" s="1"/>
  <c r="AK2298" i="1"/>
  <c r="AP2298" i="1" s="1"/>
  <c r="AL1904" i="1"/>
  <c r="AR1904" i="1" s="1"/>
  <c r="AJ2009" i="1"/>
  <c r="AO2009" i="1" s="1"/>
  <c r="AK2086" i="1"/>
  <c r="AP2086" i="1" s="1"/>
  <c r="AL2263" i="1"/>
  <c r="AR2263" i="1" s="1"/>
  <c r="AP1918" i="1"/>
  <c r="AJ2072" i="1"/>
  <c r="AO2072" i="1" s="1"/>
  <c r="AL2130" i="1"/>
  <c r="AR2130" i="1" s="1"/>
  <c r="AP2257" i="1"/>
  <c r="AK1952" i="1"/>
  <c r="AP1952" i="1" s="1"/>
  <c r="AK2030" i="1"/>
  <c r="AL2120" i="1"/>
  <c r="AR2120" i="1" s="1"/>
  <c r="AO1689" i="1"/>
  <c r="AL1775" i="1"/>
  <c r="AR1775" i="1" s="1"/>
  <c r="AJ1949" i="1"/>
  <c r="AO1949" i="1" s="1"/>
  <c r="AK2091" i="1"/>
  <c r="AP2091" i="1" s="1"/>
  <c r="AL1967" i="1"/>
  <c r="AR1967" i="1" s="1"/>
  <c r="AK2296" i="1"/>
  <c r="AP2296" i="1" s="1"/>
  <c r="AK2188" i="1"/>
  <c r="AP1954" i="1"/>
  <c r="AP2249" i="1"/>
  <c r="AK2338" i="1"/>
  <c r="AP2338" i="1" s="1"/>
  <c r="AJ1754" i="1"/>
  <c r="AO1754" i="1" s="1"/>
  <c r="AK1912" i="1"/>
  <c r="AL1961" i="1"/>
  <c r="AR1961" i="1" s="1"/>
  <c r="AP2223" i="1"/>
  <c r="AL1854" i="1"/>
  <c r="AR1854" i="1" s="1"/>
  <c r="AL1936" i="1"/>
  <c r="AR1936" i="1" s="1"/>
  <c r="AK2111" i="1"/>
  <c r="AP2111" i="1" s="1"/>
  <c r="AJ2193" i="1"/>
  <c r="AO2193" i="1" s="1"/>
  <c r="AL1737" i="1"/>
  <c r="AR1737" i="1" s="1"/>
  <c r="AL1761" i="1"/>
  <c r="AR1761" i="1" s="1"/>
  <c r="AJ1819" i="1"/>
  <c r="AO1819" i="1" s="1"/>
  <c r="AJ1937" i="1"/>
  <c r="AO1937" i="1" s="1"/>
  <c r="AK1998" i="1"/>
  <c r="AL2314" i="1"/>
  <c r="AR2314" i="1" s="1"/>
  <c r="AL1749" i="1"/>
  <c r="AR1749" i="1" s="1"/>
  <c r="AP1884" i="1"/>
  <c r="AJ1825" i="1"/>
  <c r="AK2336" i="1"/>
  <c r="AP2336" i="1" s="1"/>
  <c r="AP1948" i="1"/>
  <c r="AL1712" i="1"/>
  <c r="AR1712" i="1" s="1"/>
  <c r="AJ1702" i="1"/>
  <c r="AO1702" i="1" s="1"/>
  <c r="AN1782" i="1"/>
  <c r="AP1898" i="1"/>
  <c r="AJ1953" i="1"/>
  <c r="AO1953" i="1" s="1"/>
  <c r="AL2005" i="1"/>
  <c r="AR2005" i="1" s="1"/>
  <c r="AL2127" i="1"/>
  <c r="AR2127" i="1" s="1"/>
  <c r="AL2175" i="1"/>
  <c r="AR2175" i="1" s="1"/>
  <c r="AK2102" i="1"/>
  <c r="AP2102" i="1" s="1"/>
  <c r="AK2168" i="1"/>
  <c r="AP2168" i="1" s="1"/>
  <c r="AK2262" i="1"/>
  <c r="AP2262" i="1" s="1"/>
  <c r="AK2228" i="1"/>
  <c r="AP2228" i="1" s="1"/>
  <c r="AK2324" i="1"/>
  <c r="AP2324" i="1" s="1"/>
  <c r="AK2248" i="1"/>
  <c r="AP2248" i="1" s="1"/>
  <c r="AK1816" i="1"/>
  <c r="AP1816" i="1" s="1"/>
  <c r="AL1685" i="1"/>
  <c r="AR1685" i="1" s="1"/>
  <c r="AJ1693" i="1"/>
  <c r="AO1693" i="1" s="1"/>
  <c r="AL2080" i="1"/>
  <c r="AR2080" i="1" s="1"/>
  <c r="AJ2334" i="1"/>
  <c r="AO2334" i="1" s="1"/>
  <c r="AP1942" i="1"/>
  <c r="AL2289" i="1"/>
  <c r="AR2289" i="1" s="1"/>
  <c r="AJ1835" i="1"/>
  <c r="AO1835" i="1" s="1"/>
  <c r="AJ1851" i="1"/>
  <c r="AO1851" i="1" s="1"/>
  <c r="AK1866" i="1"/>
  <c r="AP1866" i="1" s="1"/>
  <c r="AK1940" i="1"/>
  <c r="AP1940" i="1" s="1"/>
  <c r="AJ1880" i="1"/>
  <c r="AO1880" i="1" s="1"/>
  <c r="AK2049" i="1"/>
  <c r="AP2049" i="1" s="1"/>
  <c r="AL2279" i="1"/>
  <c r="AR2279" i="1" s="1"/>
  <c r="AJ1847" i="1"/>
  <c r="AO1847" i="1" s="1"/>
  <c r="AL1826" i="1"/>
  <c r="AR1826" i="1" s="1"/>
  <c r="AL1981" i="1"/>
  <c r="AR1981" i="1" s="1"/>
  <c r="AL2154" i="1"/>
  <c r="AR2154" i="1" s="1"/>
  <c r="AL2295" i="1"/>
  <c r="AR2295" i="1" s="1"/>
  <c r="AK2101" i="1"/>
  <c r="AP2101" i="1" s="1"/>
  <c r="AJ1992" i="1"/>
  <c r="AO1992" i="1" s="1"/>
  <c r="AJ1742" i="1"/>
  <c r="AO1742" i="1" s="1"/>
  <c r="AK1713" i="1"/>
  <c r="AP1713" i="1" s="1"/>
  <c r="AJ2057" i="1"/>
  <c r="AO2057" i="1" s="1"/>
  <c r="AK2125" i="1"/>
  <c r="AP2125" i="1" s="1"/>
  <c r="AL2077" i="1"/>
  <c r="AR2077" i="1" s="1"/>
  <c r="AJ2258" i="1"/>
  <c r="AK2043" i="1"/>
  <c r="AP2043" i="1" s="1"/>
  <c r="AK2312" i="1"/>
  <c r="AP2312" i="1" s="1"/>
  <c r="AJ2004" i="1"/>
  <c r="AO2004" i="1" s="1"/>
  <c r="AL1681" i="1"/>
  <c r="AR1681" i="1" s="1"/>
  <c r="AN1891" i="1"/>
  <c r="AP1922" i="1"/>
  <c r="AP1695" i="1"/>
  <c r="AK2055" i="1"/>
  <c r="AP2055" i="1" s="1"/>
  <c r="AJ1873" i="1"/>
  <c r="AO1873" i="1" s="1"/>
  <c r="AP1902" i="1"/>
  <c r="AK2214" i="1"/>
  <c r="AP2214" i="1" s="1"/>
  <c r="AJ1791" i="1"/>
  <c r="AJ1875" i="1"/>
  <c r="AO1875" i="1" s="1"/>
  <c r="AL2008" i="1"/>
  <c r="AR2008" i="1" s="1"/>
  <c r="AJ2060" i="1"/>
  <c r="AO2060" i="1" s="1"/>
  <c r="AK1674" i="1"/>
  <c r="AP1674" i="1" s="1"/>
  <c r="AK1935" i="1"/>
  <c r="AP1935" i="1" s="1"/>
  <c r="AK1911" i="1"/>
  <c r="AK2064" i="1"/>
  <c r="AP2064" i="1" s="1"/>
  <c r="AL2001" i="1"/>
  <c r="AR2001" i="1" s="1"/>
  <c r="AK2087" i="1"/>
  <c r="AP2087" i="1" s="1"/>
  <c r="AJ2189" i="1"/>
  <c r="AO2189" i="1" s="1"/>
  <c r="AK1706" i="1"/>
  <c r="AP1706" i="1" s="1"/>
  <c r="AP1938" i="1"/>
  <c r="AL2171" i="1"/>
  <c r="AR2171" i="1" s="1"/>
  <c r="AK2310" i="1"/>
  <c r="AP2310" i="1" s="1"/>
  <c r="AK2240" i="1"/>
  <c r="AP2240" i="1" s="1"/>
  <c r="AK1957" i="1"/>
  <c r="AP1957" i="1" s="1"/>
  <c r="AJ1817" i="1"/>
  <c r="AO1817" i="1" s="1"/>
  <c r="AK2224" i="1"/>
  <c r="AP2224" i="1" s="1"/>
  <c r="AJ1794" i="1"/>
  <c r="AO1794" i="1" s="1"/>
  <c r="AP1934" i="1"/>
  <c r="AK2014" i="1"/>
  <c r="AP2303" i="1"/>
  <c r="AN1790" i="1"/>
  <c r="AJ1824" i="1"/>
  <c r="AO1824" i="1" s="1"/>
  <c r="AL1986" i="1"/>
  <c r="AR1986" i="1" s="1"/>
  <c r="AJ1985" i="1"/>
  <c r="AO1985" i="1" s="1"/>
  <c r="AJ2028" i="1"/>
  <c r="AO2028" i="1" s="1"/>
  <c r="AL2274" i="1"/>
  <c r="AR2274" i="1" s="1"/>
  <c r="AK1915" i="1"/>
  <c r="AP1915" i="1" s="1"/>
  <c r="AJ1696" i="1"/>
  <c r="AO1696" i="1" s="1"/>
  <c r="AJ1857" i="1"/>
  <c r="AO1857" i="1" s="1"/>
  <c r="AJ1872" i="1"/>
  <c r="AO1872" i="1" s="1"/>
  <c r="AK1943" i="1"/>
  <c r="AP1943" i="1" s="1"/>
  <c r="AK2157" i="1"/>
  <c r="AP2157" i="1" s="1"/>
  <c r="AL1739" i="1"/>
  <c r="AR1739" i="1" s="1"/>
  <c r="AL1801" i="1"/>
  <c r="AR1801" i="1" s="1"/>
  <c r="AL1842" i="1"/>
  <c r="AR1842" i="1" s="1"/>
  <c r="AL2124" i="1"/>
  <c r="AR2124" i="1" s="1"/>
  <c r="AK2040" i="1"/>
  <c r="AP2040" i="1" s="1"/>
  <c r="AP2321" i="1"/>
  <c r="AJ2264" i="1"/>
  <c r="AO2264" i="1" s="1"/>
  <c r="AL2329" i="1"/>
  <c r="AR2329" i="1" s="1"/>
  <c r="AL2209" i="1"/>
  <c r="AR2209" i="1" s="1"/>
  <c r="AM853" i="1"/>
  <c r="AM724" i="1"/>
  <c r="AN693" i="1"/>
  <c r="AM1249" i="1"/>
  <c r="AM695" i="1"/>
  <c r="AM1283" i="1"/>
  <c r="AM1157" i="1"/>
  <c r="AN695" i="1"/>
  <c r="AM1536" i="1"/>
  <c r="AM1276" i="1"/>
  <c r="AM1213" i="1"/>
  <c r="AM1583" i="1"/>
  <c r="AM921" i="1"/>
  <c r="AM1390" i="1"/>
  <c r="AM1233" i="1"/>
  <c r="AM699" i="1"/>
  <c r="AM1145" i="1"/>
  <c r="AM815" i="1"/>
  <c r="AM1161" i="1"/>
  <c r="AM1497" i="1"/>
  <c r="AN1502" i="1"/>
  <c r="AM1466" i="1"/>
  <c r="AM1141" i="1"/>
  <c r="AM722" i="1"/>
  <c r="AM847" i="1"/>
  <c r="AM1178" i="1"/>
  <c r="AM1373" i="1"/>
  <c r="AM1385" i="1"/>
  <c r="AM1031" i="1"/>
  <c r="AM869" i="1"/>
  <c r="AM889" i="1"/>
  <c r="AN691" i="1"/>
  <c r="AM863" i="1"/>
  <c r="AM895" i="1"/>
  <c r="AM1669" i="1"/>
  <c r="AM1572" i="1"/>
  <c r="AM1482" i="1"/>
  <c r="AM1357" i="1"/>
  <c r="AM1000" i="1"/>
  <c r="AN869" i="1"/>
  <c r="AM789" i="1"/>
  <c r="AM914" i="1"/>
  <c r="AN1052" i="1"/>
  <c r="AO869" i="1"/>
  <c r="AM711" i="1"/>
  <c r="AM572" i="1"/>
  <c r="AM791" i="1"/>
  <c r="AM735" i="1"/>
  <c r="AI1470" i="1"/>
  <c r="AJ1470" i="1" s="1"/>
  <c r="AK1470" i="1" s="1"/>
  <c r="AL1470" i="1" s="1"/>
  <c r="AM1470" i="1"/>
  <c r="AM1540" i="1"/>
  <c r="AM1502" i="1"/>
  <c r="AM1436" i="1"/>
  <c r="AM1386" i="1"/>
  <c r="AN1145" i="1"/>
  <c r="AN805" i="1"/>
  <c r="AM817" i="1"/>
  <c r="AM687" i="1"/>
  <c r="AM1272" i="1"/>
  <c r="AM887" i="1"/>
  <c r="AM1628" i="1"/>
  <c r="AM1442" i="1"/>
  <c r="AM1394" i="1"/>
  <c r="AM1012" i="1"/>
  <c r="AN789" i="1"/>
  <c r="AM1052" i="1"/>
  <c r="AM1580" i="1"/>
  <c r="AM564" i="1"/>
  <c r="AM1644" i="1"/>
  <c r="AM1564" i="1"/>
  <c r="AM1364" i="1"/>
  <c r="AM703" i="1"/>
  <c r="AM1153" i="1"/>
  <c r="AH729" i="1"/>
  <c r="AI729" i="1" s="1"/>
  <c r="AJ729" i="1" s="1"/>
  <c r="AK729" i="1" s="1"/>
  <c r="AL729" i="1" s="1"/>
  <c r="AH709" i="1"/>
  <c r="AI709" i="1" s="1"/>
  <c r="AJ709" i="1" s="1"/>
  <c r="AK709" i="1" s="1"/>
  <c r="AL709" i="1" s="1"/>
  <c r="AH677" i="1"/>
  <c r="AI677" i="1" s="1"/>
  <c r="AJ677" i="1" s="1"/>
  <c r="AK677" i="1" s="1"/>
  <c r="AL677" i="1" s="1"/>
  <c r="AM1548" i="1"/>
  <c r="AN596" i="1"/>
  <c r="AH837" i="1"/>
  <c r="AM837" i="1" s="1"/>
  <c r="AH786" i="1"/>
  <c r="AI786" i="1" s="1"/>
  <c r="AJ786" i="1" s="1"/>
  <c r="AK786" i="1" s="1"/>
  <c r="AL786" i="1" s="1"/>
  <c r="AM464" i="1"/>
  <c r="AH1151" i="1"/>
  <c r="AI1151" i="1" s="1"/>
  <c r="AJ1151" i="1" s="1"/>
  <c r="AK1151" i="1" s="1"/>
  <c r="AL1151" i="1" s="1"/>
  <c r="AI580" i="1"/>
  <c r="AJ580" i="1" s="1"/>
  <c r="AK580" i="1" s="1"/>
  <c r="AL580" i="1" s="1"/>
  <c r="AM1432" i="1"/>
  <c r="AM1380" i="1"/>
  <c r="AM1033" i="1"/>
  <c r="AM765" i="1"/>
  <c r="AM913" i="1"/>
  <c r="AM911" i="1"/>
  <c r="AH669" i="1"/>
  <c r="AI669" i="1" s="1"/>
  <c r="AJ669" i="1" s="1"/>
  <c r="AK669" i="1" s="1"/>
  <c r="AL669" i="1" s="1"/>
  <c r="AH861" i="1"/>
  <c r="AI861" i="1" s="1"/>
  <c r="AJ861" i="1" s="1"/>
  <c r="AK861" i="1" s="1"/>
  <c r="AL861" i="1" s="1"/>
  <c r="AR861" i="1" s="1"/>
  <c r="AH1133" i="1"/>
  <c r="AI1133" i="1" s="1"/>
  <c r="AJ1133" i="1" s="1"/>
  <c r="AK1133" i="1" s="1"/>
  <c r="AL1133" i="1" s="1"/>
  <c r="AH1520" i="1"/>
  <c r="AI1520" i="1" s="1"/>
  <c r="AJ1520" i="1" s="1"/>
  <c r="AK1520" i="1" s="1"/>
  <c r="AL1520" i="1" s="1"/>
  <c r="AI1087" i="1"/>
  <c r="AJ1087" i="1" s="1"/>
  <c r="AK1087" i="1" s="1"/>
  <c r="AL1087" i="1" s="1"/>
  <c r="AM1087" i="1"/>
  <c r="AI1353" i="1"/>
  <c r="AJ1353" i="1" s="1"/>
  <c r="AK1353" i="1" s="1"/>
  <c r="AL1353" i="1" s="1"/>
  <c r="AM1353" i="1"/>
  <c r="AI917" i="1"/>
  <c r="AJ917" i="1" s="1"/>
  <c r="AK917" i="1" s="1"/>
  <c r="AL917" i="1" s="1"/>
  <c r="AI504" i="1"/>
  <c r="AJ504" i="1" s="1"/>
  <c r="AK504" i="1" s="1"/>
  <c r="AL504" i="1" s="1"/>
  <c r="AM504" i="1"/>
  <c r="AI882" i="1"/>
  <c r="AJ882" i="1" s="1"/>
  <c r="AK882" i="1" s="1"/>
  <c r="AL882" i="1" s="1"/>
  <c r="AM882" i="1"/>
  <c r="AM1576" i="1"/>
  <c r="AM1510" i="1"/>
  <c r="AM1341" i="1"/>
  <c r="AM893" i="1"/>
  <c r="AM899" i="1"/>
  <c r="AM596" i="1"/>
  <c r="AH1474" i="1"/>
  <c r="AI1474" i="1" s="1"/>
  <c r="AJ1474" i="1" s="1"/>
  <c r="AK1474" i="1" s="1"/>
  <c r="AL1474" i="1" s="1"/>
  <c r="AM1513" i="1"/>
  <c r="AM1454" i="1"/>
  <c r="AM1486" i="1"/>
  <c r="AM1369" i="1"/>
  <c r="AM1229" i="1"/>
  <c r="AM1165" i="1"/>
  <c r="AM1129" i="1"/>
  <c r="AM1024" i="1"/>
  <c r="AM992" i="1"/>
  <c r="AM860" i="1"/>
  <c r="AM945" i="1"/>
  <c r="AM785" i="1"/>
  <c r="AM707" i="1"/>
  <c r="AM532" i="1"/>
  <c r="AM1659" i="1"/>
  <c r="AM1629" i="1"/>
  <c r="AM1651" i="1"/>
  <c r="AM1428" i="1"/>
  <c r="AM1205" i="1"/>
  <c r="AM1159" i="1"/>
  <c r="AN1153" i="1"/>
  <c r="AM1143" i="1"/>
  <c r="AM762" i="1"/>
  <c r="AM675" i="1"/>
  <c r="AM1556" i="1"/>
  <c r="AM1609" i="1"/>
  <c r="AM1544" i="1"/>
  <c r="AM1558" i="1"/>
  <c r="AM1359" i="1"/>
  <c r="AM1241" i="1"/>
  <c r="AN1165" i="1"/>
  <c r="AM1155" i="1"/>
  <c r="AM1137" i="1"/>
  <c r="AM1117" i="1"/>
  <c r="AM1008" i="1"/>
  <c r="AM984" i="1"/>
  <c r="AM917" i="1"/>
  <c r="AN1060" i="1"/>
  <c r="AM825" i="1"/>
  <c r="AM761" i="1"/>
  <c r="AN707" i="1"/>
  <c r="AM689" i="1"/>
  <c r="AM679" i="1"/>
  <c r="AN759" i="1"/>
  <c r="AN911" i="1"/>
  <c r="AN847" i="1"/>
  <c r="AM807" i="1"/>
  <c r="AM759" i="1"/>
  <c r="AM743" i="1"/>
  <c r="AM495" i="1"/>
  <c r="AM1389" i="1"/>
  <c r="AI1478" i="1"/>
  <c r="AJ1478" i="1" s="1"/>
  <c r="AK1478" i="1" s="1"/>
  <c r="AL1478" i="1" s="1"/>
  <c r="AM1478" i="1"/>
  <c r="AI1584" i="1"/>
  <c r="AJ1584" i="1" s="1"/>
  <c r="AK1584" i="1" s="1"/>
  <c r="AL1584" i="1" s="1"/>
  <c r="AM1584" i="1"/>
  <c r="AI588" i="1"/>
  <c r="AJ588" i="1" s="1"/>
  <c r="AK588" i="1" s="1"/>
  <c r="AL588" i="1" s="1"/>
  <c r="AM588" i="1"/>
  <c r="AI1139" i="1"/>
  <c r="AJ1139" i="1" s="1"/>
  <c r="AK1139" i="1" s="1"/>
  <c r="AL1139" i="1" s="1"/>
  <c r="AM1139" i="1"/>
  <c r="AI1245" i="1"/>
  <c r="AJ1245" i="1" s="1"/>
  <c r="AK1245" i="1" s="1"/>
  <c r="AL1245" i="1" s="1"/>
  <c r="AM1245" i="1"/>
  <c r="AJ1141" i="1"/>
  <c r="AK1141" i="1" s="1"/>
  <c r="AL1141" i="1" s="1"/>
  <c r="AN1141" i="1"/>
  <c r="AI1125" i="1"/>
  <c r="AJ1125" i="1" s="1"/>
  <c r="AK1125" i="1" s="1"/>
  <c r="AL1125" i="1" s="1"/>
  <c r="AM1125" i="1"/>
  <c r="AI1337" i="1"/>
  <c r="AJ1337" i="1" s="1"/>
  <c r="AK1337" i="1" s="1"/>
  <c r="AL1337" i="1" s="1"/>
  <c r="AM1337" i="1"/>
  <c r="AI1095" i="1"/>
  <c r="AJ1095" i="1" s="1"/>
  <c r="AK1095" i="1" s="1"/>
  <c r="AL1095" i="1" s="1"/>
  <c r="AM1095" i="1"/>
  <c r="AI1217" i="1"/>
  <c r="AJ1217" i="1" s="1"/>
  <c r="AK1217" i="1" s="1"/>
  <c r="AL1217" i="1" s="1"/>
  <c r="AM1217" i="1"/>
  <c r="AI548" i="1"/>
  <c r="AJ548" i="1" s="1"/>
  <c r="AK548" i="1" s="1"/>
  <c r="AL548" i="1" s="1"/>
  <c r="AM548" i="1"/>
  <c r="AI705" i="1"/>
  <c r="AJ705" i="1" s="1"/>
  <c r="AK705" i="1" s="1"/>
  <c r="AL705" i="1" s="1"/>
  <c r="AM705" i="1"/>
  <c r="AI1621" i="1"/>
  <c r="AJ1621" i="1" s="1"/>
  <c r="AK1621" i="1" s="1"/>
  <c r="AL1621" i="1" s="1"/>
  <c r="AM1621" i="1"/>
  <c r="AI1202" i="1"/>
  <c r="AJ1202" i="1" s="1"/>
  <c r="AK1202" i="1" s="1"/>
  <c r="AL1202" i="1" s="1"/>
  <c r="AI967" i="1"/>
  <c r="AJ967" i="1" s="1"/>
  <c r="AK967" i="1" s="1"/>
  <c r="AL967" i="1" s="1"/>
  <c r="AM967" i="1"/>
  <c r="AI858" i="1"/>
  <c r="AJ858" i="1" s="1"/>
  <c r="AK858" i="1" s="1"/>
  <c r="AL858" i="1" s="1"/>
  <c r="AM858" i="1"/>
  <c r="AI831" i="1"/>
  <c r="AJ831" i="1" s="1"/>
  <c r="AK831" i="1" s="1"/>
  <c r="AL831" i="1" s="1"/>
  <c r="AR831" i="1" s="1"/>
  <c r="AI1135" i="1"/>
  <c r="AJ1135" i="1" s="1"/>
  <c r="AK1135" i="1" s="1"/>
  <c r="AL1135" i="1" s="1"/>
  <c r="AM1135" i="1"/>
  <c r="AI823" i="1"/>
  <c r="AJ823" i="1" s="1"/>
  <c r="AK823" i="1" s="1"/>
  <c r="AL823" i="1" s="1"/>
  <c r="AI1274" i="1"/>
  <c r="AJ1274" i="1" s="1"/>
  <c r="AK1274" i="1" s="1"/>
  <c r="AL1274" i="1" s="1"/>
  <c r="AM1274" i="1"/>
  <c r="AM1190" i="1"/>
  <c r="AI1190" i="1"/>
  <c r="AJ1190" i="1" s="1"/>
  <c r="AK1190" i="1" s="1"/>
  <c r="AL1190" i="1" s="1"/>
  <c r="AM1131" i="1"/>
  <c r="AI1131" i="1"/>
  <c r="AJ1131" i="1" s="1"/>
  <c r="AK1131" i="1" s="1"/>
  <c r="AL1131" i="1" s="1"/>
  <c r="AI1062" i="1"/>
  <c r="AJ1062" i="1" s="1"/>
  <c r="AK1062" i="1" s="1"/>
  <c r="AL1062" i="1" s="1"/>
  <c r="AM1062" i="1"/>
  <c r="AI733" i="1"/>
  <c r="AJ733" i="1" s="1"/>
  <c r="AK733" i="1" s="1"/>
  <c r="AL733" i="1" s="1"/>
  <c r="AR733" i="1" s="1"/>
  <c r="AM733" i="1"/>
  <c r="AM1617" i="1"/>
  <c r="AM1424" i="1"/>
  <c r="AM1388" i="1"/>
  <c r="AM1371" i="1"/>
  <c r="AM1360" i="1"/>
  <c r="AM1065" i="1"/>
  <c r="AM1088" i="1"/>
  <c r="AM932" i="1"/>
  <c r="AM725" i="1"/>
  <c r="AM691" i="1"/>
  <c r="AM775" i="1"/>
  <c r="AN751" i="1"/>
  <c r="AM556" i="1"/>
  <c r="AM1496" i="1"/>
  <c r="AH1637" i="1"/>
  <c r="AI1637" i="1" s="1"/>
  <c r="AJ1637" i="1" s="1"/>
  <c r="AK1637" i="1" s="1"/>
  <c r="AL1637" i="1" s="1"/>
  <c r="AH1365" i="1"/>
  <c r="AI1365" i="1" s="1"/>
  <c r="AJ1365" i="1" s="1"/>
  <c r="AK1365" i="1" s="1"/>
  <c r="AL1365" i="1" s="1"/>
  <c r="AH1285" i="1"/>
  <c r="AI1285" i="1" s="1"/>
  <c r="AJ1285" i="1" s="1"/>
  <c r="AK1285" i="1" s="1"/>
  <c r="AL1285" i="1" s="1"/>
  <c r="AH1194" i="1"/>
  <c r="AI1194" i="1" s="1"/>
  <c r="AJ1194" i="1" s="1"/>
  <c r="AK1194" i="1" s="1"/>
  <c r="AL1194" i="1" s="1"/>
  <c r="AH943" i="1"/>
  <c r="AM943" i="1" s="1"/>
  <c r="AM1605" i="1"/>
  <c r="AM1568" i="1"/>
  <c r="AM1438" i="1"/>
  <c r="AM1376" i="1"/>
  <c r="AM1163" i="1"/>
  <c r="AM1149" i="1"/>
  <c r="AM1038" i="1"/>
  <c r="AN893" i="1"/>
  <c r="AM714" i="1"/>
  <c r="AM681" i="1"/>
  <c r="AM783" i="1"/>
  <c r="AM839" i="1"/>
  <c r="AM580" i="1"/>
  <c r="AM831" i="1"/>
  <c r="AM1625" i="1"/>
  <c r="AM1147" i="1"/>
  <c r="AM1105" i="1"/>
  <c r="AM916" i="1"/>
  <c r="AM978" i="1"/>
  <c r="AM667" i="1"/>
  <c r="AM751" i="1"/>
  <c r="AN783" i="1"/>
  <c r="AN735" i="1"/>
  <c r="AM823" i="1"/>
  <c r="AH1410" i="1"/>
  <c r="AI1410" i="1" s="1"/>
  <c r="AJ1410" i="1" s="1"/>
  <c r="AK1410" i="1" s="1"/>
  <c r="AL1410" i="1" s="1"/>
  <c r="AH1238" i="1"/>
  <c r="AI1238" i="1" s="1"/>
  <c r="AJ1238" i="1" s="1"/>
  <c r="AK1238" i="1" s="1"/>
  <c r="AL1238" i="1" s="1"/>
  <c r="AH987" i="1"/>
  <c r="AI987" i="1" s="1"/>
  <c r="AJ987" i="1" s="1"/>
  <c r="AK987" i="1" s="1"/>
  <c r="AL987" i="1" s="1"/>
  <c r="AH806" i="1"/>
  <c r="AI806" i="1" s="1"/>
  <c r="AJ806" i="1" s="1"/>
  <c r="AK806" i="1" s="1"/>
  <c r="AL806" i="1" s="1"/>
  <c r="AH1042" i="1"/>
  <c r="AH1648" i="1"/>
  <c r="AI1648" i="1" s="1"/>
  <c r="AJ1648" i="1" s="1"/>
  <c r="AK1648" i="1" s="1"/>
  <c r="AL1648" i="1" s="1"/>
  <c r="AH1645" i="1"/>
  <c r="AI1645" i="1" s="1"/>
  <c r="AJ1645" i="1" s="1"/>
  <c r="AK1645" i="1" s="1"/>
  <c r="AL1645" i="1" s="1"/>
  <c r="AH1634" i="1"/>
  <c r="AI1634" i="1" s="1"/>
  <c r="AJ1634" i="1" s="1"/>
  <c r="AK1634" i="1" s="1"/>
  <c r="AL1634" i="1" s="1"/>
  <c r="AH1594" i="1"/>
  <c r="AI1594" i="1" s="1"/>
  <c r="AJ1594" i="1" s="1"/>
  <c r="AK1594" i="1" s="1"/>
  <c r="AL1594" i="1" s="1"/>
  <c r="AM1534" i="1"/>
  <c r="AM1468" i="1"/>
  <c r="AH1344" i="1"/>
  <c r="AI1344" i="1" s="1"/>
  <c r="AJ1344" i="1" s="1"/>
  <c r="AK1344" i="1" s="1"/>
  <c r="AL1344" i="1" s="1"/>
  <c r="AH1366" i="1"/>
  <c r="AI1366" i="1" s="1"/>
  <c r="AJ1366" i="1" s="1"/>
  <c r="AK1366" i="1" s="1"/>
  <c r="AL1366" i="1" s="1"/>
  <c r="AH1191" i="1"/>
  <c r="AI1191" i="1" s="1"/>
  <c r="AJ1191" i="1" s="1"/>
  <c r="AK1191" i="1" s="1"/>
  <c r="AL1191" i="1" s="1"/>
  <c r="AM884" i="1"/>
  <c r="AM881" i="1"/>
  <c r="AM721" i="1"/>
  <c r="AH763" i="1"/>
  <c r="AI763" i="1" s="1"/>
  <c r="AJ763" i="1" s="1"/>
  <c r="AK763" i="1" s="1"/>
  <c r="AL763" i="1" s="1"/>
  <c r="AH706" i="1"/>
  <c r="AI706" i="1" s="1"/>
  <c r="AJ706" i="1" s="1"/>
  <c r="AK706" i="1" s="1"/>
  <c r="AL706" i="1" s="1"/>
  <c r="AH931" i="1"/>
  <c r="AI931" i="1" s="1"/>
  <c r="AJ931" i="1" s="1"/>
  <c r="AK931" i="1" s="1"/>
  <c r="AL931" i="1" s="1"/>
  <c r="AH603" i="1"/>
  <c r="AI603" i="1" s="1"/>
  <c r="AJ603" i="1" s="1"/>
  <c r="AK603" i="1" s="1"/>
  <c r="AL603" i="1" s="1"/>
  <c r="AH1039" i="1"/>
  <c r="AI1039" i="1" s="1"/>
  <c r="AJ1039" i="1" s="1"/>
  <c r="AK1039" i="1" s="1"/>
  <c r="AL1039" i="1" s="1"/>
  <c r="AM919" i="1"/>
  <c r="AH892" i="1"/>
  <c r="AI892" i="1" s="1"/>
  <c r="AJ892" i="1" s="1"/>
  <c r="AK892" i="1" s="1"/>
  <c r="AL892" i="1" s="1"/>
  <c r="AI757" i="1"/>
  <c r="AM757" i="1"/>
  <c r="AH697" i="1"/>
  <c r="AI697" i="1" s="1"/>
  <c r="AJ697" i="1" s="1"/>
  <c r="AK697" i="1" s="1"/>
  <c r="AL697" i="1" s="1"/>
  <c r="AI903" i="1"/>
  <c r="AJ903" i="1" s="1"/>
  <c r="AK903" i="1" s="1"/>
  <c r="AL903" i="1" s="1"/>
  <c r="AM903" i="1"/>
  <c r="AH857" i="1"/>
  <c r="AI857" i="1" s="1"/>
  <c r="AJ857" i="1" s="1"/>
  <c r="AK857" i="1" s="1"/>
  <c r="AL857" i="1" s="1"/>
  <c r="AH890" i="1"/>
  <c r="AI890" i="1" s="1"/>
  <c r="AJ890" i="1" s="1"/>
  <c r="AK890" i="1" s="1"/>
  <c r="AL890" i="1" s="1"/>
  <c r="AI524" i="1"/>
  <c r="AJ524" i="1" s="1"/>
  <c r="AK524" i="1" s="1"/>
  <c r="AL524" i="1" s="1"/>
  <c r="AM524" i="1"/>
  <c r="AI1211" i="1"/>
  <c r="AJ1211" i="1" s="1"/>
  <c r="AK1211" i="1" s="1"/>
  <c r="AL1211" i="1" s="1"/>
  <c r="AM1211" i="1"/>
  <c r="AH820" i="1"/>
  <c r="AI820" i="1" s="1"/>
  <c r="AJ820" i="1" s="1"/>
  <c r="AK820" i="1" s="1"/>
  <c r="AL820" i="1" s="1"/>
  <c r="AI821" i="1"/>
  <c r="AJ821" i="1" s="1"/>
  <c r="AK821" i="1" s="1"/>
  <c r="AL821" i="1" s="1"/>
  <c r="AM821" i="1"/>
  <c r="AH1399" i="1"/>
  <c r="AI1399" i="1" s="1"/>
  <c r="AJ1399" i="1" s="1"/>
  <c r="AK1399" i="1" s="1"/>
  <c r="AL1399" i="1" s="1"/>
  <c r="AN741" i="1"/>
  <c r="AI767" i="1"/>
  <c r="AJ767" i="1" s="1"/>
  <c r="AK767" i="1" s="1"/>
  <c r="AL767" i="1" s="1"/>
  <c r="AR767" i="1" s="1"/>
  <c r="AM767" i="1"/>
  <c r="AI671" i="1"/>
  <c r="AJ671" i="1" s="1"/>
  <c r="AK671" i="1" s="1"/>
  <c r="AL671" i="1" s="1"/>
  <c r="AM671" i="1"/>
  <c r="AI964" i="1"/>
  <c r="AJ964" i="1" s="1"/>
  <c r="AK964" i="1" s="1"/>
  <c r="AL964" i="1" s="1"/>
  <c r="AM964" i="1"/>
  <c r="AI901" i="1"/>
  <c r="AJ901" i="1" s="1"/>
  <c r="AK901" i="1" s="1"/>
  <c r="AI797" i="1"/>
  <c r="AJ797" i="1" s="1"/>
  <c r="AK797" i="1" s="1"/>
  <c r="AL797" i="1" s="1"/>
  <c r="AR797" i="1" s="1"/>
  <c r="AH1473" i="1"/>
  <c r="AI1473" i="1" s="1"/>
  <c r="AJ1473" i="1" s="1"/>
  <c r="AK1473" i="1" s="1"/>
  <c r="AL1473" i="1" s="1"/>
  <c r="AH1426" i="1"/>
  <c r="AI1426" i="1" s="1"/>
  <c r="AJ1426" i="1" s="1"/>
  <c r="AK1426" i="1" s="1"/>
  <c r="AL1426" i="1" s="1"/>
  <c r="AM1379" i="1"/>
  <c r="AM1374" i="1"/>
  <c r="AH1324" i="1"/>
  <c r="AI1324" i="1" s="1"/>
  <c r="AJ1324" i="1" s="1"/>
  <c r="AK1324" i="1" s="1"/>
  <c r="AL1324" i="1" s="1"/>
  <c r="AH1312" i="1"/>
  <c r="AI1312" i="1" s="1"/>
  <c r="AJ1312" i="1" s="1"/>
  <c r="AK1312" i="1" s="1"/>
  <c r="AL1312" i="1" s="1"/>
  <c r="AN1170" i="1"/>
  <c r="AM741" i="1"/>
  <c r="AH490" i="1"/>
  <c r="AI490" i="1" s="1"/>
  <c r="AJ490" i="1" s="1"/>
  <c r="AK490" i="1" s="1"/>
  <c r="AL490" i="1" s="1"/>
  <c r="AH951" i="1"/>
  <c r="AI951" i="1" s="1"/>
  <c r="AJ951" i="1" s="1"/>
  <c r="AK951" i="1" s="1"/>
  <c r="AL951" i="1" s="1"/>
  <c r="AH975" i="1"/>
  <c r="AI975" i="1" s="1"/>
  <c r="AJ975" i="1" s="1"/>
  <c r="AK975" i="1" s="1"/>
  <c r="AL975" i="1" s="1"/>
  <c r="AI753" i="1"/>
  <c r="AJ753" i="1" s="1"/>
  <c r="AK753" i="1" s="1"/>
  <c r="AL753" i="1" s="1"/>
  <c r="AM753" i="1"/>
  <c r="AI701" i="1"/>
  <c r="AM701" i="1"/>
  <c r="AI849" i="1"/>
  <c r="AJ849" i="1" s="1"/>
  <c r="AK849" i="1" s="1"/>
  <c r="AL849" i="1" s="1"/>
  <c r="AM849" i="1"/>
  <c r="AI659" i="1"/>
  <c r="AJ659" i="1" s="1"/>
  <c r="AK659" i="1" s="1"/>
  <c r="AL659" i="1" s="1"/>
  <c r="AM659" i="1"/>
  <c r="AH1655" i="1"/>
  <c r="AI1655" i="1" s="1"/>
  <c r="AJ1655" i="1" s="1"/>
  <c r="AK1655" i="1" s="1"/>
  <c r="AL1655" i="1" s="1"/>
  <c r="AH1400" i="1"/>
  <c r="AI1400" i="1" s="1"/>
  <c r="AJ1400" i="1" s="1"/>
  <c r="AK1400" i="1" s="1"/>
  <c r="AL1400" i="1" s="1"/>
  <c r="AM1162" i="1"/>
  <c r="AH1515" i="1"/>
  <c r="AI1515" i="1" s="1"/>
  <c r="AJ1515" i="1" s="1"/>
  <c r="AK1515" i="1" s="1"/>
  <c r="AL1515" i="1" s="1"/>
  <c r="AH1490" i="1"/>
  <c r="AI1490" i="1" s="1"/>
  <c r="AJ1490" i="1" s="1"/>
  <c r="AK1490" i="1" s="1"/>
  <c r="AL1490" i="1" s="1"/>
  <c r="AH1488" i="1"/>
  <c r="AI1488" i="1" s="1"/>
  <c r="AJ1488" i="1" s="1"/>
  <c r="AK1488" i="1" s="1"/>
  <c r="AL1488" i="1" s="1"/>
  <c r="AH1457" i="1"/>
  <c r="AI1457" i="1" s="1"/>
  <c r="AJ1457" i="1" s="1"/>
  <c r="AK1457" i="1" s="1"/>
  <c r="AL1457" i="1" s="1"/>
  <c r="AH1441" i="1"/>
  <c r="AI1441" i="1" s="1"/>
  <c r="AJ1441" i="1" s="1"/>
  <c r="AK1441" i="1" s="1"/>
  <c r="AL1441" i="1" s="1"/>
  <c r="AM1345" i="1"/>
  <c r="AM1405" i="1"/>
  <c r="AM1372" i="1"/>
  <c r="AH1330" i="1"/>
  <c r="AI1330" i="1" s="1"/>
  <c r="AJ1330" i="1" s="1"/>
  <c r="AK1330" i="1" s="1"/>
  <c r="AL1330" i="1" s="1"/>
  <c r="AH1314" i="1"/>
  <c r="AI1314" i="1" s="1"/>
  <c r="AJ1314" i="1" s="1"/>
  <c r="AK1314" i="1" s="1"/>
  <c r="AL1314" i="1" s="1"/>
  <c r="AM1170" i="1"/>
  <c r="AM850" i="1"/>
  <c r="AH1009" i="1"/>
  <c r="AI1009" i="1" s="1"/>
  <c r="AJ1009" i="1" s="1"/>
  <c r="AK1009" i="1" s="1"/>
  <c r="AL1009" i="1" s="1"/>
  <c r="AN725" i="1"/>
  <c r="AI689" i="1"/>
  <c r="AJ689" i="1" s="1"/>
  <c r="AK689" i="1" s="1"/>
  <c r="AL689" i="1" s="1"/>
  <c r="AM673" i="1"/>
  <c r="AI673" i="1"/>
  <c r="AJ673" i="1" s="1"/>
  <c r="AK673" i="1" s="1"/>
  <c r="AL673" i="1" s="1"/>
  <c r="AH665" i="1"/>
  <c r="AI665" i="1" s="1"/>
  <c r="AJ665" i="1" s="1"/>
  <c r="AK665" i="1" s="1"/>
  <c r="AL665" i="1" s="1"/>
  <c r="AH514" i="1"/>
  <c r="AI514" i="1" s="1"/>
  <c r="AJ514" i="1" s="1"/>
  <c r="AK514" i="1" s="1"/>
  <c r="AL514" i="1" s="1"/>
  <c r="AI818" i="1"/>
  <c r="AJ818" i="1" s="1"/>
  <c r="AK818" i="1" s="1"/>
  <c r="AL818" i="1" s="1"/>
  <c r="AM818" i="1"/>
  <c r="AH795" i="1"/>
  <c r="AI795" i="1" s="1"/>
  <c r="AJ795" i="1" s="1"/>
  <c r="AK795" i="1" s="1"/>
  <c r="AL795" i="1" s="1"/>
  <c r="AI472" i="1"/>
  <c r="AJ472" i="1" s="1"/>
  <c r="AK472" i="1" s="1"/>
  <c r="AL472" i="1" s="1"/>
  <c r="AM472" i="1"/>
  <c r="AI793" i="1"/>
  <c r="AJ793" i="1" s="1"/>
  <c r="AK793" i="1" s="1"/>
  <c r="AL793" i="1" s="1"/>
  <c r="AM793" i="1"/>
  <c r="AI781" i="1"/>
  <c r="AJ781" i="1" s="1"/>
  <c r="AK781" i="1" s="1"/>
  <c r="AL781" i="1" s="1"/>
  <c r="AH754" i="1"/>
  <c r="AI754" i="1" s="1"/>
  <c r="AJ754" i="1" s="1"/>
  <c r="AK754" i="1" s="1"/>
  <c r="AL754" i="1" s="1"/>
  <c r="AM840" i="1"/>
  <c r="AH739" i="1"/>
  <c r="AI739" i="1" s="1"/>
  <c r="AJ739" i="1" s="1"/>
  <c r="AK739" i="1" s="1"/>
  <c r="AL739" i="1" s="1"/>
  <c r="AH859" i="1"/>
  <c r="AI859" i="1" s="1"/>
  <c r="AJ859" i="1" s="1"/>
  <c r="AK859" i="1" s="1"/>
  <c r="AL859" i="1" s="1"/>
  <c r="AH579" i="1"/>
  <c r="AI579" i="1" s="1"/>
  <c r="AJ579" i="1" s="1"/>
  <c r="AK579" i="1" s="1"/>
  <c r="AL579" i="1" s="1"/>
  <c r="AM467" i="1"/>
  <c r="AH628" i="1"/>
  <c r="AI628" i="1" s="1"/>
  <c r="AJ628" i="1" s="1"/>
  <c r="AK628" i="1" s="1"/>
  <c r="AL628" i="1" s="1"/>
  <c r="AM771" i="1"/>
  <c r="AM827" i="1"/>
  <c r="AN959" i="1"/>
  <c r="AM1202" i="1"/>
  <c r="AH1214" i="1"/>
  <c r="AI1214" i="1" s="1"/>
  <c r="AJ1214" i="1" s="1"/>
  <c r="AK1214" i="1" s="1"/>
  <c r="AL1214" i="1" s="1"/>
  <c r="AH554" i="1"/>
  <c r="AI554" i="1" s="1"/>
  <c r="AJ554" i="1" s="1"/>
  <c r="AK554" i="1" s="1"/>
  <c r="AL554" i="1" s="1"/>
  <c r="AH522" i="1"/>
  <c r="AI522" i="1" s="1"/>
  <c r="AJ522" i="1" s="1"/>
  <c r="AK522" i="1" s="1"/>
  <c r="AL522" i="1" s="1"/>
  <c r="AH1036" i="1"/>
  <c r="AI1036" i="1" s="1"/>
  <c r="AJ1036" i="1" s="1"/>
  <c r="AK1036" i="1" s="1"/>
  <c r="AM1639" i="1"/>
  <c r="AN1225" i="1"/>
  <c r="AM1121" i="1"/>
  <c r="AM1074" i="1"/>
  <c r="AM716" i="1"/>
  <c r="AM1225" i="1"/>
  <c r="AM1667" i="1"/>
  <c r="AM1603" i="1"/>
  <c r="AM1611" i="1"/>
  <c r="AM1452" i="1"/>
  <c r="AM1404" i="1"/>
  <c r="AM1346" i="1"/>
  <c r="AN1024" i="1"/>
  <c r="AM1167" i="1"/>
  <c r="AN895" i="1"/>
  <c r="AN815" i="1"/>
  <c r="AM902" i="1"/>
  <c r="AM516" i="1"/>
  <c r="AM1113" i="1"/>
  <c r="AM749" i="1"/>
  <c r="AM663" i="1"/>
  <c r="AM546" i="1"/>
  <c r="AN1468" i="1"/>
  <c r="AM1086" i="1"/>
  <c r="AN877" i="1"/>
  <c r="AN749" i="1"/>
  <c r="AM1286" i="1"/>
  <c r="AP909" i="1"/>
  <c r="AM630" i="1"/>
  <c r="AN562" i="1"/>
  <c r="AM562" i="1"/>
  <c r="AM1004" i="1"/>
  <c r="AO959" i="1"/>
  <c r="AN791" i="1"/>
  <c r="AM719" i="1"/>
  <c r="AM1487" i="1"/>
  <c r="AM1464" i="1"/>
  <c r="AM1269" i="1"/>
  <c r="AM1050" i="1"/>
  <c r="AM1096" i="1"/>
  <c r="AM1020" i="1"/>
  <c r="AM1030" i="1"/>
  <c r="AO1052" i="1"/>
  <c r="AM909" i="1"/>
  <c r="AM803" i="1"/>
  <c r="AM774" i="1"/>
  <c r="AM626" i="1"/>
  <c r="AM1338" i="1"/>
  <c r="AM1270" i="1"/>
  <c r="AM1271" i="1"/>
  <c r="AM1094" i="1"/>
  <c r="AM1058" i="1"/>
  <c r="AM988" i="1"/>
  <c r="AM1090" i="1"/>
  <c r="AM1044" i="1"/>
  <c r="AM468" i="1"/>
  <c r="AM575" i="1"/>
  <c r="AO1122" i="1"/>
  <c r="AM585" i="1"/>
  <c r="AM1068" i="1"/>
  <c r="AN1068" i="1"/>
  <c r="AM1392" i="1"/>
  <c r="AM1431" i="1"/>
  <c r="AM1406" i="1"/>
  <c r="AM1101" i="1"/>
  <c r="AM776" i="1"/>
  <c r="AM1280" i="1"/>
  <c r="AO1280" i="1"/>
  <c r="AM1528" i="1"/>
  <c r="AM927" i="1"/>
  <c r="AM845" i="1"/>
  <c r="AM727" i="1"/>
  <c r="AN727" i="1"/>
  <c r="AM773" i="1"/>
  <c r="AM1316" i="1"/>
  <c r="AM1109" i="1"/>
  <c r="AN863" i="1"/>
  <c r="AN1603" i="1"/>
  <c r="AO1117" i="1"/>
  <c r="AM1080" i="1"/>
  <c r="AM953" i="1"/>
  <c r="AM530" i="1"/>
  <c r="AM656" i="1"/>
  <c r="AR1066" i="1"/>
  <c r="AM1066" i="1"/>
  <c r="AM1034" i="1"/>
  <c r="AM879" i="1"/>
  <c r="AM813" i="1"/>
  <c r="AN719" i="1"/>
  <c r="AO719" i="1"/>
  <c r="AM717" i="1"/>
  <c r="AM871" i="1"/>
  <c r="AM885" i="1"/>
  <c r="AM547" i="1"/>
  <c r="AM855" i="1"/>
  <c r="AN1669" i="1"/>
  <c r="AN1651" i="1"/>
  <c r="AM1413" i="1"/>
  <c r="AM1481" i="1"/>
  <c r="AM1284" i="1"/>
  <c r="AM694" i="1"/>
  <c r="AM653" i="1"/>
  <c r="AM545" i="1"/>
  <c r="AP505" i="1"/>
  <c r="AP919" i="1"/>
  <c r="AN919" i="1"/>
  <c r="AM1198" i="1"/>
  <c r="AO1198" i="1"/>
  <c r="AR829" i="1"/>
  <c r="AM829" i="1"/>
  <c r="AM799" i="1"/>
  <c r="AO1225" i="1"/>
  <c r="AN913" i="1"/>
  <c r="AM904" i="1"/>
  <c r="AN881" i="1"/>
  <c r="AM566" i="1"/>
  <c r="AM1188" i="1"/>
  <c r="AM981" i="1"/>
  <c r="AM974" i="1"/>
  <c r="AM930" i="1"/>
  <c r="AM731" i="1"/>
  <c r="AM664" i="1"/>
  <c r="AM487" i="1"/>
  <c r="AM483" i="1"/>
  <c r="AM1060" i="1"/>
  <c r="AN1659" i="1"/>
  <c r="AO1659" i="1"/>
  <c r="AM1646" i="1"/>
  <c r="AM1448" i="1"/>
  <c r="AM1288" i="1"/>
  <c r="AM1112" i="1"/>
  <c r="AM764" i="1"/>
  <c r="AM732" i="1"/>
  <c r="AM1660" i="1"/>
  <c r="AM1530" i="1"/>
  <c r="AM1415" i="1"/>
  <c r="AM1396" i="1"/>
  <c r="AM1381" i="1"/>
  <c r="AM1262" i="1"/>
  <c r="AM1296" i="1"/>
  <c r="AM1273" i="1"/>
  <c r="AP1273" i="1"/>
  <c r="AO1246" i="1"/>
  <c r="AM1171" i="1"/>
  <c r="AM796" i="1"/>
  <c r="AM1084" i="1"/>
  <c r="AO1667" i="1"/>
  <c r="AN1667" i="1"/>
  <c r="AM1622" i="1"/>
  <c r="AM1489" i="1"/>
  <c r="AM1519" i="1"/>
  <c r="AM1523" i="1"/>
  <c r="AM1268" i="1"/>
  <c r="AN1157" i="1"/>
  <c r="AM1078" i="1"/>
  <c r="AM1072" i="1"/>
  <c r="AM1179" i="1"/>
  <c r="AN1040" i="1"/>
  <c r="AM928" i="1"/>
  <c r="AO1661" i="1"/>
  <c r="AM1661" i="1"/>
  <c r="AO1663" i="1"/>
  <c r="AM1619" i="1"/>
  <c r="AM1535" i="1"/>
  <c r="AN1535" i="1"/>
  <c r="AM1363" i="1"/>
  <c r="AM1328" i="1"/>
  <c r="AO1304" i="1"/>
  <c r="AM1227" i="1"/>
  <c r="AM1235" i="1"/>
  <c r="AM1106" i="1"/>
  <c r="AM955" i="1"/>
  <c r="AM1624" i="1"/>
  <c r="AM1610" i="1"/>
  <c r="AM1574" i="1"/>
  <c r="AM1508" i="1"/>
  <c r="AM1586" i="1"/>
  <c r="AM1521" i="1"/>
  <c r="AM1453" i="1"/>
  <c r="AM1425" i="1"/>
  <c r="AM1417" i="1"/>
  <c r="AM1414" i="1"/>
  <c r="AM1423" i="1"/>
  <c r="AM1223" i="1"/>
  <c r="AM1240" i="1"/>
  <c r="AM1083" i="1"/>
  <c r="AM877" i="1"/>
  <c r="AP817" i="1"/>
  <c r="AM808" i="1"/>
  <c r="AM867" i="1"/>
  <c r="AM835" i="1"/>
  <c r="AM891" i="1"/>
  <c r="AM963" i="1"/>
  <c r="AM635" i="1"/>
  <c r="AM578" i="1"/>
  <c r="AM567" i="1"/>
  <c r="AO567" i="1"/>
  <c r="AM543" i="1"/>
  <c r="AM1517" i="1"/>
  <c r="AM1509" i="1"/>
  <c r="AM1437" i="1"/>
  <c r="AM1384" i="1"/>
  <c r="AM1267" i="1"/>
  <c r="AM1251" i="1"/>
  <c r="AO693" i="1"/>
  <c r="AM678" i="1"/>
  <c r="AM637" i="1"/>
  <c r="AN648" i="1"/>
  <c r="AM648" i="1"/>
  <c r="AO646" i="1"/>
  <c r="AM1499" i="1"/>
  <c r="AM1476" i="1"/>
  <c r="AM1493" i="1"/>
  <c r="AM1411" i="1"/>
  <c r="AM1403" i="1"/>
  <c r="AM1348" i="1"/>
  <c r="AM1263" i="1"/>
  <c r="AM1136" i="1"/>
  <c r="AM1056" i="1"/>
  <c r="AM993" i="1"/>
  <c r="AO916" i="1"/>
  <c r="AN884" i="1"/>
  <c r="AN685" i="1"/>
  <c r="AM938" i="1"/>
  <c r="AM713" i="1"/>
  <c r="AM939" i="1"/>
  <c r="AM954" i="1"/>
  <c r="AO749" i="1"/>
  <c r="AM674" i="1"/>
  <c r="AM570" i="1"/>
  <c r="AM538" i="1"/>
  <c r="AM609" i="1"/>
  <c r="AM599" i="1"/>
  <c r="AM503" i="1"/>
  <c r="AM521" i="1"/>
  <c r="AP565" i="1"/>
  <c r="AM527" i="1"/>
  <c r="AN556" i="1"/>
  <c r="AM528" i="1"/>
  <c r="AM632" i="1"/>
  <c r="AM616" i="1"/>
  <c r="AM477" i="1"/>
  <c r="AM698" i="1"/>
  <c r="AM642" i="1"/>
  <c r="AM624" i="1"/>
  <c r="AM593" i="1"/>
  <c r="AM553" i="1"/>
  <c r="AM959" i="1"/>
  <c r="AM1649" i="1"/>
  <c r="AM631" i="1"/>
  <c r="AM615" i="1"/>
  <c r="AM600" i="1"/>
  <c r="AM484" i="1"/>
  <c r="AM482" i="1"/>
  <c r="AM529" i="1"/>
  <c r="AM569" i="1"/>
  <c r="AM1494" i="1"/>
  <c r="AM1670" i="1"/>
  <c r="AN1626" i="1"/>
  <c r="AM1626" i="1"/>
  <c r="AN1588" i="1"/>
  <c r="AN1537" i="1"/>
  <c r="AN1465" i="1"/>
  <c r="AO1448" i="1"/>
  <c r="AM1429" i="1"/>
  <c r="AN1429" i="1"/>
  <c r="AO1289" i="1"/>
  <c r="AN1573" i="1"/>
  <c r="AN1561" i="1"/>
  <c r="AN1666" i="1"/>
  <c r="AM1654" i="1"/>
  <c r="AN1654" i="1"/>
  <c r="AN1630" i="1"/>
  <c r="AM1630" i="1"/>
  <c r="AN1641" i="1"/>
  <c r="AM1641" i="1"/>
  <c r="AP1651" i="1"/>
  <c r="AM1635" i="1"/>
  <c r="AM1643" i="1"/>
  <c r="AN1643" i="1"/>
  <c r="AN1591" i="1"/>
  <c r="AN1559" i="1"/>
  <c r="AM1559" i="1"/>
  <c r="AO1514" i="1"/>
  <c r="AO1543" i="1"/>
  <c r="AO1529" i="1"/>
  <c r="AN1461" i="1"/>
  <c r="AN1524" i="1"/>
  <c r="AN1398" i="1"/>
  <c r="AP1339" i="1"/>
  <c r="AN1318" i="1"/>
  <c r="AO1275" i="1"/>
  <c r="AO1057" i="1"/>
  <c r="AP1221" i="1"/>
  <c r="AO1011" i="1"/>
  <c r="AM1627" i="1"/>
  <c r="AN1627" i="1"/>
  <c r="AO1620" i="1"/>
  <c r="AN1553" i="1"/>
  <c r="AP1456" i="1"/>
  <c r="AN1433" i="1"/>
  <c r="AM1433" i="1"/>
  <c r="AN1416" i="1"/>
  <c r="AP1333" i="1"/>
  <c r="AN1614" i="1"/>
  <c r="AN1632" i="1"/>
  <c r="AP1590" i="1"/>
  <c r="AR1502" i="1"/>
  <c r="AR1587" i="1"/>
  <c r="AO1612" i="1"/>
  <c r="AN1469" i="1"/>
  <c r="AM1469" i="1"/>
  <c r="AO1412" i="1"/>
  <c r="AN1393" i="1"/>
  <c r="AR1272" i="1"/>
  <c r="AP1305" i="1"/>
  <c r="AP1278" i="1"/>
  <c r="AO1223" i="1"/>
  <c r="AN1277" i="1"/>
  <c r="AN862" i="1"/>
  <c r="AN734" i="1"/>
  <c r="AM1657" i="1"/>
  <c r="AO1624" i="1"/>
  <c r="AN1581" i="1"/>
  <c r="AN1471" i="1"/>
  <c r="AO591" i="1"/>
  <c r="AN1604" i="1"/>
  <c r="AN1480" i="1"/>
  <c r="AP1414" i="1"/>
  <c r="AO1660" i="1"/>
  <c r="AN1652" i="1"/>
  <c r="AM1658" i="1"/>
  <c r="AP1593" i="1"/>
  <c r="AM1602" i="1"/>
  <c r="AN1602" i="1"/>
  <c r="AM1606" i="1"/>
  <c r="AN1557" i="1"/>
  <c r="AN1541" i="1"/>
  <c r="AM1541" i="1"/>
  <c r="AO1508" i="1"/>
  <c r="AN1533" i="1"/>
  <c r="AM1533" i="1"/>
  <c r="AN1511" i="1"/>
  <c r="AP1481" i="1"/>
  <c r="AO1464" i="1"/>
  <c r="AM1527" i="1"/>
  <c r="AN1527" i="1"/>
  <c r="AN1421" i="1"/>
  <c r="AP1417" i="1"/>
  <c r="AO1358" i="1"/>
  <c r="AN1336" i="1"/>
  <c r="AM1336" i="1"/>
  <c r="AO1290" i="1"/>
  <c r="AO1119" i="1"/>
  <c r="AO1103" i="1"/>
  <c r="AO1114" i="1"/>
  <c r="AO473" i="1"/>
  <c r="AP1649" i="1"/>
  <c r="AN1653" i="1"/>
  <c r="AN1613" i="1"/>
  <c r="AN1668" i="1"/>
  <c r="AM1620" i="1"/>
  <c r="AM1477" i="1"/>
  <c r="AN1414" i="1"/>
  <c r="AM1435" i="1"/>
  <c r="AO1367" i="1"/>
  <c r="AN1309" i="1"/>
  <c r="AM1309" i="1"/>
  <c r="AN1408" i="1"/>
  <c r="AM1347" i="1"/>
  <c r="AN1347" i="1"/>
  <c r="AO1335" i="1"/>
  <c r="AN1331" i="1"/>
  <c r="AM1331" i="1"/>
  <c r="AN1370" i="1"/>
  <c r="AN1350" i="1"/>
  <c r="AN1222" i="1"/>
  <c r="AM1231" i="1"/>
  <c r="AM1222" i="1"/>
  <c r="AM1192" i="1"/>
  <c r="AM1049" i="1"/>
  <c r="AM1073" i="1"/>
  <c r="AN1073" i="1"/>
  <c r="AN1199" i="1"/>
  <c r="AO1167" i="1"/>
  <c r="AN1124" i="1"/>
  <c r="AR1050" i="1"/>
  <c r="AN1014" i="1"/>
  <c r="AM1014" i="1"/>
  <c r="AM940" i="1"/>
  <c r="AN991" i="1"/>
  <c r="AO911" i="1"/>
  <c r="AP911" i="1"/>
  <c r="AN730" i="1"/>
  <c r="AP1121" i="1"/>
  <c r="AO852" i="1"/>
  <c r="AR805" i="1"/>
  <c r="AM1061" i="1"/>
  <c r="AN1061" i="1"/>
  <c r="AM936" i="1"/>
  <c r="AM822" i="1"/>
  <c r="AN878" i="1"/>
  <c r="AM1057" i="1"/>
  <c r="AM912" i="1"/>
  <c r="AM851" i="1"/>
  <c r="AN838" i="1"/>
  <c r="AM723" i="1"/>
  <c r="AN587" i="1"/>
  <c r="AM641" i="1"/>
  <c r="AM625" i="1"/>
  <c r="AM582" i="1"/>
  <c r="AM502" i="1"/>
  <c r="AN547" i="1"/>
  <c r="AM517" i="1"/>
  <c r="AM507" i="1"/>
  <c r="AN557" i="1"/>
  <c r="AN613" i="1"/>
  <c r="AN1673" i="1"/>
  <c r="AM1673" i="1"/>
  <c r="AM1666" i="1"/>
  <c r="AM1647" i="1"/>
  <c r="AM1623" i="1"/>
  <c r="AN1633" i="1"/>
  <c r="AM1588" i="1"/>
  <c r="AM1591" i="1"/>
  <c r="AN1583" i="1"/>
  <c r="AM1573" i="1"/>
  <c r="AM1571" i="1"/>
  <c r="AM1581" i="1"/>
  <c r="AN1560" i="1"/>
  <c r="AM1554" i="1"/>
  <c r="AM1553" i="1"/>
  <c r="AM1539" i="1"/>
  <c r="AM1537" i="1"/>
  <c r="AO1523" i="1"/>
  <c r="AN1570" i="1"/>
  <c r="AN1498" i="1"/>
  <c r="AN1491" i="1"/>
  <c r="AN1509" i="1"/>
  <c r="AM1511" i="1"/>
  <c r="AN1446" i="1"/>
  <c r="AM1569" i="1"/>
  <c r="AM1531" i="1"/>
  <c r="AO1494" i="1"/>
  <c r="AN1481" i="1"/>
  <c r="AN1456" i="1"/>
  <c r="AN1440" i="1"/>
  <c r="AM1430" i="1"/>
  <c r="AN1420" i="1"/>
  <c r="AM1503" i="1"/>
  <c r="AN1392" i="1"/>
  <c r="AN1475" i="1"/>
  <c r="AM1463" i="1"/>
  <c r="AN1459" i="1"/>
  <c r="AN1443" i="1"/>
  <c r="AM1427" i="1"/>
  <c r="AM1421" i="1"/>
  <c r="AM1420" i="1"/>
  <c r="AN1505" i="1"/>
  <c r="AO1447" i="1"/>
  <c r="AN1419" i="1"/>
  <c r="AM1522" i="1"/>
  <c r="AM1512" i="1"/>
  <c r="AN1451" i="1"/>
  <c r="AP1406" i="1"/>
  <c r="AN1402" i="1"/>
  <c r="AN1384" i="1"/>
  <c r="AN1329" i="1"/>
  <c r="AM1329" i="1"/>
  <c r="AN1313" i="1"/>
  <c r="AM1313" i="1"/>
  <c r="AP1301" i="1"/>
  <c r="AN1297" i="1"/>
  <c r="AM1297" i="1"/>
  <c r="AM1401" i="1"/>
  <c r="AN1397" i="1"/>
  <c r="AM1397" i="1"/>
  <c r="AM1416" i="1"/>
  <c r="AN1388" i="1"/>
  <c r="AN1351" i="1"/>
  <c r="AM1351" i="1"/>
  <c r="AN1335" i="1"/>
  <c r="AM1335" i="1"/>
  <c r="AN1319" i="1"/>
  <c r="AM1319" i="1"/>
  <c r="AN1303" i="1"/>
  <c r="AM1303" i="1"/>
  <c r="AM1287" i="1"/>
  <c r="AM1471" i="1"/>
  <c r="AN1372" i="1"/>
  <c r="AN1332" i="1"/>
  <c r="AM1322" i="1"/>
  <c r="AN1268" i="1"/>
  <c r="AM1300" i="1"/>
  <c r="AO1301" i="1"/>
  <c r="AN1229" i="1"/>
  <c r="AO1244" i="1"/>
  <c r="AM1234" i="1"/>
  <c r="AM1208" i="1"/>
  <c r="AM1193" i="1"/>
  <c r="AM1177" i="1"/>
  <c r="AO1271" i="1"/>
  <c r="AN1266" i="1"/>
  <c r="AO1263" i="1"/>
  <c r="AO1248" i="1"/>
  <c r="AO1232" i="1"/>
  <c r="AN1228" i="1"/>
  <c r="AN1163" i="1"/>
  <c r="AN1159" i="1"/>
  <c r="AO1155" i="1"/>
  <c r="AN1155" i="1"/>
  <c r="AO1147" i="1"/>
  <c r="AN1143" i="1"/>
  <c r="AO1115" i="1"/>
  <c r="AN1127" i="1"/>
  <c r="AM1127" i="1"/>
  <c r="AN1111" i="1"/>
  <c r="AM1111" i="1"/>
  <c r="AM1176" i="1"/>
  <c r="AN1176" i="1"/>
  <c r="AM1175" i="1"/>
  <c r="AN1144" i="1"/>
  <c r="AM1120" i="1"/>
  <c r="AN1079" i="1"/>
  <c r="AN1203" i="1"/>
  <c r="AO1171" i="1"/>
  <c r="AN1142" i="1"/>
  <c r="AN1118" i="1"/>
  <c r="AM1097" i="1"/>
  <c r="AN1097" i="1"/>
  <c r="AN1055" i="1"/>
  <c r="AM1055" i="1"/>
  <c r="AO1018" i="1"/>
  <c r="AO986" i="1"/>
  <c r="AO1209" i="1"/>
  <c r="AN1209" i="1"/>
  <c r="AM1200" i="1"/>
  <c r="AN1200" i="1"/>
  <c r="AM1199" i="1"/>
  <c r="AN1184" i="1"/>
  <c r="AM1183" i="1"/>
  <c r="AM1100" i="1"/>
  <c r="AP1050" i="1"/>
  <c r="AO1050" i="1"/>
  <c r="AN1018" i="1"/>
  <c r="AM1018" i="1"/>
  <c r="AN1002" i="1"/>
  <c r="AM1002" i="1"/>
  <c r="AN986" i="1"/>
  <c r="AM986" i="1"/>
  <c r="AN1195" i="1"/>
  <c r="AP1092" i="1"/>
  <c r="AM1047" i="1"/>
  <c r="AN1025" i="1"/>
  <c r="AP1016" i="1"/>
  <c r="AN985" i="1"/>
  <c r="AM948" i="1"/>
  <c r="AM908" i="1"/>
  <c r="AN908" i="1"/>
  <c r="AM876" i="1"/>
  <c r="AN876" i="1"/>
  <c r="AM844" i="1"/>
  <c r="AM812" i="1"/>
  <c r="AN812" i="1"/>
  <c r="AM780" i="1"/>
  <c r="AN780" i="1"/>
  <c r="AM748" i="1"/>
  <c r="AN748" i="1"/>
  <c r="AN1146" i="1"/>
  <c r="AM1048" i="1"/>
  <c r="AN980" i="1"/>
  <c r="AR895" i="1"/>
  <c r="AN958" i="1"/>
  <c r="AN946" i="1"/>
  <c r="AM946" i="1"/>
  <c r="AN936" i="1"/>
  <c r="AN807" i="1"/>
  <c r="AN995" i="1"/>
  <c r="AM960" i="1"/>
  <c r="AM918" i="1"/>
  <c r="AM832" i="1"/>
  <c r="AN832" i="1"/>
  <c r="AN822" i="1"/>
  <c r="AM790" i="1"/>
  <c r="AO704" i="1"/>
  <c r="AO688" i="1"/>
  <c r="AM1064" i="1"/>
  <c r="AO1002" i="1"/>
  <c r="AM962" i="1"/>
  <c r="AN939" i="1"/>
  <c r="AM888" i="1"/>
  <c r="AN888" i="1"/>
  <c r="AM824" i="1"/>
  <c r="AP796" i="1"/>
  <c r="AM760" i="1"/>
  <c r="AN760" i="1"/>
  <c r="AO713" i="1"/>
  <c r="AM708" i="1"/>
  <c r="AM696" i="1"/>
  <c r="AM692" i="1"/>
  <c r="AM680" i="1"/>
  <c r="AM676" i="1"/>
  <c r="AM1051" i="1"/>
  <c r="AM985" i="1"/>
  <c r="AM934" i="1"/>
  <c r="AM922" i="1"/>
  <c r="AM883" i="1"/>
  <c r="AN870" i="1"/>
  <c r="AM838" i="1"/>
  <c r="AM755" i="1"/>
  <c r="AN461" i="1"/>
  <c r="AN656" i="1"/>
  <c r="AN640" i="1"/>
  <c r="AN624" i="1"/>
  <c r="AN604" i="1"/>
  <c r="AO572" i="1"/>
  <c r="AN572" i="1"/>
  <c r="AN460" i="1"/>
  <c r="AM460" i="1"/>
  <c r="AN552" i="1"/>
  <c r="AN516" i="1"/>
  <c r="AM506" i="1"/>
  <c r="AM654" i="1"/>
  <c r="AO584" i="1"/>
  <c r="AO555" i="1"/>
  <c r="AM461" i="1"/>
  <c r="AM672" i="1"/>
  <c r="AM655" i="1"/>
  <c r="AM647" i="1"/>
  <c r="AN615" i="1"/>
  <c r="AN468" i="1"/>
  <c r="AN594" i="1"/>
  <c r="AM594" i="1"/>
  <c r="AP497" i="1"/>
  <c r="AN515" i="1"/>
  <c r="AM489" i="1"/>
  <c r="AN599" i="1"/>
  <c r="AN535" i="1"/>
  <c r="AN529" i="1"/>
  <c r="AN575" i="1"/>
  <c r="AN553" i="1"/>
  <c r="AN533" i="1"/>
  <c r="AM533" i="1"/>
  <c r="AN527" i="1"/>
  <c r="AO511" i="1"/>
  <c r="AM463" i="1"/>
  <c r="AN1647" i="1"/>
  <c r="AM1656" i="1"/>
  <c r="AM1636" i="1"/>
  <c r="AM1601" i="1"/>
  <c r="AN1508" i="1"/>
  <c r="AN1525" i="1"/>
  <c r="AN1450" i="1"/>
  <c r="AM1422" i="1"/>
  <c r="AN1500" i="1"/>
  <c r="AO1419" i="1"/>
  <c r="AO1363" i="1"/>
  <c r="AM1325" i="1"/>
  <c r="AM1409" i="1"/>
  <c r="AM1391" i="1"/>
  <c r="AN1299" i="1"/>
  <c r="AM1299" i="1"/>
  <c r="AN1368" i="1"/>
  <c r="AN1352" i="1"/>
  <c r="AN1328" i="1"/>
  <c r="AM1318" i="1"/>
  <c r="AN1275" i="1"/>
  <c r="AM1275" i="1"/>
  <c r="AN1261" i="1"/>
  <c r="AM1261" i="1"/>
  <c r="AM1260" i="1"/>
  <c r="AO1227" i="1"/>
  <c r="AN1231" i="1"/>
  <c r="AN1290" i="1"/>
  <c r="AM1123" i="1"/>
  <c r="AN1175" i="1"/>
  <c r="AM1104" i="1"/>
  <c r="AN1166" i="1"/>
  <c r="AN1102" i="1"/>
  <c r="AN1140" i="1"/>
  <c r="AP1115" i="1"/>
  <c r="AM1098" i="1"/>
  <c r="AM1082" i="1"/>
  <c r="AN998" i="1"/>
  <c r="AM998" i="1"/>
  <c r="AP1043" i="1"/>
  <c r="AM983" i="1"/>
  <c r="AM1035" i="1"/>
  <c r="AN794" i="1"/>
  <c r="AO1221" i="1"/>
  <c r="AM1180" i="1"/>
  <c r="AM1037" i="1"/>
  <c r="AO756" i="1"/>
  <c r="AP681" i="1"/>
  <c r="AM926" i="1"/>
  <c r="AN926" i="1"/>
  <c r="AM862" i="1"/>
  <c r="AN775" i="1"/>
  <c r="AO775" i="1"/>
  <c r="AP688" i="1"/>
  <c r="AO854" i="1"/>
  <c r="AM1019" i="1"/>
  <c r="AO952" i="1"/>
  <c r="AN750" i="1"/>
  <c r="AM1029" i="1"/>
  <c r="AM944" i="1"/>
  <c r="AN944" i="1"/>
  <c r="AM598" i="1"/>
  <c r="AN517" i="1"/>
  <c r="AO631" i="1"/>
  <c r="AM608" i="1"/>
  <c r="AO539" i="1"/>
  <c r="AN551" i="1"/>
  <c r="AO503" i="1"/>
  <c r="AM499" i="1"/>
  <c r="AN597" i="1"/>
  <c r="AN1650" i="1"/>
  <c r="AM1671" i="1"/>
  <c r="AM1662" i="1"/>
  <c r="AM1653" i="1"/>
  <c r="AM1652" i="1"/>
  <c r="AM1672" i="1"/>
  <c r="AO1628" i="1"/>
  <c r="AN1624" i="1"/>
  <c r="AM1614" i="1"/>
  <c r="AO1605" i="1"/>
  <c r="AN1609" i="1"/>
  <c r="AM1598" i="1"/>
  <c r="AN1590" i="1"/>
  <c r="AM1557" i="1"/>
  <c r="AP1494" i="1"/>
  <c r="AM1582" i="1"/>
  <c r="AN1552" i="1"/>
  <c r="AN1607" i="1"/>
  <c r="AM1592" i="1"/>
  <c r="AM1585" i="1"/>
  <c r="AN1549" i="1"/>
  <c r="AN1565" i="1"/>
  <c r="AN1514" i="1"/>
  <c r="AM1507" i="1"/>
  <c r="AO1509" i="1"/>
  <c r="AN1496" i="1"/>
  <c r="AN1479" i="1"/>
  <c r="AN1462" i="1"/>
  <c r="AN1529" i="1"/>
  <c r="AN1472" i="1"/>
  <c r="AO1468" i="1"/>
  <c r="AN1639" i="1"/>
  <c r="AM1631" i="1"/>
  <c r="AN1644" i="1"/>
  <c r="AN1597" i="1"/>
  <c r="AN1628" i="1"/>
  <c r="AN1619" i="1"/>
  <c r="AN1605" i="1"/>
  <c r="AN1599" i="1"/>
  <c r="AN1595" i="1"/>
  <c r="AN1638" i="1"/>
  <c r="AM1615" i="1"/>
  <c r="AM1633" i="1"/>
  <c r="AM1599" i="1"/>
  <c r="AN1580" i="1"/>
  <c r="AN1572" i="1"/>
  <c r="AN1564" i="1"/>
  <c r="AN1556" i="1"/>
  <c r="AN1548" i="1"/>
  <c r="AN1540" i="1"/>
  <c r="AM1640" i="1"/>
  <c r="AN1611" i="1"/>
  <c r="AM1604" i="1"/>
  <c r="AM1597" i="1"/>
  <c r="AM1632" i="1"/>
  <c r="AN1587" i="1"/>
  <c r="AM1587" i="1"/>
  <c r="AN1571" i="1"/>
  <c r="AM1561" i="1"/>
  <c r="AM1552" i="1"/>
  <c r="AM1607" i="1"/>
  <c r="AN1586" i="1"/>
  <c r="AM1579" i="1"/>
  <c r="AM1560" i="1"/>
  <c r="AN1539" i="1"/>
  <c r="AM1532" i="1"/>
  <c r="AN1517" i="1"/>
  <c r="AM1514" i="1"/>
  <c r="AM1547" i="1"/>
  <c r="AM1545" i="1"/>
  <c r="AN1534" i="1"/>
  <c r="AM1525" i="1"/>
  <c r="AM1498" i="1"/>
  <c r="AN1497" i="1"/>
  <c r="AM1484" i="1"/>
  <c r="AM1506" i="1"/>
  <c r="AM1465" i="1"/>
  <c r="AM1461" i="1"/>
  <c r="AM1449" i="1"/>
  <c r="AM1445" i="1"/>
  <c r="AN1518" i="1"/>
  <c r="AN1458" i="1"/>
  <c r="AM1450" i="1"/>
  <c r="AN1442" i="1"/>
  <c r="AM1575" i="1"/>
  <c r="AN1513" i="1"/>
  <c r="AN1494" i="1"/>
  <c r="AN1476" i="1"/>
  <c r="AM1460" i="1"/>
  <c r="AN1452" i="1"/>
  <c r="AM1444" i="1"/>
  <c r="AO1483" i="1"/>
  <c r="AM1439" i="1"/>
  <c r="AN1435" i="1"/>
  <c r="AM1480" i="1"/>
  <c r="AM1419" i="1"/>
  <c r="AN1417" i="1"/>
  <c r="AN1447" i="1"/>
  <c r="AN1423" i="1"/>
  <c r="AN1406" i="1"/>
  <c r="AM1393" i="1"/>
  <c r="AM1377" i="1"/>
  <c r="AN1373" i="1"/>
  <c r="AN1361" i="1"/>
  <c r="AM1361" i="1"/>
  <c r="AN1357" i="1"/>
  <c r="AN1349" i="1"/>
  <c r="AM1349" i="1"/>
  <c r="AN1345" i="1"/>
  <c r="AN1333" i="1"/>
  <c r="AM1333" i="1"/>
  <c r="AN1317" i="1"/>
  <c r="AM1317" i="1"/>
  <c r="AN1301" i="1"/>
  <c r="AM1301" i="1"/>
  <c r="AO1397" i="1"/>
  <c r="AM1412" i="1"/>
  <c r="AN1404" i="1"/>
  <c r="AN1389" i="1"/>
  <c r="AN1375" i="1"/>
  <c r="AN1359" i="1"/>
  <c r="AN1355" i="1"/>
  <c r="AM1355" i="1"/>
  <c r="AN1339" i="1"/>
  <c r="AM1339" i="1"/>
  <c r="AN1323" i="1"/>
  <c r="AM1323" i="1"/>
  <c r="AN1307" i="1"/>
  <c r="AM1307" i="1"/>
  <c r="AN1291" i="1"/>
  <c r="AM1291" i="1"/>
  <c r="AN1407" i="1"/>
  <c r="AM1407" i="1"/>
  <c r="AN1403" i="1"/>
  <c r="AN1396" i="1"/>
  <c r="AN1360" i="1"/>
  <c r="AM1332" i="1"/>
  <c r="AM1342" i="1"/>
  <c r="AN1338" i="1"/>
  <c r="AM1334" i="1"/>
  <c r="AM1282" i="1"/>
  <c r="AM1308" i="1"/>
  <c r="AN1296" i="1"/>
  <c r="AN1267" i="1"/>
  <c r="AM1254" i="1"/>
  <c r="AR1225" i="1"/>
  <c r="AM1298" i="1"/>
  <c r="AM1250" i="1"/>
  <c r="AN1244" i="1"/>
  <c r="AM1244" i="1"/>
  <c r="AO1239" i="1"/>
  <c r="AN1212" i="1"/>
  <c r="AM1212" i="1"/>
  <c r="AN1206" i="1"/>
  <c r="AM1206" i="1"/>
  <c r="AM1189" i="1"/>
  <c r="AM1173" i="1"/>
  <c r="AN1302" i="1"/>
  <c r="AM1279" i="1"/>
  <c r="AO1272" i="1"/>
  <c r="AN1272" i="1"/>
  <c r="AM1264" i="1"/>
  <c r="AN1174" i="1"/>
  <c r="AN1306" i="1"/>
  <c r="AM1290" i="1"/>
  <c r="AM1255" i="1"/>
  <c r="AN1252" i="1"/>
  <c r="AM1247" i="1"/>
  <c r="AN1115" i="1"/>
  <c r="AM1115" i="1"/>
  <c r="AN1099" i="1"/>
  <c r="AM1099" i="1"/>
  <c r="AN1246" i="1"/>
  <c r="AM1152" i="1"/>
  <c r="AM1128" i="1"/>
  <c r="AM1079" i="1"/>
  <c r="AM1204" i="1"/>
  <c r="AN1204" i="1"/>
  <c r="AM1203" i="1"/>
  <c r="AN1188" i="1"/>
  <c r="AM1172" i="1"/>
  <c r="AM1166" i="1"/>
  <c r="AN1147" i="1"/>
  <c r="AM1089" i="1"/>
  <c r="AN1089" i="1"/>
  <c r="AN1071" i="1"/>
  <c r="AM1071" i="1"/>
  <c r="AO1022" i="1"/>
  <c r="AO990" i="1"/>
  <c r="AM1184" i="1"/>
  <c r="AM1156" i="1"/>
  <c r="AM1091" i="1"/>
  <c r="AN1091" i="1"/>
  <c r="AO1083" i="1"/>
  <c r="AM1075" i="1"/>
  <c r="AO1065" i="1"/>
  <c r="AM1046" i="1"/>
  <c r="AN1046" i="1"/>
  <c r="AN1038" i="1"/>
  <c r="AN1022" i="1"/>
  <c r="AM1022" i="1"/>
  <c r="AN1006" i="1"/>
  <c r="AM1006" i="1"/>
  <c r="AN990" i="1"/>
  <c r="AM990" i="1"/>
  <c r="AM1219" i="1"/>
  <c r="AM1210" i="1"/>
  <c r="AM1195" i="1"/>
  <c r="AN1179" i="1"/>
  <c r="AM1160" i="1"/>
  <c r="AP1137" i="1"/>
  <c r="AM1053" i="1"/>
  <c r="AN1043" i="1"/>
  <c r="AM1043" i="1"/>
  <c r="AO1030" i="1"/>
  <c r="AM1001" i="1"/>
  <c r="AO785" i="1"/>
  <c r="AP721" i="1"/>
  <c r="AN1077" i="1"/>
  <c r="AM1077" i="1"/>
  <c r="AM1007" i="1"/>
  <c r="AO997" i="1"/>
  <c r="AN826" i="1"/>
  <c r="AO815" i="1"/>
  <c r="AN762" i="1"/>
  <c r="AO751" i="1"/>
  <c r="AP751" i="1"/>
  <c r="AM1144" i="1"/>
  <c r="AM961" i="1"/>
  <c r="AN897" i="1"/>
  <c r="AM897" i="1"/>
  <c r="AO877" i="1"/>
  <c r="AP877" i="1"/>
  <c r="AN865" i="1"/>
  <c r="AM865" i="1"/>
  <c r="AN833" i="1"/>
  <c r="AM833" i="1"/>
  <c r="AN801" i="1"/>
  <c r="AM801" i="1"/>
  <c r="AN769" i="1"/>
  <c r="AM769" i="1"/>
  <c r="AP749" i="1"/>
  <c r="AM737" i="1"/>
  <c r="AN703" i="1"/>
  <c r="AO699" i="1"/>
  <c r="AN699" i="1"/>
  <c r="AN687" i="1"/>
  <c r="AO683" i="1"/>
  <c r="AN683" i="1"/>
  <c r="AO667" i="1"/>
  <c r="AN667" i="1"/>
  <c r="AM958" i="1"/>
  <c r="AM923" i="1"/>
  <c r="AN904" i="1"/>
  <c r="AM872" i="1"/>
  <c r="AN839" i="1"/>
  <c r="AO839" i="1"/>
  <c r="AM798" i="1"/>
  <c r="AM744" i="1"/>
  <c r="AN1085" i="1"/>
  <c r="AM1085" i="1"/>
  <c r="AM970" i="1"/>
  <c r="AN970" i="1"/>
  <c r="AN928" i="1"/>
  <c r="AN886" i="1"/>
  <c r="AM886" i="1"/>
  <c r="AM800" i="1"/>
  <c r="AN800" i="1"/>
  <c r="AN790" i="1"/>
  <c r="AN758" i="1"/>
  <c r="AM758" i="1"/>
  <c r="AM730" i="1"/>
  <c r="AM1130" i="1"/>
  <c r="AM971" i="1"/>
  <c r="AN961" i="1"/>
  <c r="AM942" i="1"/>
  <c r="AM782" i="1"/>
  <c r="AM718" i="1"/>
  <c r="AN710" i="1"/>
  <c r="AM710" i="1"/>
  <c r="AO707" i="1"/>
  <c r="AM704" i="1"/>
  <c r="AO691" i="1"/>
  <c r="AM688" i="1"/>
  <c r="AO675" i="1"/>
  <c r="AM976" i="1"/>
  <c r="AM915" i="1"/>
  <c r="AN902" i="1"/>
  <c r="AM870" i="1"/>
  <c r="AM787" i="1"/>
  <c r="AM742" i="1"/>
  <c r="AM720" i="1"/>
  <c r="AP716" i="1"/>
  <c r="AN675" i="1"/>
  <c r="AO636" i="1"/>
  <c r="AM627" i="1"/>
  <c r="AM571" i="1"/>
  <c r="AN649" i="1"/>
  <c r="AN617" i="1"/>
  <c r="AP556" i="1"/>
  <c r="AO540" i="1"/>
  <c r="AN540" i="1"/>
  <c r="AM568" i="1"/>
  <c r="AM560" i="1"/>
  <c r="AN538" i="1"/>
  <c r="AP526" i="1"/>
  <c r="AM492" i="1"/>
  <c r="AM645" i="1"/>
  <c r="AN578" i="1"/>
  <c r="AN555" i="1"/>
  <c r="AN539" i="1"/>
  <c r="AM539" i="1"/>
  <c r="AN679" i="1"/>
  <c r="AP653" i="1"/>
  <c r="AM640" i="1"/>
  <c r="AN631" i="1"/>
  <c r="AN623" i="1"/>
  <c r="AM614" i="1"/>
  <c r="AM466" i="1"/>
  <c r="AM509" i="1"/>
  <c r="AM523" i="1"/>
  <c r="AN497" i="1"/>
  <c r="AM497" i="1"/>
  <c r="AM491" i="1"/>
  <c r="AN491" i="1"/>
  <c r="AM465" i="1"/>
  <c r="AM515" i="1"/>
  <c r="AM583" i="1"/>
  <c r="AM573" i="1"/>
  <c r="AM561" i="1"/>
  <c r="AM613" i="1"/>
  <c r="AP607" i="1"/>
  <c r="AM601" i="1"/>
  <c r="AO1593" i="1"/>
  <c r="AN1593" i="1"/>
  <c r="AN1620" i="1"/>
  <c r="AO1590" i="1"/>
  <c r="AR1494" i="1"/>
  <c r="AP1587" i="1"/>
  <c r="AN1577" i="1"/>
  <c r="AN1612" i="1"/>
  <c r="AM1551" i="1"/>
  <c r="AN1489" i="1"/>
  <c r="AN1425" i="1"/>
  <c r="AM1578" i="1"/>
  <c r="AO1456" i="1"/>
  <c r="AO1481" i="1"/>
  <c r="AO1476" i="1"/>
  <c r="AO1472" i="1"/>
  <c r="AO1414" i="1"/>
  <c r="AM1524" i="1"/>
  <c r="AO1417" i="1"/>
  <c r="AO1505" i="1"/>
  <c r="AM1398" i="1"/>
  <c r="AO1339" i="1"/>
  <c r="AM1293" i="1"/>
  <c r="AN1405" i="1"/>
  <c r="AM1395" i="1"/>
  <c r="AN1367" i="1"/>
  <c r="AO1351" i="1"/>
  <c r="AM1315" i="1"/>
  <c r="AN1358" i="1"/>
  <c r="AM1354" i="1"/>
  <c r="AN1348" i="1"/>
  <c r="AO1333" i="1"/>
  <c r="AO1305" i="1"/>
  <c r="AO1178" i="1"/>
  <c r="AN1178" i="1"/>
  <c r="AM1277" i="1"/>
  <c r="AN1236" i="1"/>
  <c r="AM1107" i="1"/>
  <c r="AN1057" i="1"/>
  <c r="AN1281" i="1"/>
  <c r="AM1281" i="1"/>
  <c r="AO1014" i="1"/>
  <c r="AO998" i="1"/>
  <c r="AN1148" i="1"/>
  <c r="AN1226" i="1"/>
  <c r="AM1154" i="1"/>
  <c r="AP1076" i="1"/>
  <c r="AP1000" i="1"/>
  <c r="AM1067" i="1"/>
  <c r="AN1067" i="1"/>
  <c r="AO847" i="1"/>
  <c r="AP847" i="1"/>
  <c r="AO783" i="1"/>
  <c r="AP783" i="1"/>
  <c r="AM1069" i="1"/>
  <c r="AN1069" i="1"/>
  <c r="AR869" i="1"/>
  <c r="AR741" i="1"/>
  <c r="AM968" i="1"/>
  <c r="AN968" i="1"/>
  <c r="AM734" i="1"/>
  <c r="AP704" i="1"/>
  <c r="AN927" i="1"/>
  <c r="AO927" i="1"/>
  <c r="AM864" i="1"/>
  <c r="AN864" i="1"/>
  <c r="AM736" i="1"/>
  <c r="AN736" i="1"/>
  <c r="AM652" i="1"/>
  <c r="AM666" i="1"/>
  <c r="AM563" i="1"/>
  <c r="AN563" i="1"/>
  <c r="AN473" i="1"/>
  <c r="AN591" i="1"/>
  <c r="AN1660" i="1"/>
  <c r="AO1649" i="1"/>
  <c r="AO1653" i="1"/>
  <c r="AN1661" i="1"/>
  <c r="AM1650" i="1"/>
  <c r="AN1649" i="1"/>
  <c r="AO1639" i="1"/>
  <c r="AP1639" i="1"/>
  <c r="AN1629" i="1"/>
  <c r="AM1613" i="1"/>
  <c r="AO1668" i="1"/>
  <c r="AM1668" i="1"/>
  <c r="AM1616" i="1"/>
  <c r="AO1595" i="1"/>
  <c r="AO1651" i="1"/>
  <c r="AM1638" i="1"/>
  <c r="AN1625" i="1"/>
  <c r="AM1608" i="1"/>
  <c r="AM1596" i="1"/>
  <c r="AM1593" i="1"/>
  <c r="AN1567" i="1"/>
  <c r="AN1562" i="1"/>
  <c r="AP1502" i="1"/>
  <c r="AO1603" i="1"/>
  <c r="AO1587" i="1"/>
  <c r="AM1577" i="1"/>
  <c r="AM1549" i="1"/>
  <c r="AN1544" i="1"/>
  <c r="AN1523" i="1"/>
  <c r="AN1487" i="1"/>
  <c r="AM1565" i="1"/>
  <c r="AM1562" i="1"/>
  <c r="AN1536" i="1"/>
  <c r="AM1526" i="1"/>
  <c r="AM1570" i="1"/>
  <c r="AM1567" i="1"/>
  <c r="AN1558" i="1"/>
  <c r="AM1492" i="1"/>
  <c r="AM1491" i="1"/>
  <c r="AN1543" i="1"/>
  <c r="AM1504" i="1"/>
  <c r="AO1502" i="1"/>
  <c r="AM1495" i="1"/>
  <c r="AN1453" i="1"/>
  <c r="AN1437" i="1"/>
  <c r="AM1518" i="1"/>
  <c r="AM1479" i="1"/>
  <c r="AM1462" i="1"/>
  <c r="AN1454" i="1"/>
  <c r="AM1446" i="1"/>
  <c r="AN1438" i="1"/>
  <c r="AN1432" i="1"/>
  <c r="AN1424" i="1"/>
  <c r="AM1501" i="1"/>
  <c r="AN1493" i="1"/>
  <c r="AM1472" i="1"/>
  <c r="AN1464" i="1"/>
  <c r="AM1456" i="1"/>
  <c r="AN1448" i="1"/>
  <c r="AM1440" i="1"/>
  <c r="AM1475" i="1"/>
  <c r="AM1459" i="1"/>
  <c r="AM1485" i="1"/>
  <c r="AO1475" i="1"/>
  <c r="AM1443" i="1"/>
  <c r="AN1427" i="1"/>
  <c r="AN1413" i="1"/>
  <c r="AN1412" i="1"/>
  <c r="AM1505" i="1"/>
  <c r="AM1500" i="1"/>
  <c r="AN1463" i="1"/>
  <c r="AM1451" i="1"/>
  <c r="AO1406" i="1"/>
  <c r="AM1402" i="1"/>
  <c r="AO1343" i="1"/>
  <c r="AM1321" i="1"/>
  <c r="AN1305" i="1"/>
  <c r="AM1305" i="1"/>
  <c r="AN1289" i="1"/>
  <c r="AM1289" i="1"/>
  <c r="AM1408" i="1"/>
  <c r="AN1379" i="1"/>
  <c r="AM1367" i="1"/>
  <c r="AN1363" i="1"/>
  <c r="AN1343" i="1"/>
  <c r="AM1343" i="1"/>
  <c r="AN1327" i="1"/>
  <c r="AM1327" i="1"/>
  <c r="AM1311" i="1"/>
  <c r="AN1295" i="1"/>
  <c r="AM1295" i="1"/>
  <c r="AM1387" i="1"/>
  <c r="AM1368" i="1"/>
  <c r="AN1364" i="1"/>
  <c r="AM1370" i="1"/>
  <c r="AM1358" i="1"/>
  <c r="AM1340" i="1"/>
  <c r="AP1272" i="1"/>
  <c r="AN1374" i="1"/>
  <c r="AM1352" i="1"/>
  <c r="AM1350" i="1"/>
  <c r="AM1326" i="1"/>
  <c r="AN1321" i="1"/>
  <c r="AO1317" i="1"/>
  <c r="AM1237" i="1"/>
  <c r="AO1278" i="1"/>
  <c r="AM1302" i="1"/>
  <c r="AM1266" i="1"/>
  <c r="AN1263" i="1"/>
  <c r="AN1223" i="1"/>
  <c r="AN1107" i="1"/>
  <c r="AM1306" i="1"/>
  <c r="AM1258" i="1"/>
  <c r="AM1228" i="1"/>
  <c r="AN1119" i="1"/>
  <c r="AM1119" i="1"/>
  <c r="AN1103" i="1"/>
  <c r="AM1103" i="1"/>
  <c r="AM1256" i="1"/>
  <c r="AO1159" i="1"/>
  <c r="AP1030" i="1"/>
  <c r="AN1218" i="1"/>
  <c r="AM1218" i="1"/>
  <c r="AN1172" i="1"/>
  <c r="AM1150" i="1"/>
  <c r="AM1110" i="1"/>
  <c r="AM1081" i="1"/>
  <c r="AN1081" i="1"/>
  <c r="AR1060" i="1"/>
  <c r="AR1052" i="1"/>
  <c r="AO1026" i="1"/>
  <c r="AO1010" i="1"/>
  <c r="AO994" i="1"/>
  <c r="AM1230" i="1"/>
  <c r="AN1230" i="1"/>
  <c r="AM1070" i="1"/>
  <c r="AO1054" i="1"/>
  <c r="AN1026" i="1"/>
  <c r="AM1026" i="1"/>
  <c r="AN1010" i="1"/>
  <c r="AM1010" i="1"/>
  <c r="AN994" i="1"/>
  <c r="AM994" i="1"/>
  <c r="AM1226" i="1"/>
  <c r="AN1219" i="1"/>
  <c r="AN1122" i="1"/>
  <c r="AO1043" i="1"/>
  <c r="AN993" i="1"/>
  <c r="AP984" i="1"/>
  <c r="AM972" i="1"/>
  <c r="AN972" i="1"/>
  <c r="AR953" i="1"/>
  <c r="AM1224" i="1"/>
  <c r="AM1146" i="1"/>
  <c r="AN1114" i="1"/>
  <c r="AN1093" i="1"/>
  <c r="AM1045" i="1"/>
  <c r="AO1006" i="1"/>
  <c r="AR863" i="1"/>
  <c r="AR735" i="1"/>
  <c r="AN1221" i="1"/>
  <c r="AO1084" i="1"/>
  <c r="AM1059" i="1"/>
  <c r="AM1027" i="1"/>
  <c r="AP997" i="1"/>
  <c r="AM980" i="1"/>
  <c r="AM929" i="1"/>
  <c r="AR893" i="1"/>
  <c r="AR765" i="1"/>
  <c r="AO938" i="1"/>
  <c r="AN871" i="1"/>
  <c r="AO871" i="1"/>
  <c r="AM830" i="1"/>
  <c r="AN808" i="1"/>
  <c r="AN798" i="1"/>
  <c r="AN743" i="1"/>
  <c r="AO743" i="1"/>
  <c r="AO721" i="1"/>
  <c r="AN1070" i="1"/>
  <c r="AM995" i="1"/>
  <c r="AM950" i="1"/>
  <c r="AN938" i="1"/>
  <c r="AM896" i="1"/>
  <c r="AN896" i="1"/>
  <c r="AN854" i="1"/>
  <c r="AM854" i="1"/>
  <c r="AM826" i="1"/>
  <c r="AM768" i="1"/>
  <c r="AN768" i="1"/>
  <c r="AN726" i="1"/>
  <c r="AM726" i="1"/>
  <c r="AM715" i="1"/>
  <c r="AN711" i="1"/>
  <c r="AO711" i="1"/>
  <c r="AM1025" i="1"/>
  <c r="AN952" i="1"/>
  <c r="AM952" i="1"/>
  <c r="AM920" i="1"/>
  <c r="AN920" i="1"/>
  <c r="AM878" i="1"/>
  <c r="AM856" i="1"/>
  <c r="AN856" i="1"/>
  <c r="AP828" i="1"/>
  <c r="AM814" i="1"/>
  <c r="AN792" i="1"/>
  <c r="AM792" i="1"/>
  <c r="AP764" i="1"/>
  <c r="AM750" i="1"/>
  <c r="AM728" i="1"/>
  <c r="AN728" i="1"/>
  <c r="AO710" i="1"/>
  <c r="AN704" i="1"/>
  <c r="AM700" i="1"/>
  <c r="AN688" i="1"/>
  <c r="AN1011" i="1"/>
  <c r="AN982" i="1"/>
  <c r="AM982" i="1"/>
  <c r="AN966" i="1"/>
  <c r="AM966" i="1"/>
  <c r="AM819" i="1"/>
  <c r="AM643" i="1"/>
  <c r="AM620" i="1"/>
  <c r="AN611" i="1"/>
  <c r="AO594" i="1"/>
  <c r="AN571" i="1"/>
  <c r="AP670" i="1"/>
  <c r="AN657" i="1"/>
  <c r="AO648" i="1"/>
  <c r="AO632" i="1"/>
  <c r="AO616" i="1"/>
  <c r="AP612" i="1"/>
  <c r="AM558" i="1"/>
  <c r="AN532" i="1"/>
  <c r="AN508" i="1"/>
  <c r="AM508" i="1"/>
  <c r="AM576" i="1"/>
  <c r="AN509" i="1"/>
  <c r="AN488" i="1"/>
  <c r="AM488" i="1"/>
  <c r="AN570" i="1"/>
  <c r="AM623" i="1"/>
  <c r="AO615" i="1"/>
  <c r="AM476" i="1"/>
  <c r="AM602" i="1"/>
  <c r="AN568" i="1"/>
  <c r="AM493" i="1"/>
  <c r="AN493" i="1"/>
  <c r="AM480" i="1"/>
  <c r="AN531" i="1"/>
  <c r="AM531" i="1"/>
  <c r="AO497" i="1"/>
  <c r="AM459" i="1"/>
  <c r="AM638" i="1"/>
  <c r="AM605" i="1"/>
  <c r="AM577" i="1"/>
  <c r="AM551" i="1"/>
  <c r="AP545" i="1"/>
  <c r="AO529" i="1"/>
  <c r="AO525" i="1"/>
  <c r="AN519" i="1"/>
  <c r="AM471" i="1"/>
  <c r="AM473" i="1"/>
  <c r="AM591" i="1"/>
  <c r="AM581" i="1"/>
  <c r="AM559" i="1"/>
  <c r="AM537" i="1"/>
  <c r="AM479" i="1"/>
  <c r="AN479" i="1"/>
  <c r="AM900" i="1"/>
  <c r="AM868" i="1"/>
  <c r="AM836" i="1"/>
  <c r="AM804" i="1"/>
  <c r="AM772" i="1"/>
  <c r="AM740" i="1"/>
  <c r="AN1015" i="1"/>
  <c r="AN866" i="1"/>
  <c r="AN802" i="1"/>
  <c r="AN738" i="1"/>
  <c r="AM1221" i="1"/>
  <c r="AN1084" i="1"/>
  <c r="AP1020" i="1"/>
  <c r="AP1004" i="1"/>
  <c r="AN997" i="1"/>
  <c r="AP988" i="1"/>
  <c r="AO860" i="1"/>
  <c r="AO853" i="1"/>
  <c r="AO828" i="1"/>
  <c r="AO796" i="1"/>
  <c r="AO789" i="1"/>
  <c r="AO732" i="1"/>
  <c r="AO725" i="1"/>
  <c r="AN937" i="1"/>
  <c r="AO698" i="1"/>
  <c r="AO690" i="1"/>
  <c r="AO682" i="1"/>
  <c r="AO674" i="1"/>
  <c r="AN698" i="1"/>
  <c r="AN690" i="1"/>
  <c r="AN682" i="1"/>
  <c r="AN674" i="1"/>
  <c r="AO953" i="1"/>
  <c r="AO716" i="1"/>
  <c r="AN712" i="1"/>
  <c r="AO668" i="1"/>
  <c r="AN668" i="1"/>
  <c r="AM661" i="1"/>
  <c r="AN635" i="1"/>
  <c r="AN681" i="1"/>
  <c r="AO670" i="1"/>
  <c r="AN670" i="1"/>
  <c r="AM657" i="1"/>
  <c r="AN584" i="1"/>
  <c r="AN500" i="1"/>
  <c r="AM486" i="1"/>
  <c r="AN498" i="1"/>
  <c r="AN621" i="1"/>
  <c r="AM552" i="1"/>
  <c r="AN610" i="1"/>
  <c r="AM606" i="1"/>
  <c r="AN482" i="1"/>
  <c r="AO653" i="1"/>
  <c r="AN653" i="1"/>
  <c r="AM587" i="1"/>
  <c r="AN564" i="1"/>
  <c r="AN589" i="1"/>
  <c r="AO545" i="1"/>
  <c r="AN545" i="1"/>
  <c r="AN525" i="1"/>
  <c r="AM519" i="1"/>
  <c r="AM611" i="1"/>
  <c r="AO607" i="1"/>
  <c r="AN607" i="1"/>
  <c r="AN505" i="1"/>
  <c r="AN1257" i="1"/>
  <c r="AM1278" i="1"/>
  <c r="AN1270" i="1"/>
  <c r="AN1239" i="1"/>
  <c r="AM1207" i="1"/>
  <c r="AM1197" i="1"/>
  <c r="AM1181" i="1"/>
  <c r="AN1248" i="1"/>
  <c r="AM1248" i="1"/>
  <c r="AM1243" i="1"/>
  <c r="AN1232" i="1"/>
  <c r="AM1232" i="1"/>
  <c r="AN1182" i="1"/>
  <c r="AO1161" i="1"/>
  <c r="AO1157" i="1"/>
  <c r="AO1149" i="1"/>
  <c r="AO1137" i="1"/>
  <c r="AO1121" i="1"/>
  <c r="AO1109" i="1"/>
  <c r="AN1129" i="1"/>
  <c r="AN1121" i="1"/>
  <c r="AN1113" i="1"/>
  <c r="AN1109" i="1"/>
  <c r="AN1105" i="1"/>
  <c r="AN1101" i="1"/>
  <c r="AN1149" i="1"/>
  <c r="AN1065" i="1"/>
  <c r="AN1235" i="1"/>
  <c r="AO1165" i="1"/>
  <c r="AM1134" i="1"/>
  <c r="AN1096" i="1"/>
  <c r="AN1088" i="1"/>
  <c r="AN1080" i="1"/>
  <c r="AN1072" i="1"/>
  <c r="AP1060" i="1"/>
  <c r="AO1020" i="1"/>
  <c r="AO1016" i="1"/>
  <c r="AO1004" i="1"/>
  <c r="AO1000" i="1"/>
  <c r="AO988" i="1"/>
  <c r="AO984" i="1"/>
  <c r="AN1161" i="1"/>
  <c r="AM1140" i="1"/>
  <c r="AN1083" i="1"/>
  <c r="AN1074" i="1"/>
  <c r="AM1054" i="1"/>
  <c r="AN1030" i="1"/>
  <c r="AN1020" i="1"/>
  <c r="AN1016" i="1"/>
  <c r="AN1012" i="1"/>
  <c r="AN1008" i="1"/>
  <c r="AN1004" i="1"/>
  <c r="AN1000" i="1"/>
  <c r="AN996" i="1"/>
  <c r="AN992" i="1"/>
  <c r="AN988" i="1"/>
  <c r="AN984" i="1"/>
  <c r="AN1092" i="1"/>
  <c r="AM1092" i="1"/>
  <c r="AN1076" i="1"/>
  <c r="AM1076" i="1"/>
  <c r="AP953" i="1"/>
  <c r="AN916" i="1"/>
  <c r="AN852" i="1"/>
  <c r="AN788" i="1"/>
  <c r="AN756" i="1"/>
  <c r="AN724" i="1"/>
  <c r="AM1114" i="1"/>
  <c r="AM1093" i="1"/>
  <c r="AO1044" i="1"/>
  <c r="AM1015" i="1"/>
  <c r="AM999" i="1"/>
  <c r="AN1196" i="1"/>
  <c r="AM1013" i="1"/>
  <c r="AM997" i="1"/>
  <c r="AM989" i="1"/>
  <c r="AM977" i="1"/>
  <c r="AN953" i="1"/>
  <c r="AP869" i="1"/>
  <c r="AP805" i="1"/>
  <c r="AP741" i="1"/>
  <c r="AN1044" i="1"/>
  <c r="AM875" i="1"/>
  <c r="AM843" i="1"/>
  <c r="AO663" i="1"/>
  <c r="AM1032" i="1"/>
  <c r="AN899" i="1"/>
  <c r="AN835" i="1"/>
  <c r="AN771" i="1"/>
  <c r="AN981" i="1"/>
  <c r="AM686" i="1"/>
  <c r="AM1011" i="1"/>
  <c r="AN716" i="1"/>
  <c r="AM636" i="1"/>
  <c r="AM610" i="1"/>
  <c r="AN650" i="1"/>
  <c r="AN642" i="1"/>
  <c r="AN634" i="1"/>
  <c r="AN626" i="1"/>
  <c r="AN618" i="1"/>
  <c r="AM592" i="1"/>
  <c r="AN566" i="1"/>
  <c r="AM555" i="1"/>
  <c r="AN526" i="1"/>
  <c r="AM574" i="1"/>
  <c r="AO566" i="1"/>
  <c r="AN550" i="1"/>
  <c r="AM542" i="1"/>
  <c r="AM584" i="1"/>
  <c r="AM485" i="1"/>
  <c r="AN464" i="1"/>
  <c r="AO482" i="1"/>
  <c r="AM788" i="1"/>
  <c r="AM590" i="1"/>
  <c r="AM474" i="1"/>
  <c r="AN536" i="1"/>
  <c r="AM557" i="1"/>
  <c r="AM535" i="1"/>
  <c r="AM597" i="1"/>
  <c r="AN1269" i="1"/>
  <c r="AN1265" i="1"/>
  <c r="AN1253" i="1"/>
  <c r="AP1225" i="1"/>
  <c r="AN1278" i="1"/>
  <c r="AM1253" i="1"/>
  <c r="AN1227" i="1"/>
  <c r="AN1207" i="1"/>
  <c r="AM1201" i="1"/>
  <c r="AM1185" i="1"/>
  <c r="AM1169" i="1"/>
  <c r="AN1271" i="1"/>
  <c r="AM1265" i="1"/>
  <c r="AM1252" i="1"/>
  <c r="AM1236" i="1"/>
  <c r="AN1205" i="1"/>
  <c r="AO1186" i="1"/>
  <c r="AO1170" i="1"/>
  <c r="AN1276" i="1"/>
  <c r="AM1257" i="1"/>
  <c r="AN1086" i="1"/>
  <c r="AM1041" i="1"/>
  <c r="AN1171" i="1"/>
  <c r="AM1142" i="1"/>
  <c r="AM1118" i="1"/>
  <c r="AM1102" i="1"/>
  <c r="AP1052" i="1"/>
  <c r="AN1031" i="1"/>
  <c r="AN1167" i="1"/>
  <c r="AM1148" i="1"/>
  <c r="AN1137" i="1"/>
  <c r="AM1124" i="1"/>
  <c r="AM1108" i="1"/>
  <c r="AN1094" i="1"/>
  <c r="AN1054" i="1"/>
  <c r="AN1041" i="1"/>
  <c r="AM1239" i="1"/>
  <c r="AO1092" i="1"/>
  <c r="AO1076" i="1"/>
  <c r="AO1024" i="1"/>
  <c r="AO992" i="1"/>
  <c r="AN956" i="1"/>
  <c r="AM956" i="1"/>
  <c r="AN924" i="1"/>
  <c r="AM924" i="1"/>
  <c r="AN860" i="1"/>
  <c r="AN828" i="1"/>
  <c r="AN796" i="1"/>
  <c r="AN1186" i="1"/>
  <c r="AM1023" i="1"/>
  <c r="AN1013" i="1"/>
  <c r="AM991" i="1"/>
  <c r="AN978" i="1"/>
  <c r="AN906" i="1"/>
  <c r="AP895" i="1"/>
  <c r="AN874" i="1"/>
  <c r="AN842" i="1"/>
  <c r="AN810" i="1"/>
  <c r="AP791" i="1"/>
  <c r="AN778" i="1"/>
  <c r="AN746" i="1"/>
  <c r="AP735" i="1"/>
  <c r="AP727" i="1"/>
  <c r="AN714" i="1"/>
  <c r="AM1196" i="1"/>
  <c r="AO1153" i="1"/>
  <c r="AN1106" i="1"/>
  <c r="AO1068" i="1"/>
  <c r="AN977" i="1"/>
  <c r="AM969" i="1"/>
  <c r="AM937" i="1"/>
  <c r="AM905" i="1"/>
  <c r="AN900" i="1"/>
  <c r="AP893" i="1"/>
  <c r="AO893" i="1"/>
  <c r="AM873" i="1"/>
  <c r="AN868" i="1"/>
  <c r="AM841" i="1"/>
  <c r="AN836" i="1"/>
  <c r="AO829" i="1"/>
  <c r="AM809" i="1"/>
  <c r="AN804" i="1"/>
  <c r="AN785" i="1"/>
  <c r="AM777" i="1"/>
  <c r="AN772" i="1"/>
  <c r="AP765" i="1"/>
  <c r="AO765" i="1"/>
  <c r="AM745" i="1"/>
  <c r="AN740" i="1"/>
  <c r="AP725" i="1"/>
  <c r="AN721" i="1"/>
  <c r="AO685" i="1"/>
  <c r="AO681" i="1"/>
  <c r="AO1060" i="1"/>
  <c r="AN945" i="1"/>
  <c r="AM898" i="1"/>
  <c r="AM866" i="1"/>
  <c r="AM834" i="1"/>
  <c r="AM802" i="1"/>
  <c r="AM770" i="1"/>
  <c r="AM738" i="1"/>
  <c r="AN969" i="1"/>
  <c r="AN905" i="1"/>
  <c r="AO895" i="1"/>
  <c r="AN873" i="1"/>
  <c r="AO863" i="1"/>
  <c r="AN841" i="1"/>
  <c r="AN809" i="1"/>
  <c r="AN777" i="1"/>
  <c r="AN745" i="1"/>
  <c r="AO735" i="1"/>
  <c r="AO981" i="1"/>
  <c r="AO887" i="1"/>
  <c r="AO791" i="1"/>
  <c r="AO759" i="1"/>
  <c r="AO727" i="1"/>
  <c r="AN713" i="1"/>
  <c r="AP698" i="1"/>
  <c r="AP690" i="1"/>
  <c r="AP674" i="1"/>
  <c r="AM906" i="1"/>
  <c r="AN889" i="1"/>
  <c r="AM874" i="1"/>
  <c r="AM842" i="1"/>
  <c r="AN825" i="1"/>
  <c r="AM810" i="1"/>
  <c r="AM778" i="1"/>
  <c r="AN761" i="1"/>
  <c r="AM746" i="1"/>
  <c r="AM712" i="1"/>
  <c r="AM658" i="1"/>
  <c r="AM828" i="1"/>
  <c r="AM756" i="1"/>
  <c r="AM668" i="1"/>
  <c r="AM644" i="1"/>
  <c r="AN636" i="1"/>
  <c r="AM670" i="1"/>
  <c r="AM650" i="1"/>
  <c r="AM634" i="1"/>
  <c r="AN632" i="1"/>
  <c r="AM618" i="1"/>
  <c r="AN616" i="1"/>
  <c r="AO612" i="1"/>
  <c r="AO596" i="1"/>
  <c r="AN590" i="1"/>
  <c r="AN574" i="1"/>
  <c r="AO556" i="1"/>
  <c r="AN542" i="1"/>
  <c r="AN534" i="1"/>
  <c r="AM518" i="1"/>
  <c r="AM500" i="1"/>
  <c r="AN484" i="1"/>
  <c r="AM470" i="1"/>
  <c r="AM462" i="1"/>
  <c r="AM550" i="1"/>
  <c r="AO526" i="1"/>
  <c r="AM498" i="1"/>
  <c r="AM852" i="1"/>
  <c r="AO741" i="1"/>
  <c r="AN630" i="1"/>
  <c r="AN606" i="1"/>
  <c r="AM536" i="1"/>
  <c r="AN612" i="1"/>
  <c r="AN513" i="1"/>
  <c r="AM513" i="1"/>
  <c r="AN481" i="1"/>
  <c r="AM481" i="1"/>
  <c r="AM512" i="1"/>
  <c r="AN609" i="1"/>
  <c r="AM589" i="1"/>
  <c r="AN503" i="1"/>
  <c r="AN663" i="1"/>
  <c r="AN521" i="1"/>
  <c r="AM607" i="1"/>
  <c r="AM520" i="1"/>
  <c r="AO505" i="1"/>
  <c r="AN483" i="1"/>
  <c r="D229" i="3"/>
  <c r="E229" i="3" s="1"/>
  <c r="D228" i="3"/>
  <c r="E228" i="3" s="1"/>
  <c r="D227" i="3"/>
  <c r="E227" i="3" s="1"/>
  <c r="D225" i="3"/>
  <c r="E225" i="3" s="1"/>
  <c r="D224" i="3"/>
  <c r="E224" i="3" s="1"/>
  <c r="D223" i="3"/>
  <c r="E223" i="3" s="1"/>
  <c r="D221" i="3"/>
  <c r="E221" i="3" s="1"/>
  <c r="D220" i="3"/>
  <c r="E220" i="3" s="1"/>
  <c r="D219" i="3"/>
  <c r="E219" i="3" s="1"/>
  <c r="D218" i="3"/>
  <c r="E218" i="3" s="1"/>
  <c r="D217" i="3"/>
  <c r="E217" i="3" s="1"/>
  <c r="D216" i="3"/>
  <c r="E216" i="3" s="1"/>
  <c r="D214" i="3"/>
  <c r="E214" i="3" s="1"/>
  <c r="D212" i="3"/>
  <c r="E212" i="3" s="1"/>
  <c r="D211" i="3"/>
  <c r="E211" i="3" s="1"/>
  <c r="D210" i="3"/>
  <c r="E210" i="3" s="1"/>
  <c r="D209" i="3"/>
  <c r="E209" i="3" s="1"/>
  <c r="D208" i="3"/>
  <c r="E208" i="3" s="1"/>
  <c r="D205" i="3"/>
  <c r="E205" i="3" s="1"/>
  <c r="D204" i="3"/>
  <c r="E204" i="3" s="1"/>
  <c r="D203" i="3"/>
  <c r="E203" i="3" s="1"/>
  <c r="D202" i="3"/>
  <c r="E202" i="3" s="1"/>
  <c r="D201" i="3"/>
  <c r="E201" i="3" s="1"/>
  <c r="D200" i="3"/>
  <c r="E200" i="3" s="1"/>
  <c r="D199" i="3"/>
  <c r="E199" i="3" s="1"/>
  <c r="D197" i="3"/>
  <c r="E197" i="3" s="1"/>
  <c r="D196" i="3"/>
  <c r="E196" i="3" s="1"/>
  <c r="D195" i="3"/>
  <c r="E195" i="3" s="1"/>
  <c r="D193" i="3"/>
  <c r="E193" i="3" s="1"/>
  <c r="D192" i="3"/>
  <c r="E192" i="3" s="1"/>
  <c r="D191" i="3"/>
  <c r="E191" i="3" s="1"/>
  <c r="D190" i="3"/>
  <c r="E190" i="3" s="1"/>
  <c r="D189" i="3"/>
  <c r="E189" i="3" s="1"/>
  <c r="D188" i="3"/>
  <c r="E188" i="3" s="1"/>
  <c r="D187" i="3"/>
  <c r="E187" i="3" s="1"/>
  <c r="D186" i="3"/>
  <c r="E186" i="3" s="1"/>
  <c r="D185" i="3"/>
  <c r="E185" i="3" s="1"/>
  <c r="D184" i="3"/>
  <c r="E184" i="3" s="1"/>
  <c r="D183" i="3"/>
  <c r="E183" i="3" s="1"/>
  <c r="D182" i="3"/>
  <c r="E182" i="3" s="1"/>
  <c r="D181" i="3"/>
  <c r="E181" i="3" s="1"/>
  <c r="D180" i="3"/>
  <c r="E180" i="3" s="1"/>
  <c r="D179" i="3"/>
  <c r="E179" i="3" s="1"/>
  <c r="D178" i="3"/>
  <c r="E178" i="3" s="1"/>
  <c r="D130" i="3"/>
  <c r="E130" i="3" s="1"/>
  <c r="D177" i="3"/>
  <c r="E177" i="3" s="1"/>
  <c r="D176" i="3"/>
  <c r="E176" i="3" s="1"/>
  <c r="D175" i="3"/>
  <c r="E175" i="3" s="1"/>
  <c r="D174" i="3"/>
  <c r="E174" i="3" s="1"/>
  <c r="D173" i="3"/>
  <c r="E173" i="3" s="1"/>
  <c r="D172" i="3"/>
  <c r="E172" i="3" s="1"/>
  <c r="D171" i="3"/>
  <c r="E171" i="3" s="1"/>
  <c r="D170" i="3"/>
  <c r="E170" i="3" s="1"/>
  <c r="D169" i="3"/>
  <c r="E169" i="3" s="1"/>
  <c r="D168" i="3"/>
  <c r="E168" i="3" s="1"/>
  <c r="D167" i="3"/>
  <c r="E167" i="3" s="1"/>
  <c r="D166" i="3"/>
  <c r="E166" i="3" s="1"/>
  <c r="D165" i="3"/>
  <c r="E165" i="3" s="1"/>
  <c r="D164" i="3"/>
  <c r="E164" i="3" s="1"/>
  <c r="D163" i="3"/>
  <c r="E163" i="3" s="1"/>
  <c r="D162" i="3"/>
  <c r="E162" i="3" s="1"/>
  <c r="D161" i="3"/>
  <c r="E161" i="3" s="1"/>
  <c r="D160" i="3"/>
  <c r="E160" i="3" s="1"/>
  <c r="D159" i="3"/>
  <c r="E159" i="3" s="1"/>
  <c r="D157" i="3"/>
  <c r="E157" i="3" s="1"/>
  <c r="D156" i="3"/>
  <c r="E156" i="3" s="1"/>
  <c r="D155" i="3"/>
  <c r="E155" i="3" s="1"/>
  <c r="D154" i="3"/>
  <c r="E154" i="3" s="1"/>
  <c r="D153" i="3"/>
  <c r="E153" i="3" s="1"/>
  <c r="D152" i="3"/>
  <c r="E152" i="3" s="1"/>
  <c r="D151" i="3"/>
  <c r="E151" i="3" s="1"/>
  <c r="D150" i="3"/>
  <c r="E150" i="3" s="1"/>
  <c r="D149" i="3"/>
  <c r="E149" i="3" s="1"/>
  <c r="D148" i="3"/>
  <c r="E148" i="3" s="1"/>
  <c r="D147" i="3"/>
  <c r="E147" i="3" s="1"/>
  <c r="D146" i="3"/>
  <c r="E146" i="3" s="1"/>
  <c r="D139" i="3"/>
  <c r="E139" i="3" s="1"/>
  <c r="D206" i="3"/>
  <c r="E206" i="3" s="1"/>
  <c r="D145" i="3"/>
  <c r="E145" i="3" s="1"/>
  <c r="D144" i="3"/>
  <c r="E144" i="3" s="1"/>
  <c r="D143" i="3"/>
  <c r="E143" i="3" s="1"/>
  <c r="D142" i="3"/>
  <c r="E142" i="3" s="1"/>
  <c r="D141" i="3"/>
  <c r="E141" i="3" s="1"/>
  <c r="D138" i="3"/>
  <c r="E138" i="3" s="1"/>
  <c r="D137" i="3"/>
  <c r="E137" i="3" s="1"/>
  <c r="D136" i="3"/>
  <c r="E136" i="3" s="1"/>
  <c r="D135" i="3"/>
  <c r="E135" i="3" s="1"/>
  <c r="D134" i="3"/>
  <c r="E134" i="3" s="1"/>
  <c r="D133" i="3"/>
  <c r="E133" i="3" s="1"/>
  <c r="D132" i="3"/>
  <c r="E132" i="3" s="1"/>
  <c r="D131" i="3"/>
  <c r="E131" i="3" s="1"/>
  <c r="D129" i="3"/>
  <c r="E129" i="3" s="1"/>
  <c r="D128" i="3"/>
  <c r="E128" i="3" s="1"/>
  <c r="D127" i="3"/>
  <c r="E127" i="3" s="1"/>
  <c r="D125" i="3"/>
  <c r="E125" i="3" s="1"/>
  <c r="D124" i="3"/>
  <c r="E124" i="3" s="1"/>
  <c r="D123" i="3"/>
  <c r="E123" i="3" s="1"/>
  <c r="D122" i="3"/>
  <c r="E122" i="3" s="1"/>
  <c r="D121" i="3"/>
  <c r="E121" i="3" s="1"/>
  <c r="D120" i="3"/>
  <c r="E120" i="3" s="1"/>
  <c r="D119" i="3"/>
  <c r="E119" i="3" s="1"/>
  <c r="D118" i="3"/>
  <c r="E118" i="3" s="1"/>
  <c r="D117" i="3"/>
  <c r="E117" i="3" s="1"/>
  <c r="D116" i="3"/>
  <c r="E116" i="3" s="1"/>
  <c r="D115" i="3"/>
  <c r="E115" i="3" s="1"/>
  <c r="D114" i="3"/>
  <c r="E114" i="3" s="1"/>
  <c r="D111" i="3"/>
  <c r="E111" i="3" s="1"/>
  <c r="D109" i="3"/>
  <c r="E109" i="3" s="1"/>
  <c r="D107" i="3"/>
  <c r="E107" i="3" s="1"/>
  <c r="D106" i="3"/>
  <c r="E106" i="3" s="1"/>
  <c r="D105" i="3"/>
  <c r="E105" i="3" s="1"/>
  <c r="D104" i="3"/>
  <c r="E104" i="3" s="1"/>
  <c r="D101" i="3"/>
  <c r="E101" i="3" s="1"/>
  <c r="D100" i="3"/>
  <c r="E100" i="3" s="1"/>
  <c r="D99" i="3"/>
  <c r="E99" i="3" s="1"/>
  <c r="D98" i="3"/>
  <c r="E98" i="3" s="1"/>
  <c r="D96" i="3"/>
  <c r="E96" i="3" s="1"/>
  <c r="D95" i="3"/>
  <c r="E95" i="3" s="1"/>
  <c r="D94" i="3"/>
  <c r="E94" i="3" s="1"/>
  <c r="D93" i="3"/>
  <c r="E93" i="3" s="1"/>
  <c r="D92" i="3"/>
  <c r="E92" i="3" s="1"/>
  <c r="D90" i="3"/>
  <c r="E90" i="3" s="1"/>
  <c r="D91" i="3"/>
  <c r="E91" i="3" s="1"/>
  <c r="D70" i="3"/>
  <c r="E70" i="3" s="1"/>
  <c r="D87" i="3"/>
  <c r="E87" i="3" s="1"/>
  <c r="D88" i="3"/>
  <c r="E88" i="3" s="1"/>
  <c r="D86" i="3"/>
  <c r="E86" i="3" s="1"/>
  <c r="D85" i="3"/>
  <c r="E85" i="3" s="1"/>
  <c r="D84" i="3"/>
  <c r="E84" i="3" s="1"/>
  <c r="D83" i="3"/>
  <c r="E83" i="3" s="1"/>
  <c r="D80" i="3"/>
  <c r="E80" i="3" s="1"/>
  <c r="D78" i="3"/>
  <c r="E78" i="3" s="1"/>
  <c r="D74" i="3"/>
  <c r="E74" i="3" s="1"/>
  <c r="D102" i="3"/>
  <c r="E102" i="3" s="1"/>
  <c r="D77" i="3"/>
  <c r="E77" i="3" s="1"/>
  <c r="D76" i="3"/>
  <c r="E76" i="3" s="1"/>
  <c r="D75" i="3"/>
  <c r="E75" i="3" s="1"/>
  <c r="D72" i="3"/>
  <c r="E72" i="3" s="1"/>
  <c r="D71" i="3"/>
  <c r="E71" i="3" s="1"/>
  <c r="D69" i="3"/>
  <c r="E69" i="3" s="1"/>
  <c r="D68" i="3"/>
  <c r="E68" i="3" s="1"/>
  <c r="D66" i="3"/>
  <c r="E66" i="3" s="1"/>
  <c r="D65" i="3"/>
  <c r="E65" i="3" s="1"/>
  <c r="D64" i="3"/>
  <c r="E64" i="3" s="1"/>
  <c r="D63" i="3"/>
  <c r="E63" i="3" s="1"/>
  <c r="D61" i="3"/>
  <c r="E61" i="3" s="1"/>
  <c r="D59" i="3"/>
  <c r="E59" i="3" s="1"/>
  <c r="D58" i="3"/>
  <c r="E58" i="3" s="1"/>
  <c r="D57" i="3"/>
  <c r="E57" i="3" s="1"/>
  <c r="D56" i="3"/>
  <c r="E56" i="3" s="1"/>
  <c r="D55" i="3"/>
  <c r="E55" i="3" s="1"/>
  <c r="D54" i="3"/>
  <c r="E54" i="3" s="1"/>
  <c r="D53" i="3"/>
  <c r="E53" i="3" s="1"/>
  <c r="D52" i="3"/>
  <c r="E52" i="3" s="1"/>
  <c r="D50" i="3"/>
  <c r="E50" i="3" s="1"/>
  <c r="D45" i="3"/>
  <c r="E45" i="3" s="1"/>
  <c r="D44" i="3"/>
  <c r="E44" i="3" s="1"/>
  <c r="D42" i="3"/>
  <c r="E42" i="3" s="1"/>
  <c r="D41" i="3"/>
  <c r="E41" i="3" s="1"/>
  <c r="D40" i="3"/>
  <c r="E40" i="3" s="1"/>
  <c r="D39" i="3"/>
  <c r="E39" i="3" s="1"/>
  <c r="D38" i="3"/>
  <c r="E38" i="3" s="1"/>
  <c r="D37" i="3"/>
  <c r="E37" i="3" s="1"/>
  <c r="D36" i="3"/>
  <c r="E36" i="3" s="1"/>
  <c r="D35" i="3"/>
  <c r="E35" i="3" s="1"/>
  <c r="D34" i="3"/>
  <c r="E34" i="3" s="1"/>
  <c r="D33" i="3"/>
  <c r="E33" i="3" s="1"/>
  <c r="D32" i="3"/>
  <c r="E32" i="3" s="1"/>
  <c r="D31" i="3"/>
  <c r="E31" i="3" s="1"/>
  <c r="D29" i="3"/>
  <c r="E29" i="3" s="1"/>
  <c r="D30" i="3"/>
  <c r="E30" i="3" s="1"/>
  <c r="D28" i="3"/>
  <c r="E28" i="3" s="1"/>
  <c r="D27" i="3"/>
  <c r="E27" i="3" s="1"/>
  <c r="D26" i="3"/>
  <c r="E26" i="3" s="1"/>
  <c r="D25" i="3"/>
  <c r="E25" i="3" s="1"/>
  <c r="D24" i="3"/>
  <c r="E24" i="3" s="1"/>
  <c r="D23" i="3"/>
  <c r="E23" i="3" s="1"/>
  <c r="D22" i="3"/>
  <c r="E22" i="3" s="1"/>
  <c r="D21" i="3"/>
  <c r="E21" i="3" s="1"/>
  <c r="D20" i="3"/>
  <c r="E20" i="3" s="1"/>
  <c r="D19" i="3"/>
  <c r="E19" i="3" s="1"/>
  <c r="D18" i="3"/>
  <c r="E18" i="3" s="1"/>
  <c r="D17" i="3"/>
  <c r="E17" i="3" s="1"/>
  <c r="D15" i="3"/>
  <c r="E15" i="3" s="1"/>
  <c r="D16" i="3"/>
  <c r="E16" i="3" s="1"/>
  <c r="D14" i="3"/>
  <c r="E14" i="3" s="1"/>
  <c r="D13" i="3"/>
  <c r="E13" i="3" s="1"/>
  <c r="D12" i="3"/>
  <c r="E12" i="3" s="1"/>
  <c r="D11" i="3"/>
  <c r="E11" i="3" s="1"/>
  <c r="D10" i="3"/>
  <c r="E10" i="3" s="1"/>
  <c r="D9" i="3"/>
  <c r="E9" i="3" s="1"/>
  <c r="D8" i="3"/>
  <c r="E8" i="3" s="1"/>
  <c r="D7" i="3"/>
  <c r="E7" i="3" s="1"/>
  <c r="D6" i="3"/>
  <c r="E6" i="3" s="1"/>
  <c r="D5" i="3"/>
  <c r="E5" i="3" s="1"/>
  <c r="D3" i="3"/>
  <c r="E3" i="3" s="1"/>
  <c r="D2" i="3"/>
  <c r="E2" i="3" s="1"/>
  <c r="AQ2213" i="1" l="1"/>
  <c r="AQ2281" i="1"/>
  <c r="AQ1966" i="1"/>
  <c r="AP2233" i="1"/>
  <c r="AQ1958" i="1"/>
  <c r="AP2182" i="1"/>
  <c r="AO2025" i="1"/>
  <c r="AK2294" i="1"/>
  <c r="AP2294" i="1" s="1"/>
  <c r="AQ2197" i="1"/>
  <c r="AK2208" i="1"/>
  <c r="AP2208" i="1" s="1"/>
  <c r="AL1944" i="1"/>
  <c r="AR1944" i="1" s="1"/>
  <c r="AL2241" i="1"/>
  <c r="AR2241" i="1" s="1"/>
  <c r="AK2099" i="1"/>
  <c r="AP2099" i="1" s="1"/>
  <c r="AQ1809" i="1"/>
  <c r="AP1809" i="1"/>
  <c r="AL2065" i="1"/>
  <c r="AR2065" i="1" s="1"/>
  <c r="AQ1907" i="1"/>
  <c r="AL2319" i="1"/>
  <c r="AR2319" i="1" s="1"/>
  <c r="AL1982" i="1"/>
  <c r="AR1982" i="1" s="1"/>
  <c r="AL1894" i="1"/>
  <c r="AR1894" i="1" s="1"/>
  <c r="AQ1834" i="1"/>
  <c r="AQ2082" i="1"/>
  <c r="AQ1733" i="1"/>
  <c r="AQ2229" i="1"/>
  <c r="AQ2205" i="1"/>
  <c r="AP2256" i="1"/>
  <c r="AQ2269" i="1"/>
  <c r="AQ2122" i="1"/>
  <c r="AQ1715" i="1"/>
  <c r="AQ2257" i="1"/>
  <c r="AQ1712" i="1"/>
  <c r="AQ2303" i="1"/>
  <c r="AQ2005" i="1"/>
  <c r="AQ1775" i="1"/>
  <c r="AQ1836" i="1"/>
  <c r="AQ2119" i="1"/>
  <c r="AQ2069" i="1"/>
  <c r="AQ2202" i="1"/>
  <c r="AQ1751" i="1"/>
  <c r="AQ2251" i="1"/>
  <c r="AQ1761" i="1"/>
  <c r="AQ1936" i="1"/>
  <c r="AQ2104" i="1"/>
  <c r="AQ1969" i="1"/>
  <c r="AQ1906" i="1"/>
  <c r="AQ2216" i="1"/>
  <c r="AQ1828" i="1"/>
  <c r="AQ1884" i="1"/>
  <c r="AQ2283" i="1"/>
  <c r="AQ1882" i="1"/>
  <c r="AQ1877" i="1"/>
  <c r="AQ2335" i="1"/>
  <c r="AQ2037" i="1"/>
  <c r="AQ1976" i="1"/>
  <c r="AQ2226" i="1"/>
  <c r="AQ2175" i="1"/>
  <c r="AQ1737" i="1"/>
  <c r="AQ1854" i="1"/>
  <c r="AQ2263" i="1"/>
  <c r="AQ1910" i="1"/>
  <c r="AQ2118" i="1"/>
  <c r="AQ2139" i="1"/>
  <c r="AQ2053" i="1"/>
  <c r="AQ2061" i="1"/>
  <c r="AQ2150" i="1"/>
  <c r="AP2283" i="1"/>
  <c r="AP1968" i="1"/>
  <c r="AL1968" i="1"/>
  <c r="AL2313" i="1"/>
  <c r="AR2313" i="1" s="1"/>
  <c r="AP2313" i="1"/>
  <c r="AQ1826" i="1"/>
  <c r="AQ2080" i="1"/>
  <c r="AQ1685" i="1"/>
  <c r="AQ2127" i="1"/>
  <c r="AQ1735" i="1"/>
  <c r="AQ1942" i="1"/>
  <c r="AQ2231" i="1"/>
  <c r="AQ2112" i="1"/>
  <c r="AQ1865" i="1"/>
  <c r="AQ2138" i="1"/>
  <c r="AQ1813" i="1"/>
  <c r="AQ2134" i="1"/>
  <c r="AQ2201" i="1"/>
  <c r="AQ2271" i="1"/>
  <c r="AQ1881" i="1"/>
  <c r="AP2034" i="1"/>
  <c r="AL2034" i="1"/>
  <c r="AR2034" i="1" s="1"/>
  <c r="AQ1861" i="1"/>
  <c r="AQ1858" i="1"/>
  <c r="AQ1930" i="1"/>
  <c r="AQ2140" i="1"/>
  <c r="AL2219" i="1"/>
  <c r="AR2219" i="1" s="1"/>
  <c r="AQ1842" i="1"/>
  <c r="AQ1739" i="1"/>
  <c r="AQ1986" i="1"/>
  <c r="AQ2077" i="1"/>
  <c r="AQ2154" i="1"/>
  <c r="AQ2314" i="1"/>
  <c r="AQ1961" i="1"/>
  <c r="AQ2135" i="1"/>
  <c r="AQ1769" i="1"/>
  <c r="AQ2180" i="1"/>
  <c r="AQ2016" i="1"/>
  <c r="AQ2176" i="1"/>
  <c r="AQ1822" i="1"/>
  <c r="AQ1759" i="1"/>
  <c r="AQ1948" i="1"/>
  <c r="AQ1724" i="1"/>
  <c r="AQ1990" i="1"/>
  <c r="AQ2252" i="1"/>
  <c r="AQ1741" i="1"/>
  <c r="AQ1916" i="1"/>
  <c r="AQ1753" i="1"/>
  <c r="AQ1719" i="1"/>
  <c r="AQ2103" i="1"/>
  <c r="AQ2236" i="1"/>
  <c r="AQ1918" i="1"/>
  <c r="AP2219" i="1"/>
  <c r="AL2203" i="1"/>
  <c r="AR2203" i="1" s="1"/>
  <c r="AP2237" i="1"/>
  <c r="AQ2171" i="1"/>
  <c r="AQ2237" i="1"/>
  <c r="AL2267" i="1"/>
  <c r="AR2267" i="1" s="1"/>
  <c r="AQ2209" i="1"/>
  <c r="AQ2124" i="1"/>
  <c r="AQ1801" i="1"/>
  <c r="AQ2274" i="1"/>
  <c r="AQ2279" i="1"/>
  <c r="AQ1749" i="1"/>
  <c r="AQ2120" i="1"/>
  <c r="AQ1904" i="1"/>
  <c r="AQ2179" i="1"/>
  <c r="AQ1946" i="1"/>
  <c r="AQ2273" i="1"/>
  <c r="AQ1856" i="1"/>
  <c r="AQ1783" i="1"/>
  <c r="AQ1898" i="1"/>
  <c r="AQ2225" i="1"/>
  <c r="AQ1743" i="1"/>
  <c r="AQ2242" i="1"/>
  <c r="AQ2255" i="1"/>
  <c r="AQ1699" i="1"/>
  <c r="AQ1975" i="1"/>
  <c r="AQ2143" i="1"/>
  <c r="AQ2045" i="1"/>
  <c r="AQ2162" i="1"/>
  <c r="AQ2256" i="1"/>
  <c r="AQ1846" i="1"/>
  <c r="AQ1714" i="1"/>
  <c r="AQ2220" i="1"/>
  <c r="AQ2174" i="1"/>
  <c r="AQ1938" i="1"/>
  <c r="AQ1781" i="1"/>
  <c r="AP2267" i="1"/>
  <c r="AP2229" i="1"/>
  <c r="AL1911" i="1"/>
  <c r="AR1911" i="1" s="1"/>
  <c r="AK1791" i="1"/>
  <c r="AK2258" i="1"/>
  <c r="AK1825" i="1"/>
  <c r="AL1912" i="1"/>
  <c r="AR1912" i="1" s="1"/>
  <c r="AL2188" i="1"/>
  <c r="AR2188" i="1" s="1"/>
  <c r="AL2141" i="1"/>
  <c r="AR2141" i="1" s="1"/>
  <c r="AL2246" i="1"/>
  <c r="AR2246" i="1" s="1"/>
  <c r="AL1863" i="1"/>
  <c r="AR1863" i="1" s="1"/>
  <c r="AK1980" i="1"/>
  <c r="AL1682" i="1"/>
  <c r="AR1682" i="1" s="1"/>
  <c r="AL1989" i="1"/>
  <c r="AR1989" i="1" s="1"/>
  <c r="AL2212" i="1"/>
  <c r="AR2212" i="1" s="1"/>
  <c r="AK1903" i="1"/>
  <c r="AP1903" i="1" s="1"/>
  <c r="AK1887" i="1"/>
  <c r="AL1927" i="1"/>
  <c r="AR1927" i="1" s="1"/>
  <c r="AL1979" i="1"/>
  <c r="AR1979" i="1" s="1"/>
  <c r="AK1839" i="1"/>
  <c r="AL2158" i="1"/>
  <c r="AR2158" i="1" s="1"/>
  <c r="AL2195" i="1"/>
  <c r="AR2195" i="1" s="1"/>
  <c r="AL2020" i="1"/>
  <c r="AR2020" i="1" s="1"/>
  <c r="AK1977" i="1"/>
  <c r="AP1977" i="1" s="1"/>
  <c r="AL1728" i="1"/>
  <c r="AR1728" i="1" s="1"/>
  <c r="AK2096" i="1"/>
  <c r="AP2096" i="1" s="1"/>
  <c r="AL2147" i="1"/>
  <c r="AR2147" i="1" s="1"/>
  <c r="AK1766" i="1"/>
  <c r="AK1855" i="1"/>
  <c r="AL2052" i="1"/>
  <c r="AR2052" i="1" s="1"/>
  <c r="AK2068" i="1"/>
  <c r="AL2244" i="1"/>
  <c r="AR2244" i="1" s="1"/>
  <c r="AL2234" i="1"/>
  <c r="AR2234" i="1" s="1"/>
  <c r="AL1995" i="1"/>
  <c r="AR1995" i="1" s="1"/>
  <c r="AL2288" i="1"/>
  <c r="AR2288" i="1" s="1"/>
  <c r="AK1762" i="1"/>
  <c r="AL1909" i="1"/>
  <c r="AR1909" i="1" s="1"/>
  <c r="AL2117" i="1"/>
  <c r="AR2117" i="1" s="1"/>
  <c r="AL1689" i="1"/>
  <c r="AR1689" i="1" s="1"/>
  <c r="AL1776" i="1"/>
  <c r="AR1776" i="1" s="1"/>
  <c r="AL2132" i="1"/>
  <c r="AR2132" i="1" s="1"/>
  <c r="AL1792" i="1"/>
  <c r="AR1792" i="1" s="1"/>
  <c r="AQ2329" i="1"/>
  <c r="AL2040" i="1"/>
  <c r="AR2040" i="1" s="1"/>
  <c r="AL1943" i="1"/>
  <c r="AR1943" i="1" s="1"/>
  <c r="AK1857" i="1"/>
  <c r="AL1915" i="1"/>
  <c r="AR1915" i="1" s="1"/>
  <c r="AK2028" i="1"/>
  <c r="AP2028" i="1" s="1"/>
  <c r="AQ2001" i="1"/>
  <c r="AP1911" i="1"/>
  <c r="AQ2008" i="1"/>
  <c r="AO1791" i="1"/>
  <c r="AK1873" i="1"/>
  <c r="AP1873" i="1" s="1"/>
  <c r="AQ1681" i="1"/>
  <c r="AO2258" i="1"/>
  <c r="AQ2295" i="1"/>
  <c r="AQ1981" i="1"/>
  <c r="AQ2289" i="1"/>
  <c r="AL2248" i="1"/>
  <c r="AR2248" i="1" s="1"/>
  <c r="AL2228" i="1"/>
  <c r="AR2228" i="1" s="1"/>
  <c r="AL2262" i="1"/>
  <c r="AR2262" i="1" s="1"/>
  <c r="AL2102" i="1"/>
  <c r="AR2102" i="1" s="1"/>
  <c r="AK1953" i="1"/>
  <c r="AP1953" i="1" s="1"/>
  <c r="AK1702" i="1"/>
  <c r="AP1702" i="1" s="1"/>
  <c r="AO1825" i="1"/>
  <c r="AK1937" i="1"/>
  <c r="AP1937" i="1" s="1"/>
  <c r="AK2193" i="1"/>
  <c r="AP1912" i="1"/>
  <c r="AP2188" i="1"/>
  <c r="AQ1967" i="1"/>
  <c r="AL1952" i="1"/>
  <c r="AR1952" i="1" s="1"/>
  <c r="AQ2130" i="1"/>
  <c r="AQ1944" i="1"/>
  <c r="AL2332" i="1"/>
  <c r="AR2332" i="1" s="1"/>
  <c r="AQ1888" i="1"/>
  <c r="AQ2239" i="1"/>
  <c r="AP2141" i="1"/>
  <c r="AP2246" i="1"/>
  <c r="AL1962" i="1"/>
  <c r="AR1962" i="1" s="1"/>
  <c r="AL2022" i="1"/>
  <c r="AR2022" i="1" s="1"/>
  <c r="AQ2017" i="1"/>
  <c r="AP1863" i="1"/>
  <c r="AQ1840" i="1"/>
  <c r="AQ2013" i="1"/>
  <c r="AQ2322" i="1"/>
  <c r="AQ1727" i="1"/>
  <c r="AO1980" i="1"/>
  <c r="AK1959" i="1"/>
  <c r="AP1959" i="1" s="1"/>
  <c r="AQ2106" i="1"/>
  <c r="AQ1886" i="1"/>
  <c r="AQ1844" i="1"/>
  <c r="AQ1747" i="1"/>
  <c r="AQ2223" i="1"/>
  <c r="AQ2260" i="1"/>
  <c r="AP1682" i="1"/>
  <c r="AP1989" i="1"/>
  <c r="AL2006" i="1"/>
  <c r="AR2006" i="1" s="1"/>
  <c r="AQ2230" i="1"/>
  <c r="AK1694" i="1"/>
  <c r="AQ1691" i="1"/>
  <c r="AL2093" i="1"/>
  <c r="AR2093" i="1" s="1"/>
  <c r="AK1802" i="1"/>
  <c r="AP1802" i="1" s="1"/>
  <c r="AP2212" i="1"/>
  <c r="AQ2167" i="1"/>
  <c r="AL1716" i="1"/>
  <c r="AR1716" i="1" s="1"/>
  <c r="AL2062" i="1"/>
  <c r="AR2062" i="1" s="1"/>
  <c r="AL2042" i="1"/>
  <c r="AR2042" i="1" s="1"/>
  <c r="AQ1984" i="1"/>
  <c r="AO1903" i="1"/>
  <c r="AK1841" i="1"/>
  <c r="AK1676" i="1"/>
  <c r="AQ1678" i="1"/>
  <c r="AQ2184" i="1"/>
  <c r="AL1869" i="1"/>
  <c r="AR1869" i="1" s="1"/>
  <c r="AQ2097" i="1"/>
  <c r="AL1928" i="1"/>
  <c r="AR1928" i="1" s="1"/>
  <c r="AQ1978" i="1"/>
  <c r="AQ1799" i="1"/>
  <c r="AQ1914" i="1"/>
  <c r="AQ2318" i="1"/>
  <c r="AL1808" i="1"/>
  <c r="AR1808" i="1" s="1"/>
  <c r="AL2146" i="1"/>
  <c r="AR2146" i="1" s="1"/>
  <c r="AO1887" i="1"/>
  <c r="AP1927" i="1"/>
  <c r="AK1744" i="1"/>
  <c r="AP1744" i="1" s="1"/>
  <c r="AK2059" i="1"/>
  <c r="AK1746" i="1"/>
  <c r="AP1746" i="1" s="1"/>
  <c r="AQ1860" i="1"/>
  <c r="AL2071" i="1"/>
  <c r="AR2071" i="1" s="1"/>
  <c r="AQ1832" i="1"/>
  <c r="AQ1687" i="1"/>
  <c r="AP1979" i="1"/>
  <c r="AO1839" i="1"/>
  <c r="AQ1695" i="1"/>
  <c r="AP2158" i="1"/>
  <c r="AQ1922" i="1"/>
  <c r="AP2195" i="1"/>
  <c r="AP2020" i="1"/>
  <c r="AQ1757" i="1"/>
  <c r="AQ1838" i="1"/>
  <c r="AQ2249" i="1"/>
  <c r="AQ2081" i="1"/>
  <c r="AO1977" i="1"/>
  <c r="AQ1823" i="1"/>
  <c r="AP1728" i="1"/>
  <c r="AQ2172" i="1"/>
  <c r="AQ1755" i="1"/>
  <c r="AQ2210" i="1"/>
  <c r="AO2096" i="1"/>
  <c r="AQ1796" i="1"/>
  <c r="AQ1797" i="1"/>
  <c r="AP2147" i="1"/>
  <c r="AQ2047" i="1"/>
  <c r="AQ1697" i="1"/>
  <c r="AK1810" i="1"/>
  <c r="AP1810" i="1" s="1"/>
  <c r="AL2280" i="1"/>
  <c r="AR2280" i="1" s="1"/>
  <c r="AO1766" i="1"/>
  <c r="AQ2247" i="1"/>
  <c r="AO1855" i="1"/>
  <c r="AK1843" i="1"/>
  <c r="AQ2207" i="1"/>
  <c r="AL1688" i="1"/>
  <c r="AR1688" i="1" s="1"/>
  <c r="AL2196" i="1"/>
  <c r="AR2196" i="1" s="1"/>
  <c r="AK1767" i="1"/>
  <c r="AP1767" i="1" s="1"/>
  <c r="AK1833" i="1"/>
  <c r="AL1896" i="1"/>
  <c r="AR1896" i="1" s="1"/>
  <c r="AL1787" i="1"/>
  <c r="AR1787" i="1" s="1"/>
  <c r="AL2284" i="1"/>
  <c r="AR2284" i="1" s="1"/>
  <c r="AQ2178" i="1"/>
  <c r="AQ1951" i="1"/>
  <c r="AK1933" i="1"/>
  <c r="AP1933" i="1" s="1"/>
  <c r="AQ2163" i="1"/>
  <c r="AQ2337" i="1"/>
  <c r="AQ2287" i="1"/>
  <c r="AL1932" i="1"/>
  <c r="AR1932" i="1" s="1"/>
  <c r="AQ2136" i="1"/>
  <c r="AQ1852" i="1"/>
  <c r="AQ1848" i="1"/>
  <c r="AP2052" i="1"/>
  <c r="AL2222" i="1"/>
  <c r="AR2222" i="1" s="1"/>
  <c r="AL2010" i="1"/>
  <c r="AR2010" i="1" s="1"/>
  <c r="AQ2321" i="1"/>
  <c r="AQ1934" i="1"/>
  <c r="AQ2233" i="1"/>
  <c r="AO2068" i="1"/>
  <c r="AQ1902" i="1"/>
  <c r="AP2244" i="1"/>
  <c r="AP2234" i="1"/>
  <c r="AP1995" i="1"/>
  <c r="AP2288" i="1"/>
  <c r="AO1762" i="1"/>
  <c r="AP1909" i="1"/>
  <c r="AP2117" i="1"/>
  <c r="AQ1954" i="1"/>
  <c r="AP1689" i="1"/>
  <c r="AQ1973" i="1"/>
  <c r="AP1776" i="1"/>
  <c r="AQ1876" i="1"/>
  <c r="AP2132" i="1"/>
  <c r="AQ2182" i="1"/>
  <c r="AP1792" i="1"/>
  <c r="AL2014" i="1"/>
  <c r="AR2014" i="1" s="1"/>
  <c r="AL1957" i="1"/>
  <c r="AR1957" i="1" s="1"/>
  <c r="AL1674" i="1"/>
  <c r="AR1674" i="1" s="1"/>
  <c r="AL2125" i="1"/>
  <c r="AR2125" i="1" s="1"/>
  <c r="AL2049" i="1"/>
  <c r="AR2049" i="1" s="1"/>
  <c r="AK1851" i="1"/>
  <c r="AL2030" i="1"/>
  <c r="AR2030" i="1" s="1"/>
  <c r="AK1837" i="1"/>
  <c r="AL1864" i="1"/>
  <c r="AR1864" i="1" s="1"/>
  <c r="AK1893" i="1"/>
  <c r="AL2107" i="1"/>
  <c r="AR2107" i="1" s="1"/>
  <c r="AL2041" i="1"/>
  <c r="AR2041" i="1" s="1"/>
  <c r="AL2033" i="1"/>
  <c r="AR2033" i="1" s="1"/>
  <c r="AK1929" i="1"/>
  <c r="AK1997" i="1"/>
  <c r="AL2148" i="1"/>
  <c r="AR2148" i="1" s="1"/>
  <c r="AL1862" i="1"/>
  <c r="AR1862" i="1" s="1"/>
  <c r="AK1790" i="1"/>
  <c r="AL2116" i="1"/>
  <c r="AR2116" i="1" s="1"/>
  <c r="AL2183" i="1"/>
  <c r="AR2183" i="1" s="1"/>
  <c r="AK2181" i="1"/>
  <c r="AP2181" i="1" s="1"/>
  <c r="AL2021" i="1"/>
  <c r="AR2021" i="1" s="1"/>
  <c r="AL2145" i="1"/>
  <c r="AR2145" i="1" s="1"/>
  <c r="AL2300" i="1"/>
  <c r="AR2300" i="1" s="1"/>
  <c r="AL2155" i="1"/>
  <c r="AR2155" i="1" s="1"/>
  <c r="AK1738" i="1"/>
  <c r="AL1779" i="1"/>
  <c r="AR1779" i="1" s="1"/>
  <c r="AL2191" i="1"/>
  <c r="AR2191" i="1" s="1"/>
  <c r="AK2012" i="1"/>
  <c r="AK2264" i="1"/>
  <c r="AK1794" i="1"/>
  <c r="AK1817" i="1"/>
  <c r="AL2240" i="1"/>
  <c r="AR2240" i="1" s="1"/>
  <c r="AL1706" i="1"/>
  <c r="AR1706" i="1" s="1"/>
  <c r="AL2087" i="1"/>
  <c r="AR2087" i="1" s="1"/>
  <c r="AL2064" i="1"/>
  <c r="AR2064" i="1" s="1"/>
  <c r="AL1935" i="1"/>
  <c r="AR1935" i="1" s="1"/>
  <c r="AK2060" i="1"/>
  <c r="AK1875" i="1"/>
  <c r="AL2214" i="1"/>
  <c r="AR2214" i="1" s="1"/>
  <c r="AK2004" i="1"/>
  <c r="AP2004" i="1" s="1"/>
  <c r="AL2043" i="1"/>
  <c r="AR2043" i="1" s="1"/>
  <c r="AK2057" i="1"/>
  <c r="AK1742" i="1"/>
  <c r="AL2101" i="1"/>
  <c r="AR2101" i="1" s="1"/>
  <c r="AK1880" i="1"/>
  <c r="AL1866" i="1"/>
  <c r="AR1866" i="1" s="1"/>
  <c r="AK1835" i="1"/>
  <c r="AL2336" i="1"/>
  <c r="AR2336" i="1" s="1"/>
  <c r="AK1754" i="1"/>
  <c r="AL2296" i="1"/>
  <c r="AR2296" i="1" s="1"/>
  <c r="AL2091" i="1"/>
  <c r="AR2091" i="1" s="1"/>
  <c r="AK2072" i="1"/>
  <c r="AP2072" i="1" s="1"/>
  <c r="AL2086" i="1"/>
  <c r="AR2086" i="1" s="1"/>
  <c r="AL1993" i="1"/>
  <c r="AR1993" i="1" s="1"/>
  <c r="AK1853" i="1"/>
  <c r="AL1768" i="1"/>
  <c r="AR1768" i="1" s="1"/>
  <c r="AL1923" i="1"/>
  <c r="AR1923" i="1" s="1"/>
  <c r="AL1803" i="1"/>
  <c r="AR1803" i="1" s="1"/>
  <c r="AK1734" i="1"/>
  <c r="AL1788" i="1"/>
  <c r="AR1788" i="1" s="1"/>
  <c r="AL2254" i="1"/>
  <c r="AR2254" i="1" s="1"/>
  <c r="AL2270" i="1"/>
  <c r="AR2270" i="1" s="1"/>
  <c r="AL2330" i="1"/>
  <c r="AR2330" i="1" s="1"/>
  <c r="AL1680" i="1"/>
  <c r="AR1680" i="1" s="1"/>
  <c r="AK1710" i="1"/>
  <c r="AK2032" i="1"/>
  <c r="AL1703" i="1"/>
  <c r="AR1703" i="1" s="1"/>
  <c r="AL2200" i="1"/>
  <c r="AR2200" i="1" s="1"/>
  <c r="AL2085" i="1"/>
  <c r="AR2085" i="1" s="1"/>
  <c r="AK1849" i="1"/>
  <c r="AL2095" i="1"/>
  <c r="AR2095" i="1" s="1"/>
  <c r="AO1694" i="1"/>
  <c r="AQ2198" i="1"/>
  <c r="AK1905" i="1"/>
  <c r="AL1811" i="1"/>
  <c r="AR1811" i="1" s="1"/>
  <c r="AL2089" i="1"/>
  <c r="AR2089" i="1" s="1"/>
  <c r="AK1987" i="1"/>
  <c r="AL1690" i="1"/>
  <c r="AR1690" i="1" s="1"/>
  <c r="AP2093" i="1"/>
  <c r="AO1802" i="1"/>
  <c r="AL2276" i="1"/>
  <c r="AR2276" i="1" s="1"/>
  <c r="AL2294" i="1"/>
  <c r="AR2294" i="1" s="1"/>
  <c r="AL2126" i="1"/>
  <c r="AR2126" i="1" s="1"/>
  <c r="AL1878" i="1"/>
  <c r="AR1878" i="1" s="1"/>
  <c r="AK1820" i="1"/>
  <c r="AO1841" i="1"/>
  <c r="AO1676" i="1"/>
  <c r="AL2290" i="1"/>
  <c r="AR2290" i="1" s="1"/>
  <c r="AL2036" i="1"/>
  <c r="AR2036" i="1" s="1"/>
  <c r="AQ2110" i="1"/>
  <c r="AP1869" i="1"/>
  <c r="AL1705" i="1"/>
  <c r="AR1705" i="1" s="1"/>
  <c r="AL2131" i="1"/>
  <c r="AR2131" i="1" s="1"/>
  <c r="AP1928" i="1"/>
  <c r="AL1732" i="1"/>
  <c r="AR1732" i="1" s="1"/>
  <c r="AQ2217" i="1"/>
  <c r="AK1814" i="1"/>
  <c r="AQ1683" i="1"/>
  <c r="AQ2056" i="1"/>
  <c r="AQ1850" i="1"/>
  <c r="AQ1763" i="1"/>
  <c r="AQ2199" i="1"/>
  <c r="AQ2215" i="1"/>
  <c r="AQ1926" i="1"/>
  <c r="AL2090" i="1"/>
  <c r="AR2090" i="1" s="1"/>
  <c r="AQ2123" i="1"/>
  <c r="AL1708" i="1"/>
  <c r="AR1708" i="1" s="1"/>
  <c r="AQ2265" i="1"/>
  <c r="AQ1830" i="1"/>
  <c r="AL2011" i="1"/>
  <c r="AR2011" i="1" s="1"/>
  <c r="AQ2166" i="1"/>
  <c r="AP1808" i="1"/>
  <c r="AP2146" i="1"/>
  <c r="AL2046" i="1"/>
  <c r="AR2046" i="1" s="1"/>
  <c r="AL2286" i="1"/>
  <c r="AR2286" i="1" s="1"/>
  <c r="AL2067" i="1"/>
  <c r="AR2067" i="1" s="1"/>
  <c r="AQ1868" i="1"/>
  <c r="AO1744" i="1"/>
  <c r="AL1675" i="1"/>
  <c r="AR1675" i="1" s="1"/>
  <c r="AO2059" i="1"/>
  <c r="AO1746" i="1"/>
  <c r="AL1800" i="1"/>
  <c r="AR1800" i="1" s="1"/>
  <c r="AK1758" i="1"/>
  <c r="AP1758" i="1" s="1"/>
  <c r="AQ1950" i="1"/>
  <c r="AQ2327" i="1"/>
  <c r="AP2071" i="1"/>
  <c r="AQ1679" i="1"/>
  <c r="AQ1818" i="1"/>
  <c r="AL2027" i="1"/>
  <c r="AR2027" i="1" s="1"/>
  <c r="AL1885" i="1"/>
  <c r="AR1885" i="1" s="1"/>
  <c r="AL1971" i="1"/>
  <c r="AR1971" i="1" s="1"/>
  <c r="AK2051" i="1"/>
  <c r="AL1859" i="1"/>
  <c r="AR1859" i="1" s="1"/>
  <c r="AL2320" i="1"/>
  <c r="AR2320" i="1" s="1"/>
  <c r="AL2142" i="1"/>
  <c r="AR2142" i="1" s="1"/>
  <c r="AK1891" i="1"/>
  <c r="AK1917" i="1"/>
  <c r="AK1748" i="1"/>
  <c r="AL2232" i="1"/>
  <c r="AR2232" i="1" s="1"/>
  <c r="AK2185" i="1"/>
  <c r="AK2092" i="1"/>
  <c r="AK1721" i="1"/>
  <c r="AL2019" i="1"/>
  <c r="AR2019" i="1" s="1"/>
  <c r="AK1752" i="1"/>
  <c r="AK1870" i="1"/>
  <c r="AK2206" i="1"/>
  <c r="AK1677" i="1"/>
  <c r="AP1677" i="1" s="1"/>
  <c r="AK1919" i="1"/>
  <c r="AL1999" i="1"/>
  <c r="AR1999" i="1" s="1"/>
  <c r="AK1730" i="1"/>
  <c r="AL2316" i="1"/>
  <c r="AR2316" i="1" s="1"/>
  <c r="AK2003" i="1"/>
  <c r="AK1983" i="1"/>
  <c r="AK2063" i="1"/>
  <c r="AQ1867" i="1"/>
  <c r="AL1883" i="1"/>
  <c r="AR1883" i="1" s="1"/>
  <c r="AQ1707" i="1"/>
  <c r="AO1810" i="1"/>
  <c r="AP2280" i="1"/>
  <c r="AQ1895" i="1"/>
  <c r="AQ2066" i="1"/>
  <c r="AK1774" i="1"/>
  <c r="AP1774" i="1" s="1"/>
  <c r="AK1831" i="1"/>
  <c r="AK1899" i="1"/>
  <c r="AO1843" i="1"/>
  <c r="AQ1745" i="1"/>
  <c r="AP1688" i="1"/>
  <c r="AQ1963" i="1"/>
  <c r="AP2196" i="1"/>
  <c r="AQ2151" i="1"/>
  <c r="AO1767" i="1"/>
  <c r="AO1833" i="1"/>
  <c r="AQ1765" i="1"/>
  <c r="AP1896" i="1"/>
  <c r="AQ1785" i="1"/>
  <c r="AK2035" i="1"/>
  <c r="AP2035" i="1" s="1"/>
  <c r="AL1700" i="1"/>
  <c r="AR1700" i="1" s="1"/>
  <c r="AK1725" i="1"/>
  <c r="AP1725" i="1" s="1"/>
  <c r="AL2204" i="1"/>
  <c r="AR2204" i="1" s="1"/>
  <c r="AL2031" i="1"/>
  <c r="AR2031" i="1" s="1"/>
  <c r="AL2007" i="1"/>
  <c r="AR2007" i="1" s="1"/>
  <c r="AK1845" i="1"/>
  <c r="AP1845" i="1" s="1"/>
  <c r="AK1925" i="1"/>
  <c r="AK1726" i="1"/>
  <c r="AP1726" i="1" s="1"/>
  <c r="AL2023" i="1"/>
  <c r="AR2023" i="1" s="1"/>
  <c r="AL1770" i="1"/>
  <c r="AR1770" i="1" s="1"/>
  <c r="AL2084" i="1"/>
  <c r="AR2084" i="1" s="1"/>
  <c r="AK1756" i="1"/>
  <c r="AP1756" i="1" s="1"/>
  <c r="AL2308" i="1"/>
  <c r="AR2308" i="1" s="1"/>
  <c r="AK1921" i="1"/>
  <c r="AP1921" i="1" s="1"/>
  <c r="AK1804" i="1"/>
  <c r="AP1804" i="1" s="1"/>
  <c r="AL1991" i="1"/>
  <c r="AR1991" i="1" s="1"/>
  <c r="AL2169" i="1"/>
  <c r="AR2169" i="1" s="1"/>
  <c r="AK1782" i="1"/>
  <c r="AP1782" i="1" s="1"/>
  <c r="AL2160" i="1"/>
  <c r="AR2160" i="1" s="1"/>
  <c r="AL1941" i="1"/>
  <c r="AR1941" i="1" s="1"/>
  <c r="AL2152" i="1"/>
  <c r="AR2152" i="1" s="1"/>
  <c r="AL1722" i="1"/>
  <c r="AR1722" i="1" s="1"/>
  <c r="AK1736" i="1"/>
  <c r="AK2039" i="1"/>
  <c r="AP2039" i="1" s="1"/>
  <c r="AL2029" i="1"/>
  <c r="AR2029" i="1" s="1"/>
  <c r="AL2224" i="1"/>
  <c r="AR2224" i="1" s="1"/>
  <c r="AL2310" i="1"/>
  <c r="AR2310" i="1" s="1"/>
  <c r="AL2312" i="1"/>
  <c r="AR2312" i="1" s="1"/>
  <c r="AL1713" i="1"/>
  <c r="AR1713" i="1" s="1"/>
  <c r="AK1992" i="1"/>
  <c r="AP1992" i="1" s="1"/>
  <c r="AK1847" i="1"/>
  <c r="AP1847" i="1" s="1"/>
  <c r="AL1940" i="1"/>
  <c r="AR1940" i="1" s="1"/>
  <c r="AL1998" i="1"/>
  <c r="AR1998" i="1" s="1"/>
  <c r="AL2338" i="1"/>
  <c r="AR2338" i="1" s="1"/>
  <c r="AK1949" i="1"/>
  <c r="AL1947" i="1"/>
  <c r="AR1947" i="1" s="1"/>
  <c r="AK2079" i="1"/>
  <c r="AP2079" i="1" s="1"/>
  <c r="AL2306" i="1"/>
  <c r="AR2306" i="1" s="1"/>
  <c r="AL2083" i="1"/>
  <c r="AR2083" i="1" s="1"/>
  <c r="AK1709" i="1"/>
  <c r="AP1709" i="1" s="1"/>
  <c r="AL2115" i="1"/>
  <c r="AR2115" i="1" s="1"/>
  <c r="AL1729" i="1"/>
  <c r="AR1729" i="1" s="1"/>
  <c r="AL2326" i="1"/>
  <c r="AR2326" i="1" s="1"/>
  <c r="AL1892" i="1"/>
  <c r="AR1892" i="1" s="1"/>
  <c r="AL1924" i="1"/>
  <c r="AR1924" i="1" s="1"/>
  <c r="AL1908" i="1"/>
  <c r="AR1908" i="1" s="1"/>
  <c r="AL1900" i="1"/>
  <c r="AR1900" i="1" s="1"/>
  <c r="AL2075" i="1"/>
  <c r="AR2075" i="1" s="1"/>
  <c r="AK1996" i="1"/>
  <c r="AP1996" i="1" s="1"/>
  <c r="AL1913" i="1"/>
  <c r="AR1913" i="1" s="1"/>
  <c r="AK1889" i="1"/>
  <c r="AL1988" i="1"/>
  <c r="AR1988" i="1" s="1"/>
  <c r="AK1750" i="1"/>
  <c r="AP1750" i="1" s="1"/>
  <c r="AL2218" i="1"/>
  <c r="AR2218" i="1" s="1"/>
  <c r="AL1920" i="1"/>
  <c r="AR1920" i="1" s="1"/>
  <c r="AL2282" i="1"/>
  <c r="AR2282" i="1" s="1"/>
  <c r="AK1771" i="1"/>
  <c r="AP1771" i="1" s="1"/>
  <c r="AK1815" i="1"/>
  <c r="AP1815" i="1" s="1"/>
  <c r="AK1786" i="1"/>
  <c r="AP1786" i="1" s="1"/>
  <c r="AL1698" i="1"/>
  <c r="AR1698" i="1" s="1"/>
  <c r="AK2076" i="1"/>
  <c r="AL1965" i="1"/>
  <c r="AR1965" i="1" s="1"/>
  <c r="AL1972" i="1"/>
  <c r="AR1972" i="1" s="1"/>
  <c r="AL1955" i="1"/>
  <c r="AR1955" i="1" s="1"/>
  <c r="AK2304" i="1"/>
  <c r="AK1829" i="1"/>
  <c r="AP1829" i="1" s="1"/>
  <c r="AK2272" i="1"/>
  <c r="AL2157" i="1"/>
  <c r="AR2157" i="1" s="1"/>
  <c r="AK1872" i="1"/>
  <c r="AP1872" i="1" s="1"/>
  <c r="AK1696" i="1"/>
  <c r="AP1696" i="1" s="1"/>
  <c r="AK1985" i="1"/>
  <c r="AK1824" i="1"/>
  <c r="AP1824" i="1" s="1"/>
  <c r="AP2014" i="1"/>
  <c r="AK2189" i="1"/>
  <c r="AL2055" i="1"/>
  <c r="AR2055" i="1" s="1"/>
  <c r="AK2334" i="1"/>
  <c r="AK1693" i="1"/>
  <c r="AL1816" i="1"/>
  <c r="AR1816" i="1" s="1"/>
  <c r="AL2324" i="1"/>
  <c r="AR2324" i="1" s="1"/>
  <c r="AL2168" i="1"/>
  <c r="AR2168" i="1" s="1"/>
  <c r="AP1998" i="1"/>
  <c r="AK1819" i="1"/>
  <c r="AP1819" i="1" s="1"/>
  <c r="AL2111" i="1"/>
  <c r="AR2111" i="1" s="1"/>
  <c r="AP2030" i="1"/>
  <c r="AK2009" i="1"/>
  <c r="AL2298" i="1"/>
  <c r="AR2298" i="1" s="1"/>
  <c r="AL2268" i="1"/>
  <c r="AR2268" i="1" s="1"/>
  <c r="AL2058" i="1"/>
  <c r="AR2058" i="1" s="1"/>
  <c r="AL2074" i="1"/>
  <c r="AR2074" i="1" s="1"/>
  <c r="AK1806" i="1"/>
  <c r="AK1964" i="1"/>
  <c r="AP1964" i="1" s="1"/>
  <c r="AK1764" i="1"/>
  <c r="AL2250" i="1"/>
  <c r="AR2250" i="1" s="1"/>
  <c r="AK1939" i="1"/>
  <c r="AP1900" i="1"/>
  <c r="AL1784" i="1"/>
  <c r="AR1784" i="1" s="1"/>
  <c r="AL2159" i="1"/>
  <c r="AR2159" i="1" s="1"/>
  <c r="AK2073" i="1"/>
  <c r="AL1807" i="1"/>
  <c r="AR1807" i="1" s="1"/>
  <c r="AK2044" i="1"/>
  <c r="AK2192" i="1"/>
  <c r="AP2192" i="1" s="1"/>
  <c r="AL1931" i="1"/>
  <c r="AR1931" i="1" s="1"/>
  <c r="AL1731" i="1"/>
  <c r="AR1731" i="1" s="1"/>
  <c r="AL2170" i="1"/>
  <c r="AR2170" i="1" s="1"/>
  <c r="AL2114" i="1"/>
  <c r="AR2114" i="1" s="1"/>
  <c r="AK1718" i="1"/>
  <c r="AP1718" i="1" s="1"/>
  <c r="AL1874" i="1"/>
  <c r="AR1874" i="1" s="1"/>
  <c r="AK1760" i="1"/>
  <c r="AK1701" i="1"/>
  <c r="AP1701" i="1" s="1"/>
  <c r="AL2094" i="1"/>
  <c r="AR2094" i="1" s="1"/>
  <c r="AK2302" i="1"/>
  <c r="AP2302" i="1" s="1"/>
  <c r="AL1795" i="1"/>
  <c r="AR1795" i="1" s="1"/>
  <c r="AL1692" i="1"/>
  <c r="AR1692" i="1" s="1"/>
  <c r="AL2054" i="1"/>
  <c r="AR2054" i="1" s="1"/>
  <c r="AL2078" i="1"/>
  <c r="AR2078" i="1" s="1"/>
  <c r="AL2038" i="1"/>
  <c r="AR2038" i="1" s="1"/>
  <c r="AL2026" i="1"/>
  <c r="AR2026" i="1" s="1"/>
  <c r="AL1890" i="1"/>
  <c r="AR1890" i="1" s="1"/>
  <c r="AK1798" i="1"/>
  <c r="AP1798" i="1" s="1"/>
  <c r="AK2187" i="1"/>
  <c r="AL2100" i="1"/>
  <c r="AR2100" i="1" s="1"/>
  <c r="AL2025" i="1"/>
  <c r="AR2025" i="1" s="1"/>
  <c r="AK1827" i="1"/>
  <c r="AP1827" i="1" s="1"/>
  <c r="AL2278" i="1"/>
  <c r="AR2278" i="1" s="1"/>
  <c r="AL1686" i="1"/>
  <c r="AR1686" i="1" s="1"/>
  <c r="AL2292" i="1"/>
  <c r="AR2292" i="1" s="1"/>
  <c r="AL2144" i="1"/>
  <c r="AR2144" i="1" s="1"/>
  <c r="AK2048" i="1"/>
  <c r="AP2048" i="1" s="1"/>
  <c r="AL2153" i="1"/>
  <c r="AR2153" i="1" s="1"/>
  <c r="AK2238" i="1"/>
  <c r="AP2238" i="1" s="1"/>
  <c r="AK1740" i="1"/>
  <c r="AP1740" i="1" s="1"/>
  <c r="AL2015" i="1"/>
  <c r="AR2015" i="1" s="1"/>
  <c r="AL2266" i="1"/>
  <c r="AR2266" i="1" s="1"/>
  <c r="AK1778" i="1"/>
  <c r="AP1778" i="1" s="1"/>
  <c r="AL2070" i="1"/>
  <c r="AR2070" i="1" s="1"/>
  <c r="AN669" i="1"/>
  <c r="AN1039" i="1"/>
  <c r="AN1062" i="1"/>
  <c r="AO917" i="1"/>
  <c r="AN522" i="1"/>
  <c r="AP706" i="1"/>
  <c r="AO1190" i="1"/>
  <c r="AO522" i="1"/>
  <c r="AO767" i="1"/>
  <c r="AP733" i="1"/>
  <c r="AO797" i="1"/>
  <c r="AN1217" i="1"/>
  <c r="AO580" i="1"/>
  <c r="AN490" i="1"/>
  <c r="AP1151" i="1"/>
  <c r="AN892" i="1"/>
  <c r="AN677" i="1"/>
  <c r="AM1151" i="1"/>
  <c r="AM677" i="1"/>
  <c r="AO709" i="1"/>
  <c r="AN665" i="1"/>
  <c r="AO861" i="1"/>
  <c r="AO1194" i="1"/>
  <c r="AO1139" i="1"/>
  <c r="AN987" i="1"/>
  <c r="AP861" i="1"/>
  <c r="AN1087" i="1"/>
  <c r="AN1426" i="1"/>
  <c r="AN1515" i="1"/>
  <c r="AP665" i="1"/>
  <c r="AN951" i="1"/>
  <c r="AO665" i="1"/>
  <c r="AP892" i="1"/>
  <c r="AO849" i="1"/>
  <c r="AO831" i="1"/>
  <c r="AO669" i="1"/>
  <c r="AO1133" i="1"/>
  <c r="AO892" i="1"/>
  <c r="AP1036" i="1"/>
  <c r="AP677" i="1"/>
  <c r="AN861" i="1"/>
  <c r="AM861" i="1"/>
  <c r="AP797" i="1"/>
  <c r="AN849" i="1"/>
  <c r="AO1036" i="1"/>
  <c r="AP831" i="1"/>
  <c r="AN1274" i="1"/>
  <c r="AN1470" i="1"/>
  <c r="AN1441" i="1"/>
  <c r="AN1314" i="1"/>
  <c r="AN1337" i="1"/>
  <c r="AN967" i="1"/>
  <c r="AN1655" i="1"/>
  <c r="AN1151" i="1"/>
  <c r="AP767" i="1"/>
  <c r="AO821" i="1"/>
  <c r="AN1594" i="1"/>
  <c r="AO490" i="1"/>
  <c r="AN1621" i="1"/>
  <c r="AP490" i="1"/>
  <c r="AN1133" i="1"/>
  <c r="AM669" i="1"/>
  <c r="AN580" i="1"/>
  <c r="AO1131" i="1"/>
  <c r="AM729" i="1"/>
  <c r="AN548" i="1"/>
  <c r="AO1125" i="1"/>
  <c r="AN671" i="1"/>
  <c r="AO1135" i="1"/>
  <c r="AN709" i="1"/>
  <c r="AM754" i="1"/>
  <c r="AN1520" i="1"/>
  <c r="AM1520" i="1"/>
  <c r="AN1245" i="1"/>
  <c r="AO1151" i="1"/>
  <c r="AN1410" i="1"/>
  <c r="AM857" i="1"/>
  <c r="AM697" i="1"/>
  <c r="AO1520" i="1"/>
  <c r="AM1133" i="1"/>
  <c r="AI837" i="1"/>
  <c r="AN1125" i="1"/>
  <c r="AP548" i="1"/>
  <c r="AN890" i="1"/>
  <c r="AO697" i="1"/>
  <c r="AO733" i="1"/>
  <c r="AO548" i="1"/>
  <c r="AN697" i="1"/>
  <c r="AP709" i="1"/>
  <c r="AN579" i="1"/>
  <c r="AN1211" i="1"/>
  <c r="AP1520" i="1"/>
  <c r="AP697" i="1"/>
  <c r="AO967" i="1"/>
  <c r="AO588" i="1"/>
  <c r="AM786" i="1"/>
  <c r="AM709" i="1"/>
  <c r="AO823" i="1"/>
  <c r="AO705" i="1"/>
  <c r="AN1139" i="1"/>
  <c r="AM890" i="1"/>
  <c r="AP823" i="1"/>
  <c r="AO1141" i="1"/>
  <c r="AN504" i="1"/>
  <c r="AO1211" i="1"/>
  <c r="AN1400" i="1"/>
  <c r="AN603" i="1"/>
  <c r="AN903" i="1"/>
  <c r="AN1036" i="1"/>
  <c r="AM1410" i="1"/>
  <c r="AN917" i="1"/>
  <c r="AL901" i="1"/>
  <c r="AR901" i="1" s="1"/>
  <c r="AO1217" i="1"/>
  <c r="AN1238" i="1"/>
  <c r="AN1584" i="1"/>
  <c r="AL1036" i="1"/>
  <c r="AR1036" i="1" s="1"/>
  <c r="AO1202" i="1"/>
  <c r="AN472" i="1"/>
  <c r="AN1399" i="1"/>
  <c r="AO951" i="1"/>
  <c r="AN1194" i="1"/>
  <c r="AN1366" i="1"/>
  <c r="AN1190" i="1"/>
  <c r="AN1648" i="1"/>
  <c r="AM1655" i="1"/>
  <c r="AM1474" i="1"/>
  <c r="AN1457" i="1"/>
  <c r="AM1194" i="1"/>
  <c r="AO975" i="1"/>
  <c r="AN1365" i="1"/>
  <c r="AN588" i="1"/>
  <c r="AM1645" i="1"/>
  <c r="AN733" i="1"/>
  <c r="AN705" i="1"/>
  <c r="AN858" i="1"/>
  <c r="AM951" i="1"/>
  <c r="AN781" i="1"/>
  <c r="AP781" i="1"/>
  <c r="AP1062" i="1"/>
  <c r="AN975" i="1"/>
  <c r="AM1400" i="1"/>
  <c r="AM975" i="1"/>
  <c r="AM490" i="1"/>
  <c r="AM1648" i="1"/>
  <c r="AN1202" i="1"/>
  <c r="AN1488" i="1"/>
  <c r="AO781" i="1"/>
  <c r="AN1131" i="1"/>
  <c r="AM1365" i="1"/>
  <c r="AN831" i="1"/>
  <c r="AM554" i="1"/>
  <c r="AN659" i="1"/>
  <c r="AO524" i="1"/>
  <c r="AN931" i="1"/>
  <c r="AN1490" i="1"/>
  <c r="AN1473" i="1"/>
  <c r="AN1135" i="1"/>
  <c r="AN901" i="1"/>
  <c r="AM806" i="1"/>
  <c r="AN673" i="1"/>
  <c r="AN554" i="1"/>
  <c r="AO901" i="1"/>
  <c r="AN1285" i="1"/>
  <c r="AO659" i="1"/>
  <c r="AO671" i="1"/>
  <c r="AM739" i="1"/>
  <c r="AM1330" i="1"/>
  <c r="AN797" i="1"/>
  <c r="AM1399" i="1"/>
  <c r="AM1039" i="1"/>
  <c r="AM987" i="1"/>
  <c r="AN767" i="1"/>
  <c r="AN823" i="1"/>
  <c r="AM1637" i="1"/>
  <c r="AM1285" i="1"/>
  <c r="AO673" i="1"/>
  <c r="AN524" i="1"/>
  <c r="AP901" i="1"/>
  <c r="AN1634" i="1"/>
  <c r="AN1009" i="1"/>
  <c r="AN1324" i="1"/>
  <c r="AO820" i="1"/>
  <c r="AM628" i="1"/>
  <c r="AI943" i="1"/>
  <c r="AN943" i="1" s="1"/>
  <c r="AM1036" i="1"/>
  <c r="AM859" i="1"/>
  <c r="AM1314" i="1"/>
  <c r="AI1042" i="1"/>
  <c r="AM1042" i="1"/>
  <c r="AM795" i="1"/>
  <c r="AM1238" i="1"/>
  <c r="AM579" i="1"/>
  <c r="AM665" i="1"/>
  <c r="AN689" i="1"/>
  <c r="AM1457" i="1"/>
  <c r="AM1490" i="1"/>
  <c r="AM1324" i="1"/>
  <c r="AM1426" i="1"/>
  <c r="AM603" i="1"/>
  <c r="AM706" i="1"/>
  <c r="AM1191" i="1"/>
  <c r="AM1344" i="1"/>
  <c r="AM1594" i="1"/>
  <c r="AJ701" i="1"/>
  <c r="AN701" i="1"/>
  <c r="AJ757" i="1"/>
  <c r="AN757" i="1"/>
  <c r="AM522" i="1"/>
  <c r="AM1214" i="1"/>
  <c r="AM1441" i="1"/>
  <c r="AM1488" i="1"/>
  <c r="AM1515" i="1"/>
  <c r="AM514" i="1"/>
  <c r="AM1312" i="1"/>
  <c r="AM1473" i="1"/>
  <c r="AM820" i="1"/>
  <c r="AM892" i="1"/>
  <c r="AM931" i="1"/>
  <c r="AM763" i="1"/>
  <c r="AM1009" i="1"/>
  <c r="AM1366" i="1"/>
  <c r="AM1634" i="1"/>
  <c r="AO935" i="1"/>
  <c r="AN753" i="1"/>
  <c r="AN646" i="1"/>
  <c r="AO706" i="1"/>
  <c r="AN1530" i="1"/>
  <c r="AQ869" i="1"/>
  <c r="AO881" i="1"/>
  <c r="AM1612" i="1"/>
  <c r="AN764" i="1"/>
  <c r="AN706" i="1"/>
  <c r="AO764" i="1"/>
  <c r="AQ741" i="1"/>
  <c r="AN678" i="1"/>
  <c r="AO1535" i="1"/>
  <c r="AP959" i="1"/>
  <c r="AN1284" i="1"/>
  <c r="AN585" i="1"/>
  <c r="AO909" i="1"/>
  <c r="AO817" i="1"/>
  <c r="AN1436" i="1"/>
  <c r="AO1058" i="1"/>
  <c r="AM1186" i="1"/>
  <c r="AN1483" i="1"/>
  <c r="AN1050" i="1"/>
  <c r="AN549" i="1"/>
  <c r="AQ1587" i="1"/>
  <c r="AM621" i="1"/>
  <c r="AN530" i="1"/>
  <c r="AP693" i="1"/>
  <c r="AN1280" i="1"/>
  <c r="AN776" i="1"/>
  <c r="AO913" i="1"/>
  <c r="AN1516" i="1"/>
  <c r="AN1411" i="1"/>
  <c r="AP1667" i="1"/>
  <c r="AM935" i="1"/>
  <c r="AM526" i="1"/>
  <c r="AM1182" i="1"/>
  <c r="AN909" i="1"/>
  <c r="AN820" i="1"/>
  <c r="AN1198" i="1"/>
  <c r="AN511" i="1"/>
  <c r="AN1117" i="1"/>
  <c r="AN586" i="1"/>
  <c r="AP580" i="1"/>
  <c r="AO1062" i="1"/>
  <c r="AN1304" i="1"/>
  <c r="AM1516" i="1"/>
  <c r="AO565" i="1"/>
  <c r="AP863" i="1"/>
  <c r="AN732" i="1"/>
  <c r="AN565" i="1"/>
  <c r="AN1663" i="1"/>
  <c r="AN1112" i="1"/>
  <c r="AN1646" i="1"/>
  <c r="AN935" i="1"/>
  <c r="AM1543" i="1"/>
  <c r="AN765" i="1"/>
  <c r="AM1174" i="1"/>
  <c r="AN1286" i="1"/>
  <c r="AP855" i="1"/>
  <c r="AN855" i="1"/>
  <c r="AN1528" i="1"/>
  <c r="AO919" i="1"/>
  <c r="AO677" i="1"/>
  <c r="AP829" i="1"/>
  <c r="AN1288" i="1"/>
  <c r="AN1033" i="1"/>
  <c r="AO585" i="1"/>
  <c r="AN567" i="1"/>
  <c r="AQ1052" i="1"/>
  <c r="AN1273" i="1"/>
  <c r="AO884" i="1"/>
  <c r="AN1240" i="1"/>
  <c r="AM646" i="1"/>
  <c r="AM1304" i="1"/>
  <c r="AM1040" i="1"/>
  <c r="AM1383" i="1"/>
  <c r="AM511" i="1"/>
  <c r="AM505" i="1"/>
  <c r="AM534" i="1"/>
  <c r="AN879" i="1"/>
  <c r="AN1034" i="1"/>
  <c r="AN773" i="1"/>
  <c r="AM1209" i="1"/>
  <c r="AM1122" i="1"/>
  <c r="AN543" i="1"/>
  <c r="AO1273" i="1"/>
  <c r="AN1383" i="1"/>
  <c r="AP719" i="1"/>
  <c r="AN633" i="1"/>
  <c r="AN821" i="1"/>
  <c r="AN1058" i="1"/>
  <c r="AO773" i="1"/>
  <c r="AN845" i="1"/>
  <c r="AN799" i="1"/>
  <c r="AN817" i="1"/>
  <c r="AO1066" i="1"/>
  <c r="AP1066" i="1"/>
  <c r="AQ1060" i="1"/>
  <c r="AO1383" i="1"/>
  <c r="AQ1494" i="1"/>
  <c r="AN694" i="1"/>
  <c r="AN1168" i="1"/>
  <c r="AM617" i="1"/>
  <c r="AM1483" i="1"/>
  <c r="AN829" i="1"/>
  <c r="AN885" i="1"/>
  <c r="AN717" i="1"/>
  <c r="AN1066" i="1"/>
  <c r="AQ765" i="1"/>
  <c r="AQ829" i="1"/>
  <c r="AQ893" i="1"/>
  <c r="AQ1066" i="1"/>
  <c r="AQ1502" i="1"/>
  <c r="AM649" i="1"/>
  <c r="AM690" i="1"/>
  <c r="AP849" i="1"/>
  <c r="AM549" i="1"/>
  <c r="AM586" i="1"/>
  <c r="AM633" i="1"/>
  <c r="AM525" i="1"/>
  <c r="AM1028" i="1"/>
  <c r="AM682" i="1"/>
  <c r="AM1168" i="1"/>
  <c r="AM1246" i="1"/>
  <c r="AQ733" i="1"/>
  <c r="AQ797" i="1"/>
  <c r="AQ861" i="1"/>
  <c r="AQ1225" i="1"/>
  <c r="AQ1272" i="1"/>
  <c r="AM565" i="1"/>
  <c r="AM1447" i="1"/>
  <c r="AM1663" i="1"/>
  <c r="AM1529" i="1"/>
  <c r="AR789" i="1"/>
  <c r="AO1078" i="1"/>
  <c r="AP630" i="1"/>
  <c r="AN510" i="1"/>
  <c r="AP564" i="1"/>
  <c r="AP626" i="1"/>
  <c r="AP689" i="1"/>
  <c r="AO891" i="1"/>
  <c r="AN779" i="1"/>
  <c r="AN1021" i="1"/>
  <c r="AO786" i="1"/>
  <c r="AO914" i="1"/>
  <c r="AN949" i="1"/>
  <c r="AN979" i="1"/>
  <c r="AO1101" i="1"/>
  <c r="AO1341" i="1"/>
  <c r="AO1390" i="1"/>
  <c r="AO520" i="1"/>
  <c r="AO562" i="1"/>
  <c r="AN662" i="1"/>
  <c r="AR685" i="1"/>
  <c r="AN763" i="1"/>
  <c r="AN891" i="1"/>
  <c r="AO898" i="1"/>
  <c r="AP543" i="1"/>
  <c r="AR585" i="1"/>
  <c r="AO499" i="1"/>
  <c r="AO487" i="1"/>
  <c r="AO477" i="1"/>
  <c r="AM469" i="1"/>
  <c r="AO672" i="1"/>
  <c r="AR596" i="1"/>
  <c r="AN660" i="1"/>
  <c r="AN880" i="1"/>
  <c r="AO930" i="1"/>
  <c r="AO768" i="1"/>
  <c r="AO1214" i="1"/>
  <c r="AM907" i="1"/>
  <c r="AN1003" i="1"/>
  <c r="AP978" i="1"/>
  <c r="AN1017" i="1"/>
  <c r="AO1230" i="1"/>
  <c r="AO1136" i="1"/>
  <c r="AO1279" i="1"/>
  <c r="AO1241" i="1"/>
  <c r="AR1217" i="1"/>
  <c r="AO1342" i="1"/>
  <c r="AN1378" i="1"/>
  <c r="AP1389" i="1"/>
  <c r="AO1371" i="1"/>
  <c r="AN1538" i="1"/>
  <c r="AO1499" i="1"/>
  <c r="AO1510" i="1"/>
  <c r="AM1538" i="1"/>
  <c r="AO1596" i="1"/>
  <c r="AP1599" i="1"/>
  <c r="AO1672" i="1"/>
  <c r="AO577" i="1"/>
  <c r="AO620" i="1"/>
  <c r="AO614" i="1"/>
  <c r="AO661" i="1"/>
  <c r="AO840" i="1"/>
  <c r="AR783" i="1"/>
  <c r="AO1067" i="1"/>
  <c r="AN1158" i="1"/>
  <c r="AP1217" i="1"/>
  <c r="AO1315" i="1"/>
  <c r="AO1574" i="1"/>
  <c r="AO467" i="1"/>
  <c r="AO546" i="1"/>
  <c r="AP522" i="1"/>
  <c r="AN462" i="1"/>
  <c r="AR674" i="1"/>
  <c r="AR706" i="1"/>
  <c r="AP1145" i="1"/>
  <c r="AO841" i="1"/>
  <c r="AO945" i="1"/>
  <c r="AO689" i="1"/>
  <c r="AO772" i="1"/>
  <c r="AO836" i="1"/>
  <c r="AO932" i="1"/>
  <c r="AO746" i="1"/>
  <c r="AO778" i="1"/>
  <c r="AO810" i="1"/>
  <c r="AO874" i="1"/>
  <c r="AO1013" i="1"/>
  <c r="AP1024" i="1"/>
  <c r="AN1078" i="1"/>
  <c r="AP1186" i="1"/>
  <c r="AN1185" i="1"/>
  <c r="AO1288" i="1"/>
  <c r="AO664" i="1"/>
  <c r="AO550" i="1"/>
  <c r="AM510" i="1"/>
  <c r="AO650" i="1"/>
  <c r="AO644" i="1"/>
  <c r="AN702" i="1"/>
  <c r="AO795" i="1"/>
  <c r="AN947" i="1"/>
  <c r="AN811" i="1"/>
  <c r="AP956" i="1"/>
  <c r="AN1005" i="1"/>
  <c r="AN722" i="1"/>
  <c r="AN786" i="1"/>
  <c r="AN850" i="1"/>
  <c r="AN914" i="1"/>
  <c r="AM933" i="1"/>
  <c r="AM949" i="1"/>
  <c r="AM965" i="1"/>
  <c r="AN999" i="1"/>
  <c r="AN932" i="1"/>
  <c r="AO1039" i="1"/>
  <c r="AO1080" i="1"/>
  <c r="AP1165" i="1"/>
  <c r="AN1233" i="1"/>
  <c r="AO1105" i="1"/>
  <c r="AP1198" i="1"/>
  <c r="AN1181" i="1"/>
  <c r="AO1245" i="1"/>
  <c r="AN1341" i="1"/>
  <c r="AN1382" i="1"/>
  <c r="AN1390" i="1"/>
  <c r="AN520" i="1"/>
  <c r="AN664" i="1"/>
  <c r="AO564" i="1"/>
  <c r="AO626" i="1"/>
  <c r="AR677" i="1"/>
  <c r="AP685" i="1"/>
  <c r="AR709" i="1"/>
  <c r="AN795" i="1"/>
  <c r="AN803" i="1"/>
  <c r="AO956" i="1"/>
  <c r="AM1005" i="1"/>
  <c r="AM1021" i="1"/>
  <c r="AO738" i="1"/>
  <c r="AN770" i="1"/>
  <c r="AO866" i="1"/>
  <c r="AN898" i="1"/>
  <c r="AN495" i="1"/>
  <c r="AO543" i="1"/>
  <c r="AP585" i="1"/>
  <c r="AN471" i="1"/>
  <c r="AR545" i="1"/>
  <c r="AN487" i="1"/>
  <c r="AN477" i="1"/>
  <c r="AN602" i="1"/>
  <c r="AP615" i="1"/>
  <c r="AO570" i="1"/>
  <c r="AN576" i="1"/>
  <c r="AO532" i="1"/>
  <c r="AP632" i="1"/>
  <c r="AO657" i="1"/>
  <c r="AO571" i="1"/>
  <c r="AO637" i="1"/>
  <c r="AN806" i="1"/>
  <c r="AM880" i="1"/>
  <c r="AP710" i="1"/>
  <c r="AO792" i="1"/>
  <c r="AR828" i="1"/>
  <c r="AN930" i="1"/>
  <c r="AN971" i="1"/>
  <c r="AP975" i="1"/>
  <c r="AO1070" i="1"/>
  <c r="AN1214" i="1"/>
  <c r="AP871" i="1"/>
  <c r="AR997" i="1"/>
  <c r="AO978" i="1"/>
  <c r="AN1224" i="1"/>
  <c r="AP1122" i="1"/>
  <c r="AM1132" i="1"/>
  <c r="AP1010" i="1"/>
  <c r="AR1068" i="1"/>
  <c r="AN1110" i="1"/>
  <c r="AP1235" i="1"/>
  <c r="AN1095" i="1"/>
  <c r="AN1136" i="1"/>
  <c r="AN1191" i="1"/>
  <c r="AO1107" i="1"/>
  <c r="AN1213" i="1"/>
  <c r="AN1241" i="1"/>
  <c r="AO1269" i="1"/>
  <c r="AN1326" i="1"/>
  <c r="AN1342" i="1"/>
  <c r="AN1346" i="1"/>
  <c r="AM1378" i="1"/>
  <c r="AN1385" i="1"/>
  <c r="AP1407" i="1"/>
  <c r="AO1327" i="1"/>
  <c r="AO1463" i="1"/>
  <c r="AP1459" i="1"/>
  <c r="AN1455" i="1"/>
  <c r="AO1432" i="1"/>
  <c r="AO1460" i="1"/>
  <c r="AO1457" i="1"/>
  <c r="AN1482" i="1"/>
  <c r="AN1510" i="1"/>
  <c r="AO1536" i="1"/>
  <c r="AO1519" i="1"/>
  <c r="AN1555" i="1"/>
  <c r="AR1520" i="1"/>
  <c r="AO1625" i="1"/>
  <c r="AP1668" i="1"/>
  <c r="AR1639" i="1"/>
  <c r="AO1645" i="1"/>
  <c r="AR1659" i="1"/>
  <c r="AO483" i="1"/>
  <c r="AN577" i="1"/>
  <c r="AN459" i="1"/>
  <c r="AN620" i="1"/>
  <c r="AM501" i="1"/>
  <c r="AN614" i="1"/>
  <c r="AN661" i="1"/>
  <c r="AR704" i="1"/>
  <c r="AN840" i="1"/>
  <c r="AR697" i="1"/>
  <c r="AP820" i="1"/>
  <c r="AN1027" i="1"/>
  <c r="AO1148" i="1"/>
  <c r="AM1158" i="1"/>
  <c r="AO1087" i="1"/>
  <c r="AO1127" i="1"/>
  <c r="AN1279" i="1"/>
  <c r="AN1312" i="1"/>
  <c r="AN1315" i="1"/>
  <c r="AN1466" i="1"/>
  <c r="AO1489" i="1"/>
  <c r="AN1519" i="1"/>
  <c r="AO1577" i="1"/>
  <c r="AN1637" i="1"/>
  <c r="AN467" i="1"/>
  <c r="AO589" i="1"/>
  <c r="AO491" i="1"/>
  <c r="AN546" i="1"/>
  <c r="AO578" i="1"/>
  <c r="AO538" i="1"/>
  <c r="AP540" i="1"/>
  <c r="AR716" i="1"/>
  <c r="AO902" i="1"/>
  <c r="AO1051" i="1"/>
  <c r="AO694" i="1"/>
  <c r="AO928" i="1"/>
  <c r="AP839" i="1"/>
  <c r="AR781" i="1"/>
  <c r="AO801" i="1"/>
  <c r="AO865" i="1"/>
  <c r="AR909" i="1"/>
  <c r="AR751" i="1"/>
  <c r="AN1007" i="1"/>
  <c r="AO1071" i="1"/>
  <c r="AN1242" i="1"/>
  <c r="AP1194" i="1"/>
  <c r="AN1282" i="1"/>
  <c r="AO1291" i="1"/>
  <c r="AO1345" i="1"/>
  <c r="AO1365" i="1"/>
  <c r="AP1451" i="1"/>
  <c r="AO1442" i="1"/>
  <c r="AN1484" i="1"/>
  <c r="AO1592" i="1"/>
  <c r="AO1578" i="1"/>
  <c r="AO1556" i="1"/>
  <c r="AO1572" i="1"/>
  <c r="AP1468" i="1"/>
  <c r="AO1479" i="1"/>
  <c r="AO1504" i="1"/>
  <c r="AO1516" i="1"/>
  <c r="AN1589" i="1"/>
  <c r="AO1599" i="1"/>
  <c r="AN1662" i="1"/>
  <c r="AN598" i="1"/>
  <c r="AO750" i="1"/>
  <c r="AN1019" i="1"/>
  <c r="AO926" i="1"/>
  <c r="AO1140" i="1"/>
  <c r="AO1166" i="1"/>
  <c r="AO1175" i="1"/>
  <c r="AR1273" i="1"/>
  <c r="AP1190" i="1"/>
  <c r="AO1328" i="1"/>
  <c r="AO1368" i="1"/>
  <c r="AP1363" i="1"/>
  <c r="AP1419" i="1"/>
  <c r="AN1444" i="1"/>
  <c r="AO1450" i="1"/>
  <c r="AP511" i="1"/>
  <c r="AN672" i="1"/>
  <c r="AP584" i="1"/>
  <c r="AP572" i="1"/>
  <c r="AO624" i="1"/>
  <c r="AO656" i="1"/>
  <c r="AM595" i="1"/>
  <c r="AN637" i="1"/>
  <c r="AN755" i="1"/>
  <c r="AN934" i="1"/>
  <c r="AM846" i="1"/>
  <c r="AN962" i="1"/>
  <c r="AM947" i="1"/>
  <c r="AQ831" i="1"/>
  <c r="AO748" i="1"/>
  <c r="AO985" i="1"/>
  <c r="AO1025" i="1"/>
  <c r="AR1092" i="1"/>
  <c r="AO1184" i="1"/>
  <c r="AO1055" i="1"/>
  <c r="AM1242" i="1"/>
  <c r="AP1135" i="1"/>
  <c r="AP1248" i="1"/>
  <c r="AN1177" i="1"/>
  <c r="AO1324" i="1"/>
  <c r="AN1401" i="1"/>
  <c r="AR1301" i="1"/>
  <c r="AO1329" i="1"/>
  <c r="AR1406" i="1"/>
  <c r="AP1447" i="1"/>
  <c r="AP1523" i="1"/>
  <c r="AP1535" i="1"/>
  <c r="AO557" i="1"/>
  <c r="AM544" i="1"/>
  <c r="AN625" i="1"/>
  <c r="AN723" i="1"/>
  <c r="AM811" i="1"/>
  <c r="AR1121" i="1"/>
  <c r="AR911" i="1"/>
  <c r="AQ1050" i="1"/>
  <c r="AP1167" i="1"/>
  <c r="AP1280" i="1"/>
  <c r="AO1350" i="1"/>
  <c r="AO1459" i="1"/>
  <c r="AN1665" i="1"/>
  <c r="AP1103" i="1"/>
  <c r="AP1290" i="1"/>
  <c r="AO1336" i="1"/>
  <c r="AR1417" i="1"/>
  <c r="AP1464" i="1"/>
  <c r="AR1481" i="1"/>
  <c r="AO1511" i="1"/>
  <c r="AO1602" i="1"/>
  <c r="AP1660" i="1"/>
  <c r="AM1665" i="1"/>
  <c r="AO1471" i="1"/>
  <c r="AO1277" i="1"/>
  <c r="AR1278" i="1"/>
  <c r="AR1590" i="1"/>
  <c r="AO1416" i="1"/>
  <c r="AO1318" i="1"/>
  <c r="AR1651" i="1"/>
  <c r="AO1654" i="1"/>
  <c r="AO1588" i="1"/>
  <c r="AP673" i="1"/>
  <c r="AO729" i="1"/>
  <c r="AR853" i="1"/>
  <c r="AR917" i="1"/>
  <c r="AO1251" i="1"/>
  <c r="AO1041" i="1"/>
  <c r="AO761" i="1"/>
  <c r="AO1063" i="1"/>
  <c r="AO496" i="1"/>
  <c r="AP566" i="1"/>
  <c r="AP524" i="1"/>
  <c r="AP1113" i="1"/>
  <c r="AO867" i="1"/>
  <c r="AP1012" i="1"/>
  <c r="AO818" i="1"/>
  <c r="AN941" i="1"/>
  <c r="AO1090" i="1"/>
  <c r="AO1008" i="1"/>
  <c r="AO1369" i="1"/>
  <c r="AO1394" i="1"/>
  <c r="AO512" i="1"/>
  <c r="AO630" i="1"/>
  <c r="AN827" i="1"/>
  <c r="AP789" i="1"/>
  <c r="AP853" i="1"/>
  <c r="AP917" i="1"/>
  <c r="AO834" i="1"/>
  <c r="AN605" i="1"/>
  <c r="AO954" i="1"/>
  <c r="AO696" i="1"/>
  <c r="AO1162" i="1"/>
  <c r="AN1164" i="1"/>
  <c r="AR1030" i="1"/>
  <c r="AP1143" i="1"/>
  <c r="AO1283" i="1"/>
  <c r="AO1311" i="1"/>
  <c r="AO1427" i="1"/>
  <c r="AO1547" i="1"/>
  <c r="AP1653" i="1"/>
  <c r="AP531" i="1"/>
  <c r="AO814" i="1"/>
  <c r="AN1292" i="1"/>
  <c r="AO1485" i="1"/>
  <c r="AP521" i="1"/>
  <c r="AP586" i="1"/>
  <c r="AO976" i="1"/>
  <c r="AN894" i="1"/>
  <c r="AP703" i="1"/>
  <c r="AO737" i="1"/>
  <c r="AR815" i="1"/>
  <c r="AO1056" i="1"/>
  <c r="AR1157" i="1"/>
  <c r="AN1173" i="1"/>
  <c r="AO1325" i="1"/>
  <c r="AO1353" i="1"/>
  <c r="AP1402" i="1"/>
  <c r="AO1428" i="1"/>
  <c r="AO1521" i="1"/>
  <c r="AN1550" i="1"/>
  <c r="AP1609" i="1"/>
  <c r="AN1672" i="1"/>
  <c r="AO573" i="1"/>
  <c r="AP726" i="1"/>
  <c r="AP724" i="1"/>
  <c r="AP788" i="1"/>
  <c r="AO1037" i="1"/>
  <c r="AN983" i="1"/>
  <c r="AO1478" i="1"/>
  <c r="AO569" i="1"/>
  <c r="AO489" i="1"/>
  <c r="AO465" i="1"/>
  <c r="AP542" i="1"/>
  <c r="AP604" i="1"/>
  <c r="AO742" i="1"/>
  <c r="AN816" i="1"/>
  <c r="AO922" i="1"/>
  <c r="AN692" i="1"/>
  <c r="AR732" i="1"/>
  <c r="AO824" i="1"/>
  <c r="AR860" i="1"/>
  <c r="AO942" i="1"/>
  <c r="AR981" i="1"/>
  <c r="AO744" i="1"/>
  <c r="AP807" i="1"/>
  <c r="AO872" i="1"/>
  <c r="AO955" i="1"/>
  <c r="AO844" i="1"/>
  <c r="AR1058" i="1"/>
  <c r="AP1163" i="1"/>
  <c r="AR1109" i="1"/>
  <c r="AR1149" i="1"/>
  <c r="AP1172" i="1"/>
  <c r="AP1218" i="1"/>
  <c r="AR1054" i="1"/>
  <c r="AO1160" i="1"/>
  <c r="AO1143" i="1"/>
  <c r="AO1208" i="1"/>
  <c r="AO1262" i="1"/>
  <c r="AO1287" i="1"/>
  <c r="AR1317" i="1"/>
  <c r="AM1434" i="1"/>
  <c r="AN1563" i="1"/>
  <c r="AP1594" i="1"/>
  <c r="AO1617" i="1"/>
  <c r="AP574" i="1"/>
  <c r="AP649" i="1"/>
  <c r="AR668" i="1"/>
  <c r="AN784" i="1"/>
  <c r="AR699" i="1"/>
  <c r="AO950" i="1"/>
  <c r="AR986" i="1"/>
  <c r="AN1126" i="1"/>
  <c r="AO1247" i="1"/>
  <c r="AP1379" i="1"/>
  <c r="AN1551" i="1"/>
  <c r="AO1609" i="1"/>
  <c r="AM1563" i="1"/>
  <c r="AO1606" i="1"/>
  <c r="AR1505" i="1"/>
  <c r="AO1445" i="1"/>
  <c r="AO1616" i="1"/>
  <c r="AO1640" i="1"/>
  <c r="AO1531" i="1"/>
  <c r="AR1383" i="1"/>
  <c r="AP1500" i="1"/>
  <c r="AP1493" i="1"/>
  <c r="AO1545" i="1"/>
  <c r="AO1635" i="1"/>
  <c r="AP1558" i="1"/>
  <c r="AR1603" i="1"/>
  <c r="AO1615" i="1"/>
  <c r="AR1343" i="1"/>
  <c r="AR698" i="1"/>
  <c r="AR725" i="1"/>
  <c r="AO964" i="1"/>
  <c r="AR935" i="1"/>
  <c r="AP1141" i="1"/>
  <c r="AN658" i="1"/>
  <c r="AR682" i="1"/>
  <c r="AR821" i="1"/>
  <c r="AO714" i="1"/>
  <c r="AR959" i="1"/>
  <c r="AP1117" i="1"/>
  <c r="AP646" i="1"/>
  <c r="AO634" i="1"/>
  <c r="AO931" i="1"/>
  <c r="AO739" i="1"/>
  <c r="AN989" i="1"/>
  <c r="AN925" i="1"/>
  <c r="AN1216" i="1"/>
  <c r="AO1249" i="1"/>
  <c r="AO530" i="1"/>
  <c r="AO635" i="1"/>
  <c r="AP821" i="1"/>
  <c r="AO523" i="1"/>
  <c r="AO480" i="1"/>
  <c r="AO466" i="1"/>
  <c r="AR612" i="1"/>
  <c r="AP886" i="1"/>
  <c r="AM779" i="1"/>
  <c r="AP1006" i="1"/>
  <c r="AO1108" i="1"/>
  <c r="AR1211" i="1"/>
  <c r="AO1123" i="1"/>
  <c r="AR1239" i="1"/>
  <c r="AO1250" i="1"/>
  <c r="AO1330" i="1"/>
  <c r="AO1381" i="1"/>
  <c r="AO1576" i="1"/>
  <c r="AP515" i="1"/>
  <c r="AO968" i="1"/>
  <c r="AP1111" i="1"/>
  <c r="AP1351" i="1"/>
  <c r="AO1492" i="1"/>
  <c r="AN561" i="1"/>
  <c r="AM622" i="1"/>
  <c r="AP498" i="1"/>
  <c r="AO774" i="1"/>
  <c r="AN1310" i="1"/>
  <c r="AO790" i="1"/>
  <c r="AP679" i="1"/>
  <c r="AP695" i="1"/>
  <c r="AO826" i="1"/>
  <c r="AR1161" i="1"/>
  <c r="AP881" i="1"/>
  <c r="AO1075" i="1"/>
  <c r="AP1083" i="1"/>
  <c r="AR1044" i="1"/>
  <c r="AR1125" i="1"/>
  <c r="AN1215" i="1"/>
  <c r="AN1254" i="1"/>
  <c r="AO1404" i="1"/>
  <c r="AN1467" i="1"/>
  <c r="AP1496" i="1"/>
  <c r="AO1568" i="1"/>
  <c r="AO1597" i="1"/>
  <c r="AN1631" i="1"/>
  <c r="AP1509" i="1"/>
  <c r="AN1610" i="1"/>
  <c r="AR1595" i="1"/>
  <c r="AP519" i="1"/>
  <c r="AO628" i="1"/>
  <c r="AR683" i="1"/>
  <c r="AP903" i="1"/>
  <c r="AO1035" i="1"/>
  <c r="AP1211" i="1"/>
  <c r="AN1260" i="1"/>
  <c r="AR505" i="1"/>
  <c r="AP621" i="1"/>
  <c r="AN470" i="1"/>
  <c r="AR690" i="1"/>
  <c r="AO987" i="1"/>
  <c r="AO809" i="1"/>
  <c r="AO740" i="1"/>
  <c r="AO868" i="1"/>
  <c r="AR727" i="1"/>
  <c r="AR759" i="1"/>
  <c r="AR791" i="1"/>
  <c r="AR823" i="1"/>
  <c r="AR855" i="1"/>
  <c r="AR887" i="1"/>
  <c r="AR919" i="1"/>
  <c r="AP1129" i="1"/>
  <c r="AO1031" i="1"/>
  <c r="AN1063" i="1"/>
  <c r="AP1202" i="1"/>
  <c r="AN1201" i="1"/>
  <c r="AO1253" i="1"/>
  <c r="AO1265" i="1"/>
  <c r="AO464" i="1"/>
  <c r="AN496" i="1"/>
  <c r="AP534" i="1"/>
  <c r="AP642" i="1"/>
  <c r="AN619" i="1"/>
  <c r="AN686" i="1"/>
  <c r="AO859" i="1"/>
  <c r="AO899" i="1"/>
  <c r="AN747" i="1"/>
  <c r="AN729" i="1"/>
  <c r="AN793" i="1"/>
  <c r="AN857" i="1"/>
  <c r="AN921" i="1"/>
  <c r="AP996" i="1"/>
  <c r="AN754" i="1"/>
  <c r="AN818" i="1"/>
  <c r="AN882" i="1"/>
  <c r="AM925" i="1"/>
  <c r="AM941" i="1"/>
  <c r="AM957" i="1"/>
  <c r="AM973" i="1"/>
  <c r="AN964" i="1"/>
  <c r="AN1090" i="1"/>
  <c r="AM1216" i="1"/>
  <c r="AO996" i="1"/>
  <c r="AO1012" i="1"/>
  <c r="AO1072" i="1"/>
  <c r="AP1133" i="1"/>
  <c r="AM1220" i="1"/>
  <c r="AN1249" i="1"/>
  <c r="AO1113" i="1"/>
  <c r="AO1129" i="1"/>
  <c r="AO1145" i="1"/>
  <c r="AO1182" i="1"/>
  <c r="AN1197" i="1"/>
  <c r="AO1257" i="1"/>
  <c r="AN1369" i="1"/>
  <c r="AN1386" i="1"/>
  <c r="AN1394" i="1"/>
  <c r="AN512" i="1"/>
  <c r="AO621" i="1"/>
  <c r="AO534" i="1"/>
  <c r="AM478" i="1"/>
  <c r="AR548" i="1"/>
  <c r="AN600" i="1"/>
  <c r="AO642" i="1"/>
  <c r="AO554" i="1"/>
  <c r="AN644" i="1"/>
  <c r="AM662" i="1"/>
  <c r="AN963" i="1"/>
  <c r="AN731" i="1"/>
  <c r="AN859" i="1"/>
  <c r="AN739" i="1"/>
  <c r="AN867" i="1"/>
  <c r="AP682" i="1"/>
  <c r="AP924" i="1"/>
  <c r="AO924" i="1"/>
  <c r="AR988" i="1"/>
  <c r="AR1004" i="1"/>
  <c r="AR1020" i="1"/>
  <c r="AN1251" i="1"/>
  <c r="AP759" i="1"/>
  <c r="AO802" i="1"/>
  <c r="AN834" i="1"/>
  <c r="AP887" i="1"/>
  <c r="AP935" i="1"/>
  <c r="AO1015" i="1"/>
  <c r="AO549" i="1"/>
  <c r="AN581" i="1"/>
  <c r="AM541" i="1"/>
  <c r="AM475" i="1"/>
  <c r="AN523" i="1"/>
  <c r="AN480" i="1"/>
  <c r="AN476" i="1"/>
  <c r="AN466" i="1"/>
  <c r="AO504" i="1"/>
  <c r="AM494" i="1"/>
  <c r="AN558" i="1"/>
  <c r="AP596" i="1"/>
  <c r="AP648" i="1"/>
  <c r="AR670" i="1"/>
  <c r="AO579" i="1"/>
  <c r="AM660" i="1"/>
  <c r="AM752" i="1"/>
  <c r="AN954" i="1"/>
  <c r="AO982" i="1"/>
  <c r="AM684" i="1"/>
  <c r="AN700" i="1"/>
  <c r="AR764" i="1"/>
  <c r="AR892" i="1"/>
  <c r="AN974" i="1"/>
  <c r="AN715" i="1"/>
  <c r="AO758" i="1"/>
  <c r="AO886" i="1"/>
  <c r="AN1162" i="1"/>
  <c r="AO798" i="1"/>
  <c r="AM1003" i="1"/>
  <c r="AN929" i="1"/>
  <c r="AM1138" i="1"/>
  <c r="AQ735" i="1"/>
  <c r="AQ863" i="1"/>
  <c r="AQ953" i="1"/>
  <c r="AR984" i="1"/>
  <c r="AM1017" i="1"/>
  <c r="AO1219" i="1"/>
  <c r="AN1108" i="1"/>
  <c r="AM1164" i="1"/>
  <c r="AP994" i="1"/>
  <c r="AN1150" i="1"/>
  <c r="AR1062" i="1"/>
  <c r="AN1128" i="1"/>
  <c r="AN1256" i="1"/>
  <c r="AP1239" i="1"/>
  <c r="AN1250" i="1"/>
  <c r="AN1237" i="1"/>
  <c r="AM1259" i="1"/>
  <c r="AN1330" i="1"/>
  <c r="AN1344" i="1"/>
  <c r="AN1283" i="1"/>
  <c r="AO1364" i="1"/>
  <c r="AN1380" i="1"/>
  <c r="AO1399" i="1"/>
  <c r="AN1311" i="1"/>
  <c r="AN1486" i="1"/>
  <c r="AO1424" i="1"/>
  <c r="AO1454" i="1"/>
  <c r="AO1437" i="1"/>
  <c r="AN1576" i="1"/>
  <c r="AO1490" i="1"/>
  <c r="AM1546" i="1"/>
  <c r="AO1629" i="1"/>
  <c r="AN1618" i="1"/>
  <c r="AP1669" i="1"/>
  <c r="AO515" i="1"/>
  <c r="AO531" i="1"/>
  <c r="AN652" i="1"/>
  <c r="AN814" i="1"/>
  <c r="AM979" i="1"/>
  <c r="AR847" i="1"/>
  <c r="AO858" i="1"/>
  <c r="AR1000" i="1"/>
  <c r="AR1076" i="1"/>
  <c r="AP998" i="1"/>
  <c r="AP1068" i="1"/>
  <c r="AR1151" i="1"/>
  <c r="AO1236" i="1"/>
  <c r="AO1111" i="1"/>
  <c r="AP1178" i="1"/>
  <c r="AN1234" i="1"/>
  <c r="AM1292" i="1"/>
  <c r="AO1348" i="1"/>
  <c r="AN1381" i="1"/>
  <c r="AN1293" i="1"/>
  <c r="AO1425" i="1"/>
  <c r="AN1492" i="1"/>
  <c r="AO1650" i="1"/>
  <c r="AR565" i="1"/>
  <c r="AR607" i="1"/>
  <c r="AO521" i="1"/>
  <c r="AP567" i="1"/>
  <c r="AN583" i="1"/>
  <c r="AR665" i="1"/>
  <c r="AO590" i="1"/>
  <c r="AN474" i="1"/>
  <c r="AR526" i="1"/>
  <c r="AN560" i="1"/>
  <c r="AO498" i="1"/>
  <c r="AO586" i="1"/>
  <c r="AN627" i="1"/>
  <c r="AM651" i="1"/>
  <c r="AN720" i="1"/>
  <c r="AN774" i="1"/>
  <c r="AM848" i="1"/>
  <c r="AM1310" i="1"/>
  <c r="AN718" i="1"/>
  <c r="AO800" i="1"/>
  <c r="AO960" i="1"/>
  <c r="AM747" i="1"/>
  <c r="AO904" i="1"/>
  <c r="AP671" i="1"/>
  <c r="AO679" i="1"/>
  <c r="AO695" i="1"/>
  <c r="AN737" i="1"/>
  <c r="AO769" i="1"/>
  <c r="AO833" i="1"/>
  <c r="AR877" i="1"/>
  <c r="AO897" i="1"/>
  <c r="AO977" i="1"/>
  <c r="AO890" i="1"/>
  <c r="AP1161" i="1"/>
  <c r="AP913" i="1"/>
  <c r="AN1056" i="1"/>
  <c r="AO1179" i="1"/>
  <c r="AO1038" i="1"/>
  <c r="AO1091" i="1"/>
  <c r="AM1116" i="1"/>
  <c r="AP1022" i="1"/>
  <c r="AP1044" i="1"/>
  <c r="AO1089" i="1"/>
  <c r="AP1125" i="1"/>
  <c r="AP1157" i="1"/>
  <c r="AM1187" i="1"/>
  <c r="AO1204" i="1"/>
  <c r="AM1215" i="1"/>
  <c r="AP1246" i="1"/>
  <c r="AO1174" i="1"/>
  <c r="AO1206" i="1"/>
  <c r="AN1308" i="1"/>
  <c r="AO1366" i="1"/>
  <c r="AN1334" i="1"/>
  <c r="AN1376" i="1"/>
  <c r="AO1323" i="1"/>
  <c r="AO1337" i="1"/>
  <c r="AN1353" i="1"/>
  <c r="AO1361" i="1"/>
  <c r="AO1373" i="1"/>
  <c r="AN1377" i="1"/>
  <c r="AM1467" i="1"/>
  <c r="AO1435" i="1"/>
  <c r="AN1428" i="1"/>
  <c r="AO1513" i="1"/>
  <c r="AN1474" i="1"/>
  <c r="AO1534" i="1"/>
  <c r="AN1568" i="1"/>
  <c r="AO1548" i="1"/>
  <c r="AO1580" i="1"/>
  <c r="AO1621" i="1"/>
  <c r="AN1664" i="1"/>
  <c r="AN1521" i="1"/>
  <c r="AN1547" i="1"/>
  <c r="AN1592" i="1"/>
  <c r="AN1598" i="1"/>
  <c r="AP1595" i="1"/>
  <c r="AO1671" i="1"/>
  <c r="AO533" i="1"/>
  <c r="AN499" i="1"/>
  <c r="AO519" i="1"/>
  <c r="AN573" i="1"/>
  <c r="AM639" i="1"/>
  <c r="AN485" i="1"/>
  <c r="AO617" i="1"/>
  <c r="AN628" i="1"/>
  <c r="AP683" i="1"/>
  <c r="AO726" i="1"/>
  <c r="AR688" i="1"/>
  <c r="AO724" i="1"/>
  <c r="AO788" i="1"/>
  <c r="AR1043" i="1"/>
  <c r="AR1115" i="1"/>
  <c r="AO1231" i="1"/>
  <c r="AO1352" i="1"/>
  <c r="AN1391" i="1"/>
  <c r="AO1402" i="1"/>
  <c r="AN1422" i="1"/>
  <c r="AN1478" i="1"/>
  <c r="AN1504" i="1"/>
  <c r="AO1565" i="1"/>
  <c r="AN1578" i="1"/>
  <c r="AN1636" i="1"/>
  <c r="AN1656" i="1"/>
  <c r="AO527" i="1"/>
  <c r="AN569" i="1"/>
  <c r="AN593" i="1"/>
  <c r="AN465" i="1"/>
  <c r="AN655" i="1"/>
  <c r="AM629" i="1"/>
  <c r="AN506" i="1"/>
  <c r="AO542" i="1"/>
  <c r="AN528" i="1"/>
  <c r="AP588" i="1"/>
  <c r="AO461" i="1"/>
  <c r="AO610" i="1"/>
  <c r="AN742" i="1"/>
  <c r="AM816" i="1"/>
  <c r="AN922" i="1"/>
  <c r="AP732" i="1"/>
  <c r="AP860" i="1"/>
  <c r="AM910" i="1"/>
  <c r="AN942" i="1"/>
  <c r="AP981" i="1"/>
  <c r="AN960" i="1"/>
  <c r="AN744" i="1"/>
  <c r="AN872" i="1"/>
  <c r="AN955" i="1"/>
  <c r="AQ767" i="1"/>
  <c r="AQ895" i="1"/>
  <c r="AN1023" i="1"/>
  <c r="AO812" i="1"/>
  <c r="AR1016" i="1"/>
  <c r="AO1195" i="1"/>
  <c r="AN1100" i="1"/>
  <c r="AN1183" i="1"/>
  <c r="AN1047" i="1"/>
  <c r="AO1097" i="1"/>
  <c r="AP1109" i="1"/>
  <c r="AN1134" i="1"/>
  <c r="AP1149" i="1"/>
  <c r="AO1172" i="1"/>
  <c r="AO1235" i="1"/>
  <c r="AP1054" i="1"/>
  <c r="AN1120" i="1"/>
  <c r="AN1160" i="1"/>
  <c r="AN1258" i="1"/>
  <c r="AP1139" i="1"/>
  <c r="AP1147" i="1"/>
  <c r="AP1232" i="1"/>
  <c r="AP1263" i="1"/>
  <c r="AP1271" i="1"/>
  <c r="AN1208" i="1"/>
  <c r="AN1300" i="1"/>
  <c r="AN1262" i="1"/>
  <c r="AO1332" i="1"/>
  <c r="AN1356" i="1"/>
  <c r="AO1407" i="1"/>
  <c r="AN1287" i="1"/>
  <c r="AN1371" i="1"/>
  <c r="AO1297" i="1"/>
  <c r="AP1317" i="1"/>
  <c r="AO1426" i="1"/>
  <c r="AO1420" i="1"/>
  <c r="AP1436" i="1"/>
  <c r="AO1436" i="1"/>
  <c r="AO1491" i="1"/>
  <c r="AO1560" i="1"/>
  <c r="AO1594" i="1"/>
  <c r="AM1555" i="1"/>
  <c r="AN1600" i="1"/>
  <c r="AN1617" i="1"/>
  <c r="AN1645" i="1"/>
  <c r="AO547" i="1"/>
  <c r="AO574" i="1"/>
  <c r="AN582" i="1"/>
  <c r="AO633" i="1"/>
  <c r="AO649" i="1"/>
  <c r="AP668" i="1"/>
  <c r="AM784" i="1"/>
  <c r="AN851" i="1"/>
  <c r="AO966" i="1"/>
  <c r="AP699" i="1"/>
  <c r="AN1130" i="1"/>
  <c r="AN950" i="1"/>
  <c r="AN830" i="1"/>
  <c r="AP986" i="1"/>
  <c r="AR669" i="1"/>
  <c r="AO1033" i="1"/>
  <c r="AR1155" i="1"/>
  <c r="AO1073" i="1"/>
  <c r="AM1126" i="1"/>
  <c r="AN1247" i="1"/>
  <c r="AM1362" i="1"/>
  <c r="AN1387" i="1"/>
  <c r="AP1335" i="1"/>
  <c r="AO1392" i="1"/>
  <c r="AO1355" i="1"/>
  <c r="AO1379" i="1"/>
  <c r="AN1485" i="1"/>
  <c r="AN1574" i="1"/>
  <c r="AP1583" i="1"/>
  <c r="AM1600" i="1"/>
  <c r="AR1649" i="1"/>
  <c r="AP1659" i="1"/>
  <c r="AP1119" i="1"/>
  <c r="AM1320" i="1"/>
  <c r="AP1358" i="1"/>
  <c r="AO1449" i="1"/>
  <c r="AR1476" i="1"/>
  <c r="AO1575" i="1"/>
  <c r="AM1542" i="1"/>
  <c r="AP1508" i="1"/>
  <c r="AO1541" i="1"/>
  <c r="AP1505" i="1"/>
  <c r="AN1445" i="1"/>
  <c r="AN1526" i="1"/>
  <c r="AN1616" i="1"/>
  <c r="AO1281" i="1"/>
  <c r="AN1640" i="1"/>
  <c r="AO862" i="1"/>
  <c r="AR1305" i="1"/>
  <c r="AN1409" i="1"/>
  <c r="AO1469" i="1"/>
  <c r="AO1632" i="1"/>
  <c r="AR1333" i="1"/>
  <c r="AN1531" i="1"/>
  <c r="AO1553" i="1"/>
  <c r="AP1011" i="1"/>
  <c r="AR1221" i="1"/>
  <c r="AM1356" i="1"/>
  <c r="AP1383" i="1"/>
  <c r="AO1500" i="1"/>
  <c r="AN1503" i="1"/>
  <c r="AO1493" i="1"/>
  <c r="AN1569" i="1"/>
  <c r="AN1545" i="1"/>
  <c r="AN1585" i="1"/>
  <c r="AO1643" i="1"/>
  <c r="AN1601" i="1"/>
  <c r="AM1618" i="1"/>
  <c r="AO1558" i="1"/>
  <c r="AP1603" i="1"/>
  <c r="AN1615" i="1"/>
  <c r="AN1340" i="1"/>
  <c r="AP1343" i="1"/>
  <c r="AO1537" i="1"/>
  <c r="AR653" i="1"/>
  <c r="AN514" i="1"/>
  <c r="AR556" i="1"/>
  <c r="AO603" i="1"/>
  <c r="AP636" i="1"/>
  <c r="AN976" i="1"/>
  <c r="AP691" i="1"/>
  <c r="AN782" i="1"/>
  <c r="AO918" i="1"/>
  <c r="AO1085" i="1"/>
  <c r="AP667" i="1"/>
  <c r="AO687" i="1"/>
  <c r="AO703" i="1"/>
  <c r="AR749" i="1"/>
  <c r="AP815" i="1"/>
  <c r="AO1077" i="1"/>
  <c r="AR721" i="1"/>
  <c r="AR817" i="1"/>
  <c r="AR1137" i="1"/>
  <c r="AN1075" i="1"/>
  <c r="AN1156" i="1"/>
  <c r="AO1188" i="1"/>
  <c r="AN1152" i="1"/>
  <c r="AO1306" i="1"/>
  <c r="AO1302" i="1"/>
  <c r="AN1189" i="1"/>
  <c r="AO1314" i="1"/>
  <c r="AO1360" i="1"/>
  <c r="AO1307" i="1"/>
  <c r="AP1397" i="1"/>
  <c r="AO1349" i="1"/>
  <c r="AP1384" i="1"/>
  <c r="AO1431" i="1"/>
  <c r="AN1418" i="1"/>
  <c r="AN1439" i="1"/>
  <c r="AO1518" i="1"/>
  <c r="AO1497" i="1"/>
  <c r="AO1517" i="1"/>
  <c r="AN1579" i="1"/>
  <c r="AO1571" i="1"/>
  <c r="AO1638" i="1"/>
  <c r="AO1644" i="1"/>
  <c r="AP1452" i="1"/>
  <c r="AO1452" i="1"/>
  <c r="AO1496" i="1"/>
  <c r="AN1507" i="1"/>
  <c r="AO1549" i="1"/>
  <c r="AO1607" i="1"/>
  <c r="AO1562" i="1"/>
  <c r="AP503" i="1"/>
  <c r="AP539" i="1"/>
  <c r="AR490" i="1"/>
  <c r="AN643" i="1"/>
  <c r="AN1029" i="1"/>
  <c r="AM702" i="1"/>
  <c r="AO903" i="1"/>
  <c r="AR681" i="1"/>
  <c r="AP916" i="1"/>
  <c r="AN1037" i="1"/>
  <c r="AN1035" i="1"/>
  <c r="AN1082" i="1"/>
  <c r="AN1123" i="1"/>
  <c r="AO1299" i="1"/>
  <c r="AO1389" i="1"/>
  <c r="AN1325" i="1"/>
  <c r="AO1451" i="1"/>
  <c r="AN1415" i="1"/>
  <c r="AO1440" i="1"/>
  <c r="AO1525" i="1"/>
  <c r="AN1596" i="1"/>
  <c r="AN1622" i="1"/>
  <c r="AN1671" i="1"/>
  <c r="AO1647" i="1"/>
  <c r="AO553" i="1"/>
  <c r="AO535" i="1"/>
  <c r="AN489" i="1"/>
  <c r="AR497" i="1"/>
  <c r="AO468" i="1"/>
  <c r="AO516" i="1"/>
  <c r="AO460" i="1"/>
  <c r="AO604" i="1"/>
  <c r="AM619" i="1"/>
  <c r="AN883" i="1"/>
  <c r="AN1051" i="1"/>
  <c r="AN680" i="1"/>
  <c r="AN696" i="1"/>
  <c r="AR796" i="1"/>
  <c r="AN824" i="1"/>
  <c r="AO888" i="1"/>
  <c r="AO939" i="1"/>
  <c r="AP1002" i="1"/>
  <c r="AO832" i="1"/>
  <c r="AN918" i="1"/>
  <c r="AO995" i="1"/>
  <c r="AM766" i="1"/>
  <c r="AO807" i="1"/>
  <c r="AM894" i="1"/>
  <c r="AO946" i="1"/>
  <c r="AO980" i="1"/>
  <c r="AN844" i="1"/>
  <c r="AN948" i="1"/>
  <c r="AN1053" i="1"/>
  <c r="AP1058" i="1"/>
  <c r="AP1209" i="1"/>
  <c r="AO1118" i="1"/>
  <c r="AP1171" i="1"/>
  <c r="AO1203" i="1"/>
  <c r="AO1144" i="1"/>
  <c r="AO1099" i="1"/>
  <c r="AO1163" i="1"/>
  <c r="AO1268" i="1"/>
  <c r="AN1322" i="1"/>
  <c r="AO1372" i="1"/>
  <c r="AO1388" i="1"/>
  <c r="AO1313" i="1"/>
  <c r="AN1512" i="1"/>
  <c r="AN1431" i="1"/>
  <c r="AM1455" i="1"/>
  <c r="AO1446" i="1"/>
  <c r="AN1499" i="1"/>
  <c r="AM1566" i="1"/>
  <c r="AO1633" i="1"/>
  <c r="AO1673" i="1"/>
  <c r="AN507" i="1"/>
  <c r="AO587" i="1"/>
  <c r="AO838" i="1"/>
  <c r="AN912" i="1"/>
  <c r="AO753" i="1"/>
  <c r="AP669" i="1"/>
  <c r="AQ805" i="1"/>
  <c r="AN1059" i="1"/>
  <c r="AO991" i="1"/>
  <c r="AN940" i="1"/>
  <c r="AO1086" i="1"/>
  <c r="AP1155" i="1"/>
  <c r="AO1168" i="1"/>
  <c r="AO1218" i="1"/>
  <c r="AN1049" i="1"/>
  <c r="AM1294" i="1"/>
  <c r="AN1298" i="1"/>
  <c r="AO1285" i="1"/>
  <c r="AN1316" i="1"/>
  <c r="AO1370" i="1"/>
  <c r="AO1347" i="1"/>
  <c r="AO1309" i="1"/>
  <c r="AP1367" i="1"/>
  <c r="AO1384" i="1"/>
  <c r="AO1443" i="1"/>
  <c r="AN1460" i="1"/>
  <c r="AN1495" i="1"/>
  <c r="AN1554" i="1"/>
  <c r="AM1550" i="1"/>
  <c r="AO1583" i="1"/>
  <c r="AO1613" i="1"/>
  <c r="AO1669" i="1"/>
  <c r="AN1449" i="1"/>
  <c r="AP1476" i="1"/>
  <c r="AN1575" i="1"/>
  <c r="AO1557" i="1"/>
  <c r="AN1606" i="1"/>
  <c r="AR1593" i="1"/>
  <c r="AN1658" i="1"/>
  <c r="AR1414" i="1"/>
  <c r="AO1480" i="1"/>
  <c r="AP591" i="1"/>
  <c r="AM1418" i="1"/>
  <c r="AP1624" i="1"/>
  <c r="AN1657" i="1"/>
  <c r="AO1393" i="1"/>
  <c r="AO1433" i="1"/>
  <c r="AR1456" i="1"/>
  <c r="AP1275" i="1"/>
  <c r="AR1339" i="1"/>
  <c r="AO1398" i="1"/>
  <c r="AO1461" i="1"/>
  <c r="AP1543" i="1"/>
  <c r="AO1559" i="1"/>
  <c r="AM1589" i="1"/>
  <c r="AN1635" i="1"/>
  <c r="AO1641" i="1"/>
  <c r="AM1642" i="1"/>
  <c r="AO1561" i="1"/>
  <c r="AP1289" i="1"/>
  <c r="AN1670" i="1"/>
  <c r="AQ1982" i="1" l="1"/>
  <c r="AL2208" i="1"/>
  <c r="AR2208" i="1" s="1"/>
  <c r="AQ2319" i="1"/>
  <c r="AQ2241" i="1"/>
  <c r="AL2099" i="1"/>
  <c r="AR2099" i="1" s="1"/>
  <c r="AQ1894" i="1"/>
  <c r="AQ2065" i="1"/>
  <c r="AQ2046" i="1"/>
  <c r="AQ1708" i="1"/>
  <c r="AQ2313" i="1"/>
  <c r="AQ1947" i="1"/>
  <c r="AQ1896" i="1"/>
  <c r="AQ2042" i="1"/>
  <c r="AQ1807" i="1"/>
  <c r="AQ2100" i="1"/>
  <c r="AQ1935" i="1"/>
  <c r="AQ1915" i="1"/>
  <c r="AQ2074" i="1"/>
  <c r="AQ2157" i="1"/>
  <c r="AQ2224" i="1"/>
  <c r="AQ1885" i="1"/>
  <c r="AQ2090" i="1"/>
  <c r="AQ2280" i="1"/>
  <c r="AQ2146" i="1"/>
  <c r="AR1968" i="1"/>
  <c r="AQ1968" i="1"/>
  <c r="AQ2078" i="1"/>
  <c r="AQ2159" i="1"/>
  <c r="AQ1892" i="1"/>
  <c r="AQ1998" i="1"/>
  <c r="AQ1928" i="1"/>
  <c r="AQ1943" i="1"/>
  <c r="AQ2034" i="1"/>
  <c r="AQ1874" i="1"/>
  <c r="AQ2114" i="1"/>
  <c r="AQ1698" i="1"/>
  <c r="AQ2286" i="1"/>
  <c r="AQ2284" i="1"/>
  <c r="AQ1688" i="1"/>
  <c r="AQ2219" i="1"/>
  <c r="AQ2153" i="1"/>
  <c r="AQ1988" i="1"/>
  <c r="AQ1770" i="1"/>
  <c r="AQ1883" i="1"/>
  <c r="AQ1965" i="1"/>
  <c r="AQ2218" i="1"/>
  <c r="AQ1908" i="1"/>
  <c r="AQ2306" i="1"/>
  <c r="AQ2312" i="1"/>
  <c r="AQ1941" i="1"/>
  <c r="AQ2031" i="1"/>
  <c r="AQ2267" i="1"/>
  <c r="AQ2266" i="1"/>
  <c r="AQ1692" i="1"/>
  <c r="AQ1731" i="1"/>
  <c r="AQ2058" i="1"/>
  <c r="AQ1955" i="1"/>
  <c r="AQ2282" i="1"/>
  <c r="AQ2075" i="1"/>
  <c r="AQ1722" i="1"/>
  <c r="AQ2203" i="1"/>
  <c r="AQ2070" i="1"/>
  <c r="AQ2144" i="1"/>
  <c r="AQ1913" i="1"/>
  <c r="AQ1729" i="1"/>
  <c r="AQ2338" i="1"/>
  <c r="AQ1940" i="1"/>
  <c r="AQ1991" i="1"/>
  <c r="AQ1732" i="1"/>
  <c r="AQ2030" i="1"/>
  <c r="AQ2010" i="1"/>
  <c r="AQ1962" i="1"/>
  <c r="AL1939" i="1"/>
  <c r="AR1939" i="1" s="1"/>
  <c r="AL1806" i="1"/>
  <c r="AR1806" i="1" s="1"/>
  <c r="AL2334" i="1"/>
  <c r="AR2334" i="1" s="1"/>
  <c r="AL1899" i="1"/>
  <c r="AR1899" i="1" s="1"/>
  <c r="AL1983" i="1"/>
  <c r="AR1983" i="1" s="1"/>
  <c r="AL2092" i="1"/>
  <c r="AR2092" i="1" s="1"/>
  <c r="AL1917" i="1"/>
  <c r="AR1917" i="1" s="1"/>
  <c r="AL1905" i="1"/>
  <c r="AR1905" i="1" s="1"/>
  <c r="AL2057" i="1"/>
  <c r="AR2057" i="1" s="1"/>
  <c r="AL1875" i="1"/>
  <c r="AR1875" i="1" s="1"/>
  <c r="AL1794" i="1"/>
  <c r="AR1794" i="1" s="1"/>
  <c r="AL1841" i="1"/>
  <c r="AR1841" i="1" s="1"/>
  <c r="AL1762" i="1"/>
  <c r="AR1762" i="1" s="1"/>
  <c r="AL1766" i="1"/>
  <c r="AR1766" i="1" s="1"/>
  <c r="AL1839" i="1"/>
  <c r="AR1839" i="1" s="1"/>
  <c r="AL1980" i="1"/>
  <c r="AR1980" i="1" s="1"/>
  <c r="AL1791" i="1"/>
  <c r="AR1791" i="1" s="1"/>
  <c r="AL2187" i="1"/>
  <c r="AR2187" i="1" s="1"/>
  <c r="AL1760" i="1"/>
  <c r="AR1760" i="1" s="1"/>
  <c r="AL2044" i="1"/>
  <c r="AR2044" i="1" s="1"/>
  <c r="AL2073" i="1"/>
  <c r="AR2073" i="1" s="1"/>
  <c r="AQ2298" i="1"/>
  <c r="AQ1816" i="1"/>
  <c r="AL1985" i="1"/>
  <c r="AR1985" i="1" s="1"/>
  <c r="AL2272" i="1"/>
  <c r="AR2272" i="1" s="1"/>
  <c r="AL2304" i="1"/>
  <c r="AR2304" i="1" s="1"/>
  <c r="AL2076" i="1"/>
  <c r="AR2076" i="1" s="1"/>
  <c r="AL1889" i="1"/>
  <c r="AR1889" i="1" s="1"/>
  <c r="AL1949" i="1"/>
  <c r="AR1949" i="1" s="1"/>
  <c r="AL1736" i="1"/>
  <c r="AR1736" i="1" s="1"/>
  <c r="AL1925" i="1"/>
  <c r="AR1925" i="1" s="1"/>
  <c r="AQ2316" i="1"/>
  <c r="AQ2019" i="1"/>
  <c r="AQ2232" i="1"/>
  <c r="AP1917" i="1"/>
  <c r="AQ1859" i="1"/>
  <c r="AQ1971" i="1"/>
  <c r="AQ2027" i="1"/>
  <c r="AQ2131" i="1"/>
  <c r="AQ2290" i="1"/>
  <c r="AQ2126" i="1"/>
  <c r="AQ1690" i="1"/>
  <c r="AP1905" i="1"/>
  <c r="AQ2085" i="1"/>
  <c r="AQ2099" i="1"/>
  <c r="AQ2270" i="1"/>
  <c r="AQ1803" i="1"/>
  <c r="AQ1993" i="1"/>
  <c r="AQ2336" i="1"/>
  <c r="AQ1866" i="1"/>
  <c r="AQ2101" i="1"/>
  <c r="AP2057" i="1"/>
  <c r="AP1875" i="1"/>
  <c r="AQ2087" i="1"/>
  <c r="AP1794" i="1"/>
  <c r="AQ1779" i="1"/>
  <c r="AQ1674" i="1"/>
  <c r="AQ2014" i="1"/>
  <c r="AL1833" i="1"/>
  <c r="AR1833" i="1" s="1"/>
  <c r="AL2059" i="1"/>
  <c r="AR2059" i="1" s="1"/>
  <c r="AQ1716" i="1"/>
  <c r="AL2193" i="1"/>
  <c r="AR2193" i="1" s="1"/>
  <c r="AQ2262" i="1"/>
  <c r="AL1857" i="1"/>
  <c r="AR1857" i="1" s="1"/>
  <c r="AQ1792" i="1"/>
  <c r="AQ1776" i="1"/>
  <c r="AQ2117" i="1"/>
  <c r="AP1762" i="1"/>
  <c r="AQ1995" i="1"/>
  <c r="AQ2244" i="1"/>
  <c r="AQ2052" i="1"/>
  <c r="AP1766" i="1"/>
  <c r="AQ2195" i="1"/>
  <c r="AP1839" i="1"/>
  <c r="AQ1927" i="1"/>
  <c r="AQ1989" i="1"/>
  <c r="AP1980" i="1"/>
  <c r="AQ2246" i="1"/>
  <c r="AQ2188" i="1"/>
  <c r="AP1791" i="1"/>
  <c r="AQ2015" i="1"/>
  <c r="AQ2292" i="1"/>
  <c r="AQ2278" i="1"/>
  <c r="AQ2025" i="1"/>
  <c r="AP2187" i="1"/>
  <c r="AQ1890" i="1"/>
  <c r="AQ2038" i="1"/>
  <c r="AQ2054" i="1"/>
  <c r="AQ1795" i="1"/>
  <c r="AQ2094" i="1"/>
  <c r="AP1760" i="1"/>
  <c r="AL1718" i="1"/>
  <c r="AR1718" i="1" s="1"/>
  <c r="AQ2170" i="1"/>
  <c r="AQ1931" i="1"/>
  <c r="AP2044" i="1"/>
  <c r="AP2073" i="1"/>
  <c r="AQ1784" i="1"/>
  <c r="AL2009" i="1"/>
  <c r="AR2009" i="1" s="1"/>
  <c r="AQ2111" i="1"/>
  <c r="AL1693" i="1"/>
  <c r="AR1693" i="1" s="1"/>
  <c r="AP1985" i="1"/>
  <c r="AP2272" i="1"/>
  <c r="AP2304" i="1"/>
  <c r="AQ1972" i="1"/>
  <c r="AP2076" i="1"/>
  <c r="AQ1920" i="1"/>
  <c r="AP1889" i="1"/>
  <c r="AQ1900" i="1"/>
  <c r="AQ1924" i="1"/>
  <c r="AQ2326" i="1"/>
  <c r="AQ2115" i="1"/>
  <c r="AQ2083" i="1"/>
  <c r="AP1949" i="1"/>
  <c r="AQ1713" i="1"/>
  <c r="AQ2310" i="1"/>
  <c r="AQ2029" i="1"/>
  <c r="AP1736" i="1"/>
  <c r="AQ2152" i="1"/>
  <c r="AQ2160" i="1"/>
  <c r="AQ2169" i="1"/>
  <c r="AQ2308" i="1"/>
  <c r="AQ2084" i="1"/>
  <c r="AQ2023" i="1"/>
  <c r="AP1925" i="1"/>
  <c r="AQ2007" i="1"/>
  <c r="AQ2204" i="1"/>
  <c r="AQ1700" i="1"/>
  <c r="AL1831" i="1"/>
  <c r="AR1831" i="1" s="1"/>
  <c r="AL2063" i="1"/>
  <c r="AR2063" i="1" s="1"/>
  <c r="AL2003" i="1"/>
  <c r="AR2003" i="1" s="1"/>
  <c r="AL1730" i="1"/>
  <c r="AR1730" i="1" s="1"/>
  <c r="AL1919" i="1"/>
  <c r="AR1919" i="1" s="1"/>
  <c r="AL2206" i="1"/>
  <c r="AR2206" i="1" s="1"/>
  <c r="AL1752" i="1"/>
  <c r="AR1752" i="1" s="1"/>
  <c r="AL1721" i="1"/>
  <c r="AR1721" i="1" s="1"/>
  <c r="AL2185" i="1"/>
  <c r="AR2185" i="1" s="1"/>
  <c r="AL1748" i="1"/>
  <c r="AR1748" i="1" s="1"/>
  <c r="AL1891" i="1"/>
  <c r="AR1891" i="1" s="1"/>
  <c r="AL2051" i="1"/>
  <c r="AR2051" i="1" s="1"/>
  <c r="AQ1800" i="1"/>
  <c r="AQ1675" i="1"/>
  <c r="AQ2067" i="1"/>
  <c r="AL1814" i="1"/>
  <c r="AR1814" i="1" s="1"/>
  <c r="AL1987" i="1"/>
  <c r="AR1987" i="1" s="1"/>
  <c r="AL1849" i="1"/>
  <c r="AR1849" i="1" s="1"/>
  <c r="AL2032" i="1"/>
  <c r="AR2032" i="1" s="1"/>
  <c r="AL1710" i="1"/>
  <c r="AR1710" i="1" s="1"/>
  <c r="AL1734" i="1"/>
  <c r="AR1734" i="1" s="1"/>
  <c r="AL1853" i="1"/>
  <c r="AR1853" i="1" s="1"/>
  <c r="AL1754" i="1"/>
  <c r="AR1754" i="1" s="1"/>
  <c r="AL1835" i="1"/>
  <c r="AR1835" i="1" s="1"/>
  <c r="AL1880" i="1"/>
  <c r="AR1880" i="1" s="1"/>
  <c r="AL1742" i="1"/>
  <c r="AR1742" i="1" s="1"/>
  <c r="AL2060" i="1"/>
  <c r="AR2060" i="1" s="1"/>
  <c r="AL1817" i="1"/>
  <c r="AR1817" i="1" s="1"/>
  <c r="AL2264" i="1"/>
  <c r="AR2264" i="1" s="1"/>
  <c r="AL1738" i="1"/>
  <c r="AR1738" i="1" s="1"/>
  <c r="AL1790" i="1"/>
  <c r="AR1790" i="1" s="1"/>
  <c r="AL1929" i="1"/>
  <c r="AR1929" i="1" s="1"/>
  <c r="AL1893" i="1"/>
  <c r="AR1893" i="1" s="1"/>
  <c r="AL1837" i="1"/>
  <c r="AR1837" i="1" s="1"/>
  <c r="AL1851" i="1"/>
  <c r="AR1851" i="1" s="1"/>
  <c r="AQ1787" i="1"/>
  <c r="AP1833" i="1"/>
  <c r="AQ2196" i="1"/>
  <c r="AL1843" i="1"/>
  <c r="AR1843" i="1" s="1"/>
  <c r="AP2059" i="1"/>
  <c r="AQ1808" i="1"/>
  <c r="AL1676" i="1"/>
  <c r="AR1676" i="1" s="1"/>
  <c r="AL1694" i="1"/>
  <c r="AR1694" i="1" s="1"/>
  <c r="AQ2006" i="1"/>
  <c r="AP2193" i="1"/>
  <c r="AP1857" i="1"/>
  <c r="AQ2040" i="1"/>
  <c r="AL2068" i="1"/>
  <c r="AR2068" i="1" s="1"/>
  <c r="AL1855" i="1"/>
  <c r="AR1855" i="1" s="1"/>
  <c r="AL1887" i="1"/>
  <c r="AR1887" i="1" s="1"/>
  <c r="AL2258" i="1"/>
  <c r="AR2258" i="1" s="1"/>
  <c r="AL1764" i="1"/>
  <c r="AR1764" i="1" s="1"/>
  <c r="AL2189" i="1"/>
  <c r="AR2189" i="1" s="1"/>
  <c r="AL1774" i="1"/>
  <c r="AR1774" i="1" s="1"/>
  <c r="AL1677" i="1"/>
  <c r="AR1677" i="1" s="1"/>
  <c r="AL1870" i="1"/>
  <c r="AR1870" i="1" s="1"/>
  <c r="AL1820" i="1"/>
  <c r="AR1820" i="1" s="1"/>
  <c r="AL2072" i="1"/>
  <c r="AR2072" i="1" s="1"/>
  <c r="AL2004" i="1"/>
  <c r="AR2004" i="1" s="1"/>
  <c r="AL2012" i="1"/>
  <c r="AR2012" i="1" s="1"/>
  <c r="AL2181" i="1"/>
  <c r="AR2181" i="1" s="1"/>
  <c r="AL1997" i="1"/>
  <c r="AR1997" i="1" s="1"/>
  <c r="AL1802" i="1"/>
  <c r="AR1802" i="1" s="1"/>
  <c r="AL1953" i="1"/>
  <c r="AR1953" i="1" s="1"/>
  <c r="AL2096" i="1"/>
  <c r="AR2096" i="1" s="1"/>
  <c r="AL1977" i="1"/>
  <c r="AR1977" i="1" s="1"/>
  <c r="AL1903" i="1"/>
  <c r="AR1903" i="1" s="1"/>
  <c r="AL1825" i="1"/>
  <c r="AR1825" i="1" s="1"/>
  <c r="AL1778" i="1"/>
  <c r="AR1778" i="1" s="1"/>
  <c r="AL2238" i="1"/>
  <c r="AR2238" i="1" s="1"/>
  <c r="AL2048" i="1"/>
  <c r="AR2048" i="1" s="1"/>
  <c r="AP1939" i="1"/>
  <c r="AP1764" i="1"/>
  <c r="AP1806" i="1"/>
  <c r="AQ2208" i="1"/>
  <c r="AP2334" i="1"/>
  <c r="AP2189" i="1"/>
  <c r="AL1872" i="1"/>
  <c r="AR1872" i="1" s="1"/>
  <c r="AL1786" i="1"/>
  <c r="AR1786" i="1" s="1"/>
  <c r="AL1771" i="1"/>
  <c r="AR1771" i="1" s="1"/>
  <c r="AL1750" i="1"/>
  <c r="AR1750" i="1" s="1"/>
  <c r="AL1996" i="1"/>
  <c r="AR1996" i="1" s="1"/>
  <c r="AL2079" i="1"/>
  <c r="AR2079" i="1" s="1"/>
  <c r="AL1847" i="1"/>
  <c r="AR1847" i="1" s="1"/>
  <c r="AL1804" i="1"/>
  <c r="AR1804" i="1" s="1"/>
  <c r="AP1899" i="1"/>
  <c r="AP1983" i="1"/>
  <c r="AQ1999" i="1"/>
  <c r="AP1870" i="1"/>
  <c r="AP2092" i="1"/>
  <c r="AQ2142" i="1"/>
  <c r="AP1820" i="1"/>
  <c r="AQ2276" i="1"/>
  <c r="AQ2089" i="1"/>
  <c r="AQ2095" i="1"/>
  <c r="AQ1703" i="1"/>
  <c r="AQ1680" i="1"/>
  <c r="AQ1788" i="1"/>
  <c r="AQ1768" i="1"/>
  <c r="AQ2296" i="1"/>
  <c r="AQ2240" i="1"/>
  <c r="AP2012" i="1"/>
  <c r="AQ2155" i="1"/>
  <c r="AQ2145" i="1"/>
  <c r="AQ2116" i="1"/>
  <c r="AQ1862" i="1"/>
  <c r="AP1997" i="1"/>
  <c r="AQ2033" i="1"/>
  <c r="AQ2107" i="1"/>
  <c r="AQ1864" i="1"/>
  <c r="AQ2049" i="1"/>
  <c r="AQ2222" i="1"/>
  <c r="AL1810" i="1"/>
  <c r="AR1810" i="1" s="1"/>
  <c r="AQ2071" i="1"/>
  <c r="AP1841" i="1"/>
  <c r="AQ2022" i="1"/>
  <c r="AQ2332" i="1"/>
  <c r="AQ1952" i="1"/>
  <c r="AQ2248" i="1"/>
  <c r="AL2028" i="1"/>
  <c r="AR2028" i="1" s="1"/>
  <c r="AP1825" i="1"/>
  <c r="AL1740" i="1"/>
  <c r="AR1740" i="1" s="1"/>
  <c r="AQ1686" i="1"/>
  <c r="AL1827" i="1"/>
  <c r="AR1827" i="1" s="1"/>
  <c r="AL1798" i="1"/>
  <c r="AR1798" i="1" s="1"/>
  <c r="AQ2026" i="1"/>
  <c r="AL2302" i="1"/>
  <c r="AR2302" i="1" s="1"/>
  <c r="AL1701" i="1"/>
  <c r="AR1701" i="1" s="1"/>
  <c r="AL2192" i="1"/>
  <c r="AR2192" i="1" s="1"/>
  <c r="AQ2250" i="1"/>
  <c r="AL1964" i="1"/>
  <c r="AR1964" i="1" s="1"/>
  <c r="AQ2268" i="1"/>
  <c r="AP2009" i="1"/>
  <c r="AL1819" i="1"/>
  <c r="AR1819" i="1" s="1"/>
  <c r="AQ2168" i="1"/>
  <c r="AQ2324" i="1"/>
  <c r="AP1693" i="1"/>
  <c r="AQ2055" i="1"/>
  <c r="AL1824" i="1"/>
  <c r="AR1824" i="1" s="1"/>
  <c r="AL1696" i="1"/>
  <c r="AR1696" i="1" s="1"/>
  <c r="AL1829" i="1"/>
  <c r="AR1829" i="1" s="1"/>
  <c r="AL1815" i="1"/>
  <c r="AR1815" i="1" s="1"/>
  <c r="AL1709" i="1"/>
  <c r="AR1709" i="1" s="1"/>
  <c r="AL1992" i="1"/>
  <c r="AR1992" i="1" s="1"/>
  <c r="AL2039" i="1"/>
  <c r="AR2039" i="1" s="1"/>
  <c r="AL1782" i="1"/>
  <c r="AR1782" i="1" s="1"/>
  <c r="AL1921" i="1"/>
  <c r="AR1921" i="1" s="1"/>
  <c r="AL1756" i="1"/>
  <c r="AR1756" i="1" s="1"/>
  <c r="AL1726" i="1"/>
  <c r="AR1726" i="1" s="1"/>
  <c r="AL1845" i="1"/>
  <c r="AR1845" i="1" s="1"/>
  <c r="AL1725" i="1"/>
  <c r="AR1725" i="1" s="1"/>
  <c r="AL2035" i="1"/>
  <c r="AR2035" i="1" s="1"/>
  <c r="AP1831" i="1"/>
  <c r="AP2063" i="1"/>
  <c r="AP2003" i="1"/>
  <c r="AP1730" i="1"/>
  <c r="AP1919" i="1"/>
  <c r="AP2206" i="1"/>
  <c r="AP1752" i="1"/>
  <c r="AP1721" i="1"/>
  <c r="AP2185" i="1"/>
  <c r="AP1748" i="1"/>
  <c r="AP1891" i="1"/>
  <c r="AQ2320" i="1"/>
  <c r="AP2051" i="1"/>
  <c r="AL1758" i="1"/>
  <c r="AR1758" i="1" s="1"/>
  <c r="AQ2011" i="1"/>
  <c r="AP1814" i="1"/>
  <c r="AQ1705" i="1"/>
  <c r="AQ2036" i="1"/>
  <c r="AQ1878" i="1"/>
  <c r="AQ2294" i="1"/>
  <c r="AP1987" i="1"/>
  <c r="AQ1811" i="1"/>
  <c r="AP1849" i="1"/>
  <c r="AQ2200" i="1"/>
  <c r="AP2032" i="1"/>
  <c r="AP1710" i="1"/>
  <c r="AQ2330" i="1"/>
  <c r="AQ2254" i="1"/>
  <c r="AP1734" i="1"/>
  <c r="AQ1923" i="1"/>
  <c r="AP1853" i="1"/>
  <c r="AQ2086" i="1"/>
  <c r="AQ2091" i="1"/>
  <c r="AP1754" i="1"/>
  <c r="AP1835" i="1"/>
  <c r="AP1880" i="1"/>
  <c r="AP1742" i="1"/>
  <c r="AQ2043" i="1"/>
  <c r="AQ2214" i="1"/>
  <c r="AP2060" i="1"/>
  <c r="AQ2064" i="1"/>
  <c r="AQ1706" i="1"/>
  <c r="AP1817" i="1"/>
  <c r="AP2264" i="1"/>
  <c r="AQ2191" i="1"/>
  <c r="AP1738" i="1"/>
  <c r="AQ2300" i="1"/>
  <c r="AQ2021" i="1"/>
  <c r="AQ2183" i="1"/>
  <c r="AP1790" i="1"/>
  <c r="AQ2148" i="1"/>
  <c r="AP1929" i="1"/>
  <c r="AQ2041" i="1"/>
  <c r="AP1893" i="1"/>
  <c r="AP1837" i="1"/>
  <c r="AP1851" i="1"/>
  <c r="AQ2125" i="1"/>
  <c r="AQ1957" i="1"/>
  <c r="AQ1932" i="1"/>
  <c r="AL1933" i="1"/>
  <c r="AR1933" i="1" s="1"/>
  <c r="AL1767" i="1"/>
  <c r="AR1767" i="1" s="1"/>
  <c r="AP1843" i="1"/>
  <c r="AL1746" i="1"/>
  <c r="AR1746" i="1" s="1"/>
  <c r="AL1744" i="1"/>
  <c r="AR1744" i="1" s="1"/>
  <c r="AQ1869" i="1"/>
  <c r="AP1676" i="1"/>
  <c r="AQ2062" i="1"/>
  <c r="AQ2093" i="1"/>
  <c r="AP1694" i="1"/>
  <c r="AL1959" i="1"/>
  <c r="AR1959" i="1" s="1"/>
  <c r="AL1937" i="1"/>
  <c r="AR1937" i="1" s="1"/>
  <c r="AL1702" i="1"/>
  <c r="AR1702" i="1" s="1"/>
  <c r="AQ2102" i="1"/>
  <c r="AQ2228" i="1"/>
  <c r="AL1873" i="1"/>
  <c r="AR1873" i="1" s="1"/>
  <c r="AQ2132" i="1"/>
  <c r="AQ1689" i="1"/>
  <c r="AQ1909" i="1"/>
  <c r="AQ2288" i="1"/>
  <c r="AQ2234" i="1"/>
  <c r="AP2068" i="1"/>
  <c r="AP1855" i="1"/>
  <c r="AQ2147" i="1"/>
  <c r="AQ1728" i="1"/>
  <c r="AQ2020" i="1"/>
  <c r="AQ2158" i="1"/>
  <c r="AQ1979" i="1"/>
  <c r="AP1887" i="1"/>
  <c r="AQ2212" i="1"/>
  <c r="AQ1682" i="1"/>
  <c r="AQ1863" i="1"/>
  <c r="AQ2141" i="1"/>
  <c r="AQ1912" i="1"/>
  <c r="AP2258" i="1"/>
  <c r="AQ1911" i="1"/>
  <c r="AQ901" i="1"/>
  <c r="AQ1036" i="1"/>
  <c r="AJ837" i="1"/>
  <c r="AO837" i="1" s="1"/>
  <c r="AN837" i="1"/>
  <c r="AJ943" i="1"/>
  <c r="AO943" i="1" s="1"/>
  <c r="AK701" i="1"/>
  <c r="AO701" i="1"/>
  <c r="AJ1042" i="1"/>
  <c r="AN1042" i="1"/>
  <c r="AK757" i="1"/>
  <c r="AL757" i="1" s="1"/>
  <c r="AO757" i="1"/>
  <c r="AQ1137" i="1"/>
  <c r="AQ1217" i="1"/>
  <c r="AO1240" i="1"/>
  <c r="AR1667" i="1"/>
  <c r="AO1284" i="1"/>
  <c r="AQ682" i="1"/>
  <c r="AQ1155" i="1"/>
  <c r="AQ749" i="1"/>
  <c r="AQ1649" i="1"/>
  <c r="AQ1076" i="1"/>
  <c r="AQ764" i="1"/>
  <c r="AQ677" i="1"/>
  <c r="AQ789" i="1"/>
  <c r="AQ759" i="1"/>
  <c r="AQ1343" i="1"/>
  <c r="AR693" i="1"/>
  <c r="AQ490" i="1"/>
  <c r="AQ1305" i="1"/>
  <c r="AQ669" i="1"/>
  <c r="AQ607" i="1"/>
  <c r="AQ892" i="1"/>
  <c r="AQ1211" i="1"/>
  <c r="AO1316" i="1"/>
  <c r="AO776" i="1"/>
  <c r="AO1286" i="1"/>
  <c r="AO1411" i="1"/>
  <c r="AO1646" i="1"/>
  <c r="AQ817" i="1"/>
  <c r="AQ1595" i="1"/>
  <c r="AQ815" i="1"/>
  <c r="AQ1651" i="1"/>
  <c r="AQ997" i="1"/>
  <c r="AP799" i="1"/>
  <c r="AP773" i="1"/>
  <c r="AQ548" i="1"/>
  <c r="AQ505" i="1"/>
  <c r="AQ698" i="1"/>
  <c r="AQ1590" i="1"/>
  <c r="AR719" i="1"/>
  <c r="AQ783" i="1"/>
  <c r="AO717" i="1"/>
  <c r="AO855" i="1"/>
  <c r="AO1528" i="1"/>
  <c r="AO885" i="1"/>
  <c r="AQ823" i="1"/>
  <c r="AO845" i="1"/>
  <c r="AR845" i="1"/>
  <c r="AN813" i="1"/>
  <c r="AO799" i="1"/>
  <c r="AO1028" i="1"/>
  <c r="AQ796" i="1"/>
  <c r="AQ556" i="1"/>
  <c r="AQ653" i="1"/>
  <c r="AQ1115" i="1"/>
  <c r="AQ887" i="1"/>
  <c r="AQ1317" i="1"/>
  <c r="AQ1157" i="1"/>
  <c r="AQ853" i="1"/>
  <c r="AR849" i="1"/>
  <c r="AQ704" i="1"/>
  <c r="AQ674" i="1"/>
  <c r="AN1028" i="1"/>
  <c r="AP1573" i="1"/>
  <c r="AP1408" i="1"/>
  <c r="AP878" i="1"/>
  <c r="AP1319" i="1"/>
  <c r="AP1079" i="1"/>
  <c r="AR1018" i="1"/>
  <c r="AP958" i="1"/>
  <c r="AO1566" i="1"/>
  <c r="AP1357" i="1"/>
  <c r="AO1264" i="1"/>
  <c r="AR990" i="1"/>
  <c r="AO915" i="1"/>
  <c r="AP1627" i="1"/>
  <c r="AR1223" i="1"/>
  <c r="AR1661" i="1"/>
  <c r="AO1193" i="1"/>
  <c r="AR713" i="1"/>
  <c r="AR555" i="1"/>
  <c r="AR1628" i="1"/>
  <c r="AP1267" i="1"/>
  <c r="AR785" i="1"/>
  <c r="AP1405" i="1"/>
  <c r="AO1045" i="1"/>
  <c r="AR525" i="1"/>
  <c r="AO1169" i="1"/>
  <c r="AR1170" i="1"/>
  <c r="AP1539" i="1"/>
  <c r="AO923" i="1"/>
  <c r="AR590" i="1"/>
  <c r="AP509" i="1"/>
  <c r="AP940" i="1"/>
  <c r="AR966" i="1"/>
  <c r="AR633" i="1"/>
  <c r="AO1522" i="1"/>
  <c r="AP1023" i="1"/>
  <c r="AP528" i="1"/>
  <c r="AR884" i="1"/>
  <c r="AP1386" i="1"/>
  <c r="AP1266" i="1"/>
  <c r="AP870" i="1"/>
  <c r="AP1552" i="1"/>
  <c r="AP1540" i="1"/>
  <c r="AR1483" i="1"/>
  <c r="AO1255" i="1"/>
  <c r="AO846" i="1"/>
  <c r="AP623" i="1"/>
  <c r="AP1441" i="1"/>
  <c r="AP920" i="1"/>
  <c r="AR594" i="1"/>
  <c r="AP488" i="1"/>
  <c r="AP835" i="1"/>
  <c r="AP1094" i="1"/>
  <c r="AP900" i="1"/>
  <c r="AP459" i="1"/>
  <c r="AP971" i="1"/>
  <c r="AP493" i="1"/>
  <c r="AO1573" i="1"/>
  <c r="AR1514" i="1"/>
  <c r="AP1604" i="1"/>
  <c r="AO878" i="1"/>
  <c r="AP1498" i="1"/>
  <c r="AO1229" i="1"/>
  <c r="AP1018" i="1"/>
  <c r="AP760" i="1"/>
  <c r="AO463" i="1"/>
  <c r="AR854" i="1"/>
  <c r="AP1497" i="1"/>
  <c r="AO1357" i="1"/>
  <c r="AN1264" i="1"/>
  <c r="AP990" i="1"/>
  <c r="AO1001" i="1"/>
  <c r="AP961" i="1"/>
  <c r="AN915" i="1"/>
  <c r="AO1627" i="1"/>
  <c r="AO1429" i="1"/>
  <c r="AP1663" i="1"/>
  <c r="AP1641" i="1"/>
  <c r="AR1543" i="1"/>
  <c r="AP1461" i="1"/>
  <c r="AP1398" i="1"/>
  <c r="AR1275" i="1"/>
  <c r="AP1433" i="1"/>
  <c r="AP1393" i="1"/>
  <c r="AR591" i="1"/>
  <c r="AP1557" i="1"/>
  <c r="AP1613" i="1"/>
  <c r="AP980" i="1"/>
  <c r="AP995" i="1"/>
  <c r="AQ497" i="1"/>
  <c r="AP535" i="1"/>
  <c r="AP1647" i="1"/>
  <c r="AQ681" i="1"/>
  <c r="AR539" i="1"/>
  <c r="AR503" i="1"/>
  <c r="AR667" i="1"/>
  <c r="AP918" i="1"/>
  <c r="AO782" i="1"/>
  <c r="AP1632" i="1"/>
  <c r="AP1575" i="1"/>
  <c r="AP1449" i="1"/>
  <c r="AR1335" i="1"/>
  <c r="AP1073" i="1"/>
  <c r="AP547" i="1"/>
  <c r="AO1600" i="1"/>
  <c r="AP1560" i="1"/>
  <c r="AP1297" i="1"/>
  <c r="AO1300" i="1"/>
  <c r="AP527" i="1"/>
  <c r="AP1352" i="1"/>
  <c r="AP1231" i="1"/>
  <c r="AQ688" i="1"/>
  <c r="AP1621" i="1"/>
  <c r="AP1548" i="1"/>
  <c r="AP1337" i="1"/>
  <c r="AR1246" i="1"/>
  <c r="AP1038" i="1"/>
  <c r="AP890" i="1"/>
  <c r="AR671" i="1"/>
  <c r="AP904" i="1"/>
  <c r="AP1425" i="1"/>
  <c r="AR1178" i="1"/>
  <c r="AR998" i="1"/>
  <c r="AP858" i="1"/>
  <c r="AP1437" i="1"/>
  <c r="AP1424" i="1"/>
  <c r="AO1256" i="1"/>
  <c r="AO700" i="1"/>
  <c r="AR648" i="1"/>
  <c r="AP1015" i="1"/>
  <c r="AQ1004" i="1"/>
  <c r="AR924" i="1"/>
  <c r="AP1257" i="1"/>
  <c r="AO1197" i="1"/>
  <c r="AR1133" i="1"/>
  <c r="AP1072" i="1"/>
  <c r="AR996" i="1"/>
  <c r="AP899" i="1"/>
  <c r="AP859" i="1"/>
  <c r="AO686" i="1"/>
  <c r="AR642" i="1"/>
  <c r="AR534" i="1"/>
  <c r="AP1031" i="1"/>
  <c r="AR1129" i="1"/>
  <c r="AP868" i="1"/>
  <c r="AP740" i="1"/>
  <c r="AP809" i="1"/>
  <c r="AO470" i="1"/>
  <c r="AR621" i="1"/>
  <c r="AP1035" i="1"/>
  <c r="AR903" i="1"/>
  <c r="AP628" i="1"/>
  <c r="AR519" i="1"/>
  <c r="AR1496" i="1"/>
  <c r="AQ1125" i="1"/>
  <c r="AO561" i="1"/>
  <c r="AP1492" i="1"/>
  <c r="AR1351" i="1"/>
  <c r="AR1111" i="1"/>
  <c r="AP968" i="1"/>
  <c r="AR515" i="1"/>
  <c r="AP1576" i="1"/>
  <c r="AP1330" i="1"/>
  <c r="AP1123" i="1"/>
  <c r="AQ612" i="1"/>
  <c r="AP1249" i="1"/>
  <c r="AO925" i="1"/>
  <c r="AO989" i="1"/>
  <c r="AP739" i="1"/>
  <c r="AP634" i="1"/>
  <c r="AR646" i="1"/>
  <c r="AR1117" i="1"/>
  <c r="AO658" i="1"/>
  <c r="AR1141" i="1"/>
  <c r="AP964" i="1"/>
  <c r="AP1615" i="1"/>
  <c r="AR1558" i="1"/>
  <c r="AP1635" i="1"/>
  <c r="AP1545" i="1"/>
  <c r="AR1493" i="1"/>
  <c r="AR1500" i="1"/>
  <c r="AP1531" i="1"/>
  <c r="AP1640" i="1"/>
  <c r="AP1616" i="1"/>
  <c r="AP1445" i="1"/>
  <c r="AP1606" i="1"/>
  <c r="AQ986" i="1"/>
  <c r="AQ699" i="1"/>
  <c r="AP1287" i="1"/>
  <c r="AP1262" i="1"/>
  <c r="AQ1149" i="1"/>
  <c r="AQ1109" i="1"/>
  <c r="AQ981" i="1"/>
  <c r="AQ860" i="1"/>
  <c r="AQ732" i="1"/>
  <c r="AR604" i="1"/>
  <c r="AR542" i="1"/>
  <c r="AR1609" i="1"/>
  <c r="AP1521" i="1"/>
  <c r="AR1402" i="1"/>
  <c r="AP1325" i="1"/>
  <c r="AP1056" i="1"/>
  <c r="AR703" i="1"/>
  <c r="AP976" i="1"/>
  <c r="AR586" i="1"/>
  <c r="AR521" i="1"/>
  <c r="AO1292" i="1"/>
  <c r="AR531" i="1"/>
  <c r="AR1653" i="1"/>
  <c r="AP1547" i="1"/>
  <c r="AP1311" i="1"/>
  <c r="AR1143" i="1"/>
  <c r="AP1162" i="1"/>
  <c r="AP954" i="1"/>
  <c r="AP834" i="1"/>
  <c r="AO941" i="1"/>
  <c r="AR1012" i="1"/>
  <c r="AR1113" i="1"/>
  <c r="AP1063" i="1"/>
  <c r="AP1041" i="1"/>
  <c r="AP729" i="1"/>
  <c r="AR673" i="1"/>
  <c r="AP1588" i="1"/>
  <c r="AP1318" i="1"/>
  <c r="AP1277" i="1"/>
  <c r="AP1350" i="1"/>
  <c r="AR1280" i="1"/>
  <c r="AR1167" i="1"/>
  <c r="AQ1121" i="1"/>
  <c r="AO625" i="1"/>
  <c r="AP1055" i="1"/>
  <c r="AQ1092" i="1"/>
  <c r="AR572" i="1"/>
  <c r="AR584" i="1"/>
  <c r="AR511" i="1"/>
  <c r="AP1450" i="1"/>
  <c r="AO1019" i="1"/>
  <c r="AO598" i="1"/>
  <c r="AQ751" i="1"/>
  <c r="AQ716" i="1"/>
  <c r="AP1489" i="1"/>
  <c r="AP1107" i="1"/>
  <c r="AR1122" i="1"/>
  <c r="AO1224" i="1"/>
  <c r="AR871" i="1"/>
  <c r="AQ828" i="1"/>
  <c r="AQ545" i="1"/>
  <c r="AO999" i="1"/>
  <c r="AP664" i="1"/>
  <c r="AO1185" i="1"/>
  <c r="AR1186" i="1"/>
  <c r="AP945" i="1"/>
  <c r="AR1145" i="1"/>
  <c r="AR522" i="1"/>
  <c r="AP467" i="1"/>
  <c r="AP1315" i="1"/>
  <c r="AP1499" i="1"/>
  <c r="AP1371" i="1"/>
  <c r="AR1389" i="1"/>
  <c r="AO1378" i="1"/>
  <c r="AP1241" i="1"/>
  <c r="AP1136" i="1"/>
  <c r="AO1017" i="1"/>
  <c r="AR978" i="1"/>
  <c r="AO1003" i="1"/>
  <c r="AR532" i="1"/>
  <c r="AP477" i="1"/>
  <c r="AP499" i="1"/>
  <c r="AR543" i="1"/>
  <c r="AP898" i="1"/>
  <c r="AO979" i="1"/>
  <c r="AP914" i="1"/>
  <c r="AO1021" i="1"/>
  <c r="AP891" i="1"/>
  <c r="AR689" i="1"/>
  <c r="AR626" i="1"/>
  <c r="AR630" i="1"/>
  <c r="AP1581" i="1"/>
  <c r="AO1294" i="1"/>
  <c r="AP1200" i="1"/>
  <c r="AR1002" i="1"/>
  <c r="AO1104" i="1"/>
  <c r="AR756" i="1"/>
  <c r="AO1642" i="1"/>
  <c r="AP1619" i="1"/>
  <c r="AP1423" i="1"/>
  <c r="AP1657" i="1"/>
  <c r="AP1059" i="1"/>
  <c r="AO1320" i="1"/>
  <c r="AP640" i="1"/>
  <c r="AP1515" i="1"/>
  <c r="AR1026" i="1"/>
  <c r="AR711" i="1"/>
  <c r="AP568" i="1"/>
  <c r="AP1610" i="1"/>
  <c r="AR1033" i="1"/>
  <c r="AP1049" i="1"/>
  <c r="AO1430" i="1"/>
  <c r="AP1047" i="1"/>
  <c r="AO1064" i="1"/>
  <c r="AR610" i="1"/>
  <c r="AO1243" i="1"/>
  <c r="AR1244" i="1"/>
  <c r="AR1131" i="1"/>
  <c r="AO654" i="1"/>
  <c r="AO1506" i="1"/>
  <c r="AP1296" i="1"/>
  <c r="AP762" i="1"/>
  <c r="AP678" i="1"/>
  <c r="AO492" i="1"/>
  <c r="AP1622" i="1"/>
  <c r="AP1444" i="1"/>
  <c r="AP680" i="1"/>
  <c r="AR529" i="1"/>
  <c r="AP937" i="1"/>
  <c r="AP906" i="1"/>
  <c r="AR1127" i="1"/>
  <c r="AO684" i="1"/>
  <c r="AP576" i="1"/>
  <c r="AP1382" i="1"/>
  <c r="AO1527" i="1"/>
  <c r="AO1408" i="1"/>
  <c r="AO730" i="1"/>
  <c r="AO1079" i="1"/>
  <c r="AO1142" i="1"/>
  <c r="AO1200" i="1"/>
  <c r="AO780" i="1"/>
  <c r="AO958" i="1"/>
  <c r="AO552" i="1"/>
  <c r="AP597" i="1"/>
  <c r="AO1396" i="1"/>
  <c r="AP970" i="1"/>
  <c r="AR675" i="1"/>
  <c r="AN645" i="1"/>
  <c r="AR1448" i="1"/>
  <c r="AQ1221" i="1"/>
  <c r="AR1612" i="1"/>
  <c r="AP1223" i="1"/>
  <c r="AO1657" i="1"/>
  <c r="AP1661" i="1"/>
  <c r="AO1658" i="1"/>
  <c r="AP1114" i="1"/>
  <c r="AR1285" i="1"/>
  <c r="AN1192" i="1"/>
  <c r="AR1168" i="1"/>
  <c r="AR1086" i="1"/>
  <c r="AO1059" i="1"/>
  <c r="AP613" i="1"/>
  <c r="AO1623" i="1"/>
  <c r="AP1570" i="1"/>
  <c r="AO1488" i="1"/>
  <c r="AO1410" i="1"/>
  <c r="AN1320" i="1"/>
  <c r="AP1298" i="1"/>
  <c r="AN1193" i="1"/>
  <c r="AR1263" i="1"/>
  <c r="AQ1016" i="1"/>
  <c r="AO1146" i="1"/>
  <c r="AP822" i="1"/>
  <c r="AP713" i="1"/>
  <c r="AO640" i="1"/>
  <c r="AP555" i="1"/>
  <c r="AR952" i="1"/>
  <c r="AN608" i="1"/>
  <c r="AP1628" i="1"/>
  <c r="AO1473" i="1"/>
  <c r="AP1636" i="1"/>
  <c r="AR1562" i="1"/>
  <c r="AP1375" i="1"/>
  <c r="AO1267" i="1"/>
  <c r="AO1210" i="1"/>
  <c r="AP785" i="1"/>
  <c r="AO948" i="1"/>
  <c r="AQ877" i="1"/>
  <c r="AR951" i="1"/>
  <c r="AQ526" i="1"/>
  <c r="AQ665" i="1"/>
  <c r="AO1515" i="1"/>
  <c r="AR1472" i="1"/>
  <c r="AO1405" i="1"/>
  <c r="AQ1151" i="1"/>
  <c r="AO864" i="1"/>
  <c r="AP1634" i="1"/>
  <c r="AO1530" i="1"/>
  <c r="AP1453" i="1"/>
  <c r="AP1438" i="1"/>
  <c r="AR1443" i="1"/>
  <c r="AP1295" i="1"/>
  <c r="AP1321" i="1"/>
  <c r="AR1159" i="1"/>
  <c r="AQ1062" i="1"/>
  <c r="AP1026" i="1"/>
  <c r="AN1045" i="1"/>
  <c r="AR743" i="1"/>
  <c r="AP711" i="1"/>
  <c r="AP856" i="1"/>
  <c r="AP728" i="1"/>
  <c r="AP611" i="1"/>
  <c r="AR616" i="1"/>
  <c r="AO568" i="1"/>
  <c r="AP525" i="1"/>
  <c r="AO537" i="1"/>
  <c r="AQ1020" i="1"/>
  <c r="AQ988" i="1"/>
  <c r="AP500" i="1"/>
  <c r="AP1270" i="1"/>
  <c r="AP1088" i="1"/>
  <c r="AP1074" i="1"/>
  <c r="AO875" i="1"/>
  <c r="AR659" i="1"/>
  <c r="AP771" i="1"/>
  <c r="AP731" i="1"/>
  <c r="AP963" i="1"/>
  <c r="AR554" i="1"/>
  <c r="AP618" i="1"/>
  <c r="AO536" i="1"/>
  <c r="AN1169" i="1"/>
  <c r="AP1170" i="1"/>
  <c r="AR992" i="1"/>
  <c r="AP804" i="1"/>
  <c r="AP745" i="1"/>
  <c r="AP600" i="1"/>
  <c r="AP506" i="1"/>
  <c r="AR1565" i="1"/>
  <c r="AO1098" i="1"/>
  <c r="AR617" i="1"/>
  <c r="AR533" i="1"/>
  <c r="AO1610" i="1"/>
  <c r="AO1539" i="1"/>
  <c r="AN1187" i="1"/>
  <c r="AQ1044" i="1"/>
  <c r="AQ1161" i="1"/>
  <c r="AN923" i="1"/>
  <c r="AO643" i="1"/>
  <c r="AP590" i="1"/>
  <c r="AP514" i="1"/>
  <c r="AR1440" i="1"/>
  <c r="AP1234" i="1"/>
  <c r="AR927" i="1"/>
  <c r="AP1237" i="1"/>
  <c r="AP1081" i="1"/>
  <c r="AP1033" i="1"/>
  <c r="AO509" i="1"/>
  <c r="AR1182" i="1"/>
  <c r="AO973" i="1"/>
  <c r="AO1032" i="1"/>
  <c r="AR705" i="1"/>
  <c r="AR530" i="1"/>
  <c r="AR482" i="1"/>
  <c r="AP825" i="1"/>
  <c r="AP793" i="1"/>
  <c r="AP1601" i="1"/>
  <c r="AP1569" i="1"/>
  <c r="AP1409" i="1"/>
  <c r="AR1281" i="1"/>
  <c r="AP1526" i="1"/>
  <c r="AN1477" i="1"/>
  <c r="AO1387" i="1"/>
  <c r="AO1049" i="1"/>
  <c r="AO940" i="1"/>
  <c r="AO830" i="1"/>
  <c r="AO1130" i="1"/>
  <c r="AP966" i="1"/>
  <c r="AQ668" i="1"/>
  <c r="AP633" i="1"/>
  <c r="AN1430" i="1"/>
  <c r="AN1522" i="1"/>
  <c r="AR1355" i="1"/>
  <c r="AO1258" i="1"/>
  <c r="AQ1054" i="1"/>
  <c r="AR1172" i="1"/>
  <c r="AO1134" i="1"/>
  <c r="AO1047" i="1"/>
  <c r="AQ1058" i="1"/>
  <c r="AO1023" i="1"/>
  <c r="AO936" i="1"/>
  <c r="AN1064" i="1"/>
  <c r="AN708" i="1"/>
  <c r="AN676" i="1"/>
  <c r="AP610" i="1"/>
  <c r="AO528" i="1"/>
  <c r="AO593" i="1"/>
  <c r="AO1656" i="1"/>
  <c r="AP884" i="1"/>
  <c r="AO485" i="1"/>
  <c r="AP1611" i="1"/>
  <c r="AP1474" i="1"/>
  <c r="AP1415" i="1"/>
  <c r="AP1377" i="1"/>
  <c r="AP1212" i="1"/>
  <c r="AR1174" i="1"/>
  <c r="AO1116" i="1"/>
  <c r="AR753" i="1"/>
  <c r="AR977" i="1"/>
  <c r="AR687" i="1"/>
  <c r="AO910" i="1"/>
  <c r="AP474" i="1"/>
  <c r="AP1293" i="1"/>
  <c r="AO1154" i="1"/>
  <c r="AP563" i="1"/>
  <c r="AR1650" i="1"/>
  <c r="AP1567" i="1"/>
  <c r="AO1501" i="1"/>
  <c r="AP1486" i="1"/>
  <c r="AP1380" i="1"/>
  <c r="AO1259" i="1"/>
  <c r="AP974" i="1"/>
  <c r="AO752" i="1"/>
  <c r="AR549" i="1"/>
  <c r="AO1386" i="1"/>
  <c r="AN1243" i="1"/>
  <c r="AO957" i="1"/>
  <c r="AP1196" i="1"/>
  <c r="AO843" i="1"/>
  <c r="AP827" i="1"/>
  <c r="AR635" i="1"/>
  <c r="AR1153" i="1"/>
  <c r="AP889" i="1"/>
  <c r="AP513" i="1"/>
  <c r="AR1008" i="1"/>
  <c r="AP857" i="1"/>
  <c r="AO518" i="1"/>
  <c r="AP481" i="1"/>
  <c r="AP1465" i="1"/>
  <c r="AP1630" i="1"/>
  <c r="AP1591" i="1"/>
  <c r="AR1057" i="1"/>
  <c r="AR1620" i="1"/>
  <c r="AP1614" i="1"/>
  <c r="AP734" i="1"/>
  <c r="AO1652" i="1"/>
  <c r="AO1533" i="1"/>
  <c r="AQ1481" i="1"/>
  <c r="AQ1417" i="1"/>
  <c r="AP473" i="1"/>
  <c r="AP1331" i="1"/>
  <c r="AR1304" i="1"/>
  <c r="AP1199" i="1"/>
  <c r="AQ911" i="1"/>
  <c r="AP852" i="1"/>
  <c r="AO1655" i="1"/>
  <c r="AQ1406" i="1"/>
  <c r="AQ1301" i="1"/>
  <c r="AO1303" i="1"/>
  <c r="AP1244" i="1"/>
  <c r="AO1266" i="1"/>
  <c r="AO1228" i="1"/>
  <c r="AP1131" i="1"/>
  <c r="AO876" i="1"/>
  <c r="AN1048" i="1"/>
  <c r="AO870" i="1"/>
  <c r="AN654" i="1"/>
  <c r="AP1648" i="1"/>
  <c r="AQ1273" i="1"/>
  <c r="AO794" i="1"/>
  <c r="AR775" i="1"/>
  <c r="AR967" i="1"/>
  <c r="AP944" i="1"/>
  <c r="AR631" i="1"/>
  <c r="AO1552" i="1"/>
  <c r="AO1462" i="1"/>
  <c r="AO1540" i="1"/>
  <c r="AO1584" i="1"/>
  <c r="AN1532" i="1"/>
  <c r="AN1506" i="1"/>
  <c r="AP1483" i="1"/>
  <c r="AO1359" i="1"/>
  <c r="AO1403" i="1"/>
  <c r="AO1296" i="1"/>
  <c r="AN1255" i="1"/>
  <c r="AO1112" i="1"/>
  <c r="AO1046" i="1"/>
  <c r="AO762" i="1"/>
  <c r="AQ909" i="1"/>
  <c r="AQ781" i="1"/>
  <c r="AN846" i="1"/>
  <c r="AO678" i="1"/>
  <c r="AO934" i="1"/>
  <c r="AN787" i="1"/>
  <c r="AR540" i="1"/>
  <c r="AN492" i="1"/>
  <c r="AO623" i="1"/>
  <c r="AN1395" i="1"/>
  <c r="AO1354" i="1"/>
  <c r="AR1014" i="1"/>
  <c r="AP1009" i="1"/>
  <c r="AQ697" i="1"/>
  <c r="AQ1659" i="1"/>
  <c r="AQ1639" i="1"/>
  <c r="AO1622" i="1"/>
  <c r="AQ1520" i="1"/>
  <c r="AO1544" i="1"/>
  <c r="AO1487" i="1"/>
  <c r="AO1441" i="1"/>
  <c r="AO1444" i="1"/>
  <c r="AO1413" i="1"/>
  <c r="AO1400" i="1"/>
  <c r="AP1274" i="1"/>
  <c r="AP1238" i="1"/>
  <c r="AQ1068" i="1"/>
  <c r="AR1099" i="1"/>
  <c r="AP993" i="1"/>
  <c r="AP1093" i="1"/>
  <c r="AR1084" i="1"/>
  <c r="AR938" i="1"/>
  <c r="AP808" i="1"/>
  <c r="AO680" i="1"/>
  <c r="AO920" i="1"/>
  <c r="AP594" i="1"/>
  <c r="AO488" i="1"/>
  <c r="AP529" i="1"/>
  <c r="AP479" i="1"/>
  <c r="AO937" i="1"/>
  <c r="AQ709" i="1"/>
  <c r="AP712" i="1"/>
  <c r="AO501" i="1"/>
  <c r="AO1096" i="1"/>
  <c r="AO1040" i="1"/>
  <c r="AP663" i="1"/>
  <c r="AO835" i="1"/>
  <c r="AN595" i="1"/>
  <c r="AN544" i="1"/>
  <c r="AO629" i="1"/>
  <c r="AP1207" i="1"/>
  <c r="AP1205" i="1"/>
  <c r="AP1276" i="1"/>
  <c r="AO1094" i="1"/>
  <c r="AO906" i="1"/>
  <c r="AO842" i="1"/>
  <c r="AO1106" i="1"/>
  <c r="AO900" i="1"/>
  <c r="AP905" i="1"/>
  <c r="AP777" i="1"/>
  <c r="AP606" i="1"/>
  <c r="AP609" i="1"/>
  <c r="AR589" i="1"/>
  <c r="AP1466" i="1"/>
  <c r="AP1312" i="1"/>
  <c r="AP1127" i="1"/>
  <c r="AO1027" i="1"/>
  <c r="AO736" i="1"/>
  <c r="AO459" i="1"/>
  <c r="AP483" i="1"/>
  <c r="AO1551" i="1"/>
  <c r="AP1482" i="1"/>
  <c r="AR1392" i="1"/>
  <c r="AP1391" i="1"/>
  <c r="AP1385" i="1"/>
  <c r="AP1346" i="1"/>
  <c r="AR1269" i="1"/>
  <c r="AP1260" i="1"/>
  <c r="AP1213" i="1"/>
  <c r="AP1191" i="1"/>
  <c r="AP1095" i="1"/>
  <c r="AO1132" i="1"/>
  <c r="AO1138" i="1"/>
  <c r="AO896" i="1"/>
  <c r="AO971" i="1"/>
  <c r="AN684" i="1"/>
  <c r="AO806" i="1"/>
  <c r="AQ596" i="1"/>
  <c r="AO576" i="1"/>
  <c r="AO493" i="1"/>
  <c r="AO541" i="1"/>
  <c r="AP770" i="1"/>
  <c r="AN469" i="1"/>
  <c r="AO1382" i="1"/>
  <c r="AP1233" i="1"/>
  <c r="AO933" i="1"/>
  <c r="AP722" i="1"/>
  <c r="AP803" i="1"/>
  <c r="AR562" i="1"/>
  <c r="AR1105" i="1"/>
  <c r="AP921" i="1"/>
  <c r="AR1289" i="1"/>
  <c r="AR1367" i="1"/>
  <c r="AP838" i="1"/>
  <c r="AP1446" i="1"/>
  <c r="AO1322" i="1"/>
  <c r="AP888" i="1"/>
  <c r="AP1525" i="1"/>
  <c r="AP1549" i="1"/>
  <c r="AO1418" i="1"/>
  <c r="AR1397" i="1"/>
  <c r="AP1338" i="1"/>
  <c r="AP603" i="1"/>
  <c r="AR1508" i="1"/>
  <c r="AO582" i="1"/>
  <c r="AO1356" i="1"/>
  <c r="AR1147" i="1"/>
  <c r="AO1100" i="1"/>
  <c r="AP1361" i="1"/>
  <c r="AP800" i="1"/>
  <c r="AR567" i="1"/>
  <c r="AO558" i="1"/>
  <c r="AP1253" i="1"/>
  <c r="AO1467" i="1"/>
  <c r="AR695" i="1"/>
  <c r="AO1310" i="1"/>
  <c r="AP1617" i="1"/>
  <c r="AR807" i="1"/>
  <c r="AP942" i="1"/>
  <c r="AO816" i="1"/>
  <c r="AO983" i="1"/>
  <c r="AR724" i="1"/>
  <c r="AP512" i="1"/>
  <c r="AR524" i="1"/>
  <c r="AR1290" i="1"/>
  <c r="AR1523" i="1"/>
  <c r="AP1025" i="1"/>
  <c r="AP624" i="1"/>
  <c r="AR1363" i="1"/>
  <c r="AP1328" i="1"/>
  <c r="AP1504" i="1"/>
  <c r="AP1365" i="1"/>
  <c r="AO1455" i="1"/>
  <c r="AR1407" i="1"/>
  <c r="AR1235" i="1"/>
  <c r="AP792" i="1"/>
  <c r="AR615" i="1"/>
  <c r="AO1181" i="1"/>
  <c r="AR956" i="1"/>
  <c r="AP1013" i="1"/>
  <c r="AP772" i="1"/>
  <c r="AP614" i="1"/>
  <c r="AR1599" i="1"/>
  <c r="AO1626" i="1"/>
  <c r="AO1666" i="1"/>
  <c r="AR1529" i="1"/>
  <c r="AR1412" i="1"/>
  <c r="AO1581" i="1"/>
  <c r="AQ1593" i="1"/>
  <c r="AP1222" i="1"/>
  <c r="AN502" i="1"/>
  <c r="AO1319" i="1"/>
  <c r="AN1294" i="1"/>
  <c r="AN1104" i="1"/>
  <c r="AP756" i="1"/>
  <c r="AR1605" i="1"/>
  <c r="AN1582" i="1"/>
  <c r="AN1642" i="1"/>
  <c r="AO1619" i="1"/>
  <c r="AN1566" i="1"/>
  <c r="AO1458" i="1"/>
  <c r="AO1423" i="1"/>
  <c r="AO1338" i="1"/>
  <c r="AR1065" i="1"/>
  <c r="AO766" i="1"/>
  <c r="AR707" i="1"/>
  <c r="AP1670" i="1"/>
  <c r="AP1561" i="1"/>
  <c r="AP1514" i="1"/>
  <c r="AP1529" i="1"/>
  <c r="AO1524" i="1"/>
  <c r="AQ1339" i="1"/>
  <c r="AQ1456" i="1"/>
  <c r="AP1412" i="1"/>
  <c r="AR1624" i="1"/>
  <c r="AO1604" i="1"/>
  <c r="AQ1414" i="1"/>
  <c r="AP1309" i="1"/>
  <c r="AO1222" i="1"/>
  <c r="AP991" i="1"/>
  <c r="AO1061" i="1"/>
  <c r="AO912" i="1"/>
  <c r="AO507" i="1"/>
  <c r="AO1498" i="1"/>
  <c r="AO1512" i="1"/>
  <c r="AP1372" i="1"/>
  <c r="AP1144" i="1"/>
  <c r="AP1240" i="1"/>
  <c r="AR1171" i="1"/>
  <c r="AR1209" i="1"/>
  <c r="AO908" i="1"/>
  <c r="AP946" i="1"/>
  <c r="AP939" i="1"/>
  <c r="AO760" i="1"/>
  <c r="AP460" i="1"/>
  <c r="AO599" i="1"/>
  <c r="AO575" i="1"/>
  <c r="AN463" i="1"/>
  <c r="AO1261" i="1"/>
  <c r="AO1082" i="1"/>
  <c r="AR916" i="1"/>
  <c r="AP854" i="1"/>
  <c r="AO517" i="1"/>
  <c r="AO551" i="1"/>
  <c r="AO597" i="1"/>
  <c r="AP1605" i="1"/>
  <c r="AO1507" i="1"/>
  <c r="AR1452" i="1"/>
  <c r="AP1644" i="1"/>
  <c r="AP1571" i="1"/>
  <c r="AP1518" i="1"/>
  <c r="AP1431" i="1"/>
  <c r="AR1384" i="1"/>
  <c r="AP1349" i="1"/>
  <c r="AP1360" i="1"/>
  <c r="AP1302" i="1"/>
  <c r="AP1188" i="1"/>
  <c r="AP1065" i="1"/>
  <c r="AN1001" i="1"/>
  <c r="AQ721" i="1"/>
  <c r="AN766" i="1"/>
  <c r="AO970" i="1"/>
  <c r="AO961" i="1"/>
  <c r="AP707" i="1"/>
  <c r="AP675" i="1"/>
  <c r="AR636" i="1"/>
  <c r="AO1670" i="1"/>
  <c r="AP1448" i="1"/>
  <c r="AP1643" i="1"/>
  <c r="AR1011" i="1"/>
  <c r="AP1553" i="1"/>
  <c r="AQ1333" i="1"/>
  <c r="AP1612" i="1"/>
  <c r="AP862" i="1"/>
  <c r="AQ1476" i="1"/>
  <c r="AO1421" i="1"/>
  <c r="AR1119" i="1"/>
  <c r="AR1583" i="1"/>
  <c r="AO1554" i="1"/>
  <c r="AP1285" i="1"/>
  <c r="AP1168" i="1"/>
  <c r="AP1086" i="1"/>
  <c r="AO613" i="1"/>
  <c r="AN1623" i="1"/>
  <c r="AO1570" i="1"/>
  <c r="AN1542" i="1"/>
  <c r="AR1436" i="1"/>
  <c r="AP1332" i="1"/>
  <c r="AO1298" i="1"/>
  <c r="AR1271" i="1"/>
  <c r="AR1232" i="1"/>
  <c r="AR1139" i="1"/>
  <c r="AO1120" i="1"/>
  <c r="AO1183" i="1"/>
  <c r="AP812" i="1"/>
  <c r="AO822" i="1"/>
  <c r="AP461" i="1"/>
  <c r="AR588" i="1"/>
  <c r="AO655" i="1"/>
  <c r="AP1227" i="1"/>
  <c r="AO1102" i="1"/>
  <c r="AQ1043" i="1"/>
  <c r="AP952" i="1"/>
  <c r="AO1636" i="1"/>
  <c r="AO1564" i="1"/>
  <c r="AP1562" i="1"/>
  <c r="AP1435" i="1"/>
  <c r="AP1373" i="1"/>
  <c r="AO1375" i="1"/>
  <c r="AO1334" i="1"/>
  <c r="AP1206" i="1"/>
  <c r="AO1252" i="1"/>
  <c r="AP1204" i="1"/>
  <c r="AN1210" i="1"/>
  <c r="AR913" i="1"/>
  <c r="AP897" i="1"/>
  <c r="AP833" i="1"/>
  <c r="AP769" i="1"/>
  <c r="AP951" i="1"/>
  <c r="AP960" i="1"/>
  <c r="AO627" i="1"/>
  <c r="AO583" i="1"/>
  <c r="AQ565" i="1"/>
  <c r="AP1472" i="1"/>
  <c r="AP1236" i="1"/>
  <c r="AO1226" i="1"/>
  <c r="AQ1000" i="1"/>
  <c r="AQ847" i="1"/>
  <c r="AN666" i="1"/>
  <c r="AO1634" i="1"/>
  <c r="AN1608" i="1"/>
  <c r="AO1453" i="1"/>
  <c r="AO1470" i="1"/>
  <c r="AO1438" i="1"/>
  <c r="AP1443" i="1"/>
  <c r="AO1295" i="1"/>
  <c r="AP1364" i="1"/>
  <c r="AO1374" i="1"/>
  <c r="AO1321" i="1"/>
  <c r="AP1159" i="1"/>
  <c r="AR994" i="1"/>
  <c r="AQ984" i="1"/>
  <c r="AP743" i="1"/>
  <c r="AO856" i="1"/>
  <c r="AO728" i="1"/>
  <c r="AN819" i="1"/>
  <c r="AO611" i="1"/>
  <c r="AQ670" i="1"/>
  <c r="AP616" i="1"/>
  <c r="AO476" i="1"/>
  <c r="AN638" i="1"/>
  <c r="AN537" i="1"/>
  <c r="AO500" i="1"/>
  <c r="AO1270" i="1"/>
  <c r="AO1088" i="1"/>
  <c r="AO1074" i="1"/>
  <c r="AN875" i="1"/>
  <c r="AP659" i="1"/>
  <c r="AO771" i="1"/>
  <c r="AO731" i="1"/>
  <c r="AO963" i="1"/>
  <c r="AP554" i="1"/>
  <c r="AO618" i="1"/>
  <c r="AP464" i="1"/>
  <c r="AO1201" i="1"/>
  <c r="AR1202" i="1"/>
  <c r="AP992" i="1"/>
  <c r="AQ919" i="1"/>
  <c r="AQ855" i="1"/>
  <c r="AQ791" i="1"/>
  <c r="AQ727" i="1"/>
  <c r="AO804" i="1"/>
  <c r="AO873" i="1"/>
  <c r="AO745" i="1"/>
  <c r="AQ690" i="1"/>
  <c r="AO600" i="1"/>
  <c r="AO506" i="1"/>
  <c r="AP1565" i="1"/>
  <c r="AN1098" i="1"/>
  <c r="AN1180" i="1"/>
  <c r="AQ683" i="1"/>
  <c r="AP617" i="1"/>
  <c r="AP533" i="1"/>
  <c r="AR1509" i="1"/>
  <c r="AP1597" i="1"/>
  <c r="AP1404" i="1"/>
  <c r="AR881" i="1"/>
  <c r="AP826" i="1"/>
  <c r="AR679" i="1"/>
  <c r="AP790" i="1"/>
  <c r="AR498" i="1"/>
  <c r="AO514" i="1"/>
  <c r="AP1440" i="1"/>
  <c r="AO1234" i="1"/>
  <c r="AO1069" i="1"/>
  <c r="AP927" i="1"/>
  <c r="AN1546" i="1"/>
  <c r="AP1475" i="1"/>
  <c r="AO1344" i="1"/>
  <c r="AO1237" i="1"/>
  <c r="AQ1239" i="1"/>
  <c r="AO1128" i="1"/>
  <c r="AO1081" i="1"/>
  <c r="AO1053" i="1"/>
  <c r="AR886" i="1"/>
  <c r="AP466" i="1"/>
  <c r="AN478" i="1"/>
  <c r="AP1182" i="1"/>
  <c r="AN1220" i="1"/>
  <c r="AN973" i="1"/>
  <c r="AO754" i="1"/>
  <c r="AN1032" i="1"/>
  <c r="AP705" i="1"/>
  <c r="AP530" i="1"/>
  <c r="AN592" i="1"/>
  <c r="AP482" i="1"/>
  <c r="AQ959" i="1"/>
  <c r="AQ821" i="1"/>
  <c r="AO969" i="1"/>
  <c r="AO825" i="1"/>
  <c r="AN622" i="1"/>
  <c r="AQ935" i="1"/>
  <c r="AQ725" i="1"/>
  <c r="AO793" i="1"/>
  <c r="AO1340" i="1"/>
  <c r="AQ1603" i="1"/>
  <c r="AO1601" i="1"/>
  <c r="AO1585" i="1"/>
  <c r="AO1569" i="1"/>
  <c r="AO1503" i="1"/>
  <c r="AQ1383" i="1"/>
  <c r="AO1409" i="1"/>
  <c r="AP1281" i="1"/>
  <c r="AO1526" i="1"/>
  <c r="AQ1505" i="1"/>
  <c r="AR1379" i="1"/>
  <c r="AP1247" i="1"/>
  <c r="AP950" i="1"/>
  <c r="AR574" i="1"/>
  <c r="AR1594" i="1"/>
  <c r="AP1355" i="1"/>
  <c r="AN1362" i="1"/>
  <c r="AP1160" i="1"/>
  <c r="AR1218" i="1"/>
  <c r="AR1163" i="1"/>
  <c r="AP955" i="1"/>
  <c r="AP744" i="1"/>
  <c r="AP922" i="1"/>
  <c r="AP489" i="1"/>
  <c r="AP1478" i="1"/>
  <c r="AR788" i="1"/>
  <c r="AR726" i="1"/>
  <c r="AP573" i="1"/>
  <c r="AO1664" i="1"/>
  <c r="AO1611" i="1"/>
  <c r="AO1586" i="1"/>
  <c r="AO1474" i="1"/>
  <c r="AO1415" i="1"/>
  <c r="AO1377" i="1"/>
  <c r="AO1376" i="1"/>
  <c r="AO1212" i="1"/>
  <c r="AP1174" i="1"/>
  <c r="AN1116" i="1"/>
  <c r="AP753" i="1"/>
  <c r="AP977" i="1"/>
  <c r="AP687" i="1"/>
  <c r="AN910" i="1"/>
  <c r="AN848" i="1"/>
  <c r="AO474" i="1"/>
  <c r="AN601" i="1"/>
  <c r="AO1293" i="1"/>
  <c r="AN1154" i="1"/>
  <c r="AO563" i="1"/>
  <c r="AP1650" i="1"/>
  <c r="AO1567" i="1"/>
  <c r="AN1501" i="1"/>
  <c r="AO1486" i="1"/>
  <c r="AO1380" i="1"/>
  <c r="AN1259" i="1"/>
  <c r="AQ1030" i="1"/>
  <c r="AO929" i="1"/>
  <c r="AP758" i="1"/>
  <c r="AO974" i="1"/>
  <c r="AN752" i="1"/>
  <c r="AN494" i="1"/>
  <c r="AP549" i="1"/>
  <c r="AP1394" i="1"/>
  <c r="AP1369" i="1"/>
  <c r="AN957" i="1"/>
  <c r="AO882" i="1"/>
  <c r="AO1196" i="1"/>
  <c r="AN843" i="1"/>
  <c r="AO827" i="1"/>
  <c r="AN651" i="1"/>
  <c r="AR566" i="1"/>
  <c r="AP635" i="1"/>
  <c r="AP1153" i="1"/>
  <c r="AO889" i="1"/>
  <c r="AO513" i="1"/>
  <c r="AP1008" i="1"/>
  <c r="AQ917" i="1"/>
  <c r="AO857" i="1"/>
  <c r="AN518" i="1"/>
  <c r="AO481" i="1"/>
  <c r="AO1465" i="1"/>
  <c r="AO1630" i="1"/>
  <c r="AO1591" i="1"/>
  <c r="AP1057" i="1"/>
  <c r="AP1620" i="1"/>
  <c r="AO1614" i="1"/>
  <c r="AQ1278" i="1"/>
  <c r="AO734" i="1"/>
  <c r="AR1660" i="1"/>
  <c r="AP1602" i="1"/>
  <c r="AR1464" i="1"/>
  <c r="AR1103" i="1"/>
  <c r="AO1331" i="1"/>
  <c r="AP1304" i="1"/>
  <c r="AO1199" i="1"/>
  <c r="AO1124" i="1"/>
  <c r="AN641" i="1"/>
  <c r="AP557" i="1"/>
  <c r="AR1535" i="1"/>
  <c r="AR1447" i="1"/>
  <c r="AO1401" i="1"/>
  <c r="AO1177" i="1"/>
  <c r="AR1248" i="1"/>
  <c r="AR1135" i="1"/>
  <c r="AO1176" i="1"/>
  <c r="AP1184" i="1"/>
  <c r="AP748" i="1"/>
  <c r="AP656" i="1"/>
  <c r="AN647" i="1"/>
  <c r="AO1648" i="1"/>
  <c r="AR1419" i="1"/>
  <c r="AP1140" i="1"/>
  <c r="AP775" i="1"/>
  <c r="AP967" i="1"/>
  <c r="AO944" i="1"/>
  <c r="AP631" i="1"/>
  <c r="AP1516" i="1"/>
  <c r="AR1468" i="1"/>
  <c r="AP1578" i="1"/>
  <c r="AO1484" i="1"/>
  <c r="AP1291" i="1"/>
  <c r="AR1194" i="1"/>
  <c r="AP1071" i="1"/>
  <c r="AP865" i="1"/>
  <c r="AR839" i="1"/>
  <c r="AP694" i="1"/>
  <c r="AP902" i="1"/>
  <c r="AP578" i="1"/>
  <c r="AO1495" i="1"/>
  <c r="AN1354" i="1"/>
  <c r="AP1087" i="1"/>
  <c r="AP1014" i="1"/>
  <c r="AO1009" i="1"/>
  <c r="AR1668" i="1"/>
  <c r="AO1555" i="1"/>
  <c r="AP1536" i="1"/>
  <c r="AP1460" i="1"/>
  <c r="AR1459" i="1"/>
  <c r="AP1327" i="1"/>
  <c r="AO1274" i="1"/>
  <c r="AO1238" i="1"/>
  <c r="AR1010" i="1"/>
  <c r="AP1099" i="1"/>
  <c r="AO993" i="1"/>
  <c r="AO1093" i="1"/>
  <c r="AP1084" i="1"/>
  <c r="AP938" i="1"/>
  <c r="AO808" i="1"/>
  <c r="AR975" i="1"/>
  <c r="AR710" i="1"/>
  <c r="AP637" i="1"/>
  <c r="AR632" i="1"/>
  <c r="AO508" i="1"/>
  <c r="AO602" i="1"/>
  <c r="AN559" i="1"/>
  <c r="AO479" i="1"/>
  <c r="AO712" i="1"/>
  <c r="AN486" i="1"/>
  <c r="AN501" i="1"/>
  <c r="AR1198" i="1"/>
  <c r="AR1165" i="1"/>
  <c r="AP1080" i="1"/>
  <c r="AO811" i="1"/>
  <c r="AP795" i="1"/>
  <c r="AP650" i="1"/>
  <c r="AN629" i="1"/>
  <c r="AO472" i="1"/>
  <c r="AO1207" i="1"/>
  <c r="AO1205" i="1"/>
  <c r="AO1276" i="1"/>
  <c r="AR1024" i="1"/>
  <c r="AP874" i="1"/>
  <c r="AP746" i="1"/>
  <c r="AP836" i="1"/>
  <c r="AO905" i="1"/>
  <c r="AO777" i="1"/>
  <c r="AQ706" i="1"/>
  <c r="AO484" i="1"/>
  <c r="AO606" i="1"/>
  <c r="AO609" i="1"/>
  <c r="AP589" i="1"/>
  <c r="AO1637" i="1"/>
  <c r="AO1466" i="1"/>
  <c r="AO1312" i="1"/>
  <c r="AO1158" i="1"/>
  <c r="AP577" i="1"/>
  <c r="AP1596" i="1"/>
  <c r="AO1482" i="1"/>
  <c r="AP1392" i="1"/>
  <c r="AN1434" i="1"/>
  <c r="AO1391" i="1"/>
  <c r="AO1385" i="1"/>
  <c r="AO1346" i="1"/>
  <c r="AP1269" i="1"/>
  <c r="AO1260" i="1"/>
  <c r="AO1213" i="1"/>
  <c r="AO1191" i="1"/>
  <c r="AO1095" i="1"/>
  <c r="AN1132" i="1"/>
  <c r="AO972" i="1"/>
  <c r="AN1138" i="1"/>
  <c r="AP1214" i="1"/>
  <c r="AP930" i="1"/>
  <c r="AO660" i="1"/>
  <c r="AP532" i="1"/>
  <c r="AP672" i="1"/>
  <c r="AN475" i="1"/>
  <c r="AN541" i="1"/>
  <c r="AQ585" i="1"/>
  <c r="AO495" i="1"/>
  <c r="AO770" i="1"/>
  <c r="AQ685" i="1"/>
  <c r="AP520" i="1"/>
  <c r="AP1341" i="1"/>
  <c r="AO1233" i="1"/>
  <c r="AN965" i="1"/>
  <c r="AN933" i="1"/>
  <c r="AO850" i="1"/>
  <c r="AO722" i="1"/>
  <c r="AN907" i="1"/>
  <c r="AO803" i="1"/>
  <c r="AO763" i="1"/>
  <c r="AP562" i="1"/>
  <c r="AR564" i="1"/>
  <c r="AN639" i="1"/>
  <c r="AP1101" i="1"/>
  <c r="AP1105" i="1"/>
  <c r="AO921" i="1"/>
  <c r="AQ2060" i="1" l="1"/>
  <c r="AQ1736" i="1"/>
  <c r="AQ1760" i="1"/>
  <c r="AQ1959" i="1"/>
  <c r="AQ1746" i="1"/>
  <c r="AQ1921" i="1"/>
  <c r="AQ1771" i="1"/>
  <c r="AQ2009" i="1"/>
  <c r="AQ1851" i="1"/>
  <c r="AQ1845" i="1"/>
  <c r="AQ1696" i="1"/>
  <c r="AQ2004" i="1"/>
  <c r="AQ2032" i="1"/>
  <c r="AQ1794" i="1"/>
  <c r="AQ1827" i="1"/>
  <c r="AQ2258" i="1"/>
  <c r="AQ1752" i="1"/>
  <c r="AQ2334" i="1"/>
  <c r="AQ1819" i="1"/>
  <c r="AQ1964" i="1"/>
  <c r="AQ1701" i="1"/>
  <c r="AQ1996" i="1"/>
  <c r="AQ1820" i="1"/>
  <c r="AQ2264" i="1"/>
  <c r="AQ2185" i="1"/>
  <c r="AQ1857" i="1"/>
  <c r="AQ1762" i="1"/>
  <c r="AQ1917" i="1"/>
  <c r="AQ1939" i="1"/>
  <c r="AQ1873" i="1"/>
  <c r="AQ1937" i="1"/>
  <c r="AQ1756" i="1"/>
  <c r="AQ1782" i="1"/>
  <c r="AQ1855" i="1"/>
  <c r="AQ1734" i="1"/>
  <c r="AQ1831" i="1"/>
  <c r="AQ1985" i="1"/>
  <c r="AQ2073" i="1"/>
  <c r="AQ2035" i="1"/>
  <c r="AQ1815" i="1"/>
  <c r="AQ1847" i="1"/>
  <c r="AQ1778" i="1"/>
  <c r="AQ2181" i="1"/>
  <c r="AQ2189" i="1"/>
  <c r="AQ1790" i="1"/>
  <c r="AQ1754" i="1"/>
  <c r="AQ1891" i="1"/>
  <c r="AQ2003" i="1"/>
  <c r="AQ1833" i="1"/>
  <c r="AQ2304" i="1"/>
  <c r="AQ1839" i="1"/>
  <c r="AQ1983" i="1"/>
  <c r="AQ1767" i="1"/>
  <c r="AQ1758" i="1"/>
  <c r="AQ1992" i="1"/>
  <c r="AQ1872" i="1"/>
  <c r="AQ2048" i="1"/>
  <c r="AQ2096" i="1"/>
  <c r="AQ1802" i="1"/>
  <c r="AQ1677" i="1"/>
  <c r="AQ1694" i="1"/>
  <c r="AQ1893" i="1"/>
  <c r="AQ1880" i="1"/>
  <c r="AQ1987" i="1"/>
  <c r="AQ1919" i="1"/>
  <c r="AQ1718" i="1"/>
  <c r="AQ1889" i="1"/>
  <c r="AQ1791" i="1"/>
  <c r="AQ2057" i="1"/>
  <c r="AQ1953" i="1"/>
  <c r="AQ1905" i="1"/>
  <c r="AQ1933" i="1"/>
  <c r="AQ1725" i="1"/>
  <c r="AQ1726" i="1"/>
  <c r="AQ2039" i="1"/>
  <c r="AQ1824" i="1"/>
  <c r="AQ2028" i="1"/>
  <c r="AQ1837" i="1"/>
  <c r="AQ1929" i="1"/>
  <c r="AQ1738" i="1"/>
  <c r="AQ1817" i="1"/>
  <c r="AQ1742" i="1"/>
  <c r="AQ1835" i="1"/>
  <c r="AQ1853" i="1"/>
  <c r="AQ1710" i="1"/>
  <c r="AQ1849" i="1"/>
  <c r="AQ1814" i="1"/>
  <c r="AQ1925" i="1"/>
  <c r="AQ1949" i="1"/>
  <c r="AQ2076" i="1"/>
  <c r="AQ2272" i="1"/>
  <c r="AQ2044" i="1"/>
  <c r="AQ2187" i="1"/>
  <c r="AQ1980" i="1"/>
  <c r="AQ1766" i="1"/>
  <c r="AQ1841" i="1"/>
  <c r="AQ1875" i="1"/>
  <c r="AQ2092" i="1"/>
  <c r="AQ1899" i="1"/>
  <c r="AQ1806" i="1"/>
  <c r="AQ1702" i="1"/>
  <c r="AQ1744" i="1"/>
  <c r="AQ2192" i="1"/>
  <c r="AQ2302" i="1"/>
  <c r="AQ1740" i="1"/>
  <c r="AQ1804" i="1"/>
  <c r="AQ2079" i="1"/>
  <c r="AQ1750" i="1"/>
  <c r="AQ1786" i="1"/>
  <c r="AQ2238" i="1"/>
  <c r="AQ1825" i="1"/>
  <c r="AQ1977" i="1"/>
  <c r="AQ1997" i="1"/>
  <c r="AQ2012" i="1"/>
  <c r="AQ2072" i="1"/>
  <c r="AQ1870" i="1"/>
  <c r="AQ1774" i="1"/>
  <c r="AQ1764" i="1"/>
  <c r="AQ1887" i="1"/>
  <c r="AQ2068" i="1"/>
  <c r="AQ1676" i="1"/>
  <c r="AQ1843" i="1"/>
  <c r="AQ2051" i="1"/>
  <c r="AQ1748" i="1"/>
  <c r="AQ1721" i="1"/>
  <c r="AQ2206" i="1"/>
  <c r="AQ1730" i="1"/>
  <c r="AQ2063" i="1"/>
  <c r="AQ2193" i="1"/>
  <c r="AQ2059" i="1"/>
  <c r="AQ1709" i="1"/>
  <c r="AQ1829" i="1"/>
  <c r="AQ1798" i="1"/>
  <c r="AQ1810" i="1"/>
  <c r="AQ1693" i="1"/>
  <c r="AQ1903" i="1"/>
  <c r="AK837" i="1"/>
  <c r="AP837" i="1" s="1"/>
  <c r="AL701" i="1"/>
  <c r="AQ701" i="1" s="1"/>
  <c r="AP701" i="1"/>
  <c r="AK943" i="1"/>
  <c r="AQ1167" i="1"/>
  <c r="AQ719" i="1"/>
  <c r="AP757" i="1"/>
  <c r="AQ849" i="1"/>
  <c r="AK1042" i="1"/>
  <c r="AO1042" i="1"/>
  <c r="AQ1667" i="1"/>
  <c r="AQ845" i="1"/>
  <c r="AQ1194" i="1"/>
  <c r="AQ996" i="1"/>
  <c r="AQ693" i="1"/>
  <c r="AQ521" i="1"/>
  <c r="AQ1500" i="1"/>
  <c r="AP1284" i="1"/>
  <c r="AQ648" i="1"/>
  <c r="AP1411" i="1"/>
  <c r="AQ549" i="1"/>
  <c r="AQ1483" i="1"/>
  <c r="AP845" i="1"/>
  <c r="AP1316" i="1"/>
  <c r="AQ636" i="1"/>
  <c r="AQ1033" i="1"/>
  <c r="AQ626" i="1"/>
  <c r="AQ539" i="1"/>
  <c r="AR580" i="1"/>
  <c r="AQ580" i="1"/>
  <c r="AQ1168" i="1"/>
  <c r="AQ1496" i="1"/>
  <c r="AQ667" i="1"/>
  <c r="AP1286" i="1"/>
  <c r="AR1286" i="1"/>
  <c r="AQ1127" i="1"/>
  <c r="AQ1246" i="1"/>
  <c r="AP1646" i="1"/>
  <c r="AQ1661" i="1"/>
  <c r="AO813" i="1"/>
  <c r="AQ1103" i="1"/>
  <c r="AQ1412" i="1"/>
  <c r="AQ1367" i="1"/>
  <c r="AQ632" i="1"/>
  <c r="AQ788" i="1"/>
  <c r="AQ1171" i="1"/>
  <c r="AQ1290" i="1"/>
  <c r="AQ1392" i="1"/>
  <c r="AQ927" i="1"/>
  <c r="AR820" i="1"/>
  <c r="AQ820" i="1"/>
  <c r="AR1451" i="1"/>
  <c r="AQ1451" i="1"/>
  <c r="AQ975" i="1"/>
  <c r="AR1190" i="1"/>
  <c r="AQ1190" i="1"/>
  <c r="AR1475" i="1"/>
  <c r="AQ1475" i="1"/>
  <c r="AR1006" i="1"/>
  <c r="AQ1006" i="1"/>
  <c r="AR1663" i="1"/>
  <c r="AQ1663" i="1"/>
  <c r="AR852" i="1"/>
  <c r="AQ852" i="1"/>
  <c r="AR1083" i="1"/>
  <c r="AQ1083" i="1"/>
  <c r="AR758" i="1"/>
  <c r="AQ758" i="1"/>
  <c r="AO879" i="1"/>
  <c r="AR649" i="1"/>
  <c r="AQ649" i="1"/>
  <c r="AQ1010" i="1"/>
  <c r="AR1022" i="1"/>
  <c r="AQ1022" i="1"/>
  <c r="AR1101" i="1"/>
  <c r="AQ1101" i="1"/>
  <c r="AR663" i="1"/>
  <c r="AQ663" i="1"/>
  <c r="AR473" i="1"/>
  <c r="AQ473" i="1"/>
  <c r="AR1669" i="1"/>
  <c r="AQ1669" i="1"/>
  <c r="AR691" i="1"/>
  <c r="AQ691" i="1"/>
  <c r="AR1528" i="1"/>
  <c r="AP1528" i="1"/>
  <c r="AR773" i="1"/>
  <c r="AQ773" i="1"/>
  <c r="AR1227" i="1"/>
  <c r="AQ1227" i="1"/>
  <c r="AR483" i="1"/>
  <c r="AQ483" i="1"/>
  <c r="AR1358" i="1"/>
  <c r="AQ1358" i="1"/>
  <c r="AR1114" i="1"/>
  <c r="AQ1114" i="1"/>
  <c r="AP1034" i="1"/>
  <c r="AO1034" i="1"/>
  <c r="AQ1135" i="1"/>
  <c r="AQ1436" i="1"/>
  <c r="AQ1084" i="1"/>
  <c r="AQ1008" i="1"/>
  <c r="AQ1355" i="1"/>
  <c r="AQ530" i="1"/>
  <c r="AQ1182" i="1"/>
  <c r="AQ1244" i="1"/>
  <c r="AQ1145" i="1"/>
  <c r="AQ1113" i="1"/>
  <c r="AQ1143" i="1"/>
  <c r="AQ703" i="1"/>
  <c r="AQ1402" i="1"/>
  <c r="AQ604" i="1"/>
  <c r="AQ1117" i="1"/>
  <c r="AQ1178" i="1"/>
  <c r="AQ591" i="1"/>
  <c r="AQ1543" i="1"/>
  <c r="AQ1514" i="1"/>
  <c r="AQ1628" i="1"/>
  <c r="AP717" i="1"/>
  <c r="AP813" i="1"/>
  <c r="AQ1163" i="1"/>
  <c r="AQ775" i="1"/>
  <c r="AQ1620" i="1"/>
  <c r="AQ977" i="1"/>
  <c r="AQ482" i="1"/>
  <c r="AQ1285" i="1"/>
  <c r="AQ1612" i="1"/>
  <c r="AQ522" i="1"/>
  <c r="AQ531" i="1"/>
  <c r="AP885" i="1"/>
  <c r="AR799" i="1"/>
  <c r="AQ1447" i="1"/>
  <c r="AQ1594" i="1"/>
  <c r="AQ1583" i="1"/>
  <c r="AQ615" i="1"/>
  <c r="AQ562" i="1"/>
  <c r="AQ589" i="1"/>
  <c r="AQ635" i="1"/>
  <c r="AQ617" i="1"/>
  <c r="AQ743" i="1"/>
  <c r="AQ1562" i="1"/>
  <c r="AQ952" i="1"/>
  <c r="AQ1448" i="1"/>
  <c r="AQ1131" i="1"/>
  <c r="AQ610" i="1"/>
  <c r="AQ1026" i="1"/>
  <c r="AQ1002" i="1"/>
  <c r="AQ630" i="1"/>
  <c r="AQ584" i="1"/>
  <c r="AQ1012" i="1"/>
  <c r="AQ1609" i="1"/>
  <c r="AQ1558" i="1"/>
  <c r="AQ1351" i="1"/>
  <c r="AQ642" i="1"/>
  <c r="AQ1133" i="1"/>
  <c r="AQ854" i="1"/>
  <c r="AQ884" i="1"/>
  <c r="AQ966" i="1"/>
  <c r="AQ555" i="1"/>
  <c r="AQ1198" i="1"/>
  <c r="AQ1459" i="1"/>
  <c r="AQ1668" i="1"/>
  <c r="AQ839" i="1"/>
  <c r="AQ1468" i="1"/>
  <c r="AQ1419" i="1"/>
  <c r="AQ1464" i="1"/>
  <c r="AQ498" i="1"/>
  <c r="AQ994" i="1"/>
  <c r="AQ1232" i="1"/>
  <c r="AQ1624" i="1"/>
  <c r="AQ956" i="1"/>
  <c r="AQ1235" i="1"/>
  <c r="AQ1653" i="1"/>
  <c r="AP1028" i="1"/>
  <c r="AR840" i="1"/>
  <c r="AR810" i="1"/>
  <c r="AR570" i="1"/>
  <c r="AR1195" i="1"/>
  <c r="AR1118" i="1"/>
  <c r="AR1268" i="1"/>
  <c r="AR908" i="1"/>
  <c r="AR1341" i="1"/>
  <c r="AR520" i="1"/>
  <c r="AR672" i="1"/>
  <c r="AR661" i="1"/>
  <c r="AR650" i="1"/>
  <c r="AR795" i="1"/>
  <c r="AR1080" i="1"/>
  <c r="AR637" i="1"/>
  <c r="AR1327" i="1"/>
  <c r="AR1460" i="1"/>
  <c r="AR1536" i="1"/>
  <c r="AR1087" i="1"/>
  <c r="AR578" i="1"/>
  <c r="AR902" i="1"/>
  <c r="AR694" i="1"/>
  <c r="AR865" i="1"/>
  <c r="AR1071" i="1"/>
  <c r="AR1291" i="1"/>
  <c r="AR1578" i="1"/>
  <c r="AR1516" i="1"/>
  <c r="AR1140" i="1"/>
  <c r="AR656" i="1"/>
  <c r="AR748" i="1"/>
  <c r="AR1184" i="1"/>
  <c r="AR1602" i="1"/>
  <c r="AR573" i="1"/>
  <c r="AR1478" i="1"/>
  <c r="AR489" i="1"/>
  <c r="AR922" i="1"/>
  <c r="AR744" i="1"/>
  <c r="AR955" i="1"/>
  <c r="AR1160" i="1"/>
  <c r="AR950" i="1"/>
  <c r="AR1247" i="1"/>
  <c r="AR790" i="1"/>
  <c r="AR826" i="1"/>
  <c r="AR1404" i="1"/>
  <c r="AR1597" i="1"/>
  <c r="AR1236" i="1"/>
  <c r="AR960" i="1"/>
  <c r="AR1206" i="1"/>
  <c r="AR461" i="1"/>
  <c r="AR1332" i="1"/>
  <c r="AR862" i="1"/>
  <c r="AR1553" i="1"/>
  <c r="AR1643" i="1"/>
  <c r="AR1302" i="1"/>
  <c r="AR1360" i="1"/>
  <c r="AR1349" i="1"/>
  <c r="AR1431" i="1"/>
  <c r="AR1518" i="1"/>
  <c r="AR1571" i="1"/>
  <c r="AR1644" i="1"/>
  <c r="AR939" i="1"/>
  <c r="AR946" i="1"/>
  <c r="AR1309" i="1"/>
  <c r="AR1561" i="1"/>
  <c r="AR1670" i="1"/>
  <c r="AR1222" i="1"/>
  <c r="AR614" i="1"/>
  <c r="AR772" i="1"/>
  <c r="AR1013" i="1"/>
  <c r="AR792" i="1"/>
  <c r="AR1365" i="1"/>
  <c r="AR1504" i="1"/>
  <c r="AR1328" i="1"/>
  <c r="AR624" i="1"/>
  <c r="AR1025" i="1"/>
  <c r="AR512" i="1"/>
  <c r="AR942" i="1"/>
  <c r="AR1617" i="1"/>
  <c r="AR1253" i="1"/>
  <c r="AR800" i="1"/>
  <c r="AR1361" i="1"/>
  <c r="AR603" i="1"/>
  <c r="AR1338" i="1"/>
  <c r="AP1418" i="1"/>
  <c r="AR1549" i="1"/>
  <c r="AR1525" i="1"/>
  <c r="AR888" i="1"/>
  <c r="AR1446" i="1"/>
  <c r="AR838" i="1"/>
  <c r="AR921" i="1"/>
  <c r="AR803" i="1"/>
  <c r="AR722" i="1"/>
  <c r="AR1233" i="1"/>
  <c r="AR770" i="1"/>
  <c r="AR1207" i="1"/>
  <c r="AR712" i="1"/>
  <c r="AR479" i="1"/>
  <c r="AR1238" i="1"/>
  <c r="AR944" i="1"/>
  <c r="AR1648" i="1"/>
  <c r="AR1199" i="1"/>
  <c r="AR1331" i="1"/>
  <c r="AR1526" i="1"/>
  <c r="AR1409" i="1"/>
  <c r="AR1569" i="1"/>
  <c r="AR1601" i="1"/>
  <c r="AR793" i="1"/>
  <c r="AR825" i="1"/>
  <c r="AR1081" i="1"/>
  <c r="AR1237" i="1"/>
  <c r="AR1234" i="1"/>
  <c r="AR514" i="1"/>
  <c r="AR506" i="1"/>
  <c r="AR745" i="1"/>
  <c r="AR804" i="1"/>
  <c r="AR1634" i="1"/>
  <c r="AR1298" i="1"/>
  <c r="AR970" i="1"/>
  <c r="AR1382" i="1"/>
  <c r="AR906" i="1"/>
  <c r="AR937" i="1"/>
  <c r="AR680" i="1"/>
  <c r="AR1444" i="1"/>
  <c r="AR1622" i="1"/>
  <c r="AR678" i="1"/>
  <c r="AR762" i="1"/>
  <c r="AR1296" i="1"/>
  <c r="AP654" i="1"/>
  <c r="AR1047" i="1"/>
  <c r="AR1049" i="1"/>
  <c r="AR1610" i="1"/>
  <c r="AR568" i="1"/>
  <c r="AR1515" i="1"/>
  <c r="AR640" i="1"/>
  <c r="AR1059" i="1"/>
  <c r="AR1657" i="1"/>
  <c r="AR1423" i="1"/>
  <c r="AR1200" i="1"/>
  <c r="AR1581" i="1"/>
  <c r="AR891" i="1"/>
  <c r="AR914" i="1"/>
  <c r="AR898" i="1"/>
  <c r="AR499" i="1"/>
  <c r="AR477" i="1"/>
  <c r="AR1136" i="1"/>
  <c r="AR1241" i="1"/>
  <c r="AR1371" i="1"/>
  <c r="AR1499" i="1"/>
  <c r="AR1315" i="1"/>
  <c r="AR467" i="1"/>
  <c r="AR945" i="1"/>
  <c r="AR664" i="1"/>
  <c r="AR1107" i="1"/>
  <c r="AR1489" i="1"/>
  <c r="AP598" i="1"/>
  <c r="AR1450" i="1"/>
  <c r="AR1350" i="1"/>
  <c r="AR1277" i="1"/>
  <c r="AR1318" i="1"/>
  <c r="AR1588" i="1"/>
  <c r="AR729" i="1"/>
  <c r="AR1041" i="1"/>
  <c r="AR1063" i="1"/>
  <c r="AP941" i="1"/>
  <c r="AR834" i="1"/>
  <c r="AR954" i="1"/>
  <c r="AR1162" i="1"/>
  <c r="AR1311" i="1"/>
  <c r="AR1547" i="1"/>
  <c r="AP1292" i="1"/>
  <c r="AR976" i="1"/>
  <c r="AR1056" i="1"/>
  <c r="AR1325" i="1"/>
  <c r="AR1521" i="1"/>
  <c r="AR1123" i="1"/>
  <c r="AR1330" i="1"/>
  <c r="AR1576" i="1"/>
  <c r="AR968" i="1"/>
  <c r="AR1015" i="1"/>
  <c r="AR1424" i="1"/>
  <c r="AR1437" i="1"/>
  <c r="AR858" i="1"/>
  <c r="AR1425" i="1"/>
  <c r="AR904" i="1"/>
  <c r="AR890" i="1"/>
  <c r="AR1038" i="1"/>
  <c r="AR1337" i="1"/>
  <c r="AR1548" i="1"/>
  <c r="AR1621" i="1"/>
  <c r="AR1647" i="1"/>
  <c r="AR535" i="1"/>
  <c r="AR1497" i="1"/>
  <c r="AR760" i="1"/>
  <c r="AR493" i="1"/>
  <c r="AR971" i="1"/>
  <c r="AR459" i="1"/>
  <c r="AR900" i="1"/>
  <c r="AR1094" i="1"/>
  <c r="AR835" i="1"/>
  <c r="AR488" i="1"/>
  <c r="AR920" i="1"/>
  <c r="AR1441" i="1"/>
  <c r="AR623" i="1"/>
  <c r="AR1540" i="1"/>
  <c r="AR1552" i="1"/>
  <c r="AR870" i="1"/>
  <c r="AR1266" i="1"/>
  <c r="AR1386" i="1"/>
  <c r="AR528" i="1"/>
  <c r="AR1023" i="1"/>
  <c r="AR940" i="1"/>
  <c r="AR509" i="1"/>
  <c r="AR1539" i="1"/>
  <c r="AP1169" i="1"/>
  <c r="AR1405" i="1"/>
  <c r="AR1267" i="1"/>
  <c r="AR1627" i="1"/>
  <c r="AP1264" i="1"/>
  <c r="AR1357" i="1"/>
  <c r="AP1566" i="1"/>
  <c r="AR958" i="1"/>
  <c r="AR1079" i="1"/>
  <c r="AR1319" i="1"/>
  <c r="AR878" i="1"/>
  <c r="AR1408" i="1"/>
  <c r="AR1573" i="1"/>
  <c r="AR768" i="1"/>
  <c r="AR620" i="1"/>
  <c r="AR932" i="1"/>
  <c r="AP471" i="1"/>
  <c r="AR1324" i="1"/>
  <c r="AR523" i="1"/>
  <c r="AR1091" i="1"/>
  <c r="AR1097" i="1"/>
  <c r="AR1188" i="1"/>
  <c r="AR516" i="1"/>
  <c r="AR1388" i="1"/>
  <c r="AR972" i="1"/>
  <c r="AP1434" i="1"/>
  <c r="AR1637" i="1"/>
  <c r="AR484" i="1"/>
  <c r="AR1276" i="1"/>
  <c r="AR1176" i="1"/>
  <c r="AR882" i="1"/>
  <c r="AR929" i="1"/>
  <c r="AR1376" i="1"/>
  <c r="AR1586" i="1"/>
  <c r="AR1664" i="1"/>
  <c r="AP1362" i="1"/>
  <c r="AR1374" i="1"/>
  <c r="AR1470" i="1"/>
  <c r="AR1226" i="1"/>
  <c r="AR1564" i="1"/>
  <c r="AP1542" i="1"/>
  <c r="AR1554" i="1"/>
  <c r="AR575" i="1"/>
  <c r="AR714" i="1"/>
  <c r="AR931" i="1"/>
  <c r="AP1216" i="1"/>
  <c r="AR987" i="1"/>
  <c r="AP619" i="1"/>
  <c r="AR1491" i="1"/>
  <c r="AR1469" i="1"/>
  <c r="AR1537" i="1"/>
  <c r="AR1085" i="1"/>
  <c r="AR1077" i="1"/>
  <c r="AR1480" i="1"/>
  <c r="AR1559" i="1"/>
  <c r="AR1429" i="1"/>
  <c r="AR1524" i="1"/>
  <c r="AP1045" i="1"/>
  <c r="AP932" i="1"/>
  <c r="AR644" i="1"/>
  <c r="AR1463" i="1"/>
  <c r="AR1457" i="1"/>
  <c r="AR1625" i="1"/>
  <c r="AR1051" i="1"/>
  <c r="AR801" i="1"/>
  <c r="AP1242" i="1"/>
  <c r="AR1345" i="1"/>
  <c r="AR1592" i="1"/>
  <c r="AP1589" i="1"/>
  <c r="AR1175" i="1"/>
  <c r="AR985" i="1"/>
  <c r="AP1324" i="1"/>
  <c r="AR1511" i="1"/>
  <c r="AQ566" i="1"/>
  <c r="AR1037" i="1"/>
  <c r="AR569" i="1"/>
  <c r="AR742" i="1"/>
  <c r="AP692" i="1"/>
  <c r="AR872" i="1"/>
  <c r="AR844" i="1"/>
  <c r="AR1208" i="1"/>
  <c r="AP1126" i="1"/>
  <c r="AP523" i="1"/>
  <c r="AR774" i="1"/>
  <c r="AR1568" i="1"/>
  <c r="AO581" i="1"/>
  <c r="AR982" i="1"/>
  <c r="AR1219" i="1"/>
  <c r="AP560" i="1"/>
  <c r="AR1204" i="1"/>
  <c r="AQ1139" i="1"/>
  <c r="AR1426" i="1"/>
  <c r="AP851" i="1"/>
  <c r="AR1541" i="1"/>
  <c r="AP1156" i="1"/>
  <c r="AR1314" i="1"/>
  <c r="AR1307" i="1"/>
  <c r="AR1638" i="1"/>
  <c r="AR1607" i="1"/>
  <c r="AR832" i="1"/>
  <c r="AR1633" i="1"/>
  <c r="AP908" i="1"/>
  <c r="AR1067" i="1"/>
  <c r="AR778" i="1"/>
  <c r="AP702" i="1"/>
  <c r="AR1039" i="1"/>
  <c r="AR866" i="1"/>
  <c r="AR657" i="1"/>
  <c r="AR1070" i="1"/>
  <c r="AR1577" i="1"/>
  <c r="AR1572" i="1"/>
  <c r="AP962" i="1"/>
  <c r="AR465" i="1"/>
  <c r="AR824" i="1"/>
  <c r="AR480" i="1"/>
  <c r="AP1631" i="1"/>
  <c r="AR802" i="1"/>
  <c r="AR1366" i="1"/>
  <c r="AR1534" i="1"/>
  <c r="AR1420" i="1"/>
  <c r="AP1152" i="1"/>
  <c r="AP1579" i="1"/>
  <c r="AP1029" i="1"/>
  <c r="AR468" i="1"/>
  <c r="AR1203" i="1"/>
  <c r="AR1313" i="1"/>
  <c r="AR1673" i="1"/>
  <c r="AR1370" i="1"/>
  <c r="AP639" i="1"/>
  <c r="AR763" i="1"/>
  <c r="AP907" i="1"/>
  <c r="AR850" i="1"/>
  <c r="AP965" i="1"/>
  <c r="AR495" i="1"/>
  <c r="AP475" i="1"/>
  <c r="AP972" i="1"/>
  <c r="AQ1269" i="1"/>
  <c r="AO1434" i="1"/>
  <c r="AP1637" i="1"/>
  <c r="AP484" i="1"/>
  <c r="AR472" i="1"/>
  <c r="AP559" i="1"/>
  <c r="AR508" i="1"/>
  <c r="AQ938" i="1"/>
  <c r="AQ1099" i="1"/>
  <c r="AQ1014" i="1"/>
  <c r="AR1495" i="1"/>
  <c r="AP647" i="1"/>
  <c r="AP1176" i="1"/>
  <c r="AR1124" i="1"/>
  <c r="AQ1057" i="1"/>
  <c r="AQ1153" i="1"/>
  <c r="AO651" i="1"/>
  <c r="AP882" i="1"/>
  <c r="AO494" i="1"/>
  <c r="AP929" i="1"/>
  <c r="AQ1650" i="1"/>
  <c r="AO601" i="1"/>
  <c r="AO848" i="1"/>
  <c r="AQ687" i="1"/>
  <c r="AQ753" i="1"/>
  <c r="AQ1174" i="1"/>
  <c r="AP1376" i="1"/>
  <c r="AP1586" i="1"/>
  <c r="AP1664" i="1"/>
  <c r="AQ1172" i="1"/>
  <c r="AO1362" i="1"/>
  <c r="AR1503" i="1"/>
  <c r="AR1585" i="1"/>
  <c r="AR1340" i="1"/>
  <c r="AP622" i="1"/>
  <c r="AR969" i="1"/>
  <c r="AP592" i="1"/>
  <c r="AR754" i="1"/>
  <c r="AP1220" i="1"/>
  <c r="AP478" i="1"/>
  <c r="AR1053" i="1"/>
  <c r="AR1128" i="1"/>
  <c r="AR1344" i="1"/>
  <c r="AP1546" i="1"/>
  <c r="AR1069" i="1"/>
  <c r="AR1075" i="1"/>
  <c r="AP1254" i="1"/>
  <c r="AP1180" i="1"/>
  <c r="AR873" i="1"/>
  <c r="AQ554" i="1"/>
  <c r="AQ659" i="1"/>
  <c r="AR1270" i="1"/>
  <c r="AP638" i="1"/>
  <c r="AQ616" i="1"/>
  <c r="AO819" i="1"/>
  <c r="AQ1159" i="1"/>
  <c r="AP1374" i="1"/>
  <c r="AQ1443" i="1"/>
  <c r="AP1470" i="1"/>
  <c r="AP1608" i="1"/>
  <c r="AP666" i="1"/>
  <c r="AP1226" i="1"/>
  <c r="AQ1472" i="1"/>
  <c r="AR1252" i="1"/>
  <c r="AP1564" i="1"/>
  <c r="AR1102" i="1"/>
  <c r="AQ1263" i="1"/>
  <c r="AO1542" i="1"/>
  <c r="AP1554" i="1"/>
  <c r="AP575" i="1"/>
  <c r="AR896" i="1"/>
  <c r="AR736" i="1"/>
  <c r="AR1106" i="1"/>
  <c r="AR1096" i="1"/>
  <c r="AR1400" i="1"/>
  <c r="AR1487" i="1"/>
  <c r="AP787" i="1"/>
  <c r="AR776" i="1"/>
  <c r="AR1112" i="1"/>
  <c r="AR1359" i="1"/>
  <c r="AR1584" i="1"/>
  <c r="AP1048" i="1"/>
  <c r="AR1228" i="1"/>
  <c r="AR1655" i="1"/>
  <c r="AR1533" i="1"/>
  <c r="AR1656" i="1"/>
  <c r="AP708" i="1"/>
  <c r="AR936" i="1"/>
  <c r="AR1258" i="1"/>
  <c r="AR830" i="1"/>
  <c r="AR643" i="1"/>
  <c r="AR536" i="1"/>
  <c r="AR864" i="1"/>
  <c r="AR948" i="1"/>
  <c r="AR1146" i="1"/>
  <c r="AR1410" i="1"/>
  <c r="AP1189" i="1"/>
  <c r="AR552" i="1"/>
  <c r="AR780" i="1"/>
  <c r="AR1142" i="1"/>
  <c r="AR1527" i="1"/>
  <c r="AR1078" i="1"/>
  <c r="AP510" i="1"/>
  <c r="AR786" i="1"/>
  <c r="AR487" i="1"/>
  <c r="AR1230" i="1"/>
  <c r="AR1279" i="1"/>
  <c r="AR1342" i="1"/>
  <c r="AR1510" i="1"/>
  <c r="AR1574" i="1"/>
  <c r="AR546" i="1"/>
  <c r="AR841" i="1"/>
  <c r="AR1288" i="1"/>
  <c r="AR550" i="1"/>
  <c r="AR738" i="1"/>
  <c r="AR1148" i="1"/>
  <c r="AR491" i="1"/>
  <c r="AP1662" i="1"/>
  <c r="AR750" i="1"/>
  <c r="AR926" i="1"/>
  <c r="AO723" i="1"/>
  <c r="AR1471" i="1"/>
  <c r="AR1416" i="1"/>
  <c r="AR1654" i="1"/>
  <c r="AR1251" i="1"/>
  <c r="AR761" i="1"/>
  <c r="AR496" i="1"/>
  <c r="AR867" i="1"/>
  <c r="AR818" i="1"/>
  <c r="AR1090" i="1"/>
  <c r="AP605" i="1"/>
  <c r="AR696" i="1"/>
  <c r="AP1164" i="1"/>
  <c r="AR1283" i="1"/>
  <c r="AR1427" i="1"/>
  <c r="AR814" i="1"/>
  <c r="AR1485" i="1"/>
  <c r="AP894" i="1"/>
  <c r="AR737" i="1"/>
  <c r="AP1173" i="1"/>
  <c r="AR1353" i="1"/>
  <c r="AR1428" i="1"/>
  <c r="AP1550" i="1"/>
  <c r="AQ1493" i="1"/>
  <c r="AQ1141" i="1"/>
  <c r="AP714" i="1"/>
  <c r="AQ646" i="1"/>
  <c r="AP931" i="1"/>
  <c r="AO1216" i="1"/>
  <c r="AR1108" i="1"/>
  <c r="AR1250" i="1"/>
  <c r="AR1381" i="1"/>
  <c r="AQ519" i="1"/>
  <c r="AQ903" i="1"/>
  <c r="AQ621" i="1"/>
  <c r="AP987" i="1"/>
  <c r="AQ1129" i="1"/>
  <c r="AQ534" i="1"/>
  <c r="AO619" i="1"/>
  <c r="AO747" i="1"/>
  <c r="AQ924" i="1"/>
  <c r="AR504" i="1"/>
  <c r="AR579" i="1"/>
  <c r="AR798" i="1"/>
  <c r="AR1399" i="1"/>
  <c r="AR1454" i="1"/>
  <c r="AR1629" i="1"/>
  <c r="AP652" i="1"/>
  <c r="AR1348" i="1"/>
  <c r="AR1179" i="1"/>
  <c r="AR1089" i="1"/>
  <c r="AR1323" i="1"/>
  <c r="AR1513" i="1"/>
  <c r="AR1580" i="1"/>
  <c r="AO1422" i="1"/>
  <c r="AP1491" i="1"/>
  <c r="AQ1335" i="1"/>
  <c r="AP1469" i="1"/>
  <c r="AP1537" i="1"/>
  <c r="AP1085" i="1"/>
  <c r="AP1077" i="1"/>
  <c r="AQ503" i="1"/>
  <c r="AR1299" i="1"/>
  <c r="AR553" i="1"/>
  <c r="AP1480" i="1"/>
  <c r="AQ1275" i="1"/>
  <c r="AP1559" i="1"/>
  <c r="AP1429" i="1"/>
  <c r="AR551" i="1"/>
  <c r="AR1261" i="1"/>
  <c r="AR599" i="1"/>
  <c r="AP1524" i="1"/>
  <c r="AP469" i="1"/>
  <c r="AR806" i="1"/>
  <c r="AR1551" i="1"/>
  <c r="AR1027" i="1"/>
  <c r="AR842" i="1"/>
  <c r="AP544" i="1"/>
  <c r="AR1040" i="1"/>
  <c r="AR1413" i="1"/>
  <c r="AR1544" i="1"/>
  <c r="AR934" i="1"/>
  <c r="AR1046" i="1"/>
  <c r="AR1403" i="1"/>
  <c r="AP1532" i="1"/>
  <c r="AR1462" i="1"/>
  <c r="AR794" i="1"/>
  <c r="AR876" i="1"/>
  <c r="AR1303" i="1"/>
  <c r="AR1652" i="1"/>
  <c r="AR485" i="1"/>
  <c r="AR593" i="1"/>
  <c r="AP676" i="1"/>
  <c r="AR1134" i="1"/>
  <c r="AR1130" i="1"/>
  <c r="AR1387" i="1"/>
  <c r="AP1187" i="1"/>
  <c r="AR1530" i="1"/>
  <c r="AR1473" i="1"/>
  <c r="AP608" i="1"/>
  <c r="AR1488" i="1"/>
  <c r="AR1658" i="1"/>
  <c r="AP645" i="1"/>
  <c r="AR1396" i="1"/>
  <c r="AR1458" i="1"/>
  <c r="AP1582" i="1"/>
  <c r="AR1229" i="1"/>
  <c r="AP502" i="1"/>
  <c r="AR730" i="1"/>
  <c r="AR1666" i="1"/>
  <c r="AR1626" i="1"/>
  <c r="AP880" i="1"/>
  <c r="AR1672" i="1"/>
  <c r="AR1329" i="1"/>
  <c r="AR1369" i="1"/>
  <c r="AR1265" i="1"/>
  <c r="AR833" i="1"/>
  <c r="AR1435" i="1"/>
  <c r="AR1240" i="1"/>
  <c r="AR517" i="1"/>
  <c r="AR1095" i="1"/>
  <c r="AR1213" i="1"/>
  <c r="AR1385" i="1"/>
  <c r="AR1482" i="1"/>
  <c r="AR1312" i="1"/>
  <c r="AR609" i="1"/>
  <c r="AR905" i="1"/>
  <c r="AR1093" i="1"/>
  <c r="AR1614" i="1"/>
  <c r="AR1630" i="1"/>
  <c r="AR481" i="1"/>
  <c r="AR857" i="1"/>
  <c r="AR513" i="1"/>
  <c r="AP843" i="1"/>
  <c r="AR974" i="1"/>
  <c r="AR1380" i="1"/>
  <c r="AP1501" i="1"/>
  <c r="AP1154" i="1"/>
  <c r="AR1415" i="1"/>
  <c r="AR731" i="1"/>
  <c r="AR1074" i="1"/>
  <c r="AR856" i="1"/>
  <c r="AR1375" i="1"/>
  <c r="AR822" i="1"/>
  <c r="AP1623" i="1"/>
  <c r="AR1055" i="1"/>
  <c r="AR1287" i="1"/>
  <c r="AR1606" i="1"/>
  <c r="AR1616" i="1"/>
  <c r="AR1531" i="1"/>
  <c r="AR1635" i="1"/>
  <c r="AR1615" i="1"/>
  <c r="AP989" i="1"/>
  <c r="AR1284" i="1"/>
  <c r="AR740" i="1"/>
  <c r="AR859" i="1"/>
  <c r="AR1072" i="1"/>
  <c r="AP1197" i="1"/>
  <c r="AR1231" i="1"/>
  <c r="AP1300" i="1"/>
  <c r="AP1600" i="1"/>
  <c r="AR1073" i="1"/>
  <c r="AR1449" i="1"/>
  <c r="AP782" i="1"/>
  <c r="AR980" i="1"/>
  <c r="AR1613" i="1"/>
  <c r="AR1393" i="1"/>
  <c r="AR1461" i="1"/>
  <c r="AR961" i="1"/>
  <c r="AR1498" i="1"/>
  <c r="AQ564" i="1"/>
  <c r="AR1390" i="1"/>
  <c r="AO880" i="1"/>
  <c r="AP768" i="1"/>
  <c r="AP1672" i="1"/>
  <c r="AP620" i="1"/>
  <c r="AP840" i="1"/>
  <c r="AP810" i="1"/>
  <c r="AQ1024" i="1"/>
  <c r="AP947" i="1"/>
  <c r="AP1005" i="1"/>
  <c r="AR1245" i="1"/>
  <c r="AO471" i="1"/>
  <c r="AP570" i="1"/>
  <c r="AR571" i="1"/>
  <c r="AP1110" i="1"/>
  <c r="AP1326" i="1"/>
  <c r="AR1432" i="1"/>
  <c r="AR1519" i="1"/>
  <c r="AR1645" i="1"/>
  <c r="AR538" i="1"/>
  <c r="AR928" i="1"/>
  <c r="AP1007" i="1"/>
  <c r="AP1282" i="1"/>
  <c r="AR1442" i="1"/>
  <c r="AR1556" i="1"/>
  <c r="AR1479" i="1"/>
  <c r="AR1368" i="1"/>
  <c r="AP755" i="1"/>
  <c r="AQ1248" i="1"/>
  <c r="AP1329" i="1"/>
  <c r="AQ1535" i="1"/>
  <c r="AP1665" i="1"/>
  <c r="AR1336" i="1"/>
  <c r="AQ886" i="1"/>
  <c r="AP1215" i="1"/>
  <c r="AQ1202" i="1"/>
  <c r="AP1265" i="1"/>
  <c r="AP715" i="1"/>
  <c r="AP1150" i="1"/>
  <c r="AR1490" i="1"/>
  <c r="AO1618" i="1"/>
  <c r="AP1091" i="1"/>
  <c r="AP1308" i="1"/>
  <c r="AR1671" i="1"/>
  <c r="AP1195" i="1"/>
  <c r="AP1097" i="1"/>
  <c r="AQ1271" i="1"/>
  <c r="AR1306" i="1"/>
  <c r="AR1517" i="1"/>
  <c r="AQ916" i="1"/>
  <c r="AP516" i="1"/>
  <c r="AO883" i="1"/>
  <c r="AP1118" i="1"/>
  <c r="AP1268" i="1"/>
  <c r="AP1388" i="1"/>
  <c r="AR587" i="1"/>
  <c r="AR1347" i="1"/>
  <c r="AR1421" i="1"/>
  <c r="AP517" i="1"/>
  <c r="AR1061" i="1"/>
  <c r="AR1166" i="1"/>
  <c r="AP1390" i="1"/>
  <c r="AR930" i="1"/>
  <c r="AR1214" i="1"/>
  <c r="AR1596" i="1"/>
  <c r="AR577" i="1"/>
  <c r="AP661" i="1"/>
  <c r="AP1158" i="1"/>
  <c r="AR836" i="1"/>
  <c r="AR746" i="1"/>
  <c r="AR874" i="1"/>
  <c r="AP644" i="1"/>
  <c r="AO947" i="1"/>
  <c r="AO1005" i="1"/>
  <c r="AQ1165" i="1"/>
  <c r="AP1245" i="1"/>
  <c r="AP602" i="1"/>
  <c r="AP571" i="1"/>
  <c r="AQ710" i="1"/>
  <c r="AO1110" i="1"/>
  <c r="AO1326" i="1"/>
  <c r="AP1463" i="1"/>
  <c r="AP1432" i="1"/>
  <c r="AP1457" i="1"/>
  <c r="AP1519" i="1"/>
  <c r="AP1625" i="1"/>
  <c r="AP1645" i="1"/>
  <c r="AP538" i="1"/>
  <c r="AP1051" i="1"/>
  <c r="AP928" i="1"/>
  <c r="AP801" i="1"/>
  <c r="AO1007" i="1"/>
  <c r="AO1242" i="1"/>
  <c r="AO1282" i="1"/>
  <c r="AP1345" i="1"/>
  <c r="AP1442" i="1"/>
  <c r="AP1592" i="1"/>
  <c r="AP1556" i="1"/>
  <c r="AP1479" i="1"/>
  <c r="AO1589" i="1"/>
  <c r="AP1175" i="1"/>
  <c r="AP1368" i="1"/>
  <c r="AO755" i="1"/>
  <c r="AP985" i="1"/>
  <c r="AP1177" i="1"/>
  <c r="AP1401" i="1"/>
  <c r="AR557" i="1"/>
  <c r="AO1665" i="1"/>
  <c r="AP1336" i="1"/>
  <c r="AP1511" i="1"/>
  <c r="AQ1660" i="1"/>
  <c r="AR1394" i="1"/>
  <c r="AQ726" i="1"/>
  <c r="AP1037" i="1"/>
  <c r="AP569" i="1"/>
  <c r="AP742" i="1"/>
  <c r="AO692" i="1"/>
  <c r="AP872" i="1"/>
  <c r="AP844" i="1"/>
  <c r="AQ1218" i="1"/>
  <c r="AP1208" i="1"/>
  <c r="AO1563" i="1"/>
  <c r="AQ574" i="1"/>
  <c r="AO784" i="1"/>
  <c r="AO1126" i="1"/>
  <c r="AQ1379" i="1"/>
  <c r="AR466" i="1"/>
  <c r="AP774" i="1"/>
  <c r="AQ679" i="1"/>
  <c r="AQ881" i="1"/>
  <c r="AO1215" i="1"/>
  <c r="AP1568" i="1"/>
  <c r="AQ1509" i="1"/>
  <c r="AP1201" i="1"/>
  <c r="AR464" i="1"/>
  <c r="AP982" i="1"/>
  <c r="AO715" i="1"/>
  <c r="AP1219" i="1"/>
  <c r="AO1150" i="1"/>
  <c r="AR1364" i="1"/>
  <c r="AP1490" i="1"/>
  <c r="AO560" i="1"/>
  <c r="AO718" i="1"/>
  <c r="AR769" i="1"/>
  <c r="AR897" i="1"/>
  <c r="AQ913" i="1"/>
  <c r="AO1308" i="1"/>
  <c r="AR1373" i="1"/>
  <c r="AP1671" i="1"/>
  <c r="AQ588" i="1"/>
  <c r="AR812" i="1"/>
  <c r="AP1183" i="1"/>
  <c r="AP1426" i="1"/>
  <c r="AO851" i="1"/>
  <c r="AQ1119" i="1"/>
  <c r="AP1541" i="1"/>
  <c r="AQ1011" i="1"/>
  <c r="AO1156" i="1"/>
  <c r="AP1306" i="1"/>
  <c r="AP1314" i="1"/>
  <c r="AP1307" i="1"/>
  <c r="AQ1384" i="1"/>
  <c r="AO1439" i="1"/>
  <c r="AP1517" i="1"/>
  <c r="AP1638" i="1"/>
  <c r="AQ1452" i="1"/>
  <c r="AP1607" i="1"/>
  <c r="AP1082" i="1"/>
  <c r="AR460" i="1"/>
  <c r="AP832" i="1"/>
  <c r="AQ1209" i="1"/>
  <c r="AR1144" i="1"/>
  <c r="AR1372" i="1"/>
  <c r="AP1512" i="1"/>
  <c r="AP1633" i="1"/>
  <c r="AP587" i="1"/>
  <c r="AR991" i="1"/>
  <c r="AP1347" i="1"/>
  <c r="AP1421" i="1"/>
  <c r="AQ707" i="1"/>
  <c r="AQ1065" i="1"/>
  <c r="AQ1605" i="1"/>
  <c r="AP1061" i="1"/>
  <c r="AQ1529" i="1"/>
  <c r="AQ1599" i="1"/>
  <c r="AP1067" i="1"/>
  <c r="AP778" i="1"/>
  <c r="AO702" i="1"/>
  <c r="AP1039" i="1"/>
  <c r="AP866" i="1"/>
  <c r="AP657" i="1"/>
  <c r="AP1070" i="1"/>
  <c r="AQ1407" i="1"/>
  <c r="AP1577" i="1"/>
  <c r="AP1572" i="1"/>
  <c r="AP1166" i="1"/>
  <c r="AQ1363" i="1"/>
  <c r="AO962" i="1"/>
  <c r="AQ1523" i="1"/>
  <c r="AQ524" i="1"/>
  <c r="AQ724" i="1"/>
  <c r="AP465" i="1"/>
  <c r="AP824" i="1"/>
  <c r="AQ807" i="1"/>
  <c r="AP480" i="1"/>
  <c r="AQ695" i="1"/>
  <c r="AO1631" i="1"/>
  <c r="AP802" i="1"/>
  <c r="AQ567" i="1"/>
  <c r="AP1366" i="1"/>
  <c r="AP1534" i="1"/>
  <c r="AQ1147" i="1"/>
  <c r="AP1420" i="1"/>
  <c r="AQ1508" i="1"/>
  <c r="AO1152" i="1"/>
  <c r="AQ1397" i="1"/>
  <c r="AO1579" i="1"/>
  <c r="AO1029" i="1"/>
  <c r="AP468" i="1"/>
  <c r="AP1203" i="1"/>
  <c r="AP1313" i="1"/>
  <c r="AP1673" i="1"/>
  <c r="AP1370" i="1"/>
  <c r="AQ1289" i="1"/>
  <c r="AQ1105" i="1"/>
  <c r="AO639" i="1"/>
  <c r="AP763" i="1"/>
  <c r="AO907" i="1"/>
  <c r="AP850" i="1"/>
  <c r="AO965" i="1"/>
  <c r="AP495" i="1"/>
  <c r="AO475" i="1"/>
  <c r="AR1191" i="1"/>
  <c r="AR1260" i="1"/>
  <c r="AR1346" i="1"/>
  <c r="AR1391" i="1"/>
  <c r="AR1466" i="1"/>
  <c r="AR606" i="1"/>
  <c r="AR777" i="1"/>
  <c r="AR1205" i="1"/>
  <c r="AP472" i="1"/>
  <c r="AO486" i="1"/>
  <c r="AO559" i="1"/>
  <c r="AP508" i="1"/>
  <c r="AR808" i="1"/>
  <c r="AR993" i="1"/>
  <c r="AR1274" i="1"/>
  <c r="AR1009" i="1"/>
  <c r="AP1495" i="1"/>
  <c r="AQ540" i="1"/>
  <c r="AQ631" i="1"/>
  <c r="AQ967" i="1"/>
  <c r="AO647" i="1"/>
  <c r="AO641" i="1"/>
  <c r="AP1124" i="1"/>
  <c r="AQ1304" i="1"/>
  <c r="AR734" i="1"/>
  <c r="AR1591" i="1"/>
  <c r="AR1465" i="1"/>
  <c r="AR889" i="1"/>
  <c r="AR827" i="1"/>
  <c r="AR1196" i="1"/>
  <c r="AP752" i="1"/>
  <c r="AR1486" i="1"/>
  <c r="AR1567" i="1"/>
  <c r="AR563" i="1"/>
  <c r="AR1293" i="1"/>
  <c r="AR474" i="1"/>
  <c r="AR1212" i="1"/>
  <c r="AR1377" i="1"/>
  <c r="AR1474" i="1"/>
  <c r="AR1611" i="1"/>
  <c r="AQ1281" i="1"/>
  <c r="AP1503" i="1"/>
  <c r="AP1585" i="1"/>
  <c r="AP1340" i="1"/>
  <c r="AO622" i="1"/>
  <c r="AP969" i="1"/>
  <c r="AO592" i="1"/>
  <c r="AQ705" i="1"/>
  <c r="AP754" i="1"/>
  <c r="AO1220" i="1"/>
  <c r="AO478" i="1"/>
  <c r="AP1053" i="1"/>
  <c r="AP1128" i="1"/>
  <c r="AP1344" i="1"/>
  <c r="AO1546" i="1"/>
  <c r="AP1069" i="1"/>
  <c r="AQ1440" i="1"/>
  <c r="AP1075" i="1"/>
  <c r="AO1254" i="1"/>
  <c r="AQ533" i="1"/>
  <c r="AO1180" i="1"/>
  <c r="AQ1565" i="1"/>
  <c r="AR600" i="1"/>
  <c r="AP873" i="1"/>
  <c r="AQ992" i="1"/>
  <c r="AR618" i="1"/>
  <c r="AR963" i="1"/>
  <c r="AR771" i="1"/>
  <c r="AR1088" i="1"/>
  <c r="AR500" i="1"/>
  <c r="AO638" i="1"/>
  <c r="AR611" i="1"/>
  <c r="AR728" i="1"/>
  <c r="AR1321" i="1"/>
  <c r="AR1295" i="1"/>
  <c r="AR1438" i="1"/>
  <c r="AR1453" i="1"/>
  <c r="AO1608" i="1"/>
  <c r="AO666" i="1"/>
  <c r="AQ951" i="1"/>
  <c r="AP1252" i="1"/>
  <c r="AR1636" i="1"/>
  <c r="AP1102" i="1"/>
  <c r="AR1570" i="1"/>
  <c r="AR613" i="1"/>
  <c r="AQ1086" i="1"/>
  <c r="AQ675" i="1"/>
  <c r="AR597" i="1"/>
  <c r="AR576" i="1"/>
  <c r="AP896" i="1"/>
  <c r="AP736" i="1"/>
  <c r="AP1106" i="1"/>
  <c r="AO595" i="1"/>
  <c r="AP1096" i="1"/>
  <c r="AQ529" i="1"/>
  <c r="AP1400" i="1"/>
  <c r="AP1487" i="1"/>
  <c r="AO1395" i="1"/>
  <c r="AO787" i="1"/>
  <c r="AP776" i="1"/>
  <c r="AP1112" i="1"/>
  <c r="AP1359" i="1"/>
  <c r="AP1584" i="1"/>
  <c r="AO1048" i="1"/>
  <c r="AP1228" i="1"/>
  <c r="AP1655" i="1"/>
  <c r="AP1533" i="1"/>
  <c r="AP1656" i="1"/>
  <c r="AO708" i="1"/>
  <c r="AP936" i="1"/>
  <c r="AP1258" i="1"/>
  <c r="AP830" i="1"/>
  <c r="AO1477" i="1"/>
  <c r="AP643" i="1"/>
  <c r="AP536" i="1"/>
  <c r="AQ711" i="1"/>
  <c r="AP864" i="1"/>
  <c r="AP948" i="1"/>
  <c r="AP1146" i="1"/>
  <c r="AP1410" i="1"/>
  <c r="AO1192" i="1"/>
  <c r="AO1189" i="1"/>
  <c r="AR1619" i="1"/>
  <c r="AQ756" i="1"/>
  <c r="AP552" i="1"/>
  <c r="AP780" i="1"/>
  <c r="AP1142" i="1"/>
  <c r="AP1527" i="1"/>
  <c r="AP1078" i="1"/>
  <c r="AO510" i="1"/>
  <c r="AQ689" i="1"/>
  <c r="AO779" i="1"/>
  <c r="AP786" i="1"/>
  <c r="AO949" i="1"/>
  <c r="AO662" i="1"/>
  <c r="AQ543" i="1"/>
  <c r="AP487" i="1"/>
  <c r="AQ532" i="1"/>
  <c r="AQ978" i="1"/>
  <c r="AP1230" i="1"/>
  <c r="AP1279" i="1"/>
  <c r="AP1342" i="1"/>
  <c r="AQ1389" i="1"/>
  <c r="AO1538" i="1"/>
  <c r="AP1510" i="1"/>
  <c r="AP1574" i="1"/>
  <c r="AP546" i="1"/>
  <c r="AO462" i="1"/>
  <c r="AP841" i="1"/>
  <c r="AQ1186" i="1"/>
  <c r="AP1288" i="1"/>
  <c r="AP550" i="1"/>
  <c r="AP738" i="1"/>
  <c r="AQ871" i="1"/>
  <c r="AQ1122" i="1"/>
  <c r="AP1148" i="1"/>
  <c r="AP491" i="1"/>
  <c r="AO1662" i="1"/>
  <c r="AP750" i="1"/>
  <c r="AP926" i="1"/>
  <c r="AQ511" i="1"/>
  <c r="AQ572" i="1"/>
  <c r="AQ1280" i="1"/>
  <c r="AP1471" i="1"/>
  <c r="AP1416" i="1"/>
  <c r="AP1654" i="1"/>
  <c r="AQ673" i="1"/>
  <c r="AP1251" i="1"/>
  <c r="AP761" i="1"/>
  <c r="AP496" i="1"/>
  <c r="AP867" i="1"/>
  <c r="AP818" i="1"/>
  <c r="AP1090" i="1"/>
  <c r="AO605" i="1"/>
  <c r="AP696" i="1"/>
  <c r="AO1164" i="1"/>
  <c r="AP1283" i="1"/>
  <c r="AP1427" i="1"/>
  <c r="AP814" i="1"/>
  <c r="AP1485" i="1"/>
  <c r="AQ586" i="1"/>
  <c r="AO894" i="1"/>
  <c r="AP737" i="1"/>
  <c r="AO1173" i="1"/>
  <c r="AP1353" i="1"/>
  <c r="AP1428" i="1"/>
  <c r="AO1550" i="1"/>
  <c r="AQ542" i="1"/>
  <c r="AR1262" i="1"/>
  <c r="AR1445" i="1"/>
  <c r="AR1640" i="1"/>
  <c r="AR1545" i="1"/>
  <c r="AR964" i="1"/>
  <c r="AR634" i="1"/>
  <c r="AR739" i="1"/>
  <c r="AR1249" i="1"/>
  <c r="AP1108" i="1"/>
  <c r="AP1250" i="1"/>
  <c r="AP1381" i="1"/>
  <c r="AQ515" i="1"/>
  <c r="AQ1111" i="1"/>
  <c r="AR1492" i="1"/>
  <c r="AR628" i="1"/>
  <c r="AR1035" i="1"/>
  <c r="AP470" i="1"/>
  <c r="AR809" i="1"/>
  <c r="AR868" i="1"/>
  <c r="AR1031" i="1"/>
  <c r="AP686" i="1"/>
  <c r="AR899" i="1"/>
  <c r="AR1257" i="1"/>
  <c r="AP504" i="1"/>
  <c r="AP579" i="1"/>
  <c r="AP798" i="1"/>
  <c r="AP1399" i="1"/>
  <c r="AP1454" i="1"/>
  <c r="AP1629" i="1"/>
  <c r="AO652" i="1"/>
  <c r="AQ998" i="1"/>
  <c r="AP1348" i="1"/>
  <c r="AO720" i="1"/>
  <c r="AQ671" i="1"/>
  <c r="AP1179" i="1"/>
  <c r="AP1089" i="1"/>
  <c r="AP1323" i="1"/>
  <c r="AP1513" i="1"/>
  <c r="AP1580" i="1"/>
  <c r="AO1598" i="1"/>
  <c r="AR1352" i="1"/>
  <c r="AR527" i="1"/>
  <c r="AR1297" i="1"/>
  <c r="AR1560" i="1"/>
  <c r="AR547" i="1"/>
  <c r="AR1316" i="1"/>
  <c r="AR1575" i="1"/>
  <c r="AR1632" i="1"/>
  <c r="AR918" i="1"/>
  <c r="AR1646" i="1"/>
  <c r="AP1299" i="1"/>
  <c r="AP553" i="1"/>
  <c r="AR995" i="1"/>
  <c r="AR1411" i="1"/>
  <c r="AR1557" i="1"/>
  <c r="AR1433" i="1"/>
  <c r="AR1398" i="1"/>
  <c r="AR1641" i="1"/>
  <c r="AP551" i="1"/>
  <c r="AP1261" i="1"/>
  <c r="AP599" i="1"/>
  <c r="AR1604" i="1"/>
  <c r="AO469" i="1"/>
  <c r="AP806" i="1"/>
  <c r="AP1551" i="1"/>
  <c r="AP1027" i="1"/>
  <c r="AP842" i="1"/>
  <c r="AO544" i="1"/>
  <c r="AP1040" i="1"/>
  <c r="AQ594" i="1"/>
  <c r="AP1413" i="1"/>
  <c r="AP1544" i="1"/>
  <c r="AP934" i="1"/>
  <c r="AP1046" i="1"/>
  <c r="AP1403" i="1"/>
  <c r="AO1532" i="1"/>
  <c r="AP1462" i="1"/>
  <c r="AP794" i="1"/>
  <c r="AP876" i="1"/>
  <c r="AP1303" i="1"/>
  <c r="AP1652" i="1"/>
  <c r="AP485" i="1"/>
  <c r="AP593" i="1"/>
  <c r="AO676" i="1"/>
  <c r="AP1134" i="1"/>
  <c r="AQ633" i="1"/>
  <c r="AP1130" i="1"/>
  <c r="AP1387" i="1"/>
  <c r="AQ590" i="1"/>
  <c r="AO1187" i="1"/>
  <c r="AQ1170" i="1"/>
  <c r="AQ525" i="1"/>
  <c r="AP1530" i="1"/>
  <c r="AQ785" i="1"/>
  <c r="AP1473" i="1"/>
  <c r="AO608" i="1"/>
  <c r="AQ713" i="1"/>
  <c r="AP1488" i="1"/>
  <c r="AP1658" i="1"/>
  <c r="AQ1223" i="1"/>
  <c r="AO645" i="1"/>
  <c r="AQ990" i="1"/>
  <c r="AP1396" i="1"/>
  <c r="AP1458" i="1"/>
  <c r="AO1582" i="1"/>
  <c r="AQ1018" i="1"/>
  <c r="AP1229" i="1"/>
  <c r="AO502" i="1"/>
  <c r="AP730" i="1"/>
  <c r="AP1666" i="1"/>
  <c r="AP1626" i="1"/>
  <c r="AR701" i="1" l="1"/>
  <c r="AL837" i="1"/>
  <c r="AR837" i="1" s="1"/>
  <c r="AP943" i="1"/>
  <c r="AL943" i="1"/>
  <c r="AR943" i="1" s="1"/>
  <c r="AP1042" i="1"/>
  <c r="AL1042" i="1"/>
  <c r="AR1042" i="1" s="1"/>
  <c r="AR757" i="1"/>
  <c r="AQ757" i="1"/>
  <c r="AQ818" i="1"/>
  <c r="AQ1614" i="1"/>
  <c r="AQ1134" i="1"/>
  <c r="AQ1560" i="1"/>
  <c r="AQ1375" i="1"/>
  <c r="AQ905" i="1"/>
  <c r="AQ876" i="1"/>
  <c r="AQ496" i="1"/>
  <c r="AQ1069" i="1"/>
  <c r="AQ824" i="1"/>
  <c r="AQ866" i="1"/>
  <c r="AQ1345" i="1"/>
  <c r="AQ1051" i="1"/>
  <c r="AQ1576" i="1"/>
  <c r="AQ874" i="1"/>
  <c r="AQ1635" i="1"/>
  <c r="AQ974" i="1"/>
  <c r="AQ1240" i="1"/>
  <c r="AQ1387" i="1"/>
  <c r="AQ1427" i="1"/>
  <c r="AQ1252" i="1"/>
  <c r="AQ844" i="1"/>
  <c r="AQ840" i="1"/>
  <c r="AQ1257" i="1"/>
  <c r="AQ1645" i="1"/>
  <c r="AQ1095" i="1"/>
  <c r="AQ1462" i="1"/>
  <c r="AQ1485" i="1"/>
  <c r="AQ1457" i="1"/>
  <c r="AQ928" i="1"/>
  <c r="AQ740" i="1"/>
  <c r="AQ481" i="1"/>
  <c r="AQ1530" i="1"/>
  <c r="AQ1416" i="1"/>
  <c r="AQ1270" i="1"/>
  <c r="AQ873" i="1"/>
  <c r="AQ1053" i="1"/>
  <c r="AQ1070" i="1"/>
  <c r="AQ1528" i="1"/>
  <c r="AQ1286" i="1"/>
  <c r="AQ1671" i="1"/>
  <c r="AQ1449" i="1"/>
  <c r="AQ1287" i="1"/>
  <c r="AQ1415" i="1"/>
  <c r="AQ1385" i="1"/>
  <c r="AQ1652" i="1"/>
  <c r="AQ628" i="1"/>
  <c r="AQ611" i="1"/>
  <c r="AQ836" i="1"/>
  <c r="AQ980" i="1"/>
  <c r="AQ1072" i="1"/>
  <c r="AQ1616" i="1"/>
  <c r="AQ1074" i="1"/>
  <c r="AQ513" i="1"/>
  <c r="AQ1312" i="1"/>
  <c r="AQ593" i="1"/>
  <c r="AQ1403" i="1"/>
  <c r="AQ1251" i="1"/>
  <c r="AQ1344" i="1"/>
  <c r="AQ468" i="1"/>
  <c r="AQ1067" i="1"/>
  <c r="AQ985" i="1"/>
  <c r="AQ1321" i="1"/>
  <c r="AQ1432" i="1"/>
  <c r="AQ1393" i="1"/>
  <c r="AQ1231" i="1"/>
  <c r="AQ1233" i="1"/>
  <c r="AR813" i="1"/>
  <c r="AQ813" i="1"/>
  <c r="AP879" i="1"/>
  <c r="AR879" i="1"/>
  <c r="AQ1438" i="1"/>
  <c r="AQ1442" i="1"/>
  <c r="AQ538" i="1"/>
  <c r="AQ1519" i="1"/>
  <c r="AQ571" i="1"/>
  <c r="AQ1245" i="1"/>
  <c r="AQ814" i="1"/>
  <c r="AQ1283" i="1"/>
  <c r="AQ696" i="1"/>
  <c r="AQ1090" i="1"/>
  <c r="AQ867" i="1"/>
  <c r="AQ761" i="1"/>
  <c r="AQ1654" i="1"/>
  <c r="AQ1471" i="1"/>
  <c r="AQ1075" i="1"/>
  <c r="AQ1128" i="1"/>
  <c r="AQ754" i="1"/>
  <c r="AQ1313" i="1"/>
  <c r="AQ1366" i="1"/>
  <c r="AQ1577" i="1"/>
  <c r="AQ657" i="1"/>
  <c r="AQ1039" i="1"/>
  <c r="AQ778" i="1"/>
  <c r="AQ1219" i="1"/>
  <c r="AQ569" i="1"/>
  <c r="AQ1175" i="1"/>
  <c r="AQ1592" i="1"/>
  <c r="AQ1536" i="1"/>
  <c r="AQ868" i="1"/>
  <c r="AQ1636" i="1"/>
  <c r="AQ746" i="1"/>
  <c r="AQ1461" i="1"/>
  <c r="AQ1613" i="1"/>
  <c r="AQ1073" i="1"/>
  <c r="AQ859" i="1"/>
  <c r="AQ1284" i="1"/>
  <c r="AQ1615" i="1"/>
  <c r="AQ1531" i="1"/>
  <c r="AQ1606" i="1"/>
  <c r="AQ1055" i="1"/>
  <c r="AQ822" i="1"/>
  <c r="AQ856" i="1"/>
  <c r="AQ731" i="1"/>
  <c r="AQ1380" i="1"/>
  <c r="AQ857" i="1"/>
  <c r="AQ1630" i="1"/>
  <c r="AQ1093" i="1"/>
  <c r="AQ609" i="1"/>
  <c r="AQ1482" i="1"/>
  <c r="AQ1213" i="1"/>
  <c r="AQ517" i="1"/>
  <c r="AQ1435" i="1"/>
  <c r="AQ1473" i="1"/>
  <c r="AQ1130" i="1"/>
  <c r="AQ485" i="1"/>
  <c r="AQ1303" i="1"/>
  <c r="AQ794" i="1"/>
  <c r="AQ1370" i="1"/>
  <c r="AQ1420" i="1"/>
  <c r="AQ1204" i="1"/>
  <c r="AQ644" i="1"/>
  <c r="AQ1478" i="1"/>
  <c r="AR885" i="1"/>
  <c r="AR1034" i="1"/>
  <c r="AQ1249" i="1"/>
  <c r="AQ1510" i="1"/>
  <c r="AQ799" i="1"/>
  <c r="AR717" i="1"/>
  <c r="AQ717" i="1"/>
  <c r="AQ1604" i="1"/>
  <c r="AQ899" i="1"/>
  <c r="AQ1031" i="1"/>
  <c r="AQ809" i="1"/>
  <c r="AQ1035" i="1"/>
  <c r="AQ1492" i="1"/>
  <c r="AQ1619" i="1"/>
  <c r="AQ1453" i="1"/>
  <c r="AQ1295" i="1"/>
  <c r="AQ728" i="1"/>
  <c r="AQ991" i="1"/>
  <c r="AQ1144" i="1"/>
  <c r="AQ460" i="1"/>
  <c r="AQ769" i="1"/>
  <c r="AQ464" i="1"/>
  <c r="AQ557" i="1"/>
  <c r="AQ1061" i="1"/>
  <c r="AQ1490" i="1"/>
  <c r="AQ1368" i="1"/>
  <c r="AQ1498" i="1"/>
  <c r="AQ1369" i="1"/>
  <c r="AQ1672" i="1"/>
  <c r="AQ1626" i="1"/>
  <c r="AQ730" i="1"/>
  <c r="AQ1229" i="1"/>
  <c r="AQ1458" i="1"/>
  <c r="AQ1488" i="1"/>
  <c r="AQ934" i="1"/>
  <c r="AQ1413" i="1"/>
  <c r="AQ1027" i="1"/>
  <c r="AQ806" i="1"/>
  <c r="AQ1250" i="1"/>
  <c r="AQ1428" i="1"/>
  <c r="AQ1585" i="1"/>
  <c r="AQ1673" i="1"/>
  <c r="AQ1203" i="1"/>
  <c r="AQ1534" i="1"/>
  <c r="AQ802" i="1"/>
  <c r="AQ480" i="1"/>
  <c r="AQ465" i="1"/>
  <c r="AQ982" i="1"/>
  <c r="AQ1208" i="1"/>
  <c r="AQ872" i="1"/>
  <c r="AQ742" i="1"/>
  <c r="AQ1037" i="1"/>
  <c r="AQ1625" i="1"/>
  <c r="AQ1463" i="1"/>
  <c r="AQ929" i="1"/>
  <c r="AQ1237" i="1"/>
  <c r="AQ865" i="1"/>
  <c r="AQ570" i="1"/>
  <c r="AQ1540" i="1"/>
  <c r="AQ1253" i="1"/>
  <c r="AQ1617" i="1"/>
  <c r="AR1028" i="1"/>
  <c r="AQ1372" i="1"/>
  <c r="AQ897" i="1"/>
  <c r="AQ1364" i="1"/>
  <c r="AQ466" i="1"/>
  <c r="AQ1394" i="1"/>
  <c r="AQ1166" i="1"/>
  <c r="AQ1479" i="1"/>
  <c r="AQ1265" i="1"/>
  <c r="AQ1329" i="1"/>
  <c r="AQ1666" i="1"/>
  <c r="AQ1396" i="1"/>
  <c r="AQ1658" i="1"/>
  <c r="AQ1544" i="1"/>
  <c r="AQ1040" i="1"/>
  <c r="AQ842" i="1"/>
  <c r="AQ1551" i="1"/>
  <c r="AQ1381" i="1"/>
  <c r="AQ1108" i="1"/>
  <c r="AQ1353" i="1"/>
  <c r="AQ969" i="1"/>
  <c r="AQ1340" i="1"/>
  <c r="AQ1503" i="1"/>
  <c r="AQ1495" i="1"/>
  <c r="AQ495" i="1"/>
  <c r="AQ850" i="1"/>
  <c r="AQ763" i="1"/>
  <c r="AQ520" i="1"/>
  <c r="AR658" i="1"/>
  <c r="AR537" i="1"/>
  <c r="AR1116" i="1"/>
  <c r="AR1132" i="1"/>
  <c r="AR660" i="1"/>
  <c r="AR718" i="1"/>
  <c r="AR1563" i="1"/>
  <c r="AR1598" i="1"/>
  <c r="AR720" i="1"/>
  <c r="AR662" i="1"/>
  <c r="AR1477" i="1"/>
  <c r="AR641" i="1"/>
  <c r="AR1422" i="1"/>
  <c r="AR848" i="1"/>
  <c r="AR923" i="1"/>
  <c r="AR846" i="1"/>
  <c r="AR463" i="1"/>
  <c r="AR1256" i="1"/>
  <c r="AR999" i="1"/>
  <c r="AR1185" i="1"/>
  <c r="AR1378" i="1"/>
  <c r="AR1003" i="1"/>
  <c r="AR979" i="1"/>
  <c r="AR1021" i="1"/>
  <c r="AR1642" i="1"/>
  <c r="AR1320" i="1"/>
  <c r="AR1430" i="1"/>
  <c r="AR1064" i="1"/>
  <c r="AR1098" i="1"/>
  <c r="AR1032" i="1"/>
  <c r="AR501" i="1"/>
  <c r="AR933" i="1"/>
  <c r="AR1322" i="1"/>
  <c r="AR1356" i="1"/>
  <c r="AR558" i="1"/>
  <c r="AR1467" i="1"/>
  <c r="AR816" i="1"/>
  <c r="AR1455" i="1"/>
  <c r="AR1181" i="1"/>
  <c r="AR507" i="1"/>
  <c r="AR655" i="1"/>
  <c r="AR627" i="1"/>
  <c r="AR1484" i="1"/>
  <c r="AR1555" i="1"/>
  <c r="AR811" i="1"/>
  <c r="AR883" i="1"/>
  <c r="AR1618" i="1"/>
  <c r="AQ1641" i="1"/>
  <c r="AQ1433" i="1"/>
  <c r="AQ1411" i="1"/>
  <c r="AQ918" i="1"/>
  <c r="AQ1575" i="1"/>
  <c r="AQ547" i="1"/>
  <c r="AQ1297" i="1"/>
  <c r="AQ1352" i="1"/>
  <c r="AQ739" i="1"/>
  <c r="AP658" i="1"/>
  <c r="AQ1545" i="1"/>
  <c r="AQ1445" i="1"/>
  <c r="AQ597" i="1"/>
  <c r="AQ613" i="1"/>
  <c r="AP537" i="1"/>
  <c r="AQ1088" i="1"/>
  <c r="AQ771" i="1"/>
  <c r="AQ618" i="1"/>
  <c r="AQ600" i="1"/>
  <c r="AQ1611" i="1"/>
  <c r="AQ1377" i="1"/>
  <c r="AP1116" i="1"/>
  <c r="AQ474" i="1"/>
  <c r="AQ563" i="1"/>
  <c r="AQ1486" i="1"/>
  <c r="AQ1196" i="1"/>
  <c r="AQ889" i="1"/>
  <c r="AQ1465" i="1"/>
  <c r="AQ734" i="1"/>
  <c r="AQ1009" i="1"/>
  <c r="AQ993" i="1"/>
  <c r="AQ1205" i="1"/>
  <c r="AQ606" i="1"/>
  <c r="AQ1391" i="1"/>
  <c r="AQ1260" i="1"/>
  <c r="AP1132" i="1"/>
  <c r="AR1082" i="1"/>
  <c r="AR1201" i="1"/>
  <c r="AR1401" i="1"/>
  <c r="AR1158" i="1"/>
  <c r="AQ577" i="1"/>
  <c r="AQ1214" i="1"/>
  <c r="AP660" i="1"/>
  <c r="AQ1421" i="1"/>
  <c r="AQ587" i="1"/>
  <c r="AQ1517" i="1"/>
  <c r="AR1308" i="1"/>
  <c r="AP718" i="1"/>
  <c r="AR1150" i="1"/>
  <c r="AP1563" i="1"/>
  <c r="AR755" i="1"/>
  <c r="AR1007" i="1"/>
  <c r="AR1326" i="1"/>
  <c r="AR947" i="1"/>
  <c r="AR782" i="1"/>
  <c r="AR1300" i="1"/>
  <c r="AR1197" i="1"/>
  <c r="AR1154" i="1"/>
  <c r="AR843" i="1"/>
  <c r="AR880" i="1"/>
  <c r="AR502" i="1"/>
  <c r="AR1582" i="1"/>
  <c r="AR544" i="1"/>
  <c r="AQ1261" i="1"/>
  <c r="AQ553" i="1"/>
  <c r="AP1598" i="1"/>
  <c r="AQ1513" i="1"/>
  <c r="AQ1089" i="1"/>
  <c r="AP720" i="1"/>
  <c r="AQ1454" i="1"/>
  <c r="AQ798" i="1"/>
  <c r="AQ504" i="1"/>
  <c r="AR1173" i="1"/>
  <c r="AR894" i="1"/>
  <c r="AQ926" i="1"/>
  <c r="AQ1148" i="1"/>
  <c r="AQ550" i="1"/>
  <c r="AQ841" i="1"/>
  <c r="AQ546" i="1"/>
  <c r="AQ1342" i="1"/>
  <c r="AQ1230" i="1"/>
  <c r="AP662" i="1"/>
  <c r="AQ786" i="1"/>
  <c r="AQ1527" i="1"/>
  <c r="AQ780" i="1"/>
  <c r="AQ1410" i="1"/>
  <c r="AQ948" i="1"/>
  <c r="AQ536" i="1"/>
  <c r="AP1477" i="1"/>
  <c r="AQ1258" i="1"/>
  <c r="AQ1533" i="1"/>
  <c r="AQ1228" i="1"/>
  <c r="AQ1584" i="1"/>
  <c r="AQ1112" i="1"/>
  <c r="AQ1487" i="1"/>
  <c r="AQ1096" i="1"/>
  <c r="AQ1106" i="1"/>
  <c r="AQ896" i="1"/>
  <c r="AR666" i="1"/>
  <c r="AR1254" i="1"/>
  <c r="AR1220" i="1"/>
  <c r="AR622" i="1"/>
  <c r="AP641" i="1"/>
  <c r="AQ472" i="1"/>
  <c r="AR1579" i="1"/>
  <c r="AR1631" i="1"/>
  <c r="AR962" i="1"/>
  <c r="AQ832" i="1"/>
  <c r="AQ1638" i="1"/>
  <c r="AQ1307" i="1"/>
  <c r="AQ774" i="1"/>
  <c r="AQ1511" i="1"/>
  <c r="AR1242" i="1"/>
  <c r="AQ1429" i="1"/>
  <c r="AQ1480" i="1"/>
  <c r="AQ1085" i="1"/>
  <c r="AQ1469" i="1"/>
  <c r="AP1422" i="1"/>
  <c r="AQ714" i="1"/>
  <c r="AQ575" i="1"/>
  <c r="AQ1226" i="1"/>
  <c r="AQ1374" i="1"/>
  <c r="AQ1586" i="1"/>
  <c r="AP848" i="1"/>
  <c r="AQ882" i="1"/>
  <c r="AQ1176" i="1"/>
  <c r="AQ484" i="1"/>
  <c r="AQ1388" i="1"/>
  <c r="AQ1188" i="1"/>
  <c r="AQ1091" i="1"/>
  <c r="AQ523" i="1"/>
  <c r="AQ620" i="1"/>
  <c r="AQ1573" i="1"/>
  <c r="AQ878" i="1"/>
  <c r="AQ1079" i="1"/>
  <c r="AQ1627" i="1"/>
  <c r="AQ1267" i="1"/>
  <c r="AP923" i="1"/>
  <c r="AQ940" i="1"/>
  <c r="AQ1023" i="1"/>
  <c r="AQ1386" i="1"/>
  <c r="AQ870" i="1"/>
  <c r="AP846" i="1"/>
  <c r="AQ1441" i="1"/>
  <c r="AQ488" i="1"/>
  <c r="AQ1094" i="1"/>
  <c r="AQ459" i="1"/>
  <c r="AQ493" i="1"/>
  <c r="AP463" i="1"/>
  <c r="AQ535" i="1"/>
  <c r="AQ1621" i="1"/>
  <c r="AQ1337" i="1"/>
  <c r="AQ890" i="1"/>
  <c r="AQ1425" i="1"/>
  <c r="AQ1437" i="1"/>
  <c r="AP1256" i="1"/>
  <c r="AQ1015" i="1"/>
  <c r="AQ968" i="1"/>
  <c r="AQ1330" i="1"/>
  <c r="AQ1521" i="1"/>
  <c r="AQ1056" i="1"/>
  <c r="AQ1311" i="1"/>
  <c r="AQ954" i="1"/>
  <c r="AQ1041" i="1"/>
  <c r="AQ1588" i="1"/>
  <c r="AQ1277" i="1"/>
  <c r="AQ1450" i="1"/>
  <c r="AQ1107" i="1"/>
  <c r="AP999" i="1"/>
  <c r="AP1185" i="1"/>
  <c r="AQ467" i="1"/>
  <c r="AQ1499" i="1"/>
  <c r="AP1378" i="1"/>
  <c r="AQ1136" i="1"/>
  <c r="AP1003" i="1"/>
  <c r="AQ499" i="1"/>
  <c r="AP979" i="1"/>
  <c r="AP1021" i="1"/>
  <c r="AQ1581" i="1"/>
  <c r="AQ1200" i="1"/>
  <c r="AP1642" i="1"/>
  <c r="AQ1657" i="1"/>
  <c r="AP1320" i="1"/>
  <c r="AQ1515" i="1"/>
  <c r="AQ1610" i="1"/>
  <c r="AP1430" i="1"/>
  <c r="AP1064" i="1"/>
  <c r="AQ1296" i="1"/>
  <c r="AQ678" i="1"/>
  <c r="AQ1622" i="1"/>
  <c r="AQ680" i="1"/>
  <c r="AQ906" i="1"/>
  <c r="AQ1382" i="1"/>
  <c r="AQ1298" i="1"/>
  <c r="AQ1634" i="1"/>
  <c r="AQ745" i="1"/>
  <c r="AP1098" i="1"/>
  <c r="AQ1234" i="1"/>
  <c r="AQ1081" i="1"/>
  <c r="AP1032" i="1"/>
  <c r="AQ793" i="1"/>
  <c r="AQ1569" i="1"/>
  <c r="AQ1526" i="1"/>
  <c r="AQ1199" i="1"/>
  <c r="AQ944" i="1"/>
  <c r="AQ479" i="1"/>
  <c r="AP501" i="1"/>
  <c r="AQ1207" i="1"/>
  <c r="AQ770" i="1"/>
  <c r="AP933" i="1"/>
  <c r="AQ803" i="1"/>
  <c r="AQ838" i="1"/>
  <c r="AP1322" i="1"/>
  <c r="AQ1525" i="1"/>
  <c r="AR1418" i="1"/>
  <c r="AQ603" i="1"/>
  <c r="AP1356" i="1"/>
  <c r="AQ1361" i="1"/>
  <c r="AP558" i="1"/>
  <c r="AP1467" i="1"/>
  <c r="AP816" i="1"/>
  <c r="AQ512" i="1"/>
  <c r="AQ624" i="1"/>
  <c r="AQ1504" i="1"/>
  <c r="AP1455" i="1"/>
  <c r="AP1181" i="1"/>
  <c r="AQ772" i="1"/>
  <c r="AQ1222" i="1"/>
  <c r="AQ1670" i="1"/>
  <c r="AQ1309" i="1"/>
  <c r="AP507" i="1"/>
  <c r="AQ939" i="1"/>
  <c r="AQ1644" i="1"/>
  <c r="AQ1518" i="1"/>
  <c r="AQ1349" i="1"/>
  <c r="AQ1302" i="1"/>
  <c r="AQ1553" i="1"/>
  <c r="AQ1332" i="1"/>
  <c r="AP655" i="1"/>
  <c r="AQ1206" i="1"/>
  <c r="AP627" i="1"/>
  <c r="AQ1236" i="1"/>
  <c r="AQ1597" i="1"/>
  <c r="AQ826" i="1"/>
  <c r="AQ1247" i="1"/>
  <c r="AQ1160" i="1"/>
  <c r="AQ744" i="1"/>
  <c r="AQ489" i="1"/>
  <c r="AQ573" i="1"/>
  <c r="AQ1184" i="1"/>
  <c r="AQ656" i="1"/>
  <c r="AQ1516" i="1"/>
  <c r="AP1484" i="1"/>
  <c r="AQ1071" i="1"/>
  <c r="AQ694" i="1"/>
  <c r="AQ578" i="1"/>
  <c r="AP1555" i="1"/>
  <c r="AQ1460" i="1"/>
  <c r="AQ637" i="1"/>
  <c r="AP811" i="1"/>
  <c r="AQ650" i="1"/>
  <c r="AQ672" i="1"/>
  <c r="AQ1341" i="1"/>
  <c r="AQ1268" i="1"/>
  <c r="AP883" i="1"/>
  <c r="AP1618" i="1"/>
  <c r="AQ810" i="1"/>
  <c r="AR752" i="1"/>
  <c r="AR1183" i="1"/>
  <c r="AR602" i="1"/>
  <c r="AR1189" i="1"/>
  <c r="AR708" i="1"/>
  <c r="AR1156" i="1"/>
  <c r="AR1542" i="1"/>
  <c r="AR1566" i="1"/>
  <c r="AR1264" i="1"/>
  <c r="AR1169" i="1"/>
  <c r="AR598" i="1"/>
  <c r="AR654" i="1"/>
  <c r="AR925" i="1"/>
  <c r="AR625" i="1"/>
  <c r="AR1259" i="1"/>
  <c r="AR957" i="1"/>
  <c r="AR1354" i="1"/>
  <c r="AR1138" i="1"/>
  <c r="AR1120" i="1"/>
  <c r="AR608" i="1"/>
  <c r="AR462" i="1"/>
  <c r="AR1538" i="1"/>
  <c r="AR949" i="1"/>
  <c r="AR779" i="1"/>
  <c r="AR1192" i="1"/>
  <c r="AR1395" i="1"/>
  <c r="AR595" i="1"/>
  <c r="AR592" i="1"/>
  <c r="AR486" i="1"/>
  <c r="AR1439" i="1"/>
  <c r="AR747" i="1"/>
  <c r="AR723" i="1"/>
  <c r="AR819" i="1"/>
  <c r="AR601" i="1"/>
  <c r="AR494" i="1"/>
  <c r="AR651" i="1"/>
  <c r="AR581" i="1"/>
  <c r="AR915" i="1"/>
  <c r="AR1193" i="1"/>
  <c r="AR1522" i="1"/>
  <c r="AR1255" i="1"/>
  <c r="AR700" i="1"/>
  <c r="AR561" i="1"/>
  <c r="AR1019" i="1"/>
  <c r="AR1224" i="1"/>
  <c r="AR1017" i="1"/>
  <c r="AR1294" i="1"/>
  <c r="AR1104" i="1"/>
  <c r="AR1243" i="1"/>
  <c r="AR1506" i="1"/>
  <c r="AR492" i="1"/>
  <c r="AR684" i="1"/>
  <c r="AR1210" i="1"/>
  <c r="AR973" i="1"/>
  <c r="AR629" i="1"/>
  <c r="AR541" i="1"/>
  <c r="AR582" i="1"/>
  <c r="AR1100" i="1"/>
  <c r="AR1310" i="1"/>
  <c r="AR983" i="1"/>
  <c r="AR766" i="1"/>
  <c r="AR912" i="1"/>
  <c r="AR1507" i="1"/>
  <c r="AR1334" i="1"/>
  <c r="AR583" i="1"/>
  <c r="AR476" i="1"/>
  <c r="AR1665" i="1"/>
  <c r="AR652" i="1"/>
  <c r="AR1662" i="1"/>
  <c r="AR510" i="1"/>
  <c r="AR787" i="1"/>
  <c r="AR559" i="1"/>
  <c r="AR851" i="1"/>
  <c r="AR1045" i="1"/>
  <c r="AR619" i="1"/>
  <c r="AR1216" i="1"/>
  <c r="AR1362" i="1"/>
  <c r="AR1434" i="1"/>
  <c r="AR471" i="1"/>
  <c r="AR1292" i="1"/>
  <c r="AR941" i="1"/>
  <c r="AR1001" i="1"/>
  <c r="AR875" i="1"/>
  <c r="AR910" i="1"/>
  <c r="AR518" i="1"/>
  <c r="AR784" i="1"/>
  <c r="AP1001" i="1"/>
  <c r="AQ1398" i="1"/>
  <c r="AQ1557" i="1"/>
  <c r="AQ995" i="1"/>
  <c r="AQ1646" i="1"/>
  <c r="AQ1632" i="1"/>
  <c r="AQ1316" i="1"/>
  <c r="AQ527" i="1"/>
  <c r="AR686" i="1"/>
  <c r="AR470" i="1"/>
  <c r="AP925" i="1"/>
  <c r="AQ634" i="1"/>
  <c r="AQ964" i="1"/>
  <c r="AQ1640" i="1"/>
  <c r="AQ1262" i="1"/>
  <c r="AP625" i="1"/>
  <c r="AQ576" i="1"/>
  <c r="AQ1570" i="1"/>
  <c r="AQ500" i="1"/>
  <c r="AP875" i="1"/>
  <c r="AQ963" i="1"/>
  <c r="AQ1474" i="1"/>
  <c r="AQ1212" i="1"/>
  <c r="AP910" i="1"/>
  <c r="AQ1293" i="1"/>
  <c r="AQ1567" i="1"/>
  <c r="AP1259" i="1"/>
  <c r="AP957" i="1"/>
  <c r="AQ827" i="1"/>
  <c r="AP518" i="1"/>
  <c r="AQ1591" i="1"/>
  <c r="AP1354" i="1"/>
  <c r="AQ1274" i="1"/>
  <c r="AQ808" i="1"/>
  <c r="AQ777" i="1"/>
  <c r="AQ1466" i="1"/>
  <c r="AQ1346" i="1"/>
  <c r="AQ1191" i="1"/>
  <c r="AP1138" i="1"/>
  <c r="AR1512" i="1"/>
  <c r="AP1120" i="1"/>
  <c r="AQ812" i="1"/>
  <c r="AQ1373" i="1"/>
  <c r="AR1177" i="1"/>
  <c r="AQ1596" i="1"/>
  <c r="AQ930" i="1"/>
  <c r="AQ1347" i="1"/>
  <c r="AQ1306" i="1"/>
  <c r="AR715" i="1"/>
  <c r="AR1215" i="1"/>
  <c r="AP784" i="1"/>
  <c r="AQ1336" i="1"/>
  <c r="AQ1556" i="1"/>
  <c r="AR1282" i="1"/>
  <c r="AR1110" i="1"/>
  <c r="AR1005" i="1"/>
  <c r="AQ1390" i="1"/>
  <c r="AQ961" i="1"/>
  <c r="AR1600" i="1"/>
  <c r="AR989" i="1"/>
  <c r="AR1623" i="1"/>
  <c r="AR1501" i="1"/>
  <c r="AQ833" i="1"/>
  <c r="AR645" i="1"/>
  <c r="AR1187" i="1"/>
  <c r="AR676" i="1"/>
  <c r="AR1532" i="1"/>
  <c r="AQ1046" i="1"/>
  <c r="AR469" i="1"/>
  <c r="AQ599" i="1"/>
  <c r="AQ551" i="1"/>
  <c r="AQ1299" i="1"/>
  <c r="AQ1580" i="1"/>
  <c r="AQ1323" i="1"/>
  <c r="AQ1179" i="1"/>
  <c r="AQ1348" i="1"/>
  <c r="AQ1629" i="1"/>
  <c r="AQ1399" i="1"/>
  <c r="AQ579" i="1"/>
  <c r="AR1550" i="1"/>
  <c r="AQ737" i="1"/>
  <c r="AR1164" i="1"/>
  <c r="AR605" i="1"/>
  <c r="AQ750" i="1"/>
  <c r="AQ491" i="1"/>
  <c r="AQ738" i="1"/>
  <c r="AQ1288" i="1"/>
  <c r="AP462" i="1"/>
  <c r="AQ1574" i="1"/>
  <c r="AP1538" i="1"/>
  <c r="AQ1279" i="1"/>
  <c r="AQ487" i="1"/>
  <c r="AP949" i="1"/>
  <c r="AP779" i="1"/>
  <c r="AQ1078" i="1"/>
  <c r="AQ1142" i="1"/>
  <c r="AQ552" i="1"/>
  <c r="AP1192" i="1"/>
  <c r="AQ1146" i="1"/>
  <c r="AQ864" i="1"/>
  <c r="AQ643" i="1"/>
  <c r="AQ830" i="1"/>
  <c r="AQ936" i="1"/>
  <c r="AQ1656" i="1"/>
  <c r="AQ1655" i="1"/>
  <c r="AR1048" i="1"/>
  <c r="AQ1359" i="1"/>
  <c r="AQ776" i="1"/>
  <c r="AP1395" i="1"/>
  <c r="AQ1400" i="1"/>
  <c r="AP595" i="1"/>
  <c r="AQ736" i="1"/>
  <c r="AQ1102" i="1"/>
  <c r="AR1608" i="1"/>
  <c r="AR638" i="1"/>
  <c r="AR1180" i="1"/>
  <c r="AR1546" i="1"/>
  <c r="AR478" i="1"/>
  <c r="AQ1124" i="1"/>
  <c r="AR647" i="1"/>
  <c r="AQ508" i="1"/>
  <c r="AP486" i="1"/>
  <c r="AR475" i="1"/>
  <c r="AR965" i="1"/>
  <c r="AR907" i="1"/>
  <c r="AR639" i="1"/>
  <c r="AR1029" i="1"/>
  <c r="AR1152" i="1"/>
  <c r="AQ1572" i="1"/>
  <c r="AR702" i="1"/>
  <c r="AQ1633" i="1"/>
  <c r="AQ1607" i="1"/>
  <c r="AP1439" i="1"/>
  <c r="AQ1314" i="1"/>
  <c r="AQ1541" i="1"/>
  <c r="AQ1426" i="1"/>
  <c r="AR560" i="1"/>
  <c r="AQ1568" i="1"/>
  <c r="AR1126" i="1"/>
  <c r="AR692" i="1"/>
  <c r="AR1589" i="1"/>
  <c r="AQ801" i="1"/>
  <c r="AQ1524" i="1"/>
  <c r="AQ1559" i="1"/>
  <c r="AQ1077" i="1"/>
  <c r="AQ1537" i="1"/>
  <c r="AQ1491" i="1"/>
  <c r="AP747" i="1"/>
  <c r="AQ987" i="1"/>
  <c r="AQ931" i="1"/>
  <c r="AP723" i="1"/>
  <c r="AQ1554" i="1"/>
  <c r="AQ1564" i="1"/>
  <c r="AQ1470" i="1"/>
  <c r="AP819" i="1"/>
  <c r="AQ1664" i="1"/>
  <c r="AQ1376" i="1"/>
  <c r="AP601" i="1"/>
  <c r="AP494" i="1"/>
  <c r="AP651" i="1"/>
  <c r="AQ1276" i="1"/>
  <c r="AQ1637" i="1"/>
  <c r="AQ972" i="1"/>
  <c r="AQ516" i="1"/>
  <c r="AQ1097" i="1"/>
  <c r="AP581" i="1"/>
  <c r="AQ1324" i="1"/>
  <c r="AQ932" i="1"/>
  <c r="AQ768" i="1"/>
  <c r="AQ1408" i="1"/>
  <c r="AQ1319" i="1"/>
  <c r="AQ958" i="1"/>
  <c r="AQ1357" i="1"/>
  <c r="AP915" i="1"/>
  <c r="AP1193" i="1"/>
  <c r="AQ1405" i="1"/>
  <c r="AQ1539" i="1"/>
  <c r="AQ509" i="1"/>
  <c r="AP1522" i="1"/>
  <c r="AQ528" i="1"/>
  <c r="AQ1266" i="1"/>
  <c r="AQ1552" i="1"/>
  <c r="AP1255" i="1"/>
  <c r="AQ623" i="1"/>
  <c r="AQ920" i="1"/>
  <c r="AQ835" i="1"/>
  <c r="AQ900" i="1"/>
  <c r="AQ971" i="1"/>
  <c r="AQ760" i="1"/>
  <c r="AQ1497" i="1"/>
  <c r="AQ1647" i="1"/>
  <c r="AQ1548" i="1"/>
  <c r="AQ1038" i="1"/>
  <c r="AQ904" i="1"/>
  <c r="AQ858" i="1"/>
  <c r="AQ1424" i="1"/>
  <c r="AP700" i="1"/>
  <c r="AP561" i="1"/>
  <c r="AQ1123" i="1"/>
  <c r="AQ1325" i="1"/>
  <c r="AQ976" i="1"/>
  <c r="AQ1547" i="1"/>
  <c r="AQ1162" i="1"/>
  <c r="AQ834" i="1"/>
  <c r="AQ1063" i="1"/>
  <c r="AQ729" i="1"/>
  <c r="AQ1318" i="1"/>
  <c r="AQ1350" i="1"/>
  <c r="AP1019" i="1"/>
  <c r="AQ1489" i="1"/>
  <c r="AP1224" i="1"/>
  <c r="AQ664" i="1"/>
  <c r="AQ945" i="1"/>
  <c r="AQ1315" i="1"/>
  <c r="AQ1371" i="1"/>
  <c r="AQ1241" i="1"/>
  <c r="AP1017" i="1"/>
  <c r="AQ477" i="1"/>
  <c r="AQ898" i="1"/>
  <c r="AQ914" i="1"/>
  <c r="AQ891" i="1"/>
  <c r="AP1294" i="1"/>
  <c r="AP1104" i="1"/>
  <c r="AQ1423" i="1"/>
  <c r="AQ1059" i="1"/>
  <c r="AQ640" i="1"/>
  <c r="AQ568" i="1"/>
  <c r="AQ1049" i="1"/>
  <c r="AQ1047" i="1"/>
  <c r="AP1243" i="1"/>
  <c r="AP1506" i="1"/>
  <c r="AQ762" i="1"/>
  <c r="AP492" i="1"/>
  <c r="AQ1444" i="1"/>
  <c r="AQ937" i="1"/>
  <c r="AP684" i="1"/>
  <c r="AQ970" i="1"/>
  <c r="AP1210" i="1"/>
  <c r="AQ804" i="1"/>
  <c r="AQ506" i="1"/>
  <c r="AQ514" i="1"/>
  <c r="AP973" i="1"/>
  <c r="AQ825" i="1"/>
  <c r="AQ1601" i="1"/>
  <c r="AQ1409" i="1"/>
  <c r="AQ1331" i="1"/>
  <c r="AQ1648" i="1"/>
  <c r="AQ1238" i="1"/>
  <c r="AQ712" i="1"/>
  <c r="AP629" i="1"/>
  <c r="AP541" i="1"/>
  <c r="AQ722" i="1"/>
  <c r="AQ921" i="1"/>
  <c r="AQ1446" i="1"/>
  <c r="AQ888" i="1"/>
  <c r="AQ1549" i="1"/>
  <c r="AQ1338" i="1"/>
  <c r="AP582" i="1"/>
  <c r="AP1100" i="1"/>
  <c r="AQ800" i="1"/>
  <c r="AP1310" i="1"/>
  <c r="AQ942" i="1"/>
  <c r="AP983" i="1"/>
  <c r="AQ1025" i="1"/>
  <c r="AQ1328" i="1"/>
  <c r="AQ1365" i="1"/>
  <c r="AQ792" i="1"/>
  <c r="AQ1013" i="1"/>
  <c r="AQ614" i="1"/>
  <c r="AP766" i="1"/>
  <c r="AQ1561" i="1"/>
  <c r="AP912" i="1"/>
  <c r="AQ946" i="1"/>
  <c r="AP1507" i="1"/>
  <c r="AQ1571" i="1"/>
  <c r="AQ1431" i="1"/>
  <c r="AQ1360" i="1"/>
  <c r="AQ1643" i="1"/>
  <c r="AQ862" i="1"/>
  <c r="AQ461" i="1"/>
  <c r="AP1334" i="1"/>
  <c r="AQ960" i="1"/>
  <c r="AP583" i="1"/>
  <c r="AP476" i="1"/>
  <c r="AQ1404" i="1"/>
  <c r="AQ790" i="1"/>
  <c r="AQ950" i="1"/>
  <c r="AQ955" i="1"/>
  <c r="AQ922" i="1"/>
  <c r="AQ1602" i="1"/>
  <c r="AQ748" i="1"/>
  <c r="AQ1140" i="1"/>
  <c r="AQ1578" i="1"/>
  <c r="AQ1291" i="1"/>
  <c r="AQ902" i="1"/>
  <c r="AQ1087" i="1"/>
  <c r="AQ1327" i="1"/>
  <c r="AQ1080" i="1"/>
  <c r="AQ795" i="1"/>
  <c r="AQ661" i="1"/>
  <c r="AQ908" i="1"/>
  <c r="AQ1118" i="1"/>
  <c r="AQ1195" i="1"/>
  <c r="AQ837" i="1" l="1"/>
  <c r="AQ943" i="1"/>
  <c r="AQ907" i="1"/>
  <c r="AQ1042" i="1"/>
  <c r="AQ625" i="1"/>
  <c r="AQ1156" i="1"/>
  <c r="AQ752" i="1"/>
  <c r="AG271" i="1"/>
  <c r="AH271" i="1" s="1"/>
  <c r="AI271" i="1" s="1"/>
  <c r="AJ271" i="1" s="1"/>
  <c r="AK271" i="1" s="1"/>
  <c r="AL271" i="1" s="1"/>
  <c r="AQ1282" i="1"/>
  <c r="AQ645" i="1"/>
  <c r="AQ894" i="1"/>
  <c r="AQ1029" i="1"/>
  <c r="AQ1550" i="1"/>
  <c r="AQ469" i="1"/>
  <c r="AQ676" i="1"/>
  <c r="AQ1177" i="1"/>
  <c r="AQ470" i="1"/>
  <c r="AQ1566" i="1"/>
  <c r="AQ1254" i="1"/>
  <c r="AQ1034" i="1"/>
  <c r="AQ1164" i="1"/>
  <c r="AQ1215" i="1"/>
  <c r="AQ1512" i="1"/>
  <c r="AQ1169" i="1"/>
  <c r="AQ1183" i="1"/>
  <c r="AQ1418" i="1"/>
  <c r="AQ1579" i="1"/>
  <c r="AQ622" i="1"/>
  <c r="AQ1150" i="1"/>
  <c r="AQ692" i="1"/>
  <c r="AQ475" i="1"/>
  <c r="AQ647" i="1"/>
  <c r="AQ1501" i="1"/>
  <c r="AQ1110" i="1"/>
  <c r="AQ654" i="1"/>
  <c r="AQ1189" i="1"/>
  <c r="AQ962" i="1"/>
  <c r="AQ885" i="1"/>
  <c r="AQ879" i="1"/>
  <c r="AQ1048" i="1"/>
  <c r="AQ605" i="1"/>
  <c r="AQ1532" i="1"/>
  <c r="AQ1187" i="1"/>
  <c r="AQ989" i="1"/>
  <c r="AQ1631" i="1"/>
  <c r="AQ1220" i="1"/>
  <c r="AQ666" i="1"/>
  <c r="AQ1173" i="1"/>
  <c r="AQ1028" i="1"/>
  <c r="AQ784" i="1"/>
  <c r="AQ910" i="1"/>
  <c r="AQ1001" i="1"/>
  <c r="AQ1292" i="1"/>
  <c r="AQ1434" i="1"/>
  <c r="AQ1216" i="1"/>
  <c r="AQ1045" i="1"/>
  <c r="AQ559" i="1"/>
  <c r="AQ510" i="1"/>
  <c r="AQ652" i="1"/>
  <c r="AQ476" i="1"/>
  <c r="AQ1334" i="1"/>
  <c r="AQ912" i="1"/>
  <c r="AQ983" i="1"/>
  <c r="AQ1100" i="1"/>
  <c r="AQ541" i="1"/>
  <c r="AQ973" i="1"/>
  <c r="AQ684" i="1"/>
  <c r="AQ1506" i="1"/>
  <c r="AQ1104" i="1"/>
  <c r="AQ1017" i="1"/>
  <c r="AQ1019" i="1"/>
  <c r="AQ700" i="1"/>
  <c r="AQ1522" i="1"/>
  <c r="AQ915" i="1"/>
  <c r="AQ651" i="1"/>
  <c r="AQ601" i="1"/>
  <c r="AQ723" i="1"/>
  <c r="AQ1439" i="1"/>
  <c r="AQ592" i="1"/>
  <c r="AQ1395" i="1"/>
  <c r="AQ779" i="1"/>
  <c r="AQ1538" i="1"/>
  <c r="AQ608" i="1"/>
  <c r="AQ1138" i="1"/>
  <c r="AQ957" i="1"/>
  <c r="AQ1589" i="1"/>
  <c r="AQ1126" i="1"/>
  <c r="AQ1152" i="1"/>
  <c r="AQ639" i="1"/>
  <c r="AQ965" i="1"/>
  <c r="AQ715" i="1"/>
  <c r="AQ686" i="1"/>
  <c r="AQ518" i="1"/>
  <c r="AQ875" i="1"/>
  <c r="AQ941" i="1"/>
  <c r="AQ471" i="1"/>
  <c r="AQ1362" i="1"/>
  <c r="AQ619" i="1"/>
  <c r="AQ851" i="1"/>
  <c r="AQ787" i="1"/>
  <c r="AQ1662" i="1"/>
  <c r="AQ1665" i="1"/>
  <c r="AQ583" i="1"/>
  <c r="AQ1507" i="1"/>
  <c r="AQ766" i="1"/>
  <c r="AQ1310" i="1"/>
  <c r="AQ582" i="1"/>
  <c r="AQ629" i="1"/>
  <c r="AQ1210" i="1"/>
  <c r="AQ492" i="1"/>
  <c r="AQ1243" i="1"/>
  <c r="AQ1294" i="1"/>
  <c r="AQ1224" i="1"/>
  <c r="AQ561" i="1"/>
  <c r="AQ1255" i="1"/>
  <c r="AQ1193" i="1"/>
  <c r="AQ581" i="1"/>
  <c r="AQ494" i="1"/>
  <c r="AQ819" i="1"/>
  <c r="AQ747" i="1"/>
  <c r="AQ486" i="1"/>
  <c r="AQ595" i="1"/>
  <c r="AQ1192" i="1"/>
  <c r="AQ949" i="1"/>
  <c r="AQ462" i="1"/>
  <c r="AQ1120" i="1"/>
  <c r="AQ1354" i="1"/>
  <c r="AQ1259" i="1"/>
  <c r="AQ925" i="1"/>
  <c r="AQ598" i="1"/>
  <c r="AQ1264" i="1"/>
  <c r="AQ1542" i="1"/>
  <c r="AQ708" i="1"/>
  <c r="AQ602" i="1"/>
  <c r="AQ560" i="1"/>
  <c r="AQ702" i="1"/>
  <c r="AQ478" i="1"/>
  <c r="AQ1180" i="1"/>
  <c r="AQ1608" i="1"/>
  <c r="AQ1623" i="1"/>
  <c r="AQ1600" i="1"/>
  <c r="AQ1005" i="1"/>
  <c r="AQ1242" i="1"/>
  <c r="AQ544" i="1"/>
  <c r="AQ502" i="1"/>
  <c r="AQ843" i="1"/>
  <c r="AQ1197" i="1"/>
  <c r="AQ782" i="1"/>
  <c r="AQ1326" i="1"/>
  <c r="AQ755" i="1"/>
  <c r="AQ1401" i="1"/>
  <c r="AQ1082" i="1"/>
  <c r="AQ883" i="1"/>
  <c r="AQ1555" i="1"/>
  <c r="AQ627" i="1"/>
  <c r="AQ507" i="1"/>
  <c r="AQ1455" i="1"/>
  <c r="AQ1467" i="1"/>
  <c r="AQ1356" i="1"/>
  <c r="AQ933" i="1"/>
  <c r="AQ1032" i="1"/>
  <c r="AQ1064" i="1"/>
  <c r="AQ1320" i="1"/>
  <c r="AQ1021" i="1"/>
  <c r="AQ1003" i="1"/>
  <c r="AQ1185" i="1"/>
  <c r="AQ1256" i="1"/>
  <c r="AQ846" i="1"/>
  <c r="AQ848" i="1"/>
  <c r="AQ641" i="1"/>
  <c r="AQ662" i="1"/>
  <c r="AQ1598" i="1"/>
  <c r="AQ718" i="1"/>
  <c r="AQ1132" i="1"/>
  <c r="AQ537" i="1"/>
  <c r="AQ1546" i="1"/>
  <c r="AQ638" i="1"/>
  <c r="AQ1582" i="1"/>
  <c r="AQ880" i="1"/>
  <c r="AQ1154" i="1"/>
  <c r="AQ1300" i="1"/>
  <c r="AQ947" i="1"/>
  <c r="AQ1007" i="1"/>
  <c r="AQ1308" i="1"/>
  <c r="AQ1158" i="1"/>
  <c r="AQ1201" i="1"/>
  <c r="AQ1618" i="1"/>
  <c r="AQ811" i="1"/>
  <c r="AQ1484" i="1"/>
  <c r="AQ655" i="1"/>
  <c r="AQ1181" i="1"/>
  <c r="AQ816" i="1"/>
  <c r="AQ558" i="1"/>
  <c r="AQ1322" i="1"/>
  <c r="AQ501" i="1"/>
  <c r="AQ1098" i="1"/>
  <c r="AQ1430" i="1"/>
  <c r="AQ1642" i="1"/>
  <c r="AQ979" i="1"/>
  <c r="AQ1378" i="1"/>
  <c r="AQ999" i="1"/>
  <c r="AQ463" i="1"/>
  <c r="AQ923" i="1"/>
  <c r="AQ1422" i="1"/>
  <c r="AQ1477" i="1"/>
  <c r="AQ720" i="1"/>
  <c r="AQ1563" i="1"/>
  <c r="AQ660" i="1"/>
  <c r="AQ1116" i="1"/>
  <c r="AQ658" i="1"/>
  <c r="AG7" i="1"/>
  <c r="AH7" i="1" s="1"/>
  <c r="AI7" i="1" s="1"/>
  <c r="AJ7" i="1" s="1"/>
  <c r="AK7" i="1" s="1"/>
  <c r="AL7" i="1" s="1"/>
  <c r="AG15" i="1"/>
  <c r="AH15" i="1" s="1"/>
  <c r="AI15" i="1" s="1"/>
  <c r="AJ15" i="1" s="1"/>
  <c r="AK15" i="1" s="1"/>
  <c r="AL15" i="1" s="1"/>
  <c r="AG27" i="1"/>
  <c r="AH27" i="1" s="1"/>
  <c r="AI27" i="1" s="1"/>
  <c r="AJ27" i="1" s="1"/>
  <c r="AK27" i="1" s="1"/>
  <c r="AL27" i="1" s="1"/>
  <c r="AG35" i="1"/>
  <c r="AH35" i="1" s="1"/>
  <c r="AI35" i="1" s="1"/>
  <c r="AJ35" i="1" s="1"/>
  <c r="AK35" i="1" s="1"/>
  <c r="AL35" i="1" s="1"/>
  <c r="AG44" i="1"/>
  <c r="AH44" i="1" s="1"/>
  <c r="AI44" i="1" s="1"/>
  <c r="AJ44" i="1" s="1"/>
  <c r="AK44" i="1" s="1"/>
  <c r="AL44" i="1" s="1"/>
  <c r="AG56" i="1"/>
  <c r="AH56" i="1" s="1"/>
  <c r="AI56" i="1" s="1"/>
  <c r="AJ56" i="1" s="1"/>
  <c r="AK56" i="1" s="1"/>
  <c r="AL56" i="1" s="1"/>
  <c r="AG72" i="1"/>
  <c r="AH72" i="1" s="1"/>
  <c r="AI72" i="1" s="1"/>
  <c r="AJ72" i="1" s="1"/>
  <c r="AK72" i="1" s="1"/>
  <c r="AL72" i="1" s="1"/>
  <c r="AG76" i="1"/>
  <c r="AH76" i="1" s="1"/>
  <c r="AI76" i="1" s="1"/>
  <c r="AJ76" i="1" s="1"/>
  <c r="AK76" i="1" s="1"/>
  <c r="AL76" i="1" s="1"/>
  <c r="AG88" i="1"/>
  <c r="AH88" i="1" s="1"/>
  <c r="AI88" i="1" s="1"/>
  <c r="AJ88" i="1" s="1"/>
  <c r="AK88" i="1" s="1"/>
  <c r="AL88" i="1" s="1"/>
  <c r="AG104" i="1"/>
  <c r="AH104" i="1" s="1"/>
  <c r="AI104" i="1" s="1"/>
  <c r="AJ104" i="1" s="1"/>
  <c r="AK104" i="1" s="1"/>
  <c r="AL104" i="1" s="1"/>
  <c r="AG108" i="1"/>
  <c r="AH108" i="1" s="1"/>
  <c r="AI108" i="1" s="1"/>
  <c r="AJ108" i="1" s="1"/>
  <c r="AK108" i="1" s="1"/>
  <c r="AL108" i="1" s="1"/>
  <c r="AG112" i="1"/>
  <c r="AH112" i="1" s="1"/>
  <c r="AI112" i="1" s="1"/>
  <c r="AJ112" i="1" s="1"/>
  <c r="AK112" i="1" s="1"/>
  <c r="AL112" i="1" s="1"/>
  <c r="AG40" i="1"/>
  <c r="AH40" i="1" s="1"/>
  <c r="AI40" i="1" s="1"/>
  <c r="AJ40" i="1" s="1"/>
  <c r="AK40" i="1" s="1"/>
  <c r="AL40" i="1" s="1"/>
  <c r="AG48" i="1"/>
  <c r="AH48" i="1" s="1"/>
  <c r="AI48" i="1" s="1"/>
  <c r="AJ48" i="1" s="1"/>
  <c r="AK48" i="1" s="1"/>
  <c r="AL48" i="1" s="1"/>
  <c r="AG60" i="1"/>
  <c r="AH60" i="1" s="1"/>
  <c r="AI60" i="1" s="1"/>
  <c r="AJ60" i="1" s="1"/>
  <c r="AK60" i="1" s="1"/>
  <c r="AL60" i="1" s="1"/>
  <c r="AG64" i="1"/>
  <c r="AH64" i="1" s="1"/>
  <c r="AI64" i="1" s="1"/>
  <c r="AJ64" i="1" s="1"/>
  <c r="AK64" i="1" s="1"/>
  <c r="AL64" i="1" s="1"/>
  <c r="AG80" i="1"/>
  <c r="AH80" i="1" s="1"/>
  <c r="AI80" i="1" s="1"/>
  <c r="AJ80" i="1" s="1"/>
  <c r="AK80" i="1" s="1"/>
  <c r="AL80" i="1" s="1"/>
  <c r="AG92" i="1"/>
  <c r="AH92" i="1" s="1"/>
  <c r="AI92" i="1" s="1"/>
  <c r="AJ92" i="1" s="1"/>
  <c r="AK92" i="1" s="1"/>
  <c r="AL92" i="1" s="1"/>
  <c r="AG3" i="1"/>
  <c r="AH3" i="1" s="1"/>
  <c r="AI3" i="1" s="1"/>
  <c r="AJ3" i="1" s="1"/>
  <c r="AK3" i="1" s="1"/>
  <c r="AL3" i="1" s="1"/>
  <c r="AG11" i="1"/>
  <c r="AH11" i="1" s="1"/>
  <c r="AI11" i="1" s="1"/>
  <c r="AJ11" i="1" s="1"/>
  <c r="AK11" i="1" s="1"/>
  <c r="AL11" i="1" s="1"/>
  <c r="AG19" i="1"/>
  <c r="AH19" i="1" s="1"/>
  <c r="AI19" i="1" s="1"/>
  <c r="AJ19" i="1" s="1"/>
  <c r="AK19" i="1" s="1"/>
  <c r="AL19" i="1" s="1"/>
  <c r="AG23" i="1"/>
  <c r="AH23" i="1" s="1"/>
  <c r="AI23" i="1" s="1"/>
  <c r="AJ23" i="1" s="1"/>
  <c r="AK23" i="1" s="1"/>
  <c r="AL23" i="1" s="1"/>
  <c r="AG31" i="1"/>
  <c r="AH31" i="1" s="1"/>
  <c r="AI31" i="1" s="1"/>
  <c r="AJ31" i="1" s="1"/>
  <c r="AK31" i="1" s="1"/>
  <c r="AL31" i="1" s="1"/>
  <c r="AG96" i="1"/>
  <c r="AH96" i="1" s="1"/>
  <c r="AI96" i="1" s="1"/>
  <c r="AJ96" i="1" s="1"/>
  <c r="AK96" i="1" s="1"/>
  <c r="AL96" i="1" s="1"/>
  <c r="AG39" i="1"/>
  <c r="AH39" i="1" s="1"/>
  <c r="AI39" i="1" s="1"/>
  <c r="AJ39" i="1" s="1"/>
  <c r="AK39" i="1" s="1"/>
  <c r="AL39" i="1" s="1"/>
  <c r="AG47" i="1"/>
  <c r="AH47" i="1" s="1"/>
  <c r="AI47" i="1" s="1"/>
  <c r="AJ47" i="1" s="1"/>
  <c r="AK47" i="1" s="1"/>
  <c r="AL47" i="1" s="1"/>
  <c r="AG59" i="1"/>
  <c r="AH59" i="1" s="1"/>
  <c r="AI59" i="1" s="1"/>
  <c r="AJ59" i="1" s="1"/>
  <c r="AK59" i="1" s="1"/>
  <c r="AL59" i="1" s="1"/>
  <c r="AG67" i="1"/>
  <c r="AH67" i="1" s="1"/>
  <c r="AI67" i="1" s="1"/>
  <c r="AJ67" i="1" s="1"/>
  <c r="AK67" i="1" s="1"/>
  <c r="AL67" i="1" s="1"/>
  <c r="AG91" i="1"/>
  <c r="AH91" i="1" s="1"/>
  <c r="AI91" i="1" s="1"/>
  <c r="AJ91" i="1" s="1"/>
  <c r="AK91" i="1" s="1"/>
  <c r="AL91" i="1" s="1"/>
  <c r="AG99" i="1"/>
  <c r="AH99" i="1" s="1"/>
  <c r="AI99" i="1" s="1"/>
  <c r="AJ99" i="1" s="1"/>
  <c r="AK99" i="1" s="1"/>
  <c r="AL99" i="1" s="1"/>
  <c r="AG107" i="1"/>
  <c r="AH107" i="1" s="1"/>
  <c r="AI107" i="1" s="1"/>
  <c r="AJ107" i="1" s="1"/>
  <c r="AK107" i="1" s="1"/>
  <c r="AL107" i="1" s="1"/>
  <c r="AG119" i="1"/>
  <c r="AH119" i="1" s="1"/>
  <c r="AI119" i="1" s="1"/>
  <c r="AJ119" i="1" s="1"/>
  <c r="AK119" i="1" s="1"/>
  <c r="AL119" i="1" s="1"/>
  <c r="AG135" i="1"/>
  <c r="AH135" i="1" s="1"/>
  <c r="AI135" i="1" s="1"/>
  <c r="AJ135" i="1" s="1"/>
  <c r="AK135" i="1" s="1"/>
  <c r="AL135" i="1" s="1"/>
  <c r="AG239" i="1"/>
  <c r="AH239" i="1" s="1"/>
  <c r="AI239" i="1" s="1"/>
  <c r="AJ239" i="1" s="1"/>
  <c r="AK239" i="1" s="1"/>
  <c r="AL239" i="1" s="1"/>
  <c r="AG243" i="1"/>
  <c r="AH243" i="1" s="1"/>
  <c r="AI243" i="1" s="1"/>
  <c r="AJ243" i="1" s="1"/>
  <c r="AK243" i="1" s="1"/>
  <c r="AL243" i="1" s="1"/>
  <c r="AG247" i="1"/>
  <c r="AH247" i="1" s="1"/>
  <c r="AI247" i="1" s="1"/>
  <c r="AJ247" i="1" s="1"/>
  <c r="AK247" i="1" s="1"/>
  <c r="AL247" i="1" s="1"/>
  <c r="AG251" i="1"/>
  <c r="AH251" i="1" s="1"/>
  <c r="AI251" i="1" s="1"/>
  <c r="AJ251" i="1" s="1"/>
  <c r="AK251" i="1" s="1"/>
  <c r="AL251" i="1" s="1"/>
  <c r="AG255" i="1"/>
  <c r="AH255" i="1" s="1"/>
  <c r="AI255" i="1" s="1"/>
  <c r="AJ255" i="1" s="1"/>
  <c r="AK255" i="1" s="1"/>
  <c r="AL255" i="1" s="1"/>
  <c r="AG259" i="1"/>
  <c r="AH259" i="1" s="1"/>
  <c r="AI259" i="1" s="1"/>
  <c r="AJ259" i="1" s="1"/>
  <c r="AK259" i="1" s="1"/>
  <c r="AL259" i="1" s="1"/>
  <c r="AG283" i="1"/>
  <c r="AH283" i="1" s="1"/>
  <c r="AI283" i="1" s="1"/>
  <c r="AJ283" i="1" s="1"/>
  <c r="AK283" i="1" s="1"/>
  <c r="AL283" i="1" s="1"/>
  <c r="AG287" i="1"/>
  <c r="AH287" i="1" s="1"/>
  <c r="AI287" i="1" s="1"/>
  <c r="AJ287" i="1" s="1"/>
  <c r="AK287" i="1" s="1"/>
  <c r="AL287" i="1" s="1"/>
  <c r="AG295" i="1"/>
  <c r="AH295" i="1" s="1"/>
  <c r="AI295" i="1" s="1"/>
  <c r="AJ295" i="1" s="1"/>
  <c r="AK295" i="1" s="1"/>
  <c r="AL295" i="1" s="1"/>
  <c r="AG303" i="1"/>
  <c r="AH303" i="1" s="1"/>
  <c r="AI303" i="1" s="1"/>
  <c r="AJ303" i="1" s="1"/>
  <c r="AK303" i="1" s="1"/>
  <c r="AL303" i="1" s="1"/>
  <c r="AG311" i="1"/>
  <c r="AH311" i="1" s="1"/>
  <c r="AI311" i="1" s="1"/>
  <c r="AJ311" i="1" s="1"/>
  <c r="AK311" i="1" s="1"/>
  <c r="AL311" i="1" s="1"/>
  <c r="AG319" i="1"/>
  <c r="AH319" i="1" s="1"/>
  <c r="AI319" i="1" s="1"/>
  <c r="AJ319" i="1" s="1"/>
  <c r="AK319" i="1" s="1"/>
  <c r="AL319" i="1" s="1"/>
  <c r="AG323" i="1"/>
  <c r="AH323" i="1" s="1"/>
  <c r="AI323" i="1" s="1"/>
  <c r="AJ323" i="1" s="1"/>
  <c r="AK323" i="1" s="1"/>
  <c r="AL323" i="1" s="1"/>
  <c r="AG327" i="1"/>
  <c r="AH327" i="1" s="1"/>
  <c r="AI327" i="1" s="1"/>
  <c r="AJ327" i="1" s="1"/>
  <c r="AK327" i="1" s="1"/>
  <c r="AL327" i="1" s="1"/>
  <c r="AG331" i="1"/>
  <c r="AG339" i="1"/>
  <c r="AH339" i="1" s="1"/>
  <c r="AI339" i="1" s="1"/>
  <c r="AJ339" i="1" s="1"/>
  <c r="AK339" i="1" s="1"/>
  <c r="AL339" i="1" s="1"/>
  <c r="AG351" i="1"/>
  <c r="AH351" i="1" s="1"/>
  <c r="AI351" i="1" s="1"/>
  <c r="AJ351" i="1" s="1"/>
  <c r="AK351" i="1" s="1"/>
  <c r="AL351" i="1" s="1"/>
  <c r="AG355" i="1"/>
  <c r="AH355" i="1" s="1"/>
  <c r="AI355" i="1" s="1"/>
  <c r="AJ355" i="1" s="1"/>
  <c r="AK355" i="1" s="1"/>
  <c r="AL355" i="1" s="1"/>
  <c r="AG359" i="1"/>
  <c r="AH359" i="1" s="1"/>
  <c r="AI359" i="1" s="1"/>
  <c r="AJ359" i="1" s="1"/>
  <c r="AK359" i="1" s="1"/>
  <c r="AL359" i="1" s="1"/>
  <c r="AG371" i="1"/>
  <c r="AH371" i="1" s="1"/>
  <c r="AI371" i="1" s="1"/>
  <c r="AJ371" i="1" s="1"/>
  <c r="AK371" i="1" s="1"/>
  <c r="AL371" i="1" s="1"/>
  <c r="AG375" i="1"/>
  <c r="AH375" i="1" s="1"/>
  <c r="AI375" i="1" s="1"/>
  <c r="AJ375" i="1" s="1"/>
  <c r="AK375" i="1" s="1"/>
  <c r="AL375" i="1" s="1"/>
  <c r="AG383" i="1"/>
  <c r="AH383" i="1" s="1"/>
  <c r="AI383" i="1" s="1"/>
  <c r="AJ383" i="1" s="1"/>
  <c r="AK383" i="1" s="1"/>
  <c r="AL383" i="1" s="1"/>
  <c r="AG391" i="1"/>
  <c r="AH391" i="1" s="1"/>
  <c r="AI391" i="1" s="1"/>
  <c r="AJ391" i="1" s="1"/>
  <c r="AK391" i="1" s="1"/>
  <c r="AL391" i="1" s="1"/>
  <c r="AG395" i="1"/>
  <c r="AH395" i="1" s="1"/>
  <c r="AI395" i="1" s="1"/>
  <c r="AJ395" i="1" s="1"/>
  <c r="AK395" i="1" s="1"/>
  <c r="AL395" i="1" s="1"/>
  <c r="AG399" i="1"/>
  <c r="AH399" i="1" s="1"/>
  <c r="AI399" i="1" s="1"/>
  <c r="AJ399" i="1" s="1"/>
  <c r="AK399" i="1" s="1"/>
  <c r="AL399" i="1" s="1"/>
  <c r="AG407" i="1"/>
  <c r="AH407" i="1" s="1"/>
  <c r="AI407" i="1" s="1"/>
  <c r="AJ407" i="1" s="1"/>
  <c r="AK407" i="1" s="1"/>
  <c r="AL407" i="1" s="1"/>
  <c r="AG415" i="1"/>
  <c r="AH415" i="1" s="1"/>
  <c r="AI415" i="1" s="1"/>
  <c r="AJ415" i="1" s="1"/>
  <c r="AK415" i="1" s="1"/>
  <c r="AL415" i="1" s="1"/>
  <c r="AG431" i="1"/>
  <c r="AH431" i="1" s="1"/>
  <c r="AI431" i="1" s="1"/>
  <c r="AJ431" i="1" s="1"/>
  <c r="AK431" i="1" s="1"/>
  <c r="AL431" i="1" s="1"/>
  <c r="AG435" i="1"/>
  <c r="AH435" i="1" s="1"/>
  <c r="AI435" i="1" s="1"/>
  <c r="AJ435" i="1" s="1"/>
  <c r="AK435" i="1" s="1"/>
  <c r="AL435" i="1" s="1"/>
  <c r="AG439" i="1"/>
  <c r="AH439" i="1" s="1"/>
  <c r="AI439" i="1" s="1"/>
  <c r="AJ439" i="1" s="1"/>
  <c r="AK439" i="1" s="1"/>
  <c r="AL439" i="1" s="1"/>
  <c r="AG443" i="1"/>
  <c r="AH443" i="1" s="1"/>
  <c r="AI443" i="1" s="1"/>
  <c r="AJ443" i="1" s="1"/>
  <c r="AK443" i="1" s="1"/>
  <c r="AL443" i="1" s="1"/>
  <c r="AG447" i="1"/>
  <c r="AH447" i="1" s="1"/>
  <c r="AI447" i="1" s="1"/>
  <c r="AJ447" i="1" s="1"/>
  <c r="AK447" i="1" s="1"/>
  <c r="AL447" i="1" s="1"/>
  <c r="AG451" i="1"/>
  <c r="AH451" i="1" s="1"/>
  <c r="AI451" i="1" s="1"/>
  <c r="AJ451" i="1" s="1"/>
  <c r="AK451" i="1" s="1"/>
  <c r="AL451" i="1" s="1"/>
  <c r="AG455" i="1"/>
  <c r="AH455" i="1" s="1"/>
  <c r="AI455" i="1" s="1"/>
  <c r="AJ455" i="1" s="1"/>
  <c r="AK455" i="1" s="1"/>
  <c r="AL455" i="1" s="1"/>
  <c r="AG52" i="1"/>
  <c r="AH52" i="1" s="1"/>
  <c r="AI52" i="1" s="1"/>
  <c r="AJ52" i="1" s="1"/>
  <c r="AK52" i="1" s="1"/>
  <c r="AL52" i="1" s="1"/>
  <c r="AG68" i="1"/>
  <c r="AH68" i="1" s="1"/>
  <c r="AI68" i="1" s="1"/>
  <c r="AJ68" i="1" s="1"/>
  <c r="AK68" i="1" s="1"/>
  <c r="AL68" i="1" s="1"/>
  <c r="AG84" i="1"/>
  <c r="AH84" i="1" s="1"/>
  <c r="AI84" i="1" s="1"/>
  <c r="AJ84" i="1" s="1"/>
  <c r="AK84" i="1" s="1"/>
  <c r="AL84" i="1" s="1"/>
  <c r="AG100" i="1"/>
  <c r="AH100" i="1" s="1"/>
  <c r="AI100" i="1" s="1"/>
  <c r="AJ100" i="1" s="1"/>
  <c r="AK100" i="1" s="1"/>
  <c r="AL100" i="1" s="1"/>
  <c r="AG4" i="1"/>
  <c r="AH4" i="1" s="1"/>
  <c r="AI4" i="1" s="1"/>
  <c r="AJ4" i="1" s="1"/>
  <c r="AK4" i="1" s="1"/>
  <c r="AL4" i="1" s="1"/>
  <c r="AG8" i="1"/>
  <c r="AH8" i="1" s="1"/>
  <c r="AI8" i="1" s="1"/>
  <c r="AJ8" i="1" s="1"/>
  <c r="AK8" i="1" s="1"/>
  <c r="AL8" i="1" s="1"/>
  <c r="AG12" i="1"/>
  <c r="AH12" i="1" s="1"/>
  <c r="AI12" i="1" s="1"/>
  <c r="AJ12" i="1" s="1"/>
  <c r="AK12" i="1" s="1"/>
  <c r="AL12" i="1" s="1"/>
  <c r="AG16" i="1"/>
  <c r="AH16" i="1" s="1"/>
  <c r="AI16" i="1" s="1"/>
  <c r="AJ16" i="1" s="1"/>
  <c r="AK16" i="1" s="1"/>
  <c r="AL16" i="1" s="1"/>
  <c r="AG20" i="1"/>
  <c r="AH20" i="1" s="1"/>
  <c r="AI20" i="1" s="1"/>
  <c r="AJ20" i="1" s="1"/>
  <c r="AK20" i="1" s="1"/>
  <c r="AL20" i="1" s="1"/>
  <c r="AG24" i="1"/>
  <c r="AH24" i="1" s="1"/>
  <c r="AI24" i="1" s="1"/>
  <c r="AJ24" i="1" s="1"/>
  <c r="AK24" i="1" s="1"/>
  <c r="AL24" i="1" s="1"/>
  <c r="AG28" i="1"/>
  <c r="AH28" i="1" s="1"/>
  <c r="AI28" i="1" s="1"/>
  <c r="AJ28" i="1" s="1"/>
  <c r="AK28" i="1" s="1"/>
  <c r="AL28" i="1" s="1"/>
  <c r="AG32" i="1"/>
  <c r="AH32" i="1" s="1"/>
  <c r="AI32" i="1" s="1"/>
  <c r="AJ32" i="1" s="1"/>
  <c r="AK32" i="1" s="1"/>
  <c r="AL32" i="1" s="1"/>
  <c r="AG36" i="1"/>
  <c r="AH36" i="1" s="1"/>
  <c r="AG116" i="1"/>
  <c r="AH116" i="1" s="1"/>
  <c r="AI116" i="1" s="1"/>
  <c r="AJ116" i="1" s="1"/>
  <c r="AK116" i="1" s="1"/>
  <c r="AL116" i="1" s="1"/>
  <c r="AG120" i="1"/>
  <c r="AH120" i="1" s="1"/>
  <c r="AI120" i="1" s="1"/>
  <c r="AJ120" i="1" s="1"/>
  <c r="AK120" i="1" s="1"/>
  <c r="AL120" i="1" s="1"/>
  <c r="AG124" i="1"/>
  <c r="AH124" i="1" s="1"/>
  <c r="AI124" i="1" s="1"/>
  <c r="AJ124" i="1" s="1"/>
  <c r="AK124" i="1" s="1"/>
  <c r="AL124" i="1" s="1"/>
  <c r="AG128" i="1"/>
  <c r="AH128" i="1" s="1"/>
  <c r="AI128" i="1" s="1"/>
  <c r="AJ128" i="1" s="1"/>
  <c r="AK128" i="1" s="1"/>
  <c r="AL128" i="1" s="1"/>
  <c r="AG132" i="1"/>
  <c r="AH132" i="1" s="1"/>
  <c r="AI132" i="1" s="1"/>
  <c r="AJ132" i="1" s="1"/>
  <c r="AK132" i="1" s="1"/>
  <c r="AL132" i="1" s="1"/>
  <c r="AG136" i="1"/>
  <c r="AH136" i="1" s="1"/>
  <c r="AI136" i="1" s="1"/>
  <c r="AJ136" i="1" s="1"/>
  <c r="AK136" i="1" s="1"/>
  <c r="AL136" i="1" s="1"/>
  <c r="AG140" i="1"/>
  <c r="AH140" i="1" s="1"/>
  <c r="AI140" i="1" s="1"/>
  <c r="AJ140" i="1" s="1"/>
  <c r="AK140" i="1" s="1"/>
  <c r="AL140" i="1" s="1"/>
  <c r="AG144" i="1"/>
  <c r="AH144" i="1" s="1"/>
  <c r="AI144" i="1" s="1"/>
  <c r="AJ144" i="1" s="1"/>
  <c r="AK144" i="1" s="1"/>
  <c r="AL144" i="1" s="1"/>
  <c r="AG148" i="1"/>
  <c r="AH148" i="1" s="1"/>
  <c r="AI148" i="1" s="1"/>
  <c r="AJ148" i="1" s="1"/>
  <c r="AK148" i="1" s="1"/>
  <c r="AL148" i="1" s="1"/>
  <c r="AG152" i="1"/>
  <c r="AH152" i="1" s="1"/>
  <c r="AI152" i="1" s="1"/>
  <c r="AJ152" i="1" s="1"/>
  <c r="AK152" i="1" s="1"/>
  <c r="AL152" i="1" s="1"/>
  <c r="AG156" i="1"/>
  <c r="AH156" i="1" s="1"/>
  <c r="AI156" i="1" s="1"/>
  <c r="AJ156" i="1" s="1"/>
  <c r="AK156" i="1" s="1"/>
  <c r="AL156" i="1" s="1"/>
  <c r="AG160" i="1"/>
  <c r="AH160" i="1" s="1"/>
  <c r="AI160" i="1" s="1"/>
  <c r="AJ160" i="1" s="1"/>
  <c r="AK160" i="1" s="1"/>
  <c r="AL160" i="1" s="1"/>
  <c r="AG164" i="1"/>
  <c r="AH164" i="1" s="1"/>
  <c r="AI164" i="1" s="1"/>
  <c r="AJ164" i="1" s="1"/>
  <c r="AK164" i="1" s="1"/>
  <c r="AL164" i="1" s="1"/>
  <c r="AG168" i="1"/>
  <c r="AH168" i="1" s="1"/>
  <c r="AI168" i="1" s="1"/>
  <c r="AJ168" i="1" s="1"/>
  <c r="AK168" i="1" s="1"/>
  <c r="AL168" i="1" s="1"/>
  <c r="AG172" i="1"/>
  <c r="AH172" i="1" s="1"/>
  <c r="AI172" i="1" s="1"/>
  <c r="AJ172" i="1" s="1"/>
  <c r="AK172" i="1" s="1"/>
  <c r="AL172" i="1" s="1"/>
  <c r="AG176" i="1"/>
  <c r="AH176" i="1" s="1"/>
  <c r="AI176" i="1" s="1"/>
  <c r="AJ176" i="1" s="1"/>
  <c r="AK176" i="1" s="1"/>
  <c r="AL176" i="1" s="1"/>
  <c r="AG180" i="1"/>
  <c r="AH180" i="1" s="1"/>
  <c r="AI180" i="1" s="1"/>
  <c r="AJ180" i="1" s="1"/>
  <c r="AK180" i="1" s="1"/>
  <c r="AL180" i="1" s="1"/>
  <c r="AG184" i="1"/>
  <c r="AH184" i="1" s="1"/>
  <c r="AI184" i="1" s="1"/>
  <c r="AJ184" i="1" s="1"/>
  <c r="AK184" i="1" s="1"/>
  <c r="AL184" i="1" s="1"/>
  <c r="AG188" i="1"/>
  <c r="AH188" i="1" s="1"/>
  <c r="AI188" i="1" s="1"/>
  <c r="AJ188" i="1" s="1"/>
  <c r="AK188" i="1" s="1"/>
  <c r="AL188" i="1" s="1"/>
  <c r="AG192" i="1"/>
  <c r="AH192" i="1" s="1"/>
  <c r="AI192" i="1" s="1"/>
  <c r="AJ192" i="1" s="1"/>
  <c r="AK192" i="1" s="1"/>
  <c r="AL192" i="1" s="1"/>
  <c r="AG196" i="1"/>
  <c r="AH196" i="1" s="1"/>
  <c r="AI196" i="1" s="1"/>
  <c r="AJ196" i="1" s="1"/>
  <c r="AK196" i="1" s="1"/>
  <c r="AL196" i="1" s="1"/>
  <c r="AG200" i="1"/>
  <c r="AH200" i="1" s="1"/>
  <c r="AI200" i="1" s="1"/>
  <c r="AJ200" i="1" s="1"/>
  <c r="AK200" i="1" s="1"/>
  <c r="AL200" i="1" s="1"/>
  <c r="AG204" i="1"/>
  <c r="AH204" i="1" s="1"/>
  <c r="AI204" i="1" s="1"/>
  <c r="AJ204" i="1" s="1"/>
  <c r="AK204" i="1" s="1"/>
  <c r="AL204" i="1" s="1"/>
  <c r="AG208" i="1"/>
  <c r="AH208" i="1" s="1"/>
  <c r="AI208" i="1" s="1"/>
  <c r="AJ208" i="1" s="1"/>
  <c r="AK208" i="1" s="1"/>
  <c r="AL208" i="1" s="1"/>
  <c r="AG212" i="1"/>
  <c r="AH212" i="1" s="1"/>
  <c r="AI212" i="1" s="1"/>
  <c r="AJ212" i="1" s="1"/>
  <c r="AK212" i="1" s="1"/>
  <c r="AL212" i="1" s="1"/>
  <c r="AG216" i="1"/>
  <c r="AH216" i="1" s="1"/>
  <c r="AI216" i="1" s="1"/>
  <c r="AJ216" i="1" s="1"/>
  <c r="AK216" i="1" s="1"/>
  <c r="AL216" i="1" s="1"/>
  <c r="AG220" i="1"/>
  <c r="AH220" i="1" s="1"/>
  <c r="AI220" i="1" s="1"/>
  <c r="AJ220" i="1" s="1"/>
  <c r="AK220" i="1" s="1"/>
  <c r="AL220" i="1" s="1"/>
  <c r="AG224" i="1"/>
  <c r="AH224" i="1" s="1"/>
  <c r="AI224" i="1" s="1"/>
  <c r="AJ224" i="1" s="1"/>
  <c r="AK224" i="1" s="1"/>
  <c r="AL224" i="1" s="1"/>
  <c r="AG228" i="1"/>
  <c r="AH228" i="1" s="1"/>
  <c r="AI228" i="1" s="1"/>
  <c r="AJ228" i="1" s="1"/>
  <c r="AK228" i="1" s="1"/>
  <c r="AL228" i="1" s="1"/>
  <c r="AG232" i="1"/>
  <c r="AH232" i="1" s="1"/>
  <c r="AI232" i="1" s="1"/>
  <c r="AJ232" i="1" s="1"/>
  <c r="AK232" i="1" s="1"/>
  <c r="AL232" i="1" s="1"/>
  <c r="AG236" i="1"/>
  <c r="AH236" i="1" s="1"/>
  <c r="AI236" i="1" s="1"/>
  <c r="AJ236" i="1" s="1"/>
  <c r="AK236" i="1" s="1"/>
  <c r="AL236" i="1" s="1"/>
  <c r="AG240" i="1"/>
  <c r="AH240" i="1" s="1"/>
  <c r="AI240" i="1" s="1"/>
  <c r="AJ240" i="1" s="1"/>
  <c r="AK240" i="1" s="1"/>
  <c r="AL240" i="1" s="1"/>
  <c r="AG244" i="1"/>
  <c r="AH244" i="1" s="1"/>
  <c r="AI244" i="1" s="1"/>
  <c r="AJ244" i="1" s="1"/>
  <c r="AK244" i="1" s="1"/>
  <c r="AL244" i="1" s="1"/>
  <c r="AG248" i="1"/>
  <c r="AH248" i="1" s="1"/>
  <c r="AI248" i="1" s="1"/>
  <c r="AJ248" i="1" s="1"/>
  <c r="AK248" i="1" s="1"/>
  <c r="AL248" i="1" s="1"/>
  <c r="AG252" i="1"/>
  <c r="AG256" i="1"/>
  <c r="AH256" i="1" s="1"/>
  <c r="AI256" i="1" s="1"/>
  <c r="AJ256" i="1" s="1"/>
  <c r="AK256" i="1" s="1"/>
  <c r="AL256" i="1" s="1"/>
  <c r="AG260" i="1"/>
  <c r="AH260" i="1" s="1"/>
  <c r="AI260" i="1" s="1"/>
  <c r="AJ260" i="1" s="1"/>
  <c r="AK260" i="1" s="1"/>
  <c r="AL260" i="1" s="1"/>
  <c r="AG264" i="1"/>
  <c r="AG268" i="1"/>
  <c r="AH268" i="1" s="1"/>
  <c r="AI268" i="1" s="1"/>
  <c r="AJ268" i="1" s="1"/>
  <c r="AK268" i="1" s="1"/>
  <c r="AL268" i="1" s="1"/>
  <c r="AG272" i="1"/>
  <c r="AH272" i="1" s="1"/>
  <c r="AI272" i="1" s="1"/>
  <c r="AJ272" i="1" s="1"/>
  <c r="AK272" i="1" s="1"/>
  <c r="AL272" i="1" s="1"/>
  <c r="AG276" i="1"/>
  <c r="AH276" i="1" s="1"/>
  <c r="AI276" i="1" s="1"/>
  <c r="AJ276" i="1" s="1"/>
  <c r="AK276" i="1" s="1"/>
  <c r="AL276" i="1" s="1"/>
  <c r="AG280" i="1"/>
  <c r="AH280" i="1" s="1"/>
  <c r="AI280" i="1" s="1"/>
  <c r="AJ280" i="1" s="1"/>
  <c r="AK280" i="1" s="1"/>
  <c r="AL280" i="1" s="1"/>
  <c r="AG284" i="1"/>
  <c r="AH284" i="1" s="1"/>
  <c r="AI284" i="1" s="1"/>
  <c r="AJ284" i="1" s="1"/>
  <c r="AK284" i="1" s="1"/>
  <c r="AL284" i="1" s="1"/>
  <c r="AG288" i="1"/>
  <c r="AH288" i="1" s="1"/>
  <c r="AI288" i="1" s="1"/>
  <c r="AJ288" i="1" s="1"/>
  <c r="AK288" i="1" s="1"/>
  <c r="AL288" i="1" s="1"/>
  <c r="AG296" i="1"/>
  <c r="AH296" i="1" s="1"/>
  <c r="AI296" i="1" s="1"/>
  <c r="AJ296" i="1" s="1"/>
  <c r="AK296" i="1" s="1"/>
  <c r="AL296" i="1" s="1"/>
  <c r="AG300" i="1"/>
  <c r="AH300" i="1" s="1"/>
  <c r="AI300" i="1" s="1"/>
  <c r="AJ300" i="1" s="1"/>
  <c r="AK300" i="1" s="1"/>
  <c r="AL300" i="1" s="1"/>
  <c r="AG304" i="1"/>
  <c r="AH304" i="1" s="1"/>
  <c r="AI304" i="1" s="1"/>
  <c r="AJ304" i="1" s="1"/>
  <c r="AK304" i="1" s="1"/>
  <c r="AL304" i="1" s="1"/>
  <c r="AG308" i="1"/>
  <c r="AH308" i="1" s="1"/>
  <c r="AI308" i="1" s="1"/>
  <c r="AJ308" i="1" s="1"/>
  <c r="AK308" i="1" s="1"/>
  <c r="AL308" i="1" s="1"/>
  <c r="AG312" i="1"/>
  <c r="AH312" i="1" s="1"/>
  <c r="AI312" i="1" s="1"/>
  <c r="AJ312" i="1" s="1"/>
  <c r="AK312" i="1" s="1"/>
  <c r="AL312" i="1" s="1"/>
  <c r="AG316" i="1"/>
  <c r="AH316" i="1" s="1"/>
  <c r="AI316" i="1" s="1"/>
  <c r="AJ316" i="1" s="1"/>
  <c r="AK316" i="1" s="1"/>
  <c r="AL316" i="1" s="1"/>
  <c r="AG320" i="1"/>
  <c r="AH320" i="1" s="1"/>
  <c r="AI320" i="1" s="1"/>
  <c r="AJ320" i="1" s="1"/>
  <c r="AK320" i="1" s="1"/>
  <c r="AL320" i="1" s="1"/>
  <c r="AG324" i="1"/>
  <c r="AH324" i="1" s="1"/>
  <c r="AI324" i="1" s="1"/>
  <c r="AJ324" i="1" s="1"/>
  <c r="AK324" i="1" s="1"/>
  <c r="AL324" i="1" s="1"/>
  <c r="AG328" i="1"/>
  <c r="AH328" i="1" s="1"/>
  <c r="AI328" i="1" s="1"/>
  <c r="AJ328" i="1" s="1"/>
  <c r="AK328" i="1" s="1"/>
  <c r="AL328" i="1" s="1"/>
  <c r="AG332" i="1"/>
  <c r="AH332" i="1" s="1"/>
  <c r="AI332" i="1" s="1"/>
  <c r="AJ332" i="1" s="1"/>
  <c r="AK332" i="1" s="1"/>
  <c r="AL332" i="1" s="1"/>
  <c r="AG336" i="1"/>
  <c r="AH336" i="1" s="1"/>
  <c r="AI336" i="1" s="1"/>
  <c r="AJ336" i="1" s="1"/>
  <c r="AK336" i="1" s="1"/>
  <c r="AL336" i="1" s="1"/>
  <c r="AG340" i="1"/>
  <c r="AH340" i="1" s="1"/>
  <c r="AI340" i="1" s="1"/>
  <c r="AJ340" i="1" s="1"/>
  <c r="AK340" i="1" s="1"/>
  <c r="AL340" i="1" s="1"/>
  <c r="AG344" i="1"/>
  <c r="AH344" i="1" s="1"/>
  <c r="AI344" i="1" s="1"/>
  <c r="AJ344" i="1" s="1"/>
  <c r="AK344" i="1" s="1"/>
  <c r="AL344" i="1" s="1"/>
  <c r="AG348" i="1"/>
  <c r="AH348" i="1" s="1"/>
  <c r="AI348" i="1" s="1"/>
  <c r="AJ348" i="1" s="1"/>
  <c r="AK348" i="1" s="1"/>
  <c r="AL348" i="1" s="1"/>
  <c r="AG352" i="1"/>
  <c r="AH352" i="1" s="1"/>
  <c r="AI352" i="1" s="1"/>
  <c r="AJ352" i="1" s="1"/>
  <c r="AK352" i="1" s="1"/>
  <c r="AL352" i="1" s="1"/>
  <c r="AG356" i="1"/>
  <c r="AH356" i="1" s="1"/>
  <c r="AI356" i="1" s="1"/>
  <c r="AJ356" i="1" s="1"/>
  <c r="AK356" i="1" s="1"/>
  <c r="AL356" i="1" s="1"/>
  <c r="AG360" i="1"/>
  <c r="AH360" i="1" s="1"/>
  <c r="AI360" i="1" s="1"/>
  <c r="AJ360" i="1" s="1"/>
  <c r="AK360" i="1" s="1"/>
  <c r="AL360" i="1" s="1"/>
  <c r="AG364" i="1"/>
  <c r="AH364" i="1" s="1"/>
  <c r="AI364" i="1" s="1"/>
  <c r="AJ364" i="1" s="1"/>
  <c r="AK364" i="1" s="1"/>
  <c r="AL364" i="1" s="1"/>
  <c r="AG368" i="1"/>
  <c r="AH368" i="1" s="1"/>
  <c r="AI368" i="1" s="1"/>
  <c r="AJ368" i="1" s="1"/>
  <c r="AK368" i="1" s="1"/>
  <c r="AL368" i="1" s="1"/>
  <c r="AG372" i="1"/>
  <c r="AH372" i="1" s="1"/>
  <c r="AI372" i="1" s="1"/>
  <c r="AJ372" i="1" s="1"/>
  <c r="AK372" i="1" s="1"/>
  <c r="AL372" i="1" s="1"/>
  <c r="AG376" i="1"/>
  <c r="AH376" i="1" s="1"/>
  <c r="AI376" i="1" s="1"/>
  <c r="AJ376" i="1" s="1"/>
  <c r="AK376" i="1" s="1"/>
  <c r="AL376" i="1" s="1"/>
  <c r="AG380" i="1"/>
  <c r="AG384" i="1"/>
  <c r="AH384" i="1" s="1"/>
  <c r="AI384" i="1" s="1"/>
  <c r="AJ384" i="1" s="1"/>
  <c r="AK384" i="1" s="1"/>
  <c r="AL384" i="1" s="1"/>
  <c r="AG388" i="1"/>
  <c r="AH388" i="1" s="1"/>
  <c r="AI388" i="1" s="1"/>
  <c r="AJ388" i="1" s="1"/>
  <c r="AK388" i="1" s="1"/>
  <c r="AL388" i="1" s="1"/>
  <c r="AG392" i="1"/>
  <c r="AH392" i="1" s="1"/>
  <c r="AI392" i="1" s="1"/>
  <c r="AJ392" i="1" s="1"/>
  <c r="AK392" i="1" s="1"/>
  <c r="AL392" i="1" s="1"/>
  <c r="AG396" i="1"/>
  <c r="AH396" i="1" s="1"/>
  <c r="AI396" i="1" s="1"/>
  <c r="AJ396" i="1" s="1"/>
  <c r="AK396" i="1" s="1"/>
  <c r="AL396" i="1" s="1"/>
  <c r="AG400" i="1"/>
  <c r="AH400" i="1" s="1"/>
  <c r="AI400" i="1" s="1"/>
  <c r="AJ400" i="1" s="1"/>
  <c r="AK400" i="1" s="1"/>
  <c r="AL400" i="1" s="1"/>
  <c r="AG404" i="1"/>
  <c r="AH404" i="1" s="1"/>
  <c r="AI404" i="1" s="1"/>
  <c r="AJ404" i="1" s="1"/>
  <c r="AK404" i="1" s="1"/>
  <c r="AL404" i="1" s="1"/>
  <c r="AG408" i="1"/>
  <c r="AH408" i="1" s="1"/>
  <c r="AI408" i="1" s="1"/>
  <c r="AJ408" i="1" s="1"/>
  <c r="AK408" i="1" s="1"/>
  <c r="AL408" i="1" s="1"/>
  <c r="AG412" i="1"/>
  <c r="AH412" i="1" s="1"/>
  <c r="AI412" i="1" s="1"/>
  <c r="AJ412" i="1" s="1"/>
  <c r="AK412" i="1" s="1"/>
  <c r="AL412" i="1" s="1"/>
  <c r="AG416" i="1"/>
  <c r="AH416" i="1" s="1"/>
  <c r="AI416" i="1" s="1"/>
  <c r="AJ416" i="1" s="1"/>
  <c r="AK416" i="1" s="1"/>
  <c r="AL416" i="1" s="1"/>
  <c r="AG420" i="1"/>
  <c r="AH420" i="1" s="1"/>
  <c r="AI420" i="1" s="1"/>
  <c r="AJ420" i="1" s="1"/>
  <c r="AK420" i="1" s="1"/>
  <c r="AL420" i="1" s="1"/>
  <c r="AG424" i="1"/>
  <c r="AH424" i="1" s="1"/>
  <c r="AI424" i="1" s="1"/>
  <c r="AJ424" i="1" s="1"/>
  <c r="AK424" i="1" s="1"/>
  <c r="AL424" i="1" s="1"/>
  <c r="AG428" i="1"/>
  <c r="AH428" i="1" s="1"/>
  <c r="AI428" i="1" s="1"/>
  <c r="AJ428" i="1" s="1"/>
  <c r="AK428" i="1" s="1"/>
  <c r="AL428" i="1" s="1"/>
  <c r="AG432" i="1"/>
  <c r="AH432" i="1" s="1"/>
  <c r="AI432" i="1" s="1"/>
  <c r="AJ432" i="1" s="1"/>
  <c r="AK432" i="1" s="1"/>
  <c r="AL432" i="1" s="1"/>
  <c r="AG436" i="1"/>
  <c r="AH436" i="1" s="1"/>
  <c r="AI436" i="1" s="1"/>
  <c r="AJ436" i="1" s="1"/>
  <c r="AK436" i="1" s="1"/>
  <c r="AL436" i="1" s="1"/>
  <c r="AG440" i="1"/>
  <c r="AH440" i="1" s="1"/>
  <c r="AI440" i="1" s="1"/>
  <c r="AJ440" i="1" s="1"/>
  <c r="AK440" i="1" s="1"/>
  <c r="AL440" i="1" s="1"/>
  <c r="AG444" i="1"/>
  <c r="AH444" i="1" s="1"/>
  <c r="AI444" i="1" s="1"/>
  <c r="AJ444" i="1" s="1"/>
  <c r="AK444" i="1" s="1"/>
  <c r="AL444" i="1" s="1"/>
  <c r="AG448" i="1"/>
  <c r="AH448" i="1" s="1"/>
  <c r="AI448" i="1" s="1"/>
  <c r="AJ448" i="1" s="1"/>
  <c r="AK448" i="1" s="1"/>
  <c r="AL448" i="1" s="1"/>
  <c r="AG452" i="1"/>
  <c r="AH452" i="1" s="1"/>
  <c r="AI452" i="1" s="1"/>
  <c r="AJ452" i="1" s="1"/>
  <c r="AK452" i="1" s="1"/>
  <c r="AL452" i="1" s="1"/>
  <c r="AG456" i="1"/>
  <c r="AH456" i="1" s="1"/>
  <c r="AI456" i="1" s="1"/>
  <c r="AJ456" i="1" s="1"/>
  <c r="AK456" i="1" s="1"/>
  <c r="AL456" i="1" s="1"/>
  <c r="AG43" i="1"/>
  <c r="AH43" i="1" s="1"/>
  <c r="AI43" i="1" s="1"/>
  <c r="AJ43" i="1" s="1"/>
  <c r="AK43" i="1" s="1"/>
  <c r="AL43" i="1" s="1"/>
  <c r="AG55" i="1"/>
  <c r="AH55" i="1" s="1"/>
  <c r="AI55" i="1" s="1"/>
  <c r="AJ55" i="1" s="1"/>
  <c r="AK55" i="1" s="1"/>
  <c r="AL55" i="1" s="1"/>
  <c r="AG83" i="1"/>
  <c r="AH83" i="1" s="1"/>
  <c r="AI83" i="1" s="1"/>
  <c r="AJ83" i="1" s="1"/>
  <c r="AK83" i="1" s="1"/>
  <c r="AL83" i="1" s="1"/>
  <c r="AG103" i="1"/>
  <c r="AH103" i="1" s="1"/>
  <c r="AI103" i="1" s="1"/>
  <c r="AJ103" i="1" s="1"/>
  <c r="AK103" i="1" s="1"/>
  <c r="AL103" i="1" s="1"/>
  <c r="AG111" i="1"/>
  <c r="AH111" i="1" s="1"/>
  <c r="AI111" i="1" s="1"/>
  <c r="AJ111" i="1" s="1"/>
  <c r="AK111" i="1" s="1"/>
  <c r="AL111" i="1" s="1"/>
  <c r="AG127" i="1"/>
  <c r="AH127" i="1" s="1"/>
  <c r="AI127" i="1" s="1"/>
  <c r="AJ127" i="1" s="1"/>
  <c r="AK127" i="1" s="1"/>
  <c r="AL127" i="1" s="1"/>
  <c r="AG139" i="1"/>
  <c r="AH139" i="1" s="1"/>
  <c r="AI139" i="1" s="1"/>
  <c r="AJ139" i="1" s="1"/>
  <c r="AK139" i="1" s="1"/>
  <c r="AL139" i="1" s="1"/>
  <c r="AG155" i="1"/>
  <c r="AH155" i="1" s="1"/>
  <c r="AI155" i="1" s="1"/>
  <c r="AJ155" i="1" s="1"/>
  <c r="AK155" i="1" s="1"/>
  <c r="AL155" i="1" s="1"/>
  <c r="AG163" i="1"/>
  <c r="AH163" i="1" s="1"/>
  <c r="AI163" i="1" s="1"/>
  <c r="AJ163" i="1" s="1"/>
  <c r="AK163" i="1" s="1"/>
  <c r="AL163" i="1" s="1"/>
  <c r="AG175" i="1"/>
  <c r="AH175" i="1" s="1"/>
  <c r="AI175" i="1" s="1"/>
  <c r="AJ175" i="1" s="1"/>
  <c r="AK175" i="1" s="1"/>
  <c r="AL175" i="1" s="1"/>
  <c r="AG183" i="1"/>
  <c r="AH183" i="1" s="1"/>
  <c r="AI183" i="1" s="1"/>
  <c r="AJ183" i="1" s="1"/>
  <c r="AK183" i="1" s="1"/>
  <c r="AL183" i="1" s="1"/>
  <c r="AG191" i="1"/>
  <c r="AH191" i="1" s="1"/>
  <c r="AI191" i="1" s="1"/>
  <c r="AJ191" i="1" s="1"/>
  <c r="AK191" i="1" s="1"/>
  <c r="AL191" i="1" s="1"/>
  <c r="AG203" i="1"/>
  <c r="AH203" i="1" s="1"/>
  <c r="AI203" i="1" s="1"/>
  <c r="AJ203" i="1" s="1"/>
  <c r="AK203" i="1" s="1"/>
  <c r="AL203" i="1" s="1"/>
  <c r="AG211" i="1"/>
  <c r="AH211" i="1" s="1"/>
  <c r="AI211" i="1" s="1"/>
  <c r="AJ211" i="1" s="1"/>
  <c r="AK211" i="1" s="1"/>
  <c r="AL211" i="1" s="1"/>
  <c r="AG231" i="1"/>
  <c r="AH231" i="1" s="1"/>
  <c r="AI231" i="1" s="1"/>
  <c r="AJ231" i="1" s="1"/>
  <c r="AK231" i="1" s="1"/>
  <c r="AL231" i="1" s="1"/>
  <c r="AG263" i="1"/>
  <c r="AH263" i="1" s="1"/>
  <c r="AI263" i="1" s="1"/>
  <c r="AJ263" i="1" s="1"/>
  <c r="AK263" i="1" s="1"/>
  <c r="AL263" i="1" s="1"/>
  <c r="AG267" i="1"/>
  <c r="AH267" i="1" s="1"/>
  <c r="AI267" i="1" s="1"/>
  <c r="AJ267" i="1" s="1"/>
  <c r="AK267" i="1" s="1"/>
  <c r="AL267" i="1" s="1"/>
  <c r="AG275" i="1"/>
  <c r="AH275" i="1" s="1"/>
  <c r="AI275" i="1" s="1"/>
  <c r="AJ275" i="1" s="1"/>
  <c r="AK275" i="1" s="1"/>
  <c r="AL275" i="1" s="1"/>
  <c r="AG279" i="1"/>
  <c r="AH279" i="1" s="1"/>
  <c r="AI279" i="1" s="1"/>
  <c r="AJ279" i="1" s="1"/>
  <c r="AK279" i="1" s="1"/>
  <c r="AL279" i="1" s="1"/>
  <c r="AG291" i="1"/>
  <c r="AH291" i="1" s="1"/>
  <c r="AI291" i="1" s="1"/>
  <c r="AJ291" i="1" s="1"/>
  <c r="AK291" i="1" s="1"/>
  <c r="AL291" i="1" s="1"/>
  <c r="AG299" i="1"/>
  <c r="AH299" i="1" s="1"/>
  <c r="AI299" i="1" s="1"/>
  <c r="AJ299" i="1" s="1"/>
  <c r="AK299" i="1" s="1"/>
  <c r="AL299" i="1" s="1"/>
  <c r="AG307" i="1"/>
  <c r="AH307" i="1" s="1"/>
  <c r="AI307" i="1" s="1"/>
  <c r="AJ307" i="1" s="1"/>
  <c r="AK307" i="1" s="1"/>
  <c r="AL307" i="1" s="1"/>
  <c r="AG315" i="1"/>
  <c r="AH315" i="1" s="1"/>
  <c r="AI315" i="1" s="1"/>
  <c r="AJ315" i="1" s="1"/>
  <c r="AK315" i="1" s="1"/>
  <c r="AL315" i="1" s="1"/>
  <c r="AG335" i="1"/>
  <c r="AH335" i="1" s="1"/>
  <c r="AI335" i="1" s="1"/>
  <c r="AJ335" i="1" s="1"/>
  <c r="AK335" i="1" s="1"/>
  <c r="AL335" i="1" s="1"/>
  <c r="AG343" i="1"/>
  <c r="AH343" i="1" s="1"/>
  <c r="AI343" i="1" s="1"/>
  <c r="AJ343" i="1" s="1"/>
  <c r="AK343" i="1" s="1"/>
  <c r="AL343" i="1" s="1"/>
  <c r="AG347" i="1"/>
  <c r="AH347" i="1" s="1"/>
  <c r="AI347" i="1" s="1"/>
  <c r="AJ347" i="1" s="1"/>
  <c r="AK347" i="1" s="1"/>
  <c r="AL347" i="1" s="1"/>
  <c r="AG363" i="1"/>
  <c r="AH363" i="1" s="1"/>
  <c r="AI363" i="1" s="1"/>
  <c r="AJ363" i="1" s="1"/>
  <c r="AK363" i="1" s="1"/>
  <c r="AL363" i="1" s="1"/>
  <c r="AG367" i="1"/>
  <c r="AH367" i="1" s="1"/>
  <c r="AI367" i="1" s="1"/>
  <c r="AJ367" i="1" s="1"/>
  <c r="AK367" i="1" s="1"/>
  <c r="AL367" i="1" s="1"/>
  <c r="AG379" i="1"/>
  <c r="AH379" i="1" s="1"/>
  <c r="AI379" i="1" s="1"/>
  <c r="AJ379" i="1" s="1"/>
  <c r="AK379" i="1" s="1"/>
  <c r="AL379" i="1" s="1"/>
  <c r="AG387" i="1"/>
  <c r="AH387" i="1" s="1"/>
  <c r="AI387" i="1" s="1"/>
  <c r="AJ387" i="1" s="1"/>
  <c r="AK387" i="1" s="1"/>
  <c r="AL387" i="1" s="1"/>
  <c r="AG403" i="1"/>
  <c r="AH403" i="1" s="1"/>
  <c r="AI403" i="1" s="1"/>
  <c r="AJ403" i="1" s="1"/>
  <c r="AK403" i="1" s="1"/>
  <c r="AL403" i="1" s="1"/>
  <c r="AG411" i="1"/>
  <c r="AH411" i="1" s="1"/>
  <c r="AI411" i="1" s="1"/>
  <c r="AJ411" i="1" s="1"/>
  <c r="AK411" i="1" s="1"/>
  <c r="AL411" i="1" s="1"/>
  <c r="AG419" i="1"/>
  <c r="AH419" i="1" s="1"/>
  <c r="AI419" i="1" s="1"/>
  <c r="AJ419" i="1" s="1"/>
  <c r="AK419" i="1" s="1"/>
  <c r="AL419" i="1" s="1"/>
  <c r="AG423" i="1"/>
  <c r="AH423" i="1" s="1"/>
  <c r="AI423" i="1" s="1"/>
  <c r="AJ423" i="1" s="1"/>
  <c r="AK423" i="1" s="1"/>
  <c r="AL423" i="1" s="1"/>
  <c r="AG427" i="1"/>
  <c r="AH427" i="1" s="1"/>
  <c r="AI427" i="1" s="1"/>
  <c r="AJ427" i="1" s="1"/>
  <c r="AK427" i="1" s="1"/>
  <c r="AL427" i="1" s="1"/>
  <c r="AG5" i="1"/>
  <c r="AH5" i="1" s="1"/>
  <c r="AI5" i="1" s="1"/>
  <c r="AJ5" i="1" s="1"/>
  <c r="AK5" i="1" s="1"/>
  <c r="AL5" i="1" s="1"/>
  <c r="AG9" i="1"/>
  <c r="AH9" i="1" s="1"/>
  <c r="AI9" i="1" s="1"/>
  <c r="AJ9" i="1" s="1"/>
  <c r="AK9" i="1" s="1"/>
  <c r="AL9" i="1" s="1"/>
  <c r="AG13" i="1"/>
  <c r="AH13" i="1" s="1"/>
  <c r="AI13" i="1" s="1"/>
  <c r="AJ13" i="1" s="1"/>
  <c r="AK13" i="1" s="1"/>
  <c r="AL13" i="1" s="1"/>
  <c r="AG17" i="1"/>
  <c r="AH17" i="1" s="1"/>
  <c r="AI17" i="1" s="1"/>
  <c r="AJ17" i="1" s="1"/>
  <c r="AK17" i="1" s="1"/>
  <c r="AL17" i="1" s="1"/>
  <c r="AG21" i="1"/>
  <c r="AH21" i="1" s="1"/>
  <c r="AI21" i="1" s="1"/>
  <c r="AJ21" i="1" s="1"/>
  <c r="AK21" i="1" s="1"/>
  <c r="AL21" i="1" s="1"/>
  <c r="AG25" i="1"/>
  <c r="AH25" i="1" s="1"/>
  <c r="AI25" i="1" s="1"/>
  <c r="AJ25" i="1" s="1"/>
  <c r="AK25" i="1" s="1"/>
  <c r="AL25" i="1" s="1"/>
  <c r="AG29" i="1"/>
  <c r="AH29" i="1" s="1"/>
  <c r="AI29" i="1" s="1"/>
  <c r="AJ29" i="1" s="1"/>
  <c r="AK29" i="1" s="1"/>
  <c r="AL29" i="1" s="1"/>
  <c r="AG33" i="1"/>
  <c r="AH33" i="1" s="1"/>
  <c r="AI33" i="1" s="1"/>
  <c r="AJ33" i="1" s="1"/>
  <c r="AK33" i="1" s="1"/>
  <c r="AL33" i="1" s="1"/>
  <c r="AG41" i="1"/>
  <c r="AH41" i="1" s="1"/>
  <c r="AI41" i="1" s="1"/>
  <c r="AJ41" i="1" s="1"/>
  <c r="AK41" i="1" s="1"/>
  <c r="AL41" i="1" s="1"/>
  <c r="AG45" i="1"/>
  <c r="AH45" i="1" s="1"/>
  <c r="AI45" i="1" s="1"/>
  <c r="AJ45" i="1" s="1"/>
  <c r="AK45" i="1" s="1"/>
  <c r="AL45" i="1" s="1"/>
  <c r="AG49" i="1"/>
  <c r="AH49" i="1" s="1"/>
  <c r="AI49" i="1" s="1"/>
  <c r="AJ49" i="1" s="1"/>
  <c r="AK49" i="1" s="1"/>
  <c r="AL49" i="1" s="1"/>
  <c r="AG53" i="1"/>
  <c r="AH53" i="1" s="1"/>
  <c r="AI53" i="1" s="1"/>
  <c r="AJ53" i="1" s="1"/>
  <c r="AK53" i="1" s="1"/>
  <c r="AL53" i="1" s="1"/>
  <c r="AG57" i="1"/>
  <c r="AH57" i="1" s="1"/>
  <c r="AI57" i="1" s="1"/>
  <c r="AJ57" i="1" s="1"/>
  <c r="AK57" i="1" s="1"/>
  <c r="AL57" i="1" s="1"/>
  <c r="AG61" i="1"/>
  <c r="AH61" i="1" s="1"/>
  <c r="AI61" i="1" s="1"/>
  <c r="AJ61" i="1" s="1"/>
  <c r="AK61" i="1" s="1"/>
  <c r="AL61" i="1" s="1"/>
  <c r="AG65" i="1"/>
  <c r="AH65" i="1" s="1"/>
  <c r="AI65" i="1" s="1"/>
  <c r="AJ65" i="1" s="1"/>
  <c r="AK65" i="1" s="1"/>
  <c r="AL65" i="1" s="1"/>
  <c r="AG69" i="1"/>
  <c r="AH69" i="1" s="1"/>
  <c r="AI69" i="1" s="1"/>
  <c r="AJ69" i="1" s="1"/>
  <c r="AK69" i="1" s="1"/>
  <c r="AL69" i="1" s="1"/>
  <c r="AG73" i="1"/>
  <c r="AH73" i="1" s="1"/>
  <c r="AI73" i="1" s="1"/>
  <c r="AJ73" i="1" s="1"/>
  <c r="AK73" i="1" s="1"/>
  <c r="AL73" i="1" s="1"/>
  <c r="AG77" i="1"/>
  <c r="AH77" i="1" s="1"/>
  <c r="AI77" i="1" s="1"/>
  <c r="AJ77" i="1" s="1"/>
  <c r="AK77" i="1" s="1"/>
  <c r="AL77" i="1" s="1"/>
  <c r="AG81" i="1"/>
  <c r="AH81" i="1" s="1"/>
  <c r="AI81" i="1" s="1"/>
  <c r="AJ81" i="1" s="1"/>
  <c r="AK81" i="1" s="1"/>
  <c r="AL81" i="1" s="1"/>
  <c r="AG85" i="1"/>
  <c r="AH85" i="1" s="1"/>
  <c r="AI85" i="1" s="1"/>
  <c r="AJ85" i="1" s="1"/>
  <c r="AK85" i="1" s="1"/>
  <c r="AL85" i="1" s="1"/>
  <c r="AG89" i="1"/>
  <c r="AH89" i="1" s="1"/>
  <c r="AI89" i="1" s="1"/>
  <c r="AJ89" i="1" s="1"/>
  <c r="AK89" i="1" s="1"/>
  <c r="AL89" i="1" s="1"/>
  <c r="AG93" i="1"/>
  <c r="AH93" i="1" s="1"/>
  <c r="AI93" i="1" s="1"/>
  <c r="AJ93" i="1" s="1"/>
  <c r="AK93" i="1" s="1"/>
  <c r="AL93" i="1" s="1"/>
  <c r="AG97" i="1"/>
  <c r="AH97" i="1" s="1"/>
  <c r="AI97" i="1" s="1"/>
  <c r="AJ97" i="1" s="1"/>
  <c r="AK97" i="1" s="1"/>
  <c r="AL97" i="1" s="1"/>
  <c r="AG101" i="1"/>
  <c r="AH101" i="1" s="1"/>
  <c r="AI101" i="1" s="1"/>
  <c r="AJ101" i="1" s="1"/>
  <c r="AK101" i="1" s="1"/>
  <c r="AL101" i="1" s="1"/>
  <c r="AG105" i="1"/>
  <c r="AH105" i="1" s="1"/>
  <c r="AI105" i="1" s="1"/>
  <c r="AJ105" i="1" s="1"/>
  <c r="AK105" i="1" s="1"/>
  <c r="AL105" i="1" s="1"/>
  <c r="AG109" i="1"/>
  <c r="AH109" i="1" s="1"/>
  <c r="AI109" i="1" s="1"/>
  <c r="AJ109" i="1" s="1"/>
  <c r="AK109" i="1" s="1"/>
  <c r="AL109" i="1" s="1"/>
  <c r="AG113" i="1"/>
  <c r="AH113" i="1" s="1"/>
  <c r="AI113" i="1" s="1"/>
  <c r="AJ113" i="1" s="1"/>
  <c r="AK113" i="1" s="1"/>
  <c r="AL113" i="1" s="1"/>
  <c r="AG117" i="1"/>
  <c r="AH117" i="1" s="1"/>
  <c r="AI117" i="1" s="1"/>
  <c r="AJ117" i="1" s="1"/>
  <c r="AK117" i="1" s="1"/>
  <c r="AL117" i="1" s="1"/>
  <c r="AG121" i="1"/>
  <c r="AG125" i="1"/>
  <c r="AH125" i="1" s="1"/>
  <c r="AI125" i="1" s="1"/>
  <c r="AJ125" i="1" s="1"/>
  <c r="AK125" i="1" s="1"/>
  <c r="AL125" i="1" s="1"/>
  <c r="AG129" i="1"/>
  <c r="AH129" i="1" s="1"/>
  <c r="AI129" i="1" s="1"/>
  <c r="AJ129" i="1" s="1"/>
  <c r="AK129" i="1" s="1"/>
  <c r="AL129" i="1" s="1"/>
  <c r="AG133" i="1"/>
  <c r="AH133" i="1" s="1"/>
  <c r="AI133" i="1" s="1"/>
  <c r="AJ133" i="1" s="1"/>
  <c r="AK133" i="1" s="1"/>
  <c r="AL133" i="1" s="1"/>
  <c r="AG137" i="1"/>
  <c r="AH137" i="1" s="1"/>
  <c r="AI137" i="1" s="1"/>
  <c r="AJ137" i="1" s="1"/>
  <c r="AK137" i="1" s="1"/>
  <c r="AL137" i="1" s="1"/>
  <c r="AG141" i="1"/>
  <c r="AH141" i="1" s="1"/>
  <c r="AI141" i="1" s="1"/>
  <c r="AJ141" i="1" s="1"/>
  <c r="AK141" i="1" s="1"/>
  <c r="AL141" i="1" s="1"/>
  <c r="AG145" i="1"/>
  <c r="AH145" i="1" s="1"/>
  <c r="AI145" i="1" s="1"/>
  <c r="AJ145" i="1" s="1"/>
  <c r="AK145" i="1" s="1"/>
  <c r="AL145" i="1" s="1"/>
  <c r="AG149" i="1"/>
  <c r="AH149" i="1" s="1"/>
  <c r="AI149" i="1" s="1"/>
  <c r="AJ149" i="1" s="1"/>
  <c r="AK149" i="1" s="1"/>
  <c r="AL149" i="1" s="1"/>
  <c r="AG153" i="1"/>
  <c r="AH153" i="1" s="1"/>
  <c r="AI153" i="1" s="1"/>
  <c r="AJ153" i="1" s="1"/>
  <c r="AK153" i="1" s="1"/>
  <c r="AL153" i="1" s="1"/>
  <c r="AG157" i="1"/>
  <c r="AH157" i="1" s="1"/>
  <c r="AI157" i="1" s="1"/>
  <c r="AJ157" i="1" s="1"/>
  <c r="AK157" i="1" s="1"/>
  <c r="AL157" i="1" s="1"/>
  <c r="AG161" i="1"/>
  <c r="AH161" i="1" s="1"/>
  <c r="AI161" i="1" s="1"/>
  <c r="AJ161" i="1" s="1"/>
  <c r="AK161" i="1" s="1"/>
  <c r="AL161" i="1" s="1"/>
  <c r="AG165" i="1"/>
  <c r="AH165" i="1" s="1"/>
  <c r="AI165" i="1" s="1"/>
  <c r="AJ165" i="1" s="1"/>
  <c r="AK165" i="1" s="1"/>
  <c r="AL165" i="1" s="1"/>
  <c r="AG169" i="1"/>
  <c r="AH169" i="1" s="1"/>
  <c r="AI169" i="1" s="1"/>
  <c r="AJ169" i="1" s="1"/>
  <c r="AK169" i="1" s="1"/>
  <c r="AL169" i="1" s="1"/>
  <c r="AG173" i="1"/>
  <c r="AH173" i="1" s="1"/>
  <c r="AI173" i="1" s="1"/>
  <c r="AJ173" i="1" s="1"/>
  <c r="AK173" i="1" s="1"/>
  <c r="AL173" i="1" s="1"/>
  <c r="AG177" i="1"/>
  <c r="AH177" i="1" s="1"/>
  <c r="AI177" i="1" s="1"/>
  <c r="AJ177" i="1" s="1"/>
  <c r="AK177" i="1" s="1"/>
  <c r="AL177" i="1" s="1"/>
  <c r="AG181" i="1"/>
  <c r="AH181" i="1" s="1"/>
  <c r="AI181" i="1" s="1"/>
  <c r="AJ181" i="1" s="1"/>
  <c r="AK181" i="1" s="1"/>
  <c r="AL181" i="1" s="1"/>
  <c r="AG185" i="1"/>
  <c r="AH185" i="1" s="1"/>
  <c r="AI185" i="1" s="1"/>
  <c r="AJ185" i="1" s="1"/>
  <c r="AK185" i="1" s="1"/>
  <c r="AL185" i="1" s="1"/>
  <c r="AG189" i="1"/>
  <c r="AH189" i="1" s="1"/>
  <c r="AI189" i="1" s="1"/>
  <c r="AJ189" i="1" s="1"/>
  <c r="AK189" i="1" s="1"/>
  <c r="AL189" i="1" s="1"/>
  <c r="AG193" i="1"/>
  <c r="AH193" i="1" s="1"/>
  <c r="AI193" i="1" s="1"/>
  <c r="AJ193" i="1" s="1"/>
  <c r="AK193" i="1" s="1"/>
  <c r="AL193" i="1" s="1"/>
  <c r="AG197" i="1"/>
  <c r="AH197" i="1" s="1"/>
  <c r="AI197" i="1" s="1"/>
  <c r="AJ197" i="1" s="1"/>
  <c r="AK197" i="1" s="1"/>
  <c r="AL197" i="1" s="1"/>
  <c r="AG201" i="1"/>
  <c r="AH201" i="1" s="1"/>
  <c r="AI201" i="1" s="1"/>
  <c r="AJ201" i="1" s="1"/>
  <c r="AK201" i="1" s="1"/>
  <c r="AL201" i="1" s="1"/>
  <c r="AG205" i="1"/>
  <c r="AH205" i="1" s="1"/>
  <c r="AI205" i="1" s="1"/>
  <c r="AJ205" i="1" s="1"/>
  <c r="AK205" i="1" s="1"/>
  <c r="AL205" i="1" s="1"/>
  <c r="AG209" i="1"/>
  <c r="AH209" i="1" s="1"/>
  <c r="AI209" i="1" s="1"/>
  <c r="AJ209" i="1" s="1"/>
  <c r="AK209" i="1" s="1"/>
  <c r="AL209" i="1" s="1"/>
  <c r="AG213" i="1"/>
  <c r="AH213" i="1" s="1"/>
  <c r="AI213" i="1" s="1"/>
  <c r="AJ213" i="1" s="1"/>
  <c r="AK213" i="1" s="1"/>
  <c r="AL213" i="1" s="1"/>
  <c r="AG217" i="1"/>
  <c r="AH217" i="1" s="1"/>
  <c r="AI217" i="1" s="1"/>
  <c r="AJ217" i="1" s="1"/>
  <c r="AK217" i="1" s="1"/>
  <c r="AL217" i="1" s="1"/>
  <c r="AG221" i="1"/>
  <c r="AH221" i="1" s="1"/>
  <c r="AI221" i="1" s="1"/>
  <c r="AJ221" i="1" s="1"/>
  <c r="AK221" i="1" s="1"/>
  <c r="AL221" i="1" s="1"/>
  <c r="AG225" i="1"/>
  <c r="AH225" i="1" s="1"/>
  <c r="AI225" i="1" s="1"/>
  <c r="AJ225" i="1" s="1"/>
  <c r="AK225" i="1" s="1"/>
  <c r="AL225" i="1" s="1"/>
  <c r="AG229" i="1"/>
  <c r="AH229" i="1" s="1"/>
  <c r="AI229" i="1" s="1"/>
  <c r="AJ229" i="1" s="1"/>
  <c r="AK229" i="1" s="1"/>
  <c r="AL229" i="1" s="1"/>
  <c r="AG233" i="1"/>
  <c r="AH233" i="1" s="1"/>
  <c r="AI233" i="1" s="1"/>
  <c r="AJ233" i="1" s="1"/>
  <c r="AK233" i="1" s="1"/>
  <c r="AL233" i="1" s="1"/>
  <c r="AG237" i="1"/>
  <c r="AH237" i="1" s="1"/>
  <c r="AI237" i="1" s="1"/>
  <c r="AJ237" i="1" s="1"/>
  <c r="AK237" i="1" s="1"/>
  <c r="AL237" i="1" s="1"/>
  <c r="AG241" i="1"/>
  <c r="AH241" i="1" s="1"/>
  <c r="AI241" i="1" s="1"/>
  <c r="AJ241" i="1" s="1"/>
  <c r="AK241" i="1" s="1"/>
  <c r="AL241" i="1" s="1"/>
  <c r="AG245" i="1"/>
  <c r="AH245" i="1" s="1"/>
  <c r="AI245" i="1" s="1"/>
  <c r="AJ245" i="1" s="1"/>
  <c r="AK245" i="1" s="1"/>
  <c r="AL245" i="1" s="1"/>
  <c r="AG249" i="1"/>
  <c r="AH249" i="1" s="1"/>
  <c r="AI249" i="1" s="1"/>
  <c r="AJ249" i="1" s="1"/>
  <c r="AK249" i="1" s="1"/>
  <c r="AL249" i="1" s="1"/>
  <c r="AG253" i="1"/>
  <c r="AH253" i="1" s="1"/>
  <c r="AI253" i="1" s="1"/>
  <c r="AJ253" i="1" s="1"/>
  <c r="AK253" i="1" s="1"/>
  <c r="AL253" i="1" s="1"/>
  <c r="AG257" i="1"/>
  <c r="AH257" i="1" s="1"/>
  <c r="AI257" i="1" s="1"/>
  <c r="AJ257" i="1" s="1"/>
  <c r="AK257" i="1" s="1"/>
  <c r="AL257" i="1" s="1"/>
  <c r="AG261" i="1"/>
  <c r="AH261" i="1" s="1"/>
  <c r="AI261" i="1" s="1"/>
  <c r="AJ261" i="1" s="1"/>
  <c r="AK261" i="1" s="1"/>
  <c r="AL261" i="1" s="1"/>
  <c r="AG265" i="1"/>
  <c r="AH265" i="1" s="1"/>
  <c r="AI265" i="1" s="1"/>
  <c r="AJ265" i="1" s="1"/>
  <c r="AK265" i="1" s="1"/>
  <c r="AL265" i="1" s="1"/>
  <c r="AG269" i="1"/>
  <c r="AH269" i="1" s="1"/>
  <c r="AI269" i="1" s="1"/>
  <c r="AJ269" i="1" s="1"/>
  <c r="AK269" i="1" s="1"/>
  <c r="AL269" i="1" s="1"/>
  <c r="AG273" i="1"/>
  <c r="AH273" i="1" s="1"/>
  <c r="AI273" i="1" s="1"/>
  <c r="AJ273" i="1" s="1"/>
  <c r="AK273" i="1" s="1"/>
  <c r="AL273" i="1" s="1"/>
  <c r="AG277" i="1"/>
  <c r="AH277" i="1" s="1"/>
  <c r="AI277" i="1" s="1"/>
  <c r="AJ277" i="1" s="1"/>
  <c r="AK277" i="1" s="1"/>
  <c r="AL277" i="1" s="1"/>
  <c r="AG281" i="1"/>
  <c r="AH281" i="1" s="1"/>
  <c r="AI281" i="1" s="1"/>
  <c r="AJ281" i="1" s="1"/>
  <c r="AK281" i="1" s="1"/>
  <c r="AL281" i="1" s="1"/>
  <c r="AG285" i="1"/>
  <c r="AH285" i="1" s="1"/>
  <c r="AI285" i="1" s="1"/>
  <c r="AJ285" i="1" s="1"/>
  <c r="AK285" i="1" s="1"/>
  <c r="AL285" i="1" s="1"/>
  <c r="AG289" i="1"/>
  <c r="AH289" i="1" s="1"/>
  <c r="AI289" i="1" s="1"/>
  <c r="AJ289" i="1" s="1"/>
  <c r="AK289" i="1" s="1"/>
  <c r="AL289" i="1" s="1"/>
  <c r="AG293" i="1"/>
  <c r="AH293" i="1" s="1"/>
  <c r="AI293" i="1" s="1"/>
  <c r="AJ293" i="1" s="1"/>
  <c r="AK293" i="1" s="1"/>
  <c r="AL293" i="1" s="1"/>
  <c r="AG297" i="1"/>
  <c r="AH297" i="1" s="1"/>
  <c r="AI297" i="1" s="1"/>
  <c r="AJ297" i="1" s="1"/>
  <c r="AK297" i="1" s="1"/>
  <c r="AL297" i="1" s="1"/>
  <c r="AG301" i="1"/>
  <c r="AH301" i="1" s="1"/>
  <c r="AI301" i="1" s="1"/>
  <c r="AJ301" i="1" s="1"/>
  <c r="AK301" i="1" s="1"/>
  <c r="AL301" i="1" s="1"/>
  <c r="AG305" i="1"/>
  <c r="AH305" i="1" s="1"/>
  <c r="AI305" i="1" s="1"/>
  <c r="AJ305" i="1" s="1"/>
  <c r="AK305" i="1" s="1"/>
  <c r="AL305" i="1" s="1"/>
  <c r="AG309" i="1"/>
  <c r="AH309" i="1" s="1"/>
  <c r="AI309" i="1" s="1"/>
  <c r="AJ309" i="1" s="1"/>
  <c r="AK309" i="1" s="1"/>
  <c r="AL309" i="1" s="1"/>
  <c r="AG313" i="1"/>
  <c r="AH313" i="1" s="1"/>
  <c r="AI313" i="1" s="1"/>
  <c r="AJ313" i="1" s="1"/>
  <c r="AK313" i="1" s="1"/>
  <c r="AL313" i="1" s="1"/>
  <c r="AG317" i="1"/>
  <c r="AH317" i="1" s="1"/>
  <c r="AI317" i="1" s="1"/>
  <c r="AJ317" i="1" s="1"/>
  <c r="AK317" i="1" s="1"/>
  <c r="AL317" i="1" s="1"/>
  <c r="AG321" i="1"/>
  <c r="AH321" i="1" s="1"/>
  <c r="AI321" i="1" s="1"/>
  <c r="AJ321" i="1" s="1"/>
  <c r="AK321" i="1" s="1"/>
  <c r="AL321" i="1" s="1"/>
  <c r="AG325" i="1"/>
  <c r="AH325" i="1" s="1"/>
  <c r="AI325" i="1" s="1"/>
  <c r="AJ325" i="1" s="1"/>
  <c r="AK325" i="1" s="1"/>
  <c r="AL325" i="1" s="1"/>
  <c r="AG329" i="1"/>
  <c r="AH329" i="1" s="1"/>
  <c r="AI329" i="1" s="1"/>
  <c r="AJ329" i="1" s="1"/>
  <c r="AK329" i="1" s="1"/>
  <c r="AL329" i="1" s="1"/>
  <c r="AG333" i="1"/>
  <c r="AH333" i="1" s="1"/>
  <c r="AI333" i="1" s="1"/>
  <c r="AJ333" i="1" s="1"/>
  <c r="AK333" i="1" s="1"/>
  <c r="AL333" i="1" s="1"/>
  <c r="AG337" i="1"/>
  <c r="AH337" i="1" s="1"/>
  <c r="AI337" i="1" s="1"/>
  <c r="AJ337" i="1" s="1"/>
  <c r="AK337" i="1" s="1"/>
  <c r="AL337" i="1" s="1"/>
  <c r="AG341" i="1"/>
  <c r="AH341" i="1" s="1"/>
  <c r="AI341" i="1" s="1"/>
  <c r="AJ341" i="1" s="1"/>
  <c r="AK341" i="1" s="1"/>
  <c r="AL341" i="1" s="1"/>
  <c r="AG345" i="1"/>
  <c r="AH345" i="1" s="1"/>
  <c r="AI345" i="1" s="1"/>
  <c r="AJ345" i="1" s="1"/>
  <c r="AK345" i="1" s="1"/>
  <c r="AL345" i="1" s="1"/>
  <c r="AG349" i="1"/>
  <c r="AH349" i="1" s="1"/>
  <c r="AI349" i="1" s="1"/>
  <c r="AJ349" i="1" s="1"/>
  <c r="AK349" i="1" s="1"/>
  <c r="AL349" i="1" s="1"/>
  <c r="AG353" i="1"/>
  <c r="AH353" i="1" s="1"/>
  <c r="AI353" i="1" s="1"/>
  <c r="AJ353" i="1" s="1"/>
  <c r="AK353" i="1" s="1"/>
  <c r="AL353" i="1" s="1"/>
  <c r="AG357" i="1"/>
  <c r="AH357" i="1" s="1"/>
  <c r="AI357" i="1" s="1"/>
  <c r="AJ357" i="1" s="1"/>
  <c r="AK357" i="1" s="1"/>
  <c r="AL357" i="1" s="1"/>
  <c r="AG361" i="1"/>
  <c r="AH361" i="1" s="1"/>
  <c r="AI361" i="1" s="1"/>
  <c r="AJ361" i="1" s="1"/>
  <c r="AK361" i="1" s="1"/>
  <c r="AL361" i="1" s="1"/>
  <c r="AG365" i="1"/>
  <c r="AH365" i="1" s="1"/>
  <c r="AI365" i="1" s="1"/>
  <c r="AJ365" i="1" s="1"/>
  <c r="AK365" i="1" s="1"/>
  <c r="AL365" i="1" s="1"/>
  <c r="AG369" i="1"/>
  <c r="AH369" i="1" s="1"/>
  <c r="AI369" i="1" s="1"/>
  <c r="AJ369" i="1" s="1"/>
  <c r="AK369" i="1" s="1"/>
  <c r="AL369" i="1" s="1"/>
  <c r="AG373" i="1"/>
  <c r="AH373" i="1" s="1"/>
  <c r="AI373" i="1" s="1"/>
  <c r="AJ373" i="1" s="1"/>
  <c r="AK373" i="1" s="1"/>
  <c r="AL373" i="1" s="1"/>
  <c r="AG377" i="1"/>
  <c r="AH377" i="1" s="1"/>
  <c r="AI377" i="1" s="1"/>
  <c r="AJ377" i="1" s="1"/>
  <c r="AK377" i="1" s="1"/>
  <c r="AL377" i="1" s="1"/>
  <c r="AG381" i="1"/>
  <c r="AH381" i="1" s="1"/>
  <c r="AI381" i="1" s="1"/>
  <c r="AJ381" i="1" s="1"/>
  <c r="AK381" i="1" s="1"/>
  <c r="AL381" i="1" s="1"/>
  <c r="AG385" i="1"/>
  <c r="AH385" i="1" s="1"/>
  <c r="AI385" i="1" s="1"/>
  <c r="AJ385" i="1" s="1"/>
  <c r="AK385" i="1" s="1"/>
  <c r="AL385" i="1" s="1"/>
  <c r="AG389" i="1"/>
  <c r="AH389" i="1" s="1"/>
  <c r="AI389" i="1" s="1"/>
  <c r="AJ389" i="1" s="1"/>
  <c r="AK389" i="1" s="1"/>
  <c r="AL389" i="1" s="1"/>
  <c r="AG393" i="1"/>
  <c r="AH393" i="1" s="1"/>
  <c r="AI393" i="1" s="1"/>
  <c r="AJ393" i="1" s="1"/>
  <c r="AK393" i="1" s="1"/>
  <c r="AL393" i="1" s="1"/>
  <c r="AG397" i="1"/>
  <c r="AH397" i="1" s="1"/>
  <c r="AI397" i="1" s="1"/>
  <c r="AJ397" i="1" s="1"/>
  <c r="AK397" i="1" s="1"/>
  <c r="AL397" i="1" s="1"/>
  <c r="AG401" i="1"/>
  <c r="AG405" i="1"/>
  <c r="AH405" i="1" s="1"/>
  <c r="AI405" i="1" s="1"/>
  <c r="AJ405" i="1" s="1"/>
  <c r="AK405" i="1" s="1"/>
  <c r="AL405" i="1" s="1"/>
  <c r="AG409" i="1"/>
  <c r="AH409" i="1" s="1"/>
  <c r="AI409" i="1" s="1"/>
  <c r="AJ409" i="1" s="1"/>
  <c r="AK409" i="1" s="1"/>
  <c r="AL409" i="1" s="1"/>
  <c r="AG413" i="1"/>
  <c r="AH413" i="1" s="1"/>
  <c r="AI413" i="1" s="1"/>
  <c r="AJ413" i="1" s="1"/>
  <c r="AK413" i="1" s="1"/>
  <c r="AL413" i="1" s="1"/>
  <c r="AG417" i="1"/>
  <c r="AH417" i="1" s="1"/>
  <c r="AI417" i="1" s="1"/>
  <c r="AJ417" i="1" s="1"/>
  <c r="AK417" i="1" s="1"/>
  <c r="AL417" i="1" s="1"/>
  <c r="AG421" i="1"/>
  <c r="AH421" i="1" s="1"/>
  <c r="AI421" i="1" s="1"/>
  <c r="AJ421" i="1" s="1"/>
  <c r="AK421" i="1" s="1"/>
  <c r="AL421" i="1" s="1"/>
  <c r="AG429" i="1"/>
  <c r="AH429" i="1" s="1"/>
  <c r="AI429" i="1" s="1"/>
  <c r="AJ429" i="1" s="1"/>
  <c r="AK429" i="1" s="1"/>
  <c r="AL429" i="1" s="1"/>
  <c r="AG433" i="1"/>
  <c r="AH433" i="1" s="1"/>
  <c r="AI433" i="1" s="1"/>
  <c r="AJ433" i="1" s="1"/>
  <c r="AK433" i="1" s="1"/>
  <c r="AL433" i="1" s="1"/>
  <c r="AG437" i="1"/>
  <c r="AH437" i="1" s="1"/>
  <c r="AI437" i="1" s="1"/>
  <c r="AJ437" i="1" s="1"/>
  <c r="AK437" i="1" s="1"/>
  <c r="AL437" i="1" s="1"/>
  <c r="AG441" i="1"/>
  <c r="AH441" i="1" s="1"/>
  <c r="AI441" i="1" s="1"/>
  <c r="AJ441" i="1" s="1"/>
  <c r="AK441" i="1" s="1"/>
  <c r="AL441" i="1" s="1"/>
  <c r="AG445" i="1"/>
  <c r="AH445" i="1" s="1"/>
  <c r="AI445" i="1" s="1"/>
  <c r="AJ445" i="1" s="1"/>
  <c r="AK445" i="1" s="1"/>
  <c r="AL445" i="1" s="1"/>
  <c r="AG449" i="1"/>
  <c r="AH449" i="1" s="1"/>
  <c r="AI449" i="1" s="1"/>
  <c r="AJ449" i="1" s="1"/>
  <c r="AK449" i="1" s="1"/>
  <c r="AL449" i="1" s="1"/>
  <c r="AG453" i="1"/>
  <c r="AH453" i="1" s="1"/>
  <c r="AI453" i="1" s="1"/>
  <c r="AJ453" i="1" s="1"/>
  <c r="AK453" i="1" s="1"/>
  <c r="AL453" i="1" s="1"/>
  <c r="AG457" i="1"/>
  <c r="AH457" i="1" s="1"/>
  <c r="AI457" i="1" s="1"/>
  <c r="AJ457" i="1" s="1"/>
  <c r="AK457" i="1" s="1"/>
  <c r="AL457" i="1" s="1"/>
  <c r="AG51" i="1"/>
  <c r="AH51" i="1" s="1"/>
  <c r="AI51" i="1" s="1"/>
  <c r="AJ51" i="1" s="1"/>
  <c r="AK51" i="1" s="1"/>
  <c r="AL51" i="1" s="1"/>
  <c r="AG63" i="1"/>
  <c r="AH63" i="1" s="1"/>
  <c r="AI63" i="1" s="1"/>
  <c r="AJ63" i="1" s="1"/>
  <c r="AK63" i="1" s="1"/>
  <c r="AL63" i="1" s="1"/>
  <c r="AG71" i="1"/>
  <c r="AG75" i="1"/>
  <c r="AH75" i="1" s="1"/>
  <c r="AI75" i="1" s="1"/>
  <c r="AJ75" i="1" s="1"/>
  <c r="AK75" i="1" s="1"/>
  <c r="AL75" i="1" s="1"/>
  <c r="AG79" i="1"/>
  <c r="AH79" i="1" s="1"/>
  <c r="AI79" i="1" s="1"/>
  <c r="AJ79" i="1" s="1"/>
  <c r="AK79" i="1" s="1"/>
  <c r="AL79" i="1" s="1"/>
  <c r="AG87" i="1"/>
  <c r="AH87" i="1" s="1"/>
  <c r="AI87" i="1" s="1"/>
  <c r="AJ87" i="1" s="1"/>
  <c r="AK87" i="1" s="1"/>
  <c r="AL87" i="1" s="1"/>
  <c r="AG95" i="1"/>
  <c r="AH95" i="1" s="1"/>
  <c r="AI95" i="1" s="1"/>
  <c r="AJ95" i="1" s="1"/>
  <c r="AK95" i="1" s="1"/>
  <c r="AL95" i="1" s="1"/>
  <c r="AG115" i="1"/>
  <c r="AH115" i="1" s="1"/>
  <c r="AI115" i="1" s="1"/>
  <c r="AJ115" i="1" s="1"/>
  <c r="AK115" i="1" s="1"/>
  <c r="AL115" i="1" s="1"/>
  <c r="AG123" i="1"/>
  <c r="AH123" i="1" s="1"/>
  <c r="AI123" i="1" s="1"/>
  <c r="AJ123" i="1" s="1"/>
  <c r="AK123" i="1" s="1"/>
  <c r="AL123" i="1" s="1"/>
  <c r="AG131" i="1"/>
  <c r="AH131" i="1" s="1"/>
  <c r="AI131" i="1" s="1"/>
  <c r="AJ131" i="1" s="1"/>
  <c r="AK131" i="1" s="1"/>
  <c r="AL131" i="1" s="1"/>
  <c r="AG143" i="1"/>
  <c r="AG147" i="1"/>
  <c r="AH147" i="1" s="1"/>
  <c r="AI147" i="1" s="1"/>
  <c r="AJ147" i="1" s="1"/>
  <c r="AK147" i="1" s="1"/>
  <c r="AL147" i="1" s="1"/>
  <c r="AG151" i="1"/>
  <c r="AH151" i="1" s="1"/>
  <c r="AI151" i="1" s="1"/>
  <c r="AJ151" i="1" s="1"/>
  <c r="AK151" i="1" s="1"/>
  <c r="AL151" i="1" s="1"/>
  <c r="AG159" i="1"/>
  <c r="AH159" i="1" s="1"/>
  <c r="AI159" i="1" s="1"/>
  <c r="AJ159" i="1" s="1"/>
  <c r="AK159" i="1" s="1"/>
  <c r="AL159" i="1" s="1"/>
  <c r="AG167" i="1"/>
  <c r="AH167" i="1" s="1"/>
  <c r="AI167" i="1" s="1"/>
  <c r="AJ167" i="1" s="1"/>
  <c r="AK167" i="1" s="1"/>
  <c r="AL167" i="1" s="1"/>
  <c r="AG171" i="1"/>
  <c r="AG179" i="1"/>
  <c r="AH179" i="1" s="1"/>
  <c r="AI179" i="1" s="1"/>
  <c r="AJ179" i="1" s="1"/>
  <c r="AK179" i="1" s="1"/>
  <c r="AL179" i="1" s="1"/>
  <c r="AG187" i="1"/>
  <c r="AG195" i="1"/>
  <c r="AH195" i="1" s="1"/>
  <c r="AI195" i="1" s="1"/>
  <c r="AJ195" i="1" s="1"/>
  <c r="AK195" i="1" s="1"/>
  <c r="AL195" i="1" s="1"/>
  <c r="AG199" i="1"/>
  <c r="AH199" i="1" s="1"/>
  <c r="AI199" i="1" s="1"/>
  <c r="AJ199" i="1" s="1"/>
  <c r="AK199" i="1" s="1"/>
  <c r="AL199" i="1" s="1"/>
  <c r="AG207" i="1"/>
  <c r="AH207" i="1" s="1"/>
  <c r="AI207" i="1" s="1"/>
  <c r="AJ207" i="1" s="1"/>
  <c r="AK207" i="1" s="1"/>
  <c r="AL207" i="1" s="1"/>
  <c r="AG215" i="1"/>
  <c r="AH215" i="1" s="1"/>
  <c r="AI215" i="1" s="1"/>
  <c r="AJ215" i="1" s="1"/>
  <c r="AK215" i="1" s="1"/>
  <c r="AL215" i="1" s="1"/>
  <c r="AG219" i="1"/>
  <c r="AH219" i="1" s="1"/>
  <c r="AI219" i="1" s="1"/>
  <c r="AJ219" i="1" s="1"/>
  <c r="AK219" i="1" s="1"/>
  <c r="AL219" i="1" s="1"/>
  <c r="AG223" i="1"/>
  <c r="AH223" i="1" s="1"/>
  <c r="AI223" i="1" s="1"/>
  <c r="AJ223" i="1" s="1"/>
  <c r="AK223" i="1" s="1"/>
  <c r="AL223" i="1" s="1"/>
  <c r="AG227" i="1"/>
  <c r="AH227" i="1" s="1"/>
  <c r="AI227" i="1" s="1"/>
  <c r="AJ227" i="1" s="1"/>
  <c r="AK227" i="1" s="1"/>
  <c r="AL227" i="1" s="1"/>
  <c r="AG235" i="1"/>
  <c r="AH235" i="1" s="1"/>
  <c r="AI235" i="1" s="1"/>
  <c r="AJ235" i="1" s="1"/>
  <c r="AK235" i="1" s="1"/>
  <c r="AL235" i="1" s="1"/>
  <c r="AG6" i="1"/>
  <c r="AH6" i="1" s="1"/>
  <c r="AI6" i="1" s="1"/>
  <c r="AJ6" i="1" s="1"/>
  <c r="AK6" i="1" s="1"/>
  <c r="AL6" i="1" s="1"/>
  <c r="AG10" i="1"/>
  <c r="AH10" i="1" s="1"/>
  <c r="AI10" i="1" s="1"/>
  <c r="AJ10" i="1" s="1"/>
  <c r="AK10" i="1" s="1"/>
  <c r="AL10" i="1" s="1"/>
  <c r="AG14" i="1"/>
  <c r="AH14" i="1" s="1"/>
  <c r="AI14" i="1" s="1"/>
  <c r="AJ14" i="1" s="1"/>
  <c r="AK14" i="1" s="1"/>
  <c r="AL14" i="1" s="1"/>
  <c r="AG18" i="1"/>
  <c r="AH18" i="1" s="1"/>
  <c r="AI18" i="1" s="1"/>
  <c r="AJ18" i="1" s="1"/>
  <c r="AK18" i="1" s="1"/>
  <c r="AL18" i="1" s="1"/>
  <c r="AG22" i="1"/>
  <c r="AH22" i="1" s="1"/>
  <c r="AI22" i="1" s="1"/>
  <c r="AJ22" i="1" s="1"/>
  <c r="AK22" i="1" s="1"/>
  <c r="AL22" i="1" s="1"/>
  <c r="AG26" i="1"/>
  <c r="AH26" i="1" s="1"/>
  <c r="AI26" i="1" s="1"/>
  <c r="AJ26" i="1" s="1"/>
  <c r="AK26" i="1" s="1"/>
  <c r="AL26" i="1" s="1"/>
  <c r="AG30" i="1"/>
  <c r="AH30" i="1" s="1"/>
  <c r="AI30" i="1" s="1"/>
  <c r="AJ30" i="1" s="1"/>
  <c r="AK30" i="1" s="1"/>
  <c r="AL30" i="1" s="1"/>
  <c r="AG34" i="1"/>
  <c r="AH34" i="1" s="1"/>
  <c r="AI34" i="1" s="1"/>
  <c r="AJ34" i="1" s="1"/>
  <c r="AK34" i="1" s="1"/>
  <c r="AL34" i="1" s="1"/>
  <c r="AG38" i="1"/>
  <c r="AH38" i="1" s="1"/>
  <c r="AI38" i="1" s="1"/>
  <c r="AJ38" i="1" s="1"/>
  <c r="AK38" i="1" s="1"/>
  <c r="AL38" i="1" s="1"/>
  <c r="AG42" i="1"/>
  <c r="AH42" i="1" s="1"/>
  <c r="AI42" i="1" s="1"/>
  <c r="AJ42" i="1" s="1"/>
  <c r="AK42" i="1" s="1"/>
  <c r="AL42" i="1" s="1"/>
  <c r="AG46" i="1"/>
  <c r="AH46" i="1" s="1"/>
  <c r="AI46" i="1" s="1"/>
  <c r="AJ46" i="1" s="1"/>
  <c r="AK46" i="1" s="1"/>
  <c r="AL46" i="1" s="1"/>
  <c r="AG50" i="1"/>
  <c r="AH50" i="1" s="1"/>
  <c r="AI50" i="1" s="1"/>
  <c r="AJ50" i="1" s="1"/>
  <c r="AK50" i="1" s="1"/>
  <c r="AL50" i="1" s="1"/>
  <c r="AG54" i="1"/>
  <c r="AH54" i="1" s="1"/>
  <c r="AI54" i="1" s="1"/>
  <c r="AJ54" i="1" s="1"/>
  <c r="AK54" i="1" s="1"/>
  <c r="AL54" i="1" s="1"/>
  <c r="AG58" i="1"/>
  <c r="AH58" i="1" s="1"/>
  <c r="AI58" i="1" s="1"/>
  <c r="AJ58" i="1" s="1"/>
  <c r="AK58" i="1" s="1"/>
  <c r="AL58" i="1" s="1"/>
  <c r="AG62" i="1"/>
  <c r="AH62" i="1" s="1"/>
  <c r="AI62" i="1" s="1"/>
  <c r="AJ62" i="1" s="1"/>
  <c r="AK62" i="1" s="1"/>
  <c r="AL62" i="1" s="1"/>
  <c r="AG66" i="1"/>
  <c r="AH66" i="1" s="1"/>
  <c r="AI66" i="1" s="1"/>
  <c r="AJ66" i="1" s="1"/>
  <c r="AK66" i="1" s="1"/>
  <c r="AL66" i="1" s="1"/>
  <c r="AG70" i="1"/>
  <c r="AH70" i="1" s="1"/>
  <c r="AI70" i="1" s="1"/>
  <c r="AJ70" i="1" s="1"/>
  <c r="AK70" i="1" s="1"/>
  <c r="AL70" i="1" s="1"/>
  <c r="AG74" i="1"/>
  <c r="AH74" i="1" s="1"/>
  <c r="AI74" i="1" s="1"/>
  <c r="AJ74" i="1" s="1"/>
  <c r="AK74" i="1" s="1"/>
  <c r="AL74" i="1" s="1"/>
  <c r="AG78" i="1"/>
  <c r="AH78" i="1" s="1"/>
  <c r="AI78" i="1" s="1"/>
  <c r="AJ78" i="1" s="1"/>
  <c r="AK78" i="1" s="1"/>
  <c r="AL78" i="1" s="1"/>
  <c r="AG82" i="1"/>
  <c r="AH82" i="1" s="1"/>
  <c r="AI82" i="1" s="1"/>
  <c r="AJ82" i="1" s="1"/>
  <c r="AK82" i="1" s="1"/>
  <c r="AL82" i="1" s="1"/>
  <c r="AG86" i="1"/>
  <c r="AH86" i="1" s="1"/>
  <c r="AI86" i="1" s="1"/>
  <c r="AJ86" i="1" s="1"/>
  <c r="AK86" i="1" s="1"/>
  <c r="AL86" i="1" s="1"/>
  <c r="AG90" i="1"/>
  <c r="AH90" i="1" s="1"/>
  <c r="AI90" i="1" s="1"/>
  <c r="AJ90" i="1" s="1"/>
  <c r="AK90" i="1" s="1"/>
  <c r="AL90" i="1" s="1"/>
  <c r="AG94" i="1"/>
  <c r="AH94" i="1" s="1"/>
  <c r="AI94" i="1" s="1"/>
  <c r="AJ94" i="1" s="1"/>
  <c r="AK94" i="1" s="1"/>
  <c r="AL94" i="1" s="1"/>
  <c r="AG98" i="1"/>
  <c r="AH98" i="1" s="1"/>
  <c r="AI98" i="1" s="1"/>
  <c r="AJ98" i="1" s="1"/>
  <c r="AK98" i="1" s="1"/>
  <c r="AL98" i="1" s="1"/>
  <c r="AG102" i="1"/>
  <c r="AH102" i="1" s="1"/>
  <c r="AI102" i="1" s="1"/>
  <c r="AJ102" i="1" s="1"/>
  <c r="AK102" i="1" s="1"/>
  <c r="AL102" i="1" s="1"/>
  <c r="AG106" i="1"/>
  <c r="AH106" i="1" s="1"/>
  <c r="AI106" i="1" s="1"/>
  <c r="AJ106" i="1" s="1"/>
  <c r="AK106" i="1" s="1"/>
  <c r="AL106" i="1" s="1"/>
  <c r="AG110" i="1"/>
  <c r="AH110" i="1" s="1"/>
  <c r="AI110" i="1" s="1"/>
  <c r="AJ110" i="1" s="1"/>
  <c r="AK110" i="1" s="1"/>
  <c r="AL110" i="1" s="1"/>
  <c r="AG114" i="1"/>
  <c r="AH114" i="1" s="1"/>
  <c r="AI114" i="1" s="1"/>
  <c r="AJ114" i="1" s="1"/>
  <c r="AK114" i="1" s="1"/>
  <c r="AL114" i="1" s="1"/>
  <c r="AG118" i="1"/>
  <c r="AH118" i="1" s="1"/>
  <c r="AI118" i="1" s="1"/>
  <c r="AJ118" i="1" s="1"/>
  <c r="AK118" i="1" s="1"/>
  <c r="AL118" i="1" s="1"/>
  <c r="AG122" i="1"/>
  <c r="AH122" i="1" s="1"/>
  <c r="AI122" i="1" s="1"/>
  <c r="AJ122" i="1" s="1"/>
  <c r="AK122" i="1" s="1"/>
  <c r="AL122" i="1" s="1"/>
  <c r="AG126" i="1"/>
  <c r="AH126" i="1" s="1"/>
  <c r="AI126" i="1" s="1"/>
  <c r="AJ126" i="1" s="1"/>
  <c r="AK126" i="1" s="1"/>
  <c r="AL126" i="1" s="1"/>
  <c r="AG130" i="1"/>
  <c r="AH130" i="1" s="1"/>
  <c r="AI130" i="1" s="1"/>
  <c r="AJ130" i="1" s="1"/>
  <c r="AK130" i="1" s="1"/>
  <c r="AL130" i="1" s="1"/>
  <c r="AG134" i="1"/>
  <c r="AH134" i="1" s="1"/>
  <c r="AI134" i="1" s="1"/>
  <c r="AJ134" i="1" s="1"/>
  <c r="AK134" i="1" s="1"/>
  <c r="AL134" i="1" s="1"/>
  <c r="AG138" i="1"/>
  <c r="AH138" i="1" s="1"/>
  <c r="AI138" i="1" s="1"/>
  <c r="AJ138" i="1" s="1"/>
  <c r="AK138" i="1" s="1"/>
  <c r="AL138" i="1" s="1"/>
  <c r="AG142" i="1"/>
  <c r="AH142" i="1" s="1"/>
  <c r="AI142" i="1" s="1"/>
  <c r="AJ142" i="1" s="1"/>
  <c r="AK142" i="1" s="1"/>
  <c r="AL142" i="1" s="1"/>
  <c r="AG146" i="1"/>
  <c r="AH146" i="1" s="1"/>
  <c r="AI146" i="1" s="1"/>
  <c r="AJ146" i="1" s="1"/>
  <c r="AK146" i="1" s="1"/>
  <c r="AL146" i="1" s="1"/>
  <c r="AG154" i="1"/>
  <c r="AH154" i="1" s="1"/>
  <c r="AI154" i="1" s="1"/>
  <c r="AJ154" i="1" s="1"/>
  <c r="AK154" i="1" s="1"/>
  <c r="AL154" i="1" s="1"/>
  <c r="AG158" i="1"/>
  <c r="AH158" i="1" s="1"/>
  <c r="AI158" i="1" s="1"/>
  <c r="AJ158" i="1" s="1"/>
  <c r="AK158" i="1" s="1"/>
  <c r="AL158" i="1" s="1"/>
  <c r="AG162" i="1"/>
  <c r="AH162" i="1" s="1"/>
  <c r="AI162" i="1" s="1"/>
  <c r="AJ162" i="1" s="1"/>
  <c r="AK162" i="1" s="1"/>
  <c r="AL162" i="1" s="1"/>
  <c r="AG166" i="1"/>
  <c r="AH166" i="1" s="1"/>
  <c r="AI166" i="1" s="1"/>
  <c r="AJ166" i="1" s="1"/>
  <c r="AK166" i="1" s="1"/>
  <c r="AL166" i="1" s="1"/>
  <c r="AG170" i="1"/>
  <c r="AH170" i="1" s="1"/>
  <c r="AI170" i="1" s="1"/>
  <c r="AJ170" i="1" s="1"/>
  <c r="AK170" i="1" s="1"/>
  <c r="AL170" i="1" s="1"/>
  <c r="AG174" i="1"/>
  <c r="AH174" i="1" s="1"/>
  <c r="AI174" i="1" s="1"/>
  <c r="AJ174" i="1" s="1"/>
  <c r="AK174" i="1" s="1"/>
  <c r="AL174" i="1" s="1"/>
  <c r="AG178" i="1"/>
  <c r="AH178" i="1" s="1"/>
  <c r="AI178" i="1" s="1"/>
  <c r="AJ178" i="1" s="1"/>
  <c r="AK178" i="1" s="1"/>
  <c r="AL178" i="1" s="1"/>
  <c r="AG182" i="1"/>
  <c r="AH182" i="1" s="1"/>
  <c r="AI182" i="1" s="1"/>
  <c r="AJ182" i="1" s="1"/>
  <c r="AK182" i="1" s="1"/>
  <c r="AL182" i="1" s="1"/>
  <c r="AG186" i="1"/>
  <c r="AH186" i="1" s="1"/>
  <c r="AI186" i="1" s="1"/>
  <c r="AJ186" i="1" s="1"/>
  <c r="AK186" i="1" s="1"/>
  <c r="AL186" i="1" s="1"/>
  <c r="AG190" i="1"/>
  <c r="AH190" i="1" s="1"/>
  <c r="AI190" i="1" s="1"/>
  <c r="AJ190" i="1" s="1"/>
  <c r="AK190" i="1" s="1"/>
  <c r="AL190" i="1" s="1"/>
  <c r="AG194" i="1"/>
  <c r="AH194" i="1" s="1"/>
  <c r="AI194" i="1" s="1"/>
  <c r="AJ194" i="1" s="1"/>
  <c r="AK194" i="1" s="1"/>
  <c r="AL194" i="1" s="1"/>
  <c r="AG198" i="1"/>
  <c r="AH198" i="1" s="1"/>
  <c r="AI198" i="1" s="1"/>
  <c r="AJ198" i="1" s="1"/>
  <c r="AK198" i="1" s="1"/>
  <c r="AL198" i="1" s="1"/>
  <c r="AG202" i="1"/>
  <c r="AH202" i="1" s="1"/>
  <c r="AI202" i="1" s="1"/>
  <c r="AJ202" i="1" s="1"/>
  <c r="AK202" i="1" s="1"/>
  <c r="AL202" i="1" s="1"/>
  <c r="AG206" i="1"/>
  <c r="AH206" i="1" s="1"/>
  <c r="AI206" i="1" s="1"/>
  <c r="AJ206" i="1" s="1"/>
  <c r="AK206" i="1" s="1"/>
  <c r="AL206" i="1" s="1"/>
  <c r="AG210" i="1"/>
  <c r="AH210" i="1" s="1"/>
  <c r="AI210" i="1" s="1"/>
  <c r="AJ210" i="1" s="1"/>
  <c r="AK210" i="1" s="1"/>
  <c r="AL210" i="1" s="1"/>
  <c r="AG214" i="1"/>
  <c r="AH214" i="1" s="1"/>
  <c r="AI214" i="1" s="1"/>
  <c r="AJ214" i="1" s="1"/>
  <c r="AK214" i="1" s="1"/>
  <c r="AL214" i="1" s="1"/>
  <c r="AG218" i="1"/>
  <c r="AH218" i="1" s="1"/>
  <c r="AI218" i="1" s="1"/>
  <c r="AJ218" i="1" s="1"/>
  <c r="AK218" i="1" s="1"/>
  <c r="AL218" i="1" s="1"/>
  <c r="AG222" i="1"/>
  <c r="AH222" i="1" s="1"/>
  <c r="AI222" i="1" s="1"/>
  <c r="AJ222" i="1" s="1"/>
  <c r="AK222" i="1" s="1"/>
  <c r="AL222" i="1" s="1"/>
  <c r="AG226" i="1"/>
  <c r="AH226" i="1" s="1"/>
  <c r="AI226" i="1" s="1"/>
  <c r="AJ226" i="1" s="1"/>
  <c r="AK226" i="1" s="1"/>
  <c r="AL226" i="1" s="1"/>
  <c r="AG230" i="1"/>
  <c r="AH230" i="1" s="1"/>
  <c r="AI230" i="1" s="1"/>
  <c r="AJ230" i="1" s="1"/>
  <c r="AK230" i="1" s="1"/>
  <c r="AL230" i="1" s="1"/>
  <c r="AG234" i="1"/>
  <c r="AH234" i="1" s="1"/>
  <c r="AI234" i="1" s="1"/>
  <c r="AJ234" i="1" s="1"/>
  <c r="AK234" i="1" s="1"/>
  <c r="AL234" i="1" s="1"/>
  <c r="AG238" i="1"/>
  <c r="AH238" i="1" s="1"/>
  <c r="AI238" i="1" s="1"/>
  <c r="AJ238" i="1" s="1"/>
  <c r="AK238" i="1" s="1"/>
  <c r="AL238" i="1" s="1"/>
  <c r="AG242" i="1"/>
  <c r="AH242" i="1" s="1"/>
  <c r="AI242" i="1" s="1"/>
  <c r="AJ242" i="1" s="1"/>
  <c r="AK242" i="1" s="1"/>
  <c r="AL242" i="1" s="1"/>
  <c r="AG246" i="1"/>
  <c r="AH246" i="1" s="1"/>
  <c r="AI246" i="1" s="1"/>
  <c r="AJ246" i="1" s="1"/>
  <c r="AK246" i="1" s="1"/>
  <c r="AL246" i="1" s="1"/>
  <c r="AG250" i="1"/>
  <c r="AH250" i="1" s="1"/>
  <c r="AI250" i="1" s="1"/>
  <c r="AJ250" i="1" s="1"/>
  <c r="AK250" i="1" s="1"/>
  <c r="AL250" i="1" s="1"/>
  <c r="AG254" i="1"/>
  <c r="AH254" i="1" s="1"/>
  <c r="AI254" i="1" s="1"/>
  <c r="AJ254" i="1" s="1"/>
  <c r="AK254" i="1" s="1"/>
  <c r="AL254" i="1" s="1"/>
  <c r="AG258" i="1"/>
  <c r="AH258" i="1" s="1"/>
  <c r="AI258" i="1" s="1"/>
  <c r="AJ258" i="1" s="1"/>
  <c r="AK258" i="1" s="1"/>
  <c r="AL258" i="1" s="1"/>
  <c r="AG262" i="1"/>
  <c r="AH262" i="1" s="1"/>
  <c r="AI262" i="1" s="1"/>
  <c r="AJ262" i="1" s="1"/>
  <c r="AK262" i="1" s="1"/>
  <c r="AL262" i="1" s="1"/>
  <c r="AG266" i="1"/>
  <c r="AH266" i="1" s="1"/>
  <c r="AI266" i="1" s="1"/>
  <c r="AJ266" i="1" s="1"/>
  <c r="AK266" i="1" s="1"/>
  <c r="AL266" i="1" s="1"/>
  <c r="AG270" i="1"/>
  <c r="AH270" i="1" s="1"/>
  <c r="AI270" i="1" s="1"/>
  <c r="AJ270" i="1" s="1"/>
  <c r="AK270" i="1" s="1"/>
  <c r="AL270" i="1" s="1"/>
  <c r="AG274" i="1"/>
  <c r="AH274" i="1" s="1"/>
  <c r="AI274" i="1" s="1"/>
  <c r="AJ274" i="1" s="1"/>
  <c r="AK274" i="1" s="1"/>
  <c r="AL274" i="1" s="1"/>
  <c r="AG278" i="1"/>
  <c r="AH278" i="1" s="1"/>
  <c r="AI278" i="1" s="1"/>
  <c r="AJ278" i="1" s="1"/>
  <c r="AK278" i="1" s="1"/>
  <c r="AL278" i="1" s="1"/>
  <c r="AG282" i="1"/>
  <c r="AH282" i="1" s="1"/>
  <c r="AI282" i="1" s="1"/>
  <c r="AJ282" i="1" s="1"/>
  <c r="AK282" i="1" s="1"/>
  <c r="AL282" i="1" s="1"/>
  <c r="AG286" i="1"/>
  <c r="AH286" i="1" s="1"/>
  <c r="AI286" i="1" s="1"/>
  <c r="AJ286" i="1" s="1"/>
  <c r="AK286" i="1" s="1"/>
  <c r="AL286" i="1" s="1"/>
  <c r="AG290" i="1"/>
  <c r="AH290" i="1" s="1"/>
  <c r="AI290" i="1" s="1"/>
  <c r="AJ290" i="1" s="1"/>
  <c r="AK290" i="1" s="1"/>
  <c r="AL290" i="1" s="1"/>
  <c r="AG294" i="1"/>
  <c r="AH294" i="1" s="1"/>
  <c r="AI294" i="1" s="1"/>
  <c r="AJ294" i="1" s="1"/>
  <c r="AK294" i="1" s="1"/>
  <c r="AL294" i="1" s="1"/>
  <c r="AG298" i="1"/>
  <c r="AH298" i="1" s="1"/>
  <c r="AI298" i="1" s="1"/>
  <c r="AJ298" i="1" s="1"/>
  <c r="AK298" i="1" s="1"/>
  <c r="AL298" i="1" s="1"/>
  <c r="AG302" i="1"/>
  <c r="AH302" i="1" s="1"/>
  <c r="AI302" i="1" s="1"/>
  <c r="AJ302" i="1" s="1"/>
  <c r="AK302" i="1" s="1"/>
  <c r="AL302" i="1" s="1"/>
  <c r="AG306" i="1"/>
  <c r="AH306" i="1" s="1"/>
  <c r="AI306" i="1" s="1"/>
  <c r="AJ306" i="1" s="1"/>
  <c r="AK306" i="1" s="1"/>
  <c r="AL306" i="1" s="1"/>
  <c r="AG310" i="1"/>
  <c r="AH310" i="1" s="1"/>
  <c r="AI310" i="1" s="1"/>
  <c r="AJ310" i="1" s="1"/>
  <c r="AK310" i="1" s="1"/>
  <c r="AL310" i="1" s="1"/>
  <c r="AG314" i="1"/>
  <c r="AH314" i="1" s="1"/>
  <c r="AI314" i="1" s="1"/>
  <c r="AJ314" i="1" s="1"/>
  <c r="AK314" i="1" s="1"/>
  <c r="AL314" i="1" s="1"/>
  <c r="AG318" i="1"/>
  <c r="AH318" i="1" s="1"/>
  <c r="AI318" i="1" s="1"/>
  <c r="AJ318" i="1" s="1"/>
  <c r="AK318" i="1" s="1"/>
  <c r="AL318" i="1" s="1"/>
  <c r="AG322" i="1"/>
  <c r="AH322" i="1" s="1"/>
  <c r="AI322" i="1" s="1"/>
  <c r="AJ322" i="1" s="1"/>
  <c r="AK322" i="1" s="1"/>
  <c r="AL322" i="1" s="1"/>
  <c r="AG326" i="1"/>
  <c r="AH326" i="1" s="1"/>
  <c r="AI326" i="1" s="1"/>
  <c r="AJ326" i="1" s="1"/>
  <c r="AK326" i="1" s="1"/>
  <c r="AL326" i="1" s="1"/>
  <c r="AG330" i="1"/>
  <c r="AH330" i="1" s="1"/>
  <c r="AI330" i="1" s="1"/>
  <c r="AJ330" i="1" s="1"/>
  <c r="AK330" i="1" s="1"/>
  <c r="AL330" i="1" s="1"/>
  <c r="AG334" i="1"/>
  <c r="AH334" i="1" s="1"/>
  <c r="AI334" i="1" s="1"/>
  <c r="AJ334" i="1" s="1"/>
  <c r="AK334" i="1" s="1"/>
  <c r="AL334" i="1" s="1"/>
  <c r="AG338" i="1"/>
  <c r="AH338" i="1" s="1"/>
  <c r="AI338" i="1" s="1"/>
  <c r="AJ338" i="1" s="1"/>
  <c r="AK338" i="1" s="1"/>
  <c r="AL338" i="1" s="1"/>
  <c r="AG342" i="1"/>
  <c r="AH342" i="1" s="1"/>
  <c r="AI342" i="1" s="1"/>
  <c r="AJ342" i="1" s="1"/>
  <c r="AK342" i="1" s="1"/>
  <c r="AL342" i="1" s="1"/>
  <c r="AG346" i="1"/>
  <c r="AH346" i="1" s="1"/>
  <c r="AI346" i="1" s="1"/>
  <c r="AJ346" i="1" s="1"/>
  <c r="AK346" i="1" s="1"/>
  <c r="AL346" i="1" s="1"/>
  <c r="AG350" i="1"/>
  <c r="AH350" i="1" s="1"/>
  <c r="AI350" i="1" s="1"/>
  <c r="AJ350" i="1" s="1"/>
  <c r="AK350" i="1" s="1"/>
  <c r="AL350" i="1" s="1"/>
  <c r="AG354" i="1"/>
  <c r="AH354" i="1" s="1"/>
  <c r="AI354" i="1" s="1"/>
  <c r="AJ354" i="1" s="1"/>
  <c r="AK354" i="1" s="1"/>
  <c r="AL354" i="1" s="1"/>
  <c r="AG358" i="1"/>
  <c r="AH358" i="1" s="1"/>
  <c r="AI358" i="1" s="1"/>
  <c r="AJ358" i="1" s="1"/>
  <c r="AK358" i="1" s="1"/>
  <c r="AL358" i="1" s="1"/>
  <c r="AG362" i="1"/>
  <c r="AH362" i="1" s="1"/>
  <c r="AI362" i="1" s="1"/>
  <c r="AJ362" i="1" s="1"/>
  <c r="AK362" i="1" s="1"/>
  <c r="AL362" i="1" s="1"/>
  <c r="AG366" i="1"/>
  <c r="AH366" i="1" s="1"/>
  <c r="AI366" i="1" s="1"/>
  <c r="AJ366" i="1" s="1"/>
  <c r="AK366" i="1" s="1"/>
  <c r="AL366" i="1" s="1"/>
  <c r="AG370" i="1"/>
  <c r="AH370" i="1" s="1"/>
  <c r="AI370" i="1" s="1"/>
  <c r="AJ370" i="1" s="1"/>
  <c r="AK370" i="1" s="1"/>
  <c r="AL370" i="1" s="1"/>
  <c r="AG374" i="1"/>
  <c r="AH374" i="1" s="1"/>
  <c r="AI374" i="1" s="1"/>
  <c r="AJ374" i="1" s="1"/>
  <c r="AK374" i="1" s="1"/>
  <c r="AL374" i="1" s="1"/>
  <c r="AG378" i="1"/>
  <c r="AH378" i="1" s="1"/>
  <c r="AI378" i="1" s="1"/>
  <c r="AJ378" i="1" s="1"/>
  <c r="AK378" i="1" s="1"/>
  <c r="AL378" i="1" s="1"/>
  <c r="AG382" i="1"/>
  <c r="AH382" i="1" s="1"/>
  <c r="AI382" i="1" s="1"/>
  <c r="AJ382" i="1" s="1"/>
  <c r="AK382" i="1" s="1"/>
  <c r="AL382" i="1" s="1"/>
  <c r="AG386" i="1"/>
  <c r="AH386" i="1" s="1"/>
  <c r="AI386" i="1" s="1"/>
  <c r="AJ386" i="1" s="1"/>
  <c r="AK386" i="1" s="1"/>
  <c r="AL386" i="1" s="1"/>
  <c r="AG390" i="1"/>
  <c r="AH390" i="1" s="1"/>
  <c r="AI390" i="1" s="1"/>
  <c r="AJ390" i="1" s="1"/>
  <c r="AK390" i="1" s="1"/>
  <c r="AL390" i="1" s="1"/>
  <c r="AG394" i="1"/>
  <c r="AH394" i="1" s="1"/>
  <c r="AI394" i="1" s="1"/>
  <c r="AJ394" i="1" s="1"/>
  <c r="AK394" i="1" s="1"/>
  <c r="AL394" i="1" s="1"/>
  <c r="AG398" i="1"/>
  <c r="AH398" i="1" s="1"/>
  <c r="AI398" i="1" s="1"/>
  <c r="AJ398" i="1" s="1"/>
  <c r="AK398" i="1" s="1"/>
  <c r="AL398" i="1" s="1"/>
  <c r="AG402" i="1"/>
  <c r="AH402" i="1" s="1"/>
  <c r="AI402" i="1" s="1"/>
  <c r="AJ402" i="1" s="1"/>
  <c r="AK402" i="1" s="1"/>
  <c r="AL402" i="1" s="1"/>
  <c r="AG406" i="1"/>
  <c r="AH406" i="1" s="1"/>
  <c r="AI406" i="1" s="1"/>
  <c r="AJ406" i="1" s="1"/>
  <c r="AK406" i="1" s="1"/>
  <c r="AL406" i="1" s="1"/>
  <c r="AG410" i="1"/>
  <c r="AH410" i="1" s="1"/>
  <c r="AI410" i="1" s="1"/>
  <c r="AJ410" i="1" s="1"/>
  <c r="AK410" i="1" s="1"/>
  <c r="AL410" i="1" s="1"/>
  <c r="AG414" i="1"/>
  <c r="AH414" i="1" s="1"/>
  <c r="AI414" i="1" s="1"/>
  <c r="AJ414" i="1" s="1"/>
  <c r="AK414" i="1" s="1"/>
  <c r="AL414" i="1" s="1"/>
  <c r="AG418" i="1"/>
  <c r="AH418" i="1" s="1"/>
  <c r="AI418" i="1" s="1"/>
  <c r="AJ418" i="1" s="1"/>
  <c r="AK418" i="1" s="1"/>
  <c r="AL418" i="1" s="1"/>
  <c r="AG422" i="1"/>
  <c r="AH422" i="1" s="1"/>
  <c r="AI422" i="1" s="1"/>
  <c r="AJ422" i="1" s="1"/>
  <c r="AK422" i="1" s="1"/>
  <c r="AL422" i="1" s="1"/>
  <c r="AG426" i="1"/>
  <c r="AH426" i="1" s="1"/>
  <c r="AI426" i="1" s="1"/>
  <c r="AJ426" i="1" s="1"/>
  <c r="AK426" i="1" s="1"/>
  <c r="AL426" i="1" s="1"/>
  <c r="AG430" i="1"/>
  <c r="AH430" i="1" s="1"/>
  <c r="AI430" i="1" s="1"/>
  <c r="AJ430" i="1" s="1"/>
  <c r="AK430" i="1" s="1"/>
  <c r="AL430" i="1" s="1"/>
  <c r="AG434" i="1"/>
  <c r="AH434" i="1" s="1"/>
  <c r="AI434" i="1" s="1"/>
  <c r="AJ434" i="1" s="1"/>
  <c r="AK434" i="1" s="1"/>
  <c r="AL434" i="1" s="1"/>
  <c r="AG438" i="1"/>
  <c r="AH438" i="1" s="1"/>
  <c r="AI438" i="1" s="1"/>
  <c r="AJ438" i="1" s="1"/>
  <c r="AK438" i="1" s="1"/>
  <c r="AL438" i="1" s="1"/>
  <c r="AG442" i="1"/>
  <c r="AH442" i="1" s="1"/>
  <c r="AI442" i="1" s="1"/>
  <c r="AJ442" i="1" s="1"/>
  <c r="AK442" i="1" s="1"/>
  <c r="AL442" i="1" s="1"/>
  <c r="AG446" i="1"/>
  <c r="AH446" i="1" s="1"/>
  <c r="AI446" i="1" s="1"/>
  <c r="AJ446" i="1" s="1"/>
  <c r="AK446" i="1" s="1"/>
  <c r="AL446" i="1" s="1"/>
  <c r="AG450" i="1"/>
  <c r="AH450" i="1" s="1"/>
  <c r="AI450" i="1" s="1"/>
  <c r="AJ450" i="1" s="1"/>
  <c r="AK450" i="1" s="1"/>
  <c r="AL450" i="1" s="1"/>
  <c r="AG454" i="1"/>
  <c r="AH454" i="1" s="1"/>
  <c r="AI454" i="1" s="1"/>
  <c r="AJ454" i="1" s="1"/>
  <c r="AK454" i="1" s="1"/>
  <c r="AL454" i="1" s="1"/>
  <c r="AG458" i="1"/>
  <c r="AH458" i="1" s="1"/>
  <c r="AI458" i="1" s="1"/>
  <c r="AJ458" i="1" s="1"/>
  <c r="AK458" i="1" s="1"/>
  <c r="AL458" i="1" s="1"/>
  <c r="AG425" i="1"/>
  <c r="AH425" i="1" s="1"/>
  <c r="AI425" i="1" s="1"/>
  <c r="AJ425" i="1" s="1"/>
  <c r="AK425" i="1" s="1"/>
  <c r="AL425" i="1" s="1"/>
  <c r="AG292" i="1"/>
  <c r="AH292" i="1" s="1"/>
  <c r="AI292" i="1" s="1"/>
  <c r="AJ292" i="1" s="1"/>
  <c r="AK292" i="1" s="1"/>
  <c r="AL292" i="1" s="1"/>
  <c r="AG150" i="1"/>
  <c r="AH150" i="1" s="1"/>
  <c r="AI150" i="1" s="1"/>
  <c r="AJ150" i="1" s="1"/>
  <c r="AK150" i="1" s="1"/>
  <c r="AL150" i="1" s="1"/>
  <c r="AG37" i="1"/>
  <c r="AH37" i="1" s="1"/>
  <c r="AI37" i="1" s="1"/>
  <c r="AJ37" i="1" s="1"/>
  <c r="AK37" i="1" s="1"/>
  <c r="AL37" i="1" s="1"/>
  <c r="AG2" i="1"/>
  <c r="AH2" i="1" s="1"/>
  <c r="AI2" i="1" s="1"/>
  <c r="AJ2" i="1" s="1"/>
  <c r="AK2" i="1" s="1"/>
  <c r="AL2" i="1" s="1"/>
  <c r="AI36" i="1" l="1"/>
  <c r="AJ36" i="1" s="1"/>
  <c r="AK36" i="1" s="1"/>
  <c r="AL36" i="1" s="1"/>
  <c r="AM375" i="1"/>
  <c r="AH187" i="1"/>
  <c r="AI187" i="1" s="1"/>
  <c r="AJ187" i="1" s="1"/>
  <c r="AK187" i="1" s="1"/>
  <c r="AL187" i="1" s="1"/>
  <c r="AM142" i="1"/>
  <c r="AM110" i="1"/>
  <c r="AM377" i="1"/>
  <c r="AM345" i="1"/>
  <c r="AM201" i="1"/>
  <c r="AM169" i="1"/>
  <c r="AM135" i="1"/>
  <c r="AM39" i="1"/>
  <c r="AH380" i="1"/>
  <c r="AI380" i="1" s="1"/>
  <c r="AJ380" i="1" s="1"/>
  <c r="AK380" i="1" s="1"/>
  <c r="AL380" i="1" s="1"/>
  <c r="AH252" i="1"/>
  <c r="AI252" i="1" s="1"/>
  <c r="AJ252" i="1" s="1"/>
  <c r="AK252" i="1" s="1"/>
  <c r="AL252" i="1" s="1"/>
  <c r="AH143" i="1"/>
  <c r="AI143" i="1" s="1"/>
  <c r="AJ143" i="1" s="1"/>
  <c r="AK143" i="1" s="1"/>
  <c r="AL143" i="1" s="1"/>
  <c r="AH401" i="1"/>
  <c r="AI401" i="1" s="1"/>
  <c r="AJ401" i="1" s="1"/>
  <c r="AK401" i="1" s="1"/>
  <c r="AL401" i="1" s="1"/>
  <c r="AH121" i="1"/>
  <c r="AI121" i="1" s="1"/>
  <c r="AJ121" i="1" s="1"/>
  <c r="AK121" i="1" s="1"/>
  <c r="AL121" i="1" s="1"/>
  <c r="AM106" i="1"/>
  <c r="AM199" i="1"/>
  <c r="AM272" i="1"/>
  <c r="AM96" i="1"/>
  <c r="AH264" i="1"/>
  <c r="AI264" i="1" s="1"/>
  <c r="AJ264" i="1" s="1"/>
  <c r="AK264" i="1" s="1"/>
  <c r="AL264" i="1" s="1"/>
  <c r="AH171" i="1"/>
  <c r="AI171" i="1" s="1"/>
  <c r="AJ171" i="1" s="1"/>
  <c r="AK171" i="1" s="1"/>
  <c r="AL171" i="1" s="1"/>
  <c r="AH331" i="1"/>
  <c r="AI331" i="1" s="1"/>
  <c r="AJ331" i="1" s="1"/>
  <c r="AK331" i="1" s="1"/>
  <c r="AL331" i="1" s="1"/>
  <c r="AH71" i="1"/>
  <c r="AI71" i="1" s="1"/>
  <c r="AJ71" i="1" s="1"/>
  <c r="AK71" i="1" s="1"/>
  <c r="AL71" i="1" s="1"/>
  <c r="AM16" i="1"/>
  <c r="AM381" i="1"/>
  <c r="AM246" i="1"/>
  <c r="AM38" i="1"/>
  <c r="AM341" i="1"/>
  <c r="AM315" i="1"/>
  <c r="AM420" i="1"/>
  <c r="AM54" i="1"/>
  <c r="AM411" i="1"/>
  <c r="AM428" i="1"/>
  <c r="AM332" i="1"/>
  <c r="AM438" i="1"/>
  <c r="AM370" i="1"/>
  <c r="AM358" i="1"/>
  <c r="AM350" i="1"/>
  <c r="AM342" i="1"/>
  <c r="AM334" i="1"/>
  <c r="AM258" i="1"/>
  <c r="AM250" i="1"/>
  <c r="AM373" i="1"/>
  <c r="AM432" i="1"/>
  <c r="AM416" i="1"/>
  <c r="AM271" i="1"/>
  <c r="AM344" i="1"/>
  <c r="AM336" i="1"/>
  <c r="AM328" i="1"/>
  <c r="AM8" i="1"/>
  <c r="AM383" i="1"/>
  <c r="AM434" i="1"/>
  <c r="AM406" i="1"/>
  <c r="AM354" i="1"/>
  <c r="AM346" i="1"/>
  <c r="AM338" i="1"/>
  <c r="AM330" i="1"/>
  <c r="AM274" i="1"/>
  <c r="AM42" i="1"/>
  <c r="AM95" i="1"/>
  <c r="AM273" i="1"/>
  <c r="AM265" i="1"/>
  <c r="AM245" i="1"/>
  <c r="AM65" i="1"/>
  <c r="AM57" i="1"/>
  <c r="AM49" i="1"/>
  <c r="AM41" i="1"/>
  <c r="AM419" i="1"/>
  <c r="AM376" i="1"/>
  <c r="AM228" i="1"/>
  <c r="AM339" i="1"/>
  <c r="AM287" i="1"/>
  <c r="AM327" i="1"/>
  <c r="AM255" i="1"/>
  <c r="AM66" i="1"/>
  <c r="AM34" i="1"/>
  <c r="AM269" i="1"/>
  <c r="AM261" i="1"/>
  <c r="AM249" i="1"/>
  <c r="AM241" i="1"/>
  <c r="AM418" i="1"/>
  <c r="AM382" i="1"/>
  <c r="AM174" i="1"/>
  <c r="AM138" i="1"/>
  <c r="AM130" i="1"/>
  <c r="AM70" i="1"/>
  <c r="AM58" i="1"/>
  <c r="AM18" i="1"/>
  <c r="AM10" i="1"/>
  <c r="AM131" i="1"/>
  <c r="AM337" i="1"/>
  <c r="AM193" i="1"/>
  <c r="AM177" i="1"/>
  <c r="AM145" i="1"/>
  <c r="AM129" i="1"/>
  <c r="AM109" i="1"/>
  <c r="AM81" i="1"/>
  <c r="AM33" i="1"/>
  <c r="AM25" i="1"/>
  <c r="AM17" i="1"/>
  <c r="AM9" i="1"/>
  <c r="AM363" i="1"/>
  <c r="AM343" i="1"/>
  <c r="AM299" i="1"/>
  <c r="AM183" i="1"/>
  <c r="AM155" i="1"/>
  <c r="AM111" i="1"/>
  <c r="AM424" i="1"/>
  <c r="AM408" i="1"/>
  <c r="AM388" i="1"/>
  <c r="AM372" i="1"/>
  <c r="AM364" i="1"/>
  <c r="AM356" i="1"/>
  <c r="AM348" i="1"/>
  <c r="AM292" i="1"/>
  <c r="AM268" i="1"/>
  <c r="AM240" i="1"/>
  <c r="AM192" i="1"/>
  <c r="AM435" i="1"/>
  <c r="AM323" i="1"/>
  <c r="AM311" i="1"/>
  <c r="AM99" i="1"/>
  <c r="AM23" i="1"/>
  <c r="AM22" i="1"/>
  <c r="AM436" i="1"/>
  <c r="AM359" i="1"/>
  <c r="AM243" i="1"/>
  <c r="AM77" i="1"/>
  <c r="AM190" i="1"/>
  <c r="AM50" i="1"/>
  <c r="AM26" i="1"/>
  <c r="AM179" i="1"/>
  <c r="AM141" i="1"/>
  <c r="AM125" i="1"/>
  <c r="AM93" i="1"/>
  <c r="AM347" i="1"/>
  <c r="AM163" i="1"/>
  <c r="AM448" i="1"/>
  <c r="AM440" i="1"/>
  <c r="AM404" i="1"/>
  <c r="AM392" i="1"/>
  <c r="AM368" i="1"/>
  <c r="AM360" i="1"/>
  <c r="AM352" i="1"/>
  <c r="AM296" i="1"/>
  <c r="AM212" i="1"/>
  <c r="AM176" i="1"/>
  <c r="AM455" i="1"/>
  <c r="AM431" i="1"/>
  <c r="AM371" i="1"/>
  <c r="AM319" i="1"/>
  <c r="AM303" i="1"/>
  <c r="AM247" i="1"/>
  <c r="AM11" i="1"/>
  <c r="AM458" i="1"/>
  <c r="AN178" i="1"/>
  <c r="AM178" i="1"/>
  <c r="AN122" i="1"/>
  <c r="AN205" i="1"/>
  <c r="AN113" i="1"/>
  <c r="AM113" i="1"/>
  <c r="AN423" i="1"/>
  <c r="AM423" i="1"/>
  <c r="AN312" i="1"/>
  <c r="AN196" i="1"/>
  <c r="AM196" i="1"/>
  <c r="AN351" i="1"/>
  <c r="AN72" i="1"/>
  <c r="AM72" i="1"/>
  <c r="AO242" i="1"/>
  <c r="AN146" i="1"/>
  <c r="AN87" i="1"/>
  <c r="AN63" i="1"/>
  <c r="AN357" i="1"/>
  <c r="AN185" i="1"/>
  <c r="AN83" i="1"/>
  <c r="AN324" i="1"/>
  <c r="AN308" i="1"/>
  <c r="AN276" i="1"/>
  <c r="AM276" i="1"/>
  <c r="AN204" i="1"/>
  <c r="AN59" i="1"/>
  <c r="AM59" i="1"/>
  <c r="AN104" i="1"/>
  <c r="AM104" i="1"/>
  <c r="AN442" i="1"/>
  <c r="AN445" i="1"/>
  <c r="AN397" i="1"/>
  <c r="AM397" i="1"/>
  <c r="AN361" i="1"/>
  <c r="AN221" i="1"/>
  <c r="AN189" i="1"/>
  <c r="AN244" i="1"/>
  <c r="AO232" i="1"/>
  <c r="AN415" i="1"/>
  <c r="AO295" i="1"/>
  <c r="AN194" i="1"/>
  <c r="AM194" i="1"/>
  <c r="AN86" i="1"/>
  <c r="AO6" i="1"/>
  <c r="AN413" i="1"/>
  <c r="AN97" i="1"/>
  <c r="AM97" i="1"/>
  <c r="AN73" i="1"/>
  <c r="AO29" i="1"/>
  <c r="AN387" i="1"/>
  <c r="AO367" i="1"/>
  <c r="AN175" i="1"/>
  <c r="AN180" i="1"/>
  <c r="AM180" i="1"/>
  <c r="AN391" i="1"/>
  <c r="AM391" i="1"/>
  <c r="AN91" i="1"/>
  <c r="AN88" i="1"/>
  <c r="AM88" i="1"/>
  <c r="AM37" i="1"/>
  <c r="AM94" i="1"/>
  <c r="AN433" i="1"/>
  <c r="AM433" i="1"/>
  <c r="AN446" i="1"/>
  <c r="AN202" i="1"/>
  <c r="AN134" i="1"/>
  <c r="AN126" i="1"/>
  <c r="AM126" i="1"/>
  <c r="AN98" i="1"/>
  <c r="AN123" i="1"/>
  <c r="AN365" i="1"/>
  <c r="AM365" i="1"/>
  <c r="AN225" i="1"/>
  <c r="AM225" i="1"/>
  <c r="AM209" i="1"/>
  <c r="AO69" i="1"/>
  <c r="AN43" i="1"/>
  <c r="AM43" i="1"/>
  <c r="AN316" i="1"/>
  <c r="AM316" i="1"/>
  <c r="AN284" i="1"/>
  <c r="AN248" i="1"/>
  <c r="AM248" i="1"/>
  <c r="AN188" i="1"/>
  <c r="AN84" i="1"/>
  <c r="AN439" i="1"/>
  <c r="AN107" i="1"/>
  <c r="AM107" i="1"/>
  <c r="AN112" i="1"/>
  <c r="AM112" i="1"/>
  <c r="AN35" i="1"/>
  <c r="AM35" i="1"/>
  <c r="AN7" i="1"/>
  <c r="AN394" i="1"/>
  <c r="AN362" i="1"/>
  <c r="AN326" i="1"/>
  <c r="AN302" i="1"/>
  <c r="AN278" i="1"/>
  <c r="AN266" i="1"/>
  <c r="AO258" i="1"/>
  <c r="AN234" i="1"/>
  <c r="AN218" i="1"/>
  <c r="AN166" i="1"/>
  <c r="AN118" i="1"/>
  <c r="AN78" i="1"/>
  <c r="AO58" i="1"/>
  <c r="AO22" i="1"/>
  <c r="AO10" i="1"/>
  <c r="AN215" i="1"/>
  <c r="AN167" i="1"/>
  <c r="AN151" i="1"/>
  <c r="AN75" i="1"/>
  <c r="AN441" i="1"/>
  <c r="AN409" i="1"/>
  <c r="AN353" i="1"/>
  <c r="AN333" i="1"/>
  <c r="AN305" i="1"/>
  <c r="AN281" i="1"/>
  <c r="AN133" i="1"/>
  <c r="AN117" i="1"/>
  <c r="AN89" i="1"/>
  <c r="AO17" i="1"/>
  <c r="AN396" i="1"/>
  <c r="AO344" i="1"/>
  <c r="AO336" i="1"/>
  <c r="AN304" i="1"/>
  <c r="AO327" i="1"/>
  <c r="AN426" i="1"/>
  <c r="AM422" i="1"/>
  <c r="AO414" i="1"/>
  <c r="AN358" i="1"/>
  <c r="AN290" i="1"/>
  <c r="AN238" i="1"/>
  <c r="AN206" i="1"/>
  <c r="AM186" i="1"/>
  <c r="AM170" i="1"/>
  <c r="AM122" i="1"/>
  <c r="AM86" i="1"/>
  <c r="AM82" i="1"/>
  <c r="AM74" i="1"/>
  <c r="AO30" i="1"/>
  <c r="AN227" i="1"/>
  <c r="AN207" i="1"/>
  <c r="AN179" i="1"/>
  <c r="AN131" i="1"/>
  <c r="AM123" i="1"/>
  <c r="AM51" i="1"/>
  <c r="AM453" i="1"/>
  <c r="AM445" i="1"/>
  <c r="AM421" i="1"/>
  <c r="AM409" i="1"/>
  <c r="AN349" i="1"/>
  <c r="AN317" i="1"/>
  <c r="AN293" i="1"/>
  <c r="AN277" i="1"/>
  <c r="AN249" i="1"/>
  <c r="AN237" i="1"/>
  <c r="AM233" i="1"/>
  <c r="AM217" i="1"/>
  <c r="AM185" i="1"/>
  <c r="AN177" i="1"/>
  <c r="AM161" i="1"/>
  <c r="AN145" i="1"/>
  <c r="AM137" i="1"/>
  <c r="AN129" i="1"/>
  <c r="AN109" i="1"/>
  <c r="AM105" i="1"/>
  <c r="AN93" i="1"/>
  <c r="AM89" i="1"/>
  <c r="AN77" i="1"/>
  <c r="AM73" i="1"/>
  <c r="AO65" i="1"/>
  <c r="AO25" i="1"/>
  <c r="AO9" i="1"/>
  <c r="AN403" i="1"/>
  <c r="AM387" i="1"/>
  <c r="AO335" i="1"/>
  <c r="AM279" i="1"/>
  <c r="AN263" i="1"/>
  <c r="AN211" i="1"/>
  <c r="AM203" i="1"/>
  <c r="AN183" i="1"/>
  <c r="AN163" i="1"/>
  <c r="AN155" i="1"/>
  <c r="AM139" i="1"/>
  <c r="AM83" i="1"/>
  <c r="AM412" i="1"/>
  <c r="AM396" i="1"/>
  <c r="AM384" i="1"/>
  <c r="AN340" i="1"/>
  <c r="AM308" i="1"/>
  <c r="AN300" i="1"/>
  <c r="AN296" i="1"/>
  <c r="AM284" i="1"/>
  <c r="AN272" i="1"/>
  <c r="AM236" i="1"/>
  <c r="AM220" i="1"/>
  <c r="AM204" i="1"/>
  <c r="AN192" i="1"/>
  <c r="AM188" i="1"/>
  <c r="AM172" i="1"/>
  <c r="AM148" i="1"/>
  <c r="AN28" i="1"/>
  <c r="AN20" i="1"/>
  <c r="AO8" i="1"/>
  <c r="AN52" i="1"/>
  <c r="AN455" i="1"/>
  <c r="AN443" i="1"/>
  <c r="AM439" i="1"/>
  <c r="AM415" i="1"/>
  <c r="AM399" i="1"/>
  <c r="AN395" i="1"/>
  <c r="AN371" i="1"/>
  <c r="AM355" i="1"/>
  <c r="AM351" i="1"/>
  <c r="AM259" i="1"/>
  <c r="AO247" i="1"/>
  <c r="AO243" i="1"/>
  <c r="AM91" i="1"/>
  <c r="AN23" i="1"/>
  <c r="AN64" i="1"/>
  <c r="AN48" i="1"/>
  <c r="AN56" i="1"/>
  <c r="AM15" i="1"/>
  <c r="AN318" i="1"/>
  <c r="AN294" i="1"/>
  <c r="AN254" i="1"/>
  <c r="AN226" i="1"/>
  <c r="AN198" i="1"/>
  <c r="AN142" i="1"/>
  <c r="AN102" i="1"/>
  <c r="AO54" i="1"/>
  <c r="AO42" i="1"/>
  <c r="AN223" i="1"/>
  <c r="AN115" i="1"/>
  <c r="AN79" i="1"/>
  <c r="AN449" i="1"/>
  <c r="AN329" i="1"/>
  <c r="AN321" i="1"/>
  <c r="AN289" i="1"/>
  <c r="AN229" i="1"/>
  <c r="AN201" i="1"/>
  <c r="AN169" i="1"/>
  <c r="AN85" i="1"/>
  <c r="AO57" i="1"/>
  <c r="AO33" i="1"/>
  <c r="AN367" i="1"/>
  <c r="AO315" i="1"/>
  <c r="AO263" i="1"/>
  <c r="AN320" i="1"/>
  <c r="AN260" i="1"/>
  <c r="AN168" i="1"/>
  <c r="AN407" i="1"/>
  <c r="AN390" i="1"/>
  <c r="AM386" i="1"/>
  <c r="AO378" i="1"/>
  <c r="AM374" i="1"/>
  <c r="AN322" i="1"/>
  <c r="AN314" i="1"/>
  <c r="AN306" i="1"/>
  <c r="AN282" i="1"/>
  <c r="AN262" i="1"/>
  <c r="AN222" i="1"/>
  <c r="AM202" i="1"/>
  <c r="AN174" i="1"/>
  <c r="AM146" i="1"/>
  <c r="AM134" i="1"/>
  <c r="AM118" i="1"/>
  <c r="AM114" i="1"/>
  <c r="AM102" i="1"/>
  <c r="AM98" i="1"/>
  <c r="AM90" i="1"/>
  <c r="AM78" i="1"/>
  <c r="AO66" i="1"/>
  <c r="AO62" i="1"/>
  <c r="AO50" i="1"/>
  <c r="AO46" i="1"/>
  <c r="AN219" i="1"/>
  <c r="AM79" i="1"/>
  <c r="AN417" i="1"/>
  <c r="AM405" i="1"/>
  <c r="AM389" i="1"/>
  <c r="AM385" i="1"/>
  <c r="AM357" i="1"/>
  <c r="AN337" i="1"/>
  <c r="AM333" i="1"/>
  <c r="AN325" i="1"/>
  <c r="AN301" i="1"/>
  <c r="AM450" i="1"/>
  <c r="AM446" i="1"/>
  <c r="AN438" i="1"/>
  <c r="AN430" i="1"/>
  <c r="AM426" i="1"/>
  <c r="AM414" i="1"/>
  <c r="AN406" i="1"/>
  <c r="AM402" i="1"/>
  <c r="AM390" i="1"/>
  <c r="AN382" i="1"/>
  <c r="AM378" i="1"/>
  <c r="AN370" i="1"/>
  <c r="AM366" i="1"/>
  <c r="AN342" i="1"/>
  <c r="AM322" i="1"/>
  <c r="AM314" i="1"/>
  <c r="AM306" i="1"/>
  <c r="AM298" i="1"/>
  <c r="AM290" i="1"/>
  <c r="AM282" i="1"/>
  <c r="AM270" i="1"/>
  <c r="AM262" i="1"/>
  <c r="AN250" i="1"/>
  <c r="AM238" i="1"/>
  <c r="AM230" i="1"/>
  <c r="AM222" i="1"/>
  <c r="AM214" i="1"/>
  <c r="AM206" i="1"/>
  <c r="AN70" i="1"/>
  <c r="AN66" i="1"/>
  <c r="AM62" i="1"/>
  <c r="AN54" i="1"/>
  <c r="AN50" i="1"/>
  <c r="AM46" i="1"/>
  <c r="AN38" i="1"/>
  <c r="AN34" i="1"/>
  <c r="AM30" i="1"/>
  <c r="AN22" i="1"/>
  <c r="AN18" i="1"/>
  <c r="AM14" i="1"/>
  <c r="AN235" i="1"/>
  <c r="AM227" i="1"/>
  <c r="AM219" i="1"/>
  <c r="AM207" i="1"/>
  <c r="AM147" i="1"/>
  <c r="AM87" i="1"/>
  <c r="AM63" i="1"/>
  <c r="AN429" i="1"/>
  <c r="AM417" i="1"/>
  <c r="AM413" i="1"/>
  <c r="AM361" i="1"/>
  <c r="AM349" i="1"/>
  <c r="AM325" i="1"/>
  <c r="AM317" i="1"/>
  <c r="AM309" i="1"/>
  <c r="AM301" i="1"/>
  <c r="AM293" i="1"/>
  <c r="AM285" i="1"/>
  <c r="AM277" i="1"/>
  <c r="AN269" i="1"/>
  <c r="AN261" i="1"/>
  <c r="AM257" i="1"/>
  <c r="AN241" i="1"/>
  <c r="AM237" i="1"/>
  <c r="AM221" i="1"/>
  <c r="AM205" i="1"/>
  <c r="AM189" i="1"/>
  <c r="AM181" i="1"/>
  <c r="AM165" i="1"/>
  <c r="AN65" i="1"/>
  <c r="AM61" i="1"/>
  <c r="AN53" i="1"/>
  <c r="AN49" i="1"/>
  <c r="AM45" i="1"/>
  <c r="AN25" i="1"/>
  <c r="AM21" i="1"/>
  <c r="AN13" i="1"/>
  <c r="AN9" i="1"/>
  <c r="AM5" i="1"/>
  <c r="AN411" i="1"/>
  <c r="AM403" i="1"/>
  <c r="AN343" i="1"/>
  <c r="AM335" i="1"/>
  <c r="AN299" i="1"/>
  <c r="AM291" i="1"/>
  <c r="AN271" i="1"/>
  <c r="AM267" i="1"/>
  <c r="AM263" i="1"/>
  <c r="AM211" i="1"/>
  <c r="AM175" i="1"/>
  <c r="AM127" i="1"/>
  <c r="AM103" i="1"/>
  <c r="AM456" i="1"/>
  <c r="AN448" i="1"/>
  <c r="AN428" i="1"/>
  <c r="AN424" i="1"/>
  <c r="AN408" i="1"/>
  <c r="AM400" i="1"/>
  <c r="AN392" i="1"/>
  <c r="AN368" i="1"/>
  <c r="AN352" i="1"/>
  <c r="AN344" i="1"/>
  <c r="AM340" i="1"/>
  <c r="AN332" i="1"/>
  <c r="AM324" i="1"/>
  <c r="AM312" i="1"/>
  <c r="AM288" i="1"/>
  <c r="AM244" i="1"/>
  <c r="AN228" i="1"/>
  <c r="AM224" i="1"/>
  <c r="AN216" i="1"/>
  <c r="AN212" i="1"/>
  <c r="AM208" i="1"/>
  <c r="AM160" i="1"/>
  <c r="AM152" i="1"/>
  <c r="AM128" i="1"/>
  <c r="AM120" i="1"/>
  <c r="AM36" i="1"/>
  <c r="AM28" i="1"/>
  <c r="AM20" i="1"/>
  <c r="AN12" i="1"/>
  <c r="AN8" i="1"/>
  <c r="AM4" i="1"/>
  <c r="AM100" i="1"/>
  <c r="AM84" i="1"/>
  <c r="AM52" i="1"/>
  <c r="AM443" i="1"/>
  <c r="AN375" i="1"/>
  <c r="AN327" i="1"/>
  <c r="AN287" i="1"/>
  <c r="AM283" i="1"/>
  <c r="AN255" i="1"/>
  <c r="AN251" i="1"/>
  <c r="AN247" i="1"/>
  <c r="AM239" i="1"/>
  <c r="AM47" i="1"/>
  <c r="AM19" i="1"/>
  <c r="AM64" i="1"/>
  <c r="AM48" i="1"/>
  <c r="AM76" i="1"/>
  <c r="AM56" i="1"/>
  <c r="AN410" i="1"/>
  <c r="AN374" i="1"/>
  <c r="AN310" i="1"/>
  <c r="AN286" i="1"/>
  <c r="AN242" i="1"/>
  <c r="AN210" i="1"/>
  <c r="AN110" i="1"/>
  <c r="AO38" i="1"/>
  <c r="AN6" i="1"/>
  <c r="AN199" i="1"/>
  <c r="AN159" i="1"/>
  <c r="AN457" i="1"/>
  <c r="AN369" i="1"/>
  <c r="AN313" i="1"/>
  <c r="AN253" i="1"/>
  <c r="AN101" i="1"/>
  <c r="AN69" i="1"/>
  <c r="AN29" i="1"/>
  <c r="AN427" i="1"/>
  <c r="AN231" i="1"/>
  <c r="AN232" i="1"/>
  <c r="AN200" i="1"/>
  <c r="AO16" i="1"/>
  <c r="AN295" i="1"/>
  <c r="AN135" i="1"/>
  <c r="AN39" i="1"/>
  <c r="AN31" i="1"/>
  <c r="AN3" i="1"/>
  <c r="AN60" i="1"/>
  <c r="AN40" i="1"/>
  <c r="AN44" i="1"/>
  <c r="AO15" i="1"/>
  <c r="AM454" i="1"/>
  <c r="AM442" i="1"/>
  <c r="AN434" i="1"/>
  <c r="AM430" i="1"/>
  <c r="AN422" i="1"/>
  <c r="AN414" i="1"/>
  <c r="AM410" i="1"/>
  <c r="AM398" i="1"/>
  <c r="AM394" i="1"/>
  <c r="AN386" i="1"/>
  <c r="AN378" i="1"/>
  <c r="AN366" i="1"/>
  <c r="AM362" i="1"/>
  <c r="AN354" i="1"/>
  <c r="AN338" i="1"/>
  <c r="AM326" i="1"/>
  <c r="AM318" i="1"/>
  <c r="AM310" i="1"/>
  <c r="AM302" i="1"/>
  <c r="AM294" i="1"/>
  <c r="AM286" i="1"/>
  <c r="AM278" i="1"/>
  <c r="AM266" i="1"/>
  <c r="AN258" i="1"/>
  <c r="AM254" i="1"/>
  <c r="AM242" i="1"/>
  <c r="AM234" i="1"/>
  <c r="AM226" i="1"/>
  <c r="AM218" i="1"/>
  <c r="AM210" i="1"/>
  <c r="AM198" i="1"/>
  <c r="AM182" i="1"/>
  <c r="AM166" i="1"/>
  <c r="AN106" i="1"/>
  <c r="AN62" i="1"/>
  <c r="AN58" i="1"/>
  <c r="AN46" i="1"/>
  <c r="AN42" i="1"/>
  <c r="AN30" i="1"/>
  <c r="AN26" i="1"/>
  <c r="AN10" i="1"/>
  <c r="AM6" i="1"/>
  <c r="AM235" i="1"/>
  <c r="AM223" i="1"/>
  <c r="AM215" i="1"/>
  <c r="AM167" i="1"/>
  <c r="AM159" i="1"/>
  <c r="AM151" i="1"/>
  <c r="AM115" i="1"/>
  <c r="AM75" i="1"/>
  <c r="AM457" i="1"/>
  <c r="AM449" i="1"/>
  <c r="AM441" i="1"/>
  <c r="AN405" i="1"/>
  <c r="AN385" i="1"/>
  <c r="AM369" i="1"/>
  <c r="AM353" i="1"/>
  <c r="AM329" i="1"/>
  <c r="AM321" i="1"/>
  <c r="AM313" i="1"/>
  <c r="AM305" i="1"/>
  <c r="AM297" i="1"/>
  <c r="AM289" i="1"/>
  <c r="AM281" i="1"/>
  <c r="AN273" i="1"/>
  <c r="AN265" i="1"/>
  <c r="AN257" i="1"/>
  <c r="AM253" i="1"/>
  <c r="AN245" i="1"/>
  <c r="AM229" i="1"/>
  <c r="AM197" i="1"/>
  <c r="AM133" i="1"/>
  <c r="AM117" i="1"/>
  <c r="AM101" i="1"/>
  <c r="AM85" i="1"/>
  <c r="AM69" i="1"/>
  <c r="AN57" i="1"/>
  <c r="AM53" i="1"/>
  <c r="AN41" i="1"/>
  <c r="AN33" i="1"/>
  <c r="AM29" i="1"/>
  <c r="AN17" i="1"/>
  <c r="AM13" i="1"/>
  <c r="AN5" i="1"/>
  <c r="AM427" i="1"/>
  <c r="AN419" i="1"/>
  <c r="AM379" i="1"/>
  <c r="AM367" i="1"/>
  <c r="AN347" i="1"/>
  <c r="AN335" i="1"/>
  <c r="AN315" i="1"/>
  <c r="AM307" i="1"/>
  <c r="AM275" i="1"/>
  <c r="AN267" i="1"/>
  <c r="AM231" i="1"/>
  <c r="AM191" i="1"/>
  <c r="AN456" i="1"/>
  <c r="AM452" i="1"/>
  <c r="AN444" i="1"/>
  <c r="AM444" i="1"/>
  <c r="AN436" i="1"/>
  <c r="AN432" i="1"/>
  <c r="AO428" i="1"/>
  <c r="AN420" i="1"/>
  <c r="AN416" i="1"/>
  <c r="AN412" i="1"/>
  <c r="AN400" i="1"/>
  <c r="AN376" i="1"/>
  <c r="AN364" i="1"/>
  <c r="AN348" i="1"/>
  <c r="AN336" i="1"/>
  <c r="AN328" i="1"/>
  <c r="AM320" i="1"/>
  <c r="AM304" i="1"/>
  <c r="AM260" i="1"/>
  <c r="AM232" i="1"/>
  <c r="AN224" i="1"/>
  <c r="AM216" i="1"/>
  <c r="AN208" i="1"/>
  <c r="AM200" i="1"/>
  <c r="AM184" i="1"/>
  <c r="AM168" i="1"/>
  <c r="AM32" i="1"/>
  <c r="AM24" i="1"/>
  <c r="AN16" i="1"/>
  <c r="AM12" i="1"/>
  <c r="AM68" i="1"/>
  <c r="AM451" i="1"/>
  <c r="AM407" i="1"/>
  <c r="AM395" i="1"/>
  <c r="AN383" i="1"/>
  <c r="AN319" i="1"/>
  <c r="AN303" i="1"/>
  <c r="AM295" i="1"/>
  <c r="AN259" i="1"/>
  <c r="AM251" i="1"/>
  <c r="AN243" i="1"/>
  <c r="AN239" i="1"/>
  <c r="AM67" i="1"/>
  <c r="AM31" i="1"/>
  <c r="AN11" i="1"/>
  <c r="AM3" i="1"/>
  <c r="AM60" i="1"/>
  <c r="AM40" i="1"/>
  <c r="AM44" i="1"/>
  <c r="AN15" i="1"/>
  <c r="AM7" i="1"/>
  <c r="AO2" i="1"/>
  <c r="AM425" i="1"/>
  <c r="AN292" i="1"/>
  <c r="AN331" i="1" l="1"/>
  <c r="AN121" i="1"/>
  <c r="AN187" i="1"/>
  <c r="AN143" i="1"/>
  <c r="AN36" i="1"/>
  <c r="AN252" i="1"/>
  <c r="AN264" i="1"/>
  <c r="AM401" i="1"/>
  <c r="AM264" i="1"/>
  <c r="AN380" i="1"/>
  <c r="AM331" i="1"/>
  <c r="AM121" i="1"/>
  <c r="AM252" i="1"/>
  <c r="AM171" i="1"/>
  <c r="AM380" i="1"/>
  <c r="AM71" i="1"/>
  <c r="AN171" i="1"/>
  <c r="AM187" i="1"/>
  <c r="AM143" i="1"/>
  <c r="AM300" i="1"/>
  <c r="AM429" i="1"/>
  <c r="AN377" i="1"/>
  <c r="AN431" i="1"/>
  <c r="AO111" i="1"/>
  <c r="AO125" i="1"/>
  <c r="AO99" i="1"/>
  <c r="AN141" i="1"/>
  <c r="AN138" i="1"/>
  <c r="AN193" i="1"/>
  <c r="AO130" i="1"/>
  <c r="AM173" i="1"/>
  <c r="AO283" i="1"/>
  <c r="AO359" i="1"/>
  <c r="AO356" i="1"/>
  <c r="AO346" i="1"/>
  <c r="AO67" i="1"/>
  <c r="AO379" i="1"/>
  <c r="AN119" i="1"/>
  <c r="AO339" i="1"/>
  <c r="AO435" i="1"/>
  <c r="AN256" i="1"/>
  <c r="AP436" i="1"/>
  <c r="AN195" i="1"/>
  <c r="AO350" i="1"/>
  <c r="AO418" i="1"/>
  <c r="AO285" i="1"/>
  <c r="AO214" i="1"/>
  <c r="AO184" i="1"/>
  <c r="AO398" i="1"/>
  <c r="AN132" i="1"/>
  <c r="AN153" i="1"/>
  <c r="AO270" i="1"/>
  <c r="AO32" i="1"/>
  <c r="AP41" i="1"/>
  <c r="AO139" i="1"/>
  <c r="AO209" i="1"/>
  <c r="AO82" i="1"/>
  <c r="AO170" i="1"/>
  <c r="AO47" i="1"/>
  <c r="AO100" i="1"/>
  <c r="AO288" i="1"/>
  <c r="AO389" i="1"/>
  <c r="AO51" i="1"/>
  <c r="AO74" i="1"/>
  <c r="AM132" i="1"/>
  <c r="AO103" i="1"/>
  <c r="AM153" i="1"/>
  <c r="AO217" i="1"/>
  <c r="AO453" i="1"/>
  <c r="AO90" i="1"/>
  <c r="AO186" i="1"/>
  <c r="AP3" i="1"/>
  <c r="AO203" i="1"/>
  <c r="AO137" i="1"/>
  <c r="AO233" i="1"/>
  <c r="AO19" i="1"/>
  <c r="AO319" i="1"/>
  <c r="AO220" i="1"/>
  <c r="AO416" i="1"/>
  <c r="AO432" i="1"/>
  <c r="AO267" i="1"/>
  <c r="AO347" i="1"/>
  <c r="AO419" i="1"/>
  <c r="AO61" i="1"/>
  <c r="AO257" i="1"/>
  <c r="AO366" i="1"/>
  <c r="AO44" i="1"/>
  <c r="AO60" i="1"/>
  <c r="AO264" i="1"/>
  <c r="AO457" i="1"/>
  <c r="AO199" i="1"/>
  <c r="AO286" i="1"/>
  <c r="AO374" i="1"/>
  <c r="AN76" i="1"/>
  <c r="AN80" i="1"/>
  <c r="AO323" i="1"/>
  <c r="AN124" i="1"/>
  <c r="AN144" i="1"/>
  <c r="AN164" i="1"/>
  <c r="AN280" i="1"/>
  <c r="AO380" i="1"/>
  <c r="AO404" i="1"/>
  <c r="AO440" i="1"/>
  <c r="AN55" i="1"/>
  <c r="AO275" i="1"/>
  <c r="AO13" i="1"/>
  <c r="AN149" i="1"/>
  <c r="AO261" i="1"/>
  <c r="AN393" i="1"/>
  <c r="AN154" i="1"/>
  <c r="AO406" i="1"/>
  <c r="AO337" i="1"/>
  <c r="AO417" i="1"/>
  <c r="AP46" i="1"/>
  <c r="AP62" i="1"/>
  <c r="AO174" i="1"/>
  <c r="AO282" i="1"/>
  <c r="AO314" i="1"/>
  <c r="AO390" i="1"/>
  <c r="AN220" i="1"/>
  <c r="AO320" i="1"/>
  <c r="AP33" i="1"/>
  <c r="AO169" i="1"/>
  <c r="AO321" i="1"/>
  <c r="AO171" i="1"/>
  <c r="AO102" i="1"/>
  <c r="AO254" i="1"/>
  <c r="AO56" i="1"/>
  <c r="AO23" i="1"/>
  <c r="AP8" i="1"/>
  <c r="AN148" i="1"/>
  <c r="AO436" i="1"/>
  <c r="AO163" i="1"/>
  <c r="AP25" i="1"/>
  <c r="AN61" i="1"/>
  <c r="AN157" i="1"/>
  <c r="AO237" i="1"/>
  <c r="AO317" i="1"/>
  <c r="AN421" i="1"/>
  <c r="AO143" i="1"/>
  <c r="AO227" i="1"/>
  <c r="AP336" i="1"/>
  <c r="AO117" i="1"/>
  <c r="AO333" i="1"/>
  <c r="AO75" i="1"/>
  <c r="AP10" i="1"/>
  <c r="AO118" i="1"/>
  <c r="AP258" i="1"/>
  <c r="AO326" i="1"/>
  <c r="AO394" i="1"/>
  <c r="AO84" i="1"/>
  <c r="AO123" i="1"/>
  <c r="AO134" i="1"/>
  <c r="AO433" i="1"/>
  <c r="AO88" i="1"/>
  <c r="AM124" i="1"/>
  <c r="AM55" i="1"/>
  <c r="AP29" i="1"/>
  <c r="AP295" i="1"/>
  <c r="AM164" i="1"/>
  <c r="AO244" i="1"/>
  <c r="AM157" i="1"/>
  <c r="AO397" i="1"/>
  <c r="AM154" i="1"/>
  <c r="AM144" i="1"/>
  <c r="AO276" i="1"/>
  <c r="AN453" i="1"/>
  <c r="AO87" i="1"/>
  <c r="AO351" i="1"/>
  <c r="AO312" i="1"/>
  <c r="AO178" i="1"/>
  <c r="AN425" i="1"/>
  <c r="AO372" i="1"/>
  <c r="AO291" i="1"/>
  <c r="AO405" i="1"/>
  <c r="AO96" i="1"/>
  <c r="AO68" i="1"/>
  <c r="AO297" i="1"/>
  <c r="AP26" i="1"/>
  <c r="AO182" i="1"/>
  <c r="AO311" i="1"/>
  <c r="AN140" i="1"/>
  <c r="AO360" i="1"/>
  <c r="AP420" i="1"/>
  <c r="AO271" i="1"/>
  <c r="AO381" i="1"/>
  <c r="AO309" i="1"/>
  <c r="AP377" i="1"/>
  <c r="AN399" i="1"/>
  <c r="AO455" i="1"/>
  <c r="AO176" i="1"/>
  <c r="AO240" i="1"/>
  <c r="AO420" i="1"/>
  <c r="AP34" i="1"/>
  <c r="AO402" i="1"/>
  <c r="AO114" i="1"/>
  <c r="AO348" i="1"/>
  <c r="AO384" i="1"/>
  <c r="AO21" i="1"/>
  <c r="AO245" i="1"/>
  <c r="AO14" i="1"/>
  <c r="AO106" i="1"/>
  <c r="AO354" i="1"/>
  <c r="AO39" i="1"/>
  <c r="AP16" i="1"/>
  <c r="AO231" i="1"/>
  <c r="AO101" i="1"/>
  <c r="AO313" i="1"/>
  <c r="AP38" i="1"/>
  <c r="AO110" i="1"/>
  <c r="AO210" i="1"/>
  <c r="AO287" i="1"/>
  <c r="AN128" i="1"/>
  <c r="AO228" i="1"/>
  <c r="AO352" i="1"/>
  <c r="AO424" i="1"/>
  <c r="AP444" i="1"/>
  <c r="AO411" i="1"/>
  <c r="AN165" i="1"/>
  <c r="AO342" i="1"/>
  <c r="AO430" i="1"/>
  <c r="AO454" i="1"/>
  <c r="AO301" i="1"/>
  <c r="AO219" i="1"/>
  <c r="AO262" i="1"/>
  <c r="AO407" i="1"/>
  <c r="AN384" i="1"/>
  <c r="AP263" i="1"/>
  <c r="AN92" i="1"/>
  <c r="AN323" i="1"/>
  <c r="AO443" i="1"/>
  <c r="AO252" i="1"/>
  <c r="AO340" i="1"/>
  <c r="AN404" i="1"/>
  <c r="AN440" i="1"/>
  <c r="AO211" i="1"/>
  <c r="AP9" i="1"/>
  <c r="AN45" i="1"/>
  <c r="AO77" i="1"/>
  <c r="AO109" i="1"/>
  <c r="AO129" i="1"/>
  <c r="AN161" i="1"/>
  <c r="AO177" i="1"/>
  <c r="AP30" i="1"/>
  <c r="AO206" i="1"/>
  <c r="AO238" i="1"/>
  <c r="AO290" i="1"/>
  <c r="AP414" i="1"/>
  <c r="AP327" i="1"/>
  <c r="AP17" i="1"/>
  <c r="AO107" i="1"/>
  <c r="AO188" i="1"/>
  <c r="AO284" i="1"/>
  <c r="AP328" i="1"/>
  <c r="AO43" i="1"/>
  <c r="AP69" i="1"/>
  <c r="AO365" i="1"/>
  <c r="AM195" i="1"/>
  <c r="AM158" i="1"/>
  <c r="AO202" i="1"/>
  <c r="AN37" i="1"/>
  <c r="AM80" i="1"/>
  <c r="AO91" i="1"/>
  <c r="AM140" i="1"/>
  <c r="AO180" i="1"/>
  <c r="AO97" i="1"/>
  <c r="AM213" i="1"/>
  <c r="AO86" i="1"/>
  <c r="AM280" i="1"/>
  <c r="AO104" i="1"/>
  <c r="AO59" i="1"/>
  <c r="AO204" i="1"/>
  <c r="AO185" i="1"/>
  <c r="AO357" i="1"/>
  <c r="AP242" i="1"/>
  <c r="AO113" i="1"/>
  <c r="AO205" i="1"/>
  <c r="AO122" i="1"/>
  <c r="AO239" i="1"/>
  <c r="AO388" i="1"/>
  <c r="AO373" i="1"/>
  <c r="AO246" i="1"/>
  <c r="AO330" i="1"/>
  <c r="AO422" i="1"/>
  <c r="AP11" i="1"/>
  <c r="AP255" i="1"/>
  <c r="AO24" i="1"/>
  <c r="AO191" i="1"/>
  <c r="AO197" i="1"/>
  <c r="AO345" i="1"/>
  <c r="AP70" i="1"/>
  <c r="AN120" i="1"/>
  <c r="AN160" i="1"/>
  <c r="AO216" i="1"/>
  <c r="AO307" i="1"/>
  <c r="AO341" i="1"/>
  <c r="AO429" i="1"/>
  <c r="AO235" i="1"/>
  <c r="AO274" i="1"/>
  <c r="AO334" i="1"/>
  <c r="AO95" i="1"/>
  <c r="AP250" i="1"/>
  <c r="AO451" i="1"/>
  <c r="AO452" i="1"/>
  <c r="AN283" i="1"/>
  <c r="AP49" i="1"/>
  <c r="AO71" i="1"/>
  <c r="AO190" i="1"/>
  <c r="AO450" i="1"/>
  <c r="AN307" i="1"/>
  <c r="AO355" i="1"/>
  <c r="AO236" i="1"/>
  <c r="AM256" i="1"/>
  <c r="AO105" i="1"/>
  <c r="AM150" i="1"/>
  <c r="AO383" i="1"/>
  <c r="AO364" i="1"/>
  <c r="AO400" i="1"/>
  <c r="AO456" i="1"/>
  <c r="AO292" i="1"/>
  <c r="AO259" i="1"/>
  <c r="AO303" i="1"/>
  <c r="AO331" i="1"/>
  <c r="AO4" i="1"/>
  <c r="AO208" i="1"/>
  <c r="AN356" i="1"/>
  <c r="AN372" i="1"/>
  <c r="AN388" i="1"/>
  <c r="AO279" i="1"/>
  <c r="AO265" i="1"/>
  <c r="AN373" i="1"/>
  <c r="AO401" i="1"/>
  <c r="AN246" i="1"/>
  <c r="AN330" i="1"/>
  <c r="AN346" i="1"/>
  <c r="AO386" i="1"/>
  <c r="AO434" i="1"/>
  <c r="AP15" i="1"/>
  <c r="AO40" i="1"/>
  <c r="AO11" i="1"/>
  <c r="AN96" i="1"/>
  <c r="AN67" i="1"/>
  <c r="AO255" i="1"/>
  <c r="AN68" i="1"/>
  <c r="AN24" i="1"/>
  <c r="AN191" i="1"/>
  <c r="AN379" i="1"/>
  <c r="AN197" i="1"/>
  <c r="AN297" i="1"/>
  <c r="AN345" i="1"/>
  <c r="AN401" i="1"/>
  <c r="AO159" i="1"/>
  <c r="AO26" i="1"/>
  <c r="AO70" i="1"/>
  <c r="AN182" i="1"/>
  <c r="AO410" i="1"/>
  <c r="AN311" i="1"/>
  <c r="AN339" i="1"/>
  <c r="AN435" i="1"/>
  <c r="AO12" i="1"/>
  <c r="AN116" i="1"/>
  <c r="AN136" i="1"/>
  <c r="AN156" i="1"/>
  <c r="AO212" i="1"/>
  <c r="AN360" i="1"/>
  <c r="AO392" i="1"/>
  <c r="AO448" i="1"/>
  <c r="AO299" i="1"/>
  <c r="AN181" i="1"/>
  <c r="AN341" i="1"/>
  <c r="AN381" i="1"/>
  <c r="AN162" i="1"/>
  <c r="AN334" i="1"/>
  <c r="AN350" i="1"/>
  <c r="AO370" i="1"/>
  <c r="AN418" i="1"/>
  <c r="AO438" i="1"/>
  <c r="AN285" i="1"/>
  <c r="AN309" i="1"/>
  <c r="AO377" i="1"/>
  <c r="AN95" i="1"/>
  <c r="AN14" i="1"/>
  <c r="AP66" i="1"/>
  <c r="AN214" i="1"/>
  <c r="AO250" i="1"/>
  <c r="AN274" i="1"/>
  <c r="AO306" i="1"/>
  <c r="AO322" i="1"/>
  <c r="AN454" i="1"/>
  <c r="AN451" i="1"/>
  <c r="AN184" i="1"/>
  <c r="AO260" i="1"/>
  <c r="AN452" i="1"/>
  <c r="AN275" i="1"/>
  <c r="AP57" i="1"/>
  <c r="AO201" i="1"/>
  <c r="AO329" i="1"/>
  <c r="AO115" i="1"/>
  <c r="AP54" i="1"/>
  <c r="AO142" i="1"/>
  <c r="AO226" i="1"/>
  <c r="AN398" i="1"/>
  <c r="AN27" i="1"/>
  <c r="AO48" i="1"/>
  <c r="AN19" i="1"/>
  <c r="AO395" i="1"/>
  <c r="AN447" i="1"/>
  <c r="AN4" i="1"/>
  <c r="AO20" i="1"/>
  <c r="AN176" i="1"/>
  <c r="AO192" i="1"/>
  <c r="AN240" i="1"/>
  <c r="AN268" i="1"/>
  <c r="AO300" i="1"/>
  <c r="AO376" i="1"/>
  <c r="AO444" i="1"/>
  <c r="AO155" i="1"/>
  <c r="AO183" i="1"/>
  <c r="AN291" i="1"/>
  <c r="AN363" i="1"/>
  <c r="AO403" i="1"/>
  <c r="AN21" i="1"/>
  <c r="AO49" i="1"/>
  <c r="AP65" i="1"/>
  <c r="AO93" i="1"/>
  <c r="AN173" i="1"/>
  <c r="AO249" i="1"/>
  <c r="AO293" i="1"/>
  <c r="AO349" i="1"/>
  <c r="AN71" i="1"/>
  <c r="AO179" i="1"/>
  <c r="AO18" i="1"/>
  <c r="AO34" i="1"/>
  <c r="AN190" i="1"/>
  <c r="AN230" i="1"/>
  <c r="AN270" i="1"/>
  <c r="AN298" i="1"/>
  <c r="AN402" i="1"/>
  <c r="AN450" i="1"/>
  <c r="AN359" i="1"/>
  <c r="AN32" i="1"/>
  <c r="AP344" i="1"/>
  <c r="AN279" i="1"/>
  <c r="AO41" i="1"/>
  <c r="AO89" i="1"/>
  <c r="AO305" i="1"/>
  <c r="AO441" i="1"/>
  <c r="AO151" i="1"/>
  <c r="AO215" i="1"/>
  <c r="AO234" i="1"/>
  <c r="AO302" i="1"/>
  <c r="AO7" i="1"/>
  <c r="AN355" i="1"/>
  <c r="AO439" i="1"/>
  <c r="AM136" i="1"/>
  <c r="AN236" i="1"/>
  <c r="AO248" i="1"/>
  <c r="AO328" i="1"/>
  <c r="AN139" i="1"/>
  <c r="AN105" i="1"/>
  <c r="AN209" i="1"/>
  <c r="AO225" i="1"/>
  <c r="AM437" i="1"/>
  <c r="AN82" i="1"/>
  <c r="AN114" i="1"/>
  <c r="AO126" i="1"/>
  <c r="AN170" i="1"/>
  <c r="AO446" i="1"/>
  <c r="AN94" i="1"/>
  <c r="AN47" i="1"/>
  <c r="AM119" i="1"/>
  <c r="AN100" i="1"/>
  <c r="AM156" i="1"/>
  <c r="AN288" i="1"/>
  <c r="AO175" i="1"/>
  <c r="AO387" i="1"/>
  <c r="AO73" i="1"/>
  <c r="AM149" i="1"/>
  <c r="AN389" i="1"/>
  <c r="AN51" i="1"/>
  <c r="AN74" i="1"/>
  <c r="AM162" i="1"/>
  <c r="AM108" i="1"/>
  <c r="AO415" i="1"/>
  <c r="AP232" i="1"/>
  <c r="AN103" i="1"/>
  <c r="AO361" i="1"/>
  <c r="AO442" i="1"/>
  <c r="AM92" i="1"/>
  <c r="AM447" i="1"/>
  <c r="AN172" i="1"/>
  <c r="AO308" i="1"/>
  <c r="AO83" i="1"/>
  <c r="AN217" i="1"/>
  <c r="AM393" i="1"/>
  <c r="AO63" i="1"/>
  <c r="AN90" i="1"/>
  <c r="AN186" i="1"/>
  <c r="AM27" i="1"/>
  <c r="AO3" i="1"/>
  <c r="AM116" i="1"/>
  <c r="AN203" i="1"/>
  <c r="AO423" i="1"/>
  <c r="AN137" i="1"/>
  <c r="AN233" i="1"/>
  <c r="AN458" i="1"/>
  <c r="AN2" i="1"/>
  <c r="AM2" i="1"/>
  <c r="AN130" i="1" l="1"/>
  <c r="AO431" i="1"/>
  <c r="AP193" i="1"/>
  <c r="AN99" i="1"/>
  <c r="AN111" i="1"/>
  <c r="AN125" i="1"/>
  <c r="AN81" i="1"/>
  <c r="AO141" i="1"/>
  <c r="AP425" i="1"/>
  <c r="AP196" i="1"/>
  <c r="AP445" i="1"/>
  <c r="AP362" i="1"/>
  <c r="AR22" i="1"/>
  <c r="AP133" i="1"/>
  <c r="AP131" i="1"/>
  <c r="AP145" i="1"/>
  <c r="AP294" i="1"/>
  <c r="AP223" i="1"/>
  <c r="AP289" i="1"/>
  <c r="AP343" i="1"/>
  <c r="AP310" i="1"/>
  <c r="AP5" i="1"/>
  <c r="AO150" i="1"/>
  <c r="AP298" i="1"/>
  <c r="AP363" i="1"/>
  <c r="AP194" i="1"/>
  <c r="AP358" i="1"/>
  <c r="AR335" i="1"/>
  <c r="AP52" i="1"/>
  <c r="AP168" i="1"/>
  <c r="AP325" i="1"/>
  <c r="AP382" i="1"/>
  <c r="AP53" i="1"/>
  <c r="AP368" i="1"/>
  <c r="AO108" i="1"/>
  <c r="AP253" i="1"/>
  <c r="AP135" i="1"/>
  <c r="AP224" i="1"/>
  <c r="AP173" i="1"/>
  <c r="AP413" i="1"/>
  <c r="AP278" i="1"/>
  <c r="AP167" i="1"/>
  <c r="AP396" i="1"/>
  <c r="AP141" i="1"/>
  <c r="AP28" i="1"/>
  <c r="AP318" i="1"/>
  <c r="AR42" i="1"/>
  <c r="AP229" i="1"/>
  <c r="AP273" i="1"/>
  <c r="AP308" i="1"/>
  <c r="AP73" i="1"/>
  <c r="AP225" i="1"/>
  <c r="AP112" i="1"/>
  <c r="AP78" i="1"/>
  <c r="AP349" i="1"/>
  <c r="AP300" i="1"/>
  <c r="AP192" i="1"/>
  <c r="AP395" i="1"/>
  <c r="AO27" i="1"/>
  <c r="AP306" i="1"/>
  <c r="AO156" i="1"/>
  <c r="AR15" i="1"/>
  <c r="AP386" i="1"/>
  <c r="AP412" i="1"/>
  <c r="AP4" i="1"/>
  <c r="AP303" i="1"/>
  <c r="AP292" i="1"/>
  <c r="AP400" i="1"/>
  <c r="AP383" i="1"/>
  <c r="AP236" i="1"/>
  <c r="AP452" i="1"/>
  <c r="AR250" i="1"/>
  <c r="AP334" i="1"/>
  <c r="AP235" i="1"/>
  <c r="AP341" i="1"/>
  <c r="AP216" i="1"/>
  <c r="AP345" i="1"/>
  <c r="AP191" i="1"/>
  <c r="AR255" i="1"/>
  <c r="AP422" i="1"/>
  <c r="AP246" i="1"/>
  <c r="AP388" i="1"/>
  <c r="AP113" i="1"/>
  <c r="AR242" i="1"/>
  <c r="AP357" i="1"/>
  <c r="AP204" i="1"/>
  <c r="AP86" i="1"/>
  <c r="AP180" i="1"/>
  <c r="AP98" i="1"/>
  <c r="AP365" i="1"/>
  <c r="AP43" i="1"/>
  <c r="AP284" i="1"/>
  <c r="AP107" i="1"/>
  <c r="AR327" i="1"/>
  <c r="AO358" i="1"/>
  <c r="AP238" i="1"/>
  <c r="AR30" i="1"/>
  <c r="AO161" i="1"/>
  <c r="AP241" i="1"/>
  <c r="AP94" i="1"/>
  <c r="AP240" i="1"/>
  <c r="AP455" i="1"/>
  <c r="AR377" i="1"/>
  <c r="AP381" i="1"/>
  <c r="AR420" i="1"/>
  <c r="AO140" i="1"/>
  <c r="AP297" i="1"/>
  <c r="AP312" i="1"/>
  <c r="AP87" i="1"/>
  <c r="AP84" i="1"/>
  <c r="AP118" i="1"/>
  <c r="AP102" i="1"/>
  <c r="AP390" i="1"/>
  <c r="AP282" i="1"/>
  <c r="AR62" i="1"/>
  <c r="AP417" i="1"/>
  <c r="AP406" i="1"/>
  <c r="AP275" i="1"/>
  <c r="AP440" i="1"/>
  <c r="AP380" i="1"/>
  <c r="AO124" i="1"/>
  <c r="AP374" i="1"/>
  <c r="AP199" i="1"/>
  <c r="AP264" i="1"/>
  <c r="AP44" i="1"/>
  <c r="AO273" i="1"/>
  <c r="AP61" i="1"/>
  <c r="AP432" i="1"/>
  <c r="AP19" i="1"/>
  <c r="AR3" i="1"/>
  <c r="AP389" i="1"/>
  <c r="AP209" i="1"/>
  <c r="AR41" i="1"/>
  <c r="AP270" i="1"/>
  <c r="AO132" i="1"/>
  <c r="AP184" i="1"/>
  <c r="AP350" i="1"/>
  <c r="AR436" i="1"/>
  <c r="AP435" i="1"/>
  <c r="AP67" i="1"/>
  <c r="AP266" i="1"/>
  <c r="AP249" i="1"/>
  <c r="AP449" i="1"/>
  <c r="AR50" i="1"/>
  <c r="AO147" i="1"/>
  <c r="AP269" i="1"/>
  <c r="AR428" i="1"/>
  <c r="AO37" i="1"/>
  <c r="AR378" i="1"/>
  <c r="AO152" i="1"/>
  <c r="AP31" i="1"/>
  <c r="AP230" i="1"/>
  <c r="AP324" i="1"/>
  <c r="AR367" i="1"/>
  <c r="AP218" i="1"/>
  <c r="AP426" i="1"/>
  <c r="AP296" i="1"/>
  <c r="AP172" i="1"/>
  <c r="AP423" i="1"/>
  <c r="AP361" i="1"/>
  <c r="AO112" i="1"/>
  <c r="AP7" i="1"/>
  <c r="AP302" i="1"/>
  <c r="AP234" i="1"/>
  <c r="AO78" i="1"/>
  <c r="AP441" i="1"/>
  <c r="AP89" i="1"/>
  <c r="AR344" i="1"/>
  <c r="AP179" i="1"/>
  <c r="AR65" i="1"/>
  <c r="AP183" i="1"/>
  <c r="AR243" i="1"/>
  <c r="AR54" i="1"/>
  <c r="AP329" i="1"/>
  <c r="AR57" i="1"/>
  <c r="AR66" i="1"/>
  <c r="AO162" i="1"/>
  <c r="AP299" i="1"/>
  <c r="AP392" i="1"/>
  <c r="AP265" i="1"/>
  <c r="AO412" i="1"/>
  <c r="AP105" i="1"/>
  <c r="AP450" i="1"/>
  <c r="AP190" i="1"/>
  <c r="AP71" i="1"/>
  <c r="AR49" i="1"/>
  <c r="AP111" i="1"/>
  <c r="AP72" i="1"/>
  <c r="AP146" i="1"/>
  <c r="AP91" i="1"/>
  <c r="AO98" i="1"/>
  <c r="AR9" i="1"/>
  <c r="AP340" i="1"/>
  <c r="AP443" i="1"/>
  <c r="AP262" i="1"/>
  <c r="AP301" i="1"/>
  <c r="AP342" i="1"/>
  <c r="AO241" i="1"/>
  <c r="AO165" i="1"/>
  <c r="AP411" i="1"/>
  <c r="AP424" i="1"/>
  <c r="AP352" i="1"/>
  <c r="AP228" i="1"/>
  <c r="AO128" i="1"/>
  <c r="AP287" i="1"/>
  <c r="AP210" i="1"/>
  <c r="AR38" i="1"/>
  <c r="AP313" i="1"/>
  <c r="AP101" i="1"/>
  <c r="AP231" i="1"/>
  <c r="AR16" i="1"/>
  <c r="AP39" i="1"/>
  <c r="AP354" i="1"/>
  <c r="AO138" i="1"/>
  <c r="AP245" i="1"/>
  <c r="AP348" i="1"/>
  <c r="AO94" i="1"/>
  <c r="AR34" i="1"/>
  <c r="AP125" i="1"/>
  <c r="AO399" i="1"/>
  <c r="AP276" i="1"/>
  <c r="AP397" i="1"/>
  <c r="AR295" i="1"/>
  <c r="AR29" i="1"/>
  <c r="AP433" i="1"/>
  <c r="AP123" i="1"/>
  <c r="AP326" i="1"/>
  <c r="AR258" i="1"/>
  <c r="AR10" i="1"/>
  <c r="AP75" i="1"/>
  <c r="AP117" i="1"/>
  <c r="AR336" i="1"/>
  <c r="AP227" i="1"/>
  <c r="AP143" i="1"/>
  <c r="AP317" i="1"/>
  <c r="AP237" i="1"/>
  <c r="AO157" i="1"/>
  <c r="AR8" i="1"/>
  <c r="AP23" i="1"/>
  <c r="AP56" i="1"/>
  <c r="AP254" i="1"/>
  <c r="AP171" i="1"/>
  <c r="AP321" i="1"/>
  <c r="AP169" i="1"/>
  <c r="AR33" i="1"/>
  <c r="AP320" i="1"/>
  <c r="AP404" i="1"/>
  <c r="AP366" i="1"/>
  <c r="AP257" i="1"/>
  <c r="AP103" i="1"/>
  <c r="AP82" i="1"/>
  <c r="AP189" i="1"/>
  <c r="AP446" i="1"/>
  <c r="AP35" i="1"/>
  <c r="AP166" i="1"/>
  <c r="AP353" i="1"/>
  <c r="AP304" i="1"/>
  <c r="AP36" i="1"/>
  <c r="AO127" i="1"/>
  <c r="AR376" i="1"/>
  <c r="AP159" i="1"/>
  <c r="AR18" i="1"/>
  <c r="AP268" i="1"/>
  <c r="AP122" i="1"/>
  <c r="AP104" i="1"/>
  <c r="AR6" i="1"/>
  <c r="AP391" i="1"/>
  <c r="AR263" i="1"/>
  <c r="AP222" i="1"/>
  <c r="AP332" i="1"/>
  <c r="AP375" i="1"/>
  <c r="AP369" i="1"/>
  <c r="AP200" i="1"/>
  <c r="AP338" i="1"/>
  <c r="AP45" i="1"/>
  <c r="AR58" i="1"/>
  <c r="AP281" i="1"/>
  <c r="AP187" i="1"/>
  <c r="AP163" i="1"/>
  <c r="AR247" i="1"/>
  <c r="AP64" i="1"/>
  <c r="AP198" i="1"/>
  <c r="AP79" i="1"/>
  <c r="AR315" i="1"/>
  <c r="AO393" i="1"/>
  <c r="AP90" i="1"/>
  <c r="AP74" i="1"/>
  <c r="AP100" i="1"/>
  <c r="AP130" i="1"/>
  <c r="AP175" i="1"/>
  <c r="AP442" i="1"/>
  <c r="AO196" i="1"/>
  <c r="AP83" i="1"/>
  <c r="AO445" i="1"/>
  <c r="AO189" i="1"/>
  <c r="AR232" i="1"/>
  <c r="AP126" i="1"/>
  <c r="AP248" i="1"/>
  <c r="AP439" i="1"/>
  <c r="AO35" i="1"/>
  <c r="AO362" i="1"/>
  <c r="AO266" i="1"/>
  <c r="AO166" i="1"/>
  <c r="AP22" i="1"/>
  <c r="AP151" i="1"/>
  <c r="AO353" i="1"/>
  <c r="AO133" i="1"/>
  <c r="AO304" i="1"/>
  <c r="AO207" i="1"/>
  <c r="AO131" i="1"/>
  <c r="AN437" i="1"/>
  <c r="AP293" i="1"/>
  <c r="AO145" i="1"/>
  <c r="AP155" i="1"/>
  <c r="AO36" i="1"/>
  <c r="AP431" i="1"/>
  <c r="AP243" i="1"/>
  <c r="AO294" i="1"/>
  <c r="AP142" i="1"/>
  <c r="AO223" i="1"/>
  <c r="AO449" i="1"/>
  <c r="AO289" i="1"/>
  <c r="AO121" i="1"/>
  <c r="AP322" i="1"/>
  <c r="AP50" i="1"/>
  <c r="AN147" i="1"/>
  <c r="AO269" i="1"/>
  <c r="AO343" i="1"/>
  <c r="AN127" i="1"/>
  <c r="AO408" i="1"/>
  <c r="AP376" i="1"/>
  <c r="AO136" i="1"/>
  <c r="AO251" i="1"/>
  <c r="AO310" i="1"/>
  <c r="AP434" i="1"/>
  <c r="AO5" i="1"/>
  <c r="AP428" i="1"/>
  <c r="AP331" i="1"/>
  <c r="AP456" i="1"/>
  <c r="AN150" i="1"/>
  <c r="AP355" i="1"/>
  <c r="AO298" i="1"/>
  <c r="AP18" i="1"/>
  <c r="AO81" i="1"/>
  <c r="AO363" i="1"/>
  <c r="AO268" i="1"/>
  <c r="AP99" i="1"/>
  <c r="AP95" i="1"/>
  <c r="AP429" i="1"/>
  <c r="AO160" i="1"/>
  <c r="AR70" i="1"/>
  <c r="AP197" i="1"/>
  <c r="AR11" i="1"/>
  <c r="AP373" i="1"/>
  <c r="AP205" i="1"/>
  <c r="AO72" i="1"/>
  <c r="AO146" i="1"/>
  <c r="AP185" i="1"/>
  <c r="AO194" i="1"/>
  <c r="AP6" i="1"/>
  <c r="AO391" i="1"/>
  <c r="AP202" i="1"/>
  <c r="AR69" i="1"/>
  <c r="AR328" i="1"/>
  <c r="AP188" i="1"/>
  <c r="AR17" i="1"/>
  <c r="AR414" i="1"/>
  <c r="AP290" i="1"/>
  <c r="AP206" i="1"/>
  <c r="AP177" i="1"/>
  <c r="AP129" i="1"/>
  <c r="AP77" i="1"/>
  <c r="AP335" i="1"/>
  <c r="AO272" i="1"/>
  <c r="AO52" i="1"/>
  <c r="AO371" i="1"/>
  <c r="AO168" i="1"/>
  <c r="AP378" i="1"/>
  <c r="AO222" i="1"/>
  <c r="AO325" i="1"/>
  <c r="AP454" i="1"/>
  <c r="AO382" i="1"/>
  <c r="AN158" i="1"/>
  <c r="AN213" i="1"/>
  <c r="AO53" i="1"/>
  <c r="AR444" i="1"/>
  <c r="AO368" i="1"/>
  <c r="AO332" i="1"/>
  <c r="AN152" i="1"/>
  <c r="AO375" i="1"/>
  <c r="AN108" i="1"/>
  <c r="AO369" i="1"/>
  <c r="AO253" i="1"/>
  <c r="AO427" i="1"/>
  <c r="AO200" i="1"/>
  <c r="AO135" i="1"/>
  <c r="AO31" i="1"/>
  <c r="AO338" i="1"/>
  <c r="AP106" i="1"/>
  <c r="AO385" i="1"/>
  <c r="AO45" i="1"/>
  <c r="AP384" i="1"/>
  <c r="AO224" i="1"/>
  <c r="AO230" i="1"/>
  <c r="AO173" i="1"/>
  <c r="AP309" i="1"/>
  <c r="AP360" i="1"/>
  <c r="AR26" i="1"/>
  <c r="AP405" i="1"/>
  <c r="AP178" i="1"/>
  <c r="AO324" i="1"/>
  <c r="AO221" i="1"/>
  <c r="AO413" i="1"/>
  <c r="AP367" i="1"/>
  <c r="AP134" i="1"/>
  <c r="AO316" i="1"/>
  <c r="AO278" i="1"/>
  <c r="AO218" i="1"/>
  <c r="AP58" i="1"/>
  <c r="AO167" i="1"/>
  <c r="AO409" i="1"/>
  <c r="AO281" i="1"/>
  <c r="AO396" i="1"/>
  <c r="AO426" i="1"/>
  <c r="AO187" i="1"/>
  <c r="AO277" i="1"/>
  <c r="AR25" i="1"/>
  <c r="AO296" i="1"/>
  <c r="AO28" i="1"/>
  <c r="AP247" i="1"/>
  <c r="AO64" i="1"/>
  <c r="AO318" i="1"/>
  <c r="AO198" i="1"/>
  <c r="AP42" i="1"/>
  <c r="AO79" i="1"/>
  <c r="AO229" i="1"/>
  <c r="AO85" i="1"/>
  <c r="AP315" i="1"/>
  <c r="AP314" i="1"/>
  <c r="AR46" i="1"/>
  <c r="AO154" i="1"/>
  <c r="AP13" i="1"/>
  <c r="AO280" i="1"/>
  <c r="AO144" i="1"/>
  <c r="AP323" i="1"/>
  <c r="AO76" i="1"/>
  <c r="AP286" i="1"/>
  <c r="AP60" i="1"/>
  <c r="AP267" i="1"/>
  <c r="AP319" i="1"/>
  <c r="AP203" i="1"/>
  <c r="AP453" i="1"/>
  <c r="AO172" i="1"/>
  <c r="AP51" i="1"/>
  <c r="AP288" i="1"/>
  <c r="AP47" i="1"/>
  <c r="AP139" i="1"/>
  <c r="AP32" i="1"/>
  <c r="AO153" i="1"/>
  <c r="AP398" i="1"/>
  <c r="AP214" i="1"/>
  <c r="AP418" i="1"/>
  <c r="AO195" i="1"/>
  <c r="AO256" i="1"/>
  <c r="AP339" i="1"/>
  <c r="AP379" i="1"/>
  <c r="AP346" i="1"/>
  <c r="AP356" i="1"/>
  <c r="AP283" i="1"/>
  <c r="AP2" i="1"/>
  <c r="AR2" i="1" l="1"/>
  <c r="AQ2" i="1"/>
  <c r="AO193" i="1"/>
  <c r="AO425" i="1"/>
  <c r="AQ10" i="1"/>
  <c r="AQ295" i="1"/>
  <c r="AQ58" i="1"/>
  <c r="AQ6" i="1"/>
  <c r="AQ18" i="1"/>
  <c r="AQ25" i="1"/>
  <c r="AQ444" i="1"/>
  <c r="AQ258" i="1"/>
  <c r="AQ29" i="1"/>
  <c r="AQ34" i="1"/>
  <c r="AQ49" i="1"/>
  <c r="AQ315" i="1"/>
  <c r="AQ247" i="1"/>
  <c r="AQ327" i="1"/>
  <c r="AQ17" i="1"/>
  <c r="AQ328" i="1"/>
  <c r="AQ376" i="1"/>
  <c r="AQ8" i="1"/>
  <c r="AQ336" i="1"/>
  <c r="AQ335" i="1"/>
  <c r="AQ414" i="1"/>
  <c r="AQ69" i="1"/>
  <c r="AQ263" i="1"/>
  <c r="AQ33" i="1"/>
  <c r="AQ16" i="1"/>
  <c r="AQ38" i="1"/>
  <c r="AQ242" i="1"/>
  <c r="AR416" i="1"/>
  <c r="AR261" i="1"/>
  <c r="AR174" i="1"/>
  <c r="AR88" i="1"/>
  <c r="AR372" i="1"/>
  <c r="AR271" i="1"/>
  <c r="AR110" i="1"/>
  <c r="AR59" i="1"/>
  <c r="AR330" i="1"/>
  <c r="AR274" i="1"/>
  <c r="AR208" i="1"/>
  <c r="AR12" i="1"/>
  <c r="AR438" i="1"/>
  <c r="AR48" i="1"/>
  <c r="AR63" i="1"/>
  <c r="AP158" i="1"/>
  <c r="AR430" i="1"/>
  <c r="AR252" i="1"/>
  <c r="AR448" i="1"/>
  <c r="AR115" i="1"/>
  <c r="AR415" i="1"/>
  <c r="AR277" i="1"/>
  <c r="AR221" i="1"/>
  <c r="AR427" i="1"/>
  <c r="AR81" i="1"/>
  <c r="AR121" i="1"/>
  <c r="AR207" i="1"/>
  <c r="AP119" i="1"/>
  <c r="AR285" i="1"/>
  <c r="AR170" i="1"/>
  <c r="AR137" i="1"/>
  <c r="AR347" i="1"/>
  <c r="AP80" i="1"/>
  <c r="AP164" i="1"/>
  <c r="AP149" i="1"/>
  <c r="AR291" i="1"/>
  <c r="AR182" i="1"/>
  <c r="AR109" i="1"/>
  <c r="AP120" i="1"/>
  <c r="AP116" i="1"/>
  <c r="AR283" i="1"/>
  <c r="AR346" i="1"/>
  <c r="AR339" i="1"/>
  <c r="AP195" i="1"/>
  <c r="AR214" i="1"/>
  <c r="AR139" i="1"/>
  <c r="AR288" i="1"/>
  <c r="AR453" i="1"/>
  <c r="AP154" i="1"/>
  <c r="AQ46" i="1"/>
  <c r="AQ26" i="1"/>
  <c r="AR454" i="1"/>
  <c r="AR77" i="1"/>
  <c r="AR177" i="1"/>
  <c r="AR290" i="1"/>
  <c r="AR202" i="1"/>
  <c r="AQ11" i="1"/>
  <c r="AR355" i="1"/>
  <c r="AR142" i="1"/>
  <c r="AQ232" i="1"/>
  <c r="AR175" i="1"/>
  <c r="AR100" i="1"/>
  <c r="AR90" i="1"/>
  <c r="AR198" i="1"/>
  <c r="AR193" i="1"/>
  <c r="AR281" i="1"/>
  <c r="AR45" i="1"/>
  <c r="AR200" i="1"/>
  <c r="AR375" i="1"/>
  <c r="AO158" i="1"/>
  <c r="AR391" i="1"/>
  <c r="AR104" i="1"/>
  <c r="AR268" i="1"/>
  <c r="AR159" i="1"/>
  <c r="AR36" i="1"/>
  <c r="AR353" i="1"/>
  <c r="AR35" i="1"/>
  <c r="AR189" i="1"/>
  <c r="AR103" i="1"/>
  <c r="AR366" i="1"/>
  <c r="AR320" i="1"/>
  <c r="AR169" i="1"/>
  <c r="AR171" i="1"/>
  <c r="AR56" i="1"/>
  <c r="AR317" i="1"/>
  <c r="AR227" i="1"/>
  <c r="AR117" i="1"/>
  <c r="AR75" i="1"/>
  <c r="AR123" i="1"/>
  <c r="AR397" i="1"/>
  <c r="AR39" i="1"/>
  <c r="AR231" i="1"/>
  <c r="AR313" i="1"/>
  <c r="AR210" i="1"/>
  <c r="AR352" i="1"/>
  <c r="AQ9" i="1"/>
  <c r="AR91" i="1"/>
  <c r="AR72" i="1"/>
  <c r="AR190" i="1"/>
  <c r="AR105" i="1"/>
  <c r="AP162" i="1"/>
  <c r="AQ66" i="1"/>
  <c r="AQ57" i="1"/>
  <c r="AQ54" i="1"/>
  <c r="AQ243" i="1"/>
  <c r="AQ65" i="1"/>
  <c r="AR302" i="1"/>
  <c r="AQ367" i="1"/>
  <c r="AP152" i="1"/>
  <c r="AQ378" i="1"/>
  <c r="AQ428" i="1"/>
  <c r="AQ50" i="1"/>
  <c r="AQ3" i="1"/>
  <c r="AR44" i="1"/>
  <c r="AR199" i="1"/>
  <c r="AO80" i="1"/>
  <c r="AO164" i="1"/>
  <c r="AR440" i="1"/>
  <c r="AO149" i="1"/>
  <c r="AR417" i="1"/>
  <c r="AR282" i="1"/>
  <c r="AR102" i="1"/>
  <c r="AR84" i="1"/>
  <c r="AR312" i="1"/>
  <c r="AP161" i="1"/>
  <c r="AR284" i="1"/>
  <c r="AR365" i="1"/>
  <c r="AR180" i="1"/>
  <c r="AR204" i="1"/>
  <c r="AR388" i="1"/>
  <c r="AR422" i="1"/>
  <c r="AR191" i="1"/>
  <c r="AO120" i="1"/>
  <c r="AR341" i="1"/>
  <c r="AR334" i="1"/>
  <c r="AR452" i="1"/>
  <c r="AR383" i="1"/>
  <c r="AR292" i="1"/>
  <c r="AR4" i="1"/>
  <c r="AR386" i="1"/>
  <c r="AO116" i="1"/>
  <c r="AR306" i="1"/>
  <c r="AR395" i="1"/>
  <c r="AR300" i="1"/>
  <c r="AR78" i="1"/>
  <c r="AR225" i="1"/>
  <c r="AR308" i="1"/>
  <c r="AR229" i="1"/>
  <c r="AR318" i="1"/>
  <c r="AR141" i="1"/>
  <c r="AR167" i="1"/>
  <c r="AR413" i="1"/>
  <c r="AR224" i="1"/>
  <c r="AR253" i="1"/>
  <c r="AR368" i="1"/>
  <c r="AR382" i="1"/>
  <c r="AR168" i="1"/>
  <c r="AR194" i="1"/>
  <c r="AR298" i="1"/>
  <c r="AR5" i="1"/>
  <c r="AR343" i="1"/>
  <c r="AR223" i="1"/>
  <c r="AR145" i="1"/>
  <c r="AR133" i="1"/>
  <c r="AR362" i="1"/>
  <c r="AR196" i="1"/>
  <c r="AR233" i="1"/>
  <c r="AR457" i="1"/>
  <c r="AP55" i="1"/>
  <c r="AR337" i="1"/>
  <c r="AR244" i="1"/>
  <c r="AR68" i="1"/>
  <c r="AR176" i="1"/>
  <c r="AR97" i="1"/>
  <c r="AR24" i="1"/>
  <c r="AR307" i="1"/>
  <c r="AR259" i="1"/>
  <c r="AR40" i="1"/>
  <c r="AP157" i="1"/>
  <c r="AR21" i="1"/>
  <c r="AP128" i="1"/>
  <c r="AR407" i="1"/>
  <c r="AR410" i="1"/>
  <c r="AR370" i="1"/>
  <c r="AR201" i="1"/>
  <c r="AR20" i="1"/>
  <c r="AP437" i="1"/>
  <c r="AR215" i="1"/>
  <c r="AP458" i="1"/>
  <c r="AR409" i="1"/>
  <c r="AR96" i="1"/>
  <c r="AR408" i="1"/>
  <c r="AR217" i="1"/>
  <c r="AR220" i="1"/>
  <c r="AR138" i="1"/>
  <c r="AR203" i="1"/>
  <c r="AR267" i="1"/>
  <c r="AR286" i="1"/>
  <c r="AP280" i="1"/>
  <c r="AR314" i="1"/>
  <c r="AR394" i="1"/>
  <c r="AR178" i="1"/>
  <c r="AR405" i="1"/>
  <c r="AR360" i="1"/>
  <c r="AR309" i="1"/>
  <c r="AR185" i="1"/>
  <c r="AR205" i="1"/>
  <c r="AR373" i="1"/>
  <c r="AR197" i="1"/>
  <c r="AR429" i="1"/>
  <c r="AR95" i="1"/>
  <c r="AR99" i="1"/>
  <c r="AR456" i="1"/>
  <c r="AR331" i="1"/>
  <c r="AR434" i="1"/>
  <c r="AR155" i="1"/>
  <c r="AR439" i="1"/>
  <c r="AR126" i="1"/>
  <c r="AR83" i="1"/>
  <c r="AR272" i="1"/>
  <c r="AR251" i="1"/>
  <c r="AP148" i="1"/>
  <c r="AR333" i="1"/>
  <c r="AR402" i="1"/>
  <c r="AR348" i="1"/>
  <c r="AR245" i="1"/>
  <c r="AR342" i="1"/>
  <c r="AR301" i="1"/>
  <c r="AR262" i="1"/>
  <c r="AR443" i="1"/>
  <c r="AR340" i="1"/>
  <c r="AR265" i="1"/>
  <c r="AR392" i="1"/>
  <c r="AR299" i="1"/>
  <c r="AR329" i="1"/>
  <c r="AR183" i="1"/>
  <c r="AR179" i="1"/>
  <c r="AR89" i="1"/>
  <c r="AR441" i="1"/>
  <c r="AR361" i="1"/>
  <c r="AR423" i="1"/>
  <c r="AR172" i="1"/>
  <c r="AR296" i="1"/>
  <c r="AR426" i="1"/>
  <c r="AR218" i="1"/>
  <c r="AR324" i="1"/>
  <c r="AR230" i="1"/>
  <c r="AR31" i="1"/>
  <c r="AR269" i="1"/>
  <c r="AR449" i="1"/>
  <c r="AR249" i="1"/>
  <c r="AR266" i="1"/>
  <c r="AR67" i="1"/>
  <c r="AR435" i="1"/>
  <c r="AR350" i="1"/>
  <c r="AR184" i="1"/>
  <c r="AR270" i="1"/>
  <c r="AR209" i="1"/>
  <c r="AR389" i="1"/>
  <c r="AR19" i="1"/>
  <c r="AR432" i="1"/>
  <c r="AR61" i="1"/>
  <c r="AR374" i="1"/>
  <c r="AQ62" i="1"/>
  <c r="AR297" i="1"/>
  <c r="AR381" i="1"/>
  <c r="AR455" i="1"/>
  <c r="AR94" i="1"/>
  <c r="AR241" i="1"/>
  <c r="AR238" i="1"/>
  <c r="AQ255" i="1"/>
  <c r="AR235" i="1"/>
  <c r="AQ250" i="1"/>
  <c r="AR400" i="1"/>
  <c r="AQ15" i="1"/>
  <c r="AP156" i="1"/>
  <c r="AQ42" i="1"/>
  <c r="AR396" i="1"/>
  <c r="AP108" i="1"/>
  <c r="AQ22" i="1"/>
  <c r="AR445" i="1"/>
  <c r="AR186" i="1"/>
  <c r="AR419" i="1"/>
  <c r="AR351" i="1"/>
  <c r="AR311" i="1"/>
  <c r="AR114" i="1"/>
  <c r="AR239" i="1"/>
  <c r="AR451" i="1"/>
  <c r="AR364" i="1"/>
  <c r="AR401" i="1"/>
  <c r="AR212" i="1"/>
  <c r="AR93" i="1"/>
  <c r="AR387" i="1"/>
  <c r="AR14" i="1"/>
  <c r="AR411" i="1"/>
  <c r="AR219" i="1"/>
  <c r="AR211" i="1"/>
  <c r="AR279" i="1"/>
  <c r="AR260" i="1"/>
  <c r="AR226" i="1"/>
  <c r="AR403" i="1"/>
  <c r="AR305" i="1"/>
  <c r="AR85" i="1"/>
  <c r="AR316" i="1"/>
  <c r="AR385" i="1"/>
  <c r="AR371" i="1"/>
  <c r="AR359" i="1"/>
  <c r="AR319" i="1"/>
  <c r="AR60" i="1"/>
  <c r="AR323" i="1"/>
  <c r="AR13" i="1"/>
  <c r="AR134" i="1"/>
  <c r="AR356" i="1"/>
  <c r="AR379" i="1"/>
  <c r="AP256" i="1"/>
  <c r="AR418" i="1"/>
  <c r="AR398" i="1"/>
  <c r="AR32" i="1"/>
  <c r="AR47" i="1"/>
  <c r="AR51" i="1"/>
  <c r="AP186" i="1"/>
  <c r="AP233" i="1"/>
  <c r="AP416" i="1"/>
  <c r="AP419" i="1"/>
  <c r="AP457" i="1"/>
  <c r="AP76" i="1"/>
  <c r="AP144" i="1"/>
  <c r="AO55" i="1"/>
  <c r="AP261" i="1"/>
  <c r="AP337" i="1"/>
  <c r="AP174" i="1"/>
  <c r="AO421" i="1"/>
  <c r="AP394" i="1"/>
  <c r="AP88" i="1"/>
  <c r="AP244" i="1"/>
  <c r="AP351" i="1"/>
  <c r="AP372" i="1"/>
  <c r="AP68" i="1"/>
  <c r="AP311" i="1"/>
  <c r="AP271" i="1"/>
  <c r="AP176" i="1"/>
  <c r="AP114" i="1"/>
  <c r="AR384" i="1"/>
  <c r="AR106" i="1"/>
  <c r="AP110" i="1"/>
  <c r="AO92" i="1"/>
  <c r="AR129" i="1"/>
  <c r="AR206" i="1"/>
  <c r="AR188" i="1"/>
  <c r="AP97" i="1"/>
  <c r="AP59" i="1"/>
  <c r="AP239" i="1"/>
  <c r="AP330" i="1"/>
  <c r="AP24" i="1"/>
  <c r="AQ70" i="1"/>
  <c r="AP307" i="1"/>
  <c r="AP274" i="1"/>
  <c r="AP451" i="1"/>
  <c r="AP364" i="1"/>
  <c r="AP259" i="1"/>
  <c r="AP208" i="1"/>
  <c r="AP401" i="1"/>
  <c r="AP40" i="1"/>
  <c r="AP12" i="1"/>
  <c r="AP212" i="1"/>
  <c r="AP438" i="1"/>
  <c r="AR322" i="1"/>
  <c r="AP48" i="1"/>
  <c r="AR431" i="1"/>
  <c r="AP93" i="1"/>
  <c r="AR293" i="1"/>
  <c r="AR151" i="1"/>
  <c r="AR248" i="1"/>
  <c r="AP387" i="1"/>
  <c r="AP63" i="1"/>
  <c r="AR442" i="1"/>
  <c r="AR130" i="1"/>
  <c r="AR74" i="1"/>
  <c r="AP393" i="1"/>
  <c r="AR79" i="1"/>
  <c r="AR64" i="1"/>
  <c r="AR163" i="1"/>
  <c r="AR187" i="1"/>
  <c r="AR338" i="1"/>
  <c r="AR369" i="1"/>
  <c r="AR332" i="1"/>
  <c r="AR222" i="1"/>
  <c r="AP272" i="1"/>
  <c r="AR122" i="1"/>
  <c r="AP251" i="1"/>
  <c r="AP127" i="1"/>
  <c r="AR304" i="1"/>
  <c r="AR166" i="1"/>
  <c r="AR446" i="1"/>
  <c r="AR82" i="1"/>
  <c r="AR257" i="1"/>
  <c r="AR404" i="1"/>
  <c r="AR321" i="1"/>
  <c r="AR254" i="1"/>
  <c r="AR23" i="1"/>
  <c r="AO148" i="1"/>
  <c r="AR237" i="1"/>
  <c r="AR143" i="1"/>
  <c r="AP333" i="1"/>
  <c r="AR326" i="1"/>
  <c r="AR433" i="1"/>
  <c r="AR276" i="1"/>
  <c r="AR125" i="1"/>
  <c r="AP402" i="1"/>
  <c r="AP21" i="1"/>
  <c r="AP14" i="1"/>
  <c r="AR354" i="1"/>
  <c r="AR101" i="1"/>
  <c r="AR287" i="1"/>
  <c r="AR228" i="1"/>
  <c r="AR424" i="1"/>
  <c r="AP430" i="1"/>
  <c r="AP219" i="1"/>
  <c r="AP407" i="1"/>
  <c r="AP252" i="1"/>
  <c r="AP211" i="1"/>
  <c r="AR146" i="1"/>
  <c r="AR111" i="1"/>
  <c r="AR71" i="1"/>
  <c r="AR450" i="1"/>
  <c r="AP279" i="1"/>
  <c r="AP410" i="1"/>
  <c r="AP448" i="1"/>
  <c r="AO181" i="1"/>
  <c r="AP370" i="1"/>
  <c r="AP260" i="1"/>
  <c r="AP201" i="1"/>
  <c r="AP115" i="1"/>
  <c r="AP226" i="1"/>
  <c r="AP20" i="1"/>
  <c r="AP403" i="1"/>
  <c r="AO437" i="1"/>
  <c r="AQ344" i="1"/>
  <c r="AP305" i="1"/>
  <c r="AP215" i="1"/>
  <c r="AR234" i="1"/>
  <c r="AR7" i="1"/>
  <c r="AP415" i="1"/>
  <c r="AO458" i="1"/>
  <c r="AP85" i="1"/>
  <c r="AP277" i="1"/>
  <c r="AP409" i="1"/>
  <c r="AP316" i="1"/>
  <c r="AP221" i="1"/>
  <c r="AP96" i="1"/>
  <c r="AP385" i="1"/>
  <c r="AP427" i="1"/>
  <c r="AO213" i="1"/>
  <c r="AP371" i="1"/>
  <c r="AP81" i="1"/>
  <c r="AP408" i="1"/>
  <c r="AP121" i="1"/>
  <c r="AO447" i="1"/>
  <c r="AP207" i="1"/>
  <c r="AP359" i="1"/>
  <c r="AO119" i="1"/>
  <c r="AQ436" i="1"/>
  <c r="AP285" i="1"/>
  <c r="AP132" i="1"/>
  <c r="AQ41" i="1"/>
  <c r="AP170" i="1"/>
  <c r="AP217" i="1"/>
  <c r="AP137" i="1"/>
  <c r="AP220" i="1"/>
  <c r="AP347" i="1"/>
  <c r="AR264" i="1"/>
  <c r="AR380" i="1"/>
  <c r="AR275" i="1"/>
  <c r="AR406" i="1"/>
  <c r="AR390" i="1"/>
  <c r="AR118" i="1"/>
  <c r="AR87" i="1"/>
  <c r="AP291" i="1"/>
  <c r="AP182" i="1"/>
  <c r="AQ420" i="1"/>
  <c r="AQ377" i="1"/>
  <c r="AR240" i="1"/>
  <c r="AP138" i="1"/>
  <c r="AP109" i="1"/>
  <c r="AQ30" i="1"/>
  <c r="AR107" i="1"/>
  <c r="AR43" i="1"/>
  <c r="AR98" i="1"/>
  <c r="AR86" i="1"/>
  <c r="AR357" i="1"/>
  <c r="AR113" i="1"/>
  <c r="AR246" i="1"/>
  <c r="AR345" i="1"/>
  <c r="AR216" i="1"/>
  <c r="AR236" i="1"/>
  <c r="AR303" i="1"/>
  <c r="AR412" i="1"/>
  <c r="AR192" i="1"/>
  <c r="AR349" i="1"/>
  <c r="AR112" i="1"/>
  <c r="AR73" i="1"/>
  <c r="AR273" i="1"/>
  <c r="AR28" i="1"/>
  <c r="AR278" i="1"/>
  <c r="AR173" i="1"/>
  <c r="AR135" i="1"/>
  <c r="AR53" i="1"/>
  <c r="AR325" i="1"/>
  <c r="AR52" i="1"/>
  <c r="AR358" i="1"/>
  <c r="AR363" i="1"/>
  <c r="AP150" i="1"/>
  <c r="AR310" i="1"/>
  <c r="AR289" i="1"/>
  <c r="AR294" i="1"/>
  <c r="AR131" i="1"/>
  <c r="AR425" i="1"/>
  <c r="AQ452" i="1" l="1"/>
  <c r="AQ290" i="1"/>
  <c r="AQ261" i="1"/>
  <c r="AQ79" i="1"/>
  <c r="AQ23" i="1"/>
  <c r="AQ277" i="1"/>
  <c r="AQ105" i="1"/>
  <c r="AQ281" i="1"/>
  <c r="AQ396" i="1"/>
  <c r="AQ87" i="1"/>
  <c r="AQ390" i="1"/>
  <c r="AQ275" i="1"/>
  <c r="AQ264" i="1"/>
  <c r="AQ433" i="1"/>
  <c r="AQ404" i="1"/>
  <c r="AQ82" i="1"/>
  <c r="AQ166" i="1"/>
  <c r="AQ163" i="1"/>
  <c r="AQ293" i="1"/>
  <c r="AQ238" i="1"/>
  <c r="AQ94" i="1"/>
  <c r="AQ381" i="1"/>
  <c r="AQ346" i="1"/>
  <c r="AQ291" i="1"/>
  <c r="AQ170" i="1"/>
  <c r="AQ274" i="1"/>
  <c r="AQ88" i="1"/>
  <c r="AQ146" i="1"/>
  <c r="AQ125" i="1"/>
  <c r="AQ338" i="1"/>
  <c r="AQ442" i="1"/>
  <c r="AQ248" i="1"/>
  <c r="AQ322" i="1"/>
  <c r="AQ100" i="1"/>
  <c r="AQ109" i="1"/>
  <c r="AQ252" i="1"/>
  <c r="AQ12" i="1"/>
  <c r="AQ271" i="1"/>
  <c r="AQ240" i="1"/>
  <c r="AQ118" i="1"/>
  <c r="AQ406" i="1"/>
  <c r="AQ380" i="1"/>
  <c r="AQ71" i="1"/>
  <c r="AQ321" i="1"/>
  <c r="AQ257" i="1"/>
  <c r="AQ446" i="1"/>
  <c r="AQ304" i="1"/>
  <c r="AQ332" i="1"/>
  <c r="AQ74" i="1"/>
  <c r="AQ241" i="1"/>
  <c r="AQ455" i="1"/>
  <c r="AQ297" i="1"/>
  <c r="AQ386" i="1"/>
  <c r="AQ341" i="1"/>
  <c r="AQ198" i="1"/>
  <c r="AQ77" i="1"/>
  <c r="AQ139" i="1"/>
  <c r="AQ121" i="1"/>
  <c r="AQ115" i="1"/>
  <c r="AQ48" i="1"/>
  <c r="AQ270" i="1"/>
  <c r="AQ409" i="1"/>
  <c r="AQ450" i="1"/>
  <c r="AQ111" i="1"/>
  <c r="AQ276" i="1"/>
  <c r="AQ326" i="1"/>
  <c r="AQ222" i="1"/>
  <c r="AQ369" i="1"/>
  <c r="AQ187" i="1"/>
  <c r="AQ64" i="1"/>
  <c r="AQ130" i="1"/>
  <c r="AQ151" i="1"/>
  <c r="AQ400" i="1"/>
  <c r="AQ292" i="1"/>
  <c r="AQ440" i="1"/>
  <c r="AQ199" i="1"/>
  <c r="AQ72" i="1"/>
  <c r="AQ200" i="1"/>
  <c r="AQ453" i="1"/>
  <c r="AQ347" i="1"/>
  <c r="AQ427" i="1"/>
  <c r="AQ59" i="1"/>
  <c r="AR124" i="1"/>
  <c r="AR447" i="1"/>
  <c r="AR153" i="1"/>
  <c r="AR140" i="1"/>
  <c r="AR399" i="1"/>
  <c r="AR136" i="1"/>
  <c r="AR160" i="1"/>
  <c r="AQ131" i="1"/>
  <c r="AQ289" i="1"/>
  <c r="AQ358" i="1"/>
  <c r="AQ325" i="1"/>
  <c r="AQ135" i="1"/>
  <c r="AQ278" i="1"/>
  <c r="AQ273" i="1"/>
  <c r="AQ112" i="1"/>
  <c r="AQ192" i="1"/>
  <c r="AQ412" i="1"/>
  <c r="AQ236" i="1"/>
  <c r="AQ345" i="1"/>
  <c r="AQ113" i="1"/>
  <c r="AQ86" i="1"/>
  <c r="AQ43" i="1"/>
  <c r="AQ234" i="1"/>
  <c r="AQ424" i="1"/>
  <c r="AQ287" i="1"/>
  <c r="AQ354" i="1"/>
  <c r="AQ237" i="1"/>
  <c r="AQ122" i="1"/>
  <c r="AR393" i="1"/>
  <c r="AQ431" i="1"/>
  <c r="AQ206" i="1"/>
  <c r="AQ384" i="1"/>
  <c r="AR76" i="1"/>
  <c r="AQ47" i="1"/>
  <c r="AQ398" i="1"/>
  <c r="AR256" i="1"/>
  <c r="AQ356" i="1"/>
  <c r="AQ13" i="1"/>
  <c r="AQ60" i="1"/>
  <c r="AQ359" i="1"/>
  <c r="AQ385" i="1"/>
  <c r="AQ85" i="1"/>
  <c r="AQ403" i="1"/>
  <c r="AQ260" i="1"/>
  <c r="AQ279" i="1"/>
  <c r="AQ219" i="1"/>
  <c r="AQ14" i="1"/>
  <c r="AQ93" i="1"/>
  <c r="AQ401" i="1"/>
  <c r="AQ451" i="1"/>
  <c r="AQ114" i="1"/>
  <c r="AQ351" i="1"/>
  <c r="AQ419" i="1"/>
  <c r="AQ445" i="1"/>
  <c r="AR108" i="1"/>
  <c r="AQ374" i="1"/>
  <c r="AQ432" i="1"/>
  <c r="AQ389" i="1"/>
  <c r="AQ350" i="1"/>
  <c r="AQ67" i="1"/>
  <c r="AQ249" i="1"/>
  <c r="AQ269" i="1"/>
  <c r="AQ31" i="1"/>
  <c r="AQ324" i="1"/>
  <c r="AQ426" i="1"/>
  <c r="AQ172" i="1"/>
  <c r="AQ361" i="1"/>
  <c r="AQ89" i="1"/>
  <c r="AQ183" i="1"/>
  <c r="AQ299" i="1"/>
  <c r="AQ265" i="1"/>
  <c r="AQ443" i="1"/>
  <c r="AQ301" i="1"/>
  <c r="AQ245" i="1"/>
  <c r="AQ402" i="1"/>
  <c r="AQ272" i="1"/>
  <c r="AQ126" i="1"/>
  <c r="AQ155" i="1"/>
  <c r="AQ331" i="1"/>
  <c r="AQ99" i="1"/>
  <c r="AQ429" i="1"/>
  <c r="AQ373" i="1"/>
  <c r="AQ185" i="1"/>
  <c r="AQ309" i="1"/>
  <c r="AQ405" i="1"/>
  <c r="AQ394" i="1"/>
  <c r="AQ267" i="1"/>
  <c r="AQ138" i="1"/>
  <c r="AQ217" i="1"/>
  <c r="AQ408" i="1"/>
  <c r="AQ96" i="1"/>
  <c r="AQ201" i="1"/>
  <c r="AQ410" i="1"/>
  <c r="AQ259" i="1"/>
  <c r="AQ24" i="1"/>
  <c r="AQ176" i="1"/>
  <c r="AQ244" i="1"/>
  <c r="AQ233" i="1"/>
  <c r="AQ196" i="1"/>
  <c r="AQ133" i="1"/>
  <c r="AQ223" i="1"/>
  <c r="AQ5" i="1"/>
  <c r="AQ194" i="1"/>
  <c r="AQ382" i="1"/>
  <c r="AQ253" i="1"/>
  <c r="AQ413" i="1"/>
  <c r="AQ141" i="1"/>
  <c r="AQ229" i="1"/>
  <c r="AQ225" i="1"/>
  <c r="AQ300" i="1"/>
  <c r="AQ306" i="1"/>
  <c r="AQ422" i="1"/>
  <c r="AQ204" i="1"/>
  <c r="AQ365" i="1"/>
  <c r="AQ312" i="1"/>
  <c r="AQ102" i="1"/>
  <c r="AQ417" i="1"/>
  <c r="AR152" i="1"/>
  <c r="AQ352" i="1"/>
  <c r="AQ313" i="1"/>
  <c r="AQ39" i="1"/>
  <c r="AQ397" i="1"/>
  <c r="AQ75" i="1"/>
  <c r="AQ227" i="1"/>
  <c r="AQ56" i="1"/>
  <c r="AQ169" i="1"/>
  <c r="AQ366" i="1"/>
  <c r="AQ189" i="1"/>
  <c r="AQ353" i="1"/>
  <c r="AQ159" i="1"/>
  <c r="AQ104" i="1"/>
  <c r="AQ142" i="1"/>
  <c r="AQ355" i="1"/>
  <c r="AR195" i="1"/>
  <c r="AR116" i="1"/>
  <c r="AR164" i="1"/>
  <c r="AR119" i="1"/>
  <c r="AR158" i="1"/>
  <c r="AR27" i="1"/>
  <c r="AR165" i="1"/>
  <c r="AR181" i="1"/>
  <c r="AR421" i="1"/>
  <c r="AR92" i="1"/>
  <c r="AR213" i="1"/>
  <c r="AR150" i="1"/>
  <c r="AR156" i="1"/>
  <c r="AR148" i="1"/>
  <c r="AR280" i="1"/>
  <c r="AR458" i="1"/>
  <c r="AR437" i="1"/>
  <c r="AR128" i="1"/>
  <c r="AR157" i="1"/>
  <c r="AR55" i="1"/>
  <c r="AQ4" i="1"/>
  <c r="AQ383" i="1"/>
  <c r="AQ334" i="1"/>
  <c r="AR161" i="1"/>
  <c r="AQ44" i="1"/>
  <c r="AQ190" i="1"/>
  <c r="AQ91" i="1"/>
  <c r="AQ375" i="1"/>
  <c r="AQ45" i="1"/>
  <c r="AQ193" i="1"/>
  <c r="AQ90" i="1"/>
  <c r="AQ175" i="1"/>
  <c r="AQ202" i="1"/>
  <c r="AQ177" i="1"/>
  <c r="AQ454" i="1"/>
  <c r="AQ288" i="1"/>
  <c r="AQ214" i="1"/>
  <c r="AQ339" i="1"/>
  <c r="AQ283" i="1"/>
  <c r="AQ182" i="1"/>
  <c r="AQ137" i="1"/>
  <c r="AQ285" i="1"/>
  <c r="AQ207" i="1"/>
  <c r="AQ81" i="1"/>
  <c r="AQ221" i="1"/>
  <c r="AQ415" i="1"/>
  <c r="AQ448" i="1"/>
  <c r="AQ430" i="1"/>
  <c r="AQ63" i="1"/>
  <c r="AQ438" i="1"/>
  <c r="AQ208" i="1"/>
  <c r="AQ330" i="1"/>
  <c r="AQ110" i="1"/>
  <c r="AQ372" i="1"/>
  <c r="AQ174" i="1"/>
  <c r="AQ416" i="1"/>
  <c r="AR147" i="1"/>
  <c r="AR37" i="1"/>
  <c r="AQ425" i="1"/>
  <c r="AQ294" i="1"/>
  <c r="AQ310" i="1"/>
  <c r="AQ363" i="1"/>
  <c r="AQ52" i="1"/>
  <c r="AQ53" i="1"/>
  <c r="AQ173" i="1"/>
  <c r="AQ28" i="1"/>
  <c r="AQ73" i="1"/>
  <c r="AQ349" i="1"/>
  <c r="AP27" i="1"/>
  <c r="AQ303" i="1"/>
  <c r="AQ216" i="1"/>
  <c r="AQ246" i="1"/>
  <c r="AQ357" i="1"/>
  <c r="AQ98" i="1"/>
  <c r="AQ107" i="1"/>
  <c r="AR132" i="1"/>
  <c r="AP147" i="1"/>
  <c r="AQ7" i="1"/>
  <c r="AP165" i="1"/>
  <c r="AQ228" i="1"/>
  <c r="AQ101" i="1"/>
  <c r="AQ143" i="1"/>
  <c r="AQ254" i="1"/>
  <c r="AR127" i="1"/>
  <c r="AQ188" i="1"/>
  <c r="AQ129" i="1"/>
  <c r="AQ106" i="1"/>
  <c r="AR144" i="1"/>
  <c r="AQ51" i="1"/>
  <c r="AQ32" i="1"/>
  <c r="AQ418" i="1"/>
  <c r="AQ379" i="1"/>
  <c r="AQ134" i="1"/>
  <c r="AQ323" i="1"/>
  <c r="AQ319" i="1"/>
  <c r="AQ371" i="1"/>
  <c r="AQ316" i="1"/>
  <c r="AQ305" i="1"/>
  <c r="AQ226" i="1"/>
  <c r="AP181" i="1"/>
  <c r="AQ211" i="1"/>
  <c r="AQ411" i="1"/>
  <c r="AQ387" i="1"/>
  <c r="AQ212" i="1"/>
  <c r="AQ364" i="1"/>
  <c r="AQ239" i="1"/>
  <c r="AQ311" i="1"/>
  <c r="AP421" i="1"/>
  <c r="AQ186" i="1"/>
  <c r="AQ235" i="1"/>
  <c r="AP124" i="1"/>
  <c r="AQ61" i="1"/>
  <c r="AQ19" i="1"/>
  <c r="AQ209" i="1"/>
  <c r="AQ184" i="1"/>
  <c r="AQ435" i="1"/>
  <c r="AQ266" i="1"/>
  <c r="AQ449" i="1"/>
  <c r="AP37" i="1"/>
  <c r="AQ230" i="1"/>
  <c r="AQ218" i="1"/>
  <c r="AQ296" i="1"/>
  <c r="AQ423" i="1"/>
  <c r="AQ441" i="1"/>
  <c r="AQ179" i="1"/>
  <c r="AQ329" i="1"/>
  <c r="AQ392" i="1"/>
  <c r="AQ340" i="1"/>
  <c r="AQ262" i="1"/>
  <c r="AQ342" i="1"/>
  <c r="AQ348" i="1"/>
  <c r="AQ333" i="1"/>
  <c r="AQ251" i="1"/>
  <c r="AQ83" i="1"/>
  <c r="AQ439" i="1"/>
  <c r="AQ434" i="1"/>
  <c r="AQ456" i="1"/>
  <c r="AQ95" i="1"/>
  <c r="AQ197" i="1"/>
  <c r="AQ205" i="1"/>
  <c r="AP92" i="1"/>
  <c r="AQ360" i="1"/>
  <c r="AQ178" i="1"/>
  <c r="AQ314" i="1"/>
  <c r="AQ286" i="1"/>
  <c r="AQ203" i="1"/>
  <c r="AQ220" i="1"/>
  <c r="AP447" i="1"/>
  <c r="AP213" i="1"/>
  <c r="AQ215" i="1"/>
  <c r="AQ20" i="1"/>
  <c r="AQ370" i="1"/>
  <c r="AQ407" i="1"/>
  <c r="AQ21" i="1"/>
  <c r="AQ40" i="1"/>
  <c r="AQ307" i="1"/>
  <c r="AQ97" i="1"/>
  <c r="AQ68" i="1"/>
  <c r="AQ337" i="1"/>
  <c r="AQ457" i="1"/>
  <c r="AP153" i="1"/>
  <c r="AQ362" i="1"/>
  <c r="AQ145" i="1"/>
  <c r="AQ343" i="1"/>
  <c r="AQ298" i="1"/>
  <c r="AQ168" i="1"/>
  <c r="AQ368" i="1"/>
  <c r="AQ224" i="1"/>
  <c r="AQ167" i="1"/>
  <c r="AQ318" i="1"/>
  <c r="AQ308" i="1"/>
  <c r="AQ78" i="1"/>
  <c r="AQ395" i="1"/>
  <c r="AQ191" i="1"/>
  <c r="AQ388" i="1"/>
  <c r="AQ180" i="1"/>
  <c r="AQ284" i="1"/>
  <c r="AP140" i="1"/>
  <c r="AQ84" i="1"/>
  <c r="AQ282" i="1"/>
  <c r="AQ302" i="1"/>
  <c r="AR162" i="1"/>
  <c r="AQ210" i="1"/>
  <c r="AQ231" i="1"/>
  <c r="AP399" i="1"/>
  <c r="AQ123" i="1"/>
  <c r="AQ117" i="1"/>
  <c r="AQ317" i="1"/>
  <c r="AQ171" i="1"/>
  <c r="AQ320" i="1"/>
  <c r="AQ103" i="1"/>
  <c r="AQ35" i="1"/>
  <c r="AQ36" i="1"/>
  <c r="AQ268" i="1"/>
  <c r="AQ391" i="1"/>
  <c r="AP136" i="1"/>
  <c r="AP160" i="1"/>
  <c r="AR154" i="1"/>
  <c r="AR120" i="1"/>
  <c r="AR149" i="1"/>
  <c r="AR80" i="1"/>
  <c r="AQ37" i="1" l="1"/>
  <c r="AQ160" i="1"/>
  <c r="AQ161" i="1"/>
  <c r="AQ152" i="1"/>
  <c r="AQ108" i="1"/>
  <c r="AQ256" i="1"/>
  <c r="AQ76" i="1"/>
  <c r="AQ124" i="1"/>
  <c r="AQ153" i="1"/>
  <c r="AQ127" i="1"/>
  <c r="AQ399" i="1"/>
  <c r="AQ162" i="1"/>
  <c r="AQ147" i="1"/>
  <c r="AQ393" i="1"/>
  <c r="AQ136" i="1"/>
  <c r="AQ140" i="1"/>
  <c r="AQ447" i="1"/>
  <c r="AQ149" i="1"/>
  <c r="AQ154" i="1"/>
  <c r="AQ144" i="1"/>
  <c r="AQ157" i="1"/>
  <c r="AQ437" i="1"/>
  <c r="AQ280" i="1"/>
  <c r="AQ156" i="1"/>
  <c r="AQ213" i="1"/>
  <c r="AQ421" i="1"/>
  <c r="AQ165" i="1"/>
  <c r="AQ158" i="1"/>
  <c r="AQ164" i="1"/>
  <c r="AQ195" i="1"/>
  <c r="AQ80" i="1"/>
  <c r="AQ120" i="1"/>
  <c r="AQ132" i="1"/>
  <c r="AQ55" i="1"/>
  <c r="AQ128" i="1"/>
  <c r="AQ458" i="1"/>
  <c r="AQ148" i="1"/>
  <c r="AQ150" i="1"/>
  <c r="AQ92" i="1"/>
  <c r="AQ181" i="1"/>
  <c r="AQ27" i="1"/>
  <c r="AQ119" i="1"/>
  <c r="AQ116" i="1"/>
</calcChain>
</file>

<file path=xl/sharedStrings.xml><?xml version="1.0" encoding="utf-8"?>
<sst xmlns="http://schemas.openxmlformats.org/spreadsheetml/2006/main" count="73024" uniqueCount="5562">
  <si>
    <t>TIME</t>
  </si>
  <si>
    <t>SETOR</t>
  </si>
  <si>
    <t>DATA_REALIZADA_PLANEJADA</t>
  </si>
  <si>
    <t>DATA_EQUIPAMENTO</t>
  </si>
  <si>
    <t>DATA_SERVIDOR</t>
  </si>
  <si>
    <t>TIPO_PERFIL</t>
  </si>
  <si>
    <t>CUSTOMER_ID</t>
  </si>
  <si>
    <t>CRM_CNPJ</t>
  </si>
  <si>
    <t>NOME_COMPLETO</t>
  </si>
  <si>
    <t>ESPEC_ATUACAO</t>
  </si>
  <si>
    <t>FREQUENCIA</t>
  </si>
  <si>
    <t>VISITA_ACOMPANHADA</t>
  </si>
  <si>
    <t>TEAM_ID</t>
  </si>
  <si>
    <t>ALIGNMENT_ID</t>
  </si>
  <si>
    <t>EVENT_ID</t>
  </si>
  <si>
    <t>PROGRAMADA_NAOPROG</t>
  </si>
  <si>
    <t>TIPO_VISITA</t>
  </si>
  <si>
    <t>EVENT_TYPE</t>
  </si>
  <si>
    <t>PAINEL</t>
  </si>
  <si>
    <t>POTENCIAL</t>
  </si>
  <si>
    <t>STATUS_DA_VISITA</t>
  </si>
  <si>
    <t>PRODUTO_1</t>
  </si>
  <si>
    <t>PRODUTO_2</t>
  </si>
  <si>
    <t>PRODUTO_3</t>
  </si>
  <si>
    <t>PRODUTO_4</t>
  </si>
  <si>
    <t>PRODUTO_5</t>
  </si>
  <si>
    <t>PRODUTO_6</t>
  </si>
  <si>
    <t>COMENTARIOS</t>
  </si>
  <si>
    <t>BR VIROLOGIA</t>
  </si>
  <si>
    <t>PRES</t>
  </si>
  <si>
    <t>RS014532</t>
  </si>
  <si>
    <t>EDUARDO SPRINZ</t>
  </si>
  <si>
    <t>INF</t>
  </si>
  <si>
    <t>Não acompanhado</t>
  </si>
  <si>
    <t>Apenas Detalhes</t>
  </si>
  <si>
    <t>C</t>
  </si>
  <si>
    <t>SIM</t>
  </si>
  <si>
    <t>BR KALETRA</t>
  </si>
  <si>
    <t>CONVERSAMOS SOBRE EVENTO ATHUS NORDESTE DO QUAL GOSTOU BASTANTE DO EVENTO</t>
  </si>
  <si>
    <t>RS029273</t>
  </si>
  <si>
    <t>MARCELLE DUARTE ALVES</t>
  </si>
  <si>
    <t>ID</t>
  </si>
  <si>
    <t>MEDICA COMENTOU QUE USA KALETRA PARA GESTANTES COMENTEI SOBREAVISO CONTINUIDADE APÓS A GESTAÇÃO E ELA COMENTOU QUE PROCUROU NO CONSENSO DE GESTANTE. COMENTEI QUE O CONSENSO DE NÃO FOI ATUALIZADO, MAS O CONSENSO DE ADULTO CONSTA A ORIENTAÇÃO DE CONTINUIDADE DE TRATAMENTO#OBJ MÉDICA CONSIDERA QUE O GRANDE FATOR LIMITANTE PARA KALETRA É O AUMENTO DE TRIGLICÉRIDES .CONTORNEI A OBJ FALANDO QUE EXISTEM OUTROS FATORES QUE DEVEM SER CONSIDERADOS TAMBÉM ALÉM DE RCV, COM DRC POIS O RIM TAMBÉM É ORGAM ALVO E DANO RENAL TAMBÉM É PREDITIVO DE RCV ALÉM NÃO CONSIDERAR PENETRAÇÃO NO SNC</t>
  </si>
  <si>
    <t>RS034500</t>
  </si>
  <si>
    <t>TAINA FAGUNDES BEHLE</t>
  </si>
  <si>
    <t>RES</t>
  </si>
  <si>
    <t>Retomamos visita sobre consensoREFORCEI A IMPORTÂNCIA DE AUMENTAR SUA EXPERIÊNCIA CLINICA E SUGERI A TOMADA NOTURNA QUE PODE TRAZER MAIS TOLERÂNCIA</t>
  </si>
  <si>
    <t>RS030875</t>
  </si>
  <si>
    <t>CAROLINE DEUTSCHENDORF</t>
  </si>
  <si>
    <t>RETOMEI ASSUNTO CONSENSO MÉDICO COMENTOU QUE OS PACIENTES TEM CHEGADO BASTANTE DOENTES JÁ COM DOENÇA DEFINIDORA DE AIDS.REFORCEI POSOLOGIA QD, MÉDICO DISSE QUE AINDA NÃO TEM MUITA EXPERIÊNCIA NESTA POSOLOGIA O DESAFIEI A TER UMA EXPERIÊNCIA CLINICA PESSOAL</t>
  </si>
  <si>
    <t>RS018967</t>
  </si>
  <si>
    <t>ALEXANDRE AULER</t>
  </si>
  <si>
    <t>RS029512</t>
  </si>
  <si>
    <t>PAULO ERNESTO GEWEHR FILHO</t>
  </si>
  <si>
    <t>RS022513</t>
  </si>
  <si>
    <t>PAULA BERENHAUSER D ELIA</t>
  </si>
  <si>
    <t>FALAMOS SOBRE CONSENSO MÉDICA DISSE QUE JÁ ESTÁ ADOTANDO AS NOVAS DIretrizes#MERC OBSERVEI EM CIMA DA MESA O MATERIAL DA BMS QUE ABORDA PRIMEIRA FALHA MÉDICA DISSE QUE ASSIM COMO NÓS QUEREMOS INICIO DE TRATAMENTO ELES ESTÃO QUERENDO A PRIMEIRA FALHA DE EFV</t>
  </si>
  <si>
    <t>RS029939</t>
  </si>
  <si>
    <t>VICENTE SPERB ANTONELLO</t>
  </si>
  <si>
    <t>RS030154</t>
  </si>
  <si>
    <t>ANA PAULA PFITSCHER CAVALHEIRO</t>
  </si>
  <si>
    <t>NAO</t>
  </si>
  <si>
    <t>FALAMOS SOBRE CONSENSO MÉDICA ESTA TRABALHANDO EM ALVORADA, SAPUCAIA E TRAMANDAÍ</t>
  </si>
  <si>
    <t>RS025753</t>
  </si>
  <si>
    <t>FERNANDO BERGEL LIPP</t>
  </si>
  <si>
    <t>FALAMOS SIBRE CONSENSO#OBJ CONSIDERA UM GRANDE PROBLEMA O NÚMERO DE COMPRIMIDOS E ACHA ISSO O FATOR LIMITANTE PARA PRESCRIÇÃO, CITOU TAMBÉM AUMENTO DE TRIGLICÉRIDES E INTOLERÃNCIA GÁSTRICA INTESTINAL.PERGUNTEI QUAL A FREQÜÊNCIA DESTA RECLAMAÇÕES O MÉDICO FOI EVASIVO E NÃO QUIZ RELATAR POIS DIZ NÃO LEBRAR QUAL PACIENTE</t>
  </si>
  <si>
    <t>RS027092</t>
  </si>
  <si>
    <t>SIDNEI ALVES DOS SANTOS JUNIOR</t>
  </si>
  <si>
    <t>RS036336</t>
  </si>
  <si>
    <t>CAMILA LOPES AHRENS</t>
  </si>
  <si>
    <t>RS019627</t>
  </si>
  <si>
    <t>CLAUDIA FONTOURA DIAS</t>
  </si>
  <si>
    <t>REFORCEI A IMPORTÂNCIA DE AUMENTAR SUA EXPERIÊNCIA CLINICA E SUGERI A TOMADA NOTURNA QUE PODE TRAZER MAIS TOLERÂNCIA</t>
  </si>
  <si>
    <t>RS020857</t>
  </si>
  <si>
    <t>RICARDO ARIEL ZIMERMAN</t>
  </si>
  <si>
    <t>RS019835</t>
  </si>
  <si>
    <t>CYNARA CARVALHO NUNES</t>
  </si>
  <si>
    <t>MÉDICA SAIU DO SAE DA PREFEITURA E AGORA ESTARÁ ATENDENDO SOMENTE NOS CONVÊNIOS DA SANTA CASA ONDE COMENTOU TER MUITOS PACIENTES COM HIV</t>
  </si>
  <si>
    <t>RS011642</t>
  </si>
  <si>
    <t>REGIS KREITCHMANN</t>
  </si>
  <si>
    <t>FALAMOS DOS ESTUDOS BASE DE KALETRA E A EXCELETE RECUPERAÇÃO IMUNOLÓGICANINDEPENDENTE DO BASAL DE CD4</t>
  </si>
  <si>
    <t>RS029220</t>
  </si>
  <si>
    <t>ANGELA PICCOLI ZIEGLER</t>
  </si>
  <si>
    <t>Retomamos visita sobre consenso LEMBREI O CONTÍNUO TRATAMENTO APÓS A GESTAÇÃO, MÉDICA COMENTOU TER BOA EXPERIÊNCIA COM KALETRA E POUCOS EFEITOS COLATERAISREFORCEI A IMPORTÂNCIA DE AUMENTAR SUA EXPERIÊNCIA CLINICA E SUGERI A TOMADA NOTURNA QUE PODE TRAZER MAIS TOLERÂNCIA</t>
  </si>
  <si>
    <t>RS017822</t>
  </si>
  <si>
    <t>EDNA BAUER</t>
  </si>
  <si>
    <t>RS019900</t>
  </si>
  <si>
    <t>JAQUELINE SILVA REBHAHN</t>
  </si>
  <si>
    <t>GOB</t>
  </si>
  <si>
    <t>MÉDICA COMENTOU QUE SÓ TEM SIDO VISITADA PELO ABBOTT DAS LINHAS DE VIROLOGIAABORDEI CASAIS SORO DESCORDANTES E A MÉDICA COMENTOU QUE VAI COMEÇAR OBSEVAR MAIS E PROPOR INICIO DE TARV</t>
  </si>
  <si>
    <t>RS019208</t>
  </si>
  <si>
    <t>MAURO CESAR SILVEIRA LIMA</t>
  </si>
  <si>
    <t>#MER MÉDICO COMENTOU QUE RECEBEU VISTA DE 3 PESSOAS DA BMS DIZENDO QUE O SERVIÇO É O ÚNICO QUE PRESCREVE MAIS KALETRA DO QUE ATV. SENTI O MÉDICO SENSIBILIZADO POR ESTE DISCURSO.CONTORNEI DIZENDO QUE ISTO É UMA INVERDADE E QUE KALETRA SE MANTÉM NO CONSENSO DEVIDO O SEU MAIOR NÚMERO DE EVIDÊNCIA E MAIOR EXPERIÊNCIA CLINICA REFORCEI SUSTENTABILIDADE DO PROGRAMA</t>
  </si>
  <si>
    <t>RS026216</t>
  </si>
  <si>
    <t>FABIA RAFAELA CORTELETTI</t>
  </si>
  <si>
    <t>RETOMAMOS ASSUNTO CONSENSO SONDEI SOBRE CRITÉRIOS DE INICIO DE TARV # MER MÉDICA COMENTOU QUE OS PACIENTES ESTÃO CHEGANDO COM CD4 MAIS BAIXO E COM DOENÇA DEFINIDORA DE AIDS</t>
  </si>
  <si>
    <t>RS013562</t>
  </si>
  <si>
    <t>MARINEIDE GONCALVES DE MELO</t>
  </si>
  <si>
    <t>RS032239</t>
  </si>
  <si>
    <t>ZENOBIO DO NASCIMENTO SOARES</t>
  </si>
  <si>
    <t>RETOMAMOS ASSUNTO CONSENSOMARCAMOS EVENTO NO SERVIÇO#CON MEDICO COMENTOU QUE FOI MUITO LEGAL O PRECEPTOR SHIP DA MSD</t>
  </si>
  <si>
    <t>RS029768</t>
  </si>
  <si>
    <t>CARLOS HENRIQUE CEZIMBRA KVITKO</t>
  </si>
  <si>
    <t>Retomamos visita sobre consenso REFORCEI O QUANTO KALETRA AUMENTA CD4 Independente do basal citando enfatizando o quanto KALETRA PODE RECUPERAR IMUNOLOGICAMENTE PACIENTE MESMO ESTES COM CD4 MAIS ALTOREFORCEI A IMPORTÂNCIA DE AUMENTAR SUA EXPERIÊNCIA CLINICA E SUGERI A TOMADA NOTURNA QUE PODE TRAZER MAIS TOLERÂNCIA</t>
  </si>
  <si>
    <t>RS016333</t>
  </si>
  <si>
    <t>JUVENAL PANESSO BERMONTH</t>
  </si>
  <si>
    <t>#OBJ MÉDICO COMENTOU QUE NA FALHA A EFAVIRENZ 50% DO PAC. ELE INICIA COM KALETRA SE ESTE PACIENTE NÃO TIVER NEM UMA PREDISPOSIÇÃO PARRA RCV E OS OUTRO 50% ELE PRESCREVE ATV.RETOUMEI QUE É IMPORTANTE LEMBRAR QUE DRC TAMBÉM É PREDITTIVO DE RCV E PERGUNTEI QUANTOS PACIENTES ELE JÁQ VIU INFARTANDO E QUANTOS PACIENTE ELE TEM FAZENDO EMODIALIZE. MÉDICO CONCORDOU QUE REALMENTE ELE TEM MUITOS PACIENTES COM DANO RENAL QUANDO COMPARADO CO PACIENTES QUE INFARTARAM</t>
  </si>
  <si>
    <t>RS018226</t>
  </si>
  <si>
    <t>SUZANE CERUTTI SUMMER</t>
  </si>
  <si>
    <t>PED</t>
  </si>
  <si>
    <t>NPRS</t>
  </si>
  <si>
    <t>MARIA GL?RIA CORR?A</t>
  </si>
  <si>
    <t>VERIFIQUEI ADESÃO DOS PACIENTES ENFERMEIRA COMENTOU QUE TEM INICIADO PACIENTES COM DOSE ÚNICA DE KALETRA E TEM OBTIDO SUCESSO MAS AINDA SÃO POUCOS COM ETS POSOLOGIA</t>
  </si>
  <si>
    <t>RS025224</t>
  </si>
  <si>
    <t>DIEGO RODRIGUES FALCI</t>
  </si>
  <si>
    <t>Retomamos visita sobre consensoCOMENTOU QUE LEU O MATERIAL MAS CONSIDEROU QUE NÃO HAVIA MUITAS NOVIDADES. EM RELAÇÃO AOS CRITÉRIOS DE INICIO DE TRATAMENTO DIZ QUE OS PACIENTES TEM CHEGADO DOENTES COM CD4 BAIXOSONDEI SOBRE EXPERIÊNCIA COM KALETRA UMA VEZ AO DIAMÉDICO COMENTOU QUE TEM TIDO BOA EXPERIÊNCIA COM DOSE UNICA NOTURNA</t>
  </si>
  <si>
    <t>RS023376</t>
  </si>
  <si>
    <t>ANELISE PEZZI ALVES</t>
  </si>
  <si>
    <t>Retomamos visita sobre consenso#MP COMENTOU QUE LEU O MATERIAL MAS CONSIDEROU QUE NÃO HAVIA MUITAS NOVIDADES. EM RELAÇÃO AOS CRITÉRIOS DE INICIO DE TRATAMENTO DIZ QUE OS PACIENTES TEM CHEGADO DOENTES COM CD4 BAIXO# OBJ MÉDICA DIZ AINDA NÃO TER EXPERIÊNCIA COM KALETRA UMA VEZ AO DIA POIS TENTOU COM UMA PACIENTE E NÃO OBTEVE SUCESSO DEVIDO AO TAMANHO DO COMPRIMIDOREFORCEI A IMPORTÂNCIA DE AUMENTAR SUA EXPERIÊNCIA CLINICA E SUGERI A TOMADA NOTURNA QUE PODE TRAZER MAIS TOLERÂNCIA</t>
  </si>
  <si>
    <t>RS015262</t>
  </si>
  <si>
    <t>TERESINHA JOANA DOSSIN</t>
  </si>
  <si>
    <t>Retomamos visita sobre consensoCOMENTOU QUE LEU O MATERIAL MAS CONSIDEROU QUE NÃO HAVIA MUITAS NOVIDADES. EM RELAÇÃO AOS CRITÉRIOS DE INICIO DE TRATAMENTO DIZ QUE OS PACIENTES TEM CHEGADO DOENTES COM CD4 BAIXO# OBJ MÉDICA DIZ AINDA NÃO TER EXPERIÊNCIA COM KALETRA UMA VEZ AO DIA POIS TENTOU COM UMA PACIENTE E NÃO OBTEVE SUCESSO DEVIDO AO TAMANHO DO COMPRIMIDOREFORCEI A IMPORTÂNCIA DE AUMENTAR SUA EXPERIÊNCIA CLINICA E SUGERI A TOMADA NOTURNA QUE PODE TRAZER MAIS TOLERÂNCIA</t>
  </si>
  <si>
    <t>RS027477</t>
  </si>
  <si>
    <t>CANDIDA NUBIA SPENGLER</t>
  </si>
  <si>
    <t>Retomamos visita sobre consensoMÉDICA COMENTO QUE NOS COINFECTADOS EXISTE UM ORIENTAÇÃO NÃO OFICIAL DE USA ATV SEM RITONAREFORCEI A IMPORTÂNCIA DE AUMENTAR SUA EXPERIÊNCIA CLINICA E SUGERI A TOMADA NOTURNA QUE PODE TRAZER MAIS TOLERÂNCIA</t>
  </si>
  <si>
    <t>RS056587</t>
  </si>
  <si>
    <t>ANDRE MACHADO</t>
  </si>
  <si>
    <t>Retomamos visita sobre consenso# OBJ MÉDICO CONSIDERA UM PROBLEMA O USO DE KALETRA EM COINFECTADOS COM TB. POIS KALETRA NÃO PODE SER USADOREFORCEI A IMPORTÂNCIA DE AUMENTAR SUA EXPERIÊNCIA CLINICA E SUGERI A TOMADA NOTURNA QUE PODE TRAZER MAIS TOLERÂNCIA</t>
  </si>
  <si>
    <t>RS008641</t>
  </si>
  <si>
    <t>BRENO RIEGEL SANTOS</t>
  </si>
  <si>
    <t>Retomamos visita sobre consensoMédico bastante resistenteREFORCEI A IMPORTÂNCIA DE AUMENTAR SUA EXPERIÊNCIA CLINICA E SUGERI A TOMADA NOTURNA QUE PODE TRAZER MAIS TOLERÂNCIA</t>
  </si>
  <si>
    <t>RS024595</t>
  </si>
  <si>
    <t>DIMAS ALEXANDRE KLIEMANN</t>
  </si>
  <si>
    <t>RS033555</t>
  </si>
  <si>
    <t>GUILHERME DE CAMPOS DOMINGUES</t>
  </si>
  <si>
    <t>Gerente de Distri</t>
  </si>
  <si>
    <t>RJ397989</t>
  </si>
  <si>
    <t>JOAO ANTONIO DE F POZZA JUNIOR</t>
  </si>
  <si>
    <t>Dr José Antônio Pozza Comecei visita sondando sobre os hábitos prescritivos, e dr Eduardo foi muito sincero informou que usa o consenso, porém para pacientes com distúrbios psiquiátricos ele usa kaletra, destaquei o consenso e a versão preliminar, perguntei sobre i procedimento com gestantes o dr informou que usa kaletra, porém inicia com Efavirenz , instiguei o medico a já iniciar com kaletra, pois a maioria da gestações não planejadas e o dr gostou da abordagem. # OPV: continuar focando em mulheres em idade fértil,</t>
  </si>
  <si>
    <t>RJ830089</t>
  </si>
  <si>
    <t>BIBIANA NOGUEIRA SIQUEIRA</t>
  </si>
  <si>
    <t>Dr Luiz  e Dra Bibiana: Conversei com as duas medicas ao mesmo tempo, destaquei os estudos de manejo da Hipertrigliceridemia e posologia QD, as afirmaram que vão tentar usar o óleo de peixe para combater o aumento de triglicérides , em relação a posologia QD já duas já fazem uso e Destaquei de maneira enfática o consenso  brasileiro.   # OPV: continuar focando no manejo dos EAS de Kaletra.</t>
  </si>
  <si>
    <t>RJ087940</t>
  </si>
  <si>
    <t>LUIZ FERNANDO P ALVES JR</t>
  </si>
  <si>
    <t>RJ015700</t>
  </si>
  <si>
    <t>DIRCE BONFIM DE LIMA</t>
  </si>
  <si>
    <t>Dra Dirce: Sondei sobre os hábitos prescritivos dela, ela me informou que usa mais para resgate e uma vez ao dia para virgens e experimentado, inclusive conversou sobre um paciente dela que por má adesão ela trocou de BID para QD e paciente passou a ter carga viral infectável. Destaquei os uso de óleo de peixe para combater a Hipertrigliceridemia. # OPV: diante do feed back dado pela medica, focar nas próximas visitas em pacientes virgens de terapia. Observação: solicitar o estudo 802.</t>
  </si>
  <si>
    <t>RJ713775</t>
  </si>
  <si>
    <t>JADIR RODRIGUES FAGUNDES NETO</t>
  </si>
  <si>
    <t>Dr Jadir   Ambiciono que posso utilizar a estratégia de destacar bons resultados dos médicos com a QD, divulgando melhoras comentadas por seus colegas nos EAs, pois assim, posso contornar a principal objeção que é o número de comprimidos, sendo que o dr Jadir já um grande prescritor de Kaletra. Lembrei sobre o Evento Athus. #OPV: começar a instigar o dr a pensar no risco renal na hora de prescrever e alerta sobre a dificuldade de se tratar esta comorbidade.</t>
  </si>
  <si>
    <t>RJ085152</t>
  </si>
  <si>
    <t>GABRIELLA VANDERLINDE</t>
  </si>
  <si>
    <t>Dra Gabriela . Destaquei a flexibilidade da posologia, pois acredito que posso utilizar a estratégia de destacar bons resultados dos médicos com posologia QD, divulgando melhoras comentadas por seus colegas nos EAs, pois assim, posso contornar a principal objeção que é o número de comprimidos. Ainda discuti sobre o HPTN e a dificuldade de adesão deste perfil de paciente. #OPV: instigar a Dra a aumentar a percepção para o risco renal que silencioso e os médicos de postos de saúde tem poucos exames para diagnosticar.</t>
  </si>
  <si>
    <t>RJ786691</t>
  </si>
  <si>
    <t>RODRIGO GUIMARAES CUNHA</t>
  </si>
  <si>
    <t>Dr RodrigoLogo no inicio o dr Informou que usa muito Kaletra e que tem começado muitos pacientes,porém tem poucos casais sorodiscordantes. @ medico:Perguntei sobre a sua pratica clinica com pacientes com risco renal e mais uma vez eu escutei a mesma reclamação sobre a falta de opção de exames para diagnostico da doença. Instiguei ele começar com uma droga com menor risco.#opv:Continuar focando em risco renal e complementar com o material do ciclo.</t>
  </si>
  <si>
    <t>RJ777528</t>
  </si>
  <si>
    <t>ANDREA MARIA DE ASSIS CABRAL</t>
  </si>
  <si>
    <t>Dra Andrea   Comecei instigando Dra a pensar sobre o impacto da não tomada do Ritonavir e voltei a destacar o inicio de terapia com Ip'r e voltei aos Highlights para relembrar o estudo de manejo da Hipertrigliceridemia com óleo de peixe, pois ele havia questionado sobre o aumento de triglicérides.  # OPV: a Dra já havia informado que passou a prescrever mais o Atazanavir, reverter o este habito prescritivos. Verificar a solicitação dos estudos no Abbott Center.</t>
  </si>
  <si>
    <t>RJ636819</t>
  </si>
  <si>
    <t>SILVIA VISSER</t>
  </si>
  <si>
    <t>Dra Silvia  Comecei apresentado a tabela de penetração, destacando que Kaletra, dentre os ARVs mais modernos, está entre os que mais tem penetração no SNC e dou enfoque a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#OPV: continuar destacando o manejo dos eventos adversos de Kaletra e posologia QD.</t>
  </si>
  <si>
    <t>RJ046100</t>
  </si>
  <si>
    <t>SANDRA MARA PASSINI</t>
  </si>
  <si>
    <t>Dra SandraA Dra estava ocupado e me atendeu rapidamente sem muito feedback do material, penas destaquei o estudo HPTN052.#opv: retornar ao HPTN e iniciar a sondagem sobre risco renal, na revisita.</t>
  </si>
  <si>
    <t>RJ699942</t>
  </si>
  <si>
    <t>KARLA GRIPP COUTO DE MELLO</t>
  </si>
  <si>
    <t>Dra Karla@MKT: A Dra informou que alguns pacientes de seus ambulatórios estão reclamando do derretimento das capsulas gel de Ritonavir, pois segundo ela as capsulas estão mais sensíveis as mudanças de temperatura, sondei com o Sérgio Aquino dispensados de Arvs do município do Rio de janeiro, que me informou que já comunicou o Ministério.Continuei a visita destacando a coformulação do Kaletra, e iniciamos uma discussão sobre o consenso e porquês Kaletra se manteve como o ipr de escolha. Finalizei confirmando mais uma vez o patrocínio do congresso Brasileiro.#opv: continuar focando na diferenciação de Iprs e focar no risco renal.</t>
  </si>
  <si>
    <t>RJ258381</t>
  </si>
  <si>
    <t>MARCIA PIRES</t>
  </si>
  <si>
    <t>Dra MárciaReforcei o consenso e comecei sondar sobre o tratamento dos pacientes com risco renal, porém a Dra me informou que estava sem tempo, pediu para retornar na sexta feira.# opv: dar continuidade a discussão de risco renal, focando Atazanavir x Kaletra.</t>
  </si>
  <si>
    <t>RJ423333</t>
  </si>
  <si>
    <t>ANNA CARYNA CABRAL</t>
  </si>
  <si>
    <t>Dra Anna Carina  A Dra recebe consultores, porém não da feed back sobre os materiais, sendo destaquei rapidamente o estudo HPTN052. # OPV: continuar sondando sobre hábitos prescritivos. Visita rapida sem feed</t>
  </si>
  <si>
    <t>RJ905780</t>
  </si>
  <si>
    <t>MARTA GUERRA MARQUES DOS SANTOS</t>
  </si>
  <si>
    <t>BR KALETRA SOL ORAL</t>
  </si>
  <si>
    <t>Dra MartaLogo no inicio da visita a Dra informou que esta tendo dificuldade para iniciar terapia em pacientes sorodiscordantes e que usou #MP: para ajudar o paciente no entendimento da importância do tratamento precoce, pois na opinião dela o MP ficou muito bem escrito e fácil entendimento. Reforcei sobre a importância do primeiro esquema que é o mais duradouro e citei o 720. Finalizei pertinente sobre o risco renal, porém ela precisou ver um paciente.# opv: continuar focando no inicio de terapia, e no risco renal.</t>
  </si>
  <si>
    <t>RJ602628</t>
  </si>
  <si>
    <t>MARIA CLAUDIA V.CASTRO</t>
  </si>
  <si>
    <t>GPM</t>
  </si>
  <si>
    <t>Dra MariaIniciei a visita da mesma forma que fiz com o Dr Luciano, sondando sobre a pratica clinica dos pacientes com risco renal, ela me respondeu da mesma forma que ele, tem poucos exames e resultado e bem demorado e reconhece Kaletra com menos risco renal apesar do evento da BMS ter associado lopinavir com risco renal DAD, informou que na próxima visita estarei com um material sobre risco renal.# con:Informou sobre o evento da BMS, que destacou o resultado do DAD, e palestrante Dr. Mendonça informou na sua pratica clinica esta tendo um bom resultado trocando tenofovir por abacavir, em caso de risco renal. # opv: continuar destacando a melhor performance de Kaletra no Eurosida, focando ATV/r.</t>
  </si>
  <si>
    <t>RJ407671</t>
  </si>
  <si>
    <t>LUCIANO MORGADO</t>
  </si>
  <si>
    <t>RJ269425</t>
  </si>
  <si>
    <t>CARLA CARLA NOVARET DOS SANTOS SODRE</t>
  </si>
  <si>
    <t>Dra Carla:Ofereci o brasileiro para Dra, porém ela me informou que a MSD vai patrocinar.Destaquei o estudo HPTN, e discutimos muito sobre como agir com os pacientes que estão nesta situação, pois como e quando tem que ser discutido muito com o paciente, portanto enfatizei os eventos adversos estéticos e aproveitei a recente onda de calor que teve na cidade para destacar o impacto da geladeira na adesão, pois transportar do quarenta graus a sombra um medicamento complica a vida de qualquer paciente e Dra concordou.A Dra já uma grande prescritora de Kaletra, porém devo continuar focando na diferenciação dos Iprs.#opv: continuar focando na diferenciação dos iprs.</t>
  </si>
  <si>
    <t>RJ801593</t>
  </si>
  <si>
    <t>BARBARA DE AZEVEDO E SOUZA BILLWILLER</t>
  </si>
  <si>
    <t>Dra Bárbara:Logo no inicio da visita confirmei o patrocínio do brasileiro com a inscrição, porém a Dra estava muito ocupada, destaquei rapidamente o material do ciclo.# opv: retornar no ciclo para continuar a visita</t>
  </si>
  <si>
    <t>RJ649929</t>
  </si>
  <si>
    <t>FERNANDA CAVALCANTI ALBUQUERQU JUNDI</t>
  </si>
  <si>
    <t>Dra Marisa, Dra Letícia e Dra Fernanda:#objeção :As três Dras que são infecto pediatra reclamaram do tamanho do comprimido do Kaletra baby, argumentei sobre a coformulação.Nesta visita continuei focando em educação continuada, destaquei o estudo HPTN, pois para minha surpresa com exceção da Dra Marisa que só atende crianças, as Dra Letícia e Dra Fernanda me informaram que já tem muitos adolescentes que se enquadram neste perfil de paciente, dai em diante só foquei nos diferencias do Kaletra.# opv: continuar focando na educação continuada, focando as apresentações: solução oral e baby.#material de ciclo: todas as três também se confundiram com a capa do ciclo anterior.</t>
  </si>
  <si>
    <t>RJ693952</t>
  </si>
  <si>
    <t>MARIZA CURTO SAAVEDRA</t>
  </si>
  <si>
    <t>RJ397449</t>
  </si>
  <si>
    <t>MARIA LETICIA SANTOS CRUZ</t>
  </si>
  <si>
    <t>RJ048413</t>
  </si>
  <si>
    <t>LUIS FERNANDO C PASSONI</t>
  </si>
  <si>
    <t>RJ055390</t>
  </si>
  <si>
    <t>JORGE LUIZ DUTRA GAZINETO</t>
  </si>
  <si>
    <t>Dr JorgeDurante a viaita o dr Citou os consensos europeu e americano, e afirmou que Kaletra só era preferencial no Brasil, informei a ele sobre o novo consenso e que o mesmo afirma que também é custo, porém também tem barreira genética, estudos de longa duração e coformulação e perguntei para ele qual era o ipr que ele tinha melhor experiência: Kaletra. Reforcei Kaletra QD.Argumentos:Consenso, sustentabilidade# opv: continuar focando na flexilidade da posologia e no consenso.</t>
  </si>
  <si>
    <t>RJ479882</t>
  </si>
  <si>
    <t>MARCIA M SANTANNA</t>
  </si>
  <si>
    <t>Dra Ana Maria, Dra Paula e Dra Márcia:Conversei as três medicas ao mesmo tempo, continuei focando o consenso, pois as as Dras. Só atendem HIV no São Sebastião, sondei sobre como elas estão se comportando sobre o consenso, as três foram afirmaram que não começam terapia, porém sempre que necessário, reforcei o consenso mais uma vez.# opv: continuar com o foco na educação continuada nas três medicas, porém sondar mais , sendo que na Dra Ana, sondar sobre o uso na Rifabutina.#material promocional: as Dra se confundiram cm as capas dos materiais de ciclo, pois informou que são muito parecidos.</t>
  </si>
  <si>
    <t>RJ244645</t>
  </si>
  <si>
    <t>ANA MARIA MIRANDA PINTO</t>
  </si>
  <si>
    <t>RJ069403</t>
  </si>
  <si>
    <t>PAULA FILGUEIRAS ETIENNE</t>
  </si>
  <si>
    <t>SP098099</t>
  </si>
  <si>
    <t>LIGIA RAQUEL MALHEIRO DE BRITO</t>
  </si>
  <si>
    <t>Tratamento de casais sorodisrcodantesMedica já oferece tarv para este perfil de paciente e ver o beneficio de kaletra com recuperação imunológica</t>
  </si>
  <si>
    <t>SP088997</t>
  </si>
  <si>
    <t>SIMONE QUEIROZ ROCHA</t>
  </si>
  <si>
    <t>Conversei sobre logística de pacientes virgens de terapia para a Várzea do Carmo e possibilidade de educação medica continuada</t>
  </si>
  <si>
    <t>SP101692</t>
  </si>
  <si>
    <t>FERNANDO GATTI DE MENEZES</t>
  </si>
  <si>
    <t>Conversamos sobre mudanças no consenso e tratamento de casais sorodisrcodantes, medico percebe como delicado inicio cada vez mais precoce, já que o inicio do tratamento não pode ser interrompido em nenhum momento da vida do mesmoFalou sobre benefícios de kaletra qd: tdf e atv com maior nefrotoxicidade renal, menor penetração em snc, e impossibilidade de uso de inibidores de bomba de próton#mercado relatou que em sua pratica clinica icterícia é o evento adverso muito freqüente, quase todos seus pacientes que utilizaram atazanavir tiveram problema</t>
  </si>
  <si>
    <t>SP057986</t>
  </si>
  <si>
    <t>EVANTHIA VETOS MIMICOS</t>
  </si>
  <si>
    <t>Medica teve pouca oportunidade de inicio de tarv para casais sorodisrcodantes, mas já oferece quando aparece este perfil de paciente, relatou que grande parte dos seus pacientes tem dislipidemia independente do esquema que usa, mas a maioria com ip com ritonavir#obj teve dois pacientes que não toleraram esquema de kaletra uma vez ao dia e acabaram usando duas vezes ao dia mesmo com tdf e azt</t>
  </si>
  <si>
    <t>SP109399</t>
  </si>
  <si>
    <t>CRISTIANO MELO GAMBA</t>
  </si>
  <si>
    <t>Medico já oferece tarv para casais sorodisrcodantes mas acredita que na sua amostra a grande maioria dos pacientes neste perfil não acredita nos benefícios de inicio da terapia</t>
  </si>
  <si>
    <t>SP101519</t>
  </si>
  <si>
    <t>MARLI SASAKI</t>
  </si>
  <si>
    <t>Medica já estava ciente da indicação de tratamento de casais sorodisrcodantes independente do cd4Vai começar a atender no ambulatório do crt</t>
  </si>
  <si>
    <t>SP111978</t>
  </si>
  <si>
    <t>SILVIA PEREIRA GOULART</t>
  </si>
  <si>
    <t>Medica tem pouca oportunidade de inciar tarv em casais sorodisrcodantesAtende na pesquisa clinica do crt#obj medica percebe em sua pratica clinicaríeis pacientes que usam kaletra qd tem mais diarréia do que duas vezes ao dia, mesmo os estudos não mostrando isto</t>
  </si>
  <si>
    <t>SP094070</t>
  </si>
  <si>
    <t>SUMIRE SAKABE</t>
  </si>
  <si>
    <t>Falamos sobre educação medica continuada para médicos de sp em tb, com a chegada da rifabutina para o tratamento deste perfil de paciente, muito médico não sabe como tratarPossibilidade de apoio em eventoMedica tem pouca oportunidade de receber casais sorodisrcodantes</t>
  </si>
  <si>
    <t>SP039187</t>
  </si>
  <si>
    <t>CELIA MARIA SANT ANNA</t>
  </si>
  <si>
    <t>Fiz Follow up do athus sao PauloMedica já orienta casais sorodisrcodantes quanto ao inicio de tarv</t>
  </si>
  <si>
    <t>SP036799</t>
  </si>
  <si>
    <t>ANA MARIA LOURENCO</t>
  </si>
  <si>
    <t>PD</t>
  </si>
  <si>
    <t>Tratamento de casais sorodisrcodanteMedica não esta segura em tratar mais cedo este perfil de paciente porque atende adolescentes</t>
  </si>
  <si>
    <t>SP008835</t>
  </si>
  <si>
    <t>SUZANA TOLEDO DA SILVA LEME</t>
  </si>
  <si>
    <t>Follow up de inscrição para jonh hopkins, onde medica será patrocinada pela Abbott</t>
  </si>
  <si>
    <t>SP037478</t>
  </si>
  <si>
    <t>LUIZ OSSAMU KINOSHITA</t>
  </si>
  <si>
    <t>OBG</t>
  </si>
  <si>
    <t>Medico atende gestantes no servicoTem kaletra como esquema arv para este perfil de pacienteNão se sente seguro em permanecer com efavirenz no esquema</t>
  </si>
  <si>
    <t>SP087212</t>
  </si>
  <si>
    <t>AUDREY EGYPTO MACEDO</t>
  </si>
  <si>
    <t>Tratamento de casais sorodisrcodantes, medica tem pouca oportunidade de tratar este perfil de paciente em sua pratica clinica</t>
  </si>
  <si>
    <t>SP092778</t>
  </si>
  <si>
    <t>INGRID NAPOLEAO COTTA</t>
  </si>
  <si>
    <t>Tratamento de pacientes casais sorodisrcodante, medica já atua com a recomendação do consensoKaletra é seu ip de escolha mas ainda acredita em comodidade posologica do atv</t>
  </si>
  <si>
    <t>SP077470</t>
  </si>
  <si>
    <t>ROSEANE PORTO MEDEIROS</t>
  </si>
  <si>
    <t>Fiz Follow up da inscrição para o jonh hopkins que a mesma foi patrocinada pela Abbott</t>
  </si>
  <si>
    <t>SP088268</t>
  </si>
  <si>
    <t>GISELE CRISTINA GOSUEN</t>
  </si>
  <si>
    <t>Conversamos sobre tratamento de canais sorodisrcodante, a medica já tem em sua rotina oferecer tarv, mas acredita que é uma decisão delicada, pois tem duvidas quanto a comorbidades já que a exposição a tarv é vista como precoce#mp medica elogiou material, disse que ira dar uma aula sobre inicio de terapia abaixo e acima de 500 células no hepatoaids, ira avaliar o conteúdo do material</t>
  </si>
  <si>
    <t>SP121069</t>
  </si>
  <si>
    <t>MAYSA HARUMI YANO</t>
  </si>
  <si>
    <t>Retorno do rimaComorbidades e benefícios de kaletra#obj medica acredita que kaletra é o ip que implica diretamente em alterações lipidiicas e relata ter em sua pratica clinica muita diarréiaMedica solicitou senha do rima</t>
  </si>
  <si>
    <t>SP077927</t>
  </si>
  <si>
    <t>ROBERTA SCHIAVON NOGUEIRA</t>
  </si>
  <si>
    <t>Regularização do recibo solicitado pela medica das aulas dadas em 2012 a mesma necessita para imposto de renda</t>
  </si>
  <si>
    <t>SP037481</t>
  </si>
  <si>
    <t>DAVID SALOMAO LEWI</t>
  </si>
  <si>
    <t>Visita durante reunião cientifica da unifesp, tema, risco cardiovascular apresentado pela Dra erika FERRARI.</t>
  </si>
  <si>
    <t>SP089211</t>
  </si>
  <si>
    <t>DANIEL MITIO KAIEDA</t>
  </si>
  <si>
    <t>Medico entende que oferecer tarv para casais sorodisrcodantes pode ser interessante estratégia de prevenção, mas acredita que a maior dificuldade esta na adesão a tarv</t>
  </si>
  <si>
    <t>SP084604</t>
  </si>
  <si>
    <t>SIMONE DE BARROS TENORE</t>
  </si>
  <si>
    <t>Reunião unifesp com Dra erika FERRARIMedica estará em viagem na próxima Terça do ministério para hcvPosicionamento lanche box para reunião cientifica da unifesp</t>
  </si>
  <si>
    <t>SP067622</t>
  </si>
  <si>
    <t>JOSE VALDEZ RAMALHO MADRUGA</t>
  </si>
  <si>
    <t>Agendamento de eventos regionais na prefeitura de sao PauloAgendei visita com o everson na próxima Terça para apresentação do crt</t>
  </si>
  <si>
    <t>SP091210</t>
  </si>
  <si>
    <t>FABIO LUIS NASCIMENTO NOGUI</t>
  </si>
  <si>
    <t>Medico tem boa experiência com kaletra e tem como ip preferencial em sua pratica clinicaComentei a segurança da coformulacao de kaletra</t>
  </si>
  <si>
    <t>SP083324</t>
  </si>
  <si>
    <t>MYLVA FONSI</t>
  </si>
  <si>
    <t>Medica tem pouco acesso a paciente virgem de terapia na sua pratica clinica, medica atende apenas um dia no ambulatório#obj medica vê em sua pratica clinica muita hipertrigliceridemia com kaletra e acha que muito é por seus pacientes já serem experimentados</t>
  </si>
  <si>
    <t>SP108207</t>
  </si>
  <si>
    <t>ALVARO FURTADO DA COSTA</t>
  </si>
  <si>
    <t>Conversamos sobre tratamento de casais sorodiscordanteMedico já trata e tem excelente experiência cm kaletra</t>
  </si>
  <si>
    <t>SP023595</t>
  </si>
  <si>
    <t>CARITAS RELVA BASSO</t>
  </si>
  <si>
    <t>Medica tem pouca oportunidade de tratamento de paciente virgem de terapia no ambulatório, faz parte da pesquisa clinica do crtPaciente sorodisrcodante a mesma tem como conduta tratar imediatamente caso este peril de paciente venha para seu atendimento</t>
  </si>
  <si>
    <t>SP127808</t>
  </si>
  <si>
    <t>ALINE CARRALAS QUEIROZ DE LEAO</t>
  </si>
  <si>
    <t>Trabalhei o hptn 052Possibilidade de tratamento de casais sorodisrcodante, medica concorda mas entende que antes de tudo a adesão deve ser prioridade para prescrição da tarv</t>
  </si>
  <si>
    <t>PE001724</t>
  </si>
  <si>
    <t>MARTA OLIVEIRA</t>
  </si>
  <si>
    <t>Conversa sobre artigos de Dr. Ricardo Diaz e Estevão Portela, e o novo Consenso. Pedimos para observar importância da penetração do Kaletra e Azt no SNC.</t>
  </si>
  <si>
    <t>PE012618</t>
  </si>
  <si>
    <t>ALETHEIA DA COSTA SOARES</t>
  </si>
  <si>
    <t>Conversa sobre Consenso e uso de Kaletra em Mulheres.</t>
  </si>
  <si>
    <t>PE014044</t>
  </si>
  <si>
    <t>ADRIANA DA SILVA MARQUES</t>
  </si>
  <si>
    <t>Conversa sobre prevalência e incidência de novos casos na emergência/urgência do HCP.</t>
  </si>
  <si>
    <t>PE001472</t>
  </si>
  <si>
    <t>THALITA CABRAL</t>
  </si>
  <si>
    <t>Conversa sobre congresso brasileiro e rima.</t>
  </si>
  <si>
    <t>PE001619</t>
  </si>
  <si>
    <t>FERNANDA DUARTE</t>
  </si>
  <si>
    <t>Diálogo sobre uso de Kaletra diante do novo consenso.</t>
  </si>
  <si>
    <t>PE001585</t>
  </si>
  <si>
    <t>EMILIA MARTA SOBREIRA</t>
  </si>
  <si>
    <t>Foco sobre novo consenso e ponto de corte para início de TARV.</t>
  </si>
  <si>
    <t>PE010625</t>
  </si>
  <si>
    <t>NIVES OLIVEIRA D' ALMEIDA</t>
  </si>
  <si>
    <t>Diálogo sobre novo consenso e os pacientes do HDIA.</t>
  </si>
  <si>
    <t>PE010973</t>
  </si>
  <si>
    <t>CARLOS EDUARDO GUIMARAES PADILHA</t>
  </si>
  <si>
    <t>Commentários sobre participação dos seus pupilos no ATHUS NO E NE. Questionamento sobre uso de Kaletra em TB.</t>
  </si>
  <si>
    <t>PE016398</t>
  </si>
  <si>
    <t>EVONIO DE BARROS CAMPELO JUNIOR</t>
  </si>
  <si>
    <t>Comentários sobre ATHUS NO E NE.</t>
  </si>
  <si>
    <t>PE008259</t>
  </si>
  <si>
    <t>MONICA MARIA MOREIRA CAMPOS</t>
  </si>
  <si>
    <t>Conversa sobre Congresso Brasileiro e perspectivas da Tarv no novo Consenso.</t>
  </si>
  <si>
    <t>PE016825</t>
  </si>
  <si>
    <t>CLAUDIA FERNANDA AZEVEDO BRAGA</t>
  </si>
  <si>
    <t>Trabalhamos novo Consenso e vantagens do Kaletra.</t>
  </si>
  <si>
    <t>PE012540</t>
  </si>
  <si>
    <t>MARIA CATARINA EUSTACHIO DALIA</t>
  </si>
  <si>
    <t>Agradeceu participação no ATHUS No e Ne. Trabalhamos conceito Kaletra para mulheres.</t>
  </si>
  <si>
    <t>PE007902</t>
  </si>
  <si>
    <t>MAGDA MARUZA MELO DE BARROS OLIVEIRA</t>
  </si>
  <si>
    <t>Comentou sobre satisfação participação no ATHUS NO NE.</t>
  </si>
  <si>
    <t>PE011126</t>
  </si>
  <si>
    <t>DEMETRIUS MONTENEGRO</t>
  </si>
  <si>
    <t>Comentários e agradecimentos pelo ATHUS NO NE.</t>
  </si>
  <si>
    <t>PE018860</t>
  </si>
  <si>
    <t>PABLO PITA</t>
  </si>
  <si>
    <t>Conversa sobre Kaletra e TB. Focamos novo Consenso.</t>
  </si>
  <si>
    <t>PE017349</t>
  </si>
  <si>
    <t>ANA SAVIA SORIANO</t>
  </si>
  <si>
    <t>Conversa sobre seu término da Residência Médica e agora só plantões quarta á noite e domingo dia. Trabalhamos novo Consenso.</t>
  </si>
  <si>
    <t>PE011628</t>
  </si>
  <si>
    <t>PAULA MACHADO RIBEIRO MAGALHAES</t>
  </si>
  <si>
    <t>conversa sobre nova posse da Sociedade Pernambucana de Infectologia e continuação do desenvolvimento médico e científico.</t>
  </si>
  <si>
    <t>PE010341</t>
  </si>
  <si>
    <t>HELOISA RAMOS</t>
  </si>
  <si>
    <t>Conversa sobre ATHUS NO NE e valor do evento para região. Comentou ligação sobre EACS EM BRUXELAS.</t>
  </si>
  <si>
    <t>PE009757</t>
  </si>
  <si>
    <t>YVANA MARIA MAIA DE ALBUQUERQUE</t>
  </si>
  <si>
    <t>Conversa demorada sobre sua participação no ATHUS NO/NE e elogio sobre programação e conteúdo.</t>
  </si>
  <si>
    <t>PE015106</t>
  </si>
  <si>
    <t>EVANDRO CASTRO</t>
  </si>
  <si>
    <t>Conversa sobre SNC e penetração dos ARVs.</t>
  </si>
  <si>
    <t>PE013718</t>
  </si>
  <si>
    <t>MILLENA RAPHAELA DA SILVA PINHEIRO</t>
  </si>
  <si>
    <t>Conversa sobre sua experiência no uso de Kaletra versus outros Ips.</t>
  </si>
  <si>
    <t>PE003737</t>
  </si>
  <si>
    <t>FREDERICO RANGEL ARAUJO</t>
  </si>
  <si>
    <t>Conversa sobre Consenso Brasileiro e a diferença realidade do Jonhs Hopkins.</t>
  </si>
  <si>
    <t>PE011649</t>
  </si>
  <si>
    <t>ROSA HELENA DE VASCONCELOS ANGEIRAS</t>
  </si>
  <si>
    <t>Reforçamos benefícios de Kaletra para corpo e mente diante novo cenário Tarv.</t>
  </si>
  <si>
    <t>PE009239</t>
  </si>
  <si>
    <t>FRANCISCO LEONE DE SOUZA VALENCA FILHO</t>
  </si>
  <si>
    <t>Comentários sobre Consenso Brasileiro e o Jonhs Hopkins que vai acontecer em abril.</t>
  </si>
  <si>
    <t>PE014317</t>
  </si>
  <si>
    <t>FABIOLA LAGES CONSTANT</t>
  </si>
  <si>
    <t>Conversa sobre ATHUS NO/NE COM MUITOS ELOGIOS.</t>
  </si>
  <si>
    <t>PE010301</t>
  </si>
  <si>
    <t>LILIA CRISTINA MACEDO FREIRE</t>
  </si>
  <si>
    <t>Diálogamos sobre cenário novo CONSENSO, como MRG, demonstrou segurança sobre novos perfis de pacientes.</t>
  </si>
  <si>
    <t>PE019985</t>
  </si>
  <si>
    <t>LARISSA NEGROMONTE AZEVEDO</t>
  </si>
  <si>
    <t>Conversa sobre Diretrizes novo Consenso relativo CD4 acima de 500 e uso de Kaletra.</t>
  </si>
  <si>
    <t>PE001416</t>
  </si>
  <si>
    <t>LUCIANO ARRAES</t>
  </si>
  <si>
    <t>Conversa sobre casais sorodiscordantes e a prática testar e tratar, visando prevenção e os benefícios de Kaletra diante de sua resposta virológica e imunológica.</t>
  </si>
  <si>
    <t>SC010983</t>
  </si>
  <si>
    <t>CLEYTON GREGORY SILVA</t>
  </si>
  <si>
    <t>#MP: entreguei os artigos sobre consenso e casais sorodiscordantes, dr disse que não segue o consenso brasileiro, pois entende que continua ultrapassado.#OBJ: Tende a prescrever mais TDF optando por um esquemas mais cômodos, com menos comprimidos.Ainda demonstra desconfiança da tolerabilidade de Kaletra QD.</t>
  </si>
  <si>
    <t>SC014567</t>
  </si>
  <si>
    <t>EDUARDO CAMPOS DE OLIVEIRA</t>
  </si>
  <si>
    <t>#Mercado: atua no Programa estadual de DST/Aids, sendo o responsável pela liberação dos ARV por genotipagem, além de realizar alguns laudos. falamos sobre a possibilidade de parceira com o programa para disseminar os conceitos do Body &amp; Mind Care Network, dr informou que a secretaria tem tido a postura de não aceitar nenhum patrocínio da industria farmacêutica, entretanto gostou muito do projeto e disse que ira conversar com a coordenação afim de verificar a possibilidade de uma nova parceira.</t>
  </si>
  <si>
    <t>SC005030</t>
  </si>
  <si>
    <t>MAGALI CHAVES LUIZ</t>
  </si>
  <si>
    <t>Conversamos rapidamente sobre o perfil dos pacts, disse que a maioria sao via internação e apresentadores tardios. Neste acasos tem optado por Kaletra, devido a sua potência e durabilidade.</t>
  </si>
  <si>
    <t>SC005954</t>
  </si>
  <si>
    <t>REGINA CELIA SANTOS VALIM</t>
  </si>
  <si>
    <t>Visita de apresentação, entreguei os artigos sobre consenso e casais sorodiscordantes, Dra aparentemente gostou da material e ficou de avaliar depois. No hospital faz apenas enfermaria e CCIH, porém na faculdade em itajai atende ambulatório, onde aa vez que atende tem por volta e 8 pacts.</t>
  </si>
  <si>
    <t>SC014286</t>
  </si>
  <si>
    <t>SERGIO BEDUSCHI FILHO</t>
  </si>
  <si>
    <t>#Mercado: Sondei o perfil dos pacts, disse que a maioria dos pacts que tem atendido sao apresentadores tardios, que vem da internação. Tem tido boa experiências com Kaletra, principalmente por que os pacientes apresentam CD muio baixo.* Repassei as vantagens da coformulacao e posologia QD, dr ainda se mostrou pouca segurança.</t>
  </si>
  <si>
    <t>SC003653</t>
  </si>
  <si>
    <t>ANTONIO FERNANDO BARRETO MIRANDA</t>
  </si>
  <si>
    <t>#Mercado: Dr comentou que a Sociedade Catarinense ira se candial a sediar o CBI de 2015, afirmando que terá grandes chances de conquistar.Disse que desde já esta buscando parcerias com a industria farmacêutica. Comentou que Sociedade esta se reestruturação e começa realizando um programa de EMC para todo estado.* Fechamos patrocínio para o evento da sociedade na região norte do estado, com data prevista para agosto (03 ou 17).</t>
  </si>
  <si>
    <t>SP044512</t>
  </si>
  <si>
    <t>SERGIO VAINERAS</t>
  </si>
  <si>
    <t>#Mercado: dr comentou que tanto a BMS como a ViiV, estão criticando o Kaletra em relação a efeitos colaterais.* Procurei mostrar que os EA de Kaletra sao manejáveis diferente de ATV como icterícia e DRC. Dr concordou.Pedi que avaliasse mais pacts com Kaletra dose única, tanto virgem como resgate de EFV. Ficou de avaliar.</t>
  </si>
  <si>
    <t>SP030407</t>
  </si>
  <si>
    <t>SILVIO FRANCO DE SIQUEIRA CUNHA</t>
  </si>
  <si>
    <t>#Mercado: informou que devido ao um acordo com o CRT, estão recebendo muitos casos novos de HIV, sendo que a maioria com indicação de tratar.*Medico segue o consenso, sempre iniciando TARV com EFV e pela comodidade posologia prefere ATV como ip.Procurei contornar com as vantagens de Kaletra, coformulacao.</t>
  </si>
  <si>
    <t>SP109793</t>
  </si>
  <si>
    <t>VALERIA DE MORAIS SILVEIRA TELLES</t>
  </si>
  <si>
    <t>Dra estava atrasada para uma reunião, conversamos rapidamente como seu ambulatório, disse que realmente saiu de Maua, ficando Apenas com o amb. Do Heliopolis e diminuiu muito o volume de pacts.</t>
  </si>
  <si>
    <t>SP072839</t>
  </si>
  <si>
    <t>RICARDO VIPICH</t>
  </si>
  <si>
    <t>#MERCADO: Conversamos sobre os casos novos, dr relatou que tem recebido em media um por semana e como sao encaminhados por conta de internação por alguma IO, praticamente todos tem indicação de tratar, afirmou que esta tem sido uma realizada no ambulatório de todos que atendem no hospital.*Procura sempre iniciar com ITRNN, até mesmo com nevirapina, dizendo que na sua pratica clinica não tem visto casos de intolerância.</t>
  </si>
  <si>
    <t>MARIA DAS GRACAS CORREA</t>
  </si>
  <si>
    <t>Perguntei como esta a entrada e casos novos, disse que neste mês como estão com o quadro medico reduzido, diminuíram, pois as agendas estão cheias.</t>
  </si>
  <si>
    <t>SP116289</t>
  </si>
  <si>
    <t>GUILHERME ASSIS DOS ANJOS</t>
  </si>
  <si>
    <t>Perguntei como esta sua conduta após o novo consenso, informou que na maioria das vezes tem seguido iniciando TARV com EFV+ TDF. quando opta por IP utiliza tanto Kaletra como ATV, dependendo do perfil do pacts. #OBJ: Lembrei da possível nefrotoxicidade de ATV+TDF, dr disse que na sua pratica não tem visto.</t>
  </si>
  <si>
    <t>SP129388</t>
  </si>
  <si>
    <t>PRISCILA CANET</t>
  </si>
  <si>
    <t>Dra informou que esta de saída do serviço, pois ira atuar apenas em hospitais. Deixou a disposição sua participação no ATHUS, sugerindo que coloque outra colega no lugar.</t>
  </si>
  <si>
    <t>SP036862</t>
  </si>
  <si>
    <t>JORGE FIGUEIREDO SENISE</t>
  </si>
  <si>
    <t>#MP: utilizei o VA para demonstrar o % de pcts com HIV que apresentam anormalidades da função renal, dr disse que conhece este artigo e que tem ficado muito mais atento a função renal dos seus pcts. Tem feito monitoramento conforme recomendado e tem percebido alterações sutis mas que sem intervenção rápida poderiam progredir para situações mais graves.@MKT: acredita que no próximo consenso de gestantes que não tem previsão de sair, deve ter novidades quanto ao tratamento, onde acha que ATV deve entrar junto com Kaletra.</t>
  </si>
  <si>
    <t>SP108391</t>
  </si>
  <si>
    <t>CLAUDIA ROMANI LUIZ</t>
  </si>
  <si>
    <t>#MP: Dra elogiou muito o material sobre o consenso e casal sorodiscordantes, a ponto de estar usando base para montar um aula que ir ministrar aos colegas do Cepadi no mês de maio sobre as mudanças do novo Conseno.#OPV: Solicitou patrocínio com coffee break o dia da aula, já confirmei o patrocínio.</t>
  </si>
  <si>
    <t>FABIANA SPALATO</t>
  </si>
  <si>
    <t>Falamos sobre os inícios de tratamento, disse que neste ultimo mês manteve a media. Não notou mudança no perfil prescritivo dos médicos.</t>
  </si>
  <si>
    <t>LUIZ EDUARDO ALKIMIN</t>
  </si>
  <si>
    <t>Conversamos sobre as saídas dos ARVs, disse que percebeu um pequeno aumento de casos novos, sendo que os médicos estão seguindo o consenso prescrevendo EFV e depois Kaletra.</t>
  </si>
  <si>
    <t>SP082305</t>
  </si>
  <si>
    <t>DEISE LOPES ARANTES</t>
  </si>
  <si>
    <t>Perguntei como tem feito o monitoramento da função renal dos pacts, dra disse faz acompanhamento periódico pedindo exames pelo menos uma vez ao ano, com VA, mostrei o % de pcts HIV, que apresentam anormalidades renal, ficou impressionada, afirmou que tem 3 pcts fazendo dialise por conta da nefropatia pelo HIV.Pedi que fizesse um acompanhamento mais de perto dos pcts, pensando em qualquer anormalidade.</t>
  </si>
  <si>
    <t>SP099184</t>
  </si>
  <si>
    <t>HEVERTON ZAMBRINI</t>
  </si>
  <si>
    <t>#Mercado: Conversamos sobre o consenso, dr informou que cobrou o PNAIDS, sobre a publicação dos capítulos d Toxicidades e que a previsão deve ser até o inicio do segundo semestre pois como foi idealizado a mais de um ano, precisara ser feita uma nova atualização. *Informou que esta saindo de ferias e ficara 2 semanas fora.</t>
  </si>
  <si>
    <t>SP101385</t>
  </si>
  <si>
    <t>CELSO ALESSANDRO DE ANDRADE</t>
  </si>
  <si>
    <t>Conviermos rapidamente sobre o impacto das alterações renais nos pcts HIV, disse estar mais atento procurando monitorar os mais com mais freqüência. Tem tido poucas oportunidades de iniciar TARV, pois sua agenda esta fechada.</t>
  </si>
  <si>
    <t>SP085311</t>
  </si>
  <si>
    <t>ALEXANDRE VELOSO</t>
  </si>
  <si>
    <t>Com VA, demonstrei a importância de monitorar a função renal dos pacts, principalmente aqueles com predisposição. Dr disse que faz de rotina pelo menos uma vez ao ano.Em relação ao tratamento segue o consenso, dando preferencia por iniciar com EFV+Biovir.i</t>
  </si>
  <si>
    <t>SP059936</t>
  </si>
  <si>
    <t>LUIZ GONZAGA MARTINS FILHO</t>
  </si>
  <si>
    <t>#MP: Com VA, demonstrei a importância de monitorar a função renal dos pacts, principalmente aqueles com predisposição. Dr relatou que tem muita preocupação com este assunto, a ponto de monitorar os pcts a cada 3 meses, pois já tem 2 pcts em dialise.#Mercado: Procura seguir o consenso, porem sempre individualizando o tratamento.</t>
  </si>
  <si>
    <t>SP106130</t>
  </si>
  <si>
    <t>RIANA RODRIGUES EMILIO LOPES</t>
  </si>
  <si>
    <t>#MP: utilizei o VA para demonstrar o % de pacts que podem apresentar anomalias dos rins, Dra ficou impressionada com os dados, disse que na sua percepção não seria tudo isso e confessa que tem feito monitoramento em alguns pacts. Informou que tem vários pacts com nefrolitiese, mas nunca relacionou ao uso de TDF e ATV, pedi que ficasse mais atenta.</t>
  </si>
  <si>
    <t>SP083370</t>
  </si>
  <si>
    <t>GABRIELA RAMOS WAGHABI</t>
  </si>
  <si>
    <t>Procurei falar do monitoramento dos pacts em relação DRC, Dra relatou que tem solicitado os exames pelo menos 1x ao ano, relembrei os casos de predisposição e as recomendações com maior periodicidade.Dra disse que na sua pratica tem visto poucas alterações, até porque tem preferido o uso de biovir ao invés de TDF.</t>
  </si>
  <si>
    <t>SP058766</t>
  </si>
  <si>
    <t>LUCY CAVALCANTI RAMOS VASCONCELOS</t>
  </si>
  <si>
    <t>Procurei falar maior da segurança de kaletra quanto a funcao renal dos pacientes, dra disse que todos os seus pacientes em uso TDF faz acompanhamento mais rigoroso, porém não demostrou preocupação com associação com ATV/r.@MKT: comentou que fechou um contrato de parceria com a BMS para dar aulas e montar um projeto (livro) sobre Adesão que terá a participação do Dr Adauto Castelo, Dr Ricardo Diaz entre outros.</t>
  </si>
  <si>
    <t>SP136732</t>
  </si>
  <si>
    <t>NORMA CELY SALMITO CAVALCANTI</t>
  </si>
  <si>
    <t>Utilizei o VA, para demonstrar a necessidade de monitorar a função renal principalmente naqueles em uso de TDF e ATV/r.#Mercado: Dra informou que tem feito uma vez ao ano acompanhamento, mas tem a percepção de que poucos pacts apresentam alterações, falei das evidencias que mostram que até 30% dos pacts podem apresentar algum tipo de alteração, ficou bastante surpresa com os dados e anotou a referencia para pesquisar posteriormente.</t>
  </si>
  <si>
    <t>SP039474</t>
  </si>
  <si>
    <t>MARIA CELIA MIAN HAMAJI</t>
  </si>
  <si>
    <t>Falei dos possiveis beneficios a longo prazo de kaletra baby. Comentei sobre a iimportância de monitorar a função renal dos pacts, principalmente aqueles com predisposição e em uso de TDF e ATV/r. Dra disse que faz de rotina pelo menos uma vez ao ano.</t>
  </si>
  <si>
    <t>SP051501</t>
  </si>
  <si>
    <t>KLEBER DIAS PRADO</t>
  </si>
  <si>
    <t>Com VA, demonstrei a importância de monitorar a função renal dos pacts, principalmente aqueles com predisposição. Dr disse que faz de rotina pelo menos uma vez ao ano.#Mercado: Tende a seguir o consenso, iniciando TARV com EFV+TDF e depois Kaletra. Disse que recentemente precisou trocar o TDF de um paciente devido a DRC.</t>
  </si>
  <si>
    <t>SP047198</t>
  </si>
  <si>
    <t>HUMBERTO BARJUD ONIAS</t>
  </si>
  <si>
    <t>Mostrei o VA, Reforçando como monitorar os pacts em relação a função renal, dr relatou que faz, porém numa freqüência menor. Disse estar mais atento aos pacts que utilizam TDF. Relembrei dos dados sobre a associação de TDF+ATV/r.</t>
  </si>
  <si>
    <t>SP076296</t>
  </si>
  <si>
    <t>ELAINE MONTEIRO MATSUDA</t>
  </si>
  <si>
    <t>Abordei o VA, sobre o EACS, reforçando maior perfil de segurança de Kaletra x ATV/r.#Mercado: Dra comentou que ira Coordenar um trabalho junto as enfermeiras que atuam nas UBS de Santo André, afim de aumentar o diagnostico de HIV no município.#SOL: realizara treinamentos com objetivo de capacitar os profissionais a pedirem a sortilégios de HIV, para isso solicitou patrocinio de com coffee break.</t>
  </si>
  <si>
    <t>GO005860</t>
  </si>
  <si>
    <t>CHRISTIANE REIS KOBAL</t>
  </si>
  <si>
    <t>FALEI DE DIFERENCIAIS DE KLT X ATV, CONCORDOU COM A SUPERIORIDADE.</t>
  </si>
  <si>
    <t>GO009910</t>
  </si>
  <si>
    <t>GLEICY MAR MACHADO FAGUNDES</t>
  </si>
  <si>
    <t>FALEI DE INICIO TRATAMENTO NOVO CONSENSO E POTÊNCIA IPs. LEVOU MAIS PRA LINHA DO PERFIL PAC.</t>
  </si>
  <si>
    <t>GO010371</t>
  </si>
  <si>
    <t>RICARDO RIBEIRO DE ALMEIDA</t>
  </si>
  <si>
    <t>Falei de posição KLT no consenso e resg de EFV. DISSE QUE KLT E PRIMEIRA OPÇÃO DOS IPs</t>
  </si>
  <si>
    <t>GO003927</t>
  </si>
  <si>
    <t>HELOINA CLARET DE CASTRO</t>
  </si>
  <si>
    <t>Mostrei as vantagens de KLT x ATV .</t>
  </si>
  <si>
    <t>GO005045</t>
  </si>
  <si>
    <t>BOAVENTURA BRAZ DE QUEIROZ</t>
  </si>
  <si>
    <t>Destaquei ganho de CD4 com KLT. Concordou e não fez comentários.</t>
  </si>
  <si>
    <t>GO005646</t>
  </si>
  <si>
    <t>MALY DE ALBUQUERQUE</t>
  </si>
  <si>
    <t>ABORDEI CD4 &lt;500 E INICIO TRATAMENTO. NÃO FICOU CLARO OPINIÃO.</t>
  </si>
  <si>
    <t>MT003144</t>
  </si>
  <si>
    <t>ABDON SALAM KHALED KARHAWI</t>
  </si>
  <si>
    <t>Não fez nenhum comentário, falei de algumas diferenciações de JKLT X ATV.</t>
  </si>
  <si>
    <t>MT005668</t>
  </si>
  <si>
    <t>PAULA MACIEL SANTOS</t>
  </si>
  <si>
    <t>#MP ENTREGUEI MATEIAL DE ESTEVÃO PORTELA, DISSE DA IMPORTÂNCIA DAS OPINIÕES.AJUDA A AUMENTAR ARGUMENTAÇÃO AOS PACIENTES.FIZ UM DIFERENCIAL ENRE KLT X ATV, MOSTREI AS VANTAGENS PRINCIPALMENTE PROTEÇÃO GÁSTRICA E ADM COM OU SEM LIMENTOS.</t>
  </si>
  <si>
    <t>MT006107</t>
  </si>
  <si>
    <t>KADJA SAMARA SOUSA DO N LEITE</t>
  </si>
  <si>
    <t>#MP ACHA IMPORTANTE COMENTÁRIOS SOBRE ASSUNTOS DO NOVO CONSENSO DISSE QUE A RESISTÊNCIA DE CASAIS SORODISCORDANTES E GRANDE E GOSTOU DO MATERIAL DE ESTEVÃO PORTELA.FIZ UM DIFERENCIAL DE KLT X ATV PRINCIPALMENTE NA FACILIDADE DE TRATAMENTO.</t>
  </si>
  <si>
    <t>MT001056</t>
  </si>
  <si>
    <t>ROBERTO KAZAN</t>
  </si>
  <si>
    <t>#SOL SOLICITOU PATROCÍNIO BRASILEIRO INFECTO. PASSAGEM AÉREA.#MP ENTREGUEI MATERIAL DO ESTEVÃO PORTELA ACHOU POSITIVO A CONTRIBUIÇÃO DO MATERIAL.</t>
  </si>
  <si>
    <t>MT005257</t>
  </si>
  <si>
    <t>#MP ENTREGUEI MATERIAL ESTEVÃO PORTELA, DISSE QUE MUITO IMPORTANTE E CASAIS NÃO TEM CRIADO RESISTÊNCIA AO INICIAR TRATAMENTO. FALEI DIFERENCIAÇÃO DE KLT X ATV PAC HSH.</t>
  </si>
  <si>
    <t>MT004774</t>
  </si>
  <si>
    <t>#MP ENTREGUEI MATERIAL DE ESTEVÃO, DISSE QUE JÁ INICIA O QUANTO ANTES EM CASAIS DORODISCORDANTES.FIZ UM DIFERENCIAL ENTRE KLT X ATV, FICOU UM POUCO DESCONFORTÁVEL COM RELAÇÃO AS VANTAGENS DE KLT E CONFESSOU QUE TEM USADO ATV MAS TEM MUDADO EM FUNÇÃO DE ICTERÍCIA.</t>
  </si>
  <si>
    <t>MT003948</t>
  </si>
  <si>
    <t>MAIRA BORDIGNON QUADROS</t>
  </si>
  <si>
    <t>#MP ENTREGUEI MATERIAL CICLO 2 DISSE QUE SEMPRE E IMPORTANTE PARA ATUALIZAÇÃO.</t>
  </si>
  <si>
    <t>MT001732</t>
  </si>
  <si>
    <t>YVELISE TEREZINHA M DA CONCEICAO</t>
  </si>
  <si>
    <t>#MP FALEI DE PAC SORO DISCORDANTE ESTEVÃO PORTELA, COMENTOU A IMPORTÂNCIA DA ARGUMENTAÇÃO CONSISTENTE. DISSE QUE O MATERIAL PODERIA AJUDA-LA.</t>
  </si>
  <si>
    <t>MT001299</t>
  </si>
  <si>
    <t>MARGARET DIOZ SILVA</t>
  </si>
  <si>
    <t>ABORDEI KLT X ATV FALEI DE INIB DE B DE PRÓTONS USO COM ATV, DISSE QUE UM GRANDE PROBLEMA .#MP. GOSTOU DO MATERIAL SOBRE PAC SORADISCORDANTE DO ESTEVÃO AVALIOU COMO OPORTUNO EM FUNÇÃO DO TEMA SOBRE O NOVO CONSESO.</t>
  </si>
  <si>
    <t>MT006140</t>
  </si>
  <si>
    <t>CASSIUS CLAY SCOFONI F DE AZEVEDO</t>
  </si>
  <si>
    <t>#MP Entreguei material do Estevão Portela. Casais sorodiscordantes e Klt como primeira opção consenso. Avaliei comparativos com Atv e discutimos opções.</t>
  </si>
  <si>
    <t>MT001539</t>
  </si>
  <si>
    <t>IVENS CUIABANO SCAFF</t>
  </si>
  <si>
    <t>#MP FALOU DO MATERIAL ENTREGUE E ELOGIOU CASAIS SORODISCORDANTES. ESTEVÃO PORTELA.</t>
  </si>
  <si>
    <t>MT005266</t>
  </si>
  <si>
    <t>ANA PAULA JORGE FERNANDES</t>
  </si>
  <si>
    <t>Destaquei importância de KLT PAC hsh e inicio tratamento com esquema KLT pôs 1 x dia.</t>
  </si>
  <si>
    <t>MT006454</t>
  </si>
  <si>
    <t>FLAVIO BASILI DIAS</t>
  </si>
  <si>
    <t>#SOL SOLICITOU RIMA.</t>
  </si>
  <si>
    <t>MT006093</t>
  </si>
  <si>
    <t>TATIANA FORTES DE OLIVEIRA</t>
  </si>
  <si>
    <t>#MP ENTREGUEI MATERIAL DO ESTEVÃO PORTELA, CASIAS SORODISCORDANTES. ACHA IMPORTANTE E POSITIVO EM FUNÇÃO DA ATUALIZAÇÃO MEDICA CONTINUADA.</t>
  </si>
  <si>
    <t>PR028565</t>
  </si>
  <si>
    <t>RICARDO PAUL KOSOP</t>
  </si>
  <si>
    <t>#MP: trabalhei informacoes do VA sobre recosntituicao imunologia de Kaletra com resultados do estudo 720. O residente nao conhecia o estudo, se mostrou muito interessado e solicitou mais informacoes. Reforcei dados sobre protecao aos analogos de Kaletra que o mesmo estudo apresentou. Conversamos sobre possibilidade de bons resultados com uso de Kaletra, para diversos niveis de CD4. Relatou que seus preceptores, na maioria das vezes iniciam TARV com EFV e quando ocorre a primeira troca decidem entre ATV e Kaletra, avaliam muito cada perfil de paciente. Relata que o Dr. Clovis tem prestado muita atencao na apresentacao de icteria nos pacientes em uso de ATV.</t>
  </si>
  <si>
    <t>PR024115</t>
  </si>
  <si>
    <t>MARCELO DA SILVA MULAZANI</t>
  </si>
  <si>
    <t>#MP: introduzi o incio de nossa conversa pelas novas recomendacoes do consenso e perguntei ao medico qual seu habito prescritivo para inicio de TARV, relata que sua preferencia e pelo EFV, como seus pacientes sao todos novos e o medicamento que mais prescreve atualmente, porem tem alguns pacientes que migram de outros medicos ja em uso de TARV e que estao com outros esquemas. Trabalhei dados do VA sobre recuperacao imunologica dos pacientes que usam Kaletra num acompanhamento de 7 anos, reagiu positivamente em relacao aos dados, alem disso reforcei informacao, trecho do consenso, pagina 50 sobre alta taxa de sucesso de resgate da primeira falha com Kaletra. A informacao gerou uma discussao rica pois o medico mostrou-se interessado pela informacao. Solicitei que possa avaliar Kaletra para esse perfil de paciente e percebi uma boa aceitacao do medico com a minha solicitacao.  #OBJ: preferencia por EFV para pacientes naive pela posologia e experiencia que possui do medicamento para pacientes naive. #MERCADO: os pacientes que o medico recebe, novos diagnosticos, nao apresentam um CD4 muito baixo, sua maioria estao entre 350 e 500 celulas, o que reflete uma realidade diferente de ambulatoriso publicos, pois o medico somente atende em servicos privados. Sua opiniao e de sempre tratar precocemente os pacientes.</t>
  </si>
  <si>
    <t>IRENE TATEIVA</t>
  </si>
  <si>
    <t>Conversamos sobre abastecimento de Kaletra na instituicao. Perguntei se o Dr. Evandro tem iniciado TARV para pacientes sorodiscordantes e a farmaceutica me disse que nao. Relata que estao recebendo novos pacientes todas as semanas.</t>
  </si>
  <si>
    <t>PR010477</t>
  </si>
  <si>
    <t>EVANDRO SEITI VILAR ODA</t>
  </si>
  <si>
    <t>#MP:retomei conversa sobre novas recomendacoes do consenso. Medico refere que sempre inicia TARV com ITRNN e que na falha opta por um IP, porem nao deixou claro qual preferencia de IP. Trabalhei com VA sobre estudo 720, reforcei incremento de CD4 independente do basal e que Kaletra pode ser uma boa opcao para esse perfil de paciente, iclusive reforcei trecho do consenso, pagina 50 sobre resgate de primeira falha para Kaletra, médico nao demonstrou nenhum tipo de opiniao, ouviu atentamente as informações e relatou desconhecimento da informaçao. Sugeri que possa avaliar prescricoes para Kaletra apos a primeira falha, acrescentou que nunca realiza troca impirica, sempre solicita genotipagem para ser mais assertivo no tratamento. O médico e MRG, sua aceitacao sobre a minha sugestao nao ficou clara. Retomarei assunto na proxima visita. #MERCADO: atualmente recebe em media 4 novos pacientes por mes. A grande maioria dos pacientes apresenta CD4 entre 350 e 500, poucos sao os que estao com CD4 acima de 500.</t>
  </si>
  <si>
    <t>PR010448</t>
  </si>
  <si>
    <t>MARIA ANTONIA DILAY OBA</t>
  </si>
  <si>
    <t>#MP: sem material promocional especifico para pediatria. *conversamos sobre a aula do Dr. Gustavo Pinto e referiu que os pacientes pediatricos apresentam muita alteracao neurocognitiva, queixas de memoria e dificuldade no aprendizado. Informacao que tambem acontece com os pacientes adultos conforme dados apresentados pelo palestrante. Reforcei, apesar de ser em dados de adulto a boa penetracao de kaletra no SNC.</t>
  </si>
  <si>
    <t>PR017588</t>
  </si>
  <si>
    <t>PAULA VIRGINIA MICHELON TOLEDO</t>
  </si>
  <si>
    <t>#MP: conversamos sobre inicio de TARV a partir das novas recomendações do consenso brasileiro com apoio do VA sobre o estudo 720. Medica refere que sua primeira opção de tratamento e o EFV, informação que ela já havia relatado anteriormente. Refere nao lembrar do estudo 720, porém recebeu muito bem a mensagem sobre ganho imunológico que o estudo apresentou. O tema gerou uma boa discussão, inclusive sobre resgate de ITRNN, ela refere que nao possui nenhum perfil especifico para usar Kaletra nessa indicação, então além desses dados abordei trecho do consenso que fala do excelente desfecho de resgate desse paciente com Kaletra e solicitei a medica que possa avaliar novas prescrições com Kaletra.#OBJ: falou do número de comprimidos de Kaletra, então abordei dose única diária, medica refere que todos os pacientes que iniciam o uso de Kaletra estão com esquema QD com excelentes resultados.#CON: somente a Bristol a visitava até eu iniciar o trabalho com Kaletra no setor.@MKT: sempre avalia perfil de paciente para decidir qual IP utiliza na falha de ITRNN.@Treinamento: reforçar treinamento sobre perefis de pacientes que possam se beneficiar com uso de Kaletra.</t>
  </si>
  <si>
    <t>PR007944</t>
  </si>
  <si>
    <t>JOSE LUIZ DE ANDRADE NETO</t>
  </si>
  <si>
    <t>Conversamos sobre o Congresso Panamericano de HIV e o medico nos informou que nao ira realizar o evento cientifico neste ano, pois nao conseguiu patrocínio suficiente para realizar o evento.#MERCADO: informou que a SES esta liberando inicio de TARV para pacientes sorodiscordantes conforme orientação do ministério. Quando o medico assistente for solicitar o medicamento basta informar formulário a situação de sorodiscordante que será liberado o tratamento.* medico e adepto ao conceito de testar e tratar, porém como no Brasil isso nao e permitido percebe essa opção de tratamento de sorodiscordante possível também para pacientes que apresentam comportamento de risco, párceiros múltiplos, por exemplo.</t>
  </si>
  <si>
    <t>PR006646</t>
  </si>
  <si>
    <t>SILVIA MARIA GOMES DE ROSSI</t>
  </si>
  <si>
    <t>#MP: conversamos sobre inicio mais precoce do tratamento e também para casais sorodiscordantes. Sua opinião e de sempre iniciar precocemente o tratamento, porém a grande maioria dos pacientes ainda apresenta diagnostico tardio. Aceita bem as novas recomendações, porém nao tem como preferencia o uso de Kaletra para para iniciar TARV, sua preferencia e EFV, e posteriormente o IP.#OBJ: numero de comprimidos de Kaletra, uso no resgate de EFV.#MERCADO: diagnósticos tardios tanto no serviço publico quanto privado.</t>
  </si>
  <si>
    <t>MIRIANE PE LI</t>
  </si>
  <si>
    <t>#MERCADO: acompanhamento de abastecimento de Kaletra na instituição. Informou que a partir de junho / julho a farmácia ira dispensar medicamento somente para as cidades da região metropolitana que nao possuem atendimento de medico referencia para HIV. Portanto, Colombo, Piraquara, Pinhais, Araucária, Campo Largo terão dispensação própria.</t>
  </si>
  <si>
    <t>PR007916</t>
  </si>
  <si>
    <t>JOAO CESAR BEENKE FRANCA</t>
  </si>
  <si>
    <t>#MP: trabalhei novas recomendações do consenso e casal sorodiscordante. Medico mostrou interesse pelo assunto, utilizei como apoio o VA, referindo a pagina de potência, estudo 720. Em relação a inicio mais precoce já tem conversado com seus pacientes do consultorio, alguns aceitaram e outros ainda estão em processo de avaliação. Quanto aos pacientes do hospital de clinicas são todos diagnósticos tardios, já iniciam TARV. Em relação a casais sorodiscordantes, ainda nao iniciou para nenhum paciente, já ofereceu, mas precisa trabalhar mais a questão da adesão, pacientes ainda se mostram inseguros. Sua opinião e sempre tratar precocemente, testar e tratar e o que prefere, pom como no pais nao e permitido, segue pelo consenso. Relata que nao pensa em Kaletra para inicio de TARV em pacientes que ainda apresentam boa imunidade, solicitei ao medico que possa avaliar um paciente com cd4 bom e iniciár TARV, assim terá sua própria experiência. Se mostrou receptivo em relação a solicitação.#MERCADO: tanto na sua clinica quanto bombásticas os diagnósticos ainda são tardios.@SOL: possibilidade cê novos ATHUS Best of CROI, com a mesma qualidade de palestrantes e temas.@MKT: realização de outros ATHUS Best of CROI, pela qualidade das palestras, palestrantes e temas.</t>
  </si>
  <si>
    <t>PR018676</t>
  </si>
  <si>
    <t>MONICA MARIA GOMES DA SILVA</t>
  </si>
  <si>
    <t>#MERCADO: Planeja organizar ambulatório de idosos no hospital de clinicas, acredita ter muito potencial para Kaletra. Médicos que trabalham no ambulatório do hospital de clinicas possuem habito de prescrever ATV para inicio de TARV.#CON: refere nao gostar da maneira como o CT da Bristol trabalha, muito tendencioso, falta de ética, pois sempre usa reforçar pontos fracos dos seus concorrentes.#SOL: solicitou apoio para educação medica continuada, congresso EACS.@Treinamento: reforçar pontos fortes cê Kaletra, principalmente versus ATV.</t>
  </si>
  <si>
    <t>PR016523</t>
  </si>
  <si>
    <t>HELOISA NOGARA ORZA</t>
  </si>
  <si>
    <t>#MP: conversamos sobre as novas recomendações do consenso de TARV e também tratamento de casais sorodiscordantes com apoio do VA. A medica se mostrou muito positiva em relação as novas alterações, relata que já tem iniciado precocemente o tratamento com ARVs desde o ano passado, porém a maioria dos pacientes já chega ao serviço com cd4 abaixo de 500, ou seja, com indicação de uso de ARV. Quando questionada sobre inicio de TARV para esses pacientes assintomaticos, refere boa aceitação em relação a prescrição de Kaletra, inclusive troca TARV quando o paciente reclama de RTV pelo Kaletra e todos os seus pacientes aceitam muito bem. Sobre os casais sorodiscordantes, ainda nao iniciou para nenhum pacientes, utilizei dados do 720 para reforcar benefícios do uso de Kaletra pára esse perfil de paciente.Refere experiência positiva no uso de Kaletra em dose única diária.#MERCADO: o ambulatório recebe muitos pacientes com diagnostico tardio, já com indicação cê tratamento. Estão com a agenda aberta para novosmpacientes, 2 novos por semana. Nao sabe se permanecera trabalhando no ambulatório.</t>
  </si>
  <si>
    <t>PR014101</t>
  </si>
  <si>
    <t>LUCIANE ALVES BOTELHO</t>
  </si>
  <si>
    <t>#MP abordado novas recomendações do consenso referente corte de CD4 e tratamento de casais sorodiscordantes com apoio do VA, medica refere que ainda nao inicia TARV para sorodiscordantes porque os pacientes ainda nao estão aceitando, referente ao corte de CD4, relata que já tem indicado e que e a favor dessa conduta, quando os pacientes já estão dispostos inicia imediatamente ou então trabalha adesão. Além disso, com o VA abordei pagina referente potência, estudo 720.#OBJ: na opiniao da medica, associa Kaletra para inicio de terapia para pacientes imunossuprimidos pela experiência passada e boa reconstituição imunológica. Refere nao iniciar TARV com Kaletra para pacientes com CD4 alto, então abordei VA sobre potência, estudo 720, relacionando o beneficio da reconstituição imunológica de Kaletra em vários cortes de CD4.#MERCADO: falta de profissionais da especialidade de infectologia para atender pacientes HIV, queda na qualidade de atendimento para esses pacientes. Possibilidade cê descentralizar ainda mais o atendimento e ser realizado por clínicos e nao infectos.@TREINAMENTO: medica refere preocupação sobre manejo das comodidades.@MKT: oportunidade para realizar ações estratégicas para manejo de comodidades, pois medica refere dificuldades cê manejo dos pacientes.</t>
  </si>
  <si>
    <t>PR010236</t>
  </si>
  <si>
    <t>GENI MACHADO STROZZI</t>
  </si>
  <si>
    <t>GER</t>
  </si>
  <si>
    <t>#MP: trabalhei novas recomendações do consenso enfatizando Kaletra como primeira opção de IP e também para gestante, pois o CT de ATV estava divulgando que seriam primeira opção de IP e que poderia ser usado para gestantes, então mostrei no iPad a versão e a medica confirmou que havia lido já o arquivo. Enfatizei manter ARV após parto. Sobre casais sorodiscordantes refere que ainda nao possui nenhum paciente neste perfil.</t>
  </si>
  <si>
    <t>PR009854</t>
  </si>
  <si>
    <t>LUIZ ALBERTO FISCHER ABRAMIDES</t>
  </si>
  <si>
    <t>#MP: trabalhei novas recomendações do consenso enfatizando Kaletra como primeira opção de IP e também para gestante, pois o CT de ATV estava divulgando que seriam primeira opção de IP e que poderia ser usado para gestantes, então mostrei no iPad a versão preliminar. Medico refere que já tem iniciai TARV mais precoce desde a nota técnica do ano passado, porém para pacientes sorodiscordantes ainda sente dificuldade pois os pacientes nao estão aceitando. Enfatizei barreira genética de Kaletra para pacientes assintomaticos.#MERCADO: pacientes com diagnostico tardio.</t>
  </si>
  <si>
    <t>PR006023</t>
  </si>
  <si>
    <t>JAZONIR VIEIRA DA ROCHA</t>
  </si>
  <si>
    <t>#MP: conversamos sobre novas recomendações do consenso, medico refere que ainda nao leu o arquivo, nem tinha conhecimento. Demonstrei o arquivo no iPad e o medico solicitou o link para que possa ler o material. Refere nao ter pacientes com cd4 acima de 500 e que o diagnostico ainda e muito tardio. Sobre casais sorodiscordantes nao possui nenhum. Medico nao demonstrou muito interesse nas informações.</t>
  </si>
  <si>
    <t>SP077273</t>
  </si>
  <si>
    <t>ANNA CHRISTINA TOJAL DA SILVA</t>
  </si>
  <si>
    <t>Destaque para alta penetração do Kaletra no SNC com redução da CV também no liquor.   #MERCADO:- Comentou que esta havendo muitos casos de declinio neurocognitivo nos pacientes com AIDS avançada.</t>
  </si>
  <si>
    <t>SP121214</t>
  </si>
  <si>
    <t>DAVID TIBIRICA CARAVELAS</t>
  </si>
  <si>
    <t>Destaque para flexibilidade posologica do Kaletra e segurança a longo prazo.</t>
  </si>
  <si>
    <t>SP081737</t>
  </si>
  <si>
    <t>LUIZ SERGIO D OLIVEIRA ROCHA</t>
  </si>
  <si>
    <t>Destaque para segurança apresentada pelo Kaletra a longo prazo.</t>
  </si>
  <si>
    <t>SP141553</t>
  </si>
  <si>
    <t>HENRIQUE DIB OLIVEIRA REIS</t>
  </si>
  <si>
    <t>Comentou que esta iniciando o tabalho no HC, agora como contratado, fará os ambulatórios de 2a. e 6a.</t>
  </si>
  <si>
    <t>SP104844</t>
  </si>
  <si>
    <t>FERNANDO CRIVELENTI VILAR</t>
  </si>
  <si>
    <t>#SOL:- Voltou a solicitar a realização de uma oficina para debate de casos clinicos com foco no SNC, preferencia com Dr. Vidal.</t>
  </si>
  <si>
    <t>SP070289</t>
  </si>
  <si>
    <t>ALDA SOARES DOS SANTOS QUAGLIO</t>
  </si>
  <si>
    <t>Destaque para segurança e alta penetração do Kaletra no SNC com capacidade de redução da CV também no liquor.   #MP:- Trabalhando somente com V.A, ainda não recebemos o material para o trabalho no mês.</t>
  </si>
  <si>
    <t>SP131702</t>
  </si>
  <si>
    <t>RIVIAN CHRISTINA LOPES FAIOLLA</t>
  </si>
  <si>
    <t>Destaque para segurança do Kaletra a longo prazo e alta barreira genética.   #MP:- Trabalho com VA, não recebemos material promocional para mês de trabalho.</t>
  </si>
  <si>
    <t>MICHELI DEOLINDO</t>
  </si>
  <si>
    <t>Comentou que DRS Barretos esta enviando estoques com regularidade e paraou de faltar para os pacientes.</t>
  </si>
  <si>
    <t>SP102900</t>
  </si>
  <si>
    <t>RENATA TEODORO NASCIMENTO</t>
  </si>
  <si>
    <t>OLGA MARIA PRADO CONTRO</t>
  </si>
  <si>
    <t>#MERCADO:- Comentou que esta recebendo em média 2 pacientes novos por mês e normalmente já com AIDS, iniciando TARV.</t>
  </si>
  <si>
    <t>SP132338</t>
  </si>
  <si>
    <t>GUILHERME CARVALHO FREIRE</t>
  </si>
  <si>
    <t>#MP:- Na sua opinião é muito importante que entregamos o consenso, pois o ministério demora para enviar para as unidades.</t>
  </si>
  <si>
    <t>ALESSANDRA M MEDRADO</t>
  </si>
  <si>
    <t>Informou que agora a Magali (DRS Araçatuba) esta enviando os entesques em dia e não teve mais problemas com falta de Kaletra.</t>
  </si>
  <si>
    <t>SP038658</t>
  </si>
  <si>
    <t>CELSO CREMONEZE VILELA</t>
  </si>
  <si>
    <t>#MP:- Comentou que os materiais que estamos entregando ( Guia Comorbidade, Artigo Dr. Ricardo e Dr. Estevão), são muito importante, pois na sua opinião os médicos que trabalham fora dos grandes centros são carentes destas informações.</t>
  </si>
  <si>
    <t>SP112586</t>
  </si>
  <si>
    <t>FABIO BOMBARDA</t>
  </si>
  <si>
    <t>Destaque para posicionamento do Kaletra pelo Consenso Brasileiro, corroboramndo com a posição do mesmo que prefere maior barreira genética que garanta o paciente por mais tempo de tratamento.</t>
  </si>
  <si>
    <t>SP034469</t>
  </si>
  <si>
    <t>DANIEL MARTINS FERREIRA JUNIOR</t>
  </si>
  <si>
    <t>#OBJ:- Destque para alta barreira genética do Kaletra e comodidade posológica, derrubando o argumento que ATV é o melhor para o paciente.</t>
  </si>
  <si>
    <t>SP046474</t>
  </si>
  <si>
    <t>STELIOS FIKARIS</t>
  </si>
  <si>
    <t>#MP:- Comentou que é importante a ação de impressão e distribuição de parte ou total do consenso de HIV.</t>
  </si>
  <si>
    <t>SP084312</t>
  </si>
  <si>
    <t>JOSE USAN JUNIOR</t>
  </si>
  <si>
    <t>#MP:- elogiou a qualidade dos artigos que entregamos, principalmente quando escrito pelo Dr. Ricardo Diaz.#OBJ:- Comentou que tem vários pacientes com CD4 acima de 350 células e resistente em iniciara TARV. Comentei qual o objetivo do consenso em iniciar o tratamento mais cedo e ficou de analisar a situação.</t>
  </si>
  <si>
    <t>SP099819</t>
  </si>
  <si>
    <t>RAFAEL BARROS DE CASTRO</t>
  </si>
  <si>
    <t>informou que ira atender somente pacientes particulares no consultório, tem apenas 12 pacientes em acompanhamento.</t>
  </si>
  <si>
    <t>Informou que não poderá participar do ATHUS em junho, pois estará ausente neste período.</t>
  </si>
  <si>
    <t>SP049487</t>
  </si>
  <si>
    <t>THEO WELINGTON MANO DE OLIVEIRA</t>
  </si>
  <si>
    <t>Destaque para artigo do Dr. Estevão sobre casais soro discordantes, comentou que tem alguns casais que se fazem parte deste perfil, ira oferecer o tratamento quando voltarem ao consultório.</t>
  </si>
  <si>
    <t>SP092864</t>
  </si>
  <si>
    <t>MARCIO CESAR REINO GAGGINI</t>
  </si>
  <si>
    <t>SP131134</t>
  </si>
  <si>
    <t>RENATO FERNEDA DE SOUZA</t>
  </si>
  <si>
    <t>#OBJ:- Comentou que não tem conseguido prescrever Kaletra em dose única, os pacientes não estão aceitando, achando muitos comprimidos para tomar de uma vez.</t>
  </si>
  <si>
    <t>SP095601</t>
  </si>
  <si>
    <t>KARINA CURY DE MARCHI</t>
  </si>
  <si>
    <t>#MP:- Comentou que o artigo do Dr. Estevão esta muito rico em detalhes que favorece o entendimentos dos principios do tratamento do Paciente.</t>
  </si>
  <si>
    <t>JULIANA RODRIGUES ADDAS</t>
  </si>
  <si>
    <t>PHA</t>
  </si>
  <si>
    <t>#MERCADO:- Comentou que esta aumentando a demanda na farmácia e que a DRS nos ultimos mneses enviou estoque no prazo correto.</t>
  </si>
  <si>
    <t>SP139004</t>
  </si>
  <si>
    <t>TALITHA TONINI DE OLIVEIRA</t>
  </si>
  <si>
    <t>#CON:- Comentou que recebeu convite da BMS para participar do HOPE, quando informou que tem evento de CCIH, o consultor solicitou que troque a prioridade para participar do HOPE.</t>
  </si>
  <si>
    <t>SP140635</t>
  </si>
  <si>
    <t>ROBSON POUL LUCAS TIOSSI</t>
  </si>
  <si>
    <t>#CON:- Comentou que recebeu convite para sua participação no HOPE, evento da BMS, deixará de participar de um evento de CCIH para participar no HOPE.</t>
  </si>
  <si>
    <t>SP098009</t>
  </si>
  <si>
    <t>VIVIANE ANHETI PRADO</t>
  </si>
  <si>
    <t>#CON:- Comentou que já é o terceiro ano que a BMS a convida para participação no HOPE.</t>
  </si>
  <si>
    <t>SP074274</t>
  </si>
  <si>
    <t>FERNANDO GONGORA RUBIO</t>
  </si>
  <si>
    <t>#OBJ:- comentou que depois que o Kaletra foi fixado como primeira opção de TARV no consenso, a Abbott diminuiu a quantidade de convites para congressos e aulas.</t>
  </si>
  <si>
    <t>SP048412</t>
  </si>
  <si>
    <t>DELZI VINHA NUNES DE GONGORA</t>
  </si>
  <si>
    <t>#MP:- Comentou que é muito boa a qualidade dos artigos escritos pelo Dr. Ricardo.</t>
  </si>
  <si>
    <t>SP021441</t>
  </si>
  <si>
    <t>IRINEU LUIZ MAIA</t>
  </si>
  <si>
    <t>#MP:- Falou que a aceitação dos artigos escritos pelo Dr. Ricardo Dias é muito boa pelos médicos do HB.</t>
  </si>
  <si>
    <t>SP058150</t>
  </si>
  <si>
    <t>CELIA FRANCO</t>
  </si>
  <si>
    <t>#CON:- Comentou que o consultor da BMS tem sugerido a troca do TDF por Abacavir para manter a dose única com ATV.</t>
  </si>
  <si>
    <t>SP089188</t>
  </si>
  <si>
    <t>MELISSA MAIA BRAZ</t>
  </si>
  <si>
    <t>#MP:-Comentou que leu os artigos do Dr. Ricardo e Dr. Estevão, na sua opinião muito bem escrito e fácil entendimento.</t>
  </si>
  <si>
    <t>SP061047</t>
  </si>
  <si>
    <t>DEUSENIA MACHADO ULISSES BARBOSA</t>
  </si>
  <si>
    <t>#MP:- comentou que precisamos entregar materiais com foco nas crianças.</t>
  </si>
  <si>
    <t>CLEBER FABIANO DALOLIO</t>
  </si>
  <si>
    <t>#MERCADO:- Informou que não poderá repassar informações de demanda por orientação da gerente do serviço (Marisa).</t>
  </si>
  <si>
    <t>MILENE CRISTINA DUTRA</t>
  </si>
  <si>
    <t>OUT</t>
  </si>
  <si>
    <t>#MERCADO:- Media de 7 pacientes ao mês tem iniciado TARV, a maiorias com Dr. Arlindo.</t>
  </si>
  <si>
    <t>SP059599</t>
  </si>
  <si>
    <t>ANTONIO SERGIO MUNHOZ</t>
  </si>
  <si>
    <t>#MP:- Reclamou que os pediatras estão carentes de informações, pois todos materiais que entregamos se referem apenas para adultos.</t>
  </si>
  <si>
    <t>SP033631</t>
  </si>
  <si>
    <t>RICARDO SANTAELLA ROSA</t>
  </si>
  <si>
    <t>#MP:- Comentou o artigo do Dr. Estevão esta muito bem escrito e relata a realidade de sua unidade.</t>
  </si>
  <si>
    <t>SP091741</t>
  </si>
  <si>
    <t>ARLINDO SCHIESARI JUNIOR</t>
  </si>
  <si>
    <t>#MP:- Comentou sobre a importância de receber os materiais escritos pelos responsáveis do consenso.</t>
  </si>
  <si>
    <t>MG002717</t>
  </si>
  <si>
    <t>LECIO VASCONCELOS JUNIOR</t>
  </si>
  <si>
    <t>Convidei ele para o nosso evento Athus, mas ele fará o treinamento do ministério e nao poderá ir.</t>
  </si>
  <si>
    <t>MG038971</t>
  </si>
  <si>
    <t>GUSTAVO MACHADO ROCHA</t>
  </si>
  <si>
    <t>Convidei para nosso evento Athus e ele disse que me respondera até segunda feira. Mantive o foco em Kaletra tomada única diária.</t>
  </si>
  <si>
    <t>DIRECIA CARDOSO SILVA</t>
  </si>
  <si>
    <t>Conversamos sobre o Kaletra como primeira opção do consenso, e sobre Kaletra tomada única diária.</t>
  </si>
  <si>
    <t>MG034443</t>
  </si>
  <si>
    <t>ROSANGELA FRANCO GUEDES</t>
  </si>
  <si>
    <t>Conversamos novamente sobre o cansenso, e Kaletra como primeira opção.Convidei para o evento Athus, mas ela nao poderá.</t>
  </si>
  <si>
    <t>SONIA OLIVEIRA DINIZ</t>
  </si>
  <si>
    <t>Conversamos sobre o Kaletra que se manteve em primeira escolha como ip no consenso.</t>
  </si>
  <si>
    <t>MG007180</t>
  </si>
  <si>
    <t>MANOEL OTAVIO DA COSTA ROCHA</t>
  </si>
  <si>
    <t>#MP Conversamos sobre o consenso novamente e ele disse ira realizar uma discussão sobre ele na próxima semana, sendo assim ele agradeceu o arquivo que eu mandei para ele</t>
  </si>
  <si>
    <t>MG014305</t>
  </si>
  <si>
    <t>HERCULANO FRANCISCO FERREIRA KELLES</t>
  </si>
  <si>
    <t>Conversamos sobre nosso evento em vitória e ela disse que se interessa muito em participar.</t>
  </si>
  <si>
    <t>MG039598</t>
  </si>
  <si>
    <t>ALINE DE OLIVEIRA MANO</t>
  </si>
  <si>
    <t>Visita para confirmas sua participação em nosso evento Athus, tudo OK.</t>
  </si>
  <si>
    <t>MG021590</t>
  </si>
  <si>
    <t>VANESSA ALVIM LOBATO</t>
  </si>
  <si>
    <t>Foco na posologia do Kaletra, pois ela ficou em duvida se podia dar comprimido massacrado para quem tomava Kaletra solução, eu esclareci que nao poderia fazer isso em impotente nenhuma.</t>
  </si>
  <si>
    <t>MG030769</t>
  </si>
  <si>
    <t>FABIANA MARIA KAKEHASI</t>
  </si>
  <si>
    <t>Conversamos obre a falta de Kaletra solução, e disse a ela que o abbott nao estava envolvido nesta falta.</t>
  </si>
  <si>
    <t>MG019796</t>
  </si>
  <si>
    <t>JORGE ANDRADE PINTO</t>
  </si>
  <si>
    <t>Conversamos sobre os projetos que ele esta envolvido, e ele me disse que o abbott está participando de alguns.</t>
  </si>
  <si>
    <t>MONICA DINIZ BRANDAO B</t>
  </si>
  <si>
    <t>Conversamos sobre o Kaletra como primeira opção do consenso.</t>
  </si>
  <si>
    <t>MG048761</t>
  </si>
  <si>
    <t>RENATA LANNA MACIEL</t>
  </si>
  <si>
    <t>Conversamos sobre o problema de utorizacao da gerência do CTR para o evento Athus, e ela disse que nao está com boas esperanças.</t>
  </si>
  <si>
    <t>MARIA DO CARMO TEATINI TAVARES</t>
  </si>
  <si>
    <t>Conversamos sobre o consenso, com foco no Kaletra como ip preferencial do consenso.</t>
  </si>
  <si>
    <t>MG032499</t>
  </si>
  <si>
    <t>ROBERTA APARECIDA GONCALVES</t>
  </si>
  <si>
    <t>Visita muito rápida, ela me ouviu, mas nao participou, estava de saída.</t>
  </si>
  <si>
    <t>MG033776</t>
  </si>
  <si>
    <t>FLAVIA GOMES FALEIRO FERREIRA</t>
  </si>
  <si>
    <t>Conversamos sobre o Kaletra infantilE como ele é importante para a que as crianças cheguem na idade adulta com um bom perfil de terapia.</t>
  </si>
  <si>
    <t>MG010086</t>
  </si>
  <si>
    <t>INACIO ROBERTO DE CARVALHO</t>
  </si>
  <si>
    <t>Conversamos sobre a posologia do Kaletra comprimido pediátrico,ele queria massacrar o comprimido, eu disse a ele que isso nao pode ser feito, pois mudaria a biodisponibilizade dele.</t>
  </si>
  <si>
    <t>MG049544</t>
  </si>
  <si>
    <t>HELENA DUANI</t>
  </si>
  <si>
    <t>Conversamos sobre o sua participação no evento Athus e ela confirmou que ira</t>
  </si>
  <si>
    <t>SILVIA INACIO PINTO</t>
  </si>
  <si>
    <t>Conversamos sobre o Kaletra como primeira escolha do consenso brasileiro</t>
  </si>
  <si>
    <t>MG023644</t>
  </si>
  <si>
    <t>ANDREA LUCCHESI DE CARVALHO</t>
  </si>
  <si>
    <t>Conversamos sobre a falta do Kaletra infantil, e pontuei que oAbbott não teve nada a ver com o episódio.</t>
  </si>
  <si>
    <t>MG038449</t>
  </si>
  <si>
    <t>JOAO PAULO RAMOS CAMPOS</t>
  </si>
  <si>
    <t>Conversamos sobre o serviço de HIV de sete lagoas e ele disse que devera aumentar seus dias nesta cidade.</t>
  </si>
  <si>
    <t>MG007305</t>
  </si>
  <si>
    <t>ENIO ROBERTO PIETRA PEDROSO</t>
  </si>
  <si>
    <t>Visita muito rápida, ele nao deu muita atenção, pois estava com seus alunos.</t>
  </si>
  <si>
    <t>MG023553</t>
  </si>
  <si>
    <t>RICARDO ANDRADE CARMO</t>
  </si>
  <si>
    <t>#MP Conversamos sobre o consenso, ele disse que este foi o melhor consenso de todos, mas esta preocupado com a sustentabilidade do programa, pois muitos pacientes novos iniciarão a TARV.</t>
  </si>
  <si>
    <t>MG016602</t>
  </si>
  <si>
    <t>VIRGILIO VIEIRA NETO</t>
  </si>
  <si>
    <t>Conversamos sobre o consenso brasileiro e ele me mostrou uma parte do consenso Americano falando sobre alteração renal do ATV.</t>
  </si>
  <si>
    <t>MG036328</t>
  </si>
  <si>
    <t>MARIA TEREZA NEVES DE SIQUEIRA</t>
  </si>
  <si>
    <t>#MP Conversamos sobre o consenso com foco no Kaletra e ela disse que gostaria muito de receber uma exemplar impresso deste. Também comentou que esta tendo pacientes gestantes e um número significativo.</t>
  </si>
  <si>
    <t>MG046826</t>
  </si>
  <si>
    <t>MARIA CAMILO RIBEIRO DE SENNA</t>
  </si>
  <si>
    <t>#MP conversamos novamente sobre os casais sorodiscordadntes e ela disse que está oferecendo terapia para todos.</t>
  </si>
  <si>
    <t>MG048574</t>
  </si>
  <si>
    <t>VIVIANE DIAS CRUZ</t>
  </si>
  <si>
    <t>#MP Conversamos sobre o consenso e ela se manteve otimista com ele, questionou sobre o evento Athus, dizendo que já recebeu o contato da agencia e confirmou sua participação.</t>
  </si>
  <si>
    <t>MG024544</t>
  </si>
  <si>
    <t>ANA LUCIA NOGUEIRA DINIZ</t>
  </si>
  <si>
    <t>Conversamos sobre a falta do Kaletra solução, e mostrei a ela que o Abbott está em dia com o contrato.</t>
  </si>
  <si>
    <t>MG026244</t>
  </si>
  <si>
    <t>RODNEY MARTINS NETO</t>
  </si>
  <si>
    <t>Visita muito rápida, ele estava com pressa, mas pelo menos me ouviu.</t>
  </si>
  <si>
    <t>MG037123</t>
  </si>
  <si>
    <t>FLAVIO DE SOUZA LIMA</t>
  </si>
  <si>
    <t>#MP Conversamos sobre consenso e ele disse que nao se prende ao consenso, pois individualiza a terapia.Mas mesmo assim gostou muito desta nova versão.</t>
  </si>
  <si>
    <t>MG019158</t>
  </si>
  <si>
    <t>SELMITA GOMES FERREIRA</t>
  </si>
  <si>
    <t>Conversamos sobre inicio de terapia e ela disse que na maioria das vezes está iniciando com Kaletra</t>
  </si>
  <si>
    <t>MG038153</t>
  </si>
  <si>
    <t>RENATA ELIANE DE AVILA</t>
  </si>
  <si>
    <t>#MP Conversamos sobre sua conduta em relação a casos sorodiscordadntes e ela disse que agora ira oferecer terapia para todos.</t>
  </si>
  <si>
    <t>MG034202</t>
  </si>
  <si>
    <t>FLAVIA ANDRADE RIBEIRO</t>
  </si>
  <si>
    <t>#MP Conversamos muito sobre o novo consenso, e ela disse gostou de todas as alterações, inclusive do Kaletra ter ficado como primeira opção.</t>
  </si>
  <si>
    <t>MG019208</t>
  </si>
  <si>
    <t>UNAI TUPINAMBAS</t>
  </si>
  <si>
    <t>#MP conversamos muito sobre o consenso, ele gostou muito da qualidade dos nossos materiais e disse que Kaletra continua sendo seu IP preferencial.Quanto ao curso de resistência, ele disse que não será possível sua realização este ano.</t>
  </si>
  <si>
    <t>LAYLA LORENA BEZERRA DE ALMEIDA</t>
  </si>
  <si>
    <t>Primeira visita a nova residente do serviço ( R 1), momento de falar mais do que ouvir pois ela ainda não possui vivência de tratamento no HIV.</t>
  </si>
  <si>
    <t>RJ925055</t>
  </si>
  <si>
    <t>RENATO RIBEIRO DE ANDRADE SODRE</t>
  </si>
  <si>
    <t>#mp Dr Renato acredita que o tema em questão é bastante polêmico, apesar do HPTN052, ser de fato um estudo de grande expressão.</t>
  </si>
  <si>
    <t>Primeira visita ao novo residente do serviço ( R 1), momento de falar mais do que ouvir pois ele ainda não possui vivência de tratamento no HIV.</t>
  </si>
  <si>
    <t>RJ050252</t>
  </si>
  <si>
    <t>ELIANE SILVA</t>
  </si>
  <si>
    <t>#mp médica achou interessante o assunto abordado o material, mas a questão da adesão ainda preocupa muito, tanto com relação aos casais, quanto com relação ao novo corte de CD4.</t>
  </si>
  <si>
    <t>RJ033756</t>
  </si>
  <si>
    <t>MARIA CRISTINA FIGUEIREDO</t>
  </si>
  <si>
    <t># MP Dr Maria Cristina disse que admira muito o Dr Estevão e não sabe como ele grava todas as mutações e todos os detalhes de estudos. Disse que o que ele escreve sempre vale a pena ler.</t>
  </si>
  <si>
    <t>RJ045822</t>
  </si>
  <si>
    <t>THALITA FERNANDES DE ABREU</t>
  </si>
  <si>
    <t>Dr Thalita ainda está doente e reduziu sua carga de trabalho, agora só está uma vez por semana.</t>
  </si>
  <si>
    <t>RJ061732</t>
  </si>
  <si>
    <t>PAULO FEIJO BARROSO</t>
  </si>
  <si>
    <t>#mp Dr Paulo apreciou o material do Dr Estevão pois admira seus comentários.</t>
  </si>
  <si>
    <t>RJ477743</t>
  </si>
  <si>
    <t>ALBERTO CHEBABO</t>
  </si>
  <si>
    <t># SOL Dr Chebabo solicitou patrocínio para palestrante em seus encontros médicos que ocorrem toda quarta feira dentro do FUNDÃO. Eu expliquei que este ano não conseguiremos apoiá- lo, mas lembrei que ano passado o fizemos.</t>
  </si>
  <si>
    <t>RJ037896</t>
  </si>
  <si>
    <t>ELIZABETH MACHADO</t>
  </si>
  <si>
    <t>Dr Elizabeth disse que iniciará um estudo com daruna em crianças, depois me explicará melhor.</t>
  </si>
  <si>
    <t>RJ042250</t>
  </si>
  <si>
    <t>LUCIA DE ARAUJO EVANGELISTA</t>
  </si>
  <si>
    <t># MP Dr Lúcia disse que a tabela contida no material é muito útil o dia a dia, principalmente para mostrar para pacientes adolescentes as vias de transmissão, a fim de preservar seus futuros parceiros.</t>
  </si>
  <si>
    <t>RJ476577</t>
  </si>
  <si>
    <t>ANA CRISTINA CISNE FROTA</t>
  </si>
  <si>
    <t>Dr Ana estava com pressa, não falou muito somente ouviu e concordou.</t>
  </si>
  <si>
    <t>RJ039805</t>
  </si>
  <si>
    <t>RICARDO HUGO DA SILVA E OLIVEIRA</t>
  </si>
  <si>
    <t># MP focamos em adolescentes e o início da vida sexual com um parceiro negativo.</t>
  </si>
  <si>
    <t>RJ005346</t>
  </si>
  <si>
    <t>JORGE FRANCISCO CUNHA PINTO</t>
  </si>
  <si>
    <t># MP Dr Jorge não gosta muito de material comentado, mas disse que o assunto lhe interessa bastante e que possui alguns casais nesse perfil. Disse que compartilha a decisão com seus pacientes.</t>
  </si>
  <si>
    <t>RJ054385</t>
  </si>
  <si>
    <t>ISABEL VERONICA BRAGA</t>
  </si>
  <si>
    <t>Dr Isabel irá ao ATHUS. Posicionei Kaletra frente ATV, pois conheço sua preferência.</t>
  </si>
  <si>
    <t>RJ034788</t>
  </si>
  <si>
    <t>NORMA RUBINI</t>
  </si>
  <si>
    <t>#mp conversamos sobre importância se usar camisinha e da os adesão principalmente para os adolescentes que estão iniciando sua vida sexual, com um parceiro negativo.</t>
  </si>
  <si>
    <t>#mp Dr Verônica disse que já ouviu falar no Dr Estevão, embora esteja a muitos anos na Bhaia. Disse que iria ler o material e que o assunto era muito interessante.</t>
  </si>
  <si>
    <t>RJ063815</t>
  </si>
  <si>
    <t>IVETE AUTO ESPINDOLA</t>
  </si>
  <si>
    <t>N</t>
  </si>
  <si>
    <t># MP conversamos sobre a questão dos casais sorodiscordantes e ela falou que sempre explica para os pacientes as vantagens e as desvantagens de se iniciar a TARV.</t>
  </si>
  <si>
    <t># SOL solicitou HPTN 052 . Já liguei para o abbott center e solicitei.</t>
  </si>
  <si>
    <t>RJ872156</t>
  </si>
  <si>
    <t>LORENA PINTO MONTEIRO</t>
  </si>
  <si>
    <t>Dr Lorena perguntou sobre nosso próximo encontro eu informei que ainda marcaria com o Dr Luiz Antônio.</t>
  </si>
  <si>
    <t>RJ496516</t>
  </si>
  <si>
    <t>VALERIA CARVALHO COSTA</t>
  </si>
  <si>
    <t>#mp Dr Valéria elogiou o material do Dr Estevão, concordando que o HPTN 052 foi o estudo de maior expressão que tratou a questão dos casais sorodiscordantes .</t>
  </si>
  <si>
    <t>RJ052346</t>
  </si>
  <si>
    <t>LUIZ ANTONIO DE LIMA</t>
  </si>
  <si>
    <t>#mp Dr Luiz comentou que a opinião do Dr Estevão é sempre muito importante para o serviço, mas tratar os casais sorodiscordantes ainda é uma polêmica devido a adesão.</t>
  </si>
  <si>
    <t>RJ896527</t>
  </si>
  <si>
    <t>ALINE DE CARVALHO COSTA</t>
  </si>
  <si>
    <t># MP comentou que a tabela de formas de transmissão, auxilia muito no dia a dia, principalmente para mostrar para os pacientes os reais riscos.</t>
  </si>
  <si>
    <t>RJ908410</t>
  </si>
  <si>
    <t>LUIZ FELIPE DE ABREU GUIMARAES</t>
  </si>
  <si>
    <t># MP como a maioria dos médicos do Fundão, DR Luiz Felipe apreciou o fato do material ser comentado pelo Dr Estevão.</t>
  </si>
  <si>
    <t>RJ844292</t>
  </si>
  <si>
    <t>CLAUDIA SFFEIR DE OLIVEIRA</t>
  </si>
  <si>
    <t>Dr Cláudia perguntou quando será nosso próximo encontro de residentes, informei que estou esperando a disponibilidade do Dr Luiz Antônio.</t>
  </si>
  <si>
    <t>RJ418025</t>
  </si>
  <si>
    <t>SILVIA BEATRIZ MAY</t>
  </si>
  <si>
    <t># MP Dr Silvia falou que tudo que o Dr Estevão fala é sempre muito relevante, e que o material deve estar ótimo.</t>
  </si>
  <si>
    <t>RJ906204</t>
  </si>
  <si>
    <t>ANDRE BON FERNANDES DA COSTA</t>
  </si>
  <si>
    <t>Dr André disse que Kaletra ainda tem seu espaço, e comentamos sobre os EA manejáveis e não manejáveis.</t>
  </si>
  <si>
    <t>RJ089678</t>
  </si>
  <si>
    <t>ISABELLA BARBOSA CLEINMAN</t>
  </si>
  <si>
    <t># MP gostou bastante do material do Dr Estevão, mas disse que apesar das evidências o assunto é polêmico.</t>
  </si>
  <si>
    <t>RJ047210</t>
  </si>
  <si>
    <t>CLAUDIO COLETTI JUNIOR</t>
  </si>
  <si>
    <t>Dr Cláudio já confirmou sua presença no Athus.</t>
  </si>
  <si>
    <t>MARIA ALICE NUSZ</t>
  </si>
  <si>
    <t>Estava de férias, voltou esta semana</t>
  </si>
  <si>
    <t>RJ526657</t>
  </si>
  <si>
    <t>MARCELO RIBEIRO SCHIRMER</t>
  </si>
  <si>
    <t>Médico trabalha no Inca ( na Cruz vermelha) na parte de transplante.</t>
  </si>
  <si>
    <t>RJ064061</t>
  </si>
  <si>
    <t>MARCIO F FERNANDES</t>
  </si>
  <si>
    <t>#MP médico achou o tema de casais sorodiscordantes bastante pertinente, mas também muito polêmico. Disse que concorda com o tratamento precoce quando se trata de outros esquemas de ARV, e com menos EA.# obj seu maior questionamento refere-se ao aumento de triglicérides e o impacto disso na saúde do paciente.</t>
  </si>
  <si>
    <t>RJ541711</t>
  </si>
  <si>
    <t>WALTER DE ARAUJO EYER SILVA</t>
  </si>
  <si>
    <t>ALG</t>
  </si>
  <si>
    <t># SOL Dr Walter solicitou mais um livro do Dr Ricardo Dias, material que entregamos ano passado. Como tinha disponível no carro, atendi prontamente sua solicitação.</t>
  </si>
  <si>
    <t>RJ250237</t>
  </si>
  <si>
    <t>ANA SAMPAIO</t>
  </si>
  <si>
    <t>#mp médica demonstrou interesse pela questão do tratamento precoce de casais, mas tem receio que a possível falha na adesão comprometa algum esquema.</t>
  </si>
  <si>
    <t>RJ051904</t>
  </si>
  <si>
    <t>JULIANA M A S BORCHERT</t>
  </si>
  <si>
    <t># MP Demonstrou bastante interesse sobre o assunto - casais sorodiscordantes - .# sol solicitou estudo, HPTN 052.</t>
  </si>
  <si>
    <t>RJ840866</t>
  </si>
  <si>
    <t>JAQUELINE ABEL DA ROCHA</t>
  </si>
  <si>
    <t># obj médica comentou que é um pouco reticente ao uso de Kaletra devido a seus EA.</t>
  </si>
  <si>
    <t>RJ733822</t>
  </si>
  <si>
    <t>PAULA GAMA MUNIZ DE CAMPOS</t>
  </si>
  <si>
    <t>Médica está grávida de outro menino. Primeiro Bernardo. Solicitar estudo Start para estudo meu.# mp quando conversamos sobre casais sorodiscordantes, esta médica informou que embora as mulheres levem a " fama" de serem mais conscientes com relação ao uso da camisinha, na prática, ela não tem observado isso, e exatamente por isso tem medo que o uso precoce de ARV para proteger o parceiro, incentive as relações sem camisinha.</t>
  </si>
  <si>
    <t>SP121965</t>
  </si>
  <si>
    <t>MARCELO DE PAULA SOARES</t>
  </si>
  <si>
    <t>DESTAQUEI KLT COMO IP PREFERENCIAL NO CONSENSO, ABORDEI HSH PAC SORODISCORDANTES</t>
  </si>
  <si>
    <t>SP052917</t>
  </si>
  <si>
    <t>EDSON CLEMENTINO DA SILVA</t>
  </si>
  <si>
    <t>Destaquei flexibilidade posologica de KLT</t>
  </si>
  <si>
    <t>SP047522</t>
  </si>
  <si>
    <t>CRISTINA MARIA DE FATIMA GUASTINI</t>
  </si>
  <si>
    <t>Reforcei os benefícios de KLT</t>
  </si>
  <si>
    <t>SP020124</t>
  </si>
  <si>
    <t>LUIZA BATISTA</t>
  </si>
  <si>
    <t>DESTAQUEI EFICACIA DE KLT</t>
  </si>
  <si>
    <t>SP076084</t>
  </si>
  <si>
    <t>SANDRA MITIE AKAMATSU ITO</t>
  </si>
  <si>
    <t>Reforcei eficacia de KLT</t>
  </si>
  <si>
    <t>SP078467</t>
  </si>
  <si>
    <t>ANGELA CHRISTINA SALLES</t>
  </si>
  <si>
    <t>Destacar eficacia de KLT</t>
  </si>
  <si>
    <t>SP028095</t>
  </si>
  <si>
    <t>MARIA DO SOCORRO CARNEIRO FERRAO</t>
  </si>
  <si>
    <t>SP049360</t>
  </si>
  <si>
    <t>JAMAL MUHAMAD ABDUL HAMID SULEIMAN</t>
  </si>
  <si>
    <t>Destaquei eficacia de KLT</t>
  </si>
  <si>
    <t>SP063475</t>
  </si>
  <si>
    <t>AUGUSTO CESAR PENALVA DE OLIVEIRA</t>
  </si>
  <si>
    <t>Alinhamos O que será apresentado na reunião do dia 09-04-13 com os STAFFS Abbott</t>
  </si>
  <si>
    <t>SP067217</t>
  </si>
  <si>
    <t>JORGE SIMAO DO ROSARIO CASSEB</t>
  </si>
  <si>
    <t>SP083383</t>
  </si>
  <si>
    <t>LUCIANA MARCENAL LONGO</t>
  </si>
  <si>
    <t>Destaquei benefícios de KLT/ COMORBIDADES -ALTERAÇÕES RENAIS</t>
  </si>
  <si>
    <t>SP118625</t>
  </si>
  <si>
    <t>JOSE ERNESTO VIDAL BERMUDEZ</t>
  </si>
  <si>
    <t>ALINHAMOS O QUE SERÁ APRESENTADO REFERENTE AO PROJETO SNC - BODY MINDINHO CARE NETWORK PARA OS STAFFS ABBOTT</t>
  </si>
  <si>
    <t>SP055824</t>
  </si>
  <si>
    <t>LUIZ CARLOS PEREIRA JUNIOR</t>
  </si>
  <si>
    <t>ALINHAMOS O QUE SERÁ APRESENTADO NA REUNIÃO COM STAFFS ABBOTT - PROJETO BODY MINDINHO CARE NETWORK, LIGA DE RESIDENTES, PROJETO SNC, DADOS INSTITUIÇÃO. E ONGS</t>
  </si>
  <si>
    <t>SP074919</t>
  </si>
  <si>
    <t>TAMARA NEWMAN LOBATO SOUZA</t>
  </si>
  <si>
    <t>Alinhamos reunião com staffs Abbott para o dia 09-04-13</t>
  </si>
  <si>
    <t>SP074762</t>
  </si>
  <si>
    <t>ANA CARLA CARVALHO MELLO E SILVA</t>
  </si>
  <si>
    <t>ALINHAMOS O QUE SERÁ APRESENTADO PARA OS STAFFS ABBOTT NO DIA 09-04-13 REFERENTE AO PROJETO BODY MINDINHO CARE NETWORK</t>
  </si>
  <si>
    <t>SP044622</t>
  </si>
  <si>
    <t>ZARIFA KHOURY</t>
  </si>
  <si>
    <t>ALINHAMOS COMO SERÁ A VISITA DOS STAFFS ABBOTT NA ENFERMARIA DO IIER</t>
  </si>
  <si>
    <t>SP089732</t>
  </si>
  <si>
    <t>ROBERIO ALVES CARNEIRO JUNIOR</t>
  </si>
  <si>
    <t>DESTAQUEI BENEF DE KLT NA PEDIATRIA</t>
  </si>
  <si>
    <t>RJ051153</t>
  </si>
  <si>
    <t>SAYONARA ROCHA RIBEIRO</t>
  </si>
  <si>
    <t>Contato retroativo MI</t>
  </si>
  <si>
    <t>RJ711853</t>
  </si>
  <si>
    <t>CARLA GOMES DE FREITAS</t>
  </si>
  <si>
    <t>Contato retroativo</t>
  </si>
  <si>
    <t>RJ526195</t>
  </si>
  <si>
    <t>DENISE BERNARDES</t>
  </si>
  <si>
    <t>RJ801615</t>
  </si>
  <si>
    <t>CLARISSE FILGUEIRA PIMENTEL</t>
  </si>
  <si>
    <t>RJ032461</t>
  </si>
  <si>
    <t>JOCILENE NAZARE S OLIVEIRA</t>
  </si>
  <si>
    <t>RJ710814</t>
  </si>
  <si>
    <t>ALBERTO DOS SANTOS DE LEMOS</t>
  </si>
  <si>
    <t>RJ952346</t>
  </si>
  <si>
    <t>DANIEL ATHAYDE JUNGER DE OLIVEIRA</t>
  </si>
  <si>
    <t>RJ757624</t>
  </si>
  <si>
    <t>MARIA PIA DINIZ RIBEIRO</t>
  </si>
  <si>
    <t>RJ057652</t>
  </si>
  <si>
    <t>ESTEVAO PORTELA NUNES</t>
  </si>
  <si>
    <t>RJ224296</t>
  </si>
  <si>
    <t>JUCARA ARABE</t>
  </si>
  <si>
    <t>RJ779890</t>
  </si>
  <si>
    <t>MARCELO GOMES DOS SANTOS</t>
  </si>
  <si>
    <t>RJ083077</t>
  </si>
  <si>
    <t>LUIZA CARNEIRO SILVA</t>
  </si>
  <si>
    <t>RJ791334</t>
  </si>
  <si>
    <t>FLAVIO PEDREIRA BUSTORFF</t>
  </si>
  <si>
    <t>RJ046594</t>
  </si>
  <si>
    <t>IONE CORDEIRA BISPA</t>
  </si>
  <si>
    <t>RJ758965</t>
  </si>
  <si>
    <t>LUIS EDUARDO BARROS COSTA FERNANADES</t>
  </si>
  <si>
    <t>RJ799475</t>
  </si>
  <si>
    <t>FLAVIA CRISTINA DA CONCEICAO FARIA</t>
  </si>
  <si>
    <t>RJ267566</t>
  </si>
  <si>
    <t>HILTON ROCHA TAVARES</t>
  </si>
  <si>
    <t>RJ862851</t>
  </si>
  <si>
    <t>LARA ESTEVES COELHO</t>
  </si>
  <si>
    <t>#mp Conversamos mais sobre as novas recomendações do consenso e atenção quanto ao esquema TDF com ATV.</t>
  </si>
  <si>
    <t>RJ654701</t>
  </si>
  <si>
    <t>BRENDA REGINA DE SIQUEIRA HOAGLAND</t>
  </si>
  <si>
    <t>Comentou sobre o programa e o perfil atual dos pacientes HIV. Estou devendo material Dr. Estevão. Conversamos rapidamente sobre comorbidades.</t>
  </si>
  <si>
    <t>RJ371415</t>
  </si>
  <si>
    <t>ANNA DULCE PITHAN FLORES</t>
  </si>
  <si>
    <t>Faltou material Estevão. Conversamos sobre novas recomendações.</t>
  </si>
  <si>
    <t>RJ913561</t>
  </si>
  <si>
    <t>GABRIELA GOMES SILVEIRA</t>
  </si>
  <si>
    <t>Faltou entregar material do Estevão . Conversamos sobre casais sorodiscordantes e o papel do kaletra</t>
  </si>
  <si>
    <t>RJ557824</t>
  </si>
  <si>
    <t>JORGE LUIZ BORGES DUQUE</t>
  </si>
  <si>
    <t>#mp Conversamos mais sobre as novas recomendações do consenso e compartilhou com a opinião do Dr. Ricardo Diaz sobre iniciar o quanto antes a terapia. Comentei sobre comodidades para ligar ao próximo pilar.</t>
  </si>
  <si>
    <t>RJ750883</t>
  </si>
  <si>
    <t>CARLA DE MELLO VORSATZ</t>
  </si>
  <si>
    <t>Conversamos rapidamente sobre comorbidades.</t>
  </si>
  <si>
    <t>RJ799238</t>
  </si>
  <si>
    <t>DEBORA FABER MARRA BARRETO</t>
  </si>
  <si>
    <t>#mp Elogiou o material passado, do Ricardo Diaz e o entregue, Dr. Estevão.</t>
  </si>
  <si>
    <t>RJ066331</t>
  </si>
  <si>
    <t>MARILIA SANTINI DE OLIVEIRA</t>
  </si>
  <si>
    <t>#mp Conversamos sobre a alta qualidade do material Dr. Estevão.</t>
  </si>
  <si>
    <t>RJ889814</t>
  </si>
  <si>
    <t>HERUZA EINSFELD ZOGBI</t>
  </si>
  <si>
    <t>Contato para sanar duvidas sobre o ATHUS</t>
  </si>
  <si>
    <t>RJ481383</t>
  </si>
  <si>
    <t>SANDRA WAGNER CARDOSO</t>
  </si>
  <si>
    <t>Conversamos rapidamente pois estava em reunião.</t>
  </si>
  <si>
    <t>RJ777099</t>
  </si>
  <si>
    <t>ISABEL CRISTINA FERREIRA TAVARES</t>
  </si>
  <si>
    <t>#obj Confirmou preferencia pelo ATV, em função dos eventos adversos causados pelo kaletra. O motivo parece mais pessoal do que técnico.</t>
  </si>
  <si>
    <t>RJ695912</t>
  </si>
  <si>
    <t>RODRIGO OTAVIO DA SILVA ESCADA</t>
  </si>
  <si>
    <t>Comentou sua preferencia pelo EFV. Conversamos novamente sobre resistência primaria ao medicamento no RJ. Comentou sobre eventos dos ips.</t>
  </si>
  <si>
    <t>MA001718</t>
  </si>
  <si>
    <t>FATIMA COUTO</t>
  </si>
  <si>
    <t>Mantive destaque da visita em kaletra vs efz no inicio de tratamento.</t>
  </si>
  <si>
    <t>MA001264</t>
  </si>
  <si>
    <t>JOAO BATISTA BEZERRA ASSUNCAO COSTA</t>
  </si>
  <si>
    <t>Foco da visita em kaletra vs. Efz,quanto a pacientes naives. #obj medico salientou que não acredita na dose única de kaletra como melhora nos sintomas gis. Destaquei estudos 730 e 802, quanto a não difença posologia e exemplos de sucesso de outros médicos. Disse que ira testar mais pacientes, principalmente que iniciam ARV.*</t>
  </si>
  <si>
    <t>MA003696</t>
  </si>
  <si>
    <t>ZILMA LIMA CERVEIRA</t>
  </si>
  <si>
    <t>Mantive foco em KAL vs. Itrnns. #obj medica salientou que prescreve itens para depois resgatar com KAL. Antevê destaque em KAL e na imagem de que todo paciente adere até que se prove o contrario eqüestre olmeiros geralmente começam com o melhor ARV. Se KAL é o melhor ARV pro perfil, pq começar depois? Medica disse que ira testar mais KAL em naives*</t>
  </si>
  <si>
    <t>MA002720</t>
  </si>
  <si>
    <t>IZABEL MARIA M.M.BONASCORSO DE REY</t>
  </si>
  <si>
    <t>Mantive enfoque em kaletra vc efz. Medica afirmou estar prescrevendo KAL no resgate de efz. #obj salientou que preconiza efz em naives, destaquei o fato de pensar na adesaoinicial do paciente e já começar como melhor ARV que é KAL nhoque se diz respeito a incremento imunológico. Medica salientou que vai passar a sedimentar pacientes com KAL em naives*</t>
  </si>
  <si>
    <t>CE010718</t>
  </si>
  <si>
    <t>MARIANA PITOMBEIRA LIBORIO</t>
  </si>
  <si>
    <t>Manter foco em mulheres, destacando kaletra em naives em detrimento de efz.</t>
  </si>
  <si>
    <t>CE009707</t>
  </si>
  <si>
    <t>RUTH MARIA OLIVEIRA DE ARAUJO</t>
  </si>
  <si>
    <t>Devo manter o enfoque em iletrado na idade fértil, destacando principalmente gravidez indesejada ou não planejada</t>
  </si>
  <si>
    <t>CE004062</t>
  </si>
  <si>
    <t>HELOISA HELENA OLIVEIRA DE DEUS</t>
  </si>
  <si>
    <t>Manter foco em material de atualização para medica, sempre reforçando  a segurança de kaletra em seus pacientes.</t>
  </si>
  <si>
    <t>CE006003</t>
  </si>
  <si>
    <t>MARIA LUCILENE DE ANDRADE BRITO</t>
  </si>
  <si>
    <t>Continuar destacando lateral com a sua segurança em beneficio do medico como melhoria para os pacientes</t>
  </si>
  <si>
    <t>CE005455</t>
  </si>
  <si>
    <t>MARIA DE LOURDES BANDEIRA MELO VIANA</t>
  </si>
  <si>
    <t>Visita muito rápida no corredor. Medica estava apressada. Destaquei posição e segurança de KAL no consenso.</t>
  </si>
  <si>
    <t>CE007212</t>
  </si>
  <si>
    <t>MARIANA MOTA MOURA FE</t>
  </si>
  <si>
    <t>Manter destaque em benefícios de KAL na dose única em detrimento de Atv, ressaltando os EAs principais de ambos</t>
  </si>
  <si>
    <t>CE006470</t>
  </si>
  <si>
    <t>ULYANA BELEM DE OLIVEIRA</t>
  </si>
  <si>
    <t>Destaque da visita para foco em tratamento de pacientes com cd4 apartar de 500. Foco em inicio de tratamento com KAL</t>
  </si>
  <si>
    <t>CE005792</t>
  </si>
  <si>
    <t>FRANCISCO RONALD PEDROSA DE OLIVEIRA JUNIOR</t>
  </si>
  <si>
    <t>Mantive destaque em KAL vs. Efz, destacando o fato de poder contornar EAs de KAL com dun</t>
  </si>
  <si>
    <t>CE010979</t>
  </si>
  <si>
    <t>MARCUS VINICIUS DANTAS DA NOBREGA</t>
  </si>
  <si>
    <t>#obj Medico disse que esta preconizando efz em pacientes iniciando terapia. Principalmente devido a posologia. Questionei -o quanto a prioridades.....paciente estigmatizado ou dois comprimidos a mais com Kal, tdf e 3tc. Ele riu e me disse que iria olhar com melhores olhos kal em detrimento de efz em inicio de terapia. * Mantive o foco da visita em benefícios de kaletraem detrimento de efz.</t>
  </si>
  <si>
    <t>CE008314</t>
  </si>
  <si>
    <t>RENATA AMARAL DE MORAES</t>
  </si>
  <si>
    <t>Continuei focando em kaletra, em detrimento de Atv.Medica e uma Fã assumida de kaletra, usando -o principalmente em inicio de terapia.#obj Contornei objeção de Atv em gestantes perguntando se a medica sentisse segura em perceber Atv neste perfil de paciente...a mesma disse que não.*</t>
  </si>
  <si>
    <t>CE005976</t>
  </si>
  <si>
    <t>ROBERTO DA JUSTA PIRES NETO</t>
  </si>
  <si>
    <t>Visita focada em KAL na tb. Destaquei estudo que mostra excelente tolerabilidade de KAL com rifabutina. Mantive destaque para posição de segurança de KAL no consenso mundial.</t>
  </si>
  <si>
    <t>CE008118</t>
  </si>
  <si>
    <t>BRAULIO MATIAS DE CARVALHO</t>
  </si>
  <si>
    <t>Mantive o foco em resgate de efz com KAL, enfatizando rápida reconstituição imunológica e comodidade posologica.</t>
  </si>
  <si>
    <t>CE006125</t>
  </si>
  <si>
    <t>LARA GURGEL FERNANDES TAVORA</t>
  </si>
  <si>
    <t>#obj medica disse que em preconizado Atv em HSH. Devido ao efeito adverso principal de KAL, principalmente no inicio de tratamento. Questionei a medica sobre qual era a principal dificuldade do paciente...diarréia ou estigma...enfatizando que a diarréia e perfeitamente manejável...já alguns estigmas tem-se que trocar a droga...procedimento condenado,por todos os consensos mundiais. Dra disse que ambos ARVs tinham seus pros e contras e solicitei que avaliasse mais pacientes com KAL para observa-los e tentar, em caso de EGI, a dose única noturna.*</t>
  </si>
  <si>
    <t>CE003581</t>
  </si>
  <si>
    <t>OLGA VALE OLIVEIRA MACHADO</t>
  </si>
  <si>
    <t>Foquei visita em kal, como predominante nos consensos mundiais. Mantive foco em kaletra e seus benefícios.</t>
  </si>
  <si>
    <t>CE009915</t>
  </si>
  <si>
    <t>GUILHERME ALVES DE LIMA HENN</t>
  </si>
  <si>
    <t>Continuei destacando segurança de KAL como benéfico para o medico em sua prescrição. Relatou prescrever KAL em pacientes resgatados com efz. Foquei em segurança e contorno de EAs.</t>
  </si>
  <si>
    <t>Foco da visita na segurança de KAL no intenso desde 2007. Mantive foco em pacientes resgatados de efz.</t>
  </si>
  <si>
    <t>@mkt medica solicitou quaisquer estudos sobre gestantes.*#sol estudos com experiências clinicas de ARVs em gestantes.Mantive o foco da visita na segurança de KAL na idade fértil.</t>
  </si>
  <si>
    <t>CE006939</t>
  </si>
  <si>
    <t>EVELYNE SANTANA GIRAO</t>
  </si>
  <si>
    <t>Medica afirmou estar prescrevendo maleta dose única em naives. Destaquei bastante os benefícios da dun em resgate, com prioridade na adesão.</t>
  </si>
  <si>
    <t>CE004511</t>
  </si>
  <si>
    <t>MONICA PAIVA SANTOS</t>
  </si>
  <si>
    <t>Medica bastante satisfeita por a abbott ter lhe concedidos oportunidade de ir ao congresso brasileiro para a sua atualização através de inscrição. Nesta visita destaquei kaletra em pacientes novos e deprimentes com efz, e, resgate.Comodidade posologia também foi bastante recomendada.</t>
  </si>
  <si>
    <t>CE006888</t>
  </si>
  <si>
    <t>GLAYDSON ASSUNCAO PONTE</t>
  </si>
  <si>
    <t>Medico bastante receptivo....mantive foco email vs efz, quanto ao fato de se iniciar o tratamento com um incremento mais potente de cd4 e proteção maior ao SIC</t>
  </si>
  <si>
    <t>CE004099</t>
  </si>
  <si>
    <t>TELMA REGIA BEZERRA SALES DE QUEIROZ</t>
  </si>
  <si>
    <t>#obj Continuei salientando dose única noturna qnt a objeção da medica que kaletra inicialmente acarreta em diarréia na maioria dos pacientes, principalmente os HSH. Contornei salientando que esse é um efeito altamente contornáveis...diferente de outros efeitos como icterícia e bilirubinemia que, além de estigmatizarem e deprimirem principalmente mulheres e HSH, somente são amenizados com a troca da droga.*</t>
  </si>
  <si>
    <t>#sol dra elogiou bastante o evento athus qnt ao seu aprendizado e atualização como medica em beneficio dos seus pacientes. Adorou a oportunidade e elogiou muito o meu trabalho e o apoio cientifico que a abbott da a classe medica. Sua solicitação foi participar do próximo athus.@mkt medica solicitou participação do athus Sul/sudeste</t>
  </si>
  <si>
    <t>CE005657</t>
  </si>
  <si>
    <t>FRANCISCO LACERDA DA SILVEIRA C FILHO</t>
  </si>
  <si>
    <t>Visita focado em tentativas de sondagem de como o medico esta iniciando os seus tratamentos de pacientes HIV positivos.Ele disse que tem preconizado a dun em seu consultório, dependendo do paciente. Foquei visita em KAL vs efz.</t>
  </si>
  <si>
    <t>CE003851</t>
  </si>
  <si>
    <t>TEREZINHA MENINO JESUS SILVA LEITAO</t>
  </si>
  <si>
    <t>#mp medica relatou que o resumo feito por o dr estevao portela é muito elucidativo. Destaquei o fato de oferecer maleta para pacientes novos e contornar possíveis EAs com facilidade em detrimento de outros ARVs.*</t>
  </si>
  <si>
    <t>CE007054</t>
  </si>
  <si>
    <t>TANIA MARA SILVA COELHO</t>
  </si>
  <si>
    <t>Medica bastante atenta. Mantive foco em kaletra dose única como contorno de EAs.</t>
  </si>
  <si>
    <t>Medica bastante feliz com o evento athus. Mantive foco em kaletra, principalmente na idade fértil feminina para evitar um possível efeito teratogenicidade de efz nas pacientes.</t>
  </si>
  <si>
    <t>CE007090</t>
  </si>
  <si>
    <t>JOSEVAL DA ROCHA VIANA</t>
  </si>
  <si>
    <t>Visita voltada para educação continuada do medico, com destaque para a posologia de dose única de kaletra e enfoque em prestigio de kaletra mundial como consenso mundial.</t>
  </si>
  <si>
    <t>CE004947</t>
  </si>
  <si>
    <t>ERICO ANTONIO GOMES DE ARRUDA</t>
  </si>
  <si>
    <t>#MP medico elogiou bastante o material do Estevão Portela.*@mkt sondou a possibilidade de ter trabalhos do HSJ publicados.*Mantive foco em dialogo amistoso e de aprendizado para o consultor.</t>
  </si>
  <si>
    <t>Mantive fco em atualização da medica....destacando kaletra como primeira opção do consenso e destacando o bem estar de corpo e mente dos seus pacientes.</t>
  </si>
  <si>
    <t>CE007271</t>
  </si>
  <si>
    <t>CHRISTIANNE FERNANDES VALENTE TAKEDA</t>
  </si>
  <si>
    <t>#OBJ medica salientou que tem dificuldades com adesão de pacientes kaletra devido a alguns apresentarem diarréia excessiva. Contornei focando na dose única noturna, mantendo destaque na comodidade posologia e enfatizando a coformulação como uma vantagem, devido aos EAs de rtv solitário serem bastantes desagradáveis para os pacientes.</t>
  </si>
  <si>
    <t>CE007038</t>
  </si>
  <si>
    <t>MELISSA SOARES MEDEIROS</t>
  </si>
  <si>
    <t>#MP medica elogiou a qualidade do material, destacando o nome do Estevão Portela como de muito respaldo.*@ MKT medica indagou quanto a possibilidade de ter estudos de casos clínicos do HSJ divulgado em material da abbott.*</t>
  </si>
  <si>
    <t>LUIZ LIZIETE</t>
  </si>
  <si>
    <t>Efz estagnado.KAL sobe bastante de escoriações e Atv cai.</t>
  </si>
  <si>
    <t>CE009729</t>
  </si>
  <si>
    <t>TANIA MARA LIMA DE BARROS ARAUJO</t>
  </si>
  <si>
    <t>Medica muito atenta a explanação. Disse que esta prescrevendo kaletra como prioridade tanto em naives como em experimentados.</t>
  </si>
  <si>
    <t>CE006521</t>
  </si>
  <si>
    <t>ANTONIO AFONSO BEZERRA LIMA</t>
  </si>
  <si>
    <t>Medico bastante atento a explanação sobre o novo consenso, em especial ao tratamento de soro discordantes em casal, no caso do positivo.#mercado dr. Afirmou estar sendo assediado por a BMS com afirmações invertidas, que defumam kaletra. Aproveitei para exaltar a ética e o profissionalismo do rep. Abbott, que apenas visa engrandecimento do medico e bem estar do paciente. O que foi muito bem recebido por o medico.*</t>
  </si>
  <si>
    <t>SP098010</t>
  </si>
  <si>
    <t>JUCARA KEBBAUI M CARDOSO</t>
  </si>
  <si>
    <t>Falamos sobre dislipidemia e Kaletra</t>
  </si>
  <si>
    <t>SP095376</t>
  </si>
  <si>
    <t>ANDREA APARECIDA SIQUEIRA NAKAMURA</t>
  </si>
  <si>
    <t>A medica comentou que talvez ira trabalhar em outro serviço também.</t>
  </si>
  <si>
    <t>SP056069</t>
  </si>
  <si>
    <t>STELLA MARIS HELOISA SANTOS BUENO</t>
  </si>
  <si>
    <t>SP048985</t>
  </si>
  <si>
    <t>FERNANDO JOSE GOES RUIZ</t>
  </si>
  <si>
    <t>#SOL O medico demostrou uma enorme satisfação em poder participar do Congresso Brasileiro, tendo em vista sua atualização cientifica</t>
  </si>
  <si>
    <t>SP082572</t>
  </si>
  <si>
    <t>ROBERTA SPERL</t>
  </si>
  <si>
    <t>medica mostrou interesse pelo material do Estevão Portela e relata concordar com a analise</t>
  </si>
  <si>
    <t>SP068328</t>
  </si>
  <si>
    <t>DOUGLAS HARDER</t>
  </si>
  <si>
    <t>trabalhei Kaletra e penetração no SNC com melhor aderência ao tratamento</t>
  </si>
  <si>
    <t>SP068629</t>
  </si>
  <si>
    <t>LEONARDO PEREIRA MENDES</t>
  </si>
  <si>
    <t>material entregue a abordagem sobre dose única de Kaletra</t>
  </si>
  <si>
    <t>SP073202</t>
  </si>
  <si>
    <t>CARLOS EDUARDO DE PAIVA YOKOYAMA</t>
  </si>
  <si>
    <t># SOL O medico mostrou interesse em participar do nosso Athus de São Paulo</t>
  </si>
  <si>
    <t>SP034549</t>
  </si>
  <si>
    <t>JOAO TADEU VERGUEIRO RENAUD</t>
  </si>
  <si>
    <t>materiais entregues com foco em administração de Kaletra dose única</t>
  </si>
  <si>
    <t>SP079971</t>
  </si>
  <si>
    <t>CLAUDIA DI MARIA MEDORI MANFREDO</t>
  </si>
  <si>
    <t>Abordei Kaletra como ip de escolha com comodidade posologia facilitando a adesão ao tratamento</t>
  </si>
  <si>
    <t>SP101745</t>
  </si>
  <si>
    <t>NINA HARUMI OZEKI</t>
  </si>
  <si>
    <t>entrega do material do Estevão Portela e abordagem sobre casais sorodiscordantes.</t>
  </si>
  <si>
    <t>SP101468</t>
  </si>
  <si>
    <t>JANAINA MARIA DA ROCHA LEITE</t>
  </si>
  <si>
    <t>#OBJ a medica comentou que alguns pacientes apresentam diarréia quando adm Kaletra. comentei sobre a questão do regime alimentar facilitando o controle desse efeito colateral.</t>
  </si>
  <si>
    <t>SP122549</t>
  </si>
  <si>
    <t>LUCIANA COELHO DE AZEVEDO</t>
  </si>
  <si>
    <t>Iniciei sondagem sobre comorbidades e disfunção renal</t>
  </si>
  <si>
    <t>SP036773</t>
  </si>
  <si>
    <t>JOSE OCTAVIO SIQUEIRA CUNHA</t>
  </si>
  <si>
    <t>O medico demonstra interesse na participação em eventos.</t>
  </si>
  <si>
    <t>SP044810</t>
  </si>
  <si>
    <t>MIRTES APARECIDA F FERNANDES</t>
  </si>
  <si>
    <t>Material do Dr. Estevão Portela entregue e sondagem sobre casais sorodiscordantes</t>
  </si>
  <si>
    <t>SP026844</t>
  </si>
  <si>
    <t>SARITA M LAZZARETTI FERNANDES</t>
  </si>
  <si>
    <t>#SOL medica demonstrou interesse em participar dos Eventos da Abbott relatando e elogiando os anteriores</t>
  </si>
  <si>
    <t>SP012128</t>
  </si>
  <si>
    <t>GUIDO CARLOS LEVI</t>
  </si>
  <si>
    <t>Material do Estevão Portela entregue e comentado</t>
  </si>
  <si>
    <t>SP042457</t>
  </si>
  <si>
    <t>ALBERTO SILVIO FISCHER</t>
  </si>
  <si>
    <t># sol medico solicitou participação em evento medico athus São Paulo</t>
  </si>
  <si>
    <t>SP050198</t>
  </si>
  <si>
    <t>TEREZA CRISTINA CASTIGLIONI AMARAL</t>
  </si>
  <si>
    <t>Material do Dr. Estevão Portela entregue.</t>
  </si>
  <si>
    <t>SP036350</t>
  </si>
  <si>
    <t>EDEM DE CONTI</t>
  </si>
  <si>
    <t>#OBJ a medica comentou que vários médicos teem colocado a diarréia como principal dificuldade para adesão ao tratamento. A mesma comenta não ter essa dificuldade uma vez que administra Kaletra com um regime alimentar sem gordura.</t>
  </si>
  <si>
    <t>SP048367</t>
  </si>
  <si>
    <t>DAGMAR MAIA KISTEMANN</t>
  </si>
  <si>
    <t>Material do Estevão Portela entregue com foco em casais sorodiscordantes</t>
  </si>
  <si>
    <t>SP025252</t>
  </si>
  <si>
    <t>DECIO IRIYA</t>
  </si>
  <si>
    <t>Entregar material do Estevão Portela</t>
  </si>
  <si>
    <t>SP146533</t>
  </si>
  <si>
    <t>JULIANA OLIVEIRA VILANINHO</t>
  </si>
  <si>
    <t>#MP a medica elogiou o material do Dr. Estevão Portela com relação a casais sorodiscordantes</t>
  </si>
  <si>
    <t>SP072786</t>
  </si>
  <si>
    <t>CRISTIANE MOLINARI FREIRE</t>
  </si>
  <si>
    <t># mercado . a medica comentou seu interesse em participar de eventos e relatou que a concorrência tem essa pratica constante</t>
  </si>
  <si>
    <t>SP037958</t>
  </si>
  <si>
    <t>JOAQUIM ANTONIO DA FONSECA ALMEIDA</t>
  </si>
  <si>
    <t># MP material do Estevão Portela muito elogiado</t>
  </si>
  <si>
    <t>RS021517</t>
  </si>
  <si>
    <t>THAYS KEPPLIN PROLA</t>
  </si>
  <si>
    <t>Trabalhei va, reforçando consenso, #obj: Dra questionou o motivo de Kaletra estar isolado como primeira alternativa de ip, destaquei motivos do VA, como potência, durabilidade estudos a longo prazo, co formulação, penetração no SNC e tbém custo. Dra ainda falou da NVP, quanto a penetração no SNC, contornei abordando que agora com o coorte de cd4 mais alto, ficará cada vez mais difícil encaixar a nevirapina...Dra disse que preconiza sempre Kaletra em pacientes com cd4 baixo e mulheres. Disse que não gosta muito de efv.</t>
  </si>
  <si>
    <t>Trabalhei VA, destacando consenso brasileiro e já introduzindo o tema rim. #mercado: Dra disse que monitora anualmente os rins de seus pacientes, e não modifica este tempo qdo o paciente usa Tdf. #mp: trabalhei vá com tabela eacs sobre anormalidades renais, Dra concordou com o risco de associar Tdf e ATV.disse tbém que já tem um paciente com Kaletra qd que está super bem.</t>
  </si>
  <si>
    <t>RS031752</t>
  </si>
  <si>
    <t>ANA LUCIA DIDONET MORO</t>
  </si>
  <si>
    <t>Trabalhei VA, já introduzindo a questão renal. #mercado: disse que tem oferecido constantemente Tarv para os casais sorodiscordantes e tem obtido uma boa aceitação. Qto à posologia qd disse que tem vários pacientes usando com sucesso</t>
  </si>
  <si>
    <t>RS007783</t>
  </si>
  <si>
    <t>CANDIDA MARIA DA C CARVALHO NEVES</t>
  </si>
  <si>
    <t>Trabalhei vá, com foco no consenso, destacando custo e co formulação de Kaletra, além da flexibilidade nas tomadas</t>
  </si>
  <si>
    <t>EDI MARIA ALNOCH</t>
  </si>
  <si>
    <t>Conversamos sobre evento Dr Ricardo Zimmerman e disse que Dr ney está dizendo que não pode ser feito dentro do ADS...disse que iria falar com o diretor para averiguar a situação.</t>
  </si>
  <si>
    <t>RS012042</t>
  </si>
  <si>
    <t>LELIA MARIA DEVINCENZI</t>
  </si>
  <si>
    <t>Trabalhei VA com foco no consenso brasileiro e na flexibilidade da posologia de Kaletra. #mercado: Dra disse que seus pacientes estão tendo boa aceitação da posologia QD, prioriza qdo é com TDf e 3 TC. Disse tbém que tem sempre oferecido aos pacientes esta opção.</t>
  </si>
  <si>
    <t>RS018738</t>
  </si>
  <si>
    <t>FLAVIA MOREIRA SOARES</t>
  </si>
  <si>
    <t>Dra disse que em ficado mais com a parte de ginecologia, faz infecto 2 vezes por semana mas ainda não tem iniciado Tarv. Quanto as gestantes concordou comigo que não tem por quê interromper uma Tarv que já foi iniciada.#mp. Destaquei questão soroicordantes, Dra disse que ainda não pegou nenhum caso, mas que vai observar, pois acha importante a questão do tratamento como prevenção.</t>
  </si>
  <si>
    <t>RS015940</t>
  </si>
  <si>
    <t>NEY BRAGANCA GYRAO</t>
  </si>
  <si>
    <t>Trabalhei material sorodiscordantes, enfatizando htpn 052 e reforçando consenso brasileiro</t>
  </si>
  <si>
    <t>RS031494</t>
  </si>
  <si>
    <t>KELLY FERNANDA NOMURA</t>
  </si>
  <si>
    <t>Como Dra Marília proibiu visitação na quinta, apenas expliquei a situação a ela e prometi voltar na próxima semana</t>
  </si>
  <si>
    <t>RS010877</t>
  </si>
  <si>
    <t>MARILIA MARIA DOS SANTOS SEVERO</t>
  </si>
  <si>
    <t>América foi extremamente grossa comigo, pois disse que só recebe visita na Terça depois das 17, porém eu não sabia disso. Relatar caso ao Gd</t>
  </si>
  <si>
    <t>MARIA L?CIA SILVA DA SILVA</t>
  </si>
  <si>
    <t>Conversamos sobre algumas prescrições e sobre a nova coordenação do serviço</t>
  </si>
  <si>
    <t>RS028900</t>
  </si>
  <si>
    <t>PATRICIA FISCH</t>
  </si>
  <si>
    <t>Trabalhei material Dr Estevão # mercado: Dra disse que tem oferecido bastante Tarv para estes casais e alguns aceitam, principalmente qdo pensam em ter filhos, comentou da questão do consenso querer ressuscitar a NVP, citei que é uma contradição pois se é para iniciar Tarv com cd4 mais alto..e além disso para pacientes com baixo cd4 é sabido que Kaletra tem resultados muito melhores. #obj: citei qestões renais com até e Tdf, porém Dra acredita que Tdf é o grande vilão...citei eurosida.</t>
  </si>
  <si>
    <t>RS022687</t>
  </si>
  <si>
    <t>MARIA LETICIA RODRIGUES IKEDA</t>
  </si>
  <si>
    <t>Conversamos sobre casais sorodiscordantes, ressaltei benefícios de Kaletra neste perfil</t>
  </si>
  <si>
    <t>RS013656</t>
  </si>
  <si>
    <t>PAULO RICARDO DE ALENCASTRO</t>
  </si>
  <si>
    <t>Conversamos sobre o emaças, Dr disse que já recebeu contato da abbott.</t>
  </si>
  <si>
    <t>RS019196</t>
  </si>
  <si>
    <t>FERNANDO ROCHA DE OLIVEIRA</t>
  </si>
  <si>
    <t>Sondei sobre continuar Tarv para suas gestantes, porém Dr disse que avalia, se a paciente está com cd4 muito alto no início da Tarv não acha interessante continuar...</t>
  </si>
  <si>
    <t>VERA RIET</t>
  </si>
  <si>
    <t>Verifiquei números de março</t>
  </si>
  <si>
    <t>RS019506</t>
  </si>
  <si>
    <t>ALVARO FAGUNDES</t>
  </si>
  <si>
    <t>Conversamos sobre a questão de continuar Tarv depois do parto, Dr disse que individualiza, depende do caso</t>
  </si>
  <si>
    <t>RS031099</t>
  </si>
  <si>
    <t>MARIA LUISA ARONIS</t>
  </si>
  <si>
    <t>Entreguei material Dr Estevão Portela, sobre sorodiscordantes. #mercado: disse que atende um número significativo de casais sorodiscordantes porém sua prescrição é individualizada, pois acredita que nem. Todos estão preparados e utilizarão a Tarv como prevenção abandonando a camisinha, disse tbém que no hospital Conceição muitas vezes os médicos preconizam Ip, devido ao grande número de tb, guardam o efv e nota tbém que até é muito prescrito, porém agora com as questões renais e diminuição do nível sérico qdo associado à Tdf acredita que o pensamento já está mudando a favor de Kaletra; destaquei vantagens de Kaletra para os sorodiscordantes, abordei co formulação e posologia qd, Dra disse que tem reforçado esta opção pra seus pacientes, pois acha fundamental para adesão</t>
  </si>
  <si>
    <t>RS030452</t>
  </si>
  <si>
    <t>LETICIA GOMES LOBO</t>
  </si>
  <si>
    <t>Trabalhei vá já com foco na parte renal, reforçando raças</t>
  </si>
  <si>
    <t>RS034833</t>
  </si>
  <si>
    <t>CLARISSA GIARETTA OLEKSINSKI</t>
  </si>
  <si>
    <t>Trabalhei já abordando as questaões renais</t>
  </si>
  <si>
    <t>RS017507</t>
  </si>
  <si>
    <t>DANIEL DEWES</t>
  </si>
  <si>
    <t>Trabalhei consenso, porém Dr é pediatra, discutimos alguns casos e trabalhei Kaletra baba</t>
  </si>
  <si>
    <t>BEATRIZ MARIA PEREIRA DO CANTO</t>
  </si>
  <si>
    <t>Trabalhei consenso, destacando parte das gestantes, em continuar Tarv após parto</t>
  </si>
  <si>
    <t>RS018250</t>
  </si>
  <si>
    <t>GABRIEL SOLDATELLI ROSSETTO</t>
  </si>
  <si>
    <t>Convidamos sobre os sorodiscordantes, Dr disse que tem medo de resistência para os não aderentes. Destaquei perfis para inicio de Tarv com Kaletra</t>
  </si>
  <si>
    <t>RS031561</t>
  </si>
  <si>
    <t>MARCELO BITELO DA SILVA</t>
  </si>
  <si>
    <t>Sondei sobre posologia qd com Kaletra, disse que tem avisado os pacientes que podem usar uma vez ao dia, mas ainda não teve nenhum retorno. #mp: Dr comentou que conhece bem o htpn 052 pois fez sua residência no hosp. Conceição, porém me disse que @médico o coorte de cd4 para o grupo com Tarv tardia é de 350 e não 250 como está no material Dr Estevão Portela. # mercado: comentou tbém do fato de agora em diante as gestantes continuarem Tarv após gestação, disse que tem proposto isso para suas pacientes e se caso elas estiverem bem com Kaletra irão continuar, quanto aos casais sorodiscordantes disse que tem oferecido Tarv e que alguns já aceitaram # con disse que não tem experiência com NVP, comentei da contradição do consenso brasileiro neste sentido, que indica NVP porém recomenda Tarv com alto cd4. A VIiV está entregando a versão preliminar impressa e Dr estava com a sua.</t>
  </si>
  <si>
    <t>Fechamos ba data do evento do ADS</t>
  </si>
  <si>
    <t>RS016219</t>
  </si>
  <si>
    <t>GELSON ANTONIO SPIRONELLO</t>
  </si>
  <si>
    <t>URO</t>
  </si>
  <si>
    <t>Trabalhei material Dr Estevão Portela. Dr disse que tem casais sorodiscordantes mas ainda não prescreveu para nenhum, destaquei vantagens de Kaletra para este perfil.</t>
  </si>
  <si>
    <t>SP092869</t>
  </si>
  <si>
    <t>MARIA ROBERTA DE ABREU LOPES</t>
  </si>
  <si>
    <t>#OBJ: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t>
  </si>
  <si>
    <t>SP072900</t>
  </si>
  <si>
    <t>IRENE DA ROCHA HABER</t>
  </si>
  <si>
    <t>#OBJ: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t>
  </si>
  <si>
    <t>SP074322</t>
  </si>
  <si>
    <t>MAUREEN TASSINARI</t>
  </si>
  <si>
    <t>#OBJ: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t>
  </si>
  <si>
    <t>#OBJ: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t>
  </si>
  <si>
    <t>SP056071</t>
  </si>
  <si>
    <t>MARIANA CARVALHO SILVA CARVALHO</t>
  </si>
  <si>
    <t>#OBJ: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t>
  </si>
  <si>
    <t>SP051104</t>
  </si>
  <si>
    <t>DINAIDA TERESA MONTEIRO</t>
  </si>
  <si>
    <t>#OBJ: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t>
  </si>
  <si>
    <t>#OBJ: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t>
  </si>
  <si>
    <t>#OBJ: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t>
  </si>
  <si>
    <t>SP083044</t>
  </si>
  <si>
    <t>FERNANDO SKAZUFKA BERGEL</t>
  </si>
  <si>
    <t>#OBJ: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t>
  </si>
  <si>
    <t>SP078280</t>
  </si>
  <si>
    <t>BIANCA REZENDE LUCAREVSCHI</t>
  </si>
  <si>
    <t>SP082258</t>
  </si>
  <si>
    <t>VERA LUCIA LIMA DE MELLO</t>
  </si>
  <si>
    <t>SP067080</t>
  </si>
  <si>
    <t>BENEDITO RUIVO JUNIOR</t>
  </si>
  <si>
    <t>#OBJ: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t>
  </si>
  <si>
    <t>SP076820</t>
  </si>
  <si>
    <t>LUIZ HENRIQUE RIBEIRO</t>
  </si>
  <si>
    <t>#OBJ: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t>
  </si>
  <si>
    <t>SP063429</t>
  </si>
  <si>
    <t>BRINER CASTELLI AZEVEDO</t>
  </si>
  <si>
    <t>#OBJ: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t>
  </si>
  <si>
    <t>SP034995</t>
  </si>
  <si>
    <t>MARINA MOREIRA CLARO</t>
  </si>
  <si>
    <t>#OBJ: TEM COMO PERFIL UTILIZAR KALETRA PARA PACIENTES MAIS COMPLICADOS COM CD4 MAIS BAIXO. SEGUE CONSENSO E PRESCREVE EFV, MAS, PACIENTES COM CD4 MAIOR QUE NÃO SE ADAPTAM A EFV, OU ACREDITA QUE NÃO TEM PERFIL INICIA COM ATV. #MP: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t>
  </si>
  <si>
    <t>SP024199</t>
  </si>
  <si>
    <t>MARIA CATARINA ROCHA PENTAGNA</t>
  </si>
  <si>
    <t>#OBJ: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t>
  </si>
  <si>
    <t>SP039139</t>
  </si>
  <si>
    <t>MARIA ELISA MOREIRA</t>
  </si>
  <si>
    <t>SP057238</t>
  </si>
  <si>
    <t>MARCOS AURELIO DA SILVA BAYLAO</t>
  </si>
  <si>
    <t>SP076281</t>
  </si>
  <si>
    <t>ALEXANDRE SOUZA DE MACEDO REIS</t>
  </si>
  <si>
    <t>SP035446</t>
  </si>
  <si>
    <t>BENEDITO LUIZ DIAS</t>
  </si>
  <si>
    <t>SP147127</t>
  </si>
  <si>
    <t>CAMILA B PINHEIRO</t>
  </si>
  <si>
    <t>SP054510</t>
  </si>
  <si>
    <t>SONIA RACHID</t>
  </si>
  <si>
    <t>SP061396</t>
  </si>
  <si>
    <t>LEILA MARIA BONARDE</t>
  </si>
  <si>
    <t>SP092768</t>
  </si>
  <si>
    <t>DENISE APARECIDA BOTELHO MACHARET</t>
  </si>
  <si>
    <t>#OBJ: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t>
  </si>
  <si>
    <t>SP053672</t>
  </si>
  <si>
    <t>SUZELY TONELLO</t>
  </si>
  <si>
    <t>SP063405</t>
  </si>
  <si>
    <t>THERESA CHRISTINA C B F DA ROCHA</t>
  </si>
  <si>
    <t>SP103041</t>
  </si>
  <si>
    <t>MAURO SHIGUERU NAKASHIMA</t>
  </si>
  <si>
    <t>TT</t>
  </si>
  <si>
    <t>#MP</t>
  </si>
  <si>
    <t>#OBJ</t>
  </si>
  <si>
    <t>#CON</t>
  </si>
  <si>
    <t>#MERCADO</t>
  </si>
  <si>
    <t>#SOL</t>
  </si>
  <si>
    <t>posologia</t>
  </si>
  <si>
    <t>negativo</t>
  </si>
  <si>
    <t>Abbott</t>
  </si>
  <si>
    <t>ritonavir</t>
  </si>
  <si>
    <t>genérico</t>
  </si>
  <si>
    <t>DRV</t>
  </si>
  <si>
    <t>diabetes</t>
  </si>
  <si>
    <t>#OPV</t>
  </si>
  <si>
    <t>adoção</t>
  </si>
  <si>
    <t>Palavras-Chave</t>
  </si>
  <si>
    <t>Hashtag</t>
  </si>
  <si>
    <t>COMENTÁRIOS 1</t>
  </si>
  <si>
    <t>COMENTÁRIOS 2</t>
  </si>
  <si>
    <t>Encontra 1#</t>
  </si>
  <si>
    <t>Encontra 2#</t>
  </si>
  <si>
    <t>Encontra 3#</t>
  </si>
  <si>
    <t>Encontra 4#</t>
  </si>
  <si>
    <t>Encontra 5#</t>
  </si>
  <si>
    <t>Encontra 6#</t>
  </si>
  <si>
    <t>#mercado . a medica comentou seu interesse em participar de eventos e relatou que a concorrência tem essa pratica constante</t>
  </si>
  <si>
    <t>#MP comentou que a tabela de formas de transmissão, auxilia muito no dia a dia, principalmente para mostrar para os pacientes os reais riscos.</t>
  </si>
  <si>
    <t>#MP como a maioria dos médicos do Fundão, DR Luiz Felipe apreciou o fato do material ser comentado pelo Dr Estevão.</t>
  </si>
  <si>
    <t>#MP conversamos sobre a questão dos casais sorodiscordantes e ela falou que sempre explica para os pacientes as vantagens e as desvantagens de se iniciar a TARV.</t>
  </si>
  <si>
    <t>#MP Demonstrou bastante interesse sobre o assunto - casais sorodiscordantes - .#sol solicitou estudo, HPTN 052.</t>
  </si>
  <si>
    <t>#MP Demonstrou bastante interesse sobre o assunto - casais sorodiscordantes - .#</t>
  </si>
  <si>
    <t>#MP Dr Jorge não gosta muito de material comentado, mas disse que o assunto lhe interessa bastante e que possui alguns casais nesse perfil. Disse que compartilha a decisão com seus pacientes.</t>
  </si>
  <si>
    <t>#MP Dr Lúcia disse que a tabela contida no material é muito útil o dia a dia, principalmente para mostrar para pacientes adolescentes as vias de transmissão, a fim de preservar seus futuros parceiros.</t>
  </si>
  <si>
    <t>#MP Dr Maria Cristina disse que admira muito o Dr Estevão e não sabe como ele grava todas as mutações e todos os detalhes de estudos. Disse que o que ele escreve sempre vale a pena ler.</t>
  </si>
  <si>
    <t>#MP Dr Silvia falou que tudo que o Dr Estevão fala é sempre muito relevante, e que o material deve estar ótimo.</t>
  </si>
  <si>
    <t>#MP focamos em adolescentes e o início da vida sexual com um parceiro negativo.</t>
  </si>
  <si>
    <t>#MP gostou bastante do material do Dr Estevão, mas disse que apesar das evidências o assunto é polêmico.</t>
  </si>
  <si>
    <t>#MP material do Estevão Portela muito elogiado</t>
  </si>
  <si>
    <t>#obj médica comentou que é um pouco reticente ao uso de Kaletra devido a seus EA.</t>
  </si>
  <si>
    <t>#SOL Dr Chebabo solicitou patrocínio para palestrante em seus encontros médicos que ocorrem toda quarta feira dentro do FUNDÃO. Eu expliquei que este ano não conseguiremos apoiá- lo, mas lembrei que ano passado o fizemos.</t>
  </si>
  <si>
    <t>#SOL Dr Walter solicitou mais um livro do Dr Ricardo Dias, material que entregamos ano passado. Como tinha disponível no carro, atendi prontamente sua solicitação.</t>
  </si>
  <si>
    <t>#sol medico solicitou participação em evento medico athus São Paulo</t>
  </si>
  <si>
    <t>#SOL O medico mostrou interesse em participar do nosso Athus de São Paulo</t>
  </si>
  <si>
    <t>#SOL solicitou HPTN 052 . Já liguei para o abbott center e solicitei.</t>
  </si>
  <si>
    <t>#MERCADO: Planeja organizar ambulatório de idosos no hospital de clinicas, acredita ter muito potencial para Kaletra. Médicos que trabalham no ambulatório do hospital de clinicas possuem habito de prescrever ATV para inicio de TARV.#</t>
  </si>
  <si>
    <t>#MP abordado novas recomendações do consenso referente corte de CD4 e tratamento de casais sorodiscordantes com apoio do VA, medica refere que ainda nao inicia TARV para sorodiscordantes porque os pacientes ainda nao estão aceitando, referente ao corte de CD4, relata que já tem indicado e que e a favor dessa conduta, quando os pacientes já estão dispostos inicia imediatamente ou então trabalha adesão. Além disso, com o VA abordei pagina referente potência, estudo 720.#</t>
  </si>
  <si>
    <t>#MP medica elogiou a qualidade do material, destacando o nome do Estevão Portela como de muito respaldo.*@MKT medica indagou quanto a possibilidade de ter estudos de casos clínicos do HSJ divulgado em material da abbott.*</t>
  </si>
  <si>
    <t>#MP médico achou o tema de casais sorodiscordantes bastante pertinente, mas também muito polêmico. Disse que concorda com o tratamento precoce quando se trata de outros esquemas de ARV, e com menos EA.#obj seu maior questionamento refere-se ao aumento de triglicérides e o impacto disso na saúde do paciente.</t>
  </si>
  <si>
    <t>#MP médico achou o tema de casais sorodiscordantes bastante pertinente, mas também muito polêmico. Disse que concorda com o tratamento precoce quando se trata de outros esquemas de ARV, e com menos EA.#</t>
  </si>
  <si>
    <t>#MP: Com VA, demonstrei a importância de monitorar a função renal dos pacts, principalmente aqueles com predisposição. Dr relatou que tem muita preocupação com este assunto, a ponto de monitorar os pcts a cada 3 meses, pois já tem 2 pcts em dialise.#</t>
  </si>
  <si>
    <t>#MP: conversamos sobre as novas recomendações do consenso de TARV e também tratamento de casais sorodiscordantes com apoio do VA. A medica se mostrou muito positiva em relação as novas alterações, relata que já tem iniciado precocemente o tratamento com ARVs desde o ano passado, porém a maioria dos pacientes já chega ao serviço com cd4 abaixo de 500, ou seja, com indicação de uso de ARV. Quando questionada sobre inicio de TARV para esses pacientes assintomaticos, refere boa aceitação em relação a prescrição de Kaletra, inclusive troca TARV quando o paciente reclama de RTV pelo Kaletra e todos os seus pacientes aceitam muito bem. Sobre os casais sorodiscordantes, ainda nao iniciou para nenhum pacientes, utilizei dados do 720 para reforcar benefícios do uso de Kaletra pára esse perfil de paciente.Refere experiência positiva no uso de Kaletra em dose única diária.#</t>
  </si>
  <si>
    <t>#MP: conversamos sobre inicio de TARV a partir das novas recomendações do consenso brasileiro com apoio do VA sobre o estudo 720. Medica refere que sua primeira opção de tratamento e o EFV, informação que ela já havia relatado anteriormente. Refere nao lembrar do estudo 720, porém recebeu muito bem a mensagem sobre ganho imunológico que o estudo apresentou. O tema gerou uma boa discussão, inclusive sobre resgate de ITRNN, ela refere que nao possui nenhum perfil especifico para usar Kaletra nessa indicação, então além desses dados abordei trecho do consenso que fala do excelente desfecho de resgate desse paciente com Kaletra e solicitei a medica que possa avaliar novas prescrições com Kaletra.#</t>
  </si>
  <si>
    <t>#MP: conversamos sobre inicio mais precoce do tratamento e também para casais sorodiscordantes. Sua opinião e de sempre iniciar precocemente o tratamento, porém a grande maioria dos pacientes ainda apresenta diagnostico tardio. Aceita bem as novas recomendações, porém nao tem como preferencia o uso de Kaletra para para iniciar TARV, sua preferencia e EFV, e posteriormente o IP.#</t>
  </si>
  <si>
    <t>#MP: Dra elogiou muito o material sobre o consenso e casal sorodiscordantes, a ponto de estar usando base para montar um aula que ir ministrar aos colegas do Cepadi no mês de maio sobre as mudanças do novo Conseno.#</t>
  </si>
  <si>
    <t>#MP:- elogiou a qualidade dos artigos que entregamos, principalmente quando escrito pelo Dr. Ricardo Diaz.#</t>
  </si>
  <si>
    <t>#MP: entreguei os artigos sobre consenso e casais sorodiscordantes, dr disse que não segue o consenso brasileiro, pois entende que continua ultrapassado.#</t>
  </si>
  <si>
    <t>#MP: introduzi o incio de nossa conversa pelas novas recomendacoes do consenso e perguntei ao medico qual seu habito prescritivo para inicio de TARV, relata que sua preferencia e pelo EFV, como seus pacientes sao todos novos e o medicamento que mais prescreve atualmente, porem tem alguns pacientes que migram de outros medicos ja em uso de TARV e que estao com outros esquemas. Trabalhei dados do VA sobre recuperacao imunologica dos pacientes que usam Kaletra num acompanhamento de 7 anos, reagiu positivamente em relacao aos dados, alem disso reforcei informacao, trecho do consenso, pagina 50 sobre alta taxa de sucesso de resgate da primeira falha com Kaletra. A informacao gerou uma discussao rica pois o medico mostrou-se interessado pela informacao. Solicitei que possa avaliar Kaletra para esse perfil de paciente e percebi uma boa aceitacao do medico com a minha solicitacao.  #</t>
  </si>
  <si>
    <t>#MP: trabalhei novas recomendações do consenso e casal sorodiscordante. Medico mostrou interesse pelo assunto, utilizei como apoio o VA, referindo a pagina de potência, estudo 720. Em relação a inicio mais precoce já tem conversado com seus pacientes do consultorio, alguns aceitaram e outros ainda estão em processo de avaliação. Quanto aos pacientes do hospital de clinicas são todos diagnósticos tardios, já iniciam TARV. Em relação a casais sorodiscordantes, ainda nao iniciou para nenhum paciente, já ofereceu, mas precisa trabalhar mais a questão da adesão, pacientes ainda se mostram inseguros. Sua opinião e sempre tratar precocemente, testar e tratar e o que prefere, pom como no pais nao e permitido, segue pelo consenso. Relata que nao pensa em Kaletra para inicio de TARV em pacientes que ainda apresentam boa imunidade, solicitei ao medico que possa avaliar um paciente com cd4 bom e iniciár TARV, assim terá sua própria experiência. Se mostrou receptivo em relação a solicitação.#</t>
  </si>
  <si>
    <t>#MP: trabalhei novas recomendações do consenso enfatizando Kaletra como primeira opção de IP e também para gestante, pois o CT de ATV estava divulgando que seriam primeira opção de IP e que poderia ser usado para gestantes, então mostrei no iPad a versão preliminar. Medico refere que já tem iniciai TARV mais precoce desde a nota técnica do ano passado, porém para pacientes sorodiscordantes ainda sente dificuldade pois os pacientes nao estão aceitando. Enfatizei barreira genética de Kaletra para pacientes assintomaticos.#</t>
  </si>
  <si>
    <t>#MP:retomei conversa sobre novas recomendacoes do consenso. Medico refere que sempre inicia TARV com ITRNN e que na falha opta por um IP, porem nao deixou claro qual preferencia de IP. Trabalhei com VA sobre estudo 720, reforcei incremento de CD4 independente do basal e que Kaletra pode ser uma boa opcao para esse perfil de paciente, iclusive reforcei trecho do consenso, pagina 50 sobre resgate de primeira falha para Kaletra, médico nao demonstrou nenhum tipo de opiniao, ouviu atentamente as informações e relatou desconhecimento da informaçao. Sugeri que possa avaliar prescricoes para Kaletra apos a primeira falha, acrescentou que nunca realiza troca impirica, sempre solicita genotipagem para ser mais assertivo no tratamento. O médico e MRG, sua aceitacao sobre a minha sugestao nao ficou clara. Retomarei assunto na proxima visita. #</t>
  </si>
  <si>
    <t>#OBJ: CONSENSO INDICA INICIAR MAIS PRECOCEMENTE, EFV É ESCOLHA E CONSIDERO ÓTIMO PARA MULHERES, POUCOS COMPRIMIDOS, SEM GELADEIRA, E TEM AGORA ATÉ ESTUDOS EM NÃO INTERROMPER EM GESTANTES. #</t>
  </si>
  <si>
    <t>#OBJ: EM PACIENTES MULHERES, ADESÃO É COMPLICADO QUANDO O USO DE ARVS INTERFERE NO CORPO. DISLIPIDEMIAS COM O USO DE IPS EM ESPECIAL KALETRA. #</t>
  </si>
  <si>
    <t>#OBJ: ESTÃO APARECENDO NOVOS PACIENTES, COM INICIO MAIS PRECOCE (500 CEL/CD4) EFV SE MANTÉM COMO UMA ÓTIMA OPÇÃO EM INÍCIO DE TRATAMENTOS. MÉDICO RELATOU EM EFV, QUE NORMALMENTE A FALHA VEM COM MÁ ADESÃO, MESMO SENDO 1 SÓ COMPR.   #</t>
  </si>
  <si>
    <t>#OBJ: INICIAR COM IP, KAL X ATV. ADESÃO COM ATV É MELHOR, MENOS COMPRIMIDOS E MELHOR TOLERADO EM DIARRÉIA.  #</t>
  </si>
  <si>
    <t>#OBJ: KALETRA  CONTINUA UM DESAFIO EM ADESÃO. PROBLEMAS GÁSTRICOS E POSOLOGIA SÃO LIMITADORES.  #</t>
  </si>
  <si>
    <t>#OBJ: KALETRA É POTENTE MAS TEM OUTROS IPS POTENTES, NÃO FALHAM COM ADESÃO. POTÊNCIA É IMPORTANTE, POIS PACIENTES NÃO ESTÃO ENVELHECENDO BEM. #</t>
  </si>
  <si>
    <t>#OBJ: KALETRA NÃO TEM UM PERFIL FAVORÁVEL X EFV EM TERAPIA INICIAL. EFV É EFICAZ EM SUPRESSÃO E POSOLOGIA AINDA MAIS AGORA COM INICIO EM 500CEL/CD4. #</t>
  </si>
  <si>
    <t>#OBJ: KALETRA NÃO TEM UM PERFIL TÃO FAVORÁVEL PARA INICIAR TRATAMENTO COM ASSINTOMÁTICOS PRÓXIMOS A 500CEL/CD4 COMO DESTACA CONSENSO. POSOLOGIA DE EFV É MAIS FÁCIL. EM SORODISCORDANTES É IMPORTANTE FACILITAR PARA TER ADESÃO E PROTEÇÃO. #</t>
  </si>
  <si>
    <t>#OBJ: KALETRA TEM ESTIGMAS EM CORPO, DISLIPIDEMIAS E DISTRIBUIÇÃO GORDURA. COMPLICA ADESÃO PACIENTES. #</t>
  </si>
  <si>
    <t>#OBJ: MÉDICO RELATOU QUE KALETRA TEM POTENCIA INCONTESTÁVEL. QUANDO SENSÍVEL NÃO TROCA NO RESGATE. ALGUNS PACIENTES RELATAM PROBLEMAS GÁSTRICOS, SE PREOCUPA, MAS NÃO FAZ SWITCH.  #</t>
  </si>
  <si>
    <t>#OBJ: MUITO SE FALA SOBRE PROBLEMAS RENAIS. VEJO COM TENOFOVIR, MAS NÃO VEJO DIFERÊNÇAS ENTRE OS IPS.  #</t>
  </si>
  <si>
    <t>#OBJ: OS PACIENTES PERFIS MULHERES VÊM AUMENTANDO. MUITAS TEM COMPANHEIROS SORO DISCORDANTES. MOSTRA PREOCUPAÇÃO POIS NÃO CONSIDERA KALETRA IDEAL. TEM AS DISLIPIDEMIAS E MUITOS COMPRIMIDOS.  #</t>
  </si>
  <si>
    <t>#OBJ: PACIENTES NÃO VÊM ENVELHECENDO BEM, COMORBIDADES ESTÃO PRESENTES. INDIVIDUALIZO PRESCRIÇÃO, DEPENDENDO DO PERFIL DO PACIENTE. SEMPRE AVALIO PARA NÃO TROCAR TERAPIA. #</t>
  </si>
  <si>
    <t>#OBJ: POSOLOGIA E PERFIL ATV FAVORECEM ADESÃO DOS PACIENTES, ESPECIALMENTE OS DE RESGATE. #</t>
  </si>
  <si>
    <t>#OBJ: TEM COMO PERFIL UTILIZAR KALETRA PARA PACIENTES MAIS COMPLICADOS COM CD4 MAIS BAIXO. SEGUE CONSENSO E PRESCREVE EFV, MAS, PACIENTES COM CD4 MAIOR QUE NÃO SE ADAPTAM A EFV, OU ACREDITA QUE NÃO TEM PERFIL INICIA COM ATV. #</t>
  </si>
  <si>
    <t>#SOL SOLICITOU PATROCÍNIO BRASILEIRO INFECTO. PASSAGEM AÉREA.#</t>
  </si>
  <si>
    <t>Dr JorgeDurante a viaita o dr Citou os consensos europeu e americano, e afirmou que Kaletra só era preferencial no Brasil, informei a ele sobre o novo consenso e que o mesmo afirma que também é custo, porém também tem barreira genética, estudos de longa duração e coformulação e perguntei para ele qual era o ipr que ele tinha melhor experiência: Kaletra. Reforcei Kaletra QD.Argumentos:Consenso, sustentabilidade#opv: continuar focando na flexilidade da posologia e no consenso.</t>
  </si>
  <si>
    <t>Dr José Antônio Pozza Comecei visita sondando sobre os hábitos prescritivos, e dr Eduardo foi muito sincero informou que usa o consenso, porém para pacientes com distúrbios psiquiátricos ele usa kaletra, destaquei o consenso e a versão preliminar, perguntei sobre i procedimento com gestantes o dr informou que usa kaletra, porém inicia com Efavirenz , instiguei o medico a já iniciar com kaletra, pois a maioria da gestações não planejadas e o dr gostou da abordagem. #OPV: continuar focando em mulheres em idade fértil,</t>
  </si>
  <si>
    <t>Dr Luiz  e Dra Bibiana: Conversei com as duas medicas ao mesmo tempo, destaquei os estudos de manejo da Hipertrigliceridemia e posologia QD, as afirmaram que vão tentar usar o óleo de peixe para combater o aumento de triglicérides , em relação a posologia QD já duas já fazem uso e Destaquei de maneira enfática o consenso  brasileiro.   #OPV: continuar focando no manejo dos EAS de Kaletra.</t>
  </si>
  <si>
    <t>Dr RodrigoLogo no inicio o dr Informou que usa muito Kaletra e que tem começado muitos pacientes,porém tem poucos casais sorodiscordantes. @medico:Perguntei sobre a sua pratica clinica com pacientes com risco renal e mais uma vez eu escutei a mesma reclamação sobre a falta de opção de exames para diagnostico da doença. Instiguei ele começar com uma droga com menor risco.#opv:Continuar focando em risco renal e complementar com o material do ciclo.</t>
  </si>
  <si>
    <t>Dra Ana Maria, Dra Paula e Dra Márcia:Conversei as três medicas ao mesmo tempo, continuei focando o consenso, pois as as Dras. Só atendem HIV no São Sebastião, sondei sobre como elas estão se comportando sobre o consenso, as três foram afirmaram que não começam terapia, porém sempre que necessário, reforcei o consenso mais uma vez.#opv: continuar com o foco na educação continuada nas três medicas, porém sondar mais , sendo que na Dra Ana, sondar sobre o uso na Rifabutina.#material promocional: as Dra se confundiram cm as capas dos materiais de ciclo, pois informou que são muito parecidos.</t>
  </si>
  <si>
    <t>Dra Andrea   Comecei instigando Dra a pensar sobre o impacto da não tomada do Ritonavir e voltei a destacar o inicio de terapia com Ip'r e voltei aos Highlights para relembrar o estudo de manejo da Hipertrigliceridemia com óleo de peixe, pois ele havia questionado sobre o aumento de triglicérides.  #OPV: a Dra já havia informado que passou a prescrever mais o Atazanavir, reverter o este habito prescritivos. Verificar a solicitação dos estudos no Abbott Center.</t>
  </si>
  <si>
    <t>Dra Anna Carina  A Dra recebe consultores, porém não da feed back sobre os materiais, sendo destaquei rapidamente o estudo HPTN052. #OPV: continuar sondando sobre hábitos prescritivos. Visita rapida sem feed</t>
  </si>
  <si>
    <t>Dra Bárbara:Logo no inicio da visita confirmei o patrocínio do brasileiro com a inscrição, porém a Dra estava muito ocupada, destaquei rapidamente o material do ciclo.#opv: retornar no ciclo para continuar a visita</t>
  </si>
  <si>
    <t>Dra Dirce: Sondei sobre os hábitos prescritivos dela, ela me informou que usa mais para resgate e uma vez ao dia para virgens e experimentado, inclusive conversou sobre um paciente dela que por má adesão ela trocou de BID para QD e paciente passou a ter carga viral infectável. Destaquei os uso de óleo de peixe para combater a Hipertrigliceridemia. #OPV: diante do feed back dado pela medica, focar nas próximas visitas em pacientes virgens de terapia. Observação: solicitar o estudo 802.</t>
  </si>
  <si>
    <t>Dra MárciaReforcei o consenso e comecei sondar sobre o tratamento dos pacientes com risco renal, porém a Dra me informou que estava sem tempo, pediu para retornar na sexta feira.#opv: dar continuidade a discussão de risco renal, focando Atazanavir x Kaletra.</t>
  </si>
  <si>
    <t>Dra MariaIniciei a visita da mesma forma que fiz com o Dr Luciano, sondando sobre a pratica clinica dos pacientes com risco renal, ela me respondeu da mesma forma que ele, tem poucos exames e resultado e bem demorado e reconhece Kaletra com menos risco renal apesar do evento da BMS ter associado lopinavir com risco renal DAD, informou que na próxima visita estarei com um material sobre risco renal.#con:Informou sobre o evento da BMS, que destacou o resultado do DAD, e palestrante Dr. Mendonça informou na sua pratica clinica esta tendo um bom resultado trocando tenofovir por abacavir, em caso de risco renal. #opv: continuar destacando a melhor performance de Kaletra no Eurosida, focando ATV/r.</t>
  </si>
  <si>
    <t>Dra Marisa, Dra Letícia e Dra Fernanda:#objeção :As três Dras que são infecto pediatra reclamaram do tamanho do comprimido do Kaletra baby, argumentei sobre a coformulação.Nesta visita continuei focando em educação continuada, destaquei o estudo HPTN, pois para minha surpresa com exceção da Dra Marisa que só atende crianças, as Dra Letícia e Dra Fernanda me informaram que já tem muitos adolescentes que se enquadram neste perfil de paciente, dai em diante só foquei nos diferencias do Kaletra.#opv: continuar focando na educação continuada, focando as apresentações: solução oral e baby.#material de ciclo: todas as três também se confundiram com a capa do ciclo anterior.</t>
  </si>
  <si>
    <t>Dra MartaLogo no inicio da visita a Dra informou que esta tendo dificuldade para iniciar terapia em pacientes sorodiscordantes e que usou #MP: para ajudar o paciente no entendimento da importância do tratamento precoce, pois na opinião dela o MP ficou muito bem escrito e fácil entendimento. Reforcei sobre a importância do primeiro esquema que é o mais duradouro e citei o 720. Finalizei pertinente sobre o risco renal, porém ela precisou ver um paciente.#opv: continuar focando no inicio de terapia, e no risco renal.</t>
  </si>
  <si>
    <t>Médica está grávida de outro menino. Primeiro Bernardo. Solicitar estudo Start para estudo meu.#mp quando conversamos sobre casais sorodiscordantes, esta médica informou que embora as mulheres levem a " fama" de serem mais conscientes com relação ao uso da camisinha, na prática, ela não tem observado isso, e exatamente por isso tem medo que o uso precoce de ARV para proteger o parceiro, incentive as relações sem camisinha.</t>
  </si>
  <si>
    <t>RETOMAMOS ASSUNTO CONSENSO SONDEI SOBRE CRITÉRIOS DE INICIO DE TARV #MER MÉDICA COMENTOU QUE OS PACIENTES ESTÃO CHEGANDO COM CD4 MAIS BAIXO E COM DOENÇA DEFINIDORA DE AIDS</t>
  </si>
  <si>
    <t>Retomamos visita sobre consenso#OBJ MÉDICO CONSIDERA UM PROBLEMA O USO DE KALETRA EM COINFECTADOS COM TB. POIS KALETRA NÃO PODE SER USADOREFORCEI A IMPORTÂNCIA DE AUMENTAR SUA EXPERIÊNCIA CLINICA E SUGERI A TOMADA NOTURNA QUE PODE TRAZER MAIS TOLERÂNCIA</t>
  </si>
  <si>
    <t>Retomamos visita sobre consenso#MP COMENTOU QUE LEU O MATERIAL MAS CONSIDEROU QUE NÃO HAVIA MUITAS NOVIDADES. EM RELAÇÃO AOS CRITÉRIOS DE INICIO DE TRATAMENTO DIZ QUE OS PACIENTES TEM CHEGADO DOENTES COM CD4 BAIXO#OBJ MÉDICA DIZ AINDA NÃO TER EXPERIÊNCIA COM KALETRA UMA VEZ AO DIA POIS TENTOU COM UMA PACIENTE E NÃO OBTEVE SUCESSO DEVIDO AO TAMANHO DO COMPRIMIDOREFORCEI A IMPORTÂNCIA DE AUMENTAR SUA EXPERIÊNCIA CLINICA E SUGERI A TOMADA NOTURNA QUE PODE TRAZER MAIS TOLERÂNCIA</t>
  </si>
  <si>
    <t>Retomamos visita sobre consensoCOMENTOU QUE LEU O MATERIAL MAS CONSIDEROU QUE NÃO HAVIA MUITAS NOVIDADES. EM RELAÇÃO AOS CRITÉRIOS DE INICIO DE TRATAMENTO DIZ QUE OS PACIENTES TEM CHEGADO DOENTES COM CD4 BAIXO#OBJ MÉDICA DIZ AINDA NÃO TER EXPERIÊNCIA COM KALETRA UMA VEZ AO DIA POIS TENTOU COM UMA PACIENTE E NÃO OBTEVE SUCESSO DEVIDO AO TAMANHO DO COMPRIMIDOREFORCEI A IMPORTÂNCIA DE AUMENTAR SUA EXPERIÊNCIA CLINICA E SUGERI A TOMADA NOTURNA QUE PODE TRAZER MAIS TOLERÂNCIA</t>
  </si>
  <si>
    <t>Sondei sobre posologia qd com Kaletra, disse que tem avisado os pacientes que podem usar uma vez ao dia, mas ainda não teve nenhum retorno. #mp: Dr comentou que conhece bem o htpn 052 pois fez sua residência no hosp. Conceição, porém me disse que @médico o coorte de cd4 para o grupo com Tarv tardia é de 350 e não 250 como está no material Dr Estevão Portela. #mercado: comentou tbém do fato de agora em diante as gestantes continuarem Tarv após gestação, disse que tem proposto isso para suas pacientes e se caso elas estiverem bem com Kaletra irão continuar, quanto aos casais sorodiscordantes disse que tem oferecido Tarv e que alguns já aceitaram #con disse que não tem experiência com NVP, comentei da contradição do consenso brasileiro neste sentido, que indica NVP porém recomenda Tarv com alto cd4. A VIiV está entregando a versão preliminar impressa e Dr estava com a sua.</t>
  </si>
  <si>
    <t>Trabalhei material Dr Estevão #mercado: Dra disse que tem oferecido bastante Tarv para estes casais e alguns aceitam, principalmente qdo pensam em ter filhos, comentou da questão do consenso querer ressuscitar a NVP, citei que é uma contradição pois se é para iniciar Tarv com cd4 mais alto..e além disso para pacientes com baixo cd4 é sabido que Kaletra tem resultados muito melhores. #obj: citei qestões renais com até e Tdf, porém Dra acredita que Tdf é o grande vilão...citei eurosida.</t>
  </si>
  <si>
    <t>Menções</t>
  </si>
  <si>
    <t>Inicial</t>
  </si>
  <si>
    <t>comentou</t>
  </si>
  <si>
    <t>elogiou</t>
  </si>
  <si>
    <t>erro</t>
  </si>
  <si>
    <t>HAND</t>
  </si>
  <si>
    <t>TARV</t>
  </si>
  <si>
    <t>ViiV</t>
  </si>
  <si>
    <t>#1a</t>
  </si>
  <si>
    <t>#2a</t>
  </si>
  <si>
    <t>#3a</t>
  </si>
  <si>
    <t>#4a</t>
  </si>
  <si>
    <t>#5a</t>
  </si>
  <si>
    <t>#6a</t>
  </si>
  <si>
    <t xml:space="preserve">#mp: Dr comentou que conhece bem o htpn 052 pois fez sua residência no hosp. Conceição, porém me disse que @médico o coorte de cd4 para o grupo com Tarv tardia é de 350 e não 250 como está no material Dr Estevão Portela. </t>
  </si>
  <si>
    <t>#CON: refere nao gostar da maneira como o CT da Bristol trabalha, muito tendencioso, falta de ética, pois sempre usa reforçar pontos fracos dos seus concorrentes.</t>
  </si>
  <si>
    <t>#OBJ: na opiniao da medica, associa Kaletra para inicio de terapia para pacientes imunossuprimidos pela experiência passada e boa reconstituição imunológica. Refere nao iniciar TARV com Kaletra para pacientes com CD4 alto, então abordei VA sobre potência, estudo 720, relacionando o beneficio da reconstituição imunológica de Kaletra em vários cortes de CD4.</t>
  </si>
  <si>
    <t>#OBJ: falou do número de comprimidos de Kaletra, então abordei dose única diária, medica refere que todos os pacientes que iniciam o uso de Kaletra estão com esquema QD com excelentes resultados.</t>
  </si>
  <si>
    <t>#OBJ: numero de comprimidos de Kaletra, uso no resgate de EFV.</t>
  </si>
  <si>
    <t xml:space="preserve">#OBJ: preferencia por EFV para pacientes naive pela posologia e experiencia que possui do medicamento para pacientes naive. </t>
  </si>
  <si>
    <t>#Mercado: Dra comentou que ira Coordenar um trabalho junto as enfermeiras que atuam nas UBS de Santo André, afim de aumentar o diagnostico de HIV no município.</t>
  </si>
  <si>
    <t>#opv: voltar a focar no risco renal, e discutir sobre o material do ciclo e Eurosida.</t>
  </si>
  <si>
    <t>#opv: continuar no trabalho de diferenciação dos iprs.</t>
  </si>
  <si>
    <t>#opv: continuar com o foco na educação continuada nas três medicas, porém sondar mais , sendo que na Dra Ana, sondar sobre o uso na Rifabutina.</t>
  </si>
  <si>
    <t xml:space="preserve">#con:Informou sobre o evento da BMS, que destacou o resultado do DAD, e palestrante Dr. Mendonça informou na sua pratica clinica esta tendo um bom resultado trocando tenofovir por abacavir, em caso de risco renal. </t>
  </si>
  <si>
    <t>#objeção :As três Dras que são infecto pediatra reclamaram do tamanho do comprimido do Kaletra baby, argumentei sobre a coformulação.Nesta visita continuei focando em educação continuada, destaquei o estudo HPTN, pois para minha surpresa com exceção da Dra Marisa que só atende crianças, as Dra Letícia e Dra Fernanda me informaram que já tem muitos adolescentes que se enquadram neste perfil de paciente, dai em diante só foquei nos diferencias do Kaletra.</t>
  </si>
  <si>
    <t>#opv: continuar focando na educação continuada, focando as apresentações: solução oral e baby.</t>
  </si>
  <si>
    <t>#MP: para ajudar o paciente no entendimento da importância do tratamento precoce, pois na opinião dela o MP ficou muito bem escrito e fácil entendimento. Reforcei sobre a importância do primeiro esquema que é o mais duradouro e citei o 720. Finalizei pertinente sobre o risco renal, porém ela precisou ver um paciente.</t>
  </si>
  <si>
    <t>#OPV: continuar destacando o manejo dos eventos adversos de Kaletra e posologia QD</t>
  </si>
  <si>
    <t>#MP COMENTOU QUE LEU O MATERIAL MAS CONSIDEROU QUE NÃO HAVIA MUITAS NOVIDADES. EM RELAÇÃO AOS CRITÉRIOS DE INICIO DE TRATAMENTO DIZ QUE OS PACIENTES TEM CHEGADO DOENTES COM CD4 BAIXO</t>
  </si>
  <si>
    <t xml:space="preserve">#mercado: comentou tbém do fato de agora em diante as gestantes continuarem Tarv após gestação, disse que tem proposto isso para suas pacientes e se caso elas estiverem bem com Kaletra irão continuar, quanto aos casais sorodiscordantes disse que tem oferecido Tarv e que alguns já aceitaram </t>
  </si>
  <si>
    <t xml:space="preserve">#mercado: Dra disse que tem oferecido bastante Tarv para estes casais e alguns aceitam, principalmente qdo pensam em ter filhos, comentou da questão do consenso querer ressuscitar a NVP, citei que é uma contradição pois se é para iniciar Tarv com cd4 mais alto..e além disso para pacientes com baixo cd4 é sabido que Kaletra tem resultados muito melhores. </t>
  </si>
  <si>
    <t xml:space="preserve">#mercado: Dra disse que monitora anualmente os rins de seus pacientes, e não modifica este tempo qdo o paciente usa Tdf. </t>
  </si>
  <si>
    <t>PRINCIPAIS REGIÕES</t>
  </si>
  <si>
    <t>UF</t>
  </si>
  <si>
    <t>BR</t>
  </si>
  <si>
    <t>SP</t>
  </si>
  <si>
    <t>NÃO INFORMADO</t>
  </si>
  <si>
    <t>SOROCABA</t>
  </si>
  <si>
    <t>BELO HORIZONTE</t>
  </si>
  <si>
    <t>MG</t>
  </si>
  <si>
    <t>PORTO ALEGRE</t>
  </si>
  <si>
    <t>RS</t>
  </si>
  <si>
    <t>CURITIBA</t>
  </si>
  <si>
    <t>PR</t>
  </si>
  <si>
    <t>RJ</t>
  </si>
  <si>
    <t>FORTALEZA</t>
  </si>
  <si>
    <t>CE</t>
  </si>
  <si>
    <t>RECIFE</t>
  </si>
  <si>
    <t>PE</t>
  </si>
  <si>
    <t>RIO DE JANEIRO</t>
  </si>
  <si>
    <t>GO</t>
  </si>
  <si>
    <t>SC</t>
  </si>
  <si>
    <t>SÃO JOSÉ DO RIO PRETO</t>
  </si>
  <si>
    <t xml:space="preserve">TAUBATÉ </t>
  </si>
  <si>
    <t>SÃO JOSÉ DOS CAMPOS</t>
  </si>
  <si>
    <t>RIBEIRÃO PRETO</t>
  </si>
  <si>
    <t>SANTOS</t>
  </si>
  <si>
    <t>SANTO ANDRÉ</t>
  </si>
  <si>
    <t>MAUÁ</t>
  </si>
  <si>
    <t>SÃO BERNARDO DO CAMPO</t>
  </si>
  <si>
    <t>BARUERI</t>
  </si>
  <si>
    <t>OSASCO</t>
  </si>
  <si>
    <t>CUIABÁ</t>
  </si>
  <si>
    <t>CAMPO GRANDE</t>
  </si>
  <si>
    <t>MARÍLIA</t>
  </si>
  <si>
    <t>RIO GRANDE</t>
  </si>
  <si>
    <t>PELOTAS</t>
  </si>
  <si>
    <t>JOINVILLE</t>
  </si>
  <si>
    <t xml:space="preserve">SANTA MARIA </t>
  </si>
  <si>
    <t>PASSO FUNDO</t>
  </si>
  <si>
    <t xml:space="preserve">TERESINA </t>
  </si>
  <si>
    <t>SÃO LUÍS</t>
  </si>
  <si>
    <t>BELÉM</t>
  </si>
  <si>
    <t>JOÃO PESSOA</t>
  </si>
  <si>
    <t>MACEIÓ</t>
  </si>
  <si>
    <t>CAMPOS DE GOYTACAZES</t>
  </si>
  <si>
    <t>NITERÓI</t>
  </si>
  <si>
    <t>VITÓRIA</t>
  </si>
  <si>
    <t>SERRA</t>
  </si>
  <si>
    <t>ES</t>
  </si>
  <si>
    <t>SALVADOR</t>
  </si>
  <si>
    <t>BRASÍLIA</t>
  </si>
  <si>
    <t>GOIÂNIA</t>
  </si>
  <si>
    <t>BA</t>
  </si>
  <si>
    <t>DF</t>
  </si>
  <si>
    <t>PA</t>
  </si>
  <si>
    <t>PI</t>
  </si>
  <si>
    <t>MA</t>
  </si>
  <si>
    <t>MT</t>
  </si>
  <si>
    <t>MS</t>
  </si>
  <si>
    <t>JACARÉI</t>
  </si>
  <si>
    <t>CAXIAS DO SUL</t>
  </si>
  <si>
    <t>JUIZ DE FORA</t>
  </si>
  <si>
    <t>PB</t>
  </si>
  <si>
    <t>AL</t>
  </si>
  <si>
    <t>SETOR_UF</t>
  </si>
  <si>
    <t>NOME CONSULTOR</t>
  </si>
  <si>
    <t>JOSÉ EDSON GOMES</t>
  </si>
  <si>
    <t>ADRIANO MÁRCIO VINHATI</t>
  </si>
  <si>
    <t>CAROLINA MOURA DE MORAES VASCONCELOS</t>
  </si>
  <si>
    <t>CLEBER RODRIGUES DA SILVA</t>
  </si>
  <si>
    <t>EDUARDO FERREIRA PINTO</t>
  </si>
  <si>
    <t xml:space="preserve">ELIANA DE OLIVEIRA </t>
  </si>
  <si>
    <t>ELOHISTON DA SILVA CARRIJO</t>
  </si>
  <si>
    <t>JAIRO FERREIRA DA SILVA</t>
  </si>
  <si>
    <t>KARLA RIBEIRO ORTIZ</t>
  </si>
  <si>
    <t>LISIANE MARIA MIOLA SCHENEIDER</t>
  </si>
  <si>
    <t>LUIZ CARLOS RICCIOPPO CURADO</t>
  </si>
  <si>
    <t>MARCUS PAULO ARAGÃO DRUMOND</t>
  </si>
  <si>
    <t>MICHEL OSES RIBEIRO DA SILVA</t>
  </si>
  <si>
    <t>SAIONARA DAIPRAI</t>
  </si>
  <si>
    <t>SERGIO DE SOUZA COSTA</t>
  </si>
  <si>
    <t>WILLIAM COSTA RUBERTI</t>
  </si>
  <si>
    <t>YURI SOARES DE OLIVEIRA CASTRO</t>
  </si>
  <si>
    <t>ZUILA MONTEIRO FREIRE</t>
  </si>
  <si>
    <t>ANA PAULA GUEDES MONTEIRO</t>
  </si>
  <si>
    <t>Hashtag_PCH</t>
  </si>
  <si>
    <t>Menções_PCH</t>
  </si>
  <si>
    <t>ATV</t>
  </si>
  <si>
    <t>atazanavir</t>
  </si>
  <si>
    <t>atripla</t>
  </si>
  <si>
    <t>BMS</t>
  </si>
  <si>
    <t>Bristol</t>
  </si>
  <si>
    <t>Cristália</t>
  </si>
  <si>
    <t>DAR</t>
  </si>
  <si>
    <t>darunavir</t>
  </si>
  <si>
    <t>efavirenz</t>
  </si>
  <si>
    <t>EFV</t>
  </si>
  <si>
    <t>fosamprenavir</t>
  </si>
  <si>
    <t>FPV</t>
  </si>
  <si>
    <t>Glaxo</t>
  </si>
  <si>
    <t>governo</t>
  </si>
  <si>
    <t>Janssen</t>
  </si>
  <si>
    <t>Merck</t>
  </si>
  <si>
    <t>MSD</t>
  </si>
  <si>
    <t>nevirapina</t>
  </si>
  <si>
    <t>NVP</t>
  </si>
  <si>
    <t>RAL</t>
  </si>
  <si>
    <t>raltegravir</t>
  </si>
  <si>
    <t>ambulatório</t>
  </si>
  <si>
    <t>clínica</t>
  </si>
  <si>
    <t>congresso</t>
  </si>
  <si>
    <t>consenso</t>
  </si>
  <si>
    <t>diagnóstico</t>
  </si>
  <si>
    <t>dispensação</t>
  </si>
  <si>
    <t>estoque</t>
  </si>
  <si>
    <t>eventos</t>
  </si>
  <si>
    <t>guideline</t>
  </si>
  <si>
    <t>hospital</t>
  </si>
  <si>
    <t>pesquisa</t>
  </si>
  <si>
    <t>PNAIDS</t>
  </si>
  <si>
    <t>rumor</t>
  </si>
  <si>
    <t>simpósios</t>
  </si>
  <si>
    <t>sociedade</t>
  </si>
  <si>
    <t>aceitação</t>
  </si>
  <si>
    <t>discussão</t>
  </si>
  <si>
    <t>opinião</t>
  </si>
  <si>
    <t>positivo</t>
  </si>
  <si>
    <t>qualidade</t>
  </si>
  <si>
    <t>sugestão</t>
  </si>
  <si>
    <t>aderência</t>
  </si>
  <si>
    <t>adesão</t>
  </si>
  <si>
    <t>BID</t>
  </si>
  <si>
    <t>cardiovascular</t>
  </si>
  <si>
    <t>CD4</t>
  </si>
  <si>
    <t>co formulação</t>
  </si>
  <si>
    <t>MEV</t>
  </si>
  <si>
    <t>QD</t>
  </si>
  <si>
    <t>SNC</t>
  </si>
  <si>
    <t>colesterol</t>
  </si>
  <si>
    <t>comorbidades</t>
  </si>
  <si>
    <t>diarreia</t>
  </si>
  <si>
    <t>dislipidemia</t>
  </si>
  <si>
    <t>enjoo</t>
  </si>
  <si>
    <t>mulheres</t>
  </si>
  <si>
    <t>náuseas</t>
  </si>
  <si>
    <t>óssea</t>
  </si>
  <si>
    <t>renal</t>
  </si>
  <si>
    <t>risco</t>
  </si>
  <si>
    <t>triglicérides</t>
  </si>
  <si>
    <t>vômitos</t>
  </si>
  <si>
    <t>contatos</t>
  </si>
  <si>
    <t>estudos</t>
  </si>
  <si>
    <t>evento</t>
  </si>
  <si>
    <t>informações</t>
  </si>
  <si>
    <t>material</t>
  </si>
  <si>
    <t>patrocínio</t>
  </si>
  <si>
    <t>simpósio</t>
  </si>
  <si>
    <t>verba</t>
  </si>
  <si>
    <t>viagem</t>
  </si>
  <si>
    <t>visita</t>
  </si>
  <si>
    <t>vômito</t>
  </si>
  <si>
    <t>vomitos</t>
  </si>
  <si>
    <t>efeitos</t>
  </si>
  <si>
    <t>gastrointestinais</t>
  </si>
  <si>
    <t>nauseas</t>
  </si>
  <si>
    <t>comprimidos</t>
  </si>
  <si>
    <t>ossea</t>
  </si>
  <si>
    <t>generico</t>
  </si>
  <si>
    <t>clinica</t>
  </si>
  <si>
    <t>simposios</t>
  </si>
  <si>
    <t>adocão</t>
  </si>
  <si>
    <t>adocao</t>
  </si>
  <si>
    <t>adoçao</t>
  </si>
  <si>
    <t>aderencia</t>
  </si>
  <si>
    <t>adesao</t>
  </si>
  <si>
    <t>dose</t>
  </si>
  <si>
    <t>única</t>
  </si>
  <si>
    <t>diárias</t>
  </si>
  <si>
    <t>diarias</t>
  </si>
  <si>
    <t>enjôo</t>
  </si>
  <si>
    <t>enjoado</t>
  </si>
  <si>
    <t>neurológica</t>
  </si>
  <si>
    <t>tamanho</t>
  </si>
  <si>
    <t>co-formulação</t>
  </si>
  <si>
    <t>unica</t>
  </si>
  <si>
    <t>número</t>
  </si>
  <si>
    <t>vomito</t>
  </si>
  <si>
    <t>Palavras-Chave (não usar)</t>
  </si>
  <si>
    <t>simposio</t>
  </si>
  <si>
    <t>penetração</t>
  </si>
  <si>
    <t>RS023494</t>
  </si>
  <si>
    <t>LESSANDRA MICHELIM RODRIGUEZ N VIEIRA</t>
  </si>
  <si>
    <t>REFORCEI CONCEITOS BÁSICOS DE KALETRA ABORDANDO BARREIRA GENÉTICA E RÁPIDA RECUPERAÇÃO IMUNOLÓGICA#MP MÉDICO FICOU MUITO INTERESSADO NO ARTIGO DO DR LAURO</t>
  </si>
  <si>
    <t>RS024142</t>
  </si>
  <si>
    <t>NICOLE ALBERTI GOLIN</t>
  </si>
  <si>
    <t>RS029751</t>
  </si>
  <si>
    <t>JULIANO FRACASSO</t>
  </si>
  <si>
    <t>RS029832</t>
  </si>
  <si>
    <t>RAQUEL MENON LOVATEL</t>
  </si>
  <si>
    <t>REFORCEI CONCEITOS BÁSICOS DE KALETRA ABORDANDO BARREIRA GENÉTICA E RÁPIDA RECUPERAÇÃO IMUNOLÓGICA#MP MÉDICO FICOU MUITO INTERESSADO NO ARTIGO DO DR LAURO COMENTOU QUE PROCURA FAZER RASTREIO, MAS TEM EVITADO O USO DE TDF</t>
  </si>
  <si>
    <t>RS002856</t>
  </si>
  <si>
    <t>NEIVA MARIA ROCHA</t>
  </si>
  <si>
    <t>REFORCEI CONCEITOS BÁSICOS DE KALETRA ABORDANDO BARREIRA GENÉTICA E RÁPIDA RECUPERAÇÃO IMUNOLÓGICA</t>
  </si>
  <si>
    <t>RS033469</t>
  </si>
  <si>
    <t>ANDREA GURGEL BATISTA L DAL BO</t>
  </si>
  <si>
    <t>#MP DEMOSTROU INDIFERENÇA EM RELAÇÃO AO MATERIALABORDEI A IMPORTÂNCIA DO RASTREIO MÉDICA DIZ JÁ REALIZA E NÃO USA TDF COM ATV.</t>
  </si>
  <si>
    <t>RS009139</t>
  </si>
  <si>
    <t>LUIS CESAR FESTUGATTO</t>
  </si>
  <si>
    <t>VERIFICAR PERFIL DE PACIENTE QUE A MÉDICA ACREDITA QUE KALETRA MAIS SE ENCAXEMÊDICA VÊ MULHERES EM IDADE FÉRTIL COM UM BOM PERFIL PARA KALETRA# MP COM BOA ACEITAÇÃO DESTAQUE PARA A IMPORTÂNCIA DO RASTREIO</t>
  </si>
  <si>
    <t>Retomar assunto da ultima visita infarto x EMODIALIZEREFORCEI CONCEITOS BÁSICOS DE KALETRA ABORDANDO BARREIRA GENÉTICA E RÁPIDA RECUPERAÇÃO IMUNOLÓGICA#MP MÉDICO FICOU MUITO INTERESSADO NO ARTIGO DO DR LAURO</t>
  </si>
  <si>
    <t>Manutenção de KALETRA em gestantesREFORCEI CONCEITOS BÁSICOS DE KALETRA ABORDANDO BARREIRA GENÉTICA E RÁPIDA RECUPERAÇÃO IMUNOLÓGICA#MP MÉDICO FICOU MUITO INTERESSADO NO ARTIGO DO DR LAURO</t>
  </si>
  <si>
    <t>SONDAR SOBRE TROCAS POR INTOLERÂNCIA COM KALETRAAssinatura contrato e acertos para ATHUS</t>
  </si>
  <si>
    <t>Reforçar dose única#MP MÉDICA FICOU MUITO INTERESSADO NO ARTIGO DO DR LAURO PRINCIPALMETE QUANTO A PERDA ÓSSEA</t>
  </si>
  <si>
    <t>REFORÇAR IMPORTÂNCIA DIAGNÓSTICO DE HANDMÉDICO COMENTOU QUE A ESTRUTURA DO SERVIÇO COMPROMETE ALGUNS DIAGNOSTICO COMO O DE HAND, POIS TEM QUE ATENDER MUITOS PACIENTES EM UM CURTO ESPAÇO DE TEMPO E AINDA A PREFEITURA TEM TROCADO MUITO A EQUIPE MULTIDICIPLINAR.#MP FICOU MUITO INTERESSADO NAS QUESTÕES DE RASTREIO DO DRC E ÓSSEO</t>
  </si>
  <si>
    <t>VERIFICAR PERFIL DE PACIENTE QUE MAIS TRATAPERFIL DE PACIENTES MUITO VARIADOMÉDICO SE DEMONSTROU INDIFERENTE EM RELAÇÃO AO MATERIAL</t>
  </si>
  <si>
    <t>RS034747</t>
  </si>
  <si>
    <t>CEZAR VINICIUS WURDIG RICHE</t>
  </si>
  <si>
    <t>Sondar sobre tratamento após primeira falha efvREFORCEI CONCEITOS BÁSICOS DE KALETRA ABORDANDO BARREIRA GENÉTICA E RÁPIDA RECUPERAÇÃO IMUNOLÓGICA#MP MÉDICO FICOU MUITO INTERESSADO NO ARTIGO DO DR LAURO</t>
  </si>
  <si>
    <t>Verifica o perfil de paciente com HIV QUE O MÉDICO TEM TRATADO JÁ QUE MUDOU de local de trabalhoREFORCEI CONCEITOS BÁSICOS DE KALETRA ABORDANDO BARREIRA GENÉTICA E RÁPIDA RECUPERAÇÃO IMUNOLÓGICA#MP MÉDICO FICOU MUITO INTERESSADO NO ARTIGO DO DR LAURO</t>
  </si>
  <si>
    <t>VERIFICAR SE A MEDICA TAMBÉM ESTÁ SOFRENDO PRESSÃO DA BMS#MERC SONDEI SOBRE PRESSÃO BMS DE FORMA BEM SUTIL MÉDICA DIZ NÃO RECEBER VISITAS MUITO FREQÜENTES PERCEBI QUE A BMS NÃO TEM MUITO ENTRADA COM ESTA MÉDICA DESTA FORMA DIFARCEI E MUDEI DE ASSUNTO.#MP MÉDICA FICA BASTANTE INTERESSADA EM APREENDER COMO REALIZAR OS RASTREIOS</t>
  </si>
  <si>
    <t>RS022388</t>
  </si>
  <si>
    <t>ROSELI STONE VIEIRA</t>
  </si>
  <si>
    <t>Reforçar mudanças do consenso#MP DEMOSTROU INDIFRENÇA EM RELAÇÃO AO ARTIGO, PERCEBI QUE O RASTREIO JÁ É UMA CONDUTA PRESENTE E NÃO GOSTA DE USAR ATV.*#MERC MÉDICA COM EXCELENTE EXPERIÊNCIA COM KALETRA USA MAIS KALETRA DO QUE EFV QUANTO A EAS CONSIDERA MUITO FÁCIL O MANEJO DA DIALIPIDEMIA E DIA RRÉA COM O USO DE TOMADA ÚNNICA DIZ SER MUITO RARO E NUNCA TEVE QUE DESCONTINUAR O TRATAMETO</t>
  </si>
  <si>
    <t>RS023999</t>
  </si>
  <si>
    <t>ROSSANA PATRICIA BASSO</t>
  </si>
  <si>
    <t>Reforçar KALETRA PARA PERFIL MULHERES E HSH#MERC MÉDICA COMENTO QUE TEM OBSERVADO UM NUMERO MAIOR DE MULHERES E TAMBÉM HSH MAS NÃO SABE QUANTIFICAR#MP FICOU INTERESSADO PELO MATERAL DO DR LAURO PRINCIPALMENTE PORUQE TEM OBSERVADO ALGUNS PACIENTES COM PERDA ÓSSEA</t>
  </si>
  <si>
    <t>RS011262</t>
  </si>
  <si>
    <t>LUCIA HELENA GONZALES REAL</t>
  </si>
  <si>
    <t>VERIFICAR CONDUTA NA PRIMEIRA FALHA A EFAVIREZ# MP MÉDICA SE SENTIU SENSIBILIZADA PELA IMPORTÂNCIA DO RASTREIO RENAL E ÓSSEO . ABORDAGEM NO PROGRAMA MIND EXCHENG MÉDICA ELOGIOU O RIMA</t>
  </si>
  <si>
    <t>RS015983</t>
  </si>
  <si>
    <t>SANDRA AL ALAM DE SOUZA</t>
  </si>
  <si>
    <t>#MP MÉDICA COMENTOU QUE TEM OBSERVADO BASTANTE O RASTREIO RENAL, COSIDERA DE FUNDAMENTAL IMPORTÂNCIA O RASTREIO</t>
  </si>
  <si>
    <t>RS009823</t>
  </si>
  <si>
    <t>CEZAR ARTHUR TAVARES PINHEIRO</t>
  </si>
  <si>
    <t>SONDAR SOBRE CONDUTA PRESCRITIVA APÓS PRIMEIRA FALHA A EFV#MP MEDICO CONCORDOU COM A IMPORTÂNCIA DO RASTREIO RENAL E ÓSSEO. COMENTOU QUE ESTARÁ BUSCANDO A PUBLICAÇÃO DO MINDINHO EXGEND NO RIMA. MEDICO ELOGIOU MAIS UMA VEZA FERRAMENTA</t>
  </si>
  <si>
    <t>RS016163</t>
  </si>
  <si>
    <t>PAULO ORLANDO ALVES MONTEIRO</t>
  </si>
  <si>
    <t>SONDAR SOBRE OPÇÃO DE TARV NA PRIMEIRA FALHA A EFV#MP MEDICO CONCORDOU COM A IMPORTÂNCIA DO RASTREIO RENAL E ÓSSEO. COMENTOU QUE ESTARÁ BUSCANDO A PUBLICAÇÃO DO MINDINHO EXGEND NO RIMA. MEDICO ELOGIOU MAIS UMA VEZA FERRAMENTA</t>
  </si>
  <si>
    <t>SC004521</t>
  </si>
  <si>
    <t>JOSE CARLOS MELLO</t>
  </si>
  <si>
    <t>ABORDAGEM SOBRE SUSTENTABILIDADE DO PNAIDS MÉDICO JÁ NÃO LEMBRAVA DA DIFERENÇA DE PREÇO DE UM ARV PARA OUTRO E ACHA MUITO PERTINENTE ESTA CONSIDERAÇÃO</t>
  </si>
  <si>
    <t>RS018782</t>
  </si>
  <si>
    <t>LUCIANA FREZZA</t>
  </si>
  <si>
    <t>SC007963</t>
  </si>
  <si>
    <t>SILVIA GUEDES BERNARDI TADDEO</t>
  </si>
  <si>
    <t>SC009802</t>
  </si>
  <si>
    <t>LEONARDO LUIZ DA SILVA</t>
  </si>
  <si>
    <t>PNE</t>
  </si>
  <si>
    <t>MÉDIC VISITADO 18/04ABORDAGEM SOBRE SUSTENTABILIDADE DO PNAIDS MÉDICO JÁ NÃO LEMBRAVA DA DIFERENÇA DE PREÇO DE UM ARV PARA OUTRO E ACHA MUITO PERTINENTE ESTA CONSIDERAÇÃO</t>
  </si>
  <si>
    <t>RS023753</t>
  </si>
  <si>
    <t>FABIO VALENTE GOMES</t>
  </si>
  <si>
    <t>SC009276</t>
  </si>
  <si>
    <t>ROGERIO SOBROZA DE MELLO</t>
  </si>
  <si>
    <t>VISITA REALIZADA 18/04. ABORDAGEM SOBRE SUSTENTABILIDADE DO PNAIDS MÉDICO JÁ NÃO LEMBRAVA DA DIFERENÇA DE PREÇO DE UM ARV PARA OUTRO E ACHA MUITO PERTINENTE ESTA CONSIDERAÇÃO</t>
  </si>
  <si>
    <t>SC014944</t>
  </si>
  <si>
    <t>ELETANIA ESTEVES DE ALMEIDA</t>
  </si>
  <si>
    <t>APRESENTAÇÃO A MÉDICAREFORCEI CONCEITOS SOBRE SUSTENTABILIDADE DO PNAIDS MÉDICO JÁ NÃO LEMBRAVA DA DIFERENÇA DE PREÇO DE UM ARV PARA OUTRO E ACHA MUITO PERTINENTE ESTA CONSIDERAÇÃO</t>
  </si>
  <si>
    <t>RS034679</t>
  </si>
  <si>
    <t>BRUNA STEINER</t>
  </si>
  <si>
    <t>SC014980</t>
  </si>
  <si>
    <t>FERNANDA RODRIGUES DE ALMEIDA</t>
  </si>
  <si>
    <t>SC013081</t>
  </si>
  <si>
    <t>RAPHAEL ELIAS FARIAS</t>
  </si>
  <si>
    <t>Falamos sobre consenso médico diz já estar adotando condutas e novos critério de inclusão de CD4, #MERC EM SONDAGEM MÉDICO COMENTOU QUE OS PACIENTES TEM CHEGO JÁ DOENTES E COM CD4 BAIXO E PERCEBI QUE NÃO ESTÁ OFERECENDO PARA CASAIS SORODISCORDANTES. MÉDICO COMENTOU QUE EM SC NÃO TEM PROBLEMA PARA PRESCREVER DROGAS COM FOSAMPRENAVIR ATÉ MESMO COMO PRIMEIRO TRATAMENTO#OBJMÉDICO NÃO USA KALETRA UMA VEZ AO DIA POIS INFERE QUE PODE AUMENTAR A DIARRÉIA.*REFORCEI A IMPORTÂNCIA DE UMA AVALIAÇÃO CLINICA PARA QUE O MÉDICO POSSA TERUMA OPINIÃO CONCRETA</t>
  </si>
  <si>
    <t>RS006656</t>
  </si>
  <si>
    <t>THEODORO ARMANDO SUFFERT</t>
  </si>
  <si>
    <t>RS015254</t>
  </si>
  <si>
    <t>MARIA MADALENA KLEIN</t>
  </si>
  <si>
    <t>RS001573</t>
  </si>
  <si>
    <t>VINICIOS PAIVA VANACOR</t>
  </si>
  <si>
    <t>CLG</t>
  </si>
  <si>
    <t>RS034865</t>
  </si>
  <si>
    <t>MIGUEL FRANCISCO DE LESSA MEDINA</t>
  </si>
  <si>
    <t>RS013115</t>
  </si>
  <si>
    <t>CLAUDIO MOSS DA SILVA</t>
  </si>
  <si>
    <t>RS018673</t>
  </si>
  <si>
    <t>MARCIA DE LIMA RODRIGUES</t>
  </si>
  <si>
    <t>RS020032</t>
  </si>
  <si>
    <t>MARIA LETICIA RESMINI FIGURELLI</t>
  </si>
  <si>
    <t>RS010418</t>
  </si>
  <si>
    <t>JUSSARA MARIA SILVEIRA</t>
  </si>
  <si>
    <t>#MERC MEDICA CONSIDERA A CONTINUAÇÃO DA TARV APÓS A GESTAÇÃO O MAIOR DESAFIO DESTE CONSENSO, POIS AS PACIENTES SOMEM DO SERVIÇO APÓS O PARTO.OBSERSERVEI QUE A MÉDICA ESTA COM ALGUMA TENDÊNCIAS DE PRESÇRIÇÃO PARA ATV EM INICIO DE TARV</t>
  </si>
  <si>
    <t>ABORDAGEM SOBRE SUSTENTABILIDADE DO PNAIDS MÉDICO JÁ NÃO LEMBRAVA DA DIFERENÇA DE PREÇO DE UM ARV PARA OUTRO E ACHA MUITO PERTINENTE ESTA CONSIDERAÇÃO.MÉDICO DIZ QUE AINDA NÃO TEM MUITA EXPERIÊNCIA COM KALETRA UMA VEZ AO DIA. COMENTEI QUE PODE SER UMA ABORDAGEM DE SUCESSO PARA ADESÃO, POIS TEMOS ESTUDOS QUE NOS APONTAM EM UMA MELHORA NA ADESÃO COM POSOLOGIA UM VEZ AO DIA COMPARADO COM POSOLOGIA DUAS VEZES AO DIA. MEDICO CONCORDOU EM FAZER UMA AVALHAÇÃO</t>
  </si>
  <si>
    <t>RS015073</t>
  </si>
  <si>
    <t>LUIZ FERNANDO BARBOSA BARROS</t>
  </si>
  <si>
    <t>ABORDAGEM SOBRE SUSTENTABILIDADE DO PNAIDS MÉDICO JÁ NÃO LEMBRAVA DA DIFERENÇA DE PREÇO DE UM ARV PARA OUTRO E ACHA MUITO PERTINENTE ESTA CONSIDERAÇÃO.MÉDICO DIZ ESTAR USANDO MAIS KALETRA NA POSOLOGIA UMA VEZ AO DIA E CONSIDERA UMA ABORDAGEM DE SUCESSO PARA ADESÃO.#MEC ENTENDE QUE A OPORTUNIDADE DE INICIO DE TARV EM CASAIS SORODISCORDANTES É UMA REALIDADE E COMENTOU QUE MUITOS JÁ VEM COM A INFORMAÇÃO E QUEREM PROTEGER O PARCEIRO</t>
  </si>
  <si>
    <t>ABORDAGEM SOBRE SUSTENTABILIDADE DO PNAIDS MÉDICO JÁ NÃO LEMBRAVA DA DIFERENÇA DE PREÇO DE UM ARV PARA OUTRO E ACHA MUITO PERTINENTE ESTA CONSIDERAÇÃO.COMBINAMOS EVENTO 23/05.</t>
  </si>
  <si>
    <t>RS015387</t>
  </si>
  <si>
    <t>SUSANE MULLER KLUG PASSOS</t>
  </si>
  <si>
    <t>Verificar conduta NO momento de DRC com TDF+ATVMÉDICA DIZ NÃO USAR TDF+ATV JUSTAMENTE PELO RISCO AUMENTADO PARA DRCABORDEI SUATENTABILIDADE DO PNAIDS MÉDICA SABIA QUE HAVIA TANTA DIFERENÇA DE UM ARV PARA O OUTRO</t>
  </si>
  <si>
    <t>RS022987</t>
  </si>
  <si>
    <t>RITA DE CASSIA ALVES LIRA</t>
  </si>
  <si>
    <t>SONDAR SOBRE KALETRA EM DOSE ÚNICAMÉDICO DIZ TER COMEÇADO TRÊS PACIENTes com KALETRA dose únicaEstá esperando retornoFALAMOS SOBRE SUSTENTABILIDADE DO PNAIDS E FOI SENSIBILIZADO</t>
  </si>
  <si>
    <t>RS018070</t>
  </si>
  <si>
    <t>MARCELO WAINBERG JEFFMAN</t>
  </si>
  <si>
    <t>RS017860</t>
  </si>
  <si>
    <t>EDUARDO MELLO LUTZ</t>
  </si>
  <si>
    <t>RS016058</t>
  </si>
  <si>
    <t>MARIO FERREIRA PEIXOTO</t>
  </si>
  <si>
    <t># CON MÉDICO DIZ QUE ATV SEM BOOSTER FUNCIONA MUITO BEM PARA PACIENTES ADERENTE INCLUSIVE COM TENOFOVIRLEMBRE A INTERAÇÃO DE TENO COM ATV O QUE FAZ BAIXAR BASTANTE A CONCENTRAÇÃO PLASMÁTICA, MAS O MÉDICO DIZ QUE FUNCIONA E QUE ELE TEM PACIENTES A ANOS INDETECTÁVEL ENTÃO FALAMOS SOBRE O RISCO RENAL QUANDO ESTAS DROGAS SÃO USADAS JUNTAS</t>
  </si>
  <si>
    <t>RS019685</t>
  </si>
  <si>
    <t>MARSAL LERNER</t>
  </si>
  <si>
    <t>JÁ TEM USA KALETRA DOSE ÚNICA EM CRIANÇAS. COMENTOU QUE SEU PACIENTES ESTÃO FICANDO CADA VEZ EM MUMA FAIXA ETÁRIA MAIS VELHA</t>
  </si>
  <si>
    <t>RS011404</t>
  </si>
  <si>
    <t>CARMEM LUCIA OLIVEIRA DA SILVA</t>
  </si>
  <si>
    <t>RS013874</t>
  </si>
  <si>
    <t>LUCIANO ZUBARAN GOLDANI</t>
  </si>
  <si>
    <t>Falamos sobre o evento médica ficou de confirmar, pois tem viajado todos os finais de semana para fazer traking</t>
  </si>
  <si>
    <t>MÉDICO DIZ TER AUMENTADO SUA EXPERIÊNCIA COM KALETRA QD</t>
  </si>
  <si>
    <t>RS015734</t>
  </si>
  <si>
    <t>VIVIAN BERENICE DE LIMA PEREIRA</t>
  </si>
  <si>
    <t>RETOMAMOS ASSUNTO CONSENSO</t>
  </si>
  <si>
    <t>RS008341</t>
  </si>
  <si>
    <t>ANTONIO CARLOS FLORES DOS SANTOS</t>
  </si>
  <si>
    <t>SIMONE OLIVEIRA ROCHA</t>
  </si>
  <si>
    <t>Discutimos sobre adesão e  o manejo dos eventos adversos de Kaletra e posologia.</t>
  </si>
  <si>
    <t>RJ657034</t>
  </si>
  <si>
    <t>CESAR MARQUES REIS</t>
  </si>
  <si>
    <t>Dr. Cesar Comecei fazendo a seguinte pergunta: a senhora acha mais importante na adesão, a quantidade de comprimidos ou a de tomadas, ele me respondeu o que tem mais impacto na adesão do paciente é quantidade de tomadas, sendo assim aproveitei e destaque o caso clinico de Kaletra QD e  finalizei destacando o score de penetração dos arvs,  destaquei também o material do Dr. Lauro Dando ênfase a dificuldade de manejar e instiguei a Dra a utilizar uma droga mais segura para pacientes com risco renal , dei ênfase ao resultado do Eurosida. #OPV: continuar destacando o manejo dos eventos adversos de Kaletra e posologia QD</t>
  </si>
  <si>
    <t>MARIA DE FATIMA PEREIRA JOMES</t>
  </si>
  <si>
    <t>RJ053000</t>
  </si>
  <si>
    <t>MAURO SERGIO TREISTMANN</t>
  </si>
  <si>
    <t>Dr.Mauro: Iniciei  sondando sobre o peso da tabela Charter na hora do Dr Mauro montar um tarv's , o mesmo me informou que devido ao estudo Start  ele começa com CD4 alto e isto não tem muita influência na hora da prescrição em seguida dei  ênfase ao guia de investigação, manejo e prevenção das co-morbidades associadas ao HIV, dando destaque ao manejo das doenças renais e alterações neurocognitivas, finalizei destacando o score de penetração dos arvs. O Dr. Mauro confirmou a presença no Athus. #OPV:continuar trabalhando a mensagem de alta penetração no sistema nervoso central ou drogas neuroativas, e trabalhar o risco renal.</t>
  </si>
  <si>
    <t>IZABELLA RIBEIRO</t>
  </si>
  <si>
    <t>RJ064313</t>
  </si>
  <si>
    <t>GUSTAVO A P MAGALHAES</t>
  </si>
  <si>
    <t>Dr. Gustavo  Iniciei apresentada a tabela de penetração, destacando que Kaletra, dentre os ARVs mais modernos, está entre os que mais têm penetração no SNC e dou enfoque a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 OPV: continuar destacando o manejo dos eventos adversos de Kaletra e posologia QD.</t>
  </si>
  <si>
    <t>RJ038837</t>
  </si>
  <si>
    <t>MARIA CRISTINA GAMA DE OLIVEIRA</t>
  </si>
  <si>
    <t>Dra Maria :  Retornei ao caso clinico de Kaletra QD e continuei  dando destaque a  KAL como o único IP que demonstrou eficácia comprovada no combate ao HIV no SNC e  orientei  o manejo de EAs e da má adesão com a dose única de Kaletra, evitando a Switch Terapy, não recomendada por o consenso. Dei  ênfase ao guia de investigação, manejo e prevenção das co-morbidades associadas ao HIV, dando destaque ao manejo das doenças renais e alterações neurocognitivas. Demonstrei  o  valor de escolher um esquema com penetração e alta no escore de Letendre (KAL + BIO = 9 pontos) . #OPV: continuar destacando o manejo dos eventos adversos de Kaletra e posologia QD.</t>
  </si>
  <si>
    <t>RJ814091</t>
  </si>
  <si>
    <t>EMERSOM CICILINI MESQUITA</t>
  </si>
  <si>
    <t>Dr Emerson: Comecei fazendo a seguinte pergunta: o que a Dr. acha mais importante na adesão, a quantidade de comprimidos ou a de tomadas, ele me respondeu o que tem mais impacto na adesão do paciente é quantidade de tomadas e comentei sobre o estudo do Ritonavir demonstrou que 47% dos pacientes intercalaram uma das doses, sendo assim aproveitei e destaque o caso clinico de Kaletra QD e suas vantagens e comentei sobre o Eurosida destacando que o esquema: Atazanavir/r e tenofivir foi colocado em cheque devido ao resultado do estudo  #OPV: continuar dando ênfase ao manejo não farmacológico dos eventos adversos do Kaletra.</t>
  </si>
  <si>
    <t>RJ314162</t>
  </si>
  <si>
    <t>HELENA CARVALHO BARRETO LEITE</t>
  </si>
  <si>
    <t>Dra Helena Promovi que a medica  observe mais  paciente,pois ele pode ter uma provável predisposição a males neurocognitivos acendidos pelo o HIV e que, às vezes, são potencializados por efeitos colaterais do ITRNN e corroborei com a ponderação de escolher um esquema com penetração e alta no escore de Letendre  # OPV: continuar destacando o manejo dos eventos adversos de Kaletra e posologia QD, promover o material do Dr. Lauro.</t>
  </si>
  <si>
    <t>RJ365834</t>
  </si>
  <si>
    <t>TERESA CRISTINA SILVA MELLO BARBOSA</t>
  </si>
  <si>
    <t>Dra Regina Nesta visita abordei a dificuldade na adesão , principalmente na tomada do Ritonavir,Continuei foco em manejo de EAs, coformulação ,comodidade e flexibilidade da posologia, e também não necessidade de refrigeração, o que ajuda na adesão do kaletra e percebi que a Dra se preocupa muito com adesão, o que pode gerar uma oportunidade.  # OPV: na próxima visita focar as alterações renais e ósseas.</t>
  </si>
  <si>
    <t>RJ749699</t>
  </si>
  <si>
    <t>HUGO BOECHAT ANDRADE</t>
  </si>
  <si>
    <t>Dr. Hugo Destaquei  o material do Dr. Lauro Dando ênfase a dificuldade de manejar e instiguei a Dra a utilizar uma droga mais segura para pacientes com risco renal , dei ênfase ao resultado do  Eurosida destacando que o esquema: Atazanavir/r e tenofivir foi colocado em cheque devido ao resultado do estudo.  #OPV: continuar dando ênfase a adesão e ao manejo não farmacológico dos eventos adversos do Kaletra</t>
  </si>
  <si>
    <t>Dra Maria Claudia Revisita: Destaquei o material do Dr. Lauro, dando ênfase a dificuldade de exames que existe no posto e instiguei a Dra utilizar uma droga  mais segura em relação as alterações renais, a dra concordou porem observei que a percepção dela em relação a diarréia aumentou, conversei sobre o uso de cálcio, porem a Dra informou que o preço é a grande barreira. # OPV: continuar focando no manejo dos EAS de Kaletra. Observação: verificar a possibilidade de patrocínio para o brasileiro</t>
  </si>
  <si>
    <t>RJ757519</t>
  </si>
  <si>
    <t>HALIME SILVA BARCAUI</t>
  </si>
  <si>
    <t>Dra Halime:  Perguntei em que momento da terapia ela utiliza Kaletra, ela me respondeu que tem um ambulatório só de gestantes e que neste ambulatório tem Kaletra como primeira opção, aproveitei e destaque o consenso DHHS, ela também demonstrou ter uma objeção: náuseas. Destaquei o guia de investigação, manejo e prevenção das co-morbidades associadas ao HIV, dei ênfase ao manejo da depressão. #OPV: continuar focando em gestantes e nos EAS de Kaletra.</t>
  </si>
  <si>
    <t>RJ242246</t>
  </si>
  <si>
    <t>APPARECIDA CASTORINA DOS SANTOS</t>
  </si>
  <si>
    <t>Dra Aparecida: Revisita: Médica tem muitos pacientes naive, por isso mantive destaque em Kaletra como primeira escolha, visando a estratégia de maior tempo de estudo, 7 anos, de pacientes sem falha com Kaletra e ainda com a comodidade de escolher a posologia QD ou BID e dei ênfase a coformulação e maior dificuldade de falhas na adesão por não precisar refrigeração, e finalizei dando ênfase a dificuldade de se manejar a doença renal e instiguei a dra a prescrever uma droga com mais segura.</t>
  </si>
  <si>
    <t>RJ286097</t>
  </si>
  <si>
    <t>EDWIGES MOTTA SANTOS</t>
  </si>
  <si>
    <t>Dra Edwiges:  Aproveitei e continuei a visita destacando estudo 720 e 830, quanto a durabilidade sem falhas e comodidade posológica de Kaletra e continuei focando Kaletra, principalmente no resgate, por se tratar de uma excelente droga e não precisar de RTV refrigerado, o que dificulta e muito, a adesão dos pacientes. # OPV :  Voltaria destacar o uso de kaletra para mulheres em idade fértil e diferenciação de Ip'r.</t>
  </si>
  <si>
    <t>RJ232668</t>
  </si>
  <si>
    <t>MICHEL DEVEZA</t>
  </si>
  <si>
    <t>Dr. Michel,  Iniciei sondado em que momento da terapia ele utiliza Kaletra, ele me respondeu que tem usa muito no resgate do Efavirenz, e as vezes no resgate do Atazanavir, mas  tem Kaletra como primeira opção, aproveitei e destaque o consenso DHHS, ela também demonstrou ter uma objeção: náuseas. Destaquei o guia de investigação, manejo e prevenção das co-morbidades associadas ao HIV, dei ênfase as alterações renais e dificuldade de manejo e instiguei ele a usar uma droga mais segura.. # MP o Dr. Adorou a qualidade do guia  e na sua opinião foi o melhor material entregue na conferencia, e solicitou para os residentes da AMI.  # OBJ:Manter foco na objeção com QD .   #OPV: continuar focando nos EAS de Kaletra, focando o resgate de ITRNN.</t>
  </si>
  <si>
    <t>Dr Jadir: Revista: Nesta visita abordei a dificuldade na adesão , principalmente na tomada do Ritonavir e continuei com foco em manejo de EAs, coformulação ,comodidade e flexibilidade da posologia, e também não necessidade de refrigeração, o que ajuda na adesão do kaletra, percebi que o Dr. se preocupa muito com adesão, o que pode gerar uma oportunidade, por isso dei ênfase ao guia entregue no J. H  e a dificuldade de se manejar as alterações renais em pacientes. Observação: Manter OPV. #OPV: começar a instigar o dr a pensar no risco renal na hora de prescrever e alerta sobre a dificuldade de se tratar esta comorbidade.</t>
  </si>
  <si>
    <t>RJ241800</t>
  </si>
  <si>
    <t>ROBERTO GUIMARAES</t>
  </si>
  <si>
    <t>Dr: Roberto:  Iniciei dando ênfase as mudanças do consenso, manutenção de kaletra como Ip'r de escolha e destaquei o HPTN052 dando ênfase ao tratamento de casais sorodiscordantes, o  #OPV: voltar a abordar o consenso.</t>
  </si>
  <si>
    <t>RJ759597</t>
  </si>
  <si>
    <t>DEBORA S TEIXEIRA</t>
  </si>
  <si>
    <t>Dra. Débora Teixeira:  Visita rápida sem muito feedback, apenas voltei a destacar o estudo de manejo da Hipertrigliceridemia, voltar ainda neste ciclo. # OPV: manter a OPV da visita anterior.</t>
  </si>
  <si>
    <t>RJ210571</t>
  </si>
  <si>
    <t>REGINA CELIA DE SOUZA CAMPOS FERNANDES</t>
  </si>
  <si>
    <t>Dra Regina: Visita com foco na abordagem na dose única e focando manejo de EAs e comodidade com Kaletra, afinal de contas, o paciente pode tomar tudo de uma só vez com TDF e 3TC. O objetivo é manter a médica atualizada, focando em novidades, explorando o seu perfil, com o enfoque em manejo e comodidade de Kaletra. #OPV: continuar focando em estudos de longa duração, pois a Dra é infecto pediatra. # MP o Dr. Adorou a qualidade do guia  e na sua opinião foi o melhor material entregue na conferencia</t>
  </si>
  <si>
    <t>RJ911569</t>
  </si>
  <si>
    <t>MARCOS DAVI GOMES DE SOUSA</t>
  </si>
  <si>
    <t>Dr. Marcus Davi:   Acredito que posso utilizar a estratégia de destacar bons resultados dos médicos com posologia QD, divulgando melhoras comentadas por seus colegas nos EAs, pois assim, posso contornar a principal objeção que é o número de comprimidos. # OBJ:Manter foco na objeção com QD .   #OPV: continuar focando nos EAS de Kaletra, focando o resgate de ITRNN.</t>
  </si>
  <si>
    <t>RJ794538</t>
  </si>
  <si>
    <t>MARCUS VINICIUS MARIO MIRANDA</t>
  </si>
  <si>
    <t>Dr. Marcus: Comecei a visita discutindo sobre a # OBJ:posologia QD, ele informou que usa, porém tem pacientes que tem mais diarréias, sugeri o uso de comprimidos de cálcio já que a marinha tem disponibilidade, o dr achou interessante, porém me solicitou estudos sobre o manejo da diarréia com comprimidos de cálcio . # OPV: continuar focando na posologia e coformulação e verificar no Abbott Center.</t>
  </si>
  <si>
    <t>RJ502361</t>
  </si>
  <si>
    <t>MARIA DE LOURDES B TEIXEIRA</t>
  </si>
  <si>
    <t>Dra Maria Benamor Comecei fazendo a seguinte pergunta: o que a Dra acha mais importante na adesão, a quantidade de comprimidos ou a de tomadas, ele me respondeu o que tem mais impacto na adesão do paciente é quantidade de tomadas e comentei sobre o estudo do Ritonavir demonstrou que 47% dos pacientes intercalaram uma das doses, sendo assim aproveitei e destaque o caso clinico de Kaletra QD e suas vantagens e comentei sobre o Eurosida destacando que o esquema: Atazanavir/r e tenofivir foi colocado em cheque devido ao resultado do estudo .OPV: continuar dando ênfase ao manejo não farmacológico dos eventos adversos do Kaletra.</t>
  </si>
  <si>
    <t>RJ390424</t>
  </si>
  <si>
    <t>MARIA CLARA ALVES PACHECO</t>
  </si>
  <si>
    <t>Dra Maria Clara: Sondei sobre os hábitos prescritivos dela, ela me informou que usa mais para resgate e uma vez ao dia para virgens e experimentado, inclusive conversou sobre um paciente dela que por má adesão ela trocou de BID para QD e paciente passou a ter carga viral indetectável. Destaquei os uso de óleo de peixe para combater a Hipertrigliceridemia. # OPV: diante do feed back dado pela medica, focar nas próximas visitas em pacientes virgens de terapia.</t>
  </si>
  <si>
    <t>RJ794546</t>
  </si>
  <si>
    <t>PATRICIA PANDOLFI SAMPAIO</t>
  </si>
  <si>
    <t>Dr. Patrícia Iniciei a visita discutindo  sobre os hábitos prescritivos, porém ela deu respostas muito genéricas, por isso não consegui ter a certeza de esquema preferencial , em relação a posologia QD, a medica informou que não usa , pois segundo ela os pacientes reclamam da quantidade de comprimidos. # obj: quantidade de comprimidos. # MP o Dr. Adorou a qualidade do guia  e na sua opinião foi o melhor material entregue na conferencia, e vai ajudar muito no dia a dia dela.  # OPV : continuar a sondagem de hábitos prescritivos e solicitar o estudo 730 para a objeção de quantidade de comprimidos.</t>
  </si>
  <si>
    <t>RJ399017</t>
  </si>
  <si>
    <t>WASHINGTON LUIZ TEIXEIRA DUTRA</t>
  </si>
  <si>
    <t>Dr. Washington: Visitas rápidas apenas destacaram o manejo de alterações neurocognitivas do guia de investigação, manejo e prevenção das co-morbidades associadas ao HIV. #OPV : continuar focando no manejo dos eas de Kaletra.</t>
  </si>
  <si>
    <t>RJ548179</t>
  </si>
  <si>
    <t>OSCAR LARA ROCHA JUNIOR</t>
  </si>
  <si>
    <t>Dr. Oscar: Destaquei a barreira genética de Kaletra e certeza da tomada do Ritonavir, e comentei sobre o estudo 730, e discuti sobre o guia de investigação, manejo e prevenção das co-morbidades associadas ao HIV, e que segundo ela vai seu extremamente útil. #OPV: trabalhar nesta medica focando Kaletra x ATV, mas não esquecer de Efavirenz.</t>
  </si>
  <si>
    <t>RJ044666</t>
  </si>
  <si>
    <t>NELIO ARTILES FREITAS</t>
  </si>
  <si>
    <t>Dr. Nélio: Comecei visita discutindo  sobre os hábitos prescritivos, e Dr. foi muito sincero informou que usa o consenso, porém para pacientes com distúrbios psiquiátricos ele usa kaletra, destaquei o consenso e a versão preliminar, perguntei sobre i procedimento com gestantes o dr informou que usa kaletra, porém inicia com Efavirenz , instiguei o medico a já iniciar com kaletra, pois a maioria da gestações não planejadas e o dr gostou da abordagem. # OPV: continuar focando em mulheres em idade fértil,</t>
  </si>
  <si>
    <t>RJ681300</t>
  </si>
  <si>
    <t>LAURO OLIVEIRA</t>
  </si>
  <si>
    <t>Dr. Lauro,  Destaquei o manejo não farmacológico da dislipidemia, usando como referencia o guia de investigação, manejo e prevenção das co-morbidades associadas ao HIV.   #OPV: continuar focando nos eas de Kaletra, focar nos estudos 730 e Actg 5142. # MP o Dr. Adorou a qualidade do guia  e na sua opinião foi o melhor material entregue na conferencia</t>
  </si>
  <si>
    <t>RJ790940</t>
  </si>
  <si>
    <t>CLAUDETE ARAUJO CARDOSO</t>
  </si>
  <si>
    <t>Dra Claudete:  A Dra confirmou que usa kaletra QD, porém voltou a reclamar da diarréia, tentei contornar, com o uso de comprimidos de cálcio, porém a medica informou que tem medo por que afeta os rins. # OPV : contornar a objeção da diarréia e verificar sobre o risco de uso de comprimidos de cálcio em pacientes soropositivos.</t>
  </si>
  <si>
    <t>RJ044620</t>
  </si>
  <si>
    <t>ALAMIR MANHAES FILHO</t>
  </si>
  <si>
    <t>Dr Alamir: Iniciei dando destaque ao manejo não farmacológico de Kaletra e enfatizei a posologia QD, em seguida discuti sobre o manejo das alterações neurocognitivas, destacando o conteúdo do guia de investigação, manejo e prevenção das co-morbidades associadas ao HIV, que foi entregue na J.H, # MP o Dr. Adorou a qualidade do guia  e na sua opinião foi o melhor material entregue na conferencia.. OPV: continuar focando no manejo dos eas de Kaletra, voltar a instigar o medico a aumentar a o seu acompanhamento das alterações renais.</t>
  </si>
  <si>
    <t>RJ641570</t>
  </si>
  <si>
    <t>PAULO ROBERTO NASCIMENTO SANTOS</t>
  </si>
  <si>
    <t>Dr. Roberto. Pontuei sobre o manejo da diarréia, em seguida  solicitei que o medico observe mais  paciente,pois ate pode ter uma possível predisposição a males neurocognitivos acendidos pelo o HIV e que, às vezes, são potencializados por efeitos colaterais do ITRNN e corroborei com a ponderação de escolher um esquema com penetração e alta no escore de Letendre (KAL + BIO = 9 pontos) . # OPV: continuar destacando o manejo dos eventos adversos de Kaletra e posologia QD.</t>
  </si>
  <si>
    <t>Dr. Mauro:  Comecei   a oferecer foco na irreversibilidade da HAND, mas que pode ser controlada com esquemas de boa penetração no SNC e incentivei o Dr Rafael a  pensar que o paciente possa ter uma possível predisposição a males neurocognitivos provocados por o HIV e que, às vezes, são potencializados por efeitos colaterais do ITRNN e demonstrei a importância de escolher um esquema com penetração e alta no escore de Letendre (KAL + BIO = 9 pontos) .  #OPV: continuar destacando o manejo dos eventos adversos de Kaletra e posologia QD.</t>
  </si>
  <si>
    <t>Dr. Gustavo Comecei perguntando sobre a percepção do dr. Sobre  o risco renal e comentei sobre o Eurosida destacando que o esquema: Atazanavir/r e tenofivir foi colocado em cheque devido ao resultado do estudo.  #OPV: continuar dando ênfase a adesão e ao manejo não farmacológico dos eventos adversos do Kaletra.</t>
  </si>
  <si>
    <t>RJ634581</t>
  </si>
  <si>
    <t>NADJA RAQUEL LUSTOSA LOPES</t>
  </si>
  <si>
    <t>Dra Nadja :Destaquei o inicio de terapia com Ipr dando importância da barreira genética, pois a dra é infecto pediatra, destaquei o estudo 720.#opv: continuar focando no inicio de terapia com Ipr, e resgate..</t>
  </si>
  <si>
    <t>RJ724122</t>
  </si>
  <si>
    <t>EDUARDO ESTEVAM BARROS</t>
  </si>
  <si>
    <t>Dr Eduardo.  Destaquei material do ciclo dando ênfase, mas destacando a manutencao de Kaletra como o Ipr preferencial, me ainda instiguei ele a começar com ipr, pelos motivos abaixo: - Barreira genética: kaletra precisa de 8 mutações; - no caso do Efavirenz ele tem meia vida longa, e realmente a perda de uma dose não implica em surgimento de mutações, porém mais de duas semanas sem tomar a dose a mutação k103N aparece antes da M184V do 3TC; - mutações para prótese demoram de 6 a 1 ano para aparecer e o Ricardo comenta que as da prótese só será selecionada em indivíduos expostos ao Ip/r sem o Ritonavir.  O dr informou que já usa em alguns casos o Ipr como primeira opção, e usa Kaletra, reforcei sobre os eventos adversos de Efavirenz, pôs a estrada para o Rio requer muita atenção.  #Opv: Continuar focando no inicio de terapia com Ipr.</t>
  </si>
  <si>
    <t>RJ801216</t>
  </si>
  <si>
    <t>ANA BEATRIZ TEIXEIRA BRANDAO CAMELO</t>
  </si>
  <si>
    <t>RJ687197</t>
  </si>
  <si>
    <t>JOAO MANOEL CRUZ NASCIMENTO</t>
  </si>
  <si>
    <t>RJ752274</t>
  </si>
  <si>
    <t>LETICIA JANOTTI</t>
  </si>
  <si>
    <t>RJ661970</t>
  </si>
  <si>
    <t>GIOVANNA IANINI DALMEIDA FERRAIUOLI</t>
  </si>
  <si>
    <t>Dra Geovanna  Iniciei dando destaque ao manejo não farmacológico de Kaletra e enfatizei a posologia QD, em seguida discuti sobre as alterações neurocognitivas, destacando o VA, e enfatizei a dificuldade na adesão , principalmente na tomada do Ritonavir.Continuei foco em manejo de EAs, coformulação ,comodidade e flexibilidade da posologia, e também não necessidade de refrigeração, o que ajuda na adesão do kaletra.Percebi que a Dra se preocupa muito com adesão, o que pode gerar uma oportunidade.   #OPV: continuar focando no manejo dos eas de Kaletra, e alertar para o risco renal.</t>
  </si>
  <si>
    <t>ALACIMI SILVA</t>
  </si>
  <si>
    <t>Discutimos sobre o impacto do trabalho da equipe multidisciplinar na adesão.</t>
  </si>
  <si>
    <t>SONIA M? DEZOUZART R.CRUZ</t>
  </si>
  <si>
    <t>Dra Daniele, Dra Silvia e Dr. Rodrigo:  Nesta visita abordei a dificuldade na adesão , principalmente na tomada do Ritonavir, pois destaquei o estudo HPTN052, e para minha surpresa a Dra Silvia e Dr. Rodrigo informaram que tiveram problemas em iniciar os sorodiscordantes,  reforcei  sobre o impacto da geladeira na adesão . Continuei foco em manejo de EAs, coformulação ,comodidade e flexibilidade da posologia, e também não necessidade de refrigeração, o que ajuda na adesão do kaletra. Percebi que a Dr. se preocupa muito com adesão, o que pode gerar uma oportunidade.  #OPV: foco na abordagem na dose única e focando manejo de eventos adversos e comodidade com Kaletra, afinal de contas, o paciente pode tomar tudo de uma só vez com TDF e 3TC, focando e em QD, pois muitos pacientes  são militares da ativa.</t>
  </si>
  <si>
    <t>RJ779911</t>
  </si>
  <si>
    <t>SILVIA LUCIANA DE FREITAS SENA</t>
  </si>
  <si>
    <t>RJ792640</t>
  </si>
  <si>
    <t>RODRIGO SCHRAGE LINS</t>
  </si>
  <si>
    <t>RJ457195</t>
  </si>
  <si>
    <t>ROSIMEIRE BERNARDES DA CUNHA SILVA</t>
  </si>
  <si>
    <t>Dra Rosemeire, Dr Ângelo e Dra Heruza: Visitei os três médicos ao mesmo tempo e iniciei destacando o estudo HPTN052, e perguntei sobre como esta sem iniciar terapia para este perfil de paciente, todos concordaram que é difícil e necessário muito esforço para iniciar tarvs para estes pacientes, foi a Dra Rosemeire comentou sobre a sua percepção sobre alterações renais e que tem observado com maior freqüência em seus pacientes, principalmente com Tenofovir, porem o dr Ângelo entreviu e comentou que tem visto muito só com o uso de Atazanavir, destaquei o resultado do Eurosida e comentei sobre a dificuldade de se fazer os exames para dar o diagnostico e mais uma vez todos concordaram. #OPV: diante da ultima visita, irei instigar os médicos acima a levarem consideração o risco renal e os perfis de risco, destacando kaletra como sendo o IPR mais seguro</t>
  </si>
  <si>
    <t>SAMYA ARAUJO NOGUEIRA</t>
  </si>
  <si>
    <t>RJ624853</t>
  </si>
  <si>
    <t>ERIKA FERRAZ DE GOUVEA</t>
  </si>
  <si>
    <t>Dra Erika Discutimos sobre casais sorodiscordante, e dei  ênfase: - Barreira genética: kaletra precisa de 8 mutações; - no caso do Efavirenz ele tem meia vida longa, e realmente a perda de uma dose não implica em surgimento de mutações, porém mais de duas semanas sem tomar a dose a mutação k103N aparece antes da M184V do 3TC; - mutações para prótese demoram de 6 a 1 ano para aparecer e o Ricardo comenta que as da prótese só será selecionada em indivíduos expostos ao Ip/r sem o Ritonavir. O dr informou que já usa em alguns casos o Ipr como primeira opção, e usa Kaletra, pois ela tem um ambulatório só de gestantes.  #Opv:Continuar focando no inicio de terapia com Ipr.</t>
  </si>
  <si>
    <t>RJ862754</t>
  </si>
  <si>
    <t>PRISCILLA MADDALENA MONTEIRO</t>
  </si>
  <si>
    <t>Dra Priscila Voltei a sondar sobre a percepção da medica em relação ao declínio neurocognitivo de seus pacientes, e ela me informou que faz uso de esquema com boa penetração nestes casos e finalizei dando ênfase a posologia QD.   #OPV: continuar focando no manejo dos eas de Kaletra e na posologia QD.</t>
  </si>
  <si>
    <t>Dra Maria  Destaquei o material do dr Ricardo, dando foco principalmente, o fato de KAL, desde o lançamento da apresentação tablet (comprimidos), permanecer como escolha de IP prioritária do consenso brasileiro (acredito que isso aumenta a segurança na hora da prescrição) e enfatizei  o inicio de terapia com Ipr dando importância da barreira genética, pois conforme já comentado o Dra é um grande prescritora de Efavirenz, reforcei com estudo 720. Confirmei a presença da dra no Athus e instiguei a pensar no risco renal na hora de prescrever.     Opv: continuar com foco no inicio de terapia com Ipr e flexibilidade da posologia e voltar a discutir sobre risco renal enfatizando ATVx KAl.</t>
  </si>
  <si>
    <t>RJ876323</t>
  </si>
  <si>
    <t>VALERIA RIBEIRO GOMES</t>
  </si>
  <si>
    <t>Dra valeriaLogo no inicio da visita a Dra observou o material do ciclo e adorou, pois observei que ela respeita muito a opinião do Dr Estevão e começamos a discutir sobre inicio de terapia em casais, pois os pacientes de consultório tende a ter um melhor entendimento da doença, a Dra estava sozinha na enfermagem do HUPE e teve finalizar a visita.# OPV: continuar focando em comorbidades, principalmente em risco renal para linkar com o material do próximo ciclo e instigar a Dra a prescrever uma droga mais seguro para os pacientes com perfil de risco.</t>
  </si>
  <si>
    <t>SERGIO AQUINO</t>
  </si>
  <si>
    <t>RJ748161</t>
  </si>
  <si>
    <t>FABIANA SOTERO MONTEIRO</t>
  </si>
  <si>
    <t>Dra Fabiana: A medica esta saindo da residência, e destaquei o inicio de terapia com Ipr dando importância da barreira genética, pois conforme já comentado o Dra é um grande prescritora de Efavirenz, reforcei com estudo 720.  #Opv: continuar focando no inicio de terapia com Ipr e focar no manejo dos eventos adversos de Kaletra e posologia QD.</t>
  </si>
  <si>
    <t>RJ029170</t>
  </si>
  <si>
    <t>ANGELO FATORELLI</t>
  </si>
  <si>
    <t>RJ650323</t>
  </si>
  <si>
    <t>ADRIANA FERREIRA MEDEIROS</t>
  </si>
  <si>
    <t>Dra Adriana. Iniciei focando na irreversibilidade da HAND, mas que pode ser controlada com esquemas de boa penetração no SNC e incentivei o Dr Rafael a  pensar que o paciente possa ter uma possível predisposição a males neurocognitivos provocados por o HIV e que, às vezes, são potencializados por efeitos colaterais do ITRNN e comprovei a importância de escolher um esquema com penetração e alta no escore de Letendre.  #OPV: continuar destacando o manejo dos eventos adversos de Kaletra e posologia QD., dando destaque ao manejo das doenças renais e alterações neurocognitivas, completei destacando o score de penetração dos arvs.</t>
  </si>
  <si>
    <t>RJ056535</t>
  </si>
  <si>
    <t>EDUARDO P T ALMEIDA</t>
  </si>
  <si>
    <t>Dr Eduardo   Iniciei a visita destacando mais uma vez o consenso brasileiro. # MP. O dr informou as capas dos materiais de ciclo estão parecidas demais e que não leu o de casais sorodiscordantes por este motivo. Perguntei sobre a pratica clinica dele com este perfil de paciente, e como na maioria das vezes que eu fiz esta perguntei e a resposta foi sobre a dificuldade de se iniciar este perfil de paciente, argumentei sobre os eventos adversos estéticos e seu impacto na adesão, e foquei na posologia QD. Ainda perguntei sobre a percepção dele dos pacientes com risco renal, porem não deu tempo para uma resposta. #OPV: retornar a comorbidade da ultima visita e focar em ATV X Kaletra no que diz respeito a risco renal.</t>
  </si>
  <si>
    <t>RJ029962</t>
  </si>
  <si>
    <t>HAMILTON XAVIER</t>
  </si>
  <si>
    <t>Dr. Hamilton Comecei fazendo a seguinte pergunta: a senhora acha mais importante na adesão, a quantidade de comprimidos ou a de tomadas, ele me respondeu o que tem mais impacto na adesão do paciente é quantidade de tomadas, sendo assim aproveitei e destaque o caso clinico de Kaletra QD e suas vantagens e comentei sobre o Eurosida destacando que o esquema: Atazanavir/r e tenofivir foi colocado em cheque devido ao resultado do estudo Eurosida, aproveitei e abordei como é pratica clinica com pacientes com risco ou renais crônicos, observei como a maioria dos médicos da rede publica ele tem dificuldade para realizar exames.# OPV: diante dos comentários da ultima visita, instigar o Dr. Hamilton a prescrever drogas com menor risco renal, e se necessário solicitar o Estudo Eurosida.Observação: medica nova</t>
  </si>
  <si>
    <t>RJ432798</t>
  </si>
  <si>
    <t>BRANCA ASSIS FONSECA</t>
  </si>
  <si>
    <t>Dra Branca:Logo no início a Dra comentou sobre o numero do aumento de pacientes idosos , sendo assim dei destaque ao manejo dos EAS do Kaletra e continuei a visita apresentando a tabela de penetração, destacando que Kaletra, dentre os ARVs mais modernos, está entre os que mais tem penetração no SNC e dei enfoque à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consenso.#OPV: continuar destacando o manejo dos eventos adversos de Kaletra e posologia QD e alerta a Dra para o quanto silenciosa a doença renal é, pois os exames segundo ela mesma demora, diante instiga La a prescrever uma droga com menor risco.</t>
  </si>
  <si>
    <t>Dr. CesarPromovi que o medico observe mais paciente,pois ele pode ter uma provável predisposição a males neurocognitivos acendidos pelo o HIV e que, às vezes, são potencializados por efeitos colaterais do ITRNN e corroborei com a ponderação de escolher um esquema com penetração e alta no escore de Letendre, aproveitei o foco em comorbidades destaquei também as alterações renais e ósseas dos pacientes HIV positivo .#OPV: continuar destacando o manejo dos eventos adversos de Kaletra e posologia QD e voltar a discussão em relação as alterações renais e ósseas, pois será o próximo tema do próximo ciclo, alertando o dr para as dificuldades de diagnostico, inclusive demora nos exames.</t>
  </si>
  <si>
    <t>RJ024592</t>
  </si>
  <si>
    <t>MARIA DO AMPARO PINTO</t>
  </si>
  <si>
    <t>Dra Amparo Iniciei apresentada a tabela de penetração, destacando que Kaletra, dentre os ARVs mais modernos, está entre os que mais têm penetração no SNC e dou enfoque a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Ainda destaquei a dificuldade se manejar a doença renal. #OPV: continuar destacando o manejo dos eventos adversos de Kaletra e posologia QD e voltar a destacar o risco e sua dificuldade de se manejar.</t>
  </si>
  <si>
    <t>RJ229166</t>
  </si>
  <si>
    <t>LUCY HELENA SANCHEZ PIRES</t>
  </si>
  <si>
    <t>Dra Lucy: Visita rápida sem muito feed Back, pois vamos nos encontrar na Conferencia Johns Hopkins.</t>
  </si>
  <si>
    <t>Dra Apparecida  Confirmei com a Dra a presença dela no evento e discutimos sobre comorbidades, foquei em risco renal e percebi que a Dra coloca a culpa no Tenofovir, perguntei se ela observa uma maior incidência em pacientes com esquemas com IPR, porem ela não soube me informar,  mas percebi que a incidência tem aumentado em seu ambulatório, vejo que devo focar nesta comorbidade utilizar  o Eurosida. #OPV: solicitar o Eurosida e focar nesta comorbidade, pois o MP vai ajudar a instigar a medica a aumentar a percepção em relação a doença renal.</t>
  </si>
  <si>
    <t>RJ425999</t>
  </si>
  <si>
    <t>TANIA LUCIA DE SOUZA ROCHA CARDOSO</t>
  </si>
  <si>
    <t>Dra Tânia  Foi uma visita bem rápida, pois Dra não estava se sentindo bem, porque estava com suspeita de dengue. Destaquei o estudo de casais soro discordantes e confirmei com ela a presença no Athus regional e na conferencia Jonhs Hopkins. Perguntei qual era a percepção dela com os pacientes com risco renal, porem não tive tempo para a resposta.  #opv:  Voltar a focar  em risco renal e abordar a dificuldade de se tratar esta comorbidades.</t>
  </si>
  <si>
    <t>Trabalhar comorbidades e benefícios de kaletra a longo prazoKaletra qd em paciente experimentado de itrnn#mp medica fez comentário em relação a comorbidades, consegue fazer seguimento de seus pacientes, mas achou que o material ficou muito pratico para vizualizar o que fazer e periodicidade</t>
  </si>
  <si>
    <t>#sol solicitação de apoio para congresso brasileiro em nome da Maria Clara, diretora do programa dst aids do estadunidense SPPassagem aérea, email enviado para Roberta</t>
  </si>
  <si>
    <t>SP097919</t>
  </si>
  <si>
    <t>ERIKA FERRARI RAFAEL DA SILVA</t>
  </si>
  <si>
    <t>Reuniaomda unifesp</t>
  </si>
  <si>
    <t>SP073498</t>
  </si>
  <si>
    <t>PAULO ROBERTO ABRAO FERREIRA</t>
  </si>
  <si>
    <t>Reunião da unifesp</t>
  </si>
  <si>
    <t>SP094452</t>
  </si>
  <si>
    <t>ANA LUIZA DE CASTRO CONDE TOSCANO</t>
  </si>
  <si>
    <t>Posicionamento de kaletra no consenso e tratamento de casais sorodiscordantes, medica tem pouca oportunidade de atender este perfil de paciente</t>
  </si>
  <si>
    <t>SP093033</t>
  </si>
  <si>
    <t>RISIA CRISTINA SANTOS DE OLIVEIRA</t>
  </si>
  <si>
    <t>Kaletra e tdf para pacientes virgens ou experimentadoMelhor perfil renalMelhor penetração em sistema nervoso central</t>
  </si>
  <si>
    <t>Benefícios de kaletra em perfil sorodiscordantes, inclusive recuperação imunológica</t>
  </si>
  <si>
    <t>Comorbidades, esquemas uma vez ao dia com kaletra, menor toxicidade renal associada ao kaletra</t>
  </si>
  <si>
    <t>Comorbidades e verificar se houve oportunidade de inicio de tarv em casais sorodisrcodante dentro da nova indicação do consenso brasileiro</t>
  </si>
  <si>
    <t>SP085553</t>
  </si>
  <si>
    <t>RITA MANZANO SARTI</t>
  </si>
  <si>
    <t>Encontrei medica no crtEntreguei material de tratamento de casais sorodiscordantesMedica permanecera atendendo em itapevi</t>
  </si>
  <si>
    <t>SP024509</t>
  </si>
  <si>
    <t>IRIS BANDEIRA ROQUIM</t>
  </si>
  <si>
    <t>Posicionamento preferencial de kaletra no consensoTratamento de casais sorodiscordantes, medica relata que já oferece tarv para este perfil de paciente#sol medica solicitou patrocinara congresso brasileiro</t>
  </si>
  <si>
    <t>SP126721</t>
  </si>
  <si>
    <t>FELIPE AUGUSTO SOUZA GUALBERTO</t>
  </si>
  <si>
    <t>Posicionamento preferencial de kaletra no consenso brasileiroTratamento de casais sorodiscordantes</t>
  </si>
  <si>
    <t>Posicionamento preferencial de kaletra no consenso brasileiroPossibilidade de uso uma ou duas vezes ao dia para pacientes virgens e experimentadosMedica ficou de analisar posologia qd</t>
  </si>
  <si>
    <t>SP133842</t>
  </si>
  <si>
    <t>JOAO PAULO GRECCO</t>
  </si>
  <si>
    <t>Posicionamento de kaletra como preferencial no consenso brasileiro</t>
  </si>
  <si>
    <t>SP042214</t>
  </si>
  <si>
    <t>ROSANE LUVISON COSTA MACEDO</t>
  </si>
  <si>
    <t>Convite do athusPosicionamento preferencial de kaletra no consenso brasileiroKaletra qd</t>
  </si>
  <si>
    <t>SP109807</t>
  </si>
  <si>
    <t>ALINA BERNARDES HABERT</t>
  </si>
  <si>
    <t>Posicionamento de kaletra preferencial no consenso brasileiro#sol medica solicitou patrocínio para congresso brasileiro</t>
  </si>
  <si>
    <t>SP139050</t>
  </si>
  <si>
    <t>DIOGO BOLDIM FERREIRA</t>
  </si>
  <si>
    <t>Posicionamento de kaletra no consenso brasileiro como preferencial e possibilidade de tomada uma vez ao dia junto com tenofovir</t>
  </si>
  <si>
    <t>SP084870</t>
  </si>
  <si>
    <t>SIDNEI RANA PIMENTEL</t>
  </si>
  <si>
    <t>Posicionamento preferencial de kaletra no consensoTratamento de casais sorodiscordantes</t>
  </si>
  <si>
    <t>SP053009</t>
  </si>
  <si>
    <t>LEANDRO FLAVIO DE FREITAS</t>
  </si>
  <si>
    <t>Visitei o medico e conversamos sobre o posicionamento de kaletra no consenso brasileiroMedico atende muito paciente virgem de terapiaMedico tem pouca experiência com kaletra uma vez ao dia</t>
  </si>
  <si>
    <t>SP497615</t>
  </si>
  <si>
    <t>DANIELLA LUCENTINI</t>
  </si>
  <si>
    <t>Posicionamento de kaletra no consenso brasileiro como preferencialDurabilidadePotênciaAlta barreira genéticaComodidade posologia uma ou duas vezes ao diaCoformulacao e a não adesão seletiva ao ritonavir</t>
  </si>
  <si>
    <t>SP088640</t>
  </si>
  <si>
    <t>FLAVIA REBELLO</t>
  </si>
  <si>
    <t>Posicionamento preferencial de kaletra no consenso brasileiroBenefícios a curto e longo prazoCoformulacao</t>
  </si>
  <si>
    <t>SP060653</t>
  </si>
  <si>
    <t>BERNADETE DE LOURDES S PERE FERNANDES</t>
  </si>
  <si>
    <t>Consenso brasileiro e posicionamento de kaletra como preferencialSondei participação em evento regionalFlexibilidade posologia uma ou dia vezes ao dia</t>
  </si>
  <si>
    <t>SP071985</t>
  </si>
  <si>
    <t>FABIO OLIVEIRA DE ARAUJO</t>
  </si>
  <si>
    <t>Conversamos sobre o posicionamento de kaletra no consenso brasileiro#obj medico sempre valoriza consensos internacionais</t>
  </si>
  <si>
    <t>SP071873</t>
  </si>
  <si>
    <t>DENIZE LOTUFO ESTEVAM</t>
  </si>
  <si>
    <t>Posiocnamento de kaletra para pacientes virgens de terapia no consensoTratamento de casais sorodiscordantes, e hptn052</t>
  </si>
  <si>
    <t>SP117506</t>
  </si>
  <si>
    <t>ROBERTA DE OLIVEIRA PIORELLI</t>
  </si>
  <si>
    <t>Trabalhei consenso, medica tem muito paciente para tratamento de casais sorodiscordantesMedica já oferece em sua pratica clinica e já tem paciente em tarv com cd4 acima de 500#mp elogiou material de comorbidades, disse que fará diferença em sua rotina# obj relatou que mesmo conhecendo os dados dos estudos 730 e 802 acaba tendo mais diarréia em uso de kaletra uma vez ao dia#concorrente medica falou do posicionamento da Bms como concorrente de kaletra, abordagem de comorbidades relacionado a maior risco cardiovascular e dislipidemia presente em todos os pacientes em uso de kaletra</t>
  </si>
  <si>
    <t>Benefícios de kaletra em comorbidades e esquema qd com tdf com menor toxicidadeConvite do athus</t>
  </si>
  <si>
    <t>SP084750</t>
  </si>
  <si>
    <t>LORENA HORNKE</t>
  </si>
  <si>
    <t>Kaletra e tdf melhor perfil renal e comodidade posologicaEntreguei convite do athusTrabalhei material de comorbidade renal e alteração óssea, medica relata que grande parte de seus pacientes já tem complicações associadas a terapia antirretroviralMedica iniciou terapia para paciente uma vez ao dia</t>
  </si>
  <si>
    <t>Kaletra com tdf, comodidade posologica e melhor perfil renalConversamos sobre comorbidades em especial renal e óssea#mp medica elogiou material e disse que o modelo agrega bastante na pratica clinicakaletra com tdf como opção terapêutica uma vez ao dia com melhor penetração em snc e menor toxicidade renal</t>
  </si>
  <si>
    <t>SP044774</t>
  </si>
  <si>
    <t>EUGENIA MARIA P BARROSO PALHARES</t>
  </si>
  <si>
    <t>Posicionamento de kaletra no consensoMedica trabalha como líder na unidade de santo Amaro, venho sondando possibilidade de educação medica continuada no posto</t>
  </si>
  <si>
    <t>SP056970</t>
  </si>
  <si>
    <t>TERESA MIYAKE</t>
  </si>
  <si>
    <t>Comorbidades associadas ao HIV e a tarv a longo prazo#mp pediatras visitados sentem falta de material com dados em pediatria de kaletra</t>
  </si>
  <si>
    <t>SP056124</t>
  </si>
  <si>
    <t>LUIZ CARLOS DA SILVA</t>
  </si>
  <si>
    <t>Esquemas de kaletra uma vez ao dia com tdf e o impacto em relação a comorbidades do atazanavirMedico usa kaletra como ip preferencial em sua pratica clinica#mp medico elogiou material e abordagem de tratamento de casais sorodiscordantes, acredita ser mais uma tendência que deve ser individualizada</t>
  </si>
  <si>
    <t>SP031829</t>
  </si>
  <si>
    <t>CONSTANTINO SPIROPULOS</t>
  </si>
  <si>
    <t>Hptn 052Kaletra e tdf, menor impacto em morbidadesconversamos sobre tratamento de casais sorodiscordantes indicado no consensoMedico relatou troca de paciente em uso de atazanavir e tenofovir devido a nefrotoxicidadeRessaltou que kaletra é seu ip de escolha devido a coformulacao mas inicia todos os pacientes com itrnn devido a indicação do consensoQuando o paciente não pode tomar efz devido ao seu perfil, opta pela nevirapinaMas em resgate de itrnn ele opta pelo kaletraComodidade posologia uma vez ao dia, o medico tem pouca experiência mas ira avaliar</t>
  </si>
  <si>
    <t>SP144579</t>
  </si>
  <si>
    <t>SILVIO BERTINI</t>
  </si>
  <si>
    <t>Kaletra no consenso e benefícios para pacientes virgens de terapiaCoformulacaoUma ou duas vezes ao diaUso com tdf menor toxicidade renal</t>
  </si>
  <si>
    <t>SP130820</t>
  </si>
  <si>
    <t>DANYENNE REJANE DE ASSIS</t>
  </si>
  <si>
    <t>Retomei trabalho de kaletra pois medica fará atendimento de HIV no crtConversamos sobre posicionamento de kaletra no consensoCoformulacaoKaletra qd</t>
  </si>
  <si>
    <t>SP048671</t>
  </si>
  <si>
    <t>CARLOS ALBERTO RODRIGUES PINTO</t>
  </si>
  <si>
    <t>Medico atende os pacientes com HIV com algum distúrbio neurocognitivoO mesmo relata que a demanda é muito alta e isto prejudica o atendimento deste perfil de paciente até mesmo porque o mesmo é o único neurologista da instituiçãoConsegue perceber kaletra como a melhor opção terapêutica em penetração em snc em sua pratica clinica</t>
  </si>
  <si>
    <t>SP138414</t>
  </si>
  <si>
    <t>FERNANDA JUSTO DESCIO</t>
  </si>
  <si>
    <t>Conversamos sobre mudanças no consenso e posicionamento de kaletra como preferencial# medica ainda não se sente segura em manejo de dislipidemia</t>
  </si>
  <si>
    <t>SP146304</t>
  </si>
  <si>
    <t>HENRIQUE POTT JUNIOR</t>
  </si>
  <si>
    <t>Medico já tem experiência em tratamento de casais sorodiscordantes e acredita muito nesta estratégia de prevenção# elogiou o material promocinonal e iniciativa de falar sobre casais sorodiscordantes</t>
  </si>
  <si>
    <t>SP137076</t>
  </si>
  <si>
    <t>NATASSIA MAIA DE SA</t>
  </si>
  <si>
    <t>Hptn052Kaletra e tdf como indicação no consenoMedica tem iniciado terapia com ip mas ainda não consegue diferenciar os benefícios de cada um da classe</t>
  </si>
  <si>
    <t>SP017354</t>
  </si>
  <si>
    <t>REGINA CELIA DE MENEZES SUCCI</t>
  </si>
  <si>
    <t>Consenso brasileiro de adultoMostrei alterações e posicionamento de kaletra# mp medica sente falta de receber material para pediatria</t>
  </si>
  <si>
    <t>SP067190</t>
  </si>
  <si>
    <t>VLADIMIR SILVA DE SOUZA</t>
  </si>
  <si>
    <t>Trabalhei mudanças no consenso e medico já inica tarv com cd4 abaixo de 500Tratamento de casais sorodiscordantes ainda não é rotina em sua pratica clinica, acredita ser delicada esta indicação#mp medico em todas as visitas lembra do livro entregue pelo Abbott do Dr Ricardo Diaz contando a historia da epidemia do HIV e elogia muito a iniciativa da abbott</t>
  </si>
  <si>
    <t>SP088577</t>
  </si>
  <si>
    <t>GILSON DA SILVA JUNIOR</t>
  </si>
  <si>
    <t>Conversamos sobre mudanças no consenso brasileiro e tratamento de casais sorodiscordantesMedico não tem oportunidade de oferecer tarv para este perfil de paciente porque trabalha no ps mas ira iniciar atendimento no ambulatório do crt, e poderá considerar esta oportunidade</t>
  </si>
  <si>
    <t>SP135297</t>
  </si>
  <si>
    <t>DANIELA PEREIRA LAMAS</t>
  </si>
  <si>
    <t>Abordei mudanças no consensoVantagens de kaletra para esquema inicial de terapia antirretroviralMelhor penetração em sncMenor toxicidade renal do que atazanavirTrabalhei conceito de tratamento de casais sorodiscordantes e medica concorda com o posicionamento do consenso# obj medica relatou escultor de médicos da instituição uma grande preocupação com dislipidemia relacionada ao uso de kaletra</t>
  </si>
  <si>
    <t>Ver se a medica teve oportunidade de oferecer tarv para casais sorodisrcodantesMedica acredita que tratamento de casais sorodiscordantes deve ser individualizado para aqueles casais que tem uma vida menos estável e pode se beneficiar com esta estratégia de prevenção porém casais que vivem união estável acredita que inicio de tarv pode ser delicado já que trata se de uma terapia crônica#sol medica solicitou apoio de coffee para reunião clinica nas terças feiras para residentes</t>
  </si>
  <si>
    <t>SP130411</t>
  </si>
  <si>
    <t>PATRICIA ESTEVES</t>
  </si>
  <si>
    <t>conversamos sobre mudanças no consenso e permanência de kaletra como esquema preferencialTolerabilidade e flexibilidade de kaletra com tdf</t>
  </si>
  <si>
    <t>SP127168</t>
  </si>
  <si>
    <t>DAMIANA MONTES SANTOS</t>
  </si>
  <si>
    <t>Medica atende muito paciente experimentado neste ambulatório e tem pouca oportunidade de tratar casais sorodiscordantes mas a mesma ira atender no crt e ficou de avaliar terapia para este perfil de pacienteConversamos sob benefícios de kaletra como coformulacao, tomada uma vez ao dia para pacientes virgens e experimentados</t>
  </si>
  <si>
    <t>Trabalhei mudanças no consenso e indicação de kaletra para gestantes como preferencialMedica tem ótima experiência para este perfil de paciente</t>
  </si>
  <si>
    <t>SP025746</t>
  </si>
  <si>
    <t>EVALDO SIQUEIRA MARCHINI</t>
  </si>
  <si>
    <t>Trabalhei consenso brasileiro focando em sua mudanças e consideração de oferecer tarv para casais sorodiscordantesMedico ainda não faz indicação para este perfil de paciente e acha delicado a adesãoFoquei em kaletra como ip preferencial e possibilidade da dupla de itrn para compor o esquema uma vez ao dia ou duas vezes ao dia</t>
  </si>
  <si>
    <t>SP091271</t>
  </si>
  <si>
    <t>MARCELLO MIHAILENKO CHAVES MAGRI</t>
  </si>
  <si>
    <t>Entreguei versão do consenso e conversamos sobre o tratamento antirretroviral mais cedo na vida dos pacientesO medico oferece tarv mas não acredita na adesão delesAbordei barreira genética como um beneficio de kaletra na possibilidade da Adesão irregular</t>
  </si>
  <si>
    <t>SP039022</t>
  </si>
  <si>
    <t>LUIZ CARLOS BUCHALLA</t>
  </si>
  <si>
    <t>Kaletra com tdf, melhor perfil de toxicidade renalSondar sobre dupla de itrn utilizada em sua pratica clinicaTrabalhei mais uma vez o tratamento de casais sorodiscordantesMedico encontra-se resistente quanto a indicação do consenso para este perfil de paciente#mp medico elogiou convite do athus Sul o mesmo gostou da programação cientifica planejada para o evento</t>
  </si>
  <si>
    <t>SP054978</t>
  </si>
  <si>
    <t>MARIA CLARA GIANNA GARCIA RIBEIRO</t>
  </si>
  <si>
    <t>Falamos sobre o novo manual de comorbidades de será entreguePreceptorship do iier e me deixei a disposição caso possa ajuda lá</t>
  </si>
  <si>
    <t>SP086192</t>
  </si>
  <si>
    <t>ERIKA MARIA DO NASCIMENTO KALMAR</t>
  </si>
  <si>
    <t>Falamos sobre tratamento de casais sorodiscordantesMedica já oferece terapia para este perfil de paciente</t>
  </si>
  <si>
    <t>SP572234</t>
  </si>
  <si>
    <t>DIMAS CARNAUBA JUNIOR</t>
  </si>
  <si>
    <t>Falei com medico rapidamente no crt e o mesmo vai entrar de ferias durante 15 diasIra para congresso de hepatites em Amsterdã</t>
  </si>
  <si>
    <t>Tratamento de pacientes coinfectados com ip para HIVMedico hoje tem grande pratica clinica com pacientes com hvc</t>
  </si>
  <si>
    <t>Reunião da unifespTratamento arv baseado no consenso brasileiroTratamento de casais sorodiscordantes</t>
  </si>
  <si>
    <t>Medico ira viajar para Rio de Janeiro e passara duas semanas fora de atendimentoParticipara do jonh hopkins em seguida do congresso de Hepatites em Amsterdã@mkt medico comentou de preceptorship da msd da linha HIV em Paris de 18 a 20 de maio, o mesmo ira participar</t>
  </si>
  <si>
    <t>SP068604</t>
  </si>
  <si>
    <t>PEDRO LUIZ RODRIGUES GREGO</t>
  </si>
  <si>
    <t>Conversamos sobre tratamento de casais sorodiscordantesMedico já tem conhecimento do assunto mas ainda não acredita nos benefícios desta estratégia</t>
  </si>
  <si>
    <t>SP125134</t>
  </si>
  <si>
    <t>MARIANA CHAR ELIAS CORREA</t>
  </si>
  <si>
    <t>Falamos dobre casais sorodiscordantes e impacto da estratégia de prevenção do hptn052Benefícios de kaletra em pacientes com esquema qd com tdf#mercado medica usa em sua pratica como itrn de escolha o biovir, mesmo sendo duas vezes ao dia, devido as comorbidades associadas ao tenofovir</t>
  </si>
  <si>
    <t>Tratamento de casais sorodiscordantesMedica atende pediatria e não tem oportunidade de receber este perfil de pacientes</t>
  </si>
  <si>
    <t>Conversamos sobre casais sorodiscordantes e o impacto na estratégia de prevenção do hptn052Medico diz que muitos pacientes não aceitam antecipar o inicio de terapia e que a adesão tem sido o maior desafio em sua pratica clinica</t>
  </si>
  <si>
    <t>Medico tinha duvidas do tratamento de casais sorodiscordantes, confundiu a estratégia com prep.Benefícios de kaletra em esquema uma vez ao dia</t>
  </si>
  <si>
    <t>No bloco de comorbidades, reforçar benefícios de kaletra em comodidade posologica qd com tdf com menor toxicidadeMedica ainda não se sente confortavelmente oferecer tarv para casais sorodiscordantes</t>
  </si>
  <si>
    <t>SP054983</t>
  </si>
  <si>
    <t>DAISY MARIA MACHADO</t>
  </si>
  <si>
    <t>Medica faz parte do consenso de pediatriaEntreguei o consenso de adulto e a mesma já conhecia as alterações realizadas@ Márcia comentou que estão finalizando o consenso de pediatria e kaletra permanece como ip de escolha na pediatria</t>
  </si>
  <si>
    <t>SP014259</t>
  </si>
  <si>
    <t>SUENIA CORDEIRO DE VASCONCELOS BELTRAO</t>
  </si>
  <si>
    <t>Medica usa kaletra em resgate na pediatriaEntreguei o consenso de adulto e comentamos das modificações para o tratamento deste perfil de paciente#obj medica reclamou do tamanho do comprimído para crianças e do sabor do solução oral</t>
  </si>
  <si>
    <t>SP088633</t>
  </si>
  <si>
    <t>FABIANA BONONI DO CARMO</t>
  </si>
  <si>
    <t>Conversamos do consenso de adulto e mudanças em relação a kaletra</t>
  </si>
  <si>
    <t>SP055762</t>
  </si>
  <si>
    <t>AIDA DE FATIMA THOME BARBOSA GOUVEA</t>
  </si>
  <si>
    <t>Entreguei consenso de adulto e abordei principais mudanças realizadasMedica tem boa experiência com kaletra#mercado relatou que desde de 2008 não tem nenhum paciente novo de transmissão vertical no ambulatório da unifesp</t>
  </si>
  <si>
    <t>Trabalhar modulo de comorbidades focada em sua pratica clinica já que trata-se de uma kol dedicada ao assunto</t>
  </si>
  <si>
    <t>Kaletra com tdf como esquema qd com menor toxicidade frente ao atazanavirtratamento de casais sorodiscordantesMedico tem pouca oportunidade de tratar este perfil de paciente</t>
  </si>
  <si>
    <t>Comorbidades e benefícios de kaletra a longo prazoMedica já oferece tarv para casais sorodiscordantes</t>
  </si>
  <si>
    <t>SP042277</t>
  </si>
  <si>
    <t>ROSANA DEL BIANCO</t>
  </si>
  <si>
    <t>Medica já oferece tarv para casais sorodiscordantes e acredita nos benefícios do tratamento para este perfil de paciente</t>
  </si>
  <si>
    <t>Tratamento de casais sorodiscordantesm medico ainda não faz isto em sua pratica clinica, não acredita nos benefícios do tratamento mais precoce</t>
  </si>
  <si>
    <t>Follow up do athus#obj medica tem posicionamento de não tratar casais sorodiscordantes, acredita que a adesão deste perfil de paciente não justifica as comorbidades e exposição a terapia antirretroviral</t>
  </si>
  <si>
    <t>Falar sobre taxa de 83% em estudo de kaletra citado no consensoComorbidadesVisita com Adriano e Everson para conversar sobre posicionamento de kaletra no Brasil</t>
  </si>
  <si>
    <t>SP045378</t>
  </si>
  <si>
    <t>WONG KUEN ALENCAR</t>
  </si>
  <si>
    <t>Dados do consenso e benefícios de kaletra frente a outros ip,sMedica tem tratado HIV apenas em pacientes coinfectados</t>
  </si>
  <si>
    <t>SP057803</t>
  </si>
  <si>
    <t>RICARDO SOBHIE DIAZ</t>
  </si>
  <si>
    <t>Conversamos sobre tratamento de casais sorodiscordantes medico já tem como rotina em subtrativa clinicaMedico tem vasta experiência com kaletra uma vez ao dia para pacientes virgens e experimentadosFalei sobre possibilidade de realização de evento para a prefeitura de sao Paulo</t>
  </si>
  <si>
    <t>SP028696</t>
  </si>
  <si>
    <t>ADAUTO CASTELO FILHO</t>
  </si>
  <si>
    <t>Conversamos sobre tratamento de casais sorodisrcodantes e o mesmo já oferece tarv para pacientes dentro deste perfil#objQuando falamos do consenso o mesmo coloca objeção de atazanavir é tratamento alternativo devido ao custo no consenso brasileiro e ressalta guidelines internacionais@ medico medico relatou sua pratica clinica em gestantes com carga viranl indetectavel em manter dose de kaletra mas em paciente que inicia tarv devido a gestação de começar em dose ajustada de 3 comprimidos de kaletra duas vezes ao dia baseado em seus dados em estudo apresentado no Croi, medico disse ter visto bula americana já alterada</t>
  </si>
  <si>
    <t>SP050817</t>
  </si>
  <si>
    <t>ROSA DE ALENCAR SOUZA</t>
  </si>
  <si>
    <t>Conversamos sobre os projetosTratamento de casais sorodiscordantesMedica hoje atua de forma política no programa estadual, mas não tem mais pratica clinica</t>
  </si>
  <si>
    <t>PE006461</t>
  </si>
  <si>
    <t>GERLANE ALVES PONTES DA SILVA</t>
  </si>
  <si>
    <t>Conversas sobre Kaletra pediátrico.</t>
  </si>
  <si>
    <t>Providenciar material de Kaletra em TBREVISITA em 29/04/13.Médico com pressa devido acúmulo de pacientes e transtornos das CHUVAS caídas durante amanhã no Recife.</t>
  </si>
  <si>
    <t># OPV: providenciar estudo realizado na África do Sul em uso do Kaletra em TB.</t>
  </si>
  <si>
    <t>opv: Indagamos se havia alguma questão pontual no uso de Kaletra, Não.REVISITA MÉDICA A realizado no dia 29/04/13.# MERCADO: comentou sobre andamento da sua ida para o EACS em Bruxelas.# MP: avaliou bem material promocional, lembrando das aulas do ATHUS NO E NO, destacando que Kaletra. Esta muito bem estabelecido.</t>
  </si>
  <si>
    <t>Indagamos se havia algum questionamento uso do Kaletra, não.REVISITA DIA 29/04/13,#Mercado: Conversa sobre número reduzidos de Novos Residentes no HUOC e a falta de Leitos suficientes para atender pacientes, sobrecarregando o Serviço.</t>
  </si>
  <si>
    <t>PE007099</t>
  </si>
  <si>
    <t>EDUARDO ANTONIO LAGES FARIA</t>
  </si>
  <si>
    <t>Conversamos sobre possibilidade do uso de carbonato de cálcio , destacamos experiência com Nelfinavir e Indinavir no passadoa relacionado a Efeitos Gastro-intestinais.REVISITA DIA 29/04/13. Médico com potencial A. #OBJ: Médico comentou que hoje devido grande experiência de uso e conhecimento das comorbidades, o uso de Kaletra corresponde a uma Terça parte, devido manutenção de efeitos Gastrointestinais.#concorrência : comentou convite para ida evento VIVI EM SSA-BÁ, oficina de GENOTIPAGEM.</t>
  </si>
  <si>
    <t>PE018182</t>
  </si>
  <si>
    <t>DANILO CESAR CORREIA PALMEIRA</t>
  </si>
  <si>
    <t>Destacamos diagnóstico e manejo das alterações ósseas dos pacientes HIV.#MERCADO: comentou sobre dificuldades no HDIA no HUOC, desistência dos RESIDENTES, acarretando acúmulo de funções .</t>
  </si>
  <si>
    <t>Indagamos se havia alguma questão pontual no uso de Kaletra. Não#obj: médico afirmou que ATV estava bombando, que a posologia comôda tem reflexo na adesão.</t>
  </si>
  <si>
    <t>Não houve questionamentos.Revista com material promocional.</t>
  </si>
  <si>
    <t>Nenhuma questão no momentoRé-Visita com material promocional.</t>
  </si>
  <si>
    <t>Indagamos se havia algum questionamento sobre Kaletra, não.Ré-visita com material promocional.</t>
  </si>
  <si>
    <t>PE012616</t>
  </si>
  <si>
    <t>KALIANA VIRGINIA BASILIO SILVA</t>
  </si>
  <si>
    <t>#MERCADO: Comentou sobre Jonhs Hopkins, afirmando ter sido fraco, exceto primeiro dia, e onde não se houve falara de Kaletra .Destacamos diagnóstico e manejo das alterações renais e ósseas, evidenciando uso do ATV e. TDF .</t>
  </si>
  <si>
    <t>Indagamos se havia alguma questão pontual no uso de Kaletra, Não.Revisita com material promocional .#MERCADO: Comentou sobre Jonhs Hopkins e a distribuição guia do Emílio Ribas.</t>
  </si>
  <si>
    <t>PE008090</t>
  </si>
  <si>
    <t>MARIA LUCIA BEZERRA DOS SANTOS AYALA</t>
  </si>
  <si>
    <t>Trabalhamos matérias sobre alterações renais e ósseas em paciente HIV, DIAGNÓSTICO e MANEJO.Destacamos perfil de ATV E TDF#OBJ: facilidade de tomada única com ATV , facilitando adesão.</t>
  </si>
  <si>
    <t>RN000214</t>
  </si>
  <si>
    <t>LUCIA MOTA LOPES</t>
  </si>
  <si>
    <t>Conversa sobre diferenças entre Kaletra X ATV, pedido de uma experiência maior com Kaletra .</t>
  </si>
  <si>
    <t>RN000744</t>
  </si>
  <si>
    <t>ANTONIO FRANCISCO DE ARAUJO</t>
  </si>
  <si>
    <t>Conversa demorada sobre Jonhs Hopkins, novo Consenso , comorbidades , uso de TDF E ATV, e foco no esquema Kaletra mais Biovir .</t>
  </si>
  <si>
    <t>RN003085</t>
  </si>
  <si>
    <t>SANDRA HELENA DE LIMA</t>
  </si>
  <si>
    <t>Diálogo sobre comorbidades e uso de ARVS , destacando DRC E PARTE ÓSSEA.</t>
  </si>
  <si>
    <t>RN002602</t>
  </si>
  <si>
    <t>KLEBER GIOVANNI LUZ</t>
  </si>
  <si>
    <t>Conversa sobre comorbidades renais e ósseas associados ao uso de ARVS.</t>
  </si>
  <si>
    <t>RN002481</t>
  </si>
  <si>
    <t>EDNA MARIA FONSECA PALHARES</t>
  </si>
  <si>
    <t>Conversa demorada sobre comorbidades e o HIV, falta de adesão e uso dos ARVs.Trabalhamos vantagens do Kaletra .</t>
  </si>
  <si>
    <t>ANAMELIA FERNANDES VIEIRA DE OLIVEIRA</t>
  </si>
  <si>
    <t>Conversa sobre demanda de ARVS e adesão.</t>
  </si>
  <si>
    <t>RN001995</t>
  </si>
  <si>
    <t>EUGENIO FRANCA DO REGO</t>
  </si>
  <si>
    <t>Conversa sobre comodidades Renal e osséa do paciente HIV, uso TDF E ATV.Focamos benefícios do Kaletra e Biovir.</t>
  </si>
  <si>
    <t>PE007481</t>
  </si>
  <si>
    <t>ADERBAL GOMES VIEIRA DE SOUZA NETO</t>
  </si>
  <si>
    <t>Conversa sobre diferenças do Jonhs Hopkins X Consenso Brasileiro.Importância do Kaletra para o PNAIDS.</t>
  </si>
  <si>
    <t>PE013445</t>
  </si>
  <si>
    <t>RODRIGO DA CUNHA MENEZES</t>
  </si>
  <si>
    <t>Diálogo com foco sobre importância da saúde mental do paciente HIV e mais ainda uso de drogas que efetivamente penetrem no LICOR: Kaletra e Biovir.</t>
  </si>
  <si>
    <t>PE008962</t>
  </si>
  <si>
    <t>MARIA TEREZA CAVALCANTI RIBEIRO</t>
  </si>
  <si>
    <t>Conversa com foco sobre SNC, HIV e benefícios do Kaletra .</t>
  </si>
  <si>
    <t>Conversa demorada sobre início de TARV, posicionamento do Kaletra e a maior questão são os efeitos gastro- intestinais.Relatou ponto de corte para EFZ, ATV e KALETRA .Trabalhamos SNC e benefícios de KALETRA.</t>
  </si>
  <si>
    <t>AL003017</t>
  </si>
  <si>
    <t>MARIA APARECIDA NOGUEIRA LEAHY</t>
  </si>
  <si>
    <t>Conversa sobre patrocínio Congresso Brasileiro, guarda chuva de proteção do Kaletra , e foco sobre mente paciente HIV.</t>
  </si>
  <si>
    <t>AL001672</t>
  </si>
  <si>
    <t>MARIA RAQUEL DOS ANJOS SILVA GUIMARAES</t>
  </si>
  <si>
    <t>Trabalhamos importância da saúde mental do paciente HIV, DESTACANDO VANTAGENS DO ESQUEMA KALETRA E BIOVIR.</t>
  </si>
  <si>
    <t>AL003055</t>
  </si>
  <si>
    <t>RENEE OLIVEIRA DO NASCIMENTO</t>
  </si>
  <si>
    <t>Médico comentou sobre Jonhs Hopkins versus Consenso Brasileiro, destacamos benefícios do Kaletra para os pacientes e o PNAIDS.</t>
  </si>
  <si>
    <t>AL003767</t>
  </si>
  <si>
    <t>FERNANDO LUIZ DE ANDRADE MAIA</t>
  </si>
  <si>
    <t>Conversa sobre cenário de aposentadoria , desistência de profissionais no SAE e greve de parte dos médicos no HDia no HEHA.RENOVAMOS CONCEITOS APRESENTADOS NO ATHUS NO NE.</t>
  </si>
  <si>
    <t>AL005556</t>
  </si>
  <si>
    <t>RENATA BRANDAO LEITE</t>
  </si>
  <si>
    <t>Conversamos sobre impotância da saúde mental do paciente HIV!Destacamos benefícios do esquema Kaletra mais Biovir.</t>
  </si>
  <si>
    <t>AL001883</t>
  </si>
  <si>
    <t>MARGARETH DAYSE MEDEIROS MONTEIRO</t>
  </si>
  <si>
    <t>Conversa sobre situação administrativa e de uso de ARVs em ALAGOAS.Informação sobre mudanças no HU-UFAL.Trabalhamos benefícios do Kaletra .</t>
  </si>
  <si>
    <t>SE002457</t>
  </si>
  <si>
    <t>GILMARA CARVALHO BATISTA</t>
  </si>
  <si>
    <t>Conversa sobre diversas opções do uso de Kaletra conforme necessidade do paciente.</t>
  </si>
  <si>
    <t>SE002645</t>
  </si>
  <si>
    <t>SERGIO AGNALDO M BATISTA SOARES</t>
  </si>
  <si>
    <t>Conversa sobre cenário da TARV em Sergipe, trabalhando conceito de cuidados com a mente e o CPE dos ARVs.</t>
  </si>
  <si>
    <t>PE017199</t>
  </si>
  <si>
    <t>CARLOS TADEU DE OLIVEIRA LEONIDIO</t>
  </si>
  <si>
    <t>Destacamos manutenção do Kaletra como 1IP' benefícios para o paciente e para o PNAIDS.</t>
  </si>
  <si>
    <t>PE007615</t>
  </si>
  <si>
    <t>EDVALDO DA SILVA SOUZA</t>
  </si>
  <si>
    <t>Conversa sobre Kaletra infantil.</t>
  </si>
  <si>
    <t>PB004483</t>
  </si>
  <si>
    <t>MARIA BENALVA DE MEDEIROS</t>
  </si>
  <si>
    <t>Médica mostrou prontuário de um paciente a 10 anos em uso de Kaletra e CV INDETECTÁVEL.Trabalhamos conceito para crianças e adultos dos benefícios de Kaletra.</t>
  </si>
  <si>
    <t>PB000558</t>
  </si>
  <si>
    <t>FRANCISCO PAIVA</t>
  </si>
  <si>
    <t>CONVERSA SOBRE ATHUS NO NE, cenário da Tarv no HCF, uso dos ARVs e pedido de acompanhamento em NAIVE com pacientes Kaletra.</t>
  </si>
  <si>
    <t>PB004275</t>
  </si>
  <si>
    <t>LUCIANA HOLMES SIMOES</t>
  </si>
  <si>
    <t>Destacamos mudanças do Consenso e aplicabilidade dos benefícios de. Kaletra para os pacientes.</t>
  </si>
  <si>
    <t>PB000589</t>
  </si>
  <si>
    <t>VICTOR HUGO TIBURTINO</t>
  </si>
  <si>
    <t>Conversamos sobre o amanhã começa agora mantendo Kaletra como primeiro IP , destacando benefícios sobre o corpo e a mente.</t>
  </si>
  <si>
    <t>PB005751</t>
  </si>
  <si>
    <t>NILMA MARIA PORTO DE FARIAS</t>
  </si>
  <si>
    <t>Conversa sobre ATHUS NO NE, reforçamos preocupação com SNC e uso de ARVs.</t>
  </si>
  <si>
    <t>PB003147</t>
  </si>
  <si>
    <t>LUCIA DE FATIMA MORORO NORONHA</t>
  </si>
  <si>
    <t>Conversa sobre o amanhã começa agora mantendo Kaletra como 1 IP, DESTACANDO ganho médio de CD4 na ordem de 501 células.</t>
  </si>
  <si>
    <t>PB003499</t>
  </si>
  <si>
    <t>JOANA D ARC MORAIS SILVEIRA</t>
  </si>
  <si>
    <t>Conversa sobre evento ATHUS NO E NE.ACERTO sobre eventos em JOão Pessoa e Natal.Conversamos sobre novas prescrições no HCF!</t>
  </si>
  <si>
    <t>PB005750</t>
  </si>
  <si>
    <t>ADRIANA CAVALCANTI ALVES</t>
  </si>
  <si>
    <t>Conversamos sobre diferenças dos IPs, cenário novo consenso e comorbidades manejo e manuseio.</t>
  </si>
  <si>
    <t>PB000690</t>
  </si>
  <si>
    <t>CLARRISSA MADRUGA</t>
  </si>
  <si>
    <t>Conversa sobre ATHUS NO NE.</t>
  </si>
  <si>
    <t>PB003428</t>
  </si>
  <si>
    <t>ANDREA DE AMORIM PEREIRA BARROS</t>
  </si>
  <si>
    <t>Justificou sua ausência no ATHUS, conversamos sobre pacientes sorodiscordantes e uso do Kaletra.</t>
  </si>
  <si>
    <t>PB007001</t>
  </si>
  <si>
    <t>CAMILA PORPINO MAIA</t>
  </si>
  <si>
    <t>Conversa sobre novo consenso, casais sorodiscordantes e benefícios presente nos dados do estudo 720, referente ganho de CD4, independente do basal.</t>
  </si>
  <si>
    <t>PE012696</t>
  </si>
  <si>
    <t>JACK CHARLEY DA SILVA ACIOLY</t>
  </si>
  <si>
    <t>conversa sobre novo consenso, ponto de corte e novos perfis.Abordamos SNC e penetração efetiva e neuropatia do Kaletra.</t>
  </si>
  <si>
    <t>PB001679</t>
  </si>
  <si>
    <t>JOSE ARAUJO SOBRINHO</t>
  </si>
  <si>
    <t>Conversamos sobre novo consenso, acompanhamento casais sorodiscordantes e uso de Kaletra.Reforçamos importância de manter a cabeça ATIVA, através de ARVs que penetram neuroativamente no LICOR.</t>
  </si>
  <si>
    <t>SP040712</t>
  </si>
  <si>
    <t>INA KAWASAKI</t>
  </si>
  <si>
    <t>Perguntei sua opinião sobre o material de DRC, disse ser muito bom, ajudando os infectologitas neste novo cenário, apesar de afirmar que o sistema muitas vezes ao da condição de fazer o necessário.</t>
  </si>
  <si>
    <t>Sondei se compreendeu o porque do cancelamento do evento do Chile, Dra aparentemente entendeu e se colocou a disposição para participar de outras oportunidades no futuro. Cobrei uma posição de sobre a aula de atualizado do CROI, disse que ainda não esta definido.</t>
  </si>
  <si>
    <t>Perguntei sobre a data da aula que ira fazer sobre consenso, disse que ainda não esta definido, porém agradeceu pelo material que deixei, dizendo que foi muito útil na elaboração da aula. #MP: Deixei a separata sobre DRC e óssea, Dra mais uma vez elogiou o material, afirmando que recentemente incluiu na sua rotina pedir exame urina1. Demonstrou estar mais atenta a função renal dos pacientes, principalmente em uso de TDF e ATV.</t>
  </si>
  <si>
    <t>Atendendo sua solicitação, entreguei a programação do evento ATHUS SP/SUL, Dra agradeceu e disse que vai apresentar para seus superiores pedindo a dispensa no dia do evento. Comentou ter iniciado, mais um paciente com Kaletra QD, e que até teve retorno e mesma esta ótima.</t>
  </si>
  <si>
    <t>SP051820</t>
  </si>
  <si>
    <t>LUIZ ALBERTO COSTA BARRA</t>
  </si>
  <si>
    <t>Conversamos rapidamente sobre o material deixado da ultima visita, dr relatou ser um bom, porém afirmou ser difícil de aplicar na pratica o diagnostico das alterações ósseas devido as limitações dos serviços.</t>
  </si>
  <si>
    <t>SP066512</t>
  </si>
  <si>
    <t>ALEXANDRE DE ALMEIDA</t>
  </si>
  <si>
    <t>Perguntei se recebeu o email de confirmando sua participação no ATHUS, disse que sim que esta tudo ok! Disse que o serviço participara do estudo Start, incluindo pacientes Naive no protocolo.</t>
  </si>
  <si>
    <t>Sondei sua opinião sobre a material deixado na ultima visita, disse que deu uma olhada, e que a proposta para alterações renal esta muito boa sendo facil e pratico, porém acredita que para as alterações ósseas o próprio sistema impõe muitas dificuldades de diagnostico.</t>
  </si>
  <si>
    <t>Perguntei sua opinião sobre a separata entregue na ultima visita, disse que leu e que gostou bastante da abordagem, apesar de ser difícil aplicar no dia-dia, principalmente o caso de alterações ósseas. Continua com boa experiência de Kaletra QD.</t>
  </si>
  <si>
    <t>SC006104</t>
  </si>
  <si>
    <t>RICARDO ALEXANDRE FREITAS</t>
  </si>
  <si>
    <t>#MP: Dr gostou do material sobre DRC e óssea, Dizendo que faz acompanhamento da função renal, mas as alterações ósseas é e forma impirica, pois não tem Dexa disponível. Tem boa experiência com Kaletra, mas sempre dose BID, sugeri que avaliasse alguns pacts com dose única.</t>
  </si>
  <si>
    <t>SC017121</t>
  </si>
  <si>
    <t>PABLO SEBASTIAN VELHO</t>
  </si>
  <si>
    <t>Conversamos sobre sua conduta terapêutica, disse que não segue o consenso, mas que individualiza o tratamento dependendo do perfil dos pacientes. #MP: dr gostou muito do artigo do Dr Lauro, dizendo que ajudara na investigação destas comorbidades. Informou não notar muitos pacts com alteração renal. #OBJ: apesar e afirmar ter ótima experiência com Kaletra e ser sua 1a opção de IP, dr não gosta da idéia e prescrever dose única, dizendo que seus pacientes tem boa adesão.</t>
  </si>
  <si>
    <t>SC013066</t>
  </si>
  <si>
    <t>LUISA ANDREA TORRES SALGADO</t>
  </si>
  <si>
    <t>Visita de apresentação, sondei o perfil do seu ambulatório, Dra informou que atende somente adultos e recebe muitos casos novos de HIV, mas disse que a maioria sem indicação de TARV. Gosta bastante de Kaletra, afirmando que e sua escolha inicio e TARV, devido sua potência. Não tem experiencia com Kaletra dose única, pedi que avaliasse pelo menos 3 pacientes.</t>
  </si>
  <si>
    <t>SC005889</t>
  </si>
  <si>
    <t>AMAURY MIELLE FILHO</t>
  </si>
  <si>
    <t>Entreguei o Guia de comorbidades e o artigo Dr Lauro, dr gostou do Guia e elogiou nossa iniciativa de apoiar o esta questão. #SOL: Dr informou que é professor da universidade e solicitou s podemos disponibilizar alguns guias para os residentes e médicos assistentes da universidade.</t>
  </si>
  <si>
    <t>SC003258</t>
  </si>
  <si>
    <t>ROSALIE KUPKA KNOLL</t>
  </si>
  <si>
    <t>#SOL: Conversamos sobre alguns projetos em parceria com a sociedade Catarinense e a Universidade local, pediu patrocínio em uma campanha de teste de HIV em comemoração ao dia unidas contra aids.</t>
  </si>
  <si>
    <t>SC014339</t>
  </si>
  <si>
    <t>PAULO SUTERIO LISBOA GARCIA</t>
  </si>
  <si>
    <t>Abordei o artigo dr Lauro, dr comentou que tem alguns pacts apresentando alterações renais, inclusive em um deles trocou o AZT por ABC, mas manteve o ATV. Falei sobre a nefrolitiese de ATV e Diminuição da TFG na associação com TDF. Reforcei a coformulacao e posologia QD.</t>
  </si>
  <si>
    <t>SC001781</t>
  </si>
  <si>
    <t>VOLMEM PEREIRA</t>
  </si>
  <si>
    <t>#MP: Perguntei se tem feito acompanhamento da função renal e óssea dos pacientes, informou que tenta mas com muita dificuldade. Gostou do material, dizendo que com certeza ira ajudar bastante.* Tem optado por Kaletra em pacts Naive.</t>
  </si>
  <si>
    <t>SC007806</t>
  </si>
  <si>
    <t>JULIO ARTUR KELLER</t>
  </si>
  <si>
    <t>Deixei a separa do Dr Lauro, sondando se faz acompanhamento da função renal dos pacientes, dr disse que só quando tem alguma queixa, pois como esta com agenda muito cheia, disse não ter tempo para fazer estes tipos de monitorização. #OBJ: tem boa experiência com Kaletra, porém reclamou do tamanho do comprimido, dizendo que as vezes tem pacientes que não conseguem deglutir.</t>
  </si>
  <si>
    <t>SC007709</t>
  </si>
  <si>
    <t>RICARDO FERNANDO CARDOSO DE OLIVEIRA</t>
  </si>
  <si>
    <t>#mercado: dr comentou ter mais de 600 paciente em acompanhamento e a maioria estão em uso de TARV. Tem ótima experiência com Kaletra* Informou ter recebido o contato da agencia para confirmar sua participação no ATHUS. Disse estar ancioso,pois no ano passado por problemas com o vôo, não pode participar.</t>
  </si>
  <si>
    <t>SC011568</t>
  </si>
  <si>
    <t>RICARDO DIMAS ZIMMERMANN</t>
  </si>
  <si>
    <t>Conversamos sobre sua participação o Congresso Brás. De Infecto, dr confirmou e disse que a agencia já entrou em contato. Agradeceu o patrocínio. #MP: Deixei o artigo dr Lauro, dr gostou do material e ficou de avalia-lo depois. Disse que tem acompanhado a função renal dos pacts mais de perto, pois tem 5 pacts em dialise, muito provável pelo uso de TDF.* Falei da dose única de Kaletra, dr disse que tem alguns pacts em uso com boa adesão.</t>
  </si>
  <si>
    <t>Conversamos sobre o ATHUS, dr confirmou sua participação e disse já ter recebido o contato da agencia. #OBJ: Disse que nesta semana, iria iniciar mais um paciente com Kaletra, mas devido ao TGL muito elevado, acima de 500, optou por outro esquema.</t>
  </si>
  <si>
    <t>SC008346</t>
  </si>
  <si>
    <t>PAULA CRISTINA GERN MENDIVIL</t>
  </si>
  <si>
    <t>#Mercado: Dra informou ser a MRG para Joinville e Sao Francisco, sendo responsável pelas Genotipagem. *Seu ambulatório é de pacientes mais resistentes. Disse que eventualmente recebe casos novos.Trabalhei com o artigo Dr Lauro, Dra ficou de avaliar depois. Informou que tem cinco pacientes que evoluíram para DRC, sendo 1 para dialise, todos estavam com TDF.</t>
  </si>
  <si>
    <t>SC015178</t>
  </si>
  <si>
    <t>MARINA DE ALMEIDA ABRITTA</t>
  </si>
  <si>
    <t>Trabalhei com o artigo do Dr Lauro, reforçando como diagnosticar e manejar comorbidades. Dra comentou que tem monitorado periodicamente a funcao renal dos pcts, mas que não vê muitos casos de DRC. Lembrei que é um efeito de longo prazo. Falei do melhor perfil de Kaletra frente ATV/. #Mercado: informou que tem ficado mais com os casos antigos de pacts já em acompanhamento, entretanto disse que recebe alguns casos novos.</t>
  </si>
  <si>
    <t>ANA FLAVIA BONINI</t>
  </si>
  <si>
    <t>Conversamos sobre o artigo do Dr Lauro, informou que tem monitorado a função renal dos pacientes pelo menos a cada 3 meses, mas confessou que não tem visto muitas mudanças, mesmo no uso de TDF, lembrei que é um efeito a longo prazo. #OBJ: Dr evita o uso de Kaletra em pacientes com DCV e disse que é a comorbidades mais freqüente no seu ambulatório. Ainda não teve nenhuma experiência com Kaletra QD, pedi que avaliasse pelo menos 3 pacts Naive.</t>
  </si>
  <si>
    <t>Visita feita no consultório.#MP: Entreguei o artigo sobre alterações renais e ósseas, dr elogiou o tanto o dr Lauro como o conteúdo, afirmando que isto realmente contribui com no dia-dia do infectologista.*</t>
  </si>
  <si>
    <t>SP086437</t>
  </si>
  <si>
    <t>ELISA MARIA BEIRAO</t>
  </si>
  <si>
    <t>Dra informou que no Heliopolis tem se voltado para tratamento de HCV, porém no consultório e no Edmundo Vasconcelos, ainda trata pacientes com HIV. Pediu que se pudesse deixar os materiais seria interessante. Entreguei o artigo com DRC e alt ósseas, reforçando nossa preocupação com o manejo de comorbidades.</t>
  </si>
  <si>
    <t>SP111475</t>
  </si>
  <si>
    <t>RACHEL RUSSO LEITE</t>
  </si>
  <si>
    <t>Conversamos rapidamente sobre a separata de DRC e óssea, Dra ficou de avaliar depois, porém acha o assunto bastante relevante e disse que tem estado mais atenta aos rins.</t>
  </si>
  <si>
    <t>SP068130</t>
  </si>
  <si>
    <t>JOSE MARCOS PEREIRA COSTA</t>
  </si>
  <si>
    <t>Deixei a separata, Demonstrando o algoritmo de DRC e óssea, dr achou o material interessante, mas ficou e avaliar depois. #OBJ: ainda demonstra insegurança no uso e Kaletra QD, alegando dificuldade de engolir os quatros comprimidos. Falei das experiência de outros colegas e pedi que fizesse a sua avaliação.</t>
  </si>
  <si>
    <t>#MP: como era a primeira visita, entreguei os artigos consenso, sorodiscordante e alteracoes renais e osseas, dra gostou dos materias, dizendo que estamos alinhados com as recomendacoes do consenso, quanto a manejo de comorbidades. Disse gostar kaletra, mas não tem ainda nenhuma experiência com Kaletra QD.</t>
  </si>
  <si>
    <t>SP076396</t>
  </si>
  <si>
    <t>JOSE MURILO BUZATO VILLARON XAVIER</t>
  </si>
  <si>
    <t>#MP: Deixei o artigo sobre casal sorodiscordante, dr disse que o assunto ainda é bastante polemico, mas vê com bons olhos, desde que bem indicado. #Mercado: Comentou que esta com uma nova residente atendendo no ambulatório e informou que estão avaliando a possibilidade de o hospital se tornar referencia de internação de pacientes HIV e HCV para o CRT.</t>
  </si>
  <si>
    <t>#MP: destaquei os principais pontos do material sobre DRC e óssea. Dra parace ter gostado do artigo, ficou de avaliar melhor depois. #Mercado: informou que como tiveram 2 medicos que sairam do servico, o atendimento esta mais corrido, e as vezes fica difícil de fazer toda as investigações necessárias.</t>
  </si>
  <si>
    <t>#MP: destaquei os principais pontos do material sobre DRC e óssea. Dr gostou do artigo, dizendo que será muito útil.* #SOL: informei que não tenho mais côo inclui-lá na ATHUS SP/SUL, devido a todas as vagas terem sido fechadas. Dra agradeceu pela tentativa e retorno. Esta a disposição para participar de outros eventos de EMC.</t>
  </si>
  <si>
    <t>#MP: destaquei os principais pontos do material sobre DRC e óssea. Dr gostou do artigo, dizendo que será muito útil.* #Mercado: informou que existe um projeto para incluir o terceiro período de atendimento no ARMI, podendo aumentar bastante o número de atendimentos e consequentemente pacts em uso de ARV, pois a ideai e ter mais profissionais como médicos, enfermeiras e farmácia.</t>
  </si>
  <si>
    <t>SP098481</t>
  </si>
  <si>
    <t>ADRIANA CURY</t>
  </si>
  <si>
    <t>#MP: deixei o artigo de DRC e ósseas, Dra elogiou o material dizendo que temos feito um trabalha muito positivo na contribuição das comorbidades em geral. * Disse que procura fazer avaliação renal e óssea dos pacts, pricipalmente em uso de TDF.</t>
  </si>
  <si>
    <t>Utilizar o material do próximo ciclo para reforçar como monitorar os pacts em relação a DRC e repassar a segurança de Kaletra mesmo em pacts com predisposição.Utilizeis material para reforçar como monitorar a função renal e óssea dos pacientes, disse que tem procurado avaliar pelo menos uma vez ao ano a função renal, porém a óssea somente quando há alguma queixa por parte do paciente.</t>
  </si>
  <si>
    <t>LUCINETE BERTOFFA</t>
  </si>
  <si>
    <t>Conversamos sobre possível aumento de pacientes retirando TARV, devido ao novo consenso, informou que não percebeu nenhum aumento, mantendo a media dos últimos meses.</t>
  </si>
  <si>
    <t>#MP: Entreguei o material, abordando a proposta de como monitorar a função renal e óssea dos pacts, dra teve boa aceitação, dizendo que estes materais podem realmente.* Deixie o folder do Mind Exgange, mostrando a contribuição do abbott com o manejo de comorbidades. #Mercado: Dra comentou que provavelmente deve voltar a atende no ambulatório de Maua, onde tem mais oportunidades de iniciar TARV.</t>
  </si>
  <si>
    <t>SP152887</t>
  </si>
  <si>
    <t>MARINA SPRICIGO MARAGNO</t>
  </si>
  <si>
    <t>Dra esta no segundo ano de residencia de infecto e tem feito apenas o acompanhamento do atendimento dos pacientes no ambulatorio. agora esta atendendo o ambulatório do hospital.#MP: deixei o Artigo, abordando a proposta de como monitorar a função renal e óssea dos pacts, dra teve boa aceitação, dizendo que estes materais podem realmente.</t>
  </si>
  <si>
    <t>SP145017</t>
  </si>
  <si>
    <t>JOAO GABRIEL SOARES DE CAMPOS SILVA</t>
  </si>
  <si>
    <t>Dr esta fazendo o terceiro ano de residencia, sendo que agora esta atendendo o ambulatório do hospital. Rrecebe inúmeros pacts de com HIV, HCV e coinfectados. Informou que normalmente faz o atendimento e depois discute o casos com um medico assistente para enfim determinar a melhor conduta.#MP: Entreguei o material, abordando a proposta de como monitorar a função renal e óssea dos pacts, dr teve boa aceitação. Perguntou sobre a dose única de kaletra, demonstrei os resultados do estudo 730, dr ficou de avaliar.</t>
  </si>
  <si>
    <t>SP033195</t>
  </si>
  <si>
    <t>JUVENCIO JOSE DUAILIBE FURTADO</t>
  </si>
  <si>
    <t>#MP: Entreguei o material, abordando a proposta de como monitorar a função renal e óssea dos pacts, dr demonstrou pouco interesse na material, até com um ar negativo. @MKT #SOL: Solicitou patrocínio da Abbott para as comemorações dos 35 aos do serviço de Infectologia do Hospital Heliopolis, que será em maio, em um hotel no interior e SP, onde haverá diversos aulas apresentadas por ex-residentes do hospital. Pedi que enviasse um email com a solicitação para o MKT, me copiando, porém informei da dificuldade por conta de budge e prazos.</t>
  </si>
  <si>
    <t>SP151334</t>
  </si>
  <si>
    <t>NATACHA ZOLLINGER</t>
  </si>
  <si>
    <t>Dra esta como R2, onde faz o acompanhamento do atendimento dos pacientes no ambulatório. Disse que ainda não recebe pacientes com diagnostico novo, apenas os que já estão em tratamento.#MP: Entreguei o material, abordando a proposta de como monitorar a função renal e óssea dos pacientes, dra teve boa aceitação, dizendo que o materail e de muita qualidade. Tem pouca experiência e iniciar TARV, apenas em alguns casos faz setilha, mas sempre com a supervisão dos médicos assistentes.</t>
  </si>
  <si>
    <t>SP145637</t>
  </si>
  <si>
    <t>MARINA SALGADO MIRANDA</t>
  </si>
  <si>
    <t>#mercado: Dra esta como R3, e agora esta atendendo o ambulatório do hospital, onde recebe inúmeros pacts de com HIV, HCV e coinfectados. Informou que normalmente faz o atendimento e depois discute o casos com um medico assistente para enfim determinar a melhor conduta.#MP: Entreguei o material, abordando a proposta de como monitorar a função renal e óssea dos pacts, dra teve boa aceitação, dizendo que estes materais podem realmente.*</t>
  </si>
  <si>
    <t>#MP: Entreguei o material, dr teve boa aceitação, e achou bastante positivo nossa preocupação com o manejo das comorbidades.* Comentou que faz acompanhamento anual da função renal dos pacts, porém na questão óssea, ainda não é rotina estar avaliando. Relembrei da maior segurança e Kaletra a longo prazo nas duas comorbidades apresentadas, mesmo quando associada com TDF. Dr concorda que parece ser um esquema menos nefrotoxicidade.</t>
  </si>
  <si>
    <t>SP060669</t>
  </si>
  <si>
    <t>LUCIANA DE LIMA GALVAO</t>
  </si>
  <si>
    <t>Conversamos rapidamente sobre o perfil dos pcts de diagnostico novo, disse que que jovens e que na grande maioria tem indicação de tratamento.Dra ainda tende a Seguir o consenso, iniciando com EFV mais Biovir. Disse que tem ressalvas ao TDF, utilizando na falha ou intolerância ao AZT. Não gosta de Kaletra dose única, por achar que pode ser pior se houver pior se a adesão for ruim.</t>
  </si>
  <si>
    <t>SP118402</t>
  </si>
  <si>
    <t>DANIELLA TEIXEIRA BEZERRA</t>
  </si>
  <si>
    <t>Informou que tem optado por Kaletra tanto em crianças como adolescentes, devido a barreira genética e melhor penetração no SNC. #OBJ: informou que recentemente precisou trocar o Kaletra solução de um çrianca de 1ano e meio, por problemas na adesão por conta do sabor, tentou diversas maneiras de administração, mas infelizmente não conseguir manejar. Relatou que em adolescente tem optado por Kaletra adulto devido a quantidade de Kaletra baby.</t>
  </si>
  <si>
    <t>Sondei se pesquisou o artigo, disse que não teve tempo. Relembrei de algumas vantagens de Kaletra associado ao TDF, como melhor penetração no SNC, dr concordou com os dados do charter e disse que jkaletra tem sido sua 1a opção em pacts virgens.</t>
  </si>
  <si>
    <t>SP141731</t>
  </si>
  <si>
    <t>ANA CAROLINA DE MOURA COELHO</t>
  </si>
  <si>
    <t>#Mercado: Dra começou hj a atender no ambulatório, a principio ira atender tanto HIV como HCV. Disse que neste começo atendera apenas pacts já em tratamento e posteriormente recebera casos novos. Gosta de Kaletra, disse que faz parte de sua opção para inicio de TARV junto com EFV e ATV.</t>
  </si>
  <si>
    <t>SP076892</t>
  </si>
  <si>
    <t>MARTIN PEREZ JUNIOR</t>
  </si>
  <si>
    <t>#MP: Como comentou que tem prescrito bastante TDF, demonstrei através do VA, demonstrei os escore de. Penetração no SNC de Kaletra mais TDF e o menor impacto na função renal dos pacts. Dr concordou com as informações, dizendo que tem procurado ponderar no momento da prescrição.</t>
  </si>
  <si>
    <t>SP114410</t>
  </si>
  <si>
    <t>ALEXANDRE SUZUKI HORIE</t>
  </si>
  <si>
    <t>Reforcei os benefícios de Kaletra para crianças com melhor escore de penetração no SNC.</t>
  </si>
  <si>
    <t>SP082493</t>
  </si>
  <si>
    <t>MARILIZA HENRIQUE DA SILVA</t>
  </si>
  <si>
    <t>Conversamos rapidamente, pois estava saindo para uma reunião, confirmou sua participação no Congresso EACS.</t>
  </si>
  <si>
    <t>SP028664</t>
  </si>
  <si>
    <t>VALTER PINHO DOS SANTOS</t>
  </si>
  <si>
    <t>Lembrei de algumas vantagens de Kaletra para as crianças e adolescentes, côo a alta penetração o SNC, dr disse que tem muitos pacts em uso de Kaletra tanto oral como baby. Informou que os adolescentes em tratamento aos poucos estão sendo transferidos para o ambulatório de adulto.</t>
  </si>
  <si>
    <t>#Mercado: Sondei como esta sua preferencias prescritas, disse que ainda prefere iniciar com EFV, mas dependo do perfil opta por Kaletra, avaliando utilizando critérios como preocupação com imagem, perfil lipidico, função renal e saude mental. #OBJ: Confessou que muitas vezes tem optado por ATV para inicio devido a posologia mais cômoda, pois não teve boa experiência com Kaletra QD.</t>
  </si>
  <si>
    <t>SP027831</t>
  </si>
  <si>
    <t>JOAO PAULO BUENO</t>
  </si>
  <si>
    <t>Falamos dos casos de diagnostico novo, dr tem poucos pacts devido a sua agenda estar cheia e o sua carga horária menor. repassei a alta CPE de Kaletra mesmo qdo usado com TDF, dr relatou que Kaletra e sua 1a opção de IP, só não prescrevendo qdo tem alguma intolerância como diarréia e aumento de lípides.</t>
  </si>
  <si>
    <t>Conversamos sobre o uso e Kaletra QD, Dra tem tido boa experiência, dizendo que tem optado por esquemas que são mais fáceis de adesão. #MP: Abordei a tabela de CPE dos ARVs, lembrando melhor escore de Kaletra+TDF x ATV/r. @MKT: Dra comentou que recebeu a programação do ATHUS, elogiando os temas que serão abordados e disse que e grande a expectativa.</t>
  </si>
  <si>
    <t>SP124991</t>
  </si>
  <si>
    <t>LUCIANA MIYAMOTO</t>
  </si>
  <si>
    <t>#MP: Perguntei sobre seu conhecimento referente a CPE dos ARVs, informou já ter visto alguma coisa, mas afirmou que ainda não faz parte de critério. Falei do conceito de penetração dos ARVs no SNC, mostrando a tabela do estudo Charter, e o sobre de Kaletra. Dra ficou de ler mais o assunto, dizendo que grande parte dos pacts atendidos apresentam algum decifit neurocognitivo.</t>
  </si>
  <si>
    <t>#Mercado: informou que esta participando de um projeto para detecção de soroconversao recente, com outros municípios a região, como Santo André, sendo que a intenção e fazer diagnostico precoce. Dr agradeceu o convite para participar do ATHUS em POA, confirmando sua presença.</t>
  </si>
  <si>
    <t>#Mercado: Conversamos sobre o perfil dos seu ambulatório, informou que por ser o medico mais antigo, tem mais pcts e poucos casos novos.* Afirmou que tem optando mais por TDF, inclusive disse que tem vários pacts com Kaletra QD. #MP: Utilizei o VA, para relembrar as vantagens de Kaletra com TDF, como melhor penetração em SNC e menor perfil de nefrotoxicidade x ATV.</t>
  </si>
  <si>
    <t>#Mercado: Perguntei Sobre suas avaliacoes de Kaletra QD, disse que tem alguns pcts em uso, pois ! Ja que tem optado mais TDF, procurando esquemas mais fáceis de adesão. #MP: com VA, Reforcei as vantagens de Kaletra com TDF, como melhor penetração em SNC e menor perfil de nefrotoxicidade x ATV. Dr concordou dizendo que tem levado em consideração estes critérios para iniciar TARV.</t>
  </si>
  <si>
    <t>#Mercado: Como comentou que tem tido uma tendencia de prescrever mais TDF, então Reforcei as vantagens de Kaletra com TDF, como melhor penetração em SNC e menor perfil de nefrotoxicidade x ATV. Dra concordou, afirmando que faz parte de seu criterio para iniciar TARV.</t>
  </si>
  <si>
    <t>#Mercado: Conversamos sobre sua opção terapêutica, disse que ainda tem mais pacts em uso de Biovir, porém atualmente esta optando mais por TDF. #MP: com VA, Reforcei as vantagens de Kaletra com TDF, como melhor penetração em SNC e menor perfil de nefrotoxicidade x ATV. Dr concordou dizendo que tem levado em consideração estes critérios para iniciar TARV.</t>
  </si>
  <si>
    <t>YARA NAKAMURA</t>
  </si>
  <si>
    <t>Conversamos rapidamente sobre os pacientes em tratamento, disse que tee um pequeno aumento na dispensarão dos ARV, possivelmente pelo consenso novo.</t>
  </si>
  <si>
    <t>Conversamos sobre o Consenso e suas preferencias, Dra disse que não tem um ARV preferido que expõe aos pacientes as opções e compartilha a decisão, buscando melhor adesão. @Medica: sobre comorbidades, disse atualmente o que mais a preocupa são as alterações renais, pois recentemente teve alguns pacientes que apresentaram alterações e afirmou que e difícil contornar este problema.*</t>
  </si>
  <si>
    <t>Conversamosmsobre sua participação no ATHUS, pois informou não poderia mais participar devido ao plantão do sábado. Como estava realmente muito interessado em comparecer, fechamos que poderá ir na quinta e assistir as aulas da sexta e retornar no primeiro horario do sábado. Ficou muito contente com a alternativa e confirmou sua presença.</t>
  </si>
  <si>
    <t>SP131475</t>
  </si>
  <si>
    <t>ALINE VITALI GRANDO</t>
  </si>
  <si>
    <t>#Mercado: @medica: comentou que como estão sem infecto/pediatra, começou a Atender algumas crianças e adolescentes e perguntou sobre o uso de kaletra dose única neste perfil. Informei que não existem estudos para esta faixa etária, então não recomendamos.* Perguntei quanto a sua conduta em relação ao novo consenso, informou que individualiza o tratamento, porém é mais comum iniciar com EFV e o seu ITRN e TDF.Comentei dos melhor perfil de tolerabilidade de Kaletra+TDF x ATV na funcao renal e ao EFV no SNC.</t>
  </si>
  <si>
    <t>PAULO LEANDRO DE OLIVEIRA JUNIOR</t>
  </si>
  <si>
    <t>Informou que como mudaram e endereço, alguns pacientes deixaram de retirar o tratamento, mas acredita que no próximo mês estará normalizado. Não notou mudança na prescrição dos médicos quanto ao inicio de TARV.</t>
  </si>
  <si>
    <t>Conversamos rapidamente sobre o material entreguem na ultima visita, disse que deu uma olhada, mas demonstrou pouco interesse.</t>
  </si>
  <si>
    <t>SP043063</t>
  </si>
  <si>
    <t>MUNIR AKAR AYUB</t>
  </si>
  <si>
    <t>#MP: Conversamos sobre o material de sorodiscordante, dr disse que o material estava muito bem escrito, porém confessa que não esta indicando para todos os casos que atende. Gosta e Kaletra mas prefere a posologia QD.</t>
  </si>
  <si>
    <t>SP133980</t>
  </si>
  <si>
    <t>LEOPOLDO TOSI TREVELIN</t>
  </si>
  <si>
    <t>Dr terminou a residência e agora esta atuando mais em enfermarias, onde vê Alguns casos de e diagnostico novo de HIV, por internação. Informo que deve voltar a fazer ambulatório nos próximos dias em santo André, onde terá mais oportunidade de prescrever Kaletra.</t>
  </si>
  <si>
    <t>SP097489</t>
  </si>
  <si>
    <t>ADILSON JOAQUIM WESTHEIMER CAVALCANTE</t>
  </si>
  <si>
    <t>Conversamos sobre o impacto dos ARV na função renal dos pacts, dr disse que monitora os pacientes pelo menos 3x ao ano. Informou que continua recebendo alguns casos de diagnostico novo de HIV, porém o no seu ambulatório o predomínio é HCV.</t>
  </si>
  <si>
    <t>SP090885</t>
  </si>
  <si>
    <t>VIRGILIO TIEZZI NETO</t>
  </si>
  <si>
    <t>#MKT@MKT: Comentou que foi convidado para participar do HOPE no dia 18/05 em SP. Elogiou bastante o evento dizendo que sempre é de muita qualidade.Afirmou que tem recebido diagnostico de HIV, sendo pelo menos um por semana e na maioria com indicação de tratar. Tem evitado o uso de AZT, preferindo o TDF, comentei sobre as alterações renais, afirmou que acompanha a caa 90 dias.</t>
  </si>
  <si>
    <t>SP120056</t>
  </si>
  <si>
    <t>BRUNO NOGUEIRA FERREIRA</t>
  </si>
  <si>
    <t>Dr informou que esta diminuindo eu ambulatório, sendo que ficara apenas em SBC. Pergunto como esta sua conduta após consenso, disse que individualiza o tratamento e não tem preferencia nenhum ARV, Possui experiência com todos. #OBJ: comentou que gota de Kaletra, apenas em pacts algum fator de RCV, como trigliceridios evita sua indicação, assim como em pacts com algum histórico de alteração renal evita o ATV.</t>
  </si>
  <si>
    <t>SC008984</t>
  </si>
  <si>
    <t>ZILDA RIBEIRO</t>
  </si>
  <si>
    <t>Perguntei se recebeu o convite do evento ATHUS, informar que sim, porém avisou que infelizmente não poderá participar do evento, devido a aula da pôs-graduação em SP.#MP: Entreguei o artigo sobre sorodiscordante, demonstrando os benéficos do tratamento na prevenção e melhor perfil de Kaletra para estes pacientes. Dra disse que tem até oferecido a alguns pacientes, mas muitos sao reticentes a começar TARV.</t>
  </si>
  <si>
    <t>SC012526</t>
  </si>
  <si>
    <t>CARLA WOOD SCHMITZ</t>
  </si>
  <si>
    <t>NEP</t>
  </si>
  <si>
    <t>#MP: @MKT: Dra elogiou no geral elogiou o guia de comorbidades, no entanto fez algumas criticas ou pontos negativos no algoritmo de Nefropatias, como o momento que se recomenda que o infecto deve encaminhar o paciente para o Nefrologista, dizendo que esta muito tarde. Mostrei o VA com as orientações de abordagem, elogiou bastante nossa preocupação com o assunto, dizendo ser muito relevante.Afirmou que apesar de considerar que todos os ARVs de alguma maneira podem ser nefrotoxicidade, tem que Kaletra e o que tem menor impacto.</t>
  </si>
  <si>
    <t>SC015240</t>
  </si>
  <si>
    <t>FILIPE DE BARROS PERINI</t>
  </si>
  <si>
    <t>Conversamos sobre o perfil dos pacientes novos, disse que prevalece os jovens HSH e também mulheres de meia idade.#MP: comentou que o guia de comodidades e ótimo, que tem sido muito útil para seu dia-dia, inclusive em casos raros como sarcoma de lapso.</t>
  </si>
  <si>
    <t>SC006037</t>
  </si>
  <si>
    <t>LUIZ GUSTAVO ESCADA FERREIRA</t>
  </si>
  <si>
    <t>Visita de apresentação, dr demonstrou ter boa experiência com Kaletra, mas não foi claro em que situações tem utilizado. Atende tanto no ambulatório do hospital como no seu consultório particular.#MP: entreguei o guia de comodidades e os artigos consenso e sorodiscordante, elogiou o guia e o outros ficou de avaliar.</t>
  </si>
  <si>
    <t>SC013267</t>
  </si>
  <si>
    <t>MARCELO MAZZUCO SANTANA</t>
  </si>
  <si>
    <t>#Mercado: dr e responsável por todos casos de diagnostico novos, dizendo que em media sao 2 a 3 por semana.Repassei o consenso e as vantagens da da coformulacao e posologia flexível. #OBJ: não tem nenhuma experiência com Kaletra QD, demonstrando desconfiança quanto a eficácia e tolerabilidade. #SOL: Pediu os estudos de kaletra dose única, sugeri o Rima, para agilizar a pesquisa, dr ficou de pesquisar.</t>
  </si>
  <si>
    <t>SC010895</t>
  </si>
  <si>
    <t>ANA PAULA PIETROWSKI BERTUOL</t>
  </si>
  <si>
    <t>#MP: deixei o artigo sobre sorodiscordantes, Dra gostou do material, afirmando que desde antes das mudanças já oferecia o tratamento aos pacts, entretanto a maioria dos pacts não aceitam. #CON: @medica: Dra comentou que participou do Preceptorship da MSD, disse que o evento foi bom, mas e fez algumas criticas as aulas sobre as aulas de comodidades, onde considerou as aulas um pouco fora de contexto, pois se aprofundaram demais nos assuntos (rins e diabetes). #Mercado: Atua em vários postos da prefeitura, onde esta atendendo muito diagnostico novo, cerca de 4 a 6 por semana. #SOL: Reclamou que a Abbott não a patrocina mais para congressos e pediu o congresso Brasileiro.</t>
  </si>
  <si>
    <t>SC009407</t>
  </si>
  <si>
    <t>MARCELLO VIEIRA</t>
  </si>
  <si>
    <t>visita de apresentação: #MP: Entreguei o Guia de comodidades e os artigos consenso e casais sorodiscordantes, dr gostou do guia, disse que ira ajudar bastante no seu dia-dia. Sobre o consenso, diz que individualiza o tratamento, não seguindo a risca o que recomenda o consenso.#OBJ: Não tem nenhuma experiência com Kaletra dose única, demonstrando um pouco de desconfianca, apesar de afirmar já ter visto os estudos sobre a indicação.</t>
  </si>
  <si>
    <t>SC011672</t>
  </si>
  <si>
    <t>PERICLES BRASIL SPARTALIS JUNIOR</t>
  </si>
  <si>
    <t>Perguntei se conseguiu avaliar algum paciente com Kaletra Dose única, informou que que 2 em uso que ja usavam BID e devido ao esquecimento de uma das doses, optou por fazer a dose única. Comentou que apesar de receber poucos casos de diagnostico novo, tem optado por Kaletra.</t>
  </si>
  <si>
    <t>SC005029</t>
  </si>
  <si>
    <t>SILVIA CRISTINA DE CARVALHO FLORES</t>
  </si>
  <si>
    <t>#Mercado: Dra faz parte da diretoria da Sociedade Catarinense de Infectologia, unto com o Dr Miranda, Informei que fechamos o patrocínio do evento para o vale do Itajai com o Dr Miranda para o mês de agosto.* Dra tem ótima experiência com Kaletra, dando preferencia em pacts com historico e depressao e mulheres com risco de engravidar. Disse que como os pacts sao de cor clara, a icterícia de ATV fica mais evidente, sendo necessário a troca. #OBJ: Disse evitar prescrever Kaletra em mulheres com baixo peso alegando maior dificuldade de adesão.</t>
  </si>
  <si>
    <t>SC016398</t>
  </si>
  <si>
    <t>VIVIANE BRIESE DOS SANTOS</t>
  </si>
  <si>
    <t>#Mercado: Dra atende em 2 postos (Palhoca e Sao José), informou que cada vez mais aumenta o diagnostico novo, sendo com perfil jovem, homossexuais e meninas que descobrem durante a gestação. disse que suas as agendas muitos cheias entao estes diagnosticos novos estão sendo encaminhado para outros colegas.* #OBJ: Ainda tem pouca experiência com Kaletra dose única, apesar e afirmar ser uma boa opção para os pacientes.</t>
  </si>
  <si>
    <t>SC005205</t>
  </si>
  <si>
    <t>ISABELA APARECIDA KUHNEN</t>
  </si>
  <si>
    <t>#Mercado: Comentou que participou de um Preceptorship no IIER, patrocinado pela MSD (Raltegravir), elogiou o formato, dizendo que foram abordados temas como genotipagem, resistência aos ARVs, comodidades (Rim) e HCV.*Comentou que individualiza a terapia tendo boas experiências tanto com Kaletra como ATV, não tendo preferencia por uma delas. #OBJ: Diarrwia de Kaletra, incomoda um pouco e ainda tem que dose única era só para os virgens.</t>
  </si>
  <si>
    <t>SC008805</t>
  </si>
  <si>
    <t>ADRIANO LUIZ VICENTE</t>
  </si>
  <si>
    <t>#Mercado: disse que em Biguacu tem feito um forte trabalho para melhorar a adesão dos pacientes ao tratamento, onde hj tem por volta de 70%.Dr disse que Kaletra faz parte de sua opção terapêutica junto com ATV, dependendo do perfil do pacts.</t>
  </si>
  <si>
    <t>SC012080</t>
  </si>
  <si>
    <t>PATRICIA DE ALMEIDA VANNY</t>
  </si>
  <si>
    <t>Conversamos sobre o tratamento dos pacts Naive, Dra disse que procura seguir o consenso.#OBJ: hj abriu que tem sua preferencia e o uso de EFV para inicio e quando opta por IP tem dado preferencia por ATV, alegando melhor perfil lipidico e posologia mais cômoda.* Deixa Kaletra o os pacts que não toleram EFV e ATV.</t>
  </si>
  <si>
    <t>GO010380</t>
  </si>
  <si>
    <t>JOSELA PALMEIRA PACHECO</t>
  </si>
  <si>
    <t>#MP FALAMOS DE HAND COM MATERIAL DO VIDAL.</t>
  </si>
  <si>
    <t>GO007577</t>
  </si>
  <si>
    <t>LUCIANA DE SOUZA LIMA OLIVEIRA BARRETO</t>
  </si>
  <si>
    <t>#MP TRABALHEI HAND COM MATERIAL DO VIDAL, ACHOU POSITIVO.</t>
  </si>
  <si>
    <t>GO005974</t>
  </si>
  <si>
    <t>MONICA RIBEIRO COSTA</t>
  </si>
  <si>
    <t>KLT X ATV ADESAO E OMEPRAZOL.#SOL FALAMOS SOBRE PATROCÍNIO INSCRIÇÃO BRASILEIRO E A POSSIBILIDADE .</t>
  </si>
  <si>
    <t>GO011019</t>
  </si>
  <si>
    <t>BETHANIA DE OLIVEIRA FERREIRA</t>
  </si>
  <si>
    <t>#MP MATERIAL DO DR VIDAL, CONCORDOU COM O NÚMERO DE DIAGNOSTICO DE HAND, FICOU DE LER O MATERIAL, ACHA POSITIVO.</t>
  </si>
  <si>
    <t>FALAR DE DRC KLT X ATV CONDULTA.REVISTA, DISCUTIMOS CONSENSO E OPÇÕES.</t>
  </si>
  <si>
    <t>GO004131</t>
  </si>
  <si>
    <t>MARILIA DALVA TURCHI</t>
  </si>
  <si>
    <t>#MP NÃO FEZ COMENTÁRIOS SOBRE MATERIAL SOBRE HAND.FALAMOS SOBRE PERFIL PAC DISSE QUE HSH E A MAIORIA.</t>
  </si>
  <si>
    <t>GO003342</t>
  </si>
  <si>
    <t>ANA JOAQUINA COHEN SERIQUE PEREIRA</t>
  </si>
  <si>
    <t>FALAR DE INICIO TRATAMENTO PAC ASSINTOMATICO. COM CD 4 ALTO.FALAMOS DE INICIO TERAPIO E CONSENSO.</t>
  </si>
  <si>
    <t>GO007320</t>
  </si>
  <si>
    <t>MARISA DE MELO MIRANDA</t>
  </si>
  <si>
    <t>TRABALHAR ESTIGMA DE KLT COM DISLIPIDEMIA. REFORÇAR ARGUMENTO DE RCV.DISSE QUE FAZ DIAGNOSTICO DE 6 EM 6 MESES PARA IDENTIFICA DRC. NÃO VÊ COMO PROBLEMA USO DE ATV LIGADO A RCV.</t>
  </si>
  <si>
    <t>GO004758</t>
  </si>
  <si>
    <t>HELENA AUXILIADORA NALBANDIAN</t>
  </si>
  <si>
    <t>Questionar condulta PAC mulheres.USA NA MAIORIA DAS MULHERES PRINCIPALMENTE EM IDADE FÉRTIL.</t>
  </si>
  <si>
    <t>#OPV DESTACAR ESTUDO 720. GANHO DE CD4DISCUTIMOS CONSENSO E POSIÇÃO KLT</t>
  </si>
  <si>
    <t>#OPV FALAR DE KLT X ATV E DRC E CONDULTA DE TRATAMENTO NO AMBULATÓRIO DO HC. DISCUTIMOS SOBRE CONSENSO E POSIÇÃO DE KLT.</t>
  </si>
  <si>
    <t>GO012134</t>
  </si>
  <si>
    <t>RENATA BERNARDES DE SOUZA</t>
  </si>
  <si>
    <t>FALAR DA SOLICITAÇÃO PATROCÍNIO E QUESTIONAR SOBRE INICIO TRATAMENTO COM KLT X EFV OPINIÃO.#MP GOSTOU DO MATERIAL SOBRE HAND.FALAMOS DO PATROCÍNIO INSCRIÇÃO BRASILEIRO.</t>
  </si>
  <si>
    <t>GO007040</t>
  </si>
  <si>
    <t>ADRIANA OLIVEIRA GUILARDE GOMES</t>
  </si>
  <si>
    <t>Questionar opinião de ADESAO PAC ASSINTOMATICO com inicio EFV  e falha Virologia. FALAMOS DE MULHERES E OPIÇÃO DISSE QUE KLT SERIA A PRIMEIRA.</t>
  </si>
  <si>
    <t>GO011017</t>
  </si>
  <si>
    <t>CRISTHIANE DIAS RODRIGUES SCHMALTZ</t>
  </si>
  <si>
    <t>FALAR DE KLT X ATV, GANHO DE CD4 , BARREIRA GENÉTICA .DISCUTIMOS CONSENSO E POSIÇÃO KLT, DEVIDO A ALTA BARREIRA GENÉTICA UNS DOS MUTIVOS.#MP ACHOU POSITIVO O MATERIAL DO DR. VIDAL SOBRE HAND.</t>
  </si>
  <si>
    <t>DF001844</t>
  </si>
  <si>
    <t>CELESTE AIDA NOGUEIRA SILVEIRA</t>
  </si>
  <si>
    <t>#MP VA GANHO DE CD4,ACHOU INTERESSANTE.ENTREGUEI MATERIAL DO VIDAL SOBRE HAND , NÃO FEZ COMENTÁRIOS. DISCUTIMOS SOBRE CONSENSO E POSIÇÃO DE KLT.</t>
  </si>
  <si>
    <t>DF003293</t>
  </si>
  <si>
    <t>LUIZ ANTONIO TERAMUSSI</t>
  </si>
  <si>
    <t>Falamos de consenso e posição de KLT</t>
  </si>
  <si>
    <t>DF001263</t>
  </si>
  <si>
    <t>JOAO BARBERINO SANTOS</t>
  </si>
  <si>
    <t>#MP MATERIAL DO DR VIDAL SOBRE HAND, NÃO FEZ COMENTÁRIOS, FICOU CALADO.</t>
  </si>
  <si>
    <t>DF013583</t>
  </si>
  <si>
    <t>LIVIA VANESSA RIBEIRO GOMES</t>
  </si>
  <si>
    <t>#MP DISCUTIMOS CONSESNO E GANHO DE CD4 TRABALHEI VA, ACHOU POSITIVO INFORMAÇÃO.</t>
  </si>
  <si>
    <t>DF014934</t>
  </si>
  <si>
    <t>MAGALI MEIRELLES E SILVA CALANDRINI</t>
  </si>
  <si>
    <t>#MP TRABALHEI MATERIAL DO DR VIDAL SOBRE HAND , ACHOU POSITIVO. CONVERSAMOS SOBRE CONSENSO E FALEI SOBRE RESGATE DE EFV COM KLT LAM E TNF, DISSE QUE FICA UM POUCO DUVIDOSA QUANTO A KLT 1 X DIA NO RESG EFV. FIQUEI DE APRESENTAR ESTUDO.</t>
  </si>
  <si>
    <t>DF013670</t>
  </si>
  <si>
    <t>VALERIA PAES LIMA</t>
  </si>
  <si>
    <t>#MP VA GANHO CD4 CONCORDOU. DISSE QUE DE TANTO DESTACAR A OPÇÃO CARGA DE COMPRIMIDOS E GELADEIRA OS PAC TEM PREFERIDO KLT POR NÃO PRECISAR DE GELADEIRA, TEM DADO A OPÇÃO PARA PAC COM ESQUEMA EM USO COM ATV A FAZER SWITCH PARA KLT.</t>
  </si>
  <si>
    <t>DF014385</t>
  </si>
  <si>
    <t>FLAVIA OLIVEIRA COSTA</t>
  </si>
  <si>
    <t>#MP VA GANHO CD4' ,NÃO FEZ COMENTÁRIOS, COMENTOU QUE DISPENSOU PARTICIPAÇÃO O ATHUS DEVIDO A EXCESSO DE COMPROMISSO, DISSE QUE JÁ ENTRARAM EM CONTATO PARA CONFIRMAR. PACOTE DO BRASILEIRO.@MERCADO A EMBALAGEM DO FPV MUDOU ESTA IGUAL AO DO RITONAVIR CRISTALIA , MESMA COR E ESCRITA. COM NOME DO PRINCIPIO ATIVO MAIOR QUE O COMERCIAL E NO LADO DA CX COM O NOME DA GSK.</t>
  </si>
  <si>
    <t>DF003213</t>
  </si>
  <si>
    <t>CLEUDSON NERY DE CASTRO</t>
  </si>
  <si>
    <t>#MP DISCUTIMOS SOBRE HAND E MATERIAL DO DR VIDAL, ACHOU POSITIVO A TABELA DO SCORE DE LETENDRE.</t>
  </si>
  <si>
    <t>DF011615</t>
  </si>
  <si>
    <t>ORLANDO MAGNO F CARVALHO PINTO</t>
  </si>
  <si>
    <t>Discutimos sobre consenso, disse que tem usa o esquema de LAM TNF KLT em má tomada. Tem gostado.</t>
  </si>
  <si>
    <t>DF012759</t>
  </si>
  <si>
    <t>NELMY ANGELA SAAD</t>
  </si>
  <si>
    <t>Estava com pressa não fez comentários sobre material do DR Vidal.</t>
  </si>
  <si>
    <t>DF013525</t>
  </si>
  <si>
    <t>MARCELO BRAVIN CALLEGARIO</t>
  </si>
  <si>
    <t>#MP VA GANHO DE CD 4 CONSENSO E MATERIAL DO DR VIDAL, NÃO FEZ COMENTÁRIOS.</t>
  </si>
  <si>
    <t>DF012799</t>
  </si>
  <si>
    <t>SONIA MARIA GERALDES</t>
  </si>
  <si>
    <t>#MP MATERIAL DO DR VIDAL HAND GOSTOU E ELOGIOU.</t>
  </si>
  <si>
    <t>DF003786</t>
  </si>
  <si>
    <t>ZELIA ALVES SERAFIM</t>
  </si>
  <si>
    <t>FALEI JUNTAMENTE COM DR EDWIN, CONCORDOU COM COMENTÁRIOS DO HAND E MATERIAL DO DR VIDAL.</t>
  </si>
  <si>
    <t>DF005220</t>
  </si>
  <si>
    <t>EDWIN ANTONIO SOLORZANO CASTILLO</t>
  </si>
  <si>
    <t>#MERCADO FALAMOS DO CONGRESSO DO JH, DISSE QUE FALARAM QUE NÃO SE RECOMENDA O USO QUALQUER IP COM BOMBAS DE PRÓTONS E TAMBÉM A INDICACAO DO USO DE ATV EM MULHERES COM DOSES MAIS ALTAS.</t>
  </si>
  <si>
    <t>DF012881</t>
  </si>
  <si>
    <t>ALEXANDRE LIMA RODRIGUES DA CUNHA</t>
  </si>
  <si>
    <t>#MP TRABALHEI COM VA GANHO DE CD4 ESTUDO 720. DISSE QUE O N E POUCO SIGNIFICATIVO ESTATISTICAMENTE. FALEI TAMBÉM DE CONSENSO E POSIÇÃO KLT E RESGATE EFV.</t>
  </si>
  <si>
    <t>DF013043</t>
  </si>
  <si>
    <t>MARIA INES HERNANDEZ LOPES</t>
  </si>
  <si>
    <t>#MP FALEI DE GANHO CD4 E MATERIAL DO HANDEBOL COM VIDAL. NÃO FEZ COMENTÁRIOS.</t>
  </si>
  <si>
    <t>GO007122</t>
  </si>
  <si>
    <t>MARCELO CECILIO DAHER</t>
  </si>
  <si>
    <t>#MP FALEI DE GANHO CD4 MATERIAL VA, DISSE QUE O N DO ESTUDO E PEQUENO MAIS VALE COMO ANALISE.FIZ UM DIFERENCIAL DE KLT X ATV, CONCORDOU, MAS DISSE QUE O PROBLEMA DE KLT SÃO OS EFEITOS COLATERAIS.</t>
  </si>
  <si>
    <t>GO006837</t>
  </si>
  <si>
    <t>ANDREA INES SPADETO AIRES</t>
  </si>
  <si>
    <t>#MP FALEI DE HAND E DROGAS NEUROATIVAS, AVALIOU POSITIVAMENTE E DISSE SEMPRE USA KLT QUANDO IDENTIFICADO DESORDEM NEUROCONECTIVA.</t>
  </si>
  <si>
    <t>GO010225</t>
  </si>
  <si>
    <t>VICENTE PORFIRIO PESSOA JUNIOR</t>
  </si>
  <si>
    <t>#MP ENTREGUEI MATERIAL VIDAL SOBRE HAND, ACHA POSITIVO.DESTAQUEI DIFERENCIAL KL x ATV PRINCIPALMENTE. SOBRE USO DE OMEPRAZOL E ADESAO.</t>
  </si>
  <si>
    <t>GO005550</t>
  </si>
  <si>
    <t>JOAO ALVES DE ARAUJO FILHO</t>
  </si>
  <si>
    <t>#MP ENTREGUEI MATERIAL DO VIDAL SOBRE HAND, ACHA POSITIVO SEMPRE DESTACAR COMENTÁRIOS.</t>
  </si>
  <si>
    <t>GO001218</t>
  </si>
  <si>
    <t>LELIO LEONARDO ARAUJO</t>
  </si>
  <si>
    <t>#MP ENTREGUEI MATERIAL DE VIDAL SOBRE HAND, ACHA POSITIVO AVALIAÇÃO DISSE QUEME MUITO COMUM.</t>
  </si>
  <si>
    <t>GO004363</t>
  </si>
  <si>
    <t>RAIMUNDO NONATO LEITE PINTO</t>
  </si>
  <si>
    <t># MP HAND JOSE VIDAL DROG DROGAS NEUROEFETIVAS, NÃO FEZ COMENTÁRIOS.</t>
  </si>
  <si>
    <t>GO006799</t>
  </si>
  <si>
    <t>ESTHER LINO</t>
  </si>
  <si>
    <t>#MP COM VA FALEI DE GANHO CD 4 INICIO TRATAMENTO , KLT X ATV E INICIO TRATAMENTO COM EFV.</t>
  </si>
  <si>
    <t>#SOL PEDIU PATROCÍNIO PARA BRASILEIRO 2013 QUE SEJA UMA INSCRIÇÃO. FIQUEI DE AVALIAR.</t>
  </si>
  <si>
    <t>#SOL SOLICITOU PATROCÍNIO INSCRIÇÃO BRASILEIRO, FIQUEI DE VERIFICAR.</t>
  </si>
  <si>
    <t>GO011555</t>
  </si>
  <si>
    <t>ROGERIO DE MELO CARVALHO SANTOS</t>
  </si>
  <si>
    <t>#MP DESTAQUEI AV. COM RELAÇÃO A GANHO DE CD 4. CONCORDOU ACHOU POSITIVO.FALEI SOBRE ADESAO E INICIO COM EFV E RESISTENCIA VIROLOGICA X INICIO COM KLT BARREIRA GENÉTICA.</t>
  </si>
  <si>
    <t>GO011594</t>
  </si>
  <si>
    <t>LUIZA GOMES NETA</t>
  </si>
  <si>
    <t>#MP AV FALEI DE GANHO DE CD4 E CNSENSO. CONCORDOU. QUESTIONOU POSIÇÃO KLT NO CONSESNO. FALEI DO RESGATE DE EVF DE ESQUEMA COM KLT CONF RECOMENDAÇÃO CONSENSO.#SOL ATHUS. VOLTOU ATRAS E ACEITOU IR.PEDIU A NOVA VERSÃO ATUALIZADA DO CONSENSO.</t>
  </si>
  <si>
    <t>#OPV FALAR DE KLT X ATV E DRC E CONDULTA DE TRATAMENTO NO AMB PUBLICO E NO CONS PARTICULAR.CHEGOU NO AMB ATRASADA, FALEI RÁPIDO DE CONSENSO PAC DO AMB. E ALGUMAS RECOMENDAÇÕES. NÃO FEZ COMENTÁRIOS.</t>
  </si>
  <si>
    <t>GO006268</t>
  </si>
  <si>
    <t>EDVALDO ROMEIRO DOS SANTOS</t>
  </si>
  <si>
    <t>Falei de consenso e opções com KLT . Concordou.</t>
  </si>
  <si>
    <t>@MKT ACEITOU CONVITE DO PRECEPTORSHIP NO ER EM JUNHO 2013.</t>
  </si>
  <si>
    <t>Falei do diferencial de KLT x ATV não fez comentário somente concordou.</t>
  </si>
  <si>
    <t>Falei do diferencial de KLR x ATV, concordou e reclamou da diarréia.</t>
  </si>
  <si>
    <t>GO004665</t>
  </si>
  <si>
    <t>SANDRA PAVLIKOFF ISSA MATTOS</t>
  </si>
  <si>
    <t>#OBJ FIZ UM DIFERENCIAL DE KLT X ATV. COMENTOU O MAIOR PROBLEMA DE KLT E A DIARRÉIA.</t>
  </si>
  <si>
    <t>GO004988</t>
  </si>
  <si>
    <t>ANALZIRA NOBRE DA COSTA</t>
  </si>
  <si>
    <t>PAC ASSINTOMATICO CD4 ALTO QUAL MELHOR OPÇÃO.FALEI DE BARREIRA GENÉTICA DE KLT X EFV. NÃO FEZ COMENTÁRIOS.</t>
  </si>
  <si>
    <t>#OPV FALAR DE KLT X ATV E DRC E CONDULTA DE TRATAMENTO.</t>
  </si>
  <si>
    <t>#MP ABORDEI ESTUDO 720 E GANHO DE CD 4, CONCORDOU DISSE QUE KLT E UMA EXCELENTE DROGA, O QUE PREJUDICA NO TRATAMENTO E A DISLIPIDEMIA.</t>
  </si>
  <si>
    <t>#MP FALEI DO ESTUDO 720 E GANHO DE CD 4. NÃO FEZ COMENTÁRIOS.</t>
  </si>
  <si>
    <t>GO004362</t>
  </si>
  <si>
    <t>LUIZ CARLOS SILVA SOUZA</t>
  </si>
  <si>
    <t>#MP FALAEI DE DE GANHO CD 4 ESTDO 720 E KLT X EFV INICIO TRATAMENTO PAC ASSINTOMATICO E FALHA COM EFV SE O PAC NÃO TIVER BOA ADESAO.CONCORDOU E FALOU DA PROTEÇÃO DOS ANÁLOGOS COM KLT.</t>
  </si>
  <si>
    <t>#MP DESTAQUEI GANHO DE CD4 BASEADO ESTUDO 720, FALEI DO CONSENSO. ACHOU INFORMAÇÃO POSITIVA.DESTAQUEI TAMBÉM REGATE DE EFV COM KLT ADESAO E BARREIRA GENÉTICA.</t>
  </si>
  <si>
    <t>MS005489</t>
  </si>
  <si>
    <t>BRUNO HENRIQUE CARDOSO</t>
  </si>
  <si>
    <t>#MP FALEI GANHO DE CD4 ESTUDO 720. GOSTOU E AVALIOU DE FORMAPOSITIVA.#OBJ DISSE QUE O MAIOR PROBLEMA DE KLT SERIA DIARRÉIA</t>
  </si>
  <si>
    <t>MS005005</t>
  </si>
  <si>
    <t>ERIVALDO ELIAS JUNIOR</t>
  </si>
  <si>
    <t>#MP AVALIOU DE FORMA POSITIVA COMENTÁRIO DE GANHO DE CD4 BASEADO ESTUDO 720.</t>
  </si>
  <si>
    <t>MS002790</t>
  </si>
  <si>
    <t>ANDREA SIQUEIRA CAMPOS LINDENBERG</t>
  </si>
  <si>
    <t>#MP ABORDEI GANHO DE CD4 ESTUDO 720, COMENTOU POSITIVAMENTE , FALOU D AIMPORTANCIA DA ADESAO PAC CD4 ALTO EM INICIO TRATAMENTO.FIZ COMENTÁRIO DA DIFERENCIAÇÃO ENTRE KLT X ATV.</t>
  </si>
  <si>
    <t>MS004994</t>
  </si>
  <si>
    <t>IRIS BUCKER FROES</t>
  </si>
  <si>
    <t>#MP ABORDEI PELO VISUAL AID GANHO DE CD4 ESTUDO 720,AVALIOU DE FORMA POSITIVA A INFORMAÇÃO E COMENTOU QUE NÃO VÊ PROBLEMA N ADESAO PAC INICIO TRATAMENTO COM CD4 ALTO.QUESTIONOU USO DE KLT COM NOVOS IPs PARA HCV E SE HÁ ESTUDO SOBRE AVALIAÇÃO DE CASOS VIDA REAL</t>
  </si>
  <si>
    <t>MS002904</t>
  </si>
  <si>
    <t>CLAUDIA G KRUKIDE SOUZA NOGUEIRA</t>
  </si>
  <si>
    <t>#MP DESTAQUEI GANHO DE CD 4 ESTUDO 720, CONCORDOU.AVALIOU COMO POSITIVO INFORMAÇÃO.</t>
  </si>
  <si>
    <t>MS002242</t>
  </si>
  <si>
    <t>GRACY REGINA DE OLIVEIRA LEITE PEREIRA</t>
  </si>
  <si>
    <t>#MP TRABALHEI CONSENSO E GANHO DE CD 4 ESTUDO 720' AVALIOU DE FORMA POSITIVA.</t>
  </si>
  <si>
    <t>MS004081</t>
  </si>
  <si>
    <t>PRISCILLA ALEXANDRINO DE OLIVEIRA</t>
  </si>
  <si>
    <t>DISCUTI SOBRE CONSENSO E PÔS 1 x DIA.ACEITOU PARTICIPAR DO,AATHUS RJ.</t>
  </si>
  <si>
    <t>MS004729</t>
  </si>
  <si>
    <t>ANDYANE FREITAS TETILA</t>
  </si>
  <si>
    <t>#MP DESTAQUEI NO VISUAL GRÁFICO DE GANHO DE CD4, SINALIZOU DE FORMA POSITIVA INFORMAÇÃO.</t>
  </si>
  <si>
    <t>MS002905</t>
  </si>
  <si>
    <t>MAURICIO ANTONIO POMPILIO</t>
  </si>
  <si>
    <t>#DESTAQUEI GANHO DE CD4 PELO VISUAL, AVALIOU POSITIVAMENTE.</t>
  </si>
  <si>
    <t>MS004810</t>
  </si>
  <si>
    <t>HAYDEE MARINA DO VALLE PEREIRA</t>
  </si>
  <si>
    <t>NÃO FEZ COMENTÁRIOS ESTAVA DE SAÍDA FALAOS RÁPIDO SORE POSIÇÃO DE KLT NO CONSENSO.</t>
  </si>
  <si>
    <t>MS004913</t>
  </si>
  <si>
    <t>CAROLINE FRANCISCATO</t>
  </si>
  <si>
    <t>#MP MOSTREI GANHO CD 4 MÉDIO 501 CEL GOSTOU DE INFORMAÇÃO E ACHOU POSITIVA.</t>
  </si>
  <si>
    <t>MS006042</t>
  </si>
  <si>
    <t>MARIELA COMETKI ASSIS</t>
  </si>
  <si>
    <t>#MP ACHOU POSITIVO O GRAFCO DO VISUAL SOBRE GANHO DE CD4 501 CEL IND DO BASAL.</t>
  </si>
  <si>
    <t>MS004732</t>
  </si>
  <si>
    <t>DELSO DO NASCIMENTO</t>
  </si>
  <si>
    <t>#MP Destaquei ganho CD4 médio 501 baseado estudo 720 frente conceito do novo consenso.Avaliou a informação de forma positiva</t>
  </si>
  <si>
    <t>PR019417</t>
  </si>
  <si>
    <t>ADRIANO DE OLIVEIRA GOULART</t>
  </si>
  <si>
    <t>MP: trabalhei com material promocional sobre alteração renal e óssea, medico refere que quando necessário solicita os exames como creatinina, mas para perda óssea, somente para os pacientes do privado. Quando mencionei sobre aumento de danos renais com ATV referiu que já conhece o estudo, mas identifica mais problemas com TDF.#MERCADO: profissional nao muito preocupado com diagnostico de alteração renal e óssea.*retomar assunto sobre alteração renal com material do EACS.Ainda nao confirmou 100% que participara do ATHUS.</t>
  </si>
  <si>
    <t>PR008470</t>
  </si>
  <si>
    <t>MARIO PERCEGONA</t>
  </si>
  <si>
    <t>#MP: sobre o material promocional que se refere a alterações renais e perd óssea, percebi que o medico nao realiza acompanhamento conforme recomendação do consenso, nem próximo ao que recomenda o Algoritmo do Dr. Lauro. Refere que solicita exames de creatinina, proteinuria... Uma vez ao ano, como esse e um processo um pouco mais complexo, mudança de conceito, preferi enfatizar dados do Eurosida e retomar esse assunto na próxima visita.#MERCADO: medico nao realiza diagnostico precoce de alteração renal, e perda óssea, ainda mais difícil pois nao possuem disponibilidade de solicitar exames.*referenciei comodidade posologica pela coformulacao de Kaletra para pacientes em inicio de TARV.</t>
  </si>
  <si>
    <t>MELIZA CRISTINE DO AMARAL</t>
  </si>
  <si>
    <t>Acompanhamento de abastecimento de Kaletra no serviço. Reforcei possibilidade de prescrição d posologia QD, comentou que tem poucos pacientes que fazem uso dessa posologia. Perguntei se os médicos estão oferecendo, mas acredita que nao. Precisarei novamente reforcár nas propagandas.</t>
  </si>
  <si>
    <t>#MP: elogiou o material, gosta muito de esquemas com algoritmos pois procura avaliar comparar sua forma de trabalhar com o que esta sendo proposto. Realiza exames relacionados ao rim a cada três meses, porém tem dificuldades para os exames relacionados a perda óssea. Quando mencionei sobre resultados do Eurosida ela comentou que assistiu uma aula justamente sobre perda óssea e alteração renal e o palestrante comentou sobre índice maior de dano renal com o uso de ATV. Na pratica nao consegue perceber muito isso, mas concorda que precisa ficar mais atenta.#MERCADO: congresso Johns Hopkins abordou tem sobre alteração renal e palestrante apresentou dados que referiram índice maior dessa alteração em pacientes em uso de ATV.@MKT: congresso Johns Hopkins teve aula cientifica que apresentou dados da piora da função renal com ATV.#Medico: congresso Johns Hopkins teve aula cientifica que apresentou dados da piora da função renal com ATV.*medica nao confirmou sua participação no nosso evento cientifico do dia 09 de maio, tem outro compromisso. Sobre a participação no ATHUS já recebeu contato da agencia e confirmou presenca.</t>
  </si>
  <si>
    <t>PR006319</t>
  </si>
  <si>
    <t>ALCY CARLOS MENDES</t>
  </si>
  <si>
    <t>*medico ainda esta conhecendo a forma de atendimento aos pacientes HIV, tem mais pacientes com HCV, mas acredita que após transferir seu vinculo do posto para o SAE terá mais pacientes. Enfatizei importância dos dados do Eurosida em relação a alteração renal, em que Kaletra apresentou menos problemas quando compardo a ATV e IDV. Concorda ser importante manter o acompanhamento com a solicitação dos exames, e tem organizado alguns prontuários para inserir solicitação na rotina. Reforcei posologia QD. Confirmou participação no ATHUS e esta ansioso pelo evento.#OBJ: nao diagnostica alteração renal e perda óssea. Falta conhecimento e experiência, medico CLG, novo no ambulatório.</t>
  </si>
  <si>
    <t>PR007894</t>
  </si>
  <si>
    <t>PAULO ROBERTO ESPINDOLA SCHREGA</t>
  </si>
  <si>
    <t>D</t>
  </si>
  <si>
    <t>#MP: medico nao esboçou opinião especifica sobre o material de alteração renal e perda óssea. Refere que realiza diagnostico da função renal, mas a Oda óssea, e difícil somente quando já esta instalada,até pela dificuldade de realizar exames, reforcei mensagem sobre estudo Eurosida em que Kaletra apresentou menor predisposição para problemas renais. Disse que como ficou um ano sozinho no atendimento a todos os pacientes tem sido difícil conseguir realizar esses diagnósticos.#MERCADO: sem medico sufuciente para atender os pacientes, estão com uma media de 650 a 700 pacientes no ambulatório e Dr. Paulo ficou um ano atendendo a todos, o medico que iniciou há pouco, nao tem experiência nesse perfil de paciente, e um CLG que atuava num posto da cidade.*medico confirmou que ira participar do ATHUS em Porto Alegre.</t>
  </si>
  <si>
    <t>FRANCISCO NESTOR MAROCHI</t>
  </si>
  <si>
    <t>Acompanhamento de abastecimento cê Kaletra, Reforço de posologia em dose única diária.#CON: farmacêutico relata aumento de triglicerides de Kaletra e também enfatiza a diarréia do produto.</t>
  </si>
  <si>
    <t>PR012550</t>
  </si>
  <si>
    <t>FLAVIA JULYANA PINA TRENCH</t>
  </si>
  <si>
    <t>Material de ciclo, medica com potencial muito baixo, irei inativa-lá.</t>
  </si>
  <si>
    <t>ELIZETE DE FATIMA BATISTA</t>
  </si>
  <si>
    <t>Visita realizada no diz 23 de abril, as 15h porém o sistema nao contabilizou, então,estou lançando retroativo.Material de ciclo e convite para o dia 09 de maio.</t>
  </si>
  <si>
    <t>PR010515</t>
  </si>
  <si>
    <t>GILBERTO TAITI KUNIMATSU</t>
  </si>
  <si>
    <t>#MP: medico normalizou nenhuma menção sobre opinião em relação ao material, prestou atenção nos meus comentários e assim como os demais médicos nao possui disponibilidade de realizar alguns exames para acompanhamento de problemas ósseas. Em relação amados renais, quando reforcei resultados do Eurosida sobre ATV, também nao se manifestou. Refere que esta mais atento a iniciar tratamento dentara mais precocemente, pois agora os pacientes estão recebendo melhor o fato de inicio precoce, mas no ano passado foram mais relutantes.</t>
  </si>
  <si>
    <t>ANA PAULA RODRIGUES MAGALHAES</t>
  </si>
  <si>
    <t>#MERCADO: conversamos sobre as nova atualização do consenso e ela refere que somente este ano os médicos parecem ter integrado a rotina o inicio mais precoce da TARV, ainda estavam um pouco resistentes. Estão com uma medica nova no serviço, Dra Flavia que atende HIV adulto e gestantes e HCV.*trabalhei com material do ciclo e acompanhamento de abastecimento de Kaletra.</t>
  </si>
  <si>
    <t>PR020693</t>
  </si>
  <si>
    <t>DIANA MARA GABOARDI</t>
  </si>
  <si>
    <t>MP: medica elogiou muito a qualidade do MP, disse que gosta de trabalhar com informações de algoritmos e que a forma compostos profissionais trabalham sempre a incentiva a averiguar sua conduta, se pode melhorar algo. Ainda percebe alteração renal mais associada ao TDF, apesar de eu ter abordado as informações do Eurosida. Irei retomar o assunto com a lamina de EACS. Sobre alteração ósseas, nao consegue diagnosticar precocemente assim como a maioria de seus colegas pela falta de disponibilidade dos exames. Quando o caso e muito extremo tenta ajuda dos reumatos, mas esses especialistas nao gostam muito de atender pacientes HIV.#MERCADO: indisponibilidade de realização de dosagem de vitamina D e Dexa no ambulatório do CEDIP.</t>
  </si>
  <si>
    <t>PR009452</t>
  </si>
  <si>
    <t>HELENARA OSORIO CAVALLI</t>
  </si>
  <si>
    <t>*como a Dra Yara esta em licença maternidade a medica esta ajudando a Dra Diana com o atendimento dos pacientes adultos, porém só esta realizando acompanhamento básico, condutas especificas encaminha para a avaliação da Dra Diana. Trabalhei com material sobre altacoes renais e ósseas e refere que para os pacientes pediátricos realizam um acompanhamento bem minucioso, porém sobre perda óssea nao e algo que ocorre, mas alterações renais já acometem mais esse perfil de paciente.</t>
  </si>
  <si>
    <t>GISELE CIRICO</t>
  </si>
  <si>
    <t>Atualização sobre abastecimento de Kaletra. Trabalho com material de ciclo sobre alterações renais e ósseas.#MERCADO: informou que esta trabalhando com estoque para três meses e já esta mais liberado a dispensacao para dois meses.</t>
  </si>
  <si>
    <t>PR012632</t>
  </si>
  <si>
    <t>SERGIO L. TORRESINI FILHO</t>
  </si>
  <si>
    <t>Medico talvez nao atenda mais HIV, solicitou desoneracao do cargo da prefeitura. Definira se ira atender alguns de seus pacientes na clinica privada.</t>
  </si>
  <si>
    <t>TACIANE SILVEIRA</t>
  </si>
  <si>
    <t>Trabalhei com dados do material promocional sobre alteracoes renais e osseas.</t>
  </si>
  <si>
    <t>ANA PAOLA MEDEIROS</t>
  </si>
  <si>
    <t>Acompanhamento de abastecimento. Trabalhei com informações sobre alterações renais e ósseas. Reforcei uso de Kaletra uma vez ao dia e relatou que tem pacientes que fazem uso dessa posologia e estão muito bm adaptados.</t>
  </si>
  <si>
    <t>PR006546</t>
  </si>
  <si>
    <t>JAN WALTER STEGMANN</t>
  </si>
  <si>
    <t>VISITA REALIZADA NO DIA 16 DE ABRIL AS 18H, LANCAMENTO RETROATIVO POIS O MEDICO NAO SE ENCONTRAVA VALIDO NO PAINEL.</t>
  </si>
  <si>
    <t>*convite para evento cientifico do dia 09 de maio, pois estamos apoiando a SPI e HOC. Solicitei sua ajuda para divulgação do evento junto aos demais médicos. Entrega do material do Dr Lauro sobre alterações renais e ósseas, Dr José Luiz elogiou o material.</t>
  </si>
  <si>
    <t>PR021110</t>
  </si>
  <si>
    <t>JEAN MARCEL LEMES</t>
  </si>
  <si>
    <t>*medico nao refere problemas para realizar diagnostico de alterações renais e ósseas porque possui somente pacientes da rede privada e consegue todos os exames necessários. Convidei o medico para o evento cientifico do dia 09 de maio, ira verificar possibilidade pois tem compromissos pessoais.</t>
  </si>
  <si>
    <t>PR022651</t>
  </si>
  <si>
    <t>THATIANE NAKADOMARI</t>
  </si>
  <si>
    <t>#MP: trabalhei com material sobre alterações renais e ósseas, e na sua opinião seus pacientes privados, que até o momento era o seu maior volume, nao tem muito problema em realizar diagnostico, pois consegue realizar qualquer exame necessário, mas sabe que isso nao ocorre na saúde publica. Reforcei resultados do Eurosida , inclusive sobre maior índice de alteração renal no uso de TDF, ATV e IND. Nao se posicionou sobre o comentário, precisarei retomar na próxima visita.#MERCADO: esta trabalhando três vezes na semana no atendimento de pacientes HIV em São José dos Pinhais, porém nao sabe precisamente quanto tempo ficara no ambulatório.*convidei a medica para o evento cientifico do dia 09 de maio, ira verificar possibilidade.</t>
  </si>
  <si>
    <t>*convidei a farmacêutica para o evento,do dia 09 de maio com aula sobre mulheres e HIV, palestra com a Dra Erika Ferrari, acredita que poderá participar.</t>
  </si>
  <si>
    <t>#OPV: em conversa sobre o material promocional detectei que o medico realiza diagnostico de alcançado renal, porém refere claramente com TDF, mas nao com ATV. Enfatizei dados do Eurosida em que Kaletra apresentou menos dano renal quando comparado com o uso de IND e ATV. Sobre alteração óssea, nao consegue realizar diagnostico por,falta de recurso, pois a prefeitura nao disponibiliza a realização dos exames necessários.#OBJ: medico percebe alteração renal relacionada ao uso de TDF, mas nao com ATV.#MERCADO: impossibilidade de realizar DXA e dosagem de vit D.*convidei o medico para o evento cientifico do dia 09 de maio, acredita que poderá participar</t>
  </si>
  <si>
    <t>PR014331</t>
  </si>
  <si>
    <t>KENGI ITINOSE</t>
  </si>
  <si>
    <t>#MP: trabalhei material sobre alterações renais e ósseas. Comentou sobre a qualidade das informações do material sempre muito importante conhecer a forma como outros profissionais acompanham seus pacientes. Refere que sobre alterações renais tem mais possibilidade de acompanhamento, pois no ambulatório do SUS consegue realizar os exames de rotina, porém em relação aos exames para diagnostico de alteração óssea nao são disponíveis na rede publica, o que dificulta o diagnostico e manejo dessa comorbidade. Reforcei dado do Eurosida em que Kaletra apresentou resultados mais amigáveis com relação as alterações renais o que nao ocorre com EFV, IND e ATV.#MERCADO: atendimento publico de saúde nao disponibiliza realização de dosagem de vitamina D e nem DXA.*convidei o medico para o nosso evento cientifico do dia 09 de maio, disse que ira se programar para poder participar. Confirmei também sua participação no ATHUS SP Sul, e o medico confirmou, entreguei convite com o programa do evento.</t>
  </si>
  <si>
    <t>Trabalhei dados do material sobre alterações renais e ósseas. Convidei a medica para O evento do dia 09 nao confirmou presença.</t>
  </si>
  <si>
    <t>PR012202</t>
  </si>
  <si>
    <t>LUIZ CARLOS CORAIOLLA</t>
  </si>
  <si>
    <t>#MP: medico elogiou a qualidade das informações do material sobre alterações renais e ósseas. Com os pacientes que apresentam alterações renais consegue manter um bom acompanhamento, creatinina, proteinuria e microalbumina, porém o sistema publico de saúde nao autoriza dosagem de vitamina D, e que muitas vezes prescreve empiricamente, também nao consegue exame DEXA, já tentaram realizaram uma solicitação desses e de outros exames para os responsáveis, mas sem êxito. Percebe alteração renal somente pelo TDF, mas nao com ATV, mesmo com os dados apresentados pelo Eurosida.*medico confirmou participação no ATHUS.</t>
  </si>
  <si>
    <t>PR006810</t>
  </si>
  <si>
    <t>NEIVA RABONI MAGNI</t>
  </si>
  <si>
    <t>#MP: trabalhei com material sobre alterações renais e ósseas. Medica refere que em relação a alteração renal tem realizado um acompanhamento em todos os seus pacientes, nao consegue realizar dosagem de vitamina D pois o SUS nao libera, como sua experiência no consultório e de que 90% dos pacientes apresentam baixas taxas da vitamina ela prescreve como profilaxia para todos seus pacientes. O DEXA também nao e liberado para realização nos pacientes do ambulatório da prefeitura o que impede uma a avaliação mais precoce da perda óssea. Sobre o material refere que as informações são muito importantes e relevantes, porém nao consegue seguir por impossibilidade do sistema de saúde.#MERCADO: saúde publica nao autoriza realização de exames como dosagem de vitamina D e DEXA.*medica informou que nao poderá participar do ATHUS pois nao conseguiu dispensa dos seus plantões.</t>
  </si>
  <si>
    <t>PR009227</t>
  </si>
  <si>
    <t>DAYSE REGINA ASSUMPCAO OLESKO</t>
  </si>
  <si>
    <t>Convidei a medica para o evento cientifico que estamos promovendo no dia 09 de maio, acredita que podera participar, gosta muito dos nossos eventos. Conversamos sobre as novas recomendações do consenso, e abordei estudo 720, mas a medica nao tinha muito tempo pois estava com uma reunião programada de ultima hora e pediu se poderíamos conversar melhor outro dia.</t>
  </si>
  <si>
    <t>MARGELY NUNES DE SOUZA</t>
  </si>
  <si>
    <t>Conversamos sobre abastecimentomde Kaletra no estado. Comentou que estao disponibilizando estoque de ARVs para os municípios para três meses e estão liberando tratamento para até dois meses. Também esta delegando aos farmacêuticos dos serviços de referencia a autonomia de autorizar o inicio de TARV para os medicamentos indicados pelo consenso, como EFV, Kaletra e ATV, para os demais ainda será necessário autorização previa. Convidei para,eventomdo,dia 09 com aula da Dra Erika sobre tratamento de mulheres HIV + e acredita que poderá participar.</t>
  </si>
  <si>
    <t>PR017217</t>
  </si>
  <si>
    <t>CARLOS GUSTAVO MICHAELIS SCHMIDT</t>
  </si>
  <si>
    <t>#MP: Trabalhei material sobre alterações renais e ósseas. Medico consegue realizar um acompanhamento mais preciso em relação a alteração renal, inclusive solicita exame de miroalbumina, antes mesmo da creatinina, pois já consegue avaliar possível indicio de alteração antes mesmo de aparecerem na creatinina, muito dessa conduta em funcao do TDF no uso para tratamento de HCV. Elogiou muito o conteúdo do material, os algoritmos e na sua opinião serão informações muito úteis. Quanto as alterações ósseas e mais difícil, pois nao consegue realizar o DEXA, e os demais exames também nao saomautorizados na saúde publica, o que infelizmente prejudica o diagnostico prcoce.*reforcei convite para o evento cientifico que estaremos realizando no dia 09 de maio, ira verificar possibilidade de trocar seu plantão, foi colega de residência da Dra Erika, e gostaria muito demreencontra-lá.</t>
  </si>
  <si>
    <t>PR025967</t>
  </si>
  <si>
    <t>LUIZA MAROCHI ALMEIDA</t>
  </si>
  <si>
    <t>#MP: conversamos sobre as atualizações do consenso e mensagens domVA sobre estudo 720, a residente comentou que nao conhecia esses dados, mas que sabe sobre a proteção de Kaletra aos análogos, pois Dra Mônica sempre comenta sobre isso. Na sua opinião, os IPs a longo prazo apresentam melhores resultados que que os ITRNN, porém ainda percebe que alguns preceptores preferem iniciar com EFV. Reforcei características de Kaletra que podem beneficiar o paciente, coformulacao, certeza da tomada do RTV, isso a longo prazo e extremamente importante.#MERCADO: preceptores enfatizam inicio de TARV com ITRNN.*reforcei convite enviado por email para o evento do 09 de maio, esta tentando trocar o plantão para poder participar, pois ficou muito interessada no tema.</t>
  </si>
  <si>
    <t>RAQUEL N MACHADO</t>
  </si>
  <si>
    <t>Trabalhei com material sobre alterações renais e ósseas. Convidei a FARM para o evento do dia 09 de maio, ira averiguar a possibilidade, e ficou interessada no assunto da aula.</t>
  </si>
  <si>
    <t>#MP: trabalhei com material sobre alterações renais e ósseas. Dra Heloísa comentou que no ambulatório do COA e acredita que em toda a rede municipal de Curitiba nao seja possível solicitar o DXA e nem Vit D, consegue acompanhar melhor a alteração de creatinina , mas sobre as alterações ósseas fica completamente impossível. Elogiou muito o material, recebeu muito positivamente as informações, o flexograma ajuda muito a identificar onde ela pode melhor o diagnostico dos seus pacientes.#MERCADO: rede de saúde publica nao disponibiliza a realização de DXA, dosagem de Vit D.Reforcei convite enviado via email sobre nosso evento cientifico, esta se programando para poder participar. Também reforcei participação no ATHUS de Porto Alegre, gostou muito do programa cientifico.</t>
  </si>
  <si>
    <t>PR029369</t>
  </si>
  <si>
    <t>GABRIELA MARGRAF GEHRING</t>
  </si>
  <si>
    <t>VISITA DE APRESENTACAO. NOVA RESIDENTE NO HC / HU. DOLETA DE DADOS DO CLIENTE. CONVERSAMOS SOBRE RECOMENDACOES DO CONSENSO E APRESENTEI O RIMA PARA A MEDICA. IREI INSERI-LA NO PROGRAMA.</t>
  </si>
  <si>
    <t>PR028269</t>
  </si>
  <si>
    <t>CHAFIC ESPER KALLAS FILHO</t>
  </si>
  <si>
    <t>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t>
  </si>
  <si>
    <t>PR026899</t>
  </si>
  <si>
    <t>JAMILE SARDI PEROZIN</t>
  </si>
  <si>
    <t>PR025937</t>
  </si>
  <si>
    <t>XIMENA CABRAL RODRIGUES</t>
  </si>
  <si>
    <t>Residente esta voltando das ferias e nao tem acompanhado ambulatório, esta semana esta na enfermaria e UTI. 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t>
  </si>
  <si>
    <t>PR009160</t>
  </si>
  <si>
    <t>ANTONIO CARLOS PETRUS</t>
  </si>
  <si>
    <t>Reforcei convite para o ATHUS de Porto Alegre, disse que a data já esta reservada.Conversamos sobre possibilidade DD novos pacientes para Kaletra, utilizei apoio do VA com informações do 720, mas o medico como sempre escuta mas nao se posiciona. Como sei que sua preferencia e por ARV, reforcei dificuldades de adesão só RTV no primeiro esquema.</t>
  </si>
  <si>
    <t>ANA CAROLINA PETRYSZYN</t>
  </si>
  <si>
    <t>Acompanhamento de abastecimento de Kaletra.#MERCADO: a dispensacao dos medicamentos de primeira linha como EFV, Kaletra e ATV nao necessitam mais de liberação previa pelo farmacêutico do CEMEPAR, somente Fosamprenavir e os demais regimes de resgate. Estão trabalhando com estoque para três meses e podem entregar TARV para dois meses para os pacientes.#CON: CT da Bristol continua a propagar ATV para indicação no tratamento de gestantes.</t>
  </si>
  <si>
    <t>PR014921</t>
  </si>
  <si>
    <t>CLAUDIO QUENITI HIRAI</t>
  </si>
  <si>
    <t>#MP: reforcei dados do 720, sobre recuperação imunológica e solicitei ao medico que possa avaliar prescrição de Kaletra pra inicio de TARV também para pacientes com cd4 , mais estável, disse que sempre avalia cada paciente, prestou atenção nos dados mas nao deu sua opinião. Refere ter muitos pacientes com Kaletra e gosta muito do resultado do medicamento.</t>
  </si>
  <si>
    <t>PATRICIA FERMAN</t>
  </si>
  <si>
    <t>Acompanhamento de abastecimento de Kaletra.</t>
  </si>
  <si>
    <t>PR014738</t>
  </si>
  <si>
    <t>JOSE RUY CONDE ALVES</t>
  </si>
  <si>
    <t>#MP: trabalhei com VA para reforçar potência e barreira genética de Kaletra, principalmente para inicio de TARV com alto cd4 pois sei que ele prioriza Kaletra para imunossuprimidos. Confirmou Kaletra para esse perfil, e refere que prefere ATV pelo numero de comprimidos. solicitei que avalie possibilidade de prescrevere Kaletra pensando em paciente idoso pela penetração no SNC, e falou que procura a avaliar cada paciente. Refere que teve dois pacientes com troca de ATV para Kaletra por causa da ictéricia. Reforcei possibilidade cê tomada única diária, ainda nao tem nenhum paciente com essa posologia.#OBJ: numero de comprimidos de Kaletra.</t>
  </si>
  <si>
    <t>RUTH MAMI TATIWA KANAI</t>
  </si>
  <si>
    <t>Farmacêutica relata que o CT da Bristol esta divulgando a possibilidade cê uso de ATV para gestantes, além disso insistentemente repete sobre diarréia de Kaletra e aumento de RCV. Acompanhamento de abastecimento de Kaletra.</t>
  </si>
  <si>
    <t>PR019992</t>
  </si>
  <si>
    <t>WILSON LIUTI COSTA JUNIOR</t>
  </si>
  <si>
    <t>#MP: trabalhei material sobre tratamento de casais sorodiscordante, disse que já tem prestado mais atenção nesse perfil, porém ainda nao iniciou TARV para nenhum dos pacientes no ambulatório de Cambe. Reforcei Kaletra para esse perfil, pelo fato do paciente estar imunologicamente bem e assintomatico, poderá ter perda de doses e acabar resistente aos ITRNN e perder também a tomada do RTV, pois sempre e difícil iniciar TARV com medicamento de geladeira. Nao opinou sobre o material. Reforcei novas recomendações do consenso, para ele prefere Kaletra a ATV, número capacetes.#OBJ: numero de comprimidos de Kaletra, prefere ATV, sua primeira opcao e EFV.</t>
  </si>
  <si>
    <t>PR030197</t>
  </si>
  <si>
    <t>LETICIA ZIGGIOTTI DE OLIVEIRA</t>
  </si>
  <si>
    <t>#MP: entrega do guia manejo de resistência, conforme solicitação da Dra Mônica. Abordei aspectos sobre barreira genética, potência que beneficiam Kaletra. Medico recebeu material muito positivamente comentou que ira ajuda-lo bastante nas discussões dos casos clínicos com seus preceptores.</t>
  </si>
  <si>
    <t>PR022765</t>
  </si>
  <si>
    <t>DENISE SEMCHECHEN</t>
  </si>
  <si>
    <t>MEDICA NAO ESTA MAIS ATENDENDO HIV CONFORME HAVIAMOS CONVERSADO. IREI MONITOARAR, SE A MEDICA VOLTAR A TRABALHAR EM ALGUM SERVICO PODEREI VOLTAR A VISITA-LA.</t>
  </si>
  <si>
    <t>PR020102</t>
  </si>
  <si>
    <t>RODRIGO BARTH REIS</t>
  </si>
  <si>
    <t>#MP: conversamos sobre as novas recomendações do consenso, e perguntei ao medico qual sua preferencia pára inicio de TARV, refere que normalmente inicia com EFV mas avalia o perfil e os demais pacientes acredita que tem mais ou menos o mesmo numero de pacientes com Kaletra e ATV, porém refere que tem mais trocas de ATV para Kaletra em virtude da ictérica, quanto a Kaletra raramente ocorre troca. Reforcei textomdo consenso sobre troca de ITRNN pôs falha para Kaletra, e refere que essa e a sua primeira opção.</t>
  </si>
  <si>
    <t>PR011234</t>
  </si>
  <si>
    <t>CLOVIS ARNS DA CUNHA</t>
  </si>
  <si>
    <t>#MP: recebeu positivamente o material sobre casais sorodiscordantes, tem sempre avaliado dentre os seus pacientes a possibilidade de prescrever ARV para esse perfil, porém sempre procura saber se o paciente esta disposto a iniciar TARV, caso contrario aguarda outras consultas e vai trabalhandoma questão. Sua preferencia e pelo uso de EFV como primeiro tratamento, e se o perfil nao se adequar avalia entre os IPs, deixou bem claro que individualiza a prescrição. Entao conversamos sobre a recomendação do consenso sobre a falha de ITRNN e o uso de Kaletra, e se mostrou muito positivo a colocação. Quanto as gestantes já conversava com os residentes sobre a possibilidade de nao interromper o tratamento pôs parto.</t>
  </si>
  <si>
    <t>PR020038</t>
  </si>
  <si>
    <t>FELIPE FRANCISCO BONDAN TUON</t>
  </si>
  <si>
    <t>#MP: gostou do material sobre tratamento de casais sorodiscordantes, porém salientou que nao tem nenhum paciente com esse perfil, os pacientes de consultório, são poucos, do Hospital de Clinicas ele fica no ambulatório na Terça a tarde, alguns pacientes já chegam, após internação com prescrica de ARV, e outros ele inicia. Concorda com o consenso em iniciar TARV precoce, sua opinião e a de testar e tratar, o que diminuiria muito o numero de pacientes a longo prazo. Reforcei dados do estudo 720, percebe Kaletra com uma excelente droga, refere que prescreve Kaletra principalmente em função da boa penetração no SNC, rápida reconstituição imune e dependendo da comodidade associada. Reforcei dados do consenso sobre resgate de ITRNN por Kaletra.*solicitou visita ao gineco/obstetra do hospital de Clinica, pois tem interrompido o tratamento pôs parto das gestantes.</t>
  </si>
  <si>
    <t>PR004210</t>
  </si>
  <si>
    <t>ALCEU FONTANA PACHECO JUNIOR</t>
  </si>
  <si>
    <t>* como sei que o medico sairá de ferias estive no,consultório para averiguar se poderá participar do nosso evento do dia 09 de maio, estará de ferias a partir comida 10, então poderá participar. Farei nova visita para trabalhar material promocional.</t>
  </si>
  <si>
    <t>PR007629</t>
  </si>
  <si>
    <t>ROSANA CAMARGO</t>
  </si>
  <si>
    <t>* reunião para acertar detalhes do evento cientifico do dia 09 de maio com aula da DraErika Ferrari, a SPI ira apoiar o evento ajudando na divulgação e convidando algumas pessoas em especifico.</t>
  </si>
  <si>
    <t>PR024282</t>
  </si>
  <si>
    <t>BERNARDO MONTESANTI MACHADO DE ALMEIDA</t>
  </si>
  <si>
    <t>#MP: entrega do guia de manejo de resistência, conforme solicitação da Dra Mônica. Abordei aspectos sobre barreira genética, potência que beneficiam Kaletra. Medico recebeu o material muito positivamente e comentou que ira ajuda-lo bastante nas discussões dos casos clínicos com seus preceptores. Relata que após a Dra Mônica ter iniciado trabalho no ambulatoriomde HIV estão aprendendo varias formas de avaliar os pacientes, inicio de TARV, trocar de ARVs, tem sido uma experiência muito enriquecedora.</t>
  </si>
  <si>
    <t>PR026576</t>
  </si>
  <si>
    <t>FERNANDA VALDEMERI SCAPINELLO</t>
  </si>
  <si>
    <t>PR024301</t>
  </si>
  <si>
    <t>GIOVANNI LUIS BREDA</t>
  </si>
  <si>
    <t>#OPV: trabalhar material promocional sobre comorbidades, dar retorno sobre solicitação de patrocínio para EACS. Dar andamento a sua participação no Preceptorship Emílio Ribas. Informar sobre a entrega do manual de resistência para os residentes.* informei a medica que já estou com os guias para entregar aos residentes, ela ficou muito grata com a presteza de ajuda-lá com os residentes. Sobre o Preceptorship do Emílio Ribas passei as datas e confirmou presença. Ainda nao tenho retorno do EACS, então nao comentei com ela.</t>
  </si>
  <si>
    <t>PR012577</t>
  </si>
  <si>
    <t>CLEA ELISA LOPES RIBEIRO</t>
  </si>
  <si>
    <t>*nao trabalhei com nenhum MP especifico. Conversamos sobre as novas recomendações do consenso, medica esta voltando de ferias e colocou o ambulatório de exposição sexual em dia, então farei nova visita ainda neste ciclo. Medica solicitou outro exemplar do manual de resistência do Dr Ricardo Dias, pois a pedido da Dra Mônica alguns residentes estavam sem o guia. Convidei a medica para o nosso evento cientifico do dia 09 de maio, acredita que poderá participar, pois nao tem nenhum compromisso para esta data.</t>
  </si>
  <si>
    <t>PR020187</t>
  </si>
  <si>
    <t>RODOLFO CESAR VISONI POLISELI</t>
  </si>
  <si>
    <t>#MP: retomei novas recomendações do consenso, resgate na falha de ITRNN com Kaletra, que consta no texto do documento. Medico comentou que quando percebe que o paciente nao vai aderir ao tratamento da preferencia ao EFV, pois nao quer que o paciente acabe tento resistência aos IPs . Avalia sempre o perfil do paciente para iniciar TARV, perguntei se dos novos pacientes muitos estão chegando com baixa imunidade, relata que alguns, e que este nao e um critério para iniciar Kaletra, mas com certeza, então abordei dados do A sobre estudo 720, e que poderá ter um bom resultado de reconstituição imunológica tanto ema baixos como em níveis normais de cd4. Referiu ter vários pacientes homossexuais, principalmente no consultório, relatou um inicio de TARV com Kaletra para esse perfil recentemente.</t>
  </si>
  <si>
    <t>PR010100</t>
  </si>
  <si>
    <t>CARLOS ALBERTO NEMER</t>
  </si>
  <si>
    <t>#OPV: Conversamos sobre as novas recomendações do consenso, reforcei que a conduta para gestante e manter o tratamento pôs parto e Kaletra permanece como primeira opção. Nao apresentou opinião negativa em relação a alteração, comentou que se for diagnostico na gestação a paciente fica com o Dr José Ricardo, mas se for paciente dele ele mesmo faz o acompanhamento, então aproveitei para reforçar perfil mulher em idade fértil, e o medico relatou que normalmente nao se lembra dessa possibilidade até inicia com Kaletra porém por outros critérios, e citou baixa imunidade então aproveitei para trabalhar dados do VA sobre recuperação imunológica independente do cd4, o medico ouviu mas nao fez nenhum comentário. Comovei que ele tem vários pacientes com EFV, ressaltei informação do consenso sobre resgate de ITRNN com Kaletra, refere que sua preferencia para esses casos e mesmo Kaletra.</t>
  </si>
  <si>
    <t>VERA ALICE FERNANDES MENEGUETTI</t>
  </si>
  <si>
    <t>Trababakho com material sobre casais sorodiscordantes e novas recomendações do consenso.</t>
  </si>
  <si>
    <t>PR017508</t>
  </si>
  <si>
    <t>DEBORAH KANTOR DE FREITAS FRANCISCO</t>
  </si>
  <si>
    <t>#MP: conversamos sobre as novas recomendações do consenso, abordei o critério de nao mais interromper o tratamento pôs parto e ela acrescentou que ATV também esta indicado para gestante, então informei a medica que nao, que somente Kaletra esta indicado para esse perfil de pacientes. Reforcei Kaletra como IP preferencial e informei que nao há mais a necessidade de solicitar autorização para a SES para pacientes iniciantes e nem em resgate, pois como ele se encontra como preferencial no consenso e liberado automaticamente. Trabalhei material sobre tratamento de casal sorodiscordante, ela refere que nao possui nenhum até o momento, mas elogiou a qualidade das informações do material, inclusive ira utilizar para informar os pacientes. Comentou que esta com vários pacientes homossexuais. Quanto a iniciar TARV, nao gosta muito de EFV, então decide entre Kaletra ou ATV, dependendo do perfil de cada paciente, mas nao deixou claro quais são. Reforcei barreira genética de Kaletra principalmente pelo fato de que os pacientes estão com a imunidade mais estável.</t>
  </si>
  <si>
    <t>RAQUEL DESSICO</t>
  </si>
  <si>
    <t>#MP: entreguei lamina sobre dose única diária de Kaletra e reforcei que ela pode ajudar o Dr Ricardo quando algum paciente preferir essa posologia, e que tem médicos que relatam que inclusive a diarréia diminui para aqueles pacientes que ainda apresentam queixas. Percebe que o Dr Ricardo ainda esta um pouco resistente em tentar inicio mais precoce, se mostra um pouco resistente em relação as novas recomendações.</t>
  </si>
  <si>
    <t>PR013224</t>
  </si>
  <si>
    <t>RICARDO DELFINI PERCI</t>
  </si>
  <si>
    <t>#MP: retomei assunto sobre as novas recomendações do consenso, comentou que leu todo o arquivo, pareceu estar aceitando um pouco mais as novas recomendações para inicio de TARV, mas ainda apresenta um pouco de resistência, prefere iniciar mais tarde e relata que tem pacientes que já foram gestante e que estão com cd4 de 800 e nao acredita que aceitarão iniciar TARV. Bem, como sei que a preferencia do medico para inicio de TARV e EFV, e prioriza Kaletra para paciente imunologicamente comprometido, abordei informação do próprio consenso para resgate de ITRNN, e ele comentou que nao solicita Geno na primeira falha, e sua preferencia e pelo Kaletra. Tambem trabalhei com dado do VA reforçando percepção de boa reconstituição imunológica de Kaletra em pacientes imunossuprimidos como também para pacientes com cd4 mais estável. Se mostrou positivo com os dados e reconheceu que EFV demora máis tempo para melhorar a constituição imunológica do paciente do. Kaletra percebe isso mais rapidamente. Além disso, enfatizei Kaletra como única opção de ARV no consenso. Sobre casais sorodiscordántes diz ter oferecido para três casais, mas acredita que somente dois estão dispostos a iniciar TARV, então solicitei que possa ávqliar prescrição para Kaletra e o medico referiu que ir analisar o perfil dos pacientes e podemos voltar a conversar sobre o assunto.</t>
  </si>
  <si>
    <t>PR008694</t>
  </si>
  <si>
    <t>HILDA YAEKO ENDO</t>
  </si>
  <si>
    <t>#MP: retomei assunto sobre novas recomendações do consenso, refere que já leu o documento, mencionou sobre nao interromper tratamento de gestantes após o parto, porém nao opinou a favor nem contra. Como sei que a medica prioriza o uso de EFV como primeira opção e quando a imunidade do paciente esta muito baixa ela inicia com Kaletra, citei estudo que esta no consenso e que demonstra bom resultado de Kaletra no resgate de ITRNN. Sobre os novos diagnosticos tem recebido pacientes imunologicamente bem e outros nao, , mas ja melhorou em relacao ao passado. Além disso, reforcei potência e barreira genética de Kaletra com apoio do VA. A medica normalmente nao expõe muito sua opinião, por mais que seja questionada.</t>
  </si>
  <si>
    <t>PR018020</t>
  </si>
  <si>
    <t>ANA CRISTINA MEDEIROS GURGEL</t>
  </si>
  <si>
    <t>#MP: trabalhei dados do VA sobre potência de Kaletra, medica se mostrou positiva em relação as informações abordadas, relata que tem muitos pacientes em uso de Kaletra e a reconstituição imunológica e sem duvida indiscutível, reforcei boa reconstituição também para cd4 mais estável. Sobre as recomendações do consenso disse que em gestante sempre prescreve Kaletra, sobre a primeira falha aos ITRNN nao necessariamente necessita genotipagem, então abordei parágrafo do consenso que fala do resultado de Kaletra para esse perfil.#CON: evento cientifico da Bristol com aula do Dr Mendonça sobre tratamento ARV, a BMS esta tentando minimizar as recomendações do consenso brasileiro que nao contemplam ATV para inicio de TARV e nem gestantes.#MERCADO: informei a medica que o Kaletra esta sendo disponiviel para pacientes de inicio de TARV sem necessidade de autorização previa.</t>
  </si>
  <si>
    <t>PR020418</t>
  </si>
  <si>
    <t>CESAR HELBEL</t>
  </si>
  <si>
    <t>#MP: utilizei apoio do VA para trabalhar dados de potência e durabilidade de Kaletra e solicitei ao medico que possa avaliar possibilidade de pacientes para inicio de TARV. Ele se mostrou muito positivo em relação as informações abordadas, e refere que percebe sim um excelente aumento de cd4 nos pacientes que estão em uso de Kaletra. Relata que em algumas situações inicia TARV com Kaletra, mas sua primeira opcao e o EFV. Utilizei informações do consenso sobre resgate de ITRNN e o medico afirmou que sempre que ocorre a falha ele solicita genotipagem, mas que normalemente Kaletra esta sensível e a sua primeira opcao. Refere que tem pensado mais nos casais sorodiscordantes, esta com dois casos aguardando seus parceiros para que possam decidir se iniciarão a TARV, reforcei que Kaletra possui excelente barreira genética e que poderá beneficiar seu paciente.#MERCADO: tem recebido sempre novos pacientes, pelo menos um por semana.</t>
  </si>
  <si>
    <t>PR027865</t>
  </si>
  <si>
    <t>TALITA DE MENEZES CHUQUER</t>
  </si>
  <si>
    <t>PR017573</t>
  </si>
  <si>
    <t>JOSE RICARDO COLLETI DIAS</t>
  </si>
  <si>
    <t>Medico esta super de acordo com as novas recomendações do consenso. Já esta realizando genotipagem pre tratamento, ainda nao possui nenhum casal sorodiscordante, mas já avaliou os que tem perfil para iniciar TARV. Esta realizando Geno nas gestantes, e sua primeira opção e Kaletra. Relata que nao tem mais utilizado o critério de dar opção para o paciente, normalemente ele escolhe pelo paciente. Relata que diversos pacientes apresentam icterícia com ATV, tem se preocupado muito também com os problemas relacionados ao SNC. Mostrou total falta de compatibilidade com a Bristol e a conduta do consultor.</t>
  </si>
  <si>
    <t>MARILDA OBARA</t>
  </si>
  <si>
    <t>Acompanhamento de abastecimento de Kaletra.#MERCADO: a SES tem enviado estoque dos arvs para três meses. CEMEPAR nao solicita mais autorização previa para iniciar TARV com EFV e Kaletra, assim que o medico prescreve já e possível retirar o medicamento na farmácia.</t>
  </si>
  <si>
    <t>PR005769</t>
  </si>
  <si>
    <t>MIRIAN TOMOKO MATSUNO CARVALHO</t>
  </si>
  <si>
    <t>#MP: retomei assunto do consenso, medica ainda nao leu o arquivo solicitou que eu envie a ela. Parece ser positiva as novas recomendações, aceita que iniciar a TARV precocemente e benéfico para o paciente. Perguntei se os pacientes que tem recebido com diagnósticos novos estão chegando para consulta com cd4 baixo, refere que nao tanto, na sua maioria entre 350 e 500. Trabalhei com dados do VA sobre potência de Kaletra com dados do estudo,720. Além disso reforcei barreira genética de Kaletra e proteção aos análogos que o medicamento proporciona, a medica aceitou a colocação, solicitei que possa avaliar prescrições para Kaletra para seus novos pacientes. Como sei que a preferencia da medica para inicio de TARV e EFV, utilizei dados do consenso sobre resgate de Kaletra pôs falha de ITRNN.#MERCADO: medica possui poucos novos pacientes, naomquerminchar muito o consultório.*convidei a medica para o evento do dia 09 de maio, a principio nao tem nenhum compromisso, vou enviar convite por email.</t>
  </si>
  <si>
    <t>#MP: retormei conversa sobre as novas recomendações do consenso publicadas no final de fevereiro, a opinião do medico e de nao retirar o tratamento ARV das gestantes após o parto, mantém essa conduta há um bom tempo. Como sei que a preferencia do medico para inicio de TARV e pelo uso de EFV, trabalhei dados do VA sobre potência, estudo 720 e solicitei ao medico que possa avaliar prescrições de Kaletra para o perfil de paciente que esta imunologicamente estável, pois o ganho de cd4 e muito significativo, além de que com a possibilidade da perde de doses pelo fato do paciente nao se sentir doente prestigiaeo uso de Kaletra pela sua conhecida barreira genética. Relata que sempre divide com o paciente a escolha da TARV, entre EFV, Kaletra e ATV. Quando o paciente falha ao primeiro esquema, se for EFV, troca para um IP que mais se adequa, se for falha de ip, solicita Geno.#MERCADO: comentou que nao ira assumir o atendimento de HIV no ambulatório do bairro novo, o serviço ainda encontra-se sem médicos e os pacientes estão ficando sem medicamentos.@MKT: realizar material promocional com informações do Consenso Brasileiro de TARV sobre Kaletra como primeira opção, para conquistar pacientes de inicio de TARV.</t>
  </si>
  <si>
    <t>Visita de apresentação.#MP: trabalhei com dados do VA sobre potência e barreira genética de Kaletra, solicitou estudo na integra. Até o momento nao iniciou TARV or. Nenhum dos acidentes, pois o ambulatório e mais de infecto geral do que HIV. Ainda esta se adaptando as rotinas do serviço. Solicitarei RIMA para a residente.</t>
  </si>
  <si>
    <t>Dra solicitou Manual de Resistência do Dr Ricardo Dias para os residentes pois esta trabalhando no ambulatório com eles e gostaria de ajuda-los com essas informações. Ainda tenho exemplares comigo, combinamos de eu entregar para os residentes do Hospital de Clinicas e também para os residentes do Hospital Nossa Senhora das Graças.</t>
  </si>
  <si>
    <t>PR013828</t>
  </si>
  <si>
    <t>MARIA CRISTINA VILATORE ASSEF</t>
  </si>
  <si>
    <t>#MP: conversamos sobre incremento de cd4 de Kaletra, utilizei como apoio o VA, medica foi positiva em relação a informação, inclusive relatou que quando um paciente inicia TARV com Kaletra percebe que o cd4 se mantém em aumento por um bom tempo. Então reforcei possibilidade de uso tanto para pacientes com cd4 baixo como para os que estão imunologicamente melhores. Refere que nao inicia TARV com EFV, sua preferencia e por IP por causa da barreira genética, medica e MRG. Relata nao possuir preferencia entre os IPs, avalia o perfil de cada paciente.#MERCADO: estão recebendo poucos pacientes para inicio de tárv, alguns chegam pela internação e já estão em uso de ARV. Media de 2 a 3 por mês. Ira participar do HOPE da BMS em maio.</t>
  </si>
  <si>
    <t>#MP: conversamos sobre as novas recomendações do consenso e a medica refere que já esta com o arquivo, sobre as gestantes diz que já tem um tempo que nao interrompe o uso só ARV pôs parto, então perguntei se sua preferencia e pelo Kaletra e a medica falou que sim, o que demonstra uma boa aceitação e resultados nesse perfil de pacientes. Na sua opinião iniciar a TARV mais precocemente e sempre benéfico ao paciente. Como eu sei que a preferencia da medica para inicio de TARV e EFV, comentei dados do estudo que o Dr Gustavo abordou na apresentação do CRE em que o resgate de EFV, por Kaletra na primeira Falha e muito bom, e esse dado também esta no consenso brasileiro. Na sua opinião, toda troca de ARV deve ser embasada em genotipagem, e o que a medica possui como conduta. Perguntei sobre o cd4 dos novos diagnósticos, relata que ainda tem alguns pacientes com imunidade bastante comprometida, mas que muito também ainda estão bem. Com apoio do VA reforcei resultados do estudo 720, sobre acompanhamento de 7 anos de uso de Kaletra e reforcei incremento de cd4 para todos os cortes de cd4 incluídos no estudo. Solicitei que possa averiguar novas prescrições para Kaletra.</t>
  </si>
  <si>
    <t>#MERCADO:- Comentou que trabalhando com a Dra Célia, chegaram a conclusão em diminuir as prescrições do TDF, pois tem apresentado vários casos de DRC com o uso do mesmo.#OBJ:- Como relacionou apenas o TDF com a DRC, lembrei o EuroSida associando o uso do TDF+ATV com alto índice de DRC.</t>
  </si>
  <si>
    <t>SP147287</t>
  </si>
  <si>
    <t>VITOR DANTAS MUNIZ</t>
  </si>
  <si>
    <t>#MP:- Elogiou a matéria escrita pelo Dr. Vidal, esteve com ele durante o estagio em SP, falou que conhece muito sobre o SNC.</t>
  </si>
  <si>
    <t>SP053017</t>
  </si>
  <si>
    <t>ANTONIO JORGE SALOMAO</t>
  </si>
  <si>
    <t>#SOL:- Solicitou o cancelamento do patrocínio que havia solicitado para o HEPATOAIDS, pois não poderá participar do evento.</t>
  </si>
  <si>
    <t>SP079055</t>
  </si>
  <si>
    <t>JORGE LUIZ DOS SANTOS PEREIRA</t>
  </si>
  <si>
    <t>#OBJ:- Comentou que o sabor do Kaletra Solução é muito ruim e que os 0pacientes que ainda não mudaram para comprimido, estão reclamando.  Informei da possibilidade de tentar mudar para o Kaletra Baby, minimizando o reclamação do sabor do solução.</t>
  </si>
  <si>
    <t>#OBJ:- Comentou que deverá desistir de participar do PreceptoShip, pois na semana do evento estará trabalhando no HC de Ribeirão Preto e devido ao Compliance a Abbott não poderá programar a sua saída e chegada por Ribeirão Preto.  Como estará trabalhando no ambulatório do HC de Rib. Preto, vai solicitar algum documento que comprove sua participação no Ambulatório para enviar para a agencia.</t>
  </si>
  <si>
    <t>Destaque para alta penetração e efetividade do Kaletra no SNC e flexibilidade posologica com a eficácia a longo prazo.</t>
  </si>
  <si>
    <t>#SOL:- Reclamou que a Abbott não tem feito eventos na região, solicitou programar palestra para os médicos que atendem na região de aracatuba.</t>
  </si>
  <si>
    <t>ROSANI GONCALVES DE ARAUJO CATELAN</t>
  </si>
  <si>
    <t>#MERCADO:- Comentou que Dr. Daniel aumentou as prescrições do Kaletra.</t>
  </si>
  <si>
    <t>SP081710</t>
  </si>
  <si>
    <t>RENATA ABDUCH</t>
  </si>
  <si>
    <t>Destaque para benefícios e flexibilidade posologica do Kaletra e segurança para as gestantes.  Agradeceu pela sua indicação para participar do PreceptoShip no ER/CRT</t>
  </si>
  <si>
    <t>SP035490</t>
  </si>
  <si>
    <t>MARIA CELIA CERVI</t>
  </si>
  <si>
    <t>#SOL:-  Solicitou o trabalho com estudos em crianças e adolescentes, pois há muito não recebe material específico.</t>
  </si>
  <si>
    <t>SP047876</t>
  </si>
  <si>
    <t>BENEDITO ANTONIO LOPES DA FONSECA</t>
  </si>
  <si>
    <t>Comentou que ainda não definiu se será realizado o Simposio de tratamento HIV no final do ano.  Irá informar quando programar.</t>
  </si>
  <si>
    <t>SP072516</t>
  </si>
  <si>
    <t>JULIANA DE CARVALHO FERREIRA PENCO</t>
  </si>
  <si>
    <t>Destaque para alta penetração no SNC e flexibilidade posologica do Kaletra.</t>
  </si>
  <si>
    <t>SP082987</t>
  </si>
  <si>
    <t>MARINES VELASQUES</t>
  </si>
  <si>
    <t>Destaque para segurança e benefícios do Kaletra para os pacientes.</t>
  </si>
  <si>
    <t>SP055844</t>
  </si>
  <si>
    <t>JOSE WILSON ZANGIROLAMI</t>
  </si>
  <si>
    <t>#OBJ:- Comentou que esta prestando mais atenção em declínio neurocognitivo em seus pacientes, para iniciar TARV.</t>
  </si>
  <si>
    <t>SP101012</t>
  </si>
  <si>
    <t>ALEXANDRE MARTINS PORTELINHA FILHO</t>
  </si>
  <si>
    <t>Comentou que já recebeu contato da agencia para marcar a viagem para sua participação no Preceptoship.</t>
  </si>
  <si>
    <t>SP060550</t>
  </si>
  <si>
    <t>PAULO EDUARDO DE MESQUITA</t>
  </si>
  <si>
    <t>Destaque para alta penetração do Kaletra no SNC e segurança para gestantes.</t>
  </si>
  <si>
    <t>ANAILLE VIRGINIA GENOVEZ MICHELOTTI</t>
  </si>
  <si>
    <t>Comentou que esta melhorando a adesão com as reuniões que tem realizado com os pacientes.</t>
  </si>
  <si>
    <t>SP072297</t>
  </si>
  <si>
    <t>DOUGLAS BATISTA DA SILVA</t>
  </si>
  <si>
    <t>Destaque para flexibilidade posologica do Kaletra e a alta penetração no SNC com baixo índice de eventos adversos.</t>
  </si>
  <si>
    <t>#MERCADO:- Comentou que esta fazendo busca ativa para os pacientes que ainda não iniciaram tratamento.</t>
  </si>
  <si>
    <t>VANESSA GOMES SCHIAVON</t>
  </si>
  <si>
    <t>Comentou que Dra. Luciano Jorge solicitou levantamento dos pacientes que não estão em tratamento.</t>
  </si>
  <si>
    <t>ADRIANA ANGELICA DE JESUS</t>
  </si>
  <si>
    <t>Comentou que o Ricardo esta enviando o estoque do mês dentro do prazo.</t>
  </si>
  <si>
    <t>SP079817</t>
  </si>
  <si>
    <t>LUCIANA SOUZA JORGE</t>
  </si>
  <si>
    <t>#MERCADO:- Comentou que não tem conseguido fazer busca ativa para trazer os pacientes que se enquadram no Casais SoroDiscortantes, mas se retornarem no tempo de cnsulta irá oferecer o inicio de tratamento.</t>
  </si>
  <si>
    <t>#OBJ:- Informado que não será realizado o evento de Infectologia no Chile e efetuado o convite para sua participação no Congresso Brasileiro de Infectologia, que foi aceito de imediato.</t>
  </si>
  <si>
    <t>Comentou que ficará  responsável por organizar o Coffee Break das reuniões de segunda-feira.</t>
  </si>
  <si>
    <t>SP854630</t>
  </si>
  <si>
    <t>ULYSES MATOS</t>
  </si>
  <si>
    <t>Destaque para segurança do Kaletra a longo prazo e eventos adversos manejáveis.</t>
  </si>
  <si>
    <t>SP102251</t>
  </si>
  <si>
    <t>KAREN MIRNA LORO MOREJON</t>
  </si>
  <si>
    <t>#OBJ:- Pediu mil desculpas por não ter nos atendido durante o Ambulatorio na quinta-feira.Falou que quando eu precisar ficar mais tempo no Ambulatorio, ela fará um aviso no receituário para minha saída do HC.</t>
  </si>
  <si>
    <t>SP048912</t>
  </si>
  <si>
    <t>LUIZ TORCHIO NETO</t>
  </si>
  <si>
    <t>Destaque para segurança do Kaletra a longo prazo e flexibilidade posologica.</t>
  </si>
  <si>
    <t>#MERCADO:- Comentou que esta com um maior número de pacientes novos na unidade, costumava ficar até 60 dias sem novos pacientes, agora tem iniciado TARV em pelo dois pacientes ao mês.</t>
  </si>
  <si>
    <t>SILVIA HELENA WATANABE GARCIA</t>
  </si>
  <si>
    <t>Destaque para flexibilidade posologica do Kaletra, melhorando a adesão ao tratamento.</t>
  </si>
  <si>
    <t>#MERCADO:- Comentou que não esta conseguindo prescrever Kaletra em dose única, os pacientes estão preferindo dividir a quantidade de pílulas.</t>
  </si>
  <si>
    <t>WAGNER JOSE SANTOS OLIVEIRA</t>
  </si>
  <si>
    <t>Comentou que esta com estoque de Kaletra suficiente para 45 dias.</t>
  </si>
  <si>
    <t>SP113629</t>
  </si>
  <si>
    <t>CARLA ZANETTA TURCATO</t>
  </si>
  <si>
    <t>#OBJ:- comentou que não tem utilizado dose única do Kaletra, pois não esta acostumada a esta posologia.Comentei que os pacientes tem se adaptado melhor tomando junto ao jantar.</t>
  </si>
  <si>
    <t>JEFFERSON ANTONIO SAVIOLO</t>
  </si>
  <si>
    <t>#MERCADO:- Informou que 06 pacientes iniciaram terapia em março.</t>
  </si>
  <si>
    <t>Destaque para segurança do Kaletra a longo pra e sua flexibilidade posologica.</t>
  </si>
  <si>
    <t>Destaque para flexibilidade posologica e alta penetração no SNC.</t>
  </si>
  <si>
    <t>Comentou que confirmou sua participação no Preceptoship em Sao Paulo.</t>
  </si>
  <si>
    <t>Destaque para segurança a longo prazo e flexibilidade posologia.</t>
  </si>
  <si>
    <t>SP094495</t>
  </si>
  <si>
    <t>DEBORA CRISTINA DE OLIVEIRA M BARALDO</t>
  </si>
  <si>
    <t>#MERCADO:- Comentou que ira assumir novamente o atendimento do Ambulatorio de HIV e necessita de reciclagem para o tratamento de TARV.#SOL:- Solicitou participação em eventos para sua capacitação, pois há muito empo não participa de eventos em HIV.</t>
  </si>
  <si>
    <t>SP060172</t>
  </si>
  <si>
    <t>LUCIANA BRASIL PEDRAL SAMPAIO</t>
  </si>
  <si>
    <t>#MERCADO:- Comentou que tem alguns casais soro discordante e não tem conseguido que façam o tratamento, inclusive um deles foi infectado, não se protegem.</t>
  </si>
  <si>
    <t>#OBJ:- Comentou que recebeu o convite para o Preceptoship, mas não poderá participar.Comentou que esta prescrevendo Kaletra em dose única.</t>
  </si>
  <si>
    <t>SP048955</t>
  </si>
  <si>
    <t>EMILIO CARLOS MANZANO FERREIRA</t>
  </si>
  <si>
    <t>#SOL:- Solicitou o envio do consenso para sua leitura e entendimento, já que esta com duvidas no inicio de TARV.</t>
  </si>
  <si>
    <t>SP050332</t>
  </si>
  <si>
    <t>LIDIMAR RODRIGUES DE SOUZA</t>
  </si>
  <si>
    <t>#MERCADO:- Comentou que esta com poucos pacientes e que recentemente aconteceu uma transmissão, onde a mãe amamentou o filho e transmitiu o HIV para ele.</t>
  </si>
  <si>
    <t>#OBJ:- Comentou que ainda não tem informações sobre o ATHUS em Junho, efetuou comparativo com a BMS que o convidou e já sabe de todas as informações para sua participação.</t>
  </si>
  <si>
    <t>#MERCADO:- Comentou que esta avaliando o perfil neuroconitivo dos pacientes antes da escolha do ARV, quando apresentar quanquer indicio, tem prescrito Kaletra.</t>
  </si>
  <si>
    <t>Utilizando apenas o VA, foco na flexibilidade posológica do Kaletra, adaptando o tratamento ao estilo de vida do paciente.</t>
  </si>
  <si>
    <t>#OBJ:- Comentou que tem prescrito Kaletra e não esta havendo necessidade de efetuar trocas, pois tem conseguido manter a aderencia do paciente.</t>
  </si>
  <si>
    <t>#MERCADO:- Comentou que esta aumento o número de pacientes coinfectados com TB e fica difícil ajustar a TARV dos mesmo, normalmente tem trocado Kaletra por EFV quando o paciente ainda esta sensível ao não análogo.</t>
  </si>
  <si>
    <t>#OBJ:- Comentou que ainda não recebeu contato da agencia para marcar a viagem para o evento no Chile.</t>
  </si>
  <si>
    <t>Destaque para alta penetração do Kaletra no SNC (Visual Aid) e segurança a longo prazo.</t>
  </si>
  <si>
    <t>#MERCADO:- Comentou que tem recebidos alguns pacientes em janela terapêutica, e esta oferecendo o tratamento, mas quando o mesmo não tem simtomas esta difícil de convencer a iniciar TARV.</t>
  </si>
  <si>
    <t>SP063892</t>
  </si>
  <si>
    <t>VALNEI FREITAS ANDRADE</t>
  </si>
  <si>
    <t>#SOL:- Solicitou o fornecimento de materiais com informações de tratamento para crianças.</t>
  </si>
  <si>
    <t>SP049384</t>
  </si>
  <si>
    <t>ANA LUCIA BERNARDO SOARES</t>
  </si>
  <si>
    <t>Destaque para flexibilidade posologia do Kaletra, comentou que não tem lembrado desta posologia. Ira deixar indicação na mesa para lembrar de oferecer ao paciente a dose única.</t>
  </si>
  <si>
    <t>SP030798</t>
  </si>
  <si>
    <t>CALOGERAS ANTONIO A BARBOSA</t>
  </si>
  <si>
    <t>Destaque para segurança do Kaletra a longo prazo, alta penetração no SNC e sua flexibilidade posologica.</t>
  </si>
  <si>
    <t>SP032458</t>
  </si>
  <si>
    <t>DAYSE REGINA RODRIGUES DA CUNHA</t>
  </si>
  <si>
    <t>Destaque para segurança do Kaletra a longo prazo, flexibilidade posológica e sua alta penetração no SNC com a capacidade de redução da CV no liquor.</t>
  </si>
  <si>
    <t>SP088140</t>
  </si>
  <si>
    <t>MARIA FERNANDA DO VALLE CHIOSSI</t>
  </si>
  <si>
    <t>Destaque para flexibilidade posológica do Kaletra, possibilitando a adaptação ao estilo de vida do paciente.  #OBJ:- Comentou que ainda não tem paciente com dose única, que apesar de receber as informações tem esquecido de oferecer ao paciente..</t>
  </si>
  <si>
    <t>SP043338</t>
  </si>
  <si>
    <t>OSWALDO LUIZ LUZ LIMA</t>
  </si>
  <si>
    <t>#SOL:- Solicitou verificar a possibilidade de fornecer mais exemplares dos artigos que entregamos para os residentes que passam com ele duramnte os ambulatórios.</t>
  </si>
  <si>
    <t>SP048645</t>
  </si>
  <si>
    <t>MARIA JANETE MOYA</t>
  </si>
  <si>
    <t>#MERCADO:- Destaque para arigo sobre casais sorodiscordantes, comentou que existe muitos casais que estão registrados no posto Cuiabá, mas necessita de busca ativa para aplicar o conceito de inicio de TARV precoce.</t>
  </si>
  <si>
    <t>SP138117</t>
  </si>
  <si>
    <t>RUBIA ANTONIA FERNANDES DA FONSECA</t>
  </si>
  <si>
    <t>SP143209</t>
  </si>
  <si>
    <t>LUCIANO FREITAS FERNANDES</t>
  </si>
  <si>
    <t>SP135368</t>
  </si>
  <si>
    <t>MARIA FERNANDA POSELLA MANDARINO</t>
  </si>
  <si>
    <t>Destaque para segurança do Kaletra a longo prazo, flexibilidade posológica e sdua alta penetração no SNC com a capacidade de redução da CV no liquor.</t>
  </si>
  <si>
    <t>SP147243</t>
  </si>
  <si>
    <t>NAIRA BICUDO DOS SANTOS</t>
  </si>
  <si>
    <t>#SOL:- Reunião junto com a Dra. Karem, que ficará responsável pelas aulas de segunda-feira, onde acertamos o patrocício do Coffee Break para o dia 22/04/2013 e solicitou definição para coffe de outas reuniões.</t>
  </si>
  <si>
    <t>#SOL:- Reunião junto com a Dra. Renata, que ficará responsável pelas aulas de segunda-feira, onde acertamos o patrocício do Coffee Break para o dia 22/04/2013 e solicitou definição para coffe de outas reuniões.</t>
  </si>
  <si>
    <t>SP093400</t>
  </si>
  <si>
    <t>FELIPE SANTOS DE CARVALHO</t>
  </si>
  <si>
    <t>Destaquer para segurança do Kaletra a longo prazo e eventos adversos manejáveis, dferente do ATV com aumento da DRC.</t>
  </si>
  <si>
    <t>SP118784</t>
  </si>
  <si>
    <t>GABRIELLE DE SOUZA MURY</t>
  </si>
  <si>
    <t>#MERCADO:- Esta voltando a atender no Posto Simioni (ficou um ano em licença médica), esta com carga horária de 2ª a 6ª.</t>
  </si>
  <si>
    <t>SP134595</t>
  </si>
  <si>
    <t>MARIANA CORREA COELHO</t>
  </si>
  <si>
    <t>#MP:- Elogiou o artigo escrito pelo Dr. Estevão, falou que esta meuto centrado com a proposta do PN/DST-AIDS.</t>
  </si>
  <si>
    <t>SP060832</t>
  </si>
  <si>
    <t>LUIS HENRIQUE BAILAO</t>
  </si>
  <si>
    <t>Comentou que esta iniciando TARV com Kaletra, mas a unidade tem poucos pacientes.</t>
  </si>
  <si>
    <t>SP065690</t>
  </si>
  <si>
    <t>CARLOS HUMBERTO REZENDE POVOA</t>
  </si>
  <si>
    <t>Destaque para flexibilidade posológica, comentou que esta passando Kaletra em dose única, mas ainda não esta acostumado com esta opção.</t>
  </si>
  <si>
    <t>SP066100</t>
  </si>
  <si>
    <t>REGINA ANGELINA LEDENICK FINELLI</t>
  </si>
  <si>
    <t>#MP:- Comentou que é muito importante manter o padrão dos materiais que estamos entregando (Dr. Ricardo e Dr. Estevão), pois no interior não tem muito acesso aos estudos.</t>
  </si>
  <si>
    <t>KARINA CINTRA ANDARE CHABREGAS</t>
  </si>
  <si>
    <t>Comentou que esta com estoque do Kaletra para 45 dias.</t>
  </si>
  <si>
    <t>SP113743</t>
  </si>
  <si>
    <t>THYAGO LUIZ FRASSETTO RODRIGUES</t>
  </si>
  <si>
    <t>Destaque para flexibilidade posológica e alta penetração do Kaletra no SNC.   #MP:- Elogiou a qualidade do artigo do Dr. Ricardo, que entregamos no mês anterior.</t>
  </si>
  <si>
    <t>SP042566</t>
  </si>
  <si>
    <t>MYRIAN DIAS CAMARGO</t>
  </si>
  <si>
    <t>Destaque para posologia QD e alta penetração do Kaletra no SNC.</t>
  </si>
  <si>
    <t>SP026637</t>
  </si>
  <si>
    <t>MARCELO LUIZ GALOTTI PEREIRA</t>
  </si>
  <si>
    <t>Destaque para flexibilidade posológica, comentou que ainda não esta utilizando, pois esta acostumado com 12x12.</t>
  </si>
  <si>
    <t>SP053907</t>
  </si>
  <si>
    <t>LUIZ EDUARDO DOS SANTOS MATTOS</t>
  </si>
  <si>
    <t>Destaque para segurança do Kaletra a longo prazo e sua alta penetração no SNC.   #SOL:- Solicitou a possibilidade de fornecimento da atualização do Livro da Dra. Marcia Rachid.</t>
  </si>
  <si>
    <t>SP091819</t>
  </si>
  <si>
    <t>MARIA PAULA ZANATTO</t>
  </si>
  <si>
    <t>#MP:- trabalho com V.A., estou sem material de trabalho para mês.</t>
  </si>
  <si>
    <t>SP084972</t>
  </si>
  <si>
    <t>LUIZ FERNANDO BAQUEIRO FREITAS</t>
  </si>
  <si>
    <t>Destaque para flexibilidade posológica e alta penetração do Kanetra no SNC.   Agredeceu pelo acompanhamento e liberação do RIMA.</t>
  </si>
  <si>
    <t>SP116570</t>
  </si>
  <si>
    <t>LUCAS FERNANDES DE MACEDO</t>
  </si>
  <si>
    <t>#MP:- Elogiou a qualidade dos artigos do Dr. Ricardo e Dr. Estevão.</t>
  </si>
  <si>
    <t>SP133758</t>
  </si>
  <si>
    <t>HELOYSA LIBERATORI GIMAIEL</t>
  </si>
  <si>
    <t>Destaque para segurança a longo prazo do Kaletra e flexibilidade posológica.</t>
  </si>
  <si>
    <t>LUCAS SILVA CINTRA</t>
  </si>
  <si>
    <t>#MERCADO:- Comentou que esta recebendo informação que o Rtv da Cristalia pode ficar fora da geladeira por 30 dias. Comentei que igualmente ao Norvir (Abbott) o produto da Cristalia necessita de refrigeração para manter a estabilidade do produto, apesar de haver relatos de alguns farmacêuticos que as capsulas do RTV estão grudando muito fácil quando expostas ao calor.</t>
  </si>
  <si>
    <t>Destaque para segurança do Kaletra a longo prazo e perfil lipídio manejável.#SOL:- Agradeceu pelo patrocínio da sua inscrição para participação no Johns Hopkins.#MERCADO:- Comentou que esta aparecendo muitos casos novos, mas a maioria muito bem e ficara em janela terapêutica.</t>
  </si>
  <si>
    <t>@SOL:- solicitou verificar a possibilidade de fornecimento de dez(10) exemplares dos materiais que fornecemos, pois trabalha mensalmente com dez residentes.</t>
  </si>
  <si>
    <t>Conversamos sobre Kaletra em doseunica, ele me disse que nao tem experiência e nao vê a necessidade de prescrever desta forma, eu disse que é uma boa estar teria para reduzir efeitos adversos no inicio da terapia.</t>
  </si>
  <si>
    <t>Conversamos sobre o obscenos, mas o voo principal foi Kaletra em dose única, apresentei estudo 730 do VA.</t>
  </si>
  <si>
    <t>Conversamos sobre o estudo 720 do VA focando na potência e durabilidade do Kaletra e também na barreira genética.</t>
  </si>
  <si>
    <t>Conversamos sobre o consenso com foco no novo cote de cd4,Abordei o VA na parte de Kaletra em dose única.</t>
  </si>
  <si>
    <t>MG022729</t>
  </si>
  <si>
    <t>JANER APARECIDA SILVEIRA SOARES</t>
  </si>
  <si>
    <t>Apresentei o estudo sobre alterações ósseas abordando que quanto antes usar Kaletra melhor é para o paciente.</t>
  </si>
  <si>
    <t>MG040056</t>
  </si>
  <si>
    <t>PAULO FERNANDO AGUIAR</t>
  </si>
  <si>
    <t>Conversamos sobre o estudo 705 e sobre o estudo ACTG, evidenciando os diferenciais do Kaletra frente o ATV e efv.</t>
  </si>
  <si>
    <t>MG030122</t>
  </si>
  <si>
    <t>CLAUDIA ROCHA BISCOTTO</t>
  </si>
  <si>
    <t>#MP Apresentei o estudo sobre alterações ósseas e ela gostou muito, porém ela disse nao acredita que Kaletra é bom para perda óssea , aí eu expliquei que o Kaletra aumenta o cd4 baixo, que é fator de isco pra perda óssea.</t>
  </si>
  <si>
    <t>#MP Conversamos sobre o estudo sobre letrados ósseas, ele me perguntou se Kaletra e bom para isso também, eu disse que Kaletra e bom para reconstituição imune e com isso reduz um importante fator de risco pra tal.</t>
  </si>
  <si>
    <t>Abordei o estudo HPTN e o estudo sobre alterações ósseas e o VA na pagina do 720, mostrando que Kaletra é bom para pacientes com cd4 baixo e alto.</t>
  </si>
  <si>
    <t>#MP Apresentei a ele o estudo sobre alterações ósseas e ele gostou dizendo que nos do abbott somos os únicos que estamos com uma visão mais abrangente do HIV, focando em comorbidades.</t>
  </si>
  <si>
    <t>Apresentei o estudo de alterações ósseas, mas fui muitíssimo objetivo,pois ela esta atrasada e mal-humorada</t>
  </si>
  <si>
    <t>Conversamos muito sobre o estudo de alterações ósseas, discutimos o dhhs, principalmente na parteque fala sobre ATV, causando nefrolitiase.</t>
  </si>
  <si>
    <t>MG042286</t>
  </si>
  <si>
    <t>ANA CAROLINA GOMES PEREIRA</t>
  </si>
  <si>
    <t>#MP Conversamos sobre o estudo de alterações ósseas e ela disse que nos estamos cercando todas as comorbidades, eu disse a ela que nao é bem assim, pois o Kaletra quando não tem um perfil favorável a determinada comorbidades, ele não interfere negativamente em outra.</t>
  </si>
  <si>
    <t>MG039762</t>
  </si>
  <si>
    <t>FRANCISCO MARTINS COELHO DE SOUZA</t>
  </si>
  <si>
    <t>#MP Conversamos sobre o estudo de perda óssea e ele questionou se Kaletra era uma droga boa para perda óssea, respondi dizendo que não, pois o Kaletra proporciona uma boa reconstituição imune e cd4baixo é um importante fator de risco para perda óssea, aproveitando mencionei que Kaletra e o ARV que quando nao faz bem nao está relacionado com as comodidades associadas ao HIV</t>
  </si>
  <si>
    <t>MG021251</t>
  </si>
  <si>
    <t>RONALD KLEINSORGE ROLAND</t>
  </si>
  <si>
    <t>#MP Conversamos sobre o material dealterao óssea e ele gostou muito.#MKT conversamos sobre o presseptoship ER e ele olhou no computador na mesma horário verificou que terá compromisso no período, mas indicou o dr. Eduardo para ir deu concordei.</t>
  </si>
  <si>
    <t>MG035516</t>
  </si>
  <si>
    <t>RODRIGO DANIEL DE SOUZA</t>
  </si>
  <si>
    <t>Abordei o material de alteração óssea, mas ele me parisses pouco interessado no assunto, mudei para resistência e aí a conversa rendeu e ele disse que acha Kaletra melhor que Atazanavir.</t>
  </si>
  <si>
    <t>MG022758</t>
  </si>
  <si>
    <t>LENA MARCIA DE CARVALHO VALLE</t>
  </si>
  <si>
    <t>#MP Conversamos sobre o material dealterao óssea e ela disse que Kaletra é seu IP de preferencia, mesmo com a diarréia e dislipidemia.</t>
  </si>
  <si>
    <t>MG034406</t>
  </si>
  <si>
    <t>GUILHERME CORTES FERNANDES</t>
  </si>
  <si>
    <t>#MPAbordei estudo de lotearão óssea e ele disse que botou do estudo e ainda mais do nosso link co o ganho de cd4 que fizemos com VA.</t>
  </si>
  <si>
    <t>MG034990</t>
  </si>
  <si>
    <t>LAUDO YOGUI</t>
  </si>
  <si>
    <t>#MP Conversamos sobre o risco de alteração óssea com HIV e abordei o VA na parte de ganho de cd4</t>
  </si>
  <si>
    <t>MG029427</t>
  </si>
  <si>
    <t>CRISTIANE MARCOS SOARES DIAS FERREIRA</t>
  </si>
  <si>
    <t>#MP Conversamos bastante sobre o material de alterações ósseas e ela disse que o envelhecimento dos seus pacientes esta se dando muito mais cedo.aproveitei e abordei o ganho de cd4 e Kaletra em dose única</t>
  </si>
  <si>
    <t>Conversamos sobre o estudo de alterações ósseas, e ela disse gostou muito e eu aproveitei para abordar o estudo 720 do VA.</t>
  </si>
  <si>
    <t>#MP Conversamos sobre o estudo de perda óssea associada ao HIV e ela disse que esse é uma coisa que está vendo bastante em seus pacientes, então eu abordei o VA no estudo 720.</t>
  </si>
  <si>
    <t>Conversamos de forma rápida, pois ele estava com pressa, mas mesmo assim abordei o estudomde alterações ósseas.</t>
  </si>
  <si>
    <t>MG009469</t>
  </si>
  <si>
    <t>VICTOR HUGO DE MELO</t>
  </si>
  <si>
    <t>Trabalhei o VA na pagina de mulhere, ele disse que acompanha todas as gestantes do CTR, mas nao prescreve ares.</t>
  </si>
  <si>
    <t>#MP Abordei o estudo kptn, ele disse que esse estudo e interessante e somente esso, não deu muito papo, mesmo assim abordei o ganho de cd4do estudo 720 do VA.</t>
  </si>
  <si>
    <t>#MP Apresentei o estudo sobre alteração óssea e ele disse que é interessante e perguntou se Kaletra resolve este problema também. Eu disse que o fato de o CD4 baixo é preditos para perda óssea e o Kaletra possui excelente reconstituição imune com foco no VA.</t>
  </si>
  <si>
    <t>#MP Conversamos sobre o estudo HPTN e ele gostou dos resultados, apesar de já saber disso, aproveitei e abordei estudo 720 na pagina do VA.</t>
  </si>
  <si>
    <t>#MP abordei o estudo HPTN e o visual na pagina do estudo 720.#MERCADO Depois de confirmado sua participação no athus, ela disse que nao poderá mais ira ao nosso evento</t>
  </si>
  <si>
    <t>#MP Abordei o estudo HPTN e ele disse que é muito importante saber que o consenso se embasa muito bem para suas decisões.</t>
  </si>
  <si>
    <t>#MP conversamos sobre o estudo HPTN e ela disse que foi muito bom o consenso ter indicado terapia para os casais sorodiscordadntes. Aproveitei e abordei o estudo 720 mostrando a reconstituição imune independente donbasal de cd4.</t>
  </si>
  <si>
    <t>MG015080</t>
  </si>
  <si>
    <t>MARCELO SIMAO FERREIRA</t>
  </si>
  <si>
    <t>#MP Conversamos rapidamente sobe o estudo HPTN,mas este estava muito apressado e não foi possível dialogar com ele. Mesmo assim abordei o visual na pagina do estudo 720 e mostrei que Kaletra e uma ótima opção para pacientes com cd4 alto também.</t>
  </si>
  <si>
    <t>MARIA JOSE BORGES SILVA</t>
  </si>
  <si>
    <t>Entreguei material de adesão, ela gostou muito.</t>
  </si>
  <si>
    <t>DANIEL SOARES</t>
  </si>
  <si>
    <t>Conversamos sobre o consenso e entreguei material de adesão.</t>
  </si>
  <si>
    <t>MG034217</t>
  </si>
  <si>
    <t>ROMES RUFINO VASCONCELOS</t>
  </si>
  <si>
    <t>#MP Conversamos muito sobre o estudo HPTN e ele me disse que já tinha passado da hora do consenso fazer esta consessao aos sorodiscordadntes, aproveitei a oportunidade e mostrei que Kaletra é uma excelente opção para pacientes com cd4 alto através do VA na abertura do estudo 720.</t>
  </si>
  <si>
    <t>MG020424</t>
  </si>
  <si>
    <t>FATIMA REGINA FREIRE NUNES ARAUJO</t>
  </si>
  <si>
    <t>#MP Abordei o estudo HPTN, consenso e estudo 720, mas ela nao participou da visita, apenas me ouviu u balançou a cabeça.</t>
  </si>
  <si>
    <t>MG040328</t>
  </si>
  <si>
    <t>GUSTAVO CAMARGO LOPES</t>
  </si>
  <si>
    <t>#MP Abordei o estudo HPTN e a pagina do vá mostrando que Kaletra e bom para paciente com cd4 mais alto.</t>
  </si>
  <si>
    <t>MG033656</t>
  </si>
  <si>
    <t>FERNANDO DE FREITAS NEVES</t>
  </si>
  <si>
    <t>#MP Conversamos sobreo estudo HPTN e sobre o estudo 720, ele disse que gostou do texto do novo consenso e comentou sobre comodidade posologiaca do ATV e eu rebati usando o argumento de Kaletra em dose única e a quantidade de pílulas da terapia por dia, foi uma excelente visita.</t>
  </si>
  <si>
    <t>MG031647</t>
  </si>
  <si>
    <t>DANIELLE BORGES MACIEL</t>
  </si>
  <si>
    <t>#MP Abordei o estudo HPTN e o visual na pagina da reconstituição imune, mostrando que independente do basal de cd4 o Kaletra manteve uma evolução sustentada.</t>
  </si>
  <si>
    <t>BIANCA SILVA  ALVES</t>
  </si>
  <si>
    <t>Conversamos sobre falta de medicamentos e entreguei o material de adesão</t>
  </si>
  <si>
    <t>MG032711</t>
  </si>
  <si>
    <t>MARIO LEON SILVA VERGARA</t>
  </si>
  <si>
    <t>Invertamos sobre o consenso e sobre o estudo HPTN, abordei o VA na pg do estudo 720' porém ele nao quis fazer comentários.</t>
  </si>
  <si>
    <t>KARINA NOGUEIRA</t>
  </si>
  <si>
    <t>Entreguei material de adesão e conversamos sobre</t>
  </si>
  <si>
    <t>MG032156</t>
  </si>
  <si>
    <t>LUCIANA DE ALMEIDA SILVA TEIXEIRA</t>
  </si>
  <si>
    <t>#MP Conversamos sobre o consenso, lembrando do posicionamento do Kaletra, abordei o estudo HPTN focando na reoconsituicao imune do Kaletra independente de cd4 no VA.</t>
  </si>
  <si>
    <t>MG028463</t>
  </si>
  <si>
    <t>DALMO CORREIA FILHO</t>
  </si>
  <si>
    <t>Visita expositiva, ele nao deu papo.</t>
  </si>
  <si>
    <t>MG040074</t>
  </si>
  <si>
    <t>ALISSON AUGUSTO DA SILVA GOMES</t>
  </si>
  <si>
    <t>Abordei o estudo HPTN, pela primeira vez ele foi muito simpático, porém noa comentou nada, apenas me ouviu e gostou quando eu disse que Kaletra e uma ótima opção para pacientes om cd4 alto, pois comprovei através do estudo 720 no VA.</t>
  </si>
  <si>
    <t>MG361115</t>
  </si>
  <si>
    <t>CELIO JOSE VICTAL DE CARVALHO</t>
  </si>
  <si>
    <t>#MP Debatemos sobre o estudo HPTN e ele disse que isso foi importante, mas quando abordei o estudo 720 mostrando a reconstituição de cd4, ele disse que da para criticar o estudo, pois o que interessa hoje é o percentual e nao valor absoluto de cd4.</t>
  </si>
  <si>
    <t>MG053840</t>
  </si>
  <si>
    <t>GISELE SOUZA E SILVA BRASILEIRO</t>
  </si>
  <si>
    <t>Conversamos sobre o HPTN e ela gostou muito dos resultados, aproveitei e mostre abordei o VA mostrando a reconstituição imune independente do valor de base.</t>
  </si>
  <si>
    <t>Conversamos sobre o consenso Brasileiro e sobre o estudo HPTN, e ele disse que ficou surpreso com esta decisão do consenso, que começou a ter mais credibilidade em sua opinião.</t>
  </si>
  <si>
    <t>#MP Apresentei o estudo HPTN para mostrar o que levou ao pessoalmente consenso aprovar apia para sorodiscordadntes independente de cd4, aproveitei e mostrei o estudo 720 do VA.</t>
  </si>
  <si>
    <t>#MP abordei o estudo 720 e mostrei a ele a importância de se iniciar a targeting para sorodiscordadntes.</t>
  </si>
  <si>
    <t>#MP Abordei o estudo HPTN e ela disse que este estudo comprova o que todos já sabiam, mas tem que ter comprovação.</t>
  </si>
  <si>
    <t>#MP Abordei o estudo HPTN e ela gostou muito, utilizei o VA na aba do estudo 720 para mostrar a reconstituição imune independente do do valor basal.</t>
  </si>
  <si>
    <t>#MP Abordei o estudo kptn e ela disse que já oferece terapia para todos, mas é bom ter o embasamento cientifico deste fato.#MERCADO Abordei o VA na aba gestantes e ela disse que foi ao evento da Bristol sobre este assunto, mas ela disse que nao prescreverá ATV para gestantes, pois ainda tem medo.</t>
  </si>
  <si>
    <t>#MP Conversamos sobre o estuo HPTN e ela disse que tem oferecido terapia para todos eles,mas em alguns casos o paciente fica resistente em iniciara terapia. Abordei o VA na pagina do 720' abordando que independente do basal deCD4 o ganho médio foi de 501 cels.</t>
  </si>
  <si>
    <t>MG038962</t>
  </si>
  <si>
    <t>FLAVIO AUGUSTO DE ALMEIDA FARIA</t>
  </si>
  <si>
    <t>#MP Abordei o estudo HPTN e ele disse que gostou muito, pois confirmou uma coisa que todos sabiam mas nao podia se afirmar.#MERCADO convidei para o evento Athus, mas ele nao poderá ir em virtude de um curso que ele faz aos sábados.</t>
  </si>
  <si>
    <t>MG078237</t>
  </si>
  <si>
    <t>FERNANDA NEVES ROSA</t>
  </si>
  <si>
    <t>#MP Ela estava de saída, nao conversou muito, mas abordei bem o estudo HPTN e inclusive abordei os benefícios do Kaletra para uso, uma vez que ela disse que a maioria de sei casais sorodiscordadntes são homosexuais.</t>
  </si>
  <si>
    <t>MG042453</t>
  </si>
  <si>
    <t>CAROLINA ALI SANTOS</t>
  </si>
  <si>
    <t>#MP Trabalhei o estudo HPTN e ela gostou muito da forma embasada que o consenso Tomou para adotar suas decisões.#MERCADO Confirmou sua participação no Athus e disse que sua passagem já esta emitida.</t>
  </si>
  <si>
    <t>MG029502</t>
  </si>
  <si>
    <t>CASSIMIRO BAESSO JUNIOR</t>
  </si>
  <si>
    <t>#MP Visita muito rápida, comentou que ainda nao conhecia o estudo HPTN e nao sabia desta indicação do consenso para tratar casal sorodiscordadntes.Gostou da novidade e disse que continua prescrevendo Kaletra como primeira opção independente do consenso.</t>
  </si>
  <si>
    <t>#MP Conversamos sobre o estudo HPTN e ela disse que tem muito corucões pacientes casal sorodiscordadntes e todos já estão em terapia, mas para os novos casos ira iniciar o mais precocemente. #MERCADO Convidei para Athus Vitoria e ela nao pode ir em função de tem compromisso particular.</t>
  </si>
  <si>
    <t>Abordei oestudo HPTN, mas ela nao deu muita atenção, poisela estava com pressa.Fui objetivo e rápido, para ela ficar mais aliviada.</t>
  </si>
  <si>
    <t>#MP Conversamos muito sobre o resultado do estuo do HPTN e ele disse que está iniciando para todos os casais sorodiscordadntes.#MERCSDO Não poderá participar do Athus, mas irá ao presceptorchip no Emílio Ribas.</t>
  </si>
  <si>
    <t>MG021252</t>
  </si>
  <si>
    <t>ELIANE LIMP DE CARVALHO ROLAND</t>
  </si>
  <si>
    <t>Conversamos sobre a falta de Kaletra solução em juiz de fora, e ficou bem esclarecido o abbott nao teve influencia sobre o episódio.</t>
  </si>
  <si>
    <t>#MP Conversamos muito sobre TARV e novamente mostrou um amplo conhecimento, gostou muito do conteúdo do material do ciclo corrente.#OBJ disse que não acredita em Kaletra dose única diária, pois em caso de pacientes experimentados ele nao prescreve.#MERCADO convidei para o pressentorship HR, mas ele nao aceitou, sua agenda esta lotada.</t>
  </si>
  <si>
    <t>#MP Conversamos sobre o consenso e ela concordarmos o novo corte de cd4, também disse que gostou muito do da liberação para casais sorodiscordadntes e elogiou muito nosso matéria, convidei para o Atus vitória, mas ela não poderá ir.</t>
  </si>
  <si>
    <t>#MP Conversamos sobre o estudo HPTN e ele gostou muito, disse que a maioria de seus pacientes que tem um relacionamento sorodiscordadntes são homossexuais , então abordei os benefícios do Kaletra para este perfil.</t>
  </si>
  <si>
    <t>#MP Conversamos sobre o estudo HPTN e ela disse que tem muita dificuldade em iniciar esta terapia, por que os pacientes nao querem iniciar previamente. Convidei para o Atus e ela aceitou.</t>
  </si>
  <si>
    <t>MG017007</t>
  </si>
  <si>
    <t>ANGELO DIAS FERES</t>
  </si>
  <si>
    <t>#MP Coversamos sobre o consenso principalmente sobre o estudo HPTN que foca em casais sorodiscordadntes, ele disse que tem poucos casais , mas esta tendo dificuldade em iniciar terapia para eles, pois há muita resistência.</t>
  </si>
  <si>
    <t>MG010829</t>
  </si>
  <si>
    <t>CARLOS FREDERICO LOPES DA SILVA</t>
  </si>
  <si>
    <t>#MP Apresentei o estudo HPTN, e ele disse que é muito importante iniciar precocemente para todos os pacientes, pois segundo ele tem muito poucos casais sorodiscordadntes.</t>
  </si>
  <si>
    <t>MG031967</t>
  </si>
  <si>
    <t>ERICKA V MACHADO CARELLOS</t>
  </si>
  <si>
    <t>Visita expositiva, ela nao participou, apenas me ouviu. Abordei os casais sorodiscordantes , consenso e Kaletra 1x dia.</t>
  </si>
  <si>
    <t>#MP Conversamos sobre casais sorodiscordantes e ele me disse que a grande maioria de seus pacieentes deste perfil são homossexuais, sendo assim abordei os benefícios do Kaletra para esta população em especial.</t>
  </si>
  <si>
    <t>#MP Converamos sobre o estudo htpn e ela disse que é muito importante o inicio precoce para pacientes que tenham relacionamento com sorodiscordantes.Abordei oásis vantagens do Kaletra para o perfil hsh.</t>
  </si>
  <si>
    <t>Posicionar Kaletra como resgate de EFZ, mencionando o consenso.#mp Usei o VA, na página do consenso e falei sobre Kaletra como resgate de ITRNN, já que ele havia dito que gosta de seguir o consenso e iniciar com EFZ.</t>
  </si>
  <si>
    <t>RJ034711</t>
  </si>
  <si>
    <t>LIA ADLER CHERMAN</t>
  </si>
  <si>
    <t>Entregar material do Dr Lauro e retomar o assunto comorbidades. Ratificar a posição de Kaletra no consenso. Foco em novos pacientes.#mp usei o VA e ratifiquei a posição de Kaletra no consenso e lembrei sua excelente ação tanto em um CD4 baixo quanto mais alto. Perguntei como os novos pacientes estavam chegando e ela disse que eles aparecem com um CD4 abaixo de 350. Atendem muitos moradores de rua.</t>
  </si>
  <si>
    <t>Retomar o assunto consenso, e conduta terapêutica,pois Dr Luiz Felipe falou a respeito de outros guidelines, parecendo dar mais importância a eles. Compreender esta situação.#obj Dr Luiz Felipe disse que o Brasil precisava facilitar a utilização de outras drogas. Disse que o programa é engessado, mas quando questionado reconheceu que existem boas drogas disponíveis.</t>
  </si>
  <si>
    <t>Focar comorbidades, e todas as preocupações que envolvem o paciente que envelhece com HIV. Perfil de paciente - idoso.# obj Dr André disse que tudo no paciente idoso é mais complicado e ele acredita que a carga de comprimidos da TARV juntamente com os outros que eles já tem que tomar, prejudicam a adesão.</t>
  </si>
  <si>
    <t>RJ031391</t>
  </si>
  <si>
    <t>DELIA CELSER ENGEL</t>
  </si>
  <si>
    <t># obj Dr Délia acha que o consenso brasileiro está desatualizado e acredita que tudo precisaria ser mais dinâmico para que novas drogas fossem rapidamente liberadas para utilização.</t>
  </si>
  <si>
    <t>Definimos a data do próximo encontro com os residentes para o dia 24/05. Dr Luiz Antônio sugeriu falar sobre início de terapia por causa dos novos residentes.</t>
  </si>
  <si>
    <t>Dr Valéria comentou sobre novidades do John Hopkins como o anel de TDF.</t>
  </si>
  <si>
    <t>#Mp retomei o assunto a respeito de casais sorodiscordantes e ele elogiou o material entregue. Dr Marcelo falou que prefere dividir a decisão de iniciar com seus pacientes.</t>
  </si>
  <si>
    <t>RJ474118</t>
  </si>
  <si>
    <t>JARDEL CARNEIRO MOREIRA</t>
  </si>
  <si>
    <t># Mp Utilizei o VA e perguntei sobre sua conduta para descobrir se o paciente possui algum problema renal, e sua decisão na escolha do TARV.</t>
  </si>
  <si>
    <t>RJ511325</t>
  </si>
  <si>
    <t>ANA LISA GALLAGHER</t>
  </si>
  <si>
    <t>REU</t>
  </si>
  <si>
    <t>Dr Ana Lisa novamente agradeceu o convite para o Athus, pois acredita muito nesse tipo de proposta. Médica valoriza esse tipo de evento e se sente prestigiada com o convite.</t>
  </si>
  <si>
    <t>RJ888860</t>
  </si>
  <si>
    <t>ANDREA D'AVILA FREITAS</t>
  </si>
  <si>
    <t>Talvez a Dr Andréa para de trabalhar com AIDS.</t>
  </si>
  <si>
    <t>RJ395367</t>
  </si>
  <si>
    <t>NAUREA ACCACIO SALLES DOS SANTOS</t>
  </si>
  <si>
    <t>Dr Naurea comentou sobre um paciente que ela estava pensando em iniciar Kaletra, mas tinha receio da adesão devido a carga de comprimidos e conversamos sobre os motivos pelos quais Kaletra permite uma boa adesão.</t>
  </si>
  <si>
    <t>RJ449669</t>
  </si>
  <si>
    <t>SANDRA CRISTINA FARIA BARREIRA</t>
  </si>
  <si>
    <t>Dr Cristina comentou sobre o John Hopkins e falou sobre alguns estudos de adesão. No geral ela achou que muita coisa apresentada foge da nossa realidade.</t>
  </si>
  <si>
    <t>RJ073916</t>
  </si>
  <si>
    <t>MARCELO OLIVEIRA LIMA</t>
  </si>
  <si>
    <t>#Mp usei o VA e Reforcei Kaletra como uma droga que facilita a adesão tanto pela coformulação, quanto pela flexibilidade posológica.</t>
  </si>
  <si>
    <t>RJ223295</t>
  </si>
  <si>
    <t>ANITA LUZIA VIZEU FERNANDES</t>
  </si>
  <si>
    <t># obj Dr Anita sempre fala que na prática não se depara com nefrolitíase no uso de ATV.</t>
  </si>
  <si>
    <t>RJ520809</t>
  </si>
  <si>
    <t>ROSARIA VALERIA VOMMARO</t>
  </si>
  <si>
    <t>Dr Rosária comentou que em Neves tem se deparado com muitos casos onde o CD4 dos pacientes está abaixo de 350 e na prática não se depara com muitas oportunidades de iniciar a terapia com um CD4 maior.</t>
  </si>
  <si>
    <t>RJ879999</t>
  </si>
  <si>
    <t>CLETY ARGULO LLERENA</t>
  </si>
  <si>
    <t>#mp iniciei o assunto sobre disfunção renal mostrando dados do Eurosida e focando em nefrolitíase.</t>
  </si>
  <si>
    <t>RJ471657</t>
  </si>
  <si>
    <t>PATRICIA YVONNE MACIEL PINHEIRO</t>
  </si>
  <si>
    <t>#mp conversamos sobre a questão dos casais sorodiscordantes e ela falou que acha muito importante tratar desde que o paciente queira.</t>
  </si>
  <si>
    <t>RJ416629</t>
  </si>
  <si>
    <t>KATIA MARTINS LOPES DE AZEVEDO</t>
  </si>
  <si>
    <t>#mp Dr Kátia falou que o único momento em que ela percebe uma boa adesão é durante a gestação, e ela acredita que iniciar uma terapia precoce para a proteção do outro - no caso de casais sorodiscordantes - não é o melhor caminho.</t>
  </si>
  <si>
    <t>RJ483318</t>
  </si>
  <si>
    <t>PAULO ROBERTO PORTO FURTADO</t>
  </si>
  <si>
    <t>Dr Paulo disse que voltará de Berlim na quinta feira pela manhã e a noite viajará para o Athus, ele só percebeu depois que tudo estava acertado e não quis recusar o convite.</t>
  </si>
  <si>
    <t>RJ309161</t>
  </si>
  <si>
    <t>NADIA STELLA SILVA</t>
  </si>
  <si>
    <t>Questionar sua conduta diante do paciente com alguma disfunção renal, com relação a esquema de ARV. Entregar material do Lauro.#mp usei a AV para iniciar a abordagem sobre o tema disfunção renal. falei sobre o Eurosida e ressaltei os casos de nefrolitíase .#obj médica disse que em sua prática clínica não se depara com muitos casos de nefrolitíase com uso de ATV.</t>
  </si>
  <si>
    <t>RJ619540</t>
  </si>
  <si>
    <t>ERICA COUTINHO DE OLIVEIRA SAMPAIO</t>
  </si>
  <si>
    <t>#mp Médica comentou sobre o tema abordado como sendo polêmico, embora confie muitos nos resultados do HPTN 052. Ela disse que está sem tempo de se atualizar e que nossa ajuda levando materiais com temas atuais tem muita importância.</t>
  </si>
  <si>
    <t>RJ534875</t>
  </si>
  <si>
    <t>EVANDRO GOMES VIEIRA</t>
  </si>
  <si>
    <t>Retomar o assunto consenso e entender como está se posicionando diante do ovo corte de CD4, me pareceu ainda confuso. Ratificar a posição de Kaletra no consenso e benefícios.Entregar material de DR, pois ainda não havia chegado.# obj Dr Evandro como a maioria dos médicos, acredita que a adesão é o grande problema, e que tratar precocemente é ótimo para países que possuem esquemas que facilitam essa conduta.</t>
  </si>
  <si>
    <t>RJ262169</t>
  </si>
  <si>
    <t>LAYDSON DE ANDRADE SILVA</t>
  </si>
  <si>
    <t>Utilizei o VA e conversei sobre o consenso falando sobre a utilização de Kaletra como IP preferencial. Ele sempre demonstrou ter muita experiência com Kaletra e gostar muito, mas agora atende poucos novos.</t>
  </si>
  <si>
    <t>RJ032864</t>
  </si>
  <si>
    <t>CLAUDIO PALOMBO</t>
  </si>
  <si>
    <t>#obj Dr Cláudio falou que na prática não vê problemas no uso do ATV junto ao TDF, exceto que o paciente já tenha uma tendência a problemas renais.</t>
  </si>
  <si>
    <t>RJ324723</t>
  </si>
  <si>
    <t>SERGIO ARINO</t>
  </si>
  <si>
    <t>#mp abordei a questão de sexo na adolescência e a importância da boa adesão dos pacientes para a proteção do parceiro. Dr Sérgio concordou e disse que esse é um fator fundamental para uma tentativa de controle da dõença.</t>
  </si>
  <si>
    <t>Retomar o assunto a respeito do tratamento com o novo corte de CD4 e em casais sorodiscordantes , buscando entender melhor sua decisão nesses casos.# obj. Dr Myriam acredita que todo tratamento precoce precisa de uma boa adesão, mas ela não acredita que os pacientes estão prontos para isso, principalmente com as drogas que temos disponíveis no Brasil.</t>
  </si>
  <si>
    <t>Resgatar os benefícios de Kaletra como coformulação e a flexibilidade posológica e posicionar Kaletra como uma droga de boa adesão.Resgatei os benefícios de Kaletra falei sobre adesão, assunto que muito interessa ao Dr Cláudio, principalmente devido ao novo corte de CD4.</t>
  </si>
  <si>
    <t>#mp Dr Lia disse que o assunto abordado é muito pertinente e muito polêmico, mas estava interessada em ler a opinião do Dr Estevão a respeito desse material.</t>
  </si>
  <si>
    <t>RJ807575</t>
  </si>
  <si>
    <t>RAFAEL QUARESMA GARRIDO</t>
  </si>
  <si>
    <t>Compreender melhor sua posição diante das novas mudanças no consenso e sua preferências na TARV.</t>
  </si>
  <si>
    <t>RJ573332</t>
  </si>
  <si>
    <t>KARLA REGINA OLIVEIRA DE MOURA RONCHINI</t>
  </si>
  <si>
    <t>Médica acredita que os estudos que embasam o consenso são bastante relevantes, mas sem a prática clínica fica difícil concluir o que de fato será melhor.</t>
  </si>
  <si>
    <t>RJ425083</t>
  </si>
  <si>
    <t>MARCIA T CARREIRA TEIXEIRA BELO</t>
  </si>
  <si>
    <t># MP médica comentou sobre o quanto a epidemia está longe de ser controlada e acredita que tratar os pacientes precocemente é uma ótima forma de controle, mas ela também teme a adesão.</t>
  </si>
  <si>
    <t># MP médico comentou que sempre prefere seguir o consenso e disse que tem tratado pacientes com cd4 de 500 e casais, embora nem sempre o paciente queira.Retomar o assunto sobre o novo corte de CD4, e questionar sua experiência, tentando extrair sua verdadeira opinião, já que seu perfil é sempre muito reservado.</t>
  </si>
  <si>
    <t>#sol Dr Ivete solicitou material que fale sobre HAND pois quer estudar mais para embasar nosso projeto.Retomar o assunto HAND e sugerir a Dr Ivete uma ação para diagnosticar casos de HAND sendo principalmente os sintomáticos " leves" .</t>
  </si>
  <si>
    <t>Ratificar os benefícios de Kaletra como coformulação, e a não interação medicamentosa com inibidos da bomba de prótons. Posicionando frente o ATV.</t>
  </si>
  <si>
    <t>RJ580697</t>
  </si>
  <si>
    <t>CRISTINA BARROSO HOFER</t>
  </si>
  <si>
    <t>#sol médica reclamou que nunca tem um material específico para pediatria.</t>
  </si>
  <si>
    <t>RJ890324</t>
  </si>
  <si>
    <t>LORENA MACEDO PESTANA</t>
  </si>
  <si>
    <t>#MP conversamos sobre a questão dos casais sorodiscordantes e ela disse que tudo isso é muito novo e merece ser olhado caso a caso. Mas o assunto é muito pertinente e quanto mais lerem a respeito melhor.</t>
  </si>
  <si>
    <t>RJ417801</t>
  </si>
  <si>
    <t>REGINA BARBOSA MOREIRA</t>
  </si>
  <si>
    <t>Dr Regina está pensando em não trabalhar mais com AIDS, mas ainda não decidiu. Sua filha está fazendo residência de clínica médica no Gafrée.</t>
  </si>
  <si>
    <t>RJ930105</t>
  </si>
  <si>
    <t>KARIME GRENZI</t>
  </si>
  <si>
    <t># MP Dr Karime disse que é a favor de tratar os sorodiscordantes , mas nem sempre é viável pois o paciente não aceita, e essa é uma decisão que deve ser compartilhada.</t>
  </si>
  <si>
    <t>Médica comentou sobre a importância dos residentes no serviço e principalmente a qualidade destes profissionais que em breve estarão em outras instituições, como o Dr Estevão que hoje é uma referência.</t>
  </si>
  <si>
    <t>RJ535053</t>
  </si>
  <si>
    <t>CARLA APARECIDA BRAZ GOUVEA</t>
  </si>
  <si>
    <t>#MP Dr Carla disse que tudo que o Dr Estevão comenta os médicos do FUNDÃO ouvem. Disse que foi uma ótima escolha.</t>
  </si>
  <si>
    <t>RJ851299</t>
  </si>
  <si>
    <t>PATRICIA LIMA HOTTZ</t>
  </si>
  <si>
    <t>#MP Médica disse que admira muito o Dr Estevão e adora ler tudo que ele escreve. Segundo ela, o assunto (sorodiscordante ) é muito interessante e polêmico.</t>
  </si>
  <si>
    <t>RJ026410</t>
  </si>
  <si>
    <t>ELY CORTES</t>
  </si>
  <si>
    <t>#mp Dr Ely disse que esta questão de tratar casais sorodiscordantes é bastante polêmica, mas sem dúvida o HPTN052 é um estudo de grande expressão, e ela concorda com o Dr Estevão.</t>
  </si>
  <si>
    <t>RJ539789</t>
  </si>
  <si>
    <t>MARCELO BARRETO GOUVEA</t>
  </si>
  <si>
    <t>#mp Dr Marcelo comentou que os pacientes, de uma forma geral, são bem resistentes ao fato de iniciar o TARV, mas ele entende que é um passo muito importante. Elogiou a abordagem do material, pois o tema ainda é polêmico.</t>
  </si>
  <si>
    <t>RJ907693</t>
  </si>
  <si>
    <t>BRUNO CRUZ FONSECA</t>
  </si>
  <si>
    <t>#mp Dro comentou sobre a dificuldade de tratar pacientes sorodiscordantes, pois ele acredita que o parceiro acaba culpando o negativo pelo fato de ter que iniciar a TARV precocemente.</t>
  </si>
  <si>
    <t>RJ844551</t>
  </si>
  <si>
    <t>MARIA LETICIA FERNANDES O NASCIMENTO</t>
  </si>
  <si>
    <t>Dra Maria Letícia estava com pressa, por isso apresentei o material, mas não colhi sua opinião a respeito dele.</t>
  </si>
  <si>
    <t>RJ515903</t>
  </si>
  <si>
    <t>SUELI DURAES</t>
  </si>
  <si>
    <t>#mp médica comentou sobre o medo da má adesão em virtude dos EA que os ARVS proporcionam aos pacientes, e disse que isso se aplica tanto ao cd4 de 500 quanto aos casais sorodiscordantes.</t>
  </si>
  <si>
    <t>Abordar novamente o assunto EA, buscando dismistificar a prevalência da diarréia. Entregar material do ciclo.#mp Dra falou sobre o receio da má adesão do paciente e da culpa que o outro "carrega" pelo parceiro ter iniciado o tratamento precocemente.</t>
  </si>
  <si>
    <t>#mp Dr Rafael falou sobre o estudo HPTN 052 e disse que partilha da mesma opinião do Dr Estevão e acredita que é um estudo de grande expressão.</t>
  </si>
  <si>
    <t>CARMEM CASTRO</t>
  </si>
  <si>
    <t>Compartilhei o material do ciclo e falamos sobre as mudanças do consenso.</t>
  </si>
  <si>
    <t>#Mp Dr Ana Lisa disse que o assunto em torno do novo corte de CD4 ou tratamento de casais sorodiscordantes ainda é polêmico, pois a adesão é um fator preocupante em ambos os casos.</t>
  </si>
  <si>
    <t>RJ251384</t>
  </si>
  <si>
    <t>MARCOS OLIVIER DALSTON</t>
  </si>
  <si>
    <t>Dr Marcos disse que no momento não está recebendo novos pacientes e talvez para o ano que vem fique só dando aula. Acompanhar.</t>
  </si>
  <si>
    <t>#mp Dr Laydson gostou do tema abordado no material e disse que já está aplicando o tratamento nos parceiros positivos.</t>
  </si>
  <si>
    <t>RJ090695</t>
  </si>
  <si>
    <t>JULIANA LAPA</t>
  </si>
  <si>
    <t>Juliana comentou que desde o mês passado quando conversamos sobre sustentabilidade ela começou a refletir sobre essa questão, que para ela é muito importante. Ela disse que usa muito EFZ,também por esse motivo.</t>
  </si>
  <si>
    <t>Dr Naurea falou que chegou a participar do estudo HPTN 052 mas posteriormente ela saiu e a Dr Tânia entrou.#mp A médica disse que esta questão de tratar os casais sorodiscordantes ainda gera dúvida, embora acredite muito no resultado do HPTN 052.</t>
  </si>
  <si>
    <t>DILENE CARNEIRO</t>
  </si>
  <si>
    <t>Compartilhei o material que estamos trabalhando e reafirmei as mudanças do consenso.</t>
  </si>
  <si>
    <t>#con Dr rosária falou que irá ao "hope" e elogiou o evento do ano passado.</t>
  </si>
  <si>
    <t>RJ257910</t>
  </si>
  <si>
    <t>SANDRA GAIA DEPHELIPPE</t>
  </si>
  <si>
    <t>#mp Dr Sandra elogiou o fato do Dr Estevão comentar o material pois acha que seus comentários são bem pertinentes.</t>
  </si>
  <si>
    <t>RJ494813</t>
  </si>
  <si>
    <t>ROSSANA COIMBRA BRITO</t>
  </si>
  <si>
    <t>#mp Dr Rossana comentou sobre o material anterior do Dr Ricardo Diaz e falou que ele abordou o tema consenso de uma forma bem legal.</t>
  </si>
  <si>
    <t># mp Dr Jardel demonstrou bastante interesse sobre o assunto, mas disse que ainda está muito confuso com relação a esta nova conduta, ele como a maioria, se preocupa com a adesão destes pacientes.</t>
  </si>
  <si>
    <t>#mp Disse que gosta dos comentários do Dr Estevão e que iria ler o material com calma. Também concorda que o HPTN 052 foi um estudo de grande expressão e acredita que tratar é o melhor caminho, só se preocupa com a adesão.# CON Disse que vai ao HOPE, evento da Bristol, e elogiou a qualidade deste evento que já compareceu em oportunidades anteriores.</t>
  </si>
  <si>
    <t>RJ251413</t>
  </si>
  <si>
    <t>CRISTIANE M DE FREITAS BRITO</t>
  </si>
  <si>
    <t>GAS</t>
  </si>
  <si>
    <t>#mp Dr Cristiane disse que tanto a questão do casal sorodiscordante quanto do novo corte de CD4, ela compartilha com os pacientes. Eles precisam ter responsabilidade sobre a decisão de iniciar ou não o tratamento. Elogiou o fato do Dr Estevão estar comentando o material.</t>
  </si>
  <si>
    <t>RJ045920</t>
  </si>
  <si>
    <t>MYRIAM LUCIA COSTA</t>
  </si>
  <si>
    <t>#obj Dr Myriam sempre comenta que Kaletra não está mais em nenhum consenso, só no Brasileiro. Falei sobre a sustentabilidade do programa e enumerei todos os motivos pelos quais Kaletra se mantém. Na próxima visita repetirei estes motivos.</t>
  </si>
  <si>
    <t>Dr Marcelo externou sua insatisfação com a saúde pública, e principalmente com o estado da internação do CPN, que no momento falta até gase.#mp elogiou o assunto abordado no material e o fato de terem disponibilizado a tabela sobre risco de transmissão, pois disse que é sempre bom ter algo visual para alertar os pacientes, principalmente nas áreas mais carentes.</t>
  </si>
  <si>
    <t>Dr Evandro falou que iniciará em Neves.#mp Dr Evandro falou que esta questão de casal sorodiscordantes tratar precocemente, depende muito da adesão e isso preocupa. Disse que gosta do Dr Estevão e iria ler suas considerações.</t>
  </si>
  <si>
    <t>RJ416523</t>
  </si>
  <si>
    <t>SILVIA THEREZA DE AZEVEDO S GUASTI</t>
  </si>
  <si>
    <t>#mp mais uma vez Dr Silvia reclamou por não ter uma material específico para a pediatria. Foquei em adolescentes, devido o início da vida sexual e ela disse que realmente o HPTN 052 mostrou benefícios com relação a não transmissão, e por isso ela fala sempre com seus adolescentes também sobre adesão.</t>
  </si>
  <si>
    <t>RJ309273</t>
  </si>
  <si>
    <t>TANIA BRUM</t>
  </si>
  <si>
    <t># MP Dra Tânia participou do HPTN 052 e disse que achou muito legal o Dr Estevão comentar o estudo pois ele é muito inteligente e sensato.Ela falou que é um grande desafio tratar casal pois eles trocam de parceiro com facilidade, ou mesmo se envolvem em relações extra conjugais, e iniciar ARV por causa do outro as vezes é difícil.</t>
  </si>
  <si>
    <t>RJ390252</t>
  </si>
  <si>
    <t>ROSANGELA DE BRITO RAPOSO</t>
  </si>
  <si>
    <t>Dra falou que possui apenas 2 pacientes adolescentes, onde ratifica a importância da adesão para a proteção do parceiro.</t>
  </si>
  <si>
    <t>#mp como o material de DR ainda não havia chegado, eu utilizei o VA na página do consenso e perguntei se ela estava utilizando TDF , ou como ela fazia caso o paciente apresentasse alguma disfunção renal. Ela falou que troca o TDF, e mantém a droga associada, ou seja, o IP.</t>
  </si>
  <si>
    <t>Dr Clety falou que sua grande preocupação é com relação a adesão.</t>
  </si>
  <si>
    <t>RJ253728</t>
  </si>
  <si>
    <t>JUREMA NUNES MELLO</t>
  </si>
  <si>
    <t># MP Dr Jurema falou que a saúde pública está precária e iniciar precocemente um tratamento pode ser um risco, pois não há apoio aos pacientes para uma melhor adesão, por exemplo.</t>
  </si>
  <si>
    <t>RJ839906</t>
  </si>
  <si>
    <t>VANIA MARIA DE ALMEIDA GOMES</t>
  </si>
  <si>
    <t># MP Dr Vânia falou que a tabela de risco de transmissão contida no material, será muito útil para exemplificar para os pacientes o real risco.</t>
  </si>
  <si>
    <t>RJ514588</t>
  </si>
  <si>
    <t>MARIA INES ROCHA DE CASTRO</t>
  </si>
  <si>
    <t># MP Dr Maria Inês demonstrou bastante interesse pelo material e disse que já adotava a postura preventiva sugerida pelo HPTN052.</t>
  </si>
  <si>
    <t>RJ948349</t>
  </si>
  <si>
    <t>RJ509305</t>
  </si>
  <si>
    <t>KARIS RODRIGUES</t>
  </si>
  <si>
    <t>#mp Dr Karis disse que realmente o Dr Estevão é muito sensato em suas colocações e que considera mais a possibilidade de tratar os casais sorodiscordantes precocemente , do que o indivíduo com um CD4 de 500 sem parceiro.</t>
  </si>
  <si>
    <t>RJ947881</t>
  </si>
  <si>
    <t>GABRIEL LEITE E SANTOS BARRETO ANTUNES</t>
  </si>
  <si>
    <t>RJ879290</t>
  </si>
  <si>
    <t>VERONICA DE FRANCA DINIZ ROCHA</t>
  </si>
  <si>
    <t>RJ931918</t>
  </si>
  <si>
    <t>EDUARDO SCARLATELLI PIMENTA</t>
  </si>
  <si>
    <t>SP057636</t>
  </si>
  <si>
    <t>ALDO LUIS LEMBO SILVEIRA</t>
  </si>
  <si>
    <t>#OPV DESTACAR BENEFÍCIOS DE KLt #OPV DESTAQUEI KLT COMO 1 IP NO CONSENSO BRÁS.</t>
  </si>
  <si>
    <t>SP048048</t>
  </si>
  <si>
    <t>JOAO LUIZ DE BENEDETTI</t>
  </si>
  <si>
    <t>#OPV DESTACAR ARTIGO SOBRE SNC #OPV DESTAQUEI EFICACIA DE KLT</t>
  </si>
  <si>
    <t>SP040718</t>
  </si>
  <si>
    <t>SUIKO KOSAKA</t>
  </si>
  <si>
    <t>DISCUTIR EV DE JUNHO/13 #OPV DESTAQUEI EFICACIA DE KLT</t>
  </si>
  <si>
    <t>SP052275</t>
  </si>
  <si>
    <t>MARIA CASSIA J MENDES CORREA</t>
  </si>
  <si>
    <t>#OPV DESTAQUEI EFICACIA DE KLT</t>
  </si>
  <si>
    <t>SP051304</t>
  </si>
  <si>
    <t>MARIA CECILIA TEIXEIRA</t>
  </si>
  <si>
    <t>#OPV DESTACAR ARTIGO SOBRE SNC #OPV DESTAQUEI A FLEXIBILIDADE POSOLOGICA DE KLT</t>
  </si>
  <si>
    <t>SP075006</t>
  </si>
  <si>
    <t>ANA ANGELICA BUCCAO PORTELA LINDOSO</t>
  </si>
  <si>
    <t>SP019333</t>
  </si>
  <si>
    <t>CELSO CARMO MAZZA</t>
  </si>
  <si>
    <t>SP073297</t>
  </si>
  <si>
    <t>CARLA MARIA PASQUARELI VAZQUEZ</t>
  </si>
  <si>
    <t>SP113141</t>
  </si>
  <si>
    <t>LIGIA CASTELLON FIGUEIREDO</t>
  </si>
  <si>
    <t>#zOPV DESTAQUEI EFICACIA DE KLT</t>
  </si>
  <si>
    <t>SP051097</t>
  </si>
  <si>
    <t>LUCAS ALBERTO MEDEIROS</t>
  </si>
  <si>
    <t>#OPV DESTAQUEI ARTIGO SOBRE SNC</t>
  </si>
  <si>
    <t>SP005982</t>
  </si>
  <si>
    <t>EDUARDO LAGONEGRO</t>
  </si>
  <si>
    <t>#OPV DESTAQUEI ARTIGO SOBRE RIM E OSSO</t>
  </si>
  <si>
    <t>SP041736</t>
  </si>
  <si>
    <t>FRANCISCO BONASSER FILHO</t>
  </si>
  <si>
    <t>#OPV DESTACAR A FLEXIBILIDADE DE KLT#OPV DESTAQUEI EFICACIA DE KLT</t>
  </si>
  <si>
    <t>SP057166</t>
  </si>
  <si>
    <t>CLAUDIO ROBERTO GONSALEZ</t>
  </si>
  <si>
    <t>#OPV DESTACAR BENEFÍCIOS DE KLT#OPV DESTAQUEI ARTIGO DR JOSÉ VIDAL</t>
  </si>
  <si>
    <t>SP100670</t>
  </si>
  <si>
    <t>CHRISTINA TERRA GALLAFRIO NOVAES</t>
  </si>
  <si>
    <t>#DESTACAR EFICACIA DE KLT#OPV DESTAQUEI ARTIGO DR JOSÉ VIDAL</t>
  </si>
  <si>
    <t>Destacar eficacia de KLT#OPV DESTAQUEI EFICACIA DE KLT</t>
  </si>
  <si>
    <t>SP050194</t>
  </si>
  <si>
    <t>MARCOS JOSE DO CARMO</t>
  </si>
  <si>
    <t>#opv destaquei eficacia de KLT</t>
  </si>
  <si>
    <t>#OPV DESTACAR BENEFÍCIOS DE KLT#OPV DESTAQUEI FLEXIBILIDADE POSOLOGICA DE KLT</t>
  </si>
  <si>
    <t>SP129906</t>
  </si>
  <si>
    <t>VANESSA LENTINI DA COSTA</t>
  </si>
  <si>
    <t>##OPV DESTACAR FLEXIBILIDADE DE KLT#OPV DESTAQUEI ARTIGO SOBRE RIM E OSSO</t>
  </si>
  <si>
    <t>SP025082</t>
  </si>
  <si>
    <t>MARIA TERESA JAHNEL</t>
  </si>
  <si>
    <t>#OPV REFORÇAR BENEFÍCIOS DE KLT #OPV DESTAQUEI EFICACIA DE KLT</t>
  </si>
  <si>
    <t>SP046354</t>
  </si>
  <si>
    <t>MARIA DO CEU LAZARO FREITAS</t>
  </si>
  <si>
    <t>SP077758</t>
  </si>
  <si>
    <t>FRANCISCO IVANILDO DE OLIVEIRA JUNIOR</t>
  </si>
  <si>
    <t>SP089092</t>
  </si>
  <si>
    <t>DENISE PELUSO PACOLA</t>
  </si>
  <si>
    <t>#OPV DESTAQUEI FLEXIBILIDADE POSOLOGICA DE KLT</t>
  </si>
  <si>
    <t>SP023568</t>
  </si>
  <si>
    <t>CAETANO NETO</t>
  </si>
  <si>
    <t>SP036708</t>
  </si>
  <si>
    <t>MARCOS VINICIUS DA SILVA</t>
  </si>
  <si>
    <t>SP045283</t>
  </si>
  <si>
    <t>RICARDO MINKOVES</t>
  </si>
  <si>
    <t>#OPV DESTAQUEI O ARTIGO SOBRE RIM E OSSO</t>
  </si>
  <si>
    <t>#OPV DESTAQUEI FLEXIBILIDADE POSOLOGICA DE KLT,</t>
  </si>
  <si>
    <t>SP017264</t>
  </si>
  <si>
    <t>MARINELLA DELLA NEGRA</t>
  </si>
  <si>
    <t>#DESTAQUEI ARTIGO SOBRE OSSO E RIM</t>
  </si>
  <si>
    <t>Destacar benefícios de KLT#OPV DESTAQUEI ARTIGO DR JOSÉ VIDAL SOBRE SNC</t>
  </si>
  <si>
    <t>#OPV DESTAQUEI ARTIGO SOBRE RIM/OSSO</t>
  </si>
  <si>
    <t>Destacar benefícios de KLT#OPV REFORCEI BENEFÍCIOS DE KL</t>
  </si>
  <si>
    <t>SP047767</t>
  </si>
  <si>
    <t>WLADIMIR QUEIROZ</t>
  </si>
  <si>
    <t>#OPV REFORCAR BENEFÍCIOS DE KLT</t>
  </si>
  <si>
    <t>SP109916</t>
  </si>
  <si>
    <t>ANA CAROLINA MARTELINE CAVALCANTE</t>
  </si>
  <si>
    <t>REFORCAR BENEFÍCIOS DE KLT#OPV DESTAQUEI ARTIGO DE JOSÉ VIDAL</t>
  </si>
  <si>
    <t>SP086525</t>
  </si>
  <si>
    <t>EDGAR DE BORTHOLI SANTOS</t>
  </si>
  <si>
    <t>#OPV DESTAQUEI BENEFÍCIOS DE KLT</t>
  </si>
  <si>
    <t>REFORÇAR OS BENEFÍCIOS DE KLT#OPV DESTAQUEI EFICACIA DE KLT</t>
  </si>
  <si>
    <t>REFORÇAR BENEFÍCIOS DE KLT#OPV DESTAQUEI ARTIGO SOBRE ALTERAÇÕES RENAIS/OSSO</t>
  </si>
  <si>
    <t>SP042070</t>
  </si>
  <si>
    <t>ROSANGELA MENDES COELHO</t>
  </si>
  <si>
    <t>Destacar benefícios de KLT#OPV DESTAQUEI FLEXIBILIDADE POSOLOGICA DE KLT</t>
  </si>
  <si>
    <t>SP043023</t>
  </si>
  <si>
    <t>IONE FUMIKO ISHIKAWA</t>
  </si>
  <si>
    <t>SP086857</t>
  </si>
  <si>
    <t>GUILHERME ALVES BIANCO</t>
  </si>
  <si>
    <t>SP053173</t>
  </si>
  <si>
    <t>ELOISA KOHATSU</t>
  </si>
  <si>
    <t>#OPV DESTACAR EFICACIA DE KLTOPV DESTAQUEI ARTIGO SOBRE RIM E OSSO EVIDENCIANDO O ALGORITMO</t>
  </si>
  <si>
    <t>SP047666</t>
  </si>
  <si>
    <t>RICARDO FERREIRA DE BRITO</t>
  </si>
  <si>
    <t>#OPV DESTACAR FLEXIBILIDADE DE KLT OPV DESTAQUEI ARTIGO SOBRE SNC DR JOSÉ VIDAL</t>
  </si>
  <si>
    <t>SP095529</t>
  </si>
  <si>
    <t>SILVANA DUARTE PESSOA ARAUJO</t>
  </si>
  <si>
    <t>Reforçar benefícios de KLT na pediatria #OPV DESTAQUEI ARTIGO SOBRE RIM E OSSO</t>
  </si>
  <si>
    <t>SP009049</t>
  </si>
  <si>
    <t>DECIO DIAMENTE</t>
  </si>
  <si>
    <t>SP066760</t>
  </si>
  <si>
    <t>YU CHING LIAN</t>
  </si>
  <si>
    <t>SP027873</t>
  </si>
  <si>
    <t>HELOISA HELENA DE SOUSA MARQUES</t>
  </si>
  <si>
    <t>#OPV DESTAQUEI KLT IP PREF NO CONSENSO BRÁS.</t>
  </si>
  <si>
    <t>#OPV DESTACAR ARTIGO DR VIDAL#OPV DESTAQUEI EFICACIA DE KLT</t>
  </si>
  <si>
    <t>SP065777</t>
  </si>
  <si>
    <t>MARGARETH DA EIRA</t>
  </si>
  <si>
    <t>Reforçar BENEFÍCIOS DE KLT#OPV DESTAQUEI EFICACIA DE KLT</t>
  </si>
  <si>
    <t>SP061817</t>
  </si>
  <si>
    <t>GISELLE BURLAMAQUI KLAUTAU</t>
  </si>
  <si>
    <t>#OPV REFORCEI BENEFÍCIOS DE KLT</t>
  </si>
  <si>
    <t>DESTAQUEI EFICACIA DE KLT#OPV DESTAQUEI KL COMO IP PRHEF DO CONSENSO</t>
  </si>
  <si>
    <t>SP142961</t>
  </si>
  <si>
    <t>FLORENCIA COMELLO</t>
  </si>
  <si>
    <t># DESTAQUEI ARTIGO SOBRE HIV/OSSO E RIM</t>
  </si>
  <si>
    <t>SP138823</t>
  </si>
  <si>
    <t>AMANDA NAZARETH LARA</t>
  </si>
  <si>
    <t>#OPV DESTAQUEI ARTIGO SOBRE HIV/RIM E OSSO</t>
  </si>
  <si>
    <t>SP019453</t>
  </si>
  <si>
    <t>CHAIE FELDMAN</t>
  </si>
  <si>
    <t>SP056582</t>
  </si>
  <si>
    <t>AGLAE CATALANI</t>
  </si>
  <si>
    <t>DESTACAR OS BENEFÍCIOS DE KLT#OPV REALIZAMOS REUNIÃO PARA DEFINIR OS PRÓXIMOS PASSOS REF AO PROJETO LIGA DE RESIDENTES</t>
  </si>
  <si>
    <t>REFORÇAR OS BENEFÍCIOS DE KLT#OPV CONVERSAMOS SOBRE EVENTO DO IIER SOBRE CONSENSO E COMORBIDADES QUE IREMOS REALIZAR NO IIER</t>
  </si>
  <si>
    <t>Destacar benefícios de KLT# DESTAQUEI ARTIGO SOBRE RIM E OSSO</t>
  </si>
  <si>
    <t>SP046661</t>
  </si>
  <si>
    <t>RONALDO DA CRUZ</t>
  </si>
  <si>
    <t>REFORÇAR OS BENEFÍCIOS DE KLT#OPV DESTAQUEI ARTIGO SOBRE RIM/OSSO</t>
  </si>
  <si>
    <t>DESTAQUEI BENEFÍCIOS DE KLT#OPV DESTAQUEI EFICACIA DE KLT NA PEDIATRIA</t>
  </si>
  <si>
    <t>#OPV ENTREGUEI CONVITE ATHUS PORTO ALEGRE</t>
  </si>
  <si>
    <t>SP047732</t>
  </si>
  <si>
    <t>DULCE HELENA MENDES XAVIER</t>
  </si>
  <si>
    <t>#OPV DESTAQUEI EFICÁCIA DE KLT</t>
  </si>
  <si>
    <t>DESTACAR EFICACIA DE KLT#OPV DESTACAR KLT COMO IP PREF. NO CONSENSO</t>
  </si>
  <si>
    <t>Destacar eficacia de klt#OPV DESTAQUEI A FLEXIBILIDADE DE KLT</t>
  </si>
  <si>
    <t>Destaquei KLT no consenso como IP preferencial</t>
  </si>
  <si>
    <t>Destacar eficácia de KLT#OPV REFORCEI A FLEXIBILIDADE POSOLOGICA DE KLT</t>
  </si>
  <si>
    <t>#OPV REFORCEI OS BENEFÍCIOS DE KLT</t>
  </si>
  <si>
    <t>SP124636</t>
  </si>
  <si>
    <t>LUIZ FERNANDO DEGRECCI RELVAS</t>
  </si>
  <si>
    <t>REFORCEI BENEFÍCIOS DE KLT</t>
  </si>
  <si>
    <t>REFORCEI KLT COMO IP PREF NO CONSENSO</t>
  </si>
  <si>
    <t>SP038399</t>
  </si>
  <si>
    <t>JORGE YAMASHITA</t>
  </si>
  <si>
    <t>SP073970</t>
  </si>
  <si>
    <t>MIRIAM CRISTINA CHIOVITTI</t>
  </si>
  <si>
    <t>DESTAQUEI A EFICACIA DE KLT</t>
  </si>
  <si>
    <t>SP093940</t>
  </si>
  <si>
    <t>RENATA CARICOL DELL AGNOLO</t>
  </si>
  <si>
    <t>DESTAQUEI KLT COMO IP PREF. NO CONSENSO</t>
  </si>
  <si>
    <t>Destacar flexibilidade posologica de KLTREFORCEI BENEFÍCIOS DE KLT</t>
  </si>
  <si>
    <t>ALINHAR PROJETO LIGA DE RESIDENTES PARA APRESENTAR PARA OS STAFFS ABBOT#OPV DR LUIZ APRESENTOU OS PROJETOS QUE ESTÃO ENVOLVIDOS COM O ABBOTT BODY MIND CAARE, LIGA DE RESIDENTES E PROJETO ACESSO PARA O SR EVRSON DIRETOR DA AMÉRICA LATINA ESPECIALIDADES</t>
  </si>
  <si>
    <t>#OBJ destacar eficacia de Kaletra#OPV APRESENTOU A PREVALÊNCIA DE HIV PACIENTES NO IIER E QUAL O FLUXOGRAMA DA INSTITUIÇÃO E ROTINA DE ATENDIMENTO, PARA O SR EVERSON, DIRETOR DA AMÉRICA LATINA ESPECIALIDADE</t>
  </si>
  <si>
    <t>APRESENTAR PROJETOS IIER PARA STAFFS ABBOTTAPRESENTOU DADOS DO IIER PARA O SR EVRSON DIRETOR DA ESPECIALIDADE PARA AMÉRICA LATINA</t>
  </si>
  <si>
    <t>APRESENTAR PROJETOS SNC DO IIER PARA STAFFS ABBOTT#OPV O DR AUGUSTO PENALVA APRESENTOU O PROJETO BODY MIND CARE NETWORK PARTE SNC E PRÓXIMOS PASSOSPARA A PRATICA CLINICA</t>
  </si>
  <si>
    <t>APRESENTAR PROJETO SNC PARA STAFFS ABBOTT#OPV APRESENTAMOS O PROJETO BODY MIND CARE NETWORK PARTE DE SNC , PARA O DIRETOR DA ESPECIALIDADE DA AMÉRICA LATINA SR EVERSON</t>
  </si>
  <si>
    <t>PROGRAMAMOS VISITA A SECRETARIA DE SÃO PAULOAPRESENTAMOS. A ENFERMARIA PARA O DIRETOR DA AMÉRICA LATINA ESPECIALIDADES E NOVOS PROJETOS JUNTO A COORDENACAO DE DSTAIDS DA CIDADE DE SÃO PAULO</t>
  </si>
  <si>
    <t>SP053296</t>
  </si>
  <si>
    <t>CELIA TORRENS WUNSCH</t>
  </si>
  <si>
    <t>#OPV DESTAQUEI OS BENEFÍCIOS DE KLT</t>
  </si>
  <si>
    <t>SP112263</t>
  </si>
  <si>
    <t>FRANCIELLE GARCIA NASCIMENTO</t>
  </si>
  <si>
    <t>#OPV DESTAQUEI KLT COMO IP PREF. NO CONSENSO</t>
  </si>
  <si>
    <t>RJ453240</t>
  </si>
  <si>
    <t>MARIA DE FATIMA S M JORGE</t>
  </si>
  <si>
    <t>Conversamos mais sobre a JH. Ainda sem material de ciclo em função de minha mudança e NF endereço anterior. #MP elogiou bastante o manual comorbidades, distribuído na JH. "melhor material do ano"</t>
  </si>
  <si>
    <t>RJ441277</t>
  </si>
  <si>
    <t>BERNARDO ROMEO CALVANO</t>
  </si>
  <si>
    <t>Assim como o Dr. Alberto, ficou 80% da visita se desculpando pelo cancelamento no ATHUS.  Comentou sobre a entrada de novos pacientes e sobrecarga de trabalho.</t>
  </si>
  <si>
    <t>RJ289576</t>
  </si>
  <si>
    <t>MARILENE MENELEU MARQUES</t>
  </si>
  <si>
    <t>Conversamos mais sobre a JH. #MP Mais uma a elogiar o manual Emilio Ribas entregue na JH.</t>
  </si>
  <si>
    <t>RJ036063</t>
  </si>
  <si>
    <t>ALBERTO R F ALDET</t>
  </si>
  <si>
    <t>Ficou muito tempo se desculpando pelo seu cancelamento no ATHUS. Não consegui entrar com outro assunto pois não se concentrava.#MP Mais um a elogiar o manual Emilio Ribas entregue na JH.</t>
  </si>
  <si>
    <t>RJ772968</t>
  </si>
  <si>
    <t>MONIQUE CAMPBELL VIEIRA</t>
  </si>
  <si>
    <t>#MP Mais um a elogiar o manual Emilio Ribas entregue na JH.Conversamos sobre a JH e conversamos mais sobre consenso e suas novas recomendações, sustentabilidade do programa e cenário atual em Barra Mansa .</t>
  </si>
  <si>
    <t>RJ394764</t>
  </si>
  <si>
    <t>JOSE LINS</t>
  </si>
  <si>
    <t>#MP Mais um a elogiar o manual Emilio Ribas entregue na JH.Conversamos mais sobre a JH. Ainda sem material de ciclo em função de minha mudança e NF endereço anterior.</t>
  </si>
  <si>
    <t>RJ068236</t>
  </si>
  <si>
    <t>ANA VITORIA SAVELLI</t>
  </si>
  <si>
    <t>Ainda sem material de ciclo, conversamos sobre seu retorno. #MP Mais uma a elogiar o manual Emilio Ribas entregue na JH.</t>
  </si>
  <si>
    <t>RJ825115</t>
  </si>
  <si>
    <t>EDUARDO RAFAEL ULLOA CANDANOZA</t>
  </si>
  <si>
    <t>Conversamos mais sobre a JH. Ainda sem material de ciclo em função de minha mudança e NF endereço anterior. #MP Mais um a elogiar o manual Emilio Ribas entregue na JH.</t>
  </si>
  <si>
    <t>Conversamos rapidamente sobre a JH e sobre o ATHUS.  (estava atrasado)</t>
  </si>
  <si>
    <t>Conversamos mais sobre a JH. Ainda sem material de ciclo em função de minha mudança e NF endereço anterior.</t>
  </si>
  <si>
    <t>Conversamos mais sobre a JH. Sondei perfil de pacientes, confirmando muito estrangeiro no posto com esquemas de fora. Sem material de ciclo.</t>
  </si>
  <si>
    <t>RJ040634</t>
  </si>
  <si>
    <t>MARCIA RACHID</t>
  </si>
  <si>
    <t>#Mercado Sondei mais sobre a situação da Denise na SESRJ e quanto a entrada do Gustavo na SMSRJ poderia influenciar a coordenação estadual. Disse que não deve mudar muito. Reforçou que a relação com a indústria na SESRJ vai piorar. A Denise concorda com o Dirceu e já solicitou o afastamento do seu pessoal.</t>
  </si>
  <si>
    <t>Conversamos mais sobre a JH. Ainda sem material de ciclo em função de minha mudança e NF endereço anterior. Continua insatisfeito com a política de DST/AIDS.</t>
  </si>
  <si>
    <t>RJ733784</t>
  </si>
  <si>
    <t>LUIZ FELIPE DE SOUZA MOREIRA</t>
  </si>
  <si>
    <t>RJ337418</t>
  </si>
  <si>
    <t>LUIS ALIPIO CAMINHA DA SILVA</t>
  </si>
  <si>
    <t>ES002880</t>
  </si>
  <si>
    <t>SANDRA FAGUNDES MOREIRA DA SILVA</t>
  </si>
  <si>
    <t>Confirmou presença no ATHUS. Gostou da programaçao e sinalizou sobre eventos da SESES.Ficamos de conversar mais sobre o assunto no evento.</t>
  </si>
  <si>
    <t>ES002187</t>
  </si>
  <si>
    <t>CARLOS URBANO GONCALVES FERREIRA JUNIOR</t>
  </si>
  <si>
    <t>Conversamos rapidamente pois estava com viagem marcada para Alemanha. Retorna na próxima quinta. Solicitou, deixar a programação com a Neia (secretaria CCIH/HUCAM).</t>
  </si>
  <si>
    <t>ES003236</t>
  </si>
  <si>
    <t>ULISSES HORST DUQUE</t>
  </si>
  <si>
    <t>#MP Conversamos sobre perfil dos pacientes, a  sensibilidade dos HSH ao Kaletra e outros arv`s. Comentou que Kaletra apresenta a mesma vantagem (coformulação) para os demais grupos.</t>
  </si>
  <si>
    <t>ES004437</t>
  </si>
  <si>
    <t>LUCIANA NEVES PASSOS</t>
  </si>
  <si>
    <t>Lamentou mais uma vez por não poder participar do ATHUS (estará na Alemanha). Conversamos sobre os temas e ficamos de discutir sobre os mesmos em seu retorno.</t>
  </si>
  <si>
    <t>ES009828</t>
  </si>
  <si>
    <t>MERIELLY GRAZZIOTTI LEAL</t>
  </si>
  <si>
    <t>Comentou saída da HUCAM. Conversamos mais sobre as novas recomendações do consenso. Ao final do contato falamos sobre comorbidades.</t>
  </si>
  <si>
    <t>ES005859</t>
  </si>
  <si>
    <t>MELISSA FONSECA ANDRADE</t>
  </si>
  <si>
    <t>Conversamos mais sobre as novas recomendações do consenso, reforçando sempre a adesão como principal ponto no tratamento da Aids. Ao final do contato falamos sobre comorbidades. Link aberto.</t>
  </si>
  <si>
    <t>ES004276</t>
  </si>
  <si>
    <t>ADRIANA MARCHON ZAGO</t>
  </si>
  <si>
    <t>Conversamos sobre o ATHUS. Mp# Elogiou programação e destacou ter assistido uma apresentação do Dr Lauro exatamente com o tema de sua palestra.</t>
  </si>
  <si>
    <t>ES007930</t>
  </si>
  <si>
    <t>FABIO GONCALVES COUTINHO</t>
  </si>
  <si>
    <t>Conversamos sobre sua perspectiva em relação ao ATHUS. MP# elogiou temas, reforçando a importância de segmentar o perfil do paciente e atentar para doenças silenciosas.</t>
  </si>
  <si>
    <t>ES007530</t>
  </si>
  <si>
    <t>RODRIGO LEAL SILVA BUSSULAR</t>
  </si>
  <si>
    <t>Conversamos sobre ATHUS e perspectivos temas, em especial, doenças silenciosas.</t>
  </si>
  <si>
    <t>ES004237</t>
  </si>
  <si>
    <t>MYRIAM SANTOS ALMEIDA</t>
  </si>
  <si>
    <t>Confirmou ATHUS. Agradeceu a oportunidade oferecido a ela e ao ÉS. Mp# Olhou a programação, e foi mais uma a elogiar o conteúdo.</t>
  </si>
  <si>
    <t>ES007266</t>
  </si>
  <si>
    <t>CLAUDIA BIASUTTI</t>
  </si>
  <si>
    <t>Conversamos rapidamente sobre evento ATHUS. Confirmou presença e elogiou programação.</t>
  </si>
  <si>
    <t>ES008021</t>
  </si>
  <si>
    <t>FLAVIO LOFEGO GONCALVES</t>
  </si>
  <si>
    <t>Conversamos sobre a JH. Gostou do evento e não estará na cidade durante o ATHUS.</t>
  </si>
  <si>
    <t>ES007506</t>
  </si>
  <si>
    <t>DANIELA SPERANDIO F DALLA BERNARDINA</t>
  </si>
  <si>
    <t>Conversamos bastante sobre a programação do ATHUS. #MP Ressaltou importância de temas como "Reconhecendo alterações renais e ósseas". Está com 8 meses de gravidez (Bernardo) e sua filha de 5 está com ciúmes.</t>
  </si>
  <si>
    <t>ES003666</t>
  </si>
  <si>
    <t>JOSE AMERICO CARVALHO</t>
  </si>
  <si>
    <t>Conversamos sobre a programação do evento. #MP Ressaltou o tema "Resistência primária". Reconhecendo como um fator de grande importância no momento (EFV)</t>
  </si>
  <si>
    <t>ES002326</t>
  </si>
  <si>
    <t>NILZETE MESSNER DA SILVA BISPO</t>
  </si>
  <si>
    <t>Conversamos sobre o ATHUS e perspectivas.</t>
  </si>
  <si>
    <t>ES002068</t>
  </si>
  <si>
    <t>LAURO FERREIRA DA SILVA PINTO NETO</t>
  </si>
  <si>
    <t>Conversamos sobre perspectivas do ATHUS e sobre seu tema (palestra). Solicitou presença do Dr. Paulo Mendonça.</t>
  </si>
  <si>
    <t>ES006170</t>
  </si>
  <si>
    <t>GIZELE BERNABE MACHADO</t>
  </si>
  <si>
    <t>#MP Comentou sobre os materiais trabalhados pela industria. Afirmou que nenhum estudo prevalece sobre sua experiencia. Que tais evidencias são importantes em lançamentos.</t>
  </si>
  <si>
    <t>ES003588</t>
  </si>
  <si>
    <t>SUELI RAMOS DE OLIVEIRA</t>
  </si>
  <si>
    <t>Confirmação ATHUS e programação</t>
  </si>
  <si>
    <t>ES006088</t>
  </si>
  <si>
    <t>ANA LUISA ROCHA VITALI</t>
  </si>
  <si>
    <t>Confirmação ATHUS.Conversamos sobre perspectivas do evento.</t>
  </si>
  <si>
    <t>RJ233433</t>
  </si>
  <si>
    <t>BEATRIZ GUERRA VITRAL</t>
  </si>
  <si>
    <t>#mp afirmou estar cansada da Aids e pensa na aposentadoria. Comentou que nenhum estudo vale mais que sua experiência clinica. Conversamos sobre adesão e abri fórum sobre comorbidades para o próximo contato.</t>
  </si>
  <si>
    <t>RJ244492</t>
  </si>
  <si>
    <t>MARIA CHRISTINA BALTHAR MACHAY</t>
  </si>
  <si>
    <t>Conversamos rapidamente pois estava com pacientes na enfermaria. Conversamos sobre adesão inserindo um pouco sobre comorbidades.#mp elogiou os nomes escolhidos para o nosso material, devido a facilidade de passar o assunto abordado.</t>
  </si>
  <si>
    <t>RJ213381</t>
  </si>
  <si>
    <t>ANTONIO LUIZ C GONCALVES</t>
  </si>
  <si>
    <t>#mp conversamos mais sobre quando começar. Reforçou que inicia logo que o paciente entra no programa. Concordou com os benefícios de Kaletra para essa população .</t>
  </si>
  <si>
    <t>RJ237236</t>
  </si>
  <si>
    <t>AMORITA DA SILVA GRIJO</t>
  </si>
  <si>
    <t>Contato na sala junto com os medicos do servico. Conversamos mais sobre as novas recomendações e Johns Hopkins. Ressaltou a o beneficio da coformulacao do kaletra.</t>
  </si>
  <si>
    <t>RJ725730</t>
  </si>
  <si>
    <t>LUIS ARNALDO MAGDALENA PEREIRA</t>
  </si>
  <si>
    <t>#mp conversamos mais sobre o consenso e comentou sobre iniciar praticamente em todos os novos em função do diagnostico tardio.</t>
  </si>
  <si>
    <t>#MP conversamos sobre versão preliminar do consenso e material do Ricardo Diaz sobre quando e como começar e sorodiscordantes (Estevão). Comentou que infelizmente os novos pacientes chegam debilitados, portanto, o inicio tem de ser imediato.</t>
  </si>
  <si>
    <t>RJ647292</t>
  </si>
  <si>
    <t>ALESSANDRA MARCHON BOTELHO</t>
  </si>
  <si>
    <t>#MP Reforcei benrfícios Kaletra - coformulação / flexibilidade (adesão - folder). Afirmou olhar com mais carinho para a opção de Kal 1x ao dia como tentativa de adesão.</t>
  </si>
  <si>
    <t>RJ779407</t>
  </si>
  <si>
    <t>LUIZ FELIPE BRAUNE TARRAGO</t>
  </si>
  <si>
    <t>#MP conversamos mais sobre versão preliminar do consenso ligando aos benefícios do Kaletra mesmo em altas temperaturas.. (folder)</t>
  </si>
  <si>
    <t>RJ691976</t>
  </si>
  <si>
    <t>DANYELLE CRISTINA DE SOUZA</t>
  </si>
  <si>
    <t>Conversamos mais sobre as novas recomendações do consenso, reforçando sempre a adesão como principal ponto no tratamento da Aids. Estava com dúvidas sobre TB e conversou novamente com a Dra Valeria Rolla.</t>
  </si>
  <si>
    <t>#MP Conversamos mais sobre as novas recomendações e reforcei benrfícios Kaletra - coformulação / flexibilidade (adesão) neste novo cenario tambem. (Folder) Ao final do contato falamos sobre comorbidades. Contato realizado junto com a Dra Edneia.</t>
  </si>
  <si>
    <t>RJ451413</t>
  </si>
  <si>
    <t>EDNEIA TAYT SOHN MARTUCHELLI MOCO</t>
  </si>
  <si>
    <t>#MP Conversamos mais sobre as novas recomendações e reforcei benrfícios Kaletra - coformulação / flexibilidade (adesão) neste novo cenario tambem. (Folder) Ao final do contato falamos sobre comorbidades.</t>
  </si>
  <si>
    <t>RJ154602</t>
  </si>
  <si>
    <t>CELSO FERREIRA RAMOS FILHO</t>
  </si>
  <si>
    <t>Contato de relacionamento. Parabenizei pela "imortalidade" na academia de medicina.</t>
  </si>
  <si>
    <t>Justificou sua falta no ATHUS. Não estava em um bom dia...</t>
  </si>
  <si>
    <t>Cancelou o ATHUS #MP Voltou a falar do material do Dr. Estevão. Comentou não diferenciar esquema para o HSH. Considera a profissão para definir esquema. Ressaltou tratamento assintomáticos CD4 maior 500 e tratamento como prevenção, individuos HIV sorodiscordantes.</t>
  </si>
  <si>
    <t>RJ667080</t>
  </si>
  <si>
    <t>JULIANA DOS SANTOS BARBOSA NETTO</t>
  </si>
  <si>
    <t>Assim como a Dra Iracema, esta retornando de licença médica. Conversamos sobre versão preliminar do consenso, mas não deu muita atenção. Parece não querer mais atender no Hosp dia e ambulatório</t>
  </si>
  <si>
    <t>RJ719099</t>
  </si>
  <si>
    <t>MARCELLUS DIAS DA COSTA</t>
  </si>
  <si>
    <t>#MP Cobrou manual Emilio Ribas e comentou sobre encontro para definir perfil HSH</t>
  </si>
  <si>
    <t>RJ511271</t>
  </si>
  <si>
    <t>LUIS FERNANDO BARRETO FILHO</t>
  </si>
  <si>
    <t>Médico está totalmente voltado para tratamento em crianças. Avaliar RX junto a farmácia em função de alguns adolecentes em início de terapia.</t>
  </si>
  <si>
    <t>RJ656178</t>
  </si>
  <si>
    <t>ELISANGELA MARTINS DE LIMA</t>
  </si>
  <si>
    <t>Começamos a conversar e o assunto foi para tomada/dia. #MP (Folder) Reforcei benrfícios Kaletra - coformulação / flexibilidade (adesão)</t>
  </si>
  <si>
    <t>RJ821497</t>
  </si>
  <si>
    <t>MARIANNE DA SILVA MONTEIRO</t>
  </si>
  <si>
    <t>#MP Sondei  tratamento como prevenção, individuos HIV sorodiscordantese opinião consenso 2012. Ressaltou tratamento assintomáticos CD4 maior 500 e tratamento como prevenção, individuos HIV sorodiscordantes.</t>
  </si>
  <si>
    <t>#MP Não chegou o material Dr. Lauro.  Conversamos sobre a JH e suas mudanças.</t>
  </si>
  <si>
    <t>RJ059808</t>
  </si>
  <si>
    <t>IRACEMA FORNI VIEIRA</t>
  </si>
  <si>
    <t>Esteve rapidamente na FIOCRUZ, pois se recupera de uma cirurgia (fratura). (contato mais de relacionamento)</t>
  </si>
  <si>
    <t>RJ625558</t>
  </si>
  <si>
    <t>LEONARDO FONTENELE EKSTERMAN</t>
  </si>
  <si>
    <t>END</t>
  </si>
  <si>
    <t>Está disponível para pequenas reuniões na FioCruz.. #MP Elogiou a qualidade do material e mais uma vez elogiou o livro do Dr. Ricardo. Solicitou outro manual (Emilio Ribas)</t>
  </si>
  <si>
    <t>RJ860972</t>
  </si>
  <si>
    <t>EDWIGES MOTTA DOS SANTOS</t>
  </si>
  <si>
    <t>#MP Conversamos mais sobre as novas recomendações do consenso encaminhando o assunto para a adesão como principal ponto no tratamento. Ressaltei a coformulação de Kaletra e sua flexibilidade.Tb lembrei do material do Ricardo, onde o mesmo reforça a importância em iniciar previamente a terapia.</t>
  </si>
  <si>
    <t>RJ042859</t>
  </si>
  <si>
    <t>VALERIA ROLLA</t>
  </si>
  <si>
    <t>Atendeu rapidamente em função de uma reunião.</t>
  </si>
  <si>
    <t>RJ437229</t>
  </si>
  <si>
    <t>MAURICIO TEIXEIRA DE FIGUEIREDO</t>
  </si>
  <si>
    <t>#MP Tb comentou sobre a semelhança nas capas ao confundir afirmando já ter recebido. Confirmou Johns Hopkins</t>
  </si>
  <si>
    <t>RJ035780</t>
  </si>
  <si>
    <t>SERGIO HEGGENDORN FILHO</t>
  </si>
  <si>
    <t>#MP Conversamos mais sobre sustentabilidade do programa (Kaletra e seu importante papel). Voltou a elogiar o material do Ricardo (comentando sobre iniciar logo a terapia). Faltou tempo para dar continuidade do último contato.</t>
  </si>
  <si>
    <t>Conversamos sobre o ATHUS. (cancelamento)</t>
  </si>
  <si>
    <t>RJ814814</t>
  </si>
  <si>
    <t>ADRIANA DA SILVA PINTO</t>
  </si>
  <si>
    <t>#OBJ Ainda relata dificuldades em relação a "diarréia" em seus pacientes. Concordou que muitas vezes o fato do paciente ir 2 ou 3 vezes ao baheiro, pensa que esta com diarreia (sem estar). Lembrei do Viracept. Concordou que atualmente os pacientes reclamam de tudo...</t>
  </si>
  <si>
    <t>RJ346222</t>
  </si>
  <si>
    <t>SYGLIA MATHIAS SOARES</t>
  </si>
  <si>
    <t>#MP Conversamos mais sobre a estabilidade dos medicamentos, sendo em especial, a vantagem de Kaletra em resistir a altas temperaturas e sua coformulação (material DR. Ricardo Diaz).</t>
  </si>
  <si>
    <t>RJ912840</t>
  </si>
  <si>
    <t>RENATA LIA LANA VIGGIANO</t>
  </si>
  <si>
    <t>#MP médica comentou a semelhança nas capas dos materiais</t>
  </si>
  <si>
    <t>RJ365225</t>
  </si>
  <si>
    <t>CELINA SANTOS BOGA MARQUES PORTO</t>
  </si>
  <si>
    <t>#MP Comentou sobre a semelhança nas capas. Conversamos mais sobre as novas recomendações do consenso. Adiantei a próxima conversa: comorbidades.</t>
  </si>
  <si>
    <t>RJ351252</t>
  </si>
  <si>
    <t>JULIO CESAR MOREIRA FERNANDES</t>
  </si>
  <si>
    <t>#MP Voltamos a conversar sobre as novas recomendacoes do consenso (versao preliminar), onde ressaltou a importancia do nosso trabalho em reforcar na ponta tais mudancas. Sempre orienta o inicio da terapia (CD4 acima 500) na coinfeccao pela hepatite aos infectos da regiao.</t>
  </si>
  <si>
    <t>Conversamos mais sobre os materias (Ricardo/Estevão) X consenso, reforçando sempre a adesão como principal ponto no tratamento da Aids. Ao final do contato, abordei comorbidades silenciosas</t>
  </si>
  <si>
    <t>RJ062135</t>
  </si>
  <si>
    <t>LUCIO MARCOS R GAMBARDELA</t>
  </si>
  <si>
    <t>Conversamos mais sobre as novas recomendações do consenso, reforçando sempre a adesão como principal ponto no tratamento da Aids. Ao final do contato falamos sobre comorbidades. Link aberto</t>
  </si>
  <si>
    <t>Manter foco em relacionamento com a medica mgr, pois é bastante influente perante a classe medica. Continuei destacando KAL em detrimento de Atv.</t>
  </si>
  <si>
    <t>Manter foco em kaletra em resgatados de efz. #obj medico salientou estar prescrevendo KAL no resgate de efz. Mas não no inicio. Destaquei segurança de KAL comprovado por estar no consenso por diversos anos.*</t>
  </si>
  <si>
    <t>Manter destaque de KAL, seguro e cômodo para o inicio. Terapia. Continui destaque de KAL vs. Efz, princalmente em inicio de TARV</t>
  </si>
  <si>
    <t>Manter o dialogo com o medico, voltado para savber as suas preferencias em prescrição em naives. Mantive o foco da insira em saber como o mesmo procede em idade fértil.Continuei foco em kaletra como ARV seguro neste perfil depaxiente</t>
  </si>
  <si>
    <t>PA007714</t>
  </si>
  <si>
    <t>RHOMERO SALVYO ASSEF SOUZA</t>
  </si>
  <si>
    <t>Visita realizada em 25/04Medico bastante atento. Disse estar preconizando KAL em idade fértil. Mantive destaque no consenso brasileiro, com foco em mulheres.</t>
  </si>
  <si>
    <t>PA004459</t>
  </si>
  <si>
    <t>BIBIANE MONTEIRO DA SILVA</t>
  </si>
  <si>
    <t>Medica visitada em 25/04.Mantive foco da visita em paciente resgate de efz. A medica esta alternando KAL com Atv. Destaquei bastante manejo d EAs com KAL.</t>
  </si>
  <si>
    <t>PA001199</t>
  </si>
  <si>
    <t>MARIA AUGUSTA LOUREIRO BENONE</t>
  </si>
  <si>
    <t>Visita feita em 25/04Medica disse que ainda não prescreve KAL dun. Mantive destaque nessa posologia, enfatizando a segurança de KAL.</t>
  </si>
  <si>
    <t>PA008351</t>
  </si>
  <si>
    <t>SANDRO JONATAS BARBOSA MENDES</t>
  </si>
  <si>
    <t>Continuei destaque em pacientes naive e bem estar com KAL.</t>
  </si>
  <si>
    <t>PA003650</t>
  </si>
  <si>
    <t>MARIA DO PERPETUO SOCORRO C CORREA</t>
  </si>
  <si>
    <t>Continuei destaque da visita em kaltra na idade fértil, enfatizando subida rápida de cd4</t>
  </si>
  <si>
    <t>PA007909</t>
  </si>
  <si>
    <t>JEDIEL BITENCOURT DA LUZ</t>
  </si>
  <si>
    <t>Destaquei bastante kaletra como prioridade em gestantes e consequentemente em idade fértil.</t>
  </si>
  <si>
    <t>PA002375</t>
  </si>
  <si>
    <t>FLORA IZABEL ARRUDA MOURA RIBEIRO</t>
  </si>
  <si>
    <t>Continuei destaque em kaletrinha em detrimento de efz. Com foco em corpo e mente.</t>
  </si>
  <si>
    <t>PA003501</t>
  </si>
  <si>
    <t>EDMILSON AFONSO ALVES COUTINHO</t>
  </si>
  <si>
    <t>Foco da visita em kaletra vs. Efz. Mantive destaque em resgate de pacientes.</t>
  </si>
  <si>
    <t>PA006065</t>
  </si>
  <si>
    <t>GEORGINA MONTEIRO FERNANDES DO SANTOS</t>
  </si>
  <si>
    <t>Mantive foco em kaletra vs. Efz, principalmente inicio de terapia em mulheres que não planejam a gravidez para evitar algum efeito teratogenicidade possível.</t>
  </si>
  <si>
    <t>PA007320</t>
  </si>
  <si>
    <t>PAULO HENRIQUE SEABRA DE FARIAS</t>
  </si>
  <si>
    <t>Destaquei bastante kaletra em mulheres em idade fertilizara afadistar a vida delas e do medico em caso de gestação.</t>
  </si>
  <si>
    <t>PA001863</t>
  </si>
  <si>
    <t>LIA LOBATO BATISTA DE SOUSA</t>
  </si>
  <si>
    <t>Foquei bastante a visita empresários de kaletra vs. Efz,,principalmente em naives. #mp Dra disse que lembra bastante do consultor na hora de prescreve kaletra, assim como do material promocional abbott, que é sempre muito bem feito e isso a ajuda na lembrança de KAL em resgate de efz. Enfatizei bastante inícios de tratamento como lembrança.ando consultor.*</t>
  </si>
  <si>
    <t>PA005061</t>
  </si>
  <si>
    <t>ANDREA LUZIA VAZ PAES</t>
  </si>
  <si>
    <t>Continuei foco da visita em kaletra vs efz, principalmente no inicio da visita. Medica disse que vai avaliar melhor pacientes em idade fértil.</t>
  </si>
  <si>
    <t>PA007377</t>
  </si>
  <si>
    <t>ILCE CARLA MOREIRA BECKMANN MENEZES</t>
  </si>
  <si>
    <t>Destaque da visita para kaletra vs efz na idade fértil, com objetivo principal de prescrições em naives.</t>
  </si>
  <si>
    <t>AM003591</t>
  </si>
  <si>
    <t>SANDRA REGINA DE JESUS TIUBA</t>
  </si>
  <si>
    <t>Continuei destaque da visita para kaletra vs. Atv, quanto a segurança de KAL. #con Dra ressaltou que,o novo representante da BMS, Santiago, tem batido muito forte na carga de comprimidos e esta incomodando com a sua postura agressiva. Mantive destaque apenas nos benefícios do kaletra, com enfoque em coformulação e não necessidade de refrigeração.*</t>
  </si>
  <si>
    <t>AM005248</t>
  </si>
  <si>
    <t>FRANCIELLE DE LUNA SOUTO</t>
  </si>
  <si>
    <t>Visita muito proveitosa. Destaque de kaletra em detrimento de efz, pois medica tem atendido muitos pacientes de Nico de terapia. Disse estar preconizando KAL, mantive foco em mensagens chave.</t>
  </si>
  <si>
    <t>AM003629</t>
  </si>
  <si>
    <t>FLAVIO RIBEIRO PEREIRA</t>
  </si>
  <si>
    <t>Mantive foco em KAL, em destaque naconcorrencia com rtv. Destaquei bastantema segurança d consenso e fato de kaletra bão correr o grande risco da não tomada do rtv</t>
  </si>
  <si>
    <t>AM004024</t>
  </si>
  <si>
    <t>ROMINA DO SOCORRO MARQUES DE OLIVEIRA</t>
  </si>
  <si>
    <t>Mantive destaque da visita em KAL vs. Fpv. #obj medica salientou que prescreve fpv devido a facilidade posologia e por ip ser td igual. Foquei a visita em destacar que KAL, apesar de estar no consenso a bastante tempo, é coformulado, não precisa refrigerar e incrementa em media 501 cd4 segundo o estudo 720. E que fpv, segundo a bula tem que ser tomado, na maioria dos casos, com duas rtv, mostrando a bula para a mesma. Medica salientou que não tinha lido a bula ainda e que realmente a posologia era o. Menos em comparação a tomada dupla de rtv.*</t>
  </si>
  <si>
    <t>AM002113</t>
  </si>
  <si>
    <t>FLAVIO SILVEIRA DE BARROS</t>
  </si>
  <si>
    <t>Medico retornou de licença. Disse que iria demorar a entrar em licença novamente. Mantive destaque da visita em KAL vs. Ef em naives.</t>
  </si>
  <si>
    <t>AM003059</t>
  </si>
  <si>
    <t>NOALDO OLIVEIRA DE LUCENA</t>
  </si>
  <si>
    <t>@MKT medico disse que esta muito merecido em dividir os cases do hospita, que são muitos, em material abbott. Destaquei que temos interesse de dar esse apoio técnico/cientifico para os médicos do hospital. O mesmo ficou de me passar por email alguns dados</t>
  </si>
  <si>
    <t>AM003931</t>
  </si>
  <si>
    <t>FABIANE GIOVANELLA BORGES</t>
  </si>
  <si>
    <t>#mp medica elogiou bastante o material do mkt da empresa, principalmente o VA que fala sobre mulheres e a forma como expomos a questão de iniciar o tratamento com KAL em mulheres devido as dificuldades com efz caso as mesmas venham a engravidar.*</t>
  </si>
  <si>
    <t>AM003537</t>
  </si>
  <si>
    <t>GILDO MAIA DE BARROS JUNIOR</t>
  </si>
  <si>
    <t>Medico bastante desatento. Disse estar prscrevendo kaletra e pediu patrocínio para o brasileiro. Destaquei na visita kaletra em pacients virgens de tratamento, em detrimento de efz.</t>
  </si>
  <si>
    <t>AM003526</t>
  </si>
  <si>
    <t>KLEBER PINHEIRO DE OLIVEIRA</t>
  </si>
  <si>
    <t>Continuei destaque da visita para kaletra vs efz. #mp medico gostou bastante do material sobre distúrbios neurocognitivos. Salientou que realmente é uma constante em seu consultório pacientes com handebol pelo menos mediana. Enfatizei a penetração efetiva de KAL no snc, aperfeiçoado com BIOVIR.*</t>
  </si>
  <si>
    <t>Continuar destacando excelente tolerabilidade de KAL com rifabutina na tb. Medico ressaltou que esta prescrevendo KAL e rifabutina na tb e AIDS com excelente aceitação doa pacientes. Pegarei o exemplo do mesmo e divulgarei para outros médicos.</t>
  </si>
  <si>
    <t>Medica ultimamente esta tendo pouquíssimas oportunidades, por isso devo focar no resgate de pacientes da enfermaria que estavam em itrnns. Medica visitada na saída do hospital. Alegou estar com o joelho dolorido e pediu uma visita rápida. Mantive o foco em KAL e seus benefícios de iniciação de Trav. Em detrimentonde efz.</t>
  </si>
  <si>
    <t>Focar mais a visita nos benefícios das mensagens chave de KALfoquei a visita em KAL na tb junto com rifabutina sendo melhor para o paciente do que efz e rifampicina, destacando benefícios de bode e mind de KAL.</t>
  </si>
  <si>
    <t>Manter foco em maleta em dose única. Principalmente na posologia noturna, destacando o contorno dos EAs gastrointestinais. Continuei destaque da visita em kaletra vs. Efz. Destacando posologia cômoda e rápido incremento de cd4.</t>
  </si>
  <si>
    <t>Manter o foco da visita em resgate de kal em pacientes efz, destacando rápida reconstituicaomimunologica proporcionada por KAL. Visita voltada para buscar pacientes resgatados com efz. Mantive destaque em segurança preestabelecida de KAL nos consensos mundiais.</t>
  </si>
  <si>
    <t>Foco em KAL nos seus pacientes naive. Devo manter destaque em evidencias clinicas de performance imunológica acima da media com KAL. Mantive destaque da visita em subida imunológica de kaletra em detrimento de efz. #obj Dra salientou que realmente concorda em iniciar tratamento em mulheres com kaletra, devido ao não planejamento de gestação. Muito boa avisita*</t>
  </si>
  <si>
    <t>Manter destaque da visita em benefícios de KAL em detrimento de Atv, principalmente estigmatizacao. Destaquei os benefícios de kaletra quanto a bem estar de corpo e mente. # obj contornada! Dra destacou que os seus pacientes HSH realmente, quando ela fala, preferem kaletra a ter que contornar estigmatizarão possível em outros ARVs.*</t>
  </si>
  <si>
    <t>Manter foco em KAL em inicio de terapia em detrimento de efz. Mantive foco da visita em kaletra vs. Efz, destacando benefícios de corpo e mente.</t>
  </si>
  <si>
    <t>Manter foco em kaletra em detrimento de efz e perguntar se já teve a oportunidade de avaliar alguns pacientes em inicio com KAL. Destacar a dun. Mantive foco na obtenção de receitas naive. Medico disse já ter avaliado pacientes naive com dun. Continuei focando em prescrições iniciais com kaletra.</t>
  </si>
  <si>
    <t>Focara mais a visita em kaletra vs. Atv. Enfatizando nossos principais benefícios como a dun no contorno de males gi. Mantive o destaque em kaletra vs. Atv, principalmente destacando o manejo não estigmatizáveis de KAL, o que diverge de Atv,nprincialmente quanto as dificuldades de tomada do rtv.</t>
  </si>
  <si>
    <t>Mantive destaque da visita para adesão do paciente e comodidade de escolha posologia de kaletra. #obj medica salientou prescrever kaletra em resgate de efz e as vezes em naives. Disse que em pacientes HSH tem receio devido a possível EAs. Destaquei que KAL e o único ip de chegada que tem os EAs manejáveis e não estigmatizáveis, o que conta bastante paraste perfil de pacientes.*</t>
  </si>
  <si>
    <t>Devo continuar evocando kaletra para os pacientes virgens de tratamento pois afirmou prescrever no resgate de efz.Destacar benefícios de KAL no quesito alavancas cd4</t>
  </si>
  <si>
    <t>Medico bastante calado. Mantive destaque de KAL em em experimentados, especialmente no resgate de efz.</t>
  </si>
  <si>
    <t>Manter foco em prescrição de kaletra em naives com destaque para a. Idade fértil, evitando ter que continuar terapia com efz em gestantes. Destaquei bastante a idade fértil, com foco em kaletra vs efz e vs Atv quanto a segurança de kaletra em gestantes.</t>
  </si>
  <si>
    <t>Continuei destaque de KAL em naives, destacando o fato de estar muito bem reconhecido mundialmente quanto a segurança em presença nos consensos mundiais.</t>
  </si>
  <si>
    <t>Continuar trazendo informações importantes sobre consenso e exaltando a segurança de kaletra como opção do consenso desde 2007</t>
  </si>
  <si>
    <t>Enfatizei bastante nesta visita, segurança de kaletra em mulheres. #obj Dra disse que o consenso recomenda que se continue a terapia ARV qnd a paciente , por ventura, engravidar. Destaquei que realmente, este é pituitária do consenso, pensando também na sustentabilidade do pnaids. Por isso mesmo é muito interessante que já se comece uma terapia em mulheres na idade fértil de maneira a que elas tenha segurança se por ventura venham a ficar gestantes e com KAL a Dra tem total embasamento de segurança.*</t>
  </si>
  <si>
    <t>Continuei destaque da visita para kaletra em inicio de terapia. Destacando o connsenso e segurança de KAL no primeiro paciente.</t>
  </si>
  <si>
    <t>Foco da visita foi kaletra em resgate de efz. Continuei enfatizando a questão da medica poder prescrever kaletra também em naives, mas a maioria das oportunidades e com resgate.</t>
  </si>
  <si>
    <t>Mantive destaque na visita com papo informal como modo de sondar a sua precricoes em naives.Como e um dos autores do consenso, perguntei sobre recomendação de kaletra em naives. Disse que individualiza bastante o paciente.</t>
  </si>
  <si>
    <t>Medica bastante satisfeita coma visitação.Continua agradecendo o evento athus, como motivo de atualização para a classe medica.Devo manter enfoque em KAL vs. Efz em pacientes naive.</t>
  </si>
  <si>
    <t>Dra afirmou estar prescrevendo bem kaletra em naives. Mantive foco da visita em kaletra, principalmente no resgate dos pacientes.nesta visita mantive destaque em kaletra vs efz, medica salientou que esta prescrevendo KAL em naives.Continuei enfocando KAL tb no resgate. Manter destaque m KAL vs efz qnt a estigmas.</t>
  </si>
  <si>
    <t>Foco da visita em kaletra na idade fértil.Continuei destacando idade fértil devido ao perfil da medica.Devo manter enfoque em KAL na idade fértil, contornando a objeção de Atv netscape perfil</t>
  </si>
  <si>
    <t>PI003180</t>
  </si>
  <si>
    <t>VIVIANNY GONCALVES DE VASCONCELOS</t>
  </si>
  <si>
    <t>Destaque da visita para mensagens chave de KAL, principalmente coformulação vantajosa</t>
  </si>
  <si>
    <t>PI003042</t>
  </si>
  <si>
    <t>ELNA JOELANE LOPES DA SILVA</t>
  </si>
  <si>
    <t>#mp Dra elogiou o trabalho do consultor, exaltando o material promocional, em especial o cuidado com a idade férti*l. #obj disse que esta continuando a terapia com efz em gestantes como manda o consenso. Destaquei que, para evitar a exposição do medico e a insegurança de permanecer com efz em gestantes, muitos dos colegas médicos dela estaominiciando idade fértil com kaletra,móis a maioria da s gestações não são programadas.*</t>
  </si>
  <si>
    <t>PI001740</t>
  </si>
  <si>
    <t>KELSEN DANTAS EULALIO</t>
  </si>
  <si>
    <t>Medico acabou de voltar de viagem de ferias. Foquei a visita em kaletra na idade fértil. Mantive destaque de kaletra em naives, em detrimento de efz</t>
  </si>
  <si>
    <t>PI004414</t>
  </si>
  <si>
    <t>JOSE NORONHA VIEIRA JUNIOR</t>
  </si>
  <si>
    <t>Mantive destaque de kaletra vs Atv quanto ao contorno de EAs.</t>
  </si>
  <si>
    <t>PI002918</t>
  </si>
  <si>
    <t>RAIMUNDO FELIX DOS SANTOS JUNIOR</t>
  </si>
  <si>
    <t>Medico bastante atento. Mantive destaque da visita em exaltar os pontos fortes de kaletra em detrimento de efz.</t>
  </si>
  <si>
    <t>PI002287</t>
  </si>
  <si>
    <t>MARIA DAS DORES ROCHA RODRIGUES</t>
  </si>
  <si>
    <t>Continuei destaque de kaletra m naives, enfatizando potência imunológica e segurança com efeitos adversos controláveis.</t>
  </si>
  <si>
    <t>PI001132</t>
  </si>
  <si>
    <t>MIRANIZIA GONCALVES HONORIO</t>
  </si>
  <si>
    <t>Medica bastante contestadora. # obj enfatizou que é muito difícil o paciente obedecer as boas regras de mev. Destaquei que KAL é o único ARV cabeça de chave que não precisa ser trocado quanto aos efeitos colaterais e o consenso mundial recomenda a mev, nem que seja com a alimentação mais regrada ou deixar de fumar, antes de trocar o ARV *</t>
  </si>
  <si>
    <t>PI001555</t>
  </si>
  <si>
    <t>LINDUARTE LEITAO DE ALBUQUERQUE NETO</t>
  </si>
  <si>
    <t>Mantive destaque da visita em kaletra no resgate de efz e em pacientes naive</t>
  </si>
  <si>
    <t>PI000371</t>
  </si>
  <si>
    <t>MARIA DO AMPARO SALMITO</t>
  </si>
  <si>
    <t>Foco da visita em KAL. Destacando mensagens chave, principalmente a posição de segurança de KAL no consenso.</t>
  </si>
  <si>
    <t>PI002396</t>
  </si>
  <si>
    <t>JOSE RIBAMAR PEREIRA GOVEIA</t>
  </si>
  <si>
    <t>Visita voltada para kaletra em inicio de terapia. #mp medico elogiou bastante o VA de mulheres, pois realmente é melhorniniciar a terapia na idade fútil com um ARV próprio para gestantes, para não ter dificuldades e ter destrocar o ARV, em casos de itrnns.*</t>
  </si>
  <si>
    <t>PI002993</t>
  </si>
  <si>
    <t>SONALE DO NASCIMENTO ROCHA</t>
  </si>
  <si>
    <t>Foquei nesta visita kaletra na idade fértil, principalmente pel fato da maioria das gestantes não planejariam gravidez.</t>
  </si>
  <si>
    <t>PI003565</t>
  </si>
  <si>
    <t>WALFRIDO SALMITO DE ALMEIDA NETO</t>
  </si>
  <si>
    <t>Medico bastante atento. Relatou estar prescrevendo bastante kaletra em naive e contornando possíveis EAs GI com sulfa e alimentação.</t>
  </si>
  <si>
    <t>CAROLINA CIPRIANO MONTEIRO</t>
  </si>
  <si>
    <t>Mantive o foco na nossa primeira visita em mensagens chave de kaletra em detrimento de efz quanto a efeitos colaterais.</t>
  </si>
  <si>
    <t>MA001619</t>
  </si>
  <si>
    <t>RAIMUNDA NONATA LEAO LOPES NOBRE</t>
  </si>
  <si>
    <t>Medica bastante desatenta. Mantive enfoque da visita em kaletra vs efz em naives e no resgate de efz em experimentados.</t>
  </si>
  <si>
    <t>MA001437</t>
  </si>
  <si>
    <t>VERBENA MARIA DE CARVALHO BARROS</t>
  </si>
  <si>
    <t>Continuei enfoque em kaletra em adolescentes principalmente me inicio de terapia</t>
  </si>
  <si>
    <t>MA019189</t>
  </si>
  <si>
    <t>ANA CRISTINA SALDANHA</t>
  </si>
  <si>
    <t>Destaque total da visita para kaletra quanto a sua posição de segurança a bastante tempo no consenso. Medica salientou estar prescrevendo kaletra em naives. Mantive foco da conversa em prescrição de kaletra também em experimentados.</t>
  </si>
  <si>
    <t>MA002650</t>
  </si>
  <si>
    <t>JOSE EVERTON PAIVA COSTA</t>
  </si>
  <si>
    <t>#sol medico solicitou-me estudos 730 e 802, para observar a equivalência de KAL 1 e 2 vezes ao dia. *#obj medico afirmou que a concorrência bMS tem dito que kaletra uma vez ao dia não e equivalente a kaletra duas vezes ao dia devido a concentração menor no licor*.Destaquei bastante os estudos e enfatizei a segurança de kaletra em naives e experimentados 1 ou 2 vezes ao dia.</t>
  </si>
  <si>
    <t>MA000929</t>
  </si>
  <si>
    <t>MARIA LUIZA MENDONCA RODRIGUES</t>
  </si>
  <si>
    <t>Foco da visita em KAL vs Atv, com destaque ao consenso e a segurança de prescrição do produto por parte da medica</t>
  </si>
  <si>
    <t>SP121446</t>
  </si>
  <si>
    <t>FABIANA THEREZINHA DE SANTANA</t>
  </si>
  <si>
    <t>A medica também trabalha no hosp São Camilo Pompeia.</t>
  </si>
  <si>
    <t>SP130273</t>
  </si>
  <si>
    <t>ANA CLAUDIA MARCELLO DA COSTA</t>
  </si>
  <si>
    <t>Medica comenta estar utilizando Kaletra dose única com ótimos resultados</t>
  </si>
  <si>
    <t>SP127360</t>
  </si>
  <si>
    <t>DANIEL LORENZON BARTMANN</t>
  </si>
  <si>
    <t>Medico responsável pelo serviço .</t>
  </si>
  <si>
    <t>SP085969</t>
  </si>
  <si>
    <t>MARIA CRISTINA TEJERO VALLENAS</t>
  </si>
  <si>
    <t>Medica atende em diversos locais</t>
  </si>
  <si>
    <t>#OPV Rever comorbidades e Kaletra dose unica</t>
  </si>
  <si>
    <t>#OPV TRabalhar comorbidades reforçando Kaletra e penetração no SNC.</t>
  </si>
  <si>
    <t>#OPV trabalhar estudo 720 e vantagens de Kaletra para adesão de tratamento</t>
  </si>
  <si>
    <t>SP033401</t>
  </si>
  <si>
    <t>CARLOS AUGUSTO PRADO SPINELLI</t>
  </si>
  <si>
    <t>#OPV Trabalhar SnC e aderência co Kaletra</t>
  </si>
  <si>
    <t>#OPV trabalhar vantagens de Kaletra com relação a comodidade posologia, refrigeração e maior. Adesão ao tratamento</t>
  </si>
  <si>
    <t>SP094393</t>
  </si>
  <si>
    <t>ANDREIA MARUZO PEREJAO</t>
  </si>
  <si>
    <t>#OPV Medica interessada em Participar do nosso evento. verificar disponibilidade de horario</t>
  </si>
  <si>
    <t>SP114259</t>
  </si>
  <si>
    <t>PRISCILA VASCONCELOS FREGOLENTE</t>
  </si>
  <si>
    <t>#OPV Trabalhar comorbidades e distúrbios renais no paciente HIV</t>
  </si>
  <si>
    <t>SP019456</t>
  </si>
  <si>
    <t>CELSO DE ALMEIDA</t>
  </si>
  <si>
    <t>#OPV rever  convite para Athus a ser realizado em SP. verificar interesse em participar</t>
  </si>
  <si>
    <t>SP069981</t>
  </si>
  <si>
    <t>SILVIA REGINA JULIAN</t>
  </si>
  <si>
    <t>#OPV rever  consenso e trabalhar comodidade posologia para adesao</t>
  </si>
  <si>
    <t>SP038320</t>
  </si>
  <si>
    <t>MARIA DE FATIMA L VIEIRA MENDONCA</t>
  </si>
  <si>
    <t>Medica atende em 2 endereços</t>
  </si>
  <si>
    <t>SP097906</t>
  </si>
  <si>
    <t>DANIELA PEREIRA LOPES</t>
  </si>
  <si>
    <t>#OPV Procurar sondar sobre conduta com relação a consenso e falar sobre o nosso Evento Athus</t>
  </si>
  <si>
    <t>novo Cadasstro</t>
  </si>
  <si>
    <t>SP064438</t>
  </si>
  <si>
    <t>MARIA DO CARMO DA COSTA BRUM</t>
  </si>
  <si>
    <t>#OPV  a medica  comentou que tem uma grande preferencia por Kaletra e no centro de saúde verifica- se este resultado</t>
  </si>
  <si>
    <t>cadastro novo</t>
  </si>
  <si>
    <t>novo Cadastro</t>
  </si>
  <si>
    <t>SP066667</t>
  </si>
  <si>
    <t>AMARA MAHMUD SAID SHUGAIR</t>
  </si>
  <si>
    <t>Medica atende em jundiai</t>
  </si>
  <si>
    <t>SP041399</t>
  </si>
  <si>
    <t>EDUARDO PALANDRI</t>
  </si>
  <si>
    <t>mEdico atende nos primeiros horários</t>
  </si>
  <si>
    <t>SP122495</t>
  </si>
  <si>
    <t>FABIANA SIROMA</t>
  </si>
  <si>
    <t>#OPV rever interesse da medica em participar do Athus de SP. trabalhar SNC.</t>
  </si>
  <si>
    <t>#OPV trabalhar as mudanças do consenso e vantagens de Kaletra frente a concorrência.</t>
  </si>
  <si>
    <t>SP018254</t>
  </si>
  <si>
    <t>VERA MARIA COUTINHO DE MORAES</t>
  </si>
  <si>
    <t>A medica atende na reunião e consultório</t>
  </si>
  <si>
    <t>SP031932</t>
  </si>
  <si>
    <t>CIBELE LEFEVRE CORREA</t>
  </si>
  <si>
    <t>Medica atende da reunião e consultório</t>
  </si>
  <si>
    <t>SP076208</t>
  </si>
  <si>
    <t>DEBORA KATIA MAIDA</t>
  </si>
  <si>
    <t>Medica com interesse em eventos</t>
  </si>
  <si>
    <t>#OPV Trabalhar comorbidades e vantagens de Kaletra frente a concorrencia</t>
  </si>
  <si>
    <t>SP048105</t>
  </si>
  <si>
    <t>MARIA IRACEMA SARAIVA HEYN</t>
  </si>
  <si>
    <t>SP121497</t>
  </si>
  <si>
    <t>JULIANA CRISTINA TANGERINO</t>
  </si>
  <si>
    <t>#OPV Verificar o interesse da medica em  participar do Athus em São Paulo e verificar resultados com administração de KAL dose única.</t>
  </si>
  <si>
    <t>SP102554</t>
  </si>
  <si>
    <t>FABIO MIRANDA JUNQUEIRA</t>
  </si>
  <si>
    <t>#OPV Trabalhar classificação CPE dos ARVs</t>
  </si>
  <si>
    <t>#OPV trabalhar adesão ao tratamento e Kaletra QD</t>
  </si>
  <si>
    <t>#OPV O medico demonstrou interesse em avaliar Kaletra dose única , rever resultados</t>
  </si>
  <si>
    <t>SP102407</t>
  </si>
  <si>
    <t>RODRIGO CALDAS RAMOS DA SILVA</t>
  </si>
  <si>
    <t>medico atende em vários locais rever na próxima visita</t>
  </si>
  <si>
    <t>SP062316</t>
  </si>
  <si>
    <t>SANDRO RIZZI</t>
  </si>
  <si>
    <t>Medico atende em hospital da cidade</t>
  </si>
  <si>
    <t>SP040883</t>
  </si>
  <si>
    <t>TUFI CHALITA</t>
  </si>
  <si>
    <t>Entregue material consenso do Ricardo Diaz</t>
  </si>
  <si>
    <t>SP100442</t>
  </si>
  <si>
    <t>CARLOS AUGUSTO GIMAEL FERRAZ JUNIOR</t>
  </si>
  <si>
    <t>Confirmação de participação no evento ok</t>
  </si>
  <si>
    <t>SP053056</t>
  </si>
  <si>
    <t>LUCY PEREIRA</t>
  </si>
  <si>
    <t>Medica de alto potencial presçritivo.</t>
  </si>
  <si>
    <t>SP060416</t>
  </si>
  <si>
    <t>ORIVAL JOSE MACRUZ F SILVA</t>
  </si>
  <si>
    <t>Medico tb atende no hospital</t>
  </si>
  <si>
    <t>SP061478</t>
  </si>
  <si>
    <t>FRANCISCO GILBERTO V MONTEIRO</t>
  </si>
  <si>
    <t>Medico atende no hospital</t>
  </si>
  <si>
    <t>conversei com a medica via e a mesma demonstra interesse no nosso Evento</t>
  </si>
  <si>
    <t>A medica comentou que tem ótimos resultados com Kaletra dose única</t>
  </si>
  <si>
    <t>SP107295</t>
  </si>
  <si>
    <t>LEANDRO MARTINS BARBOSA</t>
  </si>
  <si>
    <t>Medico atende em vários locais da região</t>
  </si>
  <si>
    <t>SP061295</t>
  </si>
  <si>
    <t>RICARDO PEREIRA DE ALMEIDA</t>
  </si>
  <si>
    <t>medico participa freqüentemente de eventos de HIV</t>
  </si>
  <si>
    <t>SP087846</t>
  </si>
  <si>
    <t>SAMIR ABDUL FATTAH</t>
  </si>
  <si>
    <t>Medico interessado em participar de eventos.</t>
  </si>
  <si>
    <t>SP143051</t>
  </si>
  <si>
    <t>MARCIA REIS CHEBEL</t>
  </si>
  <si>
    <t>Medica atende em 2 Lugares em Mogi.</t>
  </si>
  <si>
    <t>SP053255</t>
  </si>
  <si>
    <t>WAGNER FERREIRA DOS SANTOS</t>
  </si>
  <si>
    <t>Medico salientou que se preocupa com adesão falamos sobre dose única diária</t>
  </si>
  <si>
    <t>melhor data 3 Feira</t>
  </si>
  <si>
    <t>SP030727</t>
  </si>
  <si>
    <t>ROSA MARIA BARBOSA</t>
  </si>
  <si>
    <t>melhor data 4 Feira</t>
  </si>
  <si>
    <t>SP024413</t>
  </si>
  <si>
    <t>HELOISA PEDROSA MITRE</t>
  </si>
  <si>
    <t>SP033749</t>
  </si>
  <si>
    <t>ANTONIO MITIHOSSI NAGAMACHI</t>
  </si>
  <si>
    <t>SP017856</t>
  </si>
  <si>
    <t>CARLOS ARMANDO DE AVILA</t>
  </si>
  <si>
    <t>SP013370</t>
  </si>
  <si>
    <t>JOAO SILVA DE MENDONCA</t>
  </si>
  <si>
    <t>SP020470</t>
  </si>
  <si>
    <t>CAIO ROSENTHAL</t>
  </si>
  <si>
    <t>SP062794</t>
  </si>
  <si>
    <t>ANDREA LUCIA S LADEIRA DE ALMEIDA</t>
  </si>
  <si>
    <t>SP089115</t>
  </si>
  <si>
    <t>LORELA KALOGLIAN</t>
  </si>
  <si>
    <t>#OPV Verificar interesse da medica em participar do Athus São Paulo.Rever consenso.</t>
  </si>
  <si>
    <t>#OPV Trabalhar comorbidades</t>
  </si>
  <si>
    <t>medico poderá trocar de local de atendimento.</t>
  </si>
  <si>
    <t>#OPV Fazer sondagem de segmentação de mercado</t>
  </si>
  <si>
    <t>SP050468</t>
  </si>
  <si>
    <t>EDILSON MADUREIRA REIS</t>
  </si>
  <si>
    <t>Medico comentou que gosta de participar de eventos</t>
  </si>
  <si>
    <t>A medica demonstra interesse em participar do Athus São Paulo.</t>
  </si>
  <si>
    <t>SP061810</t>
  </si>
  <si>
    <t>SONIA FRANCO</t>
  </si>
  <si>
    <t>A medica diz tratar vários pacientes adoleentes com Kaletra dose única</t>
  </si>
  <si>
    <t>Medica com alto potencial para Kaletra</t>
  </si>
  <si>
    <t>O medico talvez mudara o horário de atendimento</t>
  </si>
  <si>
    <t>SP104799</t>
  </si>
  <si>
    <t>CAMILA RODRIGUES</t>
  </si>
  <si>
    <t>nova estrutura no presidio</t>
  </si>
  <si>
    <t>#OPV medico selecionado para EACS . comentar sobre andamento logístico e trabalhar Comorbidades.</t>
  </si>
  <si>
    <t>#OPv trabalhar as vantagense de Kaletra e questionar a questão da adesão ao tratamento e ontrole da diarréia.</t>
  </si>
  <si>
    <t>a medica mostrou interesse pelo Athus e vai verificar disponibilidade em participar</t>
  </si>
  <si>
    <t>SP087761</t>
  </si>
  <si>
    <t>FABIO LEONCIO BORNSTEIN MARTINELLI</t>
  </si>
  <si>
    <t>entrega. Consenso e reforço sobre dose única</t>
  </si>
  <si>
    <t>SP085228</t>
  </si>
  <si>
    <t>DANIELA VINHAS BERTOLINI</t>
  </si>
  <si>
    <t>a medica demostrou interesse em participar do Athus em SP</t>
  </si>
  <si>
    <t>SP050913</t>
  </si>
  <si>
    <t>MARIA CRISTINA DE BRITO PAZ DE LIMA</t>
  </si>
  <si>
    <t>A medica comentou que talvez ira mudar horário de atendimento. Checar.</t>
  </si>
  <si>
    <t>SP114304</t>
  </si>
  <si>
    <t>DURVAL ALEX GOMES E COSTA</t>
  </si>
  <si>
    <t>Medico atende no municipal também.</t>
  </si>
  <si>
    <t>SP123081</t>
  </si>
  <si>
    <t>DANISE SENNA OLIVEIRA</t>
  </si>
  <si>
    <t>medica atende no Municipal também.</t>
  </si>
  <si>
    <t>SP087304</t>
  </si>
  <si>
    <t>RICARDO AUGUSTO MONTEIRO DE B ALMEIDA</t>
  </si>
  <si>
    <t>Entrega do material do Dr. Estevão Portela</t>
  </si>
  <si>
    <t>SP033029</t>
  </si>
  <si>
    <t>MARTA BRANDI CARNEIRO GONCALVES</t>
  </si>
  <si>
    <t>A medica comenta que esta aumentando o número de casos em Avare.</t>
  </si>
  <si>
    <t>SP048704</t>
  </si>
  <si>
    <t>LENICE DO ROSARIO DE SOUZA</t>
  </si>
  <si>
    <t>medica comentou que ira em CONGRESSO brasileiro</t>
  </si>
  <si>
    <t>SP010034</t>
  </si>
  <si>
    <t>ALEXANDRE NAIME BARBOSA</t>
  </si>
  <si>
    <t># mercado o medico relatou que estará apresentando caso de Kaletra monoterapia em Congresso.</t>
  </si>
  <si>
    <t>SP080930</t>
  </si>
  <si>
    <t>CARLOS MAGNO C BRANCO FORTALEZA</t>
  </si>
  <si>
    <t>o medico solicitou uma maior quantidade de materiais para entregar aos residentes.</t>
  </si>
  <si>
    <t>SP078615</t>
  </si>
  <si>
    <t>MARISTELA PASTORE OLIVEIRA</t>
  </si>
  <si>
    <t>a medica comentou interesse em realizar atividades de adesão ao tratamento. voltar no assunto</t>
  </si>
  <si>
    <t>SP048713</t>
  </si>
  <si>
    <t>LUIS DUARTE TONOLLI</t>
  </si>
  <si>
    <t>Medico preocupado com adesão e comenta necessidade de realizar ações de incentivo.</t>
  </si>
  <si>
    <t>SP105538</t>
  </si>
  <si>
    <t>RENATA ROLEDO MASOTTI</t>
  </si>
  <si>
    <t>aMedica comentou sobre surto de dengue na cidade e relatou complicações com pacientes HIV</t>
  </si>
  <si>
    <t>SP051043</t>
  </si>
  <si>
    <t>MARCELO PESCE GOMES DA COSTA</t>
  </si>
  <si>
    <t>o medico comentou da grande vantagem de Kaletra dose única</t>
  </si>
  <si>
    <t>SP086186</t>
  </si>
  <si>
    <t>CIBELE GOMES GHEDINI</t>
  </si>
  <si>
    <t>a medica demonstrou muito interesse e elogiou a postura da Abbott quanto a assiduidade nas visitas</t>
  </si>
  <si>
    <t>SP077928</t>
  </si>
  <si>
    <t>RODOLFO ENRIQUE POSTIGO CASTRO</t>
  </si>
  <si>
    <t>Material entregue com destaque em casais sorodiscordantes</t>
  </si>
  <si>
    <t>SP047374</t>
  </si>
  <si>
    <t>NOEMY LUCIA PINHEIRO</t>
  </si>
  <si>
    <t>a medica comentou que ira trabalhar em outro serviço com hepatite e adis</t>
  </si>
  <si>
    <t>SP040026</t>
  </si>
  <si>
    <t>VILMA LUCIA CARMONA GONCALVES</t>
  </si>
  <si>
    <t>A medica mostrou interesse em Eventos da área.</t>
  </si>
  <si>
    <t>SP061705</t>
  </si>
  <si>
    <t>MARCO AURELIO HORTENCIO BASTOS</t>
  </si>
  <si>
    <t>entregue material promocional</t>
  </si>
  <si>
    <t>a medica mostrou muito interesse na prescrição de KAL dose única.</t>
  </si>
  <si>
    <t>material entregue e trabalhei casais sorodiscordantes.</t>
  </si>
  <si>
    <t>material entregue e elogiado pela medica</t>
  </si>
  <si>
    <t># A medica solicitou mais um guia de comorbidades para entregar para medica nova</t>
  </si>
  <si>
    <t>Trabalhei material Dr Lauro com foco em alterações renais, conversamos sobre as aulas do Johnson Hopkins</t>
  </si>
  <si>
    <t>Entreguei convite athus, dra disse que já recebeu contato; #mp:Trabalhei material Dr Lauro, Dra concordou que a associação ATV e Tdf é perigosa para os rins; mas disse que prescreve bastante Tdf.</t>
  </si>
  <si>
    <t>RS020250</t>
  </si>
  <si>
    <t>REINALDO AGNE RITZEL</t>
  </si>
  <si>
    <t>Trabalhei material Dr Lauro, destacando os algorítimos de monitoramento; # mercado: Dr comentou que preconiza sempre biovir e acha que Tdf realmente é o vilão dos rins e dos ossos. Realizei targeting e disse que dos ips realmente preconiza Kaletra em 95% das vezes em início de Tarv</t>
  </si>
  <si>
    <t>RS028011</t>
  </si>
  <si>
    <t>FABIO LOPES PEDRO</t>
  </si>
  <si>
    <t>Trabalhei material Dr Lauro, Dr estava com pressa, nào conseguimos conversar</t>
  </si>
  <si>
    <t>RS023040</t>
  </si>
  <si>
    <t>ALEXANDRE VARGAS SCHWARZBOLD</t>
  </si>
  <si>
    <t>Trabalhei material Dr Lauro, conversamos sobre monitoramento; #mp: Dr gostou bastante dos algorítimos.</t>
  </si>
  <si>
    <t>LUCAS DE FIGUEIREDO ROSA</t>
  </si>
  <si>
    <t>Trabalhei material Dr Lauro com foco no Eurosida</t>
  </si>
  <si>
    <t>RS031421</t>
  </si>
  <si>
    <t>RAQUEL LIMA</t>
  </si>
  <si>
    <t>Trabalhei material Dr Lauro com foco no Eurosida, # mercado: disse que monitoram sempre. Se necessário ajudam dose de Tdf. Não associa Kaletra à DRC; cobrei posologia qd, mas disse que ainda não prescreveu.</t>
  </si>
  <si>
    <t>RS032875</t>
  </si>
  <si>
    <t>HELEN MINUSSI CEZIMBRA</t>
  </si>
  <si>
    <t>Trabalhei material Dr Lauro, focando Eurosida; fiz targeting, #mercado: Dra disse que a primeira escolha é efv, depois Kaletra, mas citou diarréia novamente, falei do percentual baixo de descontinuações e dos benefícios como co formulação, posologia qd, penetraçào SNC, potência, durabilidade...</t>
  </si>
  <si>
    <t>RS013490</t>
  </si>
  <si>
    <t>JANE MARGARETE COSTA</t>
  </si>
  <si>
    <t>Trabalhei material Dr Lauro, destacando dados do Eurosida, reforçando Kaletra como mais amigável na associação com Tdf; #mp: achou muito bons os algorítimos e disse que no consultório faz monitoramento freqüente da função renal de seus pacientes</t>
  </si>
  <si>
    <t>Trabalhei posologia qd, Médico muito contestador, mas acho que irá pensar no assunto...Reforcei também custo de Kaletra pois sei que para este médico é importante</t>
  </si>
  <si>
    <t>RS011036</t>
  </si>
  <si>
    <t>MARIA CRISTINA HEINECK COMIRAN</t>
  </si>
  <si>
    <t>Trabalhei material Dr Lauro Ferreira, destaquei dados do Eurosida, porém Dra não alou muito a respeito...apenas isso que faz monitoramento renal a cada consulta</t>
  </si>
  <si>
    <t>RS026040</t>
  </si>
  <si>
    <t>ALEXANDRE TAVARES FRANZ</t>
  </si>
  <si>
    <t>Trabalhei material Dr Lauro om foco no Eurosida; # mp: Dr achou muito interessante o tema e disse que avala seus pacientes a cada consulta, tendo em vista que a maioria consulta de 6 em 6 meses... Reforcei o fato de Kaletra ter ficado mais isento no Eurosida e que é uma boa associação para seu paciente.</t>
  </si>
  <si>
    <t>RS021473</t>
  </si>
  <si>
    <t>SANDRA INES KNUDSEN</t>
  </si>
  <si>
    <t>Trabalhei material Dr Lauro com foco no estudo Eurosida, Dra disse acreditar que Tdf é o grande vilão, não associa muito com os ips</t>
  </si>
  <si>
    <t>RS009631</t>
  </si>
  <si>
    <t>SANDRA HELEN CHIARI CABRAL</t>
  </si>
  <si>
    <t>Trabalhei material Dr Lauro, # mercado:Dra não tem muita experiência com ATV, nosso concorrente m lajeado é efv, então abordei questão renal com Eurosida, mas foquei em perfil de paciente para início com Kaletra e posologia qd</t>
  </si>
  <si>
    <t>RS026074</t>
  </si>
  <si>
    <t>MARCELO CARNEIRO</t>
  </si>
  <si>
    <t>Conversamos sobre dano renal, citei Eurosida, mas senti que Dr acredita que todos ips influenciem...</t>
  </si>
  <si>
    <t>RS021843</t>
  </si>
  <si>
    <t>ENIO BURGO</t>
  </si>
  <si>
    <t>Trabalhei material Dr Lauro, Dr disse que costuma fazer monitoramento renal a cada consulta</t>
  </si>
  <si>
    <t>RS026852</t>
  </si>
  <si>
    <t>Trabalhei material Dr Lauro com foco no Eurosida.conversamos sobre o evento do ADS</t>
  </si>
  <si>
    <t>RS029915</t>
  </si>
  <si>
    <t>GUSTAVO ROSSINI AUGUSTI</t>
  </si>
  <si>
    <t>Trabalhei material Dr Lauro, destacando nossas vantagens na associação com Tdf; # obj: Dr citou paciente com 800 de triglicérides já usando atorvastatina, que discutiu caso com Dr Letícia e resolveram trocar para ATV; perguntei se isso é freqüente ele disse que não, destaquei vantagens de co formulação, dose única, penetração no SNC, e reforcei que o switch na maioria das vezes não é a melhor alternativa, focar no HIV e manejar os EAs.</t>
  </si>
  <si>
    <t>RS006873</t>
  </si>
  <si>
    <t>HIPOLITO GLISIER RODRIGUES</t>
  </si>
  <si>
    <t>Trabalhei material Dr Lauro, reforçando dados Eurosida. Entreguei convite impresso Athus #con: Dr comentou de um paciente que estava usando efv, com alto colesterol, então ele fez switch para NVP. Destaquei estudo que comprovou que as estatinas e os fibratos proporcionam desfechos melhores que o switch</t>
  </si>
  <si>
    <t>Verifiquei se teve retorno com posologia qd, disse que ainda não.trabalhei material Dr Lauro com foco no Eurosida. #con: conversamos obre switch por lípides, Dr disse que já fez e não teve m bom resultado</t>
  </si>
  <si>
    <t>Trabalhei material Dr Lauro, Dra não fez muitos comentários...</t>
  </si>
  <si>
    <t>Mostrei consenso parte que recomenda continuar Tarv nas mulheres após o parto mesmo sem indicação e cd4; trabalhei material Dr Lauro</t>
  </si>
  <si>
    <t>RS007215</t>
  </si>
  <si>
    <t>NEMORA TREGNAGO BARCELLOS</t>
  </si>
  <si>
    <t>Trabalhei material Dr Lauro;#mp: ondei sua opinião ato a associação de Tdf com os ips, disse que com Kaletra é menos pior que com ATV, mas que o grande problema realmente é o Tdf.</t>
  </si>
  <si>
    <t>Trabalhei material Dr Lauro, #mp: sondei sobre sua opinião em relaçào ao Tdf e ips, Dr disse que acredita que todos os ips acabam influenciando qdo associados ao Tdf, destaquei dados Eurosida e eacs.</t>
  </si>
  <si>
    <t>RS007925</t>
  </si>
  <si>
    <t>MIRIAM JANZ GUTIERREZ</t>
  </si>
  <si>
    <t>Trabalhei material Dr Lauro</t>
  </si>
  <si>
    <t>Trabalhei material Dr Lauro, destacando dados do Eurosida e algorítimos.</t>
  </si>
  <si>
    <t>RS017331</t>
  </si>
  <si>
    <t>CAIO SERGIO CABRAL</t>
  </si>
  <si>
    <t>Trabalhei material Dr Lauro focando Eurosida</t>
  </si>
  <si>
    <t>RS015400</t>
  </si>
  <si>
    <t>WANIA VICTORIA GEWEHR</t>
  </si>
  <si>
    <t>Trabalhei material Dr Lauro focando no longo prazo, pois seus pacientes ainda irão tomar arv por muito tempo.</t>
  </si>
  <si>
    <t>RS004776</t>
  </si>
  <si>
    <t>CEZAR AUGUSTO ALDABE</t>
  </si>
  <si>
    <t>Trabalhei matérial Dr Lauro destacando estudo Eurosida, Dr relatou um caso de EA sério com Kaletra #obj: de um paciente que estava usando kaletra e apresentou hepatite medicamentosa, Dr trocou Kaletra por ATV</t>
  </si>
  <si>
    <t>Trabalhei material Dr Lauro, reforçando vantagem de Kaletra com Tdf. Convidei pra evento Dra Mônica</t>
  </si>
  <si>
    <t>Trabalhei material Dr Lauro, destacando o fato de Kaletra ser mais amigável na associação com Tdf. Reforcei posologia qd#obj: Dra falou que já é difícil o paciente usar duas vezes ao dia quem dirá os 4 comp. Juntos...reforcei que é apenas uma opção e que ela junto com seu paciente irão fazer esta escolha; destaquei co formulação ela concordou que realmente esta é uma grande vantagem...e falei tbém do consenso, ressaltando o custo.</t>
  </si>
  <si>
    <t>RAFAEL SPRANDEL MISSIO</t>
  </si>
  <si>
    <t>Trabalhei material Dr. Lauro com foco nos dados do Eurosida</t>
  </si>
  <si>
    <t>RS005135</t>
  </si>
  <si>
    <t>GABRIEL AZAMBUJA NARVAEZ</t>
  </si>
  <si>
    <t>Trabalhei material Dr Lauro, reforçando dados do Eurosida</t>
  </si>
  <si>
    <t>Trabalhei material Dr Lauro, reforçando Eurosida e a associação Kaletra e Tdf como sendo mais amigável que ATV e Tdf</t>
  </si>
  <si>
    <t>RS028156</t>
  </si>
  <si>
    <t>FABIANO RAMOS</t>
  </si>
  <si>
    <t>Trabalhei material Dr Lauro, reforçando dados do Eurosida #mp: Dr acha o tema muito pertinente, sondei como faz o monitoramento da função renal de seus pacientes e disse que toda a consulta pede exames.</t>
  </si>
  <si>
    <t>Dra estava com pressa apenas entreguei material Dr Lauro reforcei algorítimos.</t>
  </si>
  <si>
    <t>Reforcei dados Eurosida e trabalhei material Dr Lauro, #mt: Dra comentou que viu falarem no JH sobre a associação Tdf e ATV, mas disse ainda que acredita que falta dados neste sentido...mas reforcei Kaletra ser uma associação mais amigável para ser usado com Tdf</t>
  </si>
  <si>
    <t>RS016390</t>
  </si>
  <si>
    <t>ALEXANDRE DE OLIVEIRA ZORZATO</t>
  </si>
  <si>
    <t>Trabalhei material Dr Lauro, destacando estudo Eurosida e desvantagens para ATV R. Dr escutou com atenção porém colocou a #obj: Kaletra dá diarréia, por ser médico sem experiência em HIV, não sabe manejar tão bem e acaba #conc: prescrevendo efv, disse que prescreve Kaletra qdo acha que o paciente não terá boa adesão, pela barreira genética; #obj: para mulheres se acha que não vai engravidar tbém prescreve efv, falei do alto índice de gestações não planejadas; abordei ainda pacientes q trabalham a noite, que operam máquinas e pacientes psiquiátricos</t>
  </si>
  <si>
    <t>RS009006</t>
  </si>
  <si>
    <t>DEA SUZANA MIRANDA GAIO</t>
  </si>
  <si>
    <t>Trabalhei material dr Lauro, #mp colocou que monitora freqüentemente função renal de suas pacientes gestantes. Ressaltei dados Eurosida, reforçando que Kaletra e Tdf é má associação mais amigável em se tratando de danos renais</t>
  </si>
  <si>
    <t>VANEZA DE ANDRADE DA FONTOURA</t>
  </si>
  <si>
    <t>Trabalhei material Dr Lauro, reforçando os riscos da associação ATV e Tdf</t>
  </si>
  <si>
    <t>RS012737</t>
  </si>
  <si>
    <t>MARILIA CORREA DE CORREA</t>
  </si>
  <si>
    <t>Trabalhei material Dr Lauro, com foco na associação Tdf e Kaletra, pensando inclusive em seus pacientes maiores</t>
  </si>
  <si>
    <t>RS029566</t>
  </si>
  <si>
    <t>KARIN ALINE RAUBER</t>
  </si>
  <si>
    <t>Trabalhei VA, introduzindo o assunto renal, #mercado Dra disse que tem muito receio de usar Tdf, mas pelo consenso preconiza antes de ABC, porém disse que é uma boa droga, porém com baixa barreira genética e caro, mas percebi que simpatiza pela droga.</t>
  </si>
  <si>
    <t>Trabalhei VA introduzindo assunto renal</t>
  </si>
  <si>
    <t>KARIN RIBEIRO</t>
  </si>
  <si>
    <t>Trabalhei VA de Kaletra, destacando consenso e flexibilidade posológica</t>
  </si>
  <si>
    <t>RS007226</t>
  </si>
  <si>
    <t>PAULO FASOLO</t>
  </si>
  <si>
    <t>Trabalhei VA introduzindo assunto renal e destacando que Kaletra é mais amigável na associação com Tdf qdo comparado ao ATV</t>
  </si>
  <si>
    <t>RS008901</t>
  </si>
  <si>
    <t>VERA MERCEDES DE MELO</t>
  </si>
  <si>
    <t>Trabalhei VA introduzindo a comorbidade renal</t>
  </si>
  <si>
    <t>RS029179</t>
  </si>
  <si>
    <t>MARCELO COMERLATO SCOTTA</t>
  </si>
  <si>
    <t>Trabalhei consenso brasileiro, focando nos benefícios a longo prazo para as crianças e adolescentes</t>
  </si>
  <si>
    <t>RS026502</t>
  </si>
  <si>
    <t>FABRIZIO MOTTA</t>
  </si>
  <si>
    <t>Trabalhei VA, e Dra mostrou muito interesse no assunto rim, # mercado disse que tem tido problemas com TDF, porém ainda não associou isso à ATV</t>
  </si>
  <si>
    <t>Trabalhei VA introduzindo assunto renal.</t>
  </si>
  <si>
    <t>Trabalhei VA introduzindo comorbidade renal</t>
  </si>
  <si>
    <t>RS019137</t>
  </si>
  <si>
    <t>ROSIMARI GUEDES ZANDER</t>
  </si>
  <si>
    <t>Entreguei material sorodiscordantes, porém foquei em Kaletra baby</t>
  </si>
  <si>
    <t>RS021665</t>
  </si>
  <si>
    <t>CRISTINE PILATI CASTRO</t>
  </si>
  <si>
    <t>Trabalhei material sorodiscordantes, Dra disse que tem oferecido, mas a aceitação não tem sido tão boa!!</t>
  </si>
  <si>
    <t>RS015994</t>
  </si>
  <si>
    <t>JACQUELINE RODRIGUES DE SOUZA</t>
  </si>
  <si>
    <t>Trabalhei ativamente perfil de paciente para início de Tarv com Kaletra, embasada pelo consenso brasileiro, Dra relatou que já tem pacientes com Kaletra qd, que estão muito bem. #obj: Dra ressaltou que tem usado em seus pacientes que tem diarrêia uma fibra da Nestlé chamada fiber mais flora e tem funcionado muito bem, já que dificilmente troca de Tarv por causa da diarréia</t>
  </si>
  <si>
    <t>RAFAEL TEICHMANN</t>
  </si>
  <si>
    <t>Trabalhei intensamenteo consenso brasileiro e verifiquei números</t>
  </si>
  <si>
    <t>RS008549</t>
  </si>
  <si>
    <t>LUIZ ANTONIO PILLA</t>
  </si>
  <si>
    <t>Trabalhei consenso brasileiro, destaquei perfil de pacientes para início com Kaletra . # mercado: Dr tem iniciado para pacientes abaixo de cd4 500 com boa aceitação, porém disse que os casais sorodiscordantes ainda estão resistentes; quanto as gestantes, disse que interrompe após a gestação, mostrei versão preliminar na parte que sugere continuar e propus para o Dr pensar no assunto, tendo em vista que ele é bem resistente à mudanças...</t>
  </si>
  <si>
    <t>RS009689</t>
  </si>
  <si>
    <t>PAULO RICARDO MOREIRA</t>
  </si>
  <si>
    <t>Trabalhei consenso com foco em início de Tarv # mercado Dr confirmou que sua primeira opção tem si Kaletra, destaquei posologia qd, principalmente para os pacientes que usam TDF</t>
  </si>
  <si>
    <t>ANG?LA GARLET</t>
  </si>
  <si>
    <t>@Médico comentou de uma paciente que está super bem com Kaletra, CV indetectável porém o cd4 está caindo um pouco, começou com 137, passou para 368 e agora está 239...# conc disse que os pacientes realmente tem péssima adesào ao RTV e que o ATV Tem este p</t>
  </si>
  <si>
    <t>RS012882</t>
  </si>
  <si>
    <t>ELBIO BALCEMAO ESTEVE</t>
  </si>
  <si>
    <t>Destaquei consenso brasileiro, custo, durabilidade, potência e co formulação #mercado, Dr disse que 50% de seus pacientes usam Kaletra # mp trabalhei material sorodiscordantes porém Dr disse que ainda não teve oportunidade com este perfil</t>
  </si>
  <si>
    <t>RS019792</t>
  </si>
  <si>
    <t>ADRO UBIRATA LINHARES DOS REIS</t>
  </si>
  <si>
    <t>Destaquei mais uma vez o preço de kaletra e nosso posicionamento no consenso brasileiro Trabalhei material sorodiscordantes, #mercado Dr disse que tem oferecido Tarv aos casais sorodiscordantes mas a maioria prefere adiar o início...</t>
  </si>
  <si>
    <t>Trabalhei VA, já entrando nas questóes renais, reforçando a alta incidência de alterações renais nos pacientes HIV</t>
  </si>
  <si>
    <t>M?NICA MOURA</t>
  </si>
  <si>
    <t>Verifiquei números de Kaletra, conversei obre switch por intolerância, mas falou que é raro acontecer, a maioria consegue se adaptar super bem.</t>
  </si>
  <si>
    <t>RS013820</t>
  </si>
  <si>
    <t>ANA MARIA SANDRI</t>
  </si>
  <si>
    <t>Trabalhei VA com anormalidades renais e tabela ESCS</t>
  </si>
  <si>
    <t>Trabalhei VA em anormalidades renais com tabela do EACS</t>
  </si>
  <si>
    <t>Trabalhei VA na parte de anormalidades renais</t>
  </si>
  <si>
    <t>Trabalhei VA introduzindo assunto rim</t>
  </si>
  <si>
    <t>RS029789</t>
  </si>
  <si>
    <t>MARIA HELENA DA S PITOMBEIRA RIGATTO</t>
  </si>
  <si>
    <t>Trabalhei VA, já entrando no assunto renal</t>
  </si>
  <si>
    <t>Trabalhei VA e Kaletra baby dose</t>
  </si>
  <si>
    <t>Trevisita trabalhando VA, reforcei consenso e custo de Kaletra. Conversamos sobre possível evento no ADS, porém Dr disse que não podemos fazer evento dentro da instituição..</t>
  </si>
  <si>
    <t>Verifiquei números de março e trabalhei VA destacando consenso brasileiro</t>
  </si>
  <si>
    <t>SP045598</t>
  </si>
  <si>
    <t>SELMA VIEIRA DE LEMOS CUNHA</t>
  </si>
  <si>
    <t>MÉDICO VISITADO EM 04/04. LANCEI VISITA APÓS CADASTRAR MÉDICO QUE NÃO CONSTAVA NO PAINEL. MÉDICO PRIMEIRO NÃO FOI APROVADO, DEPOIS APARECEU COMO MÉDICO SIM E A VISITA LANÇADA DESAPARECEU, ESTOU CONFIRMANDO VISITA, POIS ESTAVA LÁ.</t>
  </si>
  <si>
    <t>SP029996</t>
  </si>
  <si>
    <t>CARLOS MELLO DE CAPITANI</t>
  </si>
  <si>
    <t>SP057430</t>
  </si>
  <si>
    <t>HERMANO DE MATTOS BOECHAT POUBEL</t>
  </si>
  <si>
    <t>#OPV: VERIFICAR NOVOS CASOS COM KALETRA, REFORÇAR IP PREFERENCIAL CONSENSO, ADESÃO, CORPO E VERIFICAR IMPACTOS NA CONTINUIDADE TERAPIA A LONGO PRAZO.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t>
  </si>
  <si>
    <t>SP083127</t>
  </si>
  <si>
    <t>KRISTIANE NEVES FRAGA MOREIRA ROSATELI</t>
  </si>
  <si>
    <t>#OPV: REFORÇAR AS TERAPIAS COM KALETRA E COMPARÁ-LO COM EFV NO PERFIL CORPO(LIPOATROFIA) E MENTE (PENETRAÇÃO SNC). FOCAR AINDA NA POSOLOGIA.  #OBJ: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t>
  </si>
  <si>
    <t>SP830921</t>
  </si>
  <si>
    <t>ADRIANA PEDROSO</t>
  </si>
  <si>
    <t>#OPV: REFORÇAR KALETRA COMO ESCOLHA IP CONSENSO. VOLTAR A DESTACAR SEGURANÇA DRC E LIGAR A SEGURANÇA A LONGO PRAZO COMO DIFERENCIAL.  #OBJ: TEM COMO PERFIL UTILIZAR KALETRA PARA PACIENTES MAIS COMPLICADOS COM CD4 MAIS BAIXO. SEGUE CONSENSO E PRESCREVE EFV, MAS, PACIENTES COM CD4 MAIOR QUE NÃO SE ADAPTAM A EFV, OU ACREDITA QUE NÃO TEM PERFIL INICIA COM ATV. #MP: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t>
  </si>
  <si>
    <t>SP091615</t>
  </si>
  <si>
    <t>SERGIO RODRIGUES</t>
  </si>
  <si>
    <t>#OPV: REFORÇAR MAIS QUESTÃO ADESÃO. TEMAS COMO CO-FORMULAÇÃO E DOSE ÚNICA DEVEM SER REFORÇADOS.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t>
  </si>
  <si>
    <t>SP117660</t>
  </si>
  <si>
    <t>FABIO VITOR MARIA</t>
  </si>
  <si>
    <t>#OPV: VERIFICAR MAIS CASOS PARA KALETRA ONDE ADESÃO SEJA IMPEDITIVO. REFORÇAR MAIS POTÊNCIA, BARREIRA GENÉTICA, E DOSE ÚNICA.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t>
  </si>
  <si>
    <t>SP087807</t>
  </si>
  <si>
    <t>MARGARETH PEREIRA</t>
  </si>
  <si>
    <t>#OPV: VERIFICAR NOVA OBS COM KALETRA PARA ESTIGMAS CORPO E COMPLEMENTAR COM DRC + TENOFOVIR. LEMBRAR RITONA + GELADEIRA + DOSE ÚNICA.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t>
  </si>
  <si>
    <t>SP045210</t>
  </si>
  <si>
    <t>ARNALDO ETZEL</t>
  </si>
  <si>
    <t>#OPV: REFORÇAR KALETRA X EFV EM INICIO DE TRATAMENTO. DESTACAR PACIENTES QUE SE INFECTAM COM INDIVIDUOS QUE JÁ TOMAM ARVS (RESIT. PRIMARIA).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t>
  </si>
  <si>
    <t>SP130620</t>
  </si>
  <si>
    <t>MARCELO CONTARDO MOSCOSO NAVEIRA</t>
  </si>
  <si>
    <t>#OPV: VERIFICAR MAIS CASOS PARA KALETRA ONDE CORPO SEJA DETERMINANTE E REFORÇAR EM ADESÃO(DOSE ÚNICA, GELADEIRA E CO-FORMULAÇÃO).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t>
  </si>
  <si>
    <t>SP067780</t>
  </si>
  <si>
    <t>MARCO ANTONIO BARBOSA DOS REIS</t>
  </si>
  <si>
    <t>#OPV: REFORÇAR AS TERAPIAS COM KALETRA E COMPARÁ-LO COM EFV NO PERFIL CORPO(LIPOATROFIA) E MENTE (PENETRAÇÃO SNC). FOCAR AINDA NA POSOLOGIA.  #OBJ: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t>
  </si>
  <si>
    <t>SP050331</t>
  </si>
  <si>
    <t>PAULO RENATO VASCONCELOS DE SOUSA</t>
  </si>
  <si>
    <t>#OPV: REFORÇAR MAIS QUESTÃO ADESÃO. TEMAS COMO CO-FORMULAÇÃO E DOSE ÚNICA DEVEM SER REFORÇADOS.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t>
  </si>
  <si>
    <t>SP059397</t>
  </si>
  <si>
    <t>ROSA MARIA DA SILVA</t>
  </si>
  <si>
    <t>#OPV: VERIFICAR MAIS CASOS PARA KALETRA ONDE CORPO SEJA DETERMINANTE E REFORÇAR EM ADESÃO(DOSE ÚNICA, GELADEIRA E CO-FORMULAÇÃO).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t>
  </si>
  <si>
    <t>SP077881</t>
  </si>
  <si>
    <t>PAULA BAPTISTA CARVALHO</t>
  </si>
  <si>
    <t>#OPV: REFORÇAR MAIS KALETRA EM POTENCIA DOSE ÚNICA E CO-FORMULAÇÃO. VERIFICAR PERFIL EM QUE KALETRA MELHOR SE ENQUADRA E FOCAR QUE CO FORMULAÇÃO GARANTE TOMADA DO RITONAVIR  #OBJ: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t>
  </si>
  <si>
    <t>TAIS COSTA ZANINI PAES</t>
  </si>
  <si>
    <t>#OPV: REFORÇAR MAIS POTENCIA E DURABILIDADE DOS ESQUEMAS COM KALETRA E COMPARÁ-LO COM EFV EM SNC E CORPO.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t>
  </si>
  <si>
    <t>SP115624</t>
  </si>
  <si>
    <t>CAROLINA MARQUEZ DA C BRITES MASUTTI</t>
  </si>
  <si>
    <t>#OPV: VERIFICAR NOVA OBS COM KALETRA PARA ESTIGMAS CORPO E COMPLEMENTAR COM DRC + TENOFOVIR. LEMBRAR RITONA + GELADEIRA + DOSE ÚNICA.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t>
  </si>
  <si>
    <t>SP080937</t>
  </si>
  <si>
    <t>EDISON DE GODOY HADDAD</t>
  </si>
  <si>
    <t>OPV#VERIFICAR SE INICIOU NOVO PACIENTE HSH COM KALETRA E REFORÇAR BENEFÍCIOS KALETRA EM CORPO E MENTE  #OBJ: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t>
  </si>
  <si>
    <t>SP085230</t>
  </si>
  <si>
    <t>DENISE LIE MOLINA GROSSI</t>
  </si>
  <si>
    <t>#OPV: VERIFICAR MAIS CASOS PARA KALETRA ONDE ADESÃO SEJA IMPEDITIVO. REFORÇAR MAIS POTÊNCIA, BARREIRA GENÉTICA, E DOSE ÚNICA.  #OBJ: TEM COMO PERFIL UTILIZAR KALETRA PARA PACIENTES MAIS COMPLICADOS COM CD4 MAIS BAIXO. SEGUE CONSENSO E PRESCREVE EFV, MAS, PACIENTES COM CD4 MAIOR QUE NÃO SE ADAPTAM A EFV, OU ACREDITA QUE NÃO TEM PERFIL INICIA COM ATV. #MP: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t>
  </si>
  <si>
    <t>#OPV: REFORÇAR MAIS KALETRA EM POTENCIA DOSE ÚNICA E CO-FORMULAÇÃO. VERIFICAR PERFIL EM QUE KALETRA MELHOR SE ENQUADRA E FOCAR QUE CO FORMULAÇÃO GARANTE TOMADA DO RITONAVIR  #OBJ: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t>
  </si>
  <si>
    <t>SP056408</t>
  </si>
  <si>
    <t>MONICA JACQUES DE MORAES</t>
  </si>
  <si>
    <t>SP043103</t>
  </si>
  <si>
    <t>ANA LUCIA KRZESINSKI</t>
  </si>
  <si>
    <t>SP045429</t>
  </si>
  <si>
    <t>MARIA ESTELA FORNAZIERI</t>
  </si>
  <si>
    <t>#OPV: COMPARAR KALETRA X OUTROS IPs. DESTACAR DOSE ÚNICA E CO FORMULAÇÃO E FOCAR COMORBIDADES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t>
  </si>
  <si>
    <t>SP051581</t>
  </si>
  <si>
    <t>WILLIAM BARROS DE ABREU</t>
  </si>
  <si>
    <t>#OPV: REFORÇAR MAIS POTENCIA E DURABILIDADE DOS ESQUEMAS COM KALETRA E COMPARÁ-LO COM EFV EM SNC E CORPO.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t>
  </si>
  <si>
    <t>SP085971</t>
  </si>
  <si>
    <t>ORIVAL SILVA SILVEIRA</t>
  </si>
  <si>
    <t>#OPV: REFORÇAR KALETRA COMO ESCOLHA IP CONSENSO. VOLTAR A DESTACAR SEGURANÇA DRC E LIGAR A SEGURANÇA A LONGO PRAZO COMO DIFERENCIAL.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t>
  </si>
  <si>
    <t>#OPV: REFORÇAR ADESÃO COM CO-FORMULAÇÃO, DEVIDO CERTEZA DA TOMADA RITONAVIR E ASSOCIAÇÃO ANTI-ACIDOS.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t>
  </si>
  <si>
    <t>SP097955</t>
  </si>
  <si>
    <t>CELI NUNES BRUSCKI</t>
  </si>
  <si>
    <t>#OPV: REFORÇAR MAIS A QUESTÃO DE SUPRESSÃO VIRAL SUSTENTADA, LONGEVIDADE E CORPO COM DESTAQUE X ATV E LIPOATROFIA X EFV.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t>
  </si>
  <si>
    <t>#OPV: COMPARAR KALETRA X OUTROS IPs. DESTACAR DOSE ÚNICA E CO FORMULAÇÃO E FOCAR COMORBIDADES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t>
  </si>
  <si>
    <t>#OPV: REFORÇAR KALETRA X EFV EM INICIO DE TRATAMENTO. DESTACAR PACIENTES QUE SE INFECTAM COM INDIVIDUOS QUE JÁ TOMAM ARVS (RESIT. PRIMARIA).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t>
  </si>
  <si>
    <t>#OPV: VERIFICAR NOVOS CASOS COM KALETRA. REFORÇAR BENEFÍCIOS DE KALETRA EM LONGEVIDADE(720) E FOCAR EM COMORBIDADES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t>
  </si>
  <si>
    <t>#OPV: VERIFICAR NOVOS CASOS COM KALETRA. REFORÇAR BENEFÍCIOS DE KALETRA EM LONGEVIDADE(720) E FOCAR EM COMORBIDADES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t>
  </si>
  <si>
    <t>SP111731</t>
  </si>
  <si>
    <t>ADRIANE MAIRA DELICIO</t>
  </si>
  <si>
    <t>SP109365</t>
  </si>
  <si>
    <t>RITA DE CASSIA CAMPAGNONE COIMBRA</t>
  </si>
  <si>
    <t>SP130191</t>
  </si>
  <si>
    <t>RAFAELLA SHIMADA GOMES</t>
  </si>
  <si>
    <t>SP117108</t>
  </si>
  <si>
    <t>GABRIEL POLETINI</t>
  </si>
  <si>
    <t>SP111964</t>
  </si>
  <si>
    <t>PAULO AFONSO MARTINS ABATI</t>
  </si>
  <si>
    <t>SP074543</t>
  </si>
  <si>
    <t>CARLOS MENICUCCI SABIONI</t>
  </si>
  <si>
    <t>SP111742</t>
  </si>
  <si>
    <t>ANDRE RICARDO DE LIMA</t>
  </si>
  <si>
    <t>SP062168</t>
  </si>
  <si>
    <t>ADILSON ROBERTO DE MARIA</t>
  </si>
  <si>
    <t>SP027822</t>
  </si>
  <si>
    <t>TABAJARA PAQUES BARROS</t>
  </si>
  <si>
    <t>SP134997</t>
  </si>
  <si>
    <t>LETICIA PISONI ZANAGA</t>
  </si>
  <si>
    <t>SP059819</t>
  </si>
  <si>
    <t>ARTEMIS KILARIS</t>
  </si>
  <si>
    <t>SP111761</t>
  </si>
  <si>
    <t>DANILO DA FONTOURA PONCHET</t>
  </si>
  <si>
    <t>SP121570</t>
  </si>
  <si>
    <t>RAQUEL ALFARO PESSAGNO</t>
  </si>
  <si>
    <t>SP131407</t>
  </si>
  <si>
    <t>MIDIAN BERALDI DA SILVA</t>
  </si>
  <si>
    <t>SP123959</t>
  </si>
  <si>
    <t>AUDREY CRISTIANE QUEZADA ALMEIDA</t>
  </si>
  <si>
    <t>SP078892</t>
  </si>
  <si>
    <t>TAISA GROTTA RAGAZZO</t>
  </si>
  <si>
    <t>SP084202</t>
  </si>
  <si>
    <t>VALERIA CORREIA DE ALMEIDA</t>
  </si>
  <si>
    <t>- #OBJ: OS PACIENTES PERFIS MULHERES VÊM AUMENTANDO. MUITAS TEM COMPANHEIROS SORO DISCORDANTES. MOSTRA PREOCUPAÇÃO POIS NÃO CONSIDERA KALETRA IDEAL. TEM AS DISLIPIDEMIAS E MUITOS COMPRIMIDOS.  #MP: CONF. CONSENSO, DEVE-SE INICIAR TRATAMENTO NESTE PERFIL P</t>
  </si>
  <si>
    <t>SP070083</t>
  </si>
  <si>
    <t>JOPER FONSECA JUNIOR</t>
  </si>
  <si>
    <t>#OPV: VERIFICAR NOVA OBS COM KALETRA PARA ESTIGMAS CORPO E COMPLEMENTAR COM DRC + TENOFOVIR. LEMBRAR RITONA + GELADEIRA + DOSE ÚNICA.  #OBJ: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t>
  </si>
  <si>
    <t>#OPV: COMPARAR KALETRA X OUTROS IPs. DESTACAR DOSE ÚNICA E CO FORMULAÇÃO E FOCAR COMORBIDADES  #OBJ: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t>
  </si>
  <si>
    <t>#OPV: REFORÇAR KALETRA X EFV EM INICIO DE TRATAMENTO. DESTACAR PACIENTES QUE SE INFECTAM COM INDIVIDUOS QUE JÁ TOMAM ARVS (RESIT. PRIMÉRIA).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t>
  </si>
  <si>
    <t>#OPV: REFORÇAR MAIS QUESTÃO ADESÃO. TEMAS COMO CO-FORMULAÇÃO E DOSE ÚNICA DEVEM SER REFORÇADOS.  #OBJ: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t>
  </si>
  <si>
    <t>#OPV: REFORÇAR ADESÃO COM CO-FORMULAÇÃO, DEVIDO CERTEZA DA TOMADA RITONAVIR E ASSOCIAÇÃO ANTI-ACIDOS.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t>
  </si>
  <si>
    <t>#OPV: REFORÇAR KALETRA COMO ESCOLHA IP CONSENSO. VOLTAR A DESTACAR SEGURANÇA DRC E LIGAR A SEGURANÇA A LONGO PRAZO COMO DIFERENCIAL.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t>
  </si>
  <si>
    <t>#OPV: VERIFICAR NOVOS CASOS COM KALETRA. REFORÇAR BENEFÍCIOS DE KALETRA EM LONGEVIDADE(720) E FOCAR EM COMORBIDADES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t>
  </si>
  <si>
    <t>#OPV: VERIFICAR NOVOS CASOS COM KALETRA, REFORÇAR IP PREFERENCIAL CONSENSO, ADESÃO, CORPO E VERIFICAR IMPACTOS NA CONTINUIDADE TERAPIA A LONGO PRAZO.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t>
  </si>
  <si>
    <t>#OPV: REFORÇAR MAIS KALETRA EM POTENCIA DOSE ÚNICA E CO-FORMULAÇÃO. VERIFICAR PERFIL EM QUE KALETRA MELHOR SE ENQUADRA E FOCAR QUE CO FORMULAÇÃO GARANTE TOMADA DO RITONAVIR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t>
  </si>
  <si>
    <t>#OPV: REFORÇAR AS TERAPIAS COM KALETRA E COMPARÁ-LO COM EFV NO PERFIL CORPO(LIPOATROFIA) E MENTE (PENETRAÇÃO SNC). FOCAR AINDA NA POSOLOGIA.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t>
  </si>
  <si>
    <t>#OPV: VERIFICAR MAIS CASOS PARA KALETRA ONDE CORPO SEJA DETERMINANTE E REFORÇAR EM ADESÃO(DOSE ÚNICA, GELADEIRA E CO-FORMULAÇÃO).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t>
  </si>
  <si>
    <t>#OPV: REFORÇAR MAIS POTENCIA E DURABILIDADE DOS ESQUEMAS COM KALETRA E COMPARÁ-LO COM EFV EM SNC E CORPO.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t>
  </si>
  <si>
    <t>SP024234</t>
  </si>
  <si>
    <t>RICARDO LEITE HAYDEN</t>
  </si>
  <si>
    <t>SP135212</t>
  </si>
  <si>
    <t>THAIS CRISTINA GARBELINI SALLES</t>
  </si>
  <si>
    <t>OBJ#MEDICO RELATOU QUE EM SOROS DISCORDANTES ADESÃO É DESAFIO EM ASSINTOMÁTICOS. CORPO É DETERMINANTE PARA HSH. INICIA COM FOCO EM CONSENSO.MP#DESTAQUEI ESQUEMAS CONSENSO E FOQUEI SOBRE ESTIGMA EFV COM LIPOATROFIA. DIFÍCIL REVERSÃO. DESTAQUEI QUE EM HSH ESTIGMAS SÃO ASPECTOS DETERMINANTES A ESTE PERFIL DE PACIENTE. ADESÃO E SUCESSO COM KALETRA SÃO DIFERENCIAL A ESTE PACIENTE</t>
  </si>
  <si>
    <t>SP036824</t>
  </si>
  <si>
    <t>TERESA MARIA ISAAC NISHIMOTO</t>
  </si>
  <si>
    <t>- #OBJ: KALETRA  CONTINUA UM DESAFIO EM ADESÃO. PROBLEMAS GÁSTRICOS E POSOLOGIA SÃO LIMITADORES.  #MP: DESTAQUEI QUE RITONA EM MUITOS CASOS ACABA SENDO IMPEDITIVO A ADESÃO. OUTROS IPS TEM GELADEIRA COM RITONA. EM UMA METANÁLISE E NO CASTLE, A DIARRÉIA FIC</t>
  </si>
  <si>
    <t>VERIFICAR PERFIL DE PACIENTE QUE A MÉDICA ACREDITA QUE KALETRA MAIS SE ENCAXEMÊDICA VÊ MULHERES EM IDADE FÉRTIL COM UM BOM PERFIL PARA KALETRA#MP COM BOA ACEITAÇÃO DESTAQUE PARA A IMPORTÂNCIA DO RASTREIO</t>
  </si>
  <si>
    <t>#MERC SONDEI SOBRE PRESSÃO BMS DE FORMA BEM SUTIL MÉDICA DIZ NÃO RECEBER VISITAS MUITO FREQÜENTES PERCEBI QUE A BMS NÃO TEM MUITO ENTRADA COM ESTA MÉDICA DESTA FORMA DIFARCEI E MUDEI DE ASSUNTO.</t>
  </si>
  <si>
    <t>#MP DEMOSTROU INDIFRENÇA EM RELAÇÃO AO ARTIGO, PERCEBI QUE O RASTREIO JÁ É UMA CONDUTA PRESENTE E NÃO GOSTA DE USAR ATV.*</t>
  </si>
  <si>
    <t>#MERC MÉDICA COMENTO QUE TEM OBSERVADO UM NUMERO MAIOR DE MULHERES E TAMBÉM HSH MAS NÃO SABE QUANTIFICAR</t>
  </si>
  <si>
    <t>VERIFICAR CONDUTA NA PRIMEIRA FALHA A EFAVIREZ#MP MÉDICA SE SENTIU SENSIBILIZADA PELA IMPORTÂNCIA DO RASTREIO RENAL E ÓSSEO . ABORDAGEM NO PROGRAMA MIND EXCHENG MÉDICA ELOGIOU O RIMA</t>
  </si>
  <si>
    <t>#MERC EM SONDAGEM MÉDICO COMENTOU QUE OS PACIENTES TEM CHEGO JÁ DOENTES E COM CD4 BAIXO E PERCEBI QUE NÃO ESTÁ OFERECENDO PARA CASAIS SORODISCORDANTES. MÉDICO COMENTOU QUE EM SC NÃO TEM PROBLEMA PARA PRESCREVER DROGAS COM FOSAMPRENAVIR ATÉ MESMO COMO PRIMEIRO TRATAMENTO</t>
  </si>
  <si>
    <t>#CON MÉDICO DIZ QUE ATV SEM BOOSTER FUNCIONA MUITO BEM PARA PACIENTES ADERENTE INCLUSIVE COM TENOFOVIRLEMBRE A INTERAÇÃO DE TENO COM ATV O QUE FAZ BAIXAR BASTANTE A CONCENTRAÇÃO PLASMÁTICA, MAS O MÉDICO DIZ QUE FUNCIONA E QUE ELE TEM PACIENTES A ANOS INDETECTÁVEL ENTÃO FALAMOS SOBRE O RISCO RENAL QUANDO ESTAS DROGAS SÃO USADAS JUNTAS</t>
  </si>
  <si>
    <t>Dr. Gustavo  Iniciei apresentada a tabela de penetração, destacando que Kaletra, dentre os ARVs mais modernos, está entre os que mais têm penetração no SNC e dou enfoque a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#OPV: continuar destacando o manejo dos eventos adversos de Kaletra e posologia QD.</t>
  </si>
  <si>
    <t>Dra Helena Promovi que a medica  observe mais  paciente,pois ele pode ter uma provável predisposição a males neurocognitivos acendidos pelo o HIV e que, às vezes, são potencializados por efeitos colaterais do ITRNN e corroborei com a ponderação de escolher um esquema com penetração e alta no escore de Letendre  #OPV: continuar destacando o manejo dos eventos adversos de Kaletra e posologia QD, promover o material do Dr. Lauro.</t>
  </si>
  <si>
    <t>Dra Regina Nesta visita abordei a dificuldade na adesão , principalmente na tomada do Ritonavir,Continuei foco em manejo de EAs, coformulação ,comodidade e flexibilidade da posologia, e também não necessidade de refrigeração, o que ajuda na adesão do kaletra e percebi que a Dra se preocupa muito com adesão, o que pode gerar uma oportunidade.  #OPV: na próxima visita focar as alterações renais e ósseas.</t>
  </si>
  <si>
    <t>Dra Maria Claudia Revisita: Destaquei o material do Dr. Lauro, dando ênfase a dificuldade de exames que existe no posto e instiguei a Dra utilizar uma droga  mais segura em relação as alterações renais, a dra concordou porem observei que a percepção dela em relação a diarréia aumentou, conversei sobre o uso de cálcio, porem a Dra informou que o preço é a grande barreira. #OPV: continuar focando no manejo dos EAS de Kaletra. Observação: verificar a possibilidade de patrocínio para o brasileiro</t>
  </si>
  <si>
    <t>Dra Edwiges:  Aproveitei e continuei a visita destacando estudo 720 e 830, quanto a durabilidade sem falhas e comodidade posológica de Kaletra e continuei focando Kaletra, principalmente no resgate, por se tratar de uma excelente droga e não precisar de RTV refrigerado, o que dificulta e muito, a adesão dos pacientes. #OPV :  Voltaria destacar o uso de kaletra para mulheres em idade fértil e diferenciação de Ip'r.</t>
  </si>
  <si>
    <t>Dr. Michel,  Iniciei sondado em que momento da terapia ele utiliza Kaletra, ele me respondeu que tem usa muito no resgate do Efavirenz, e as vezes no resgate do Atazanavir, mas  tem Kaletra como primeira opção, aproveitei e destaque o consenso DHHS, ela também demonstrou ter uma objeção: náuseas. Destaquei o guia de investigação, manejo e prevenção das co-morbidades associadas ao HIV, dei ênfase as alterações renais e dificuldade de manejo e instiguei ele a usar uma droga mais segura.. #MP o Dr. Adorou a qualidade do guia  e na sua opinião foi o melhor material entregue na conferencia, e solicitou para os residentes da AMI.  #OBJ:Manter foco na objeção com QD .   #OPV: continuar focando nos EAS de Kaletra, focando o resgate de ITRNN.</t>
  </si>
  <si>
    <t xml:space="preserve">#MP o Dr. Adorou a qualidade do guia  e na sua opinião foi o melhor material entregue na conferencia, e solicitou para os residentes da AMI.  </t>
  </si>
  <si>
    <t xml:space="preserve">#OBJ:Manter foco na objeção com QD .   </t>
  </si>
  <si>
    <t>Dra. Débora Teixeira:  Visita rápida sem muito feedback, apenas voltei a destacar o estudo de manejo da Hipertrigliceridemia, voltar ainda neste ciclo. #OPV: manter a OPV da visita anterior.</t>
  </si>
  <si>
    <t>Dra Regina: Visita com foco na abordagem na dose única e focando manejo de EAs e comodidade com Kaletra, afinal de contas, o paciente pode tomar tudo de uma só vez com TDF e 3TC. O objetivo é manter a médica atualizada, focando em novidades, explorando o seu perfil, com o enfoque em manejo e comodidade de Kaletra. #OPV: continuar focando em estudos de longa duração, pois a Dra é infecto pediatra. #MP o Dr. Adorou a qualidade do guia  e na sua opinião foi o melhor material entregue na conferencia</t>
  </si>
  <si>
    <t xml:space="preserve">#OPV: continuar focando em estudos de longa duração, pois a Dra é infecto pediatra. </t>
  </si>
  <si>
    <t>Dr. Marcus Davi:   Acredito que posso utilizar a estratégia de destacar bons resultados dos médicos com posologia QD, divulgando melhoras comentadas por seus colegas nos EAs, pois assim, posso contornar a principal objeção que é o número de comprimidos. #OBJ:Manter foco na objeção com QD .   #OPV: continuar focando nos EAS de Kaletra, focando o resgate de ITRNN.</t>
  </si>
  <si>
    <t>Dr. Marcus: Comecei a visita discutindo sobre a #OBJ:posologia QD, ele informou que usa, porém tem pacientes que tem mais diarréias, sugeri o uso de comprimidos de cálcio já que a marinha tem disponibilidade, o dr achou interessante, porém me solicitou estudos sobre o manejo da diarréia com comprimidos de cálcio . #OPV: continuar focando na posologia e coformulação e verificar no Abbott Center.</t>
  </si>
  <si>
    <t xml:space="preserve">#OBJ:posologia QD, ele informou que usa, porém tem pacientes que tem mais diarréias, sugeri o uso de comprimidos de cálcio já que a marinha tem disponibilidade, o dr achou interessante, porém me solicitou estudos sobre o manejo da diarréia com comprimidos de cálcio . </t>
  </si>
  <si>
    <t>Dra Maria Clara: Sondei sobre os hábitos prescritivos dela, ela me informou que usa mais para resgate e uma vez ao dia para virgens e experimentado, inclusive conversou sobre um paciente dela que por má adesão ela trocou de BID para QD e paciente passou a ter carga viral indetectável. Destaquei os uso de óleo de peixe para combater a Hipertrigliceridemia. #OPV: diante do feed back dado pela medica, focar nas próximas visitas em pacientes virgens de terapia.</t>
  </si>
  <si>
    <t>Dr. Patrícia Iniciei a visita discutindo  sobre os hábitos prescritivos, porém ela deu respostas muito genéricas, por isso não consegui ter a certeza de esquema preferencial , em relação a posologia QD, a medica informou que não usa , pois segundo ela os pacientes reclamam da quantidade de comprimidos. #obj: quantidade de comprimidos. #MP o Dr. Adorou a qualidade do guia  e na sua opinião foi o melhor material entregue na conferencia, e vai ajudar muito no dia a dia dela.  #OPV : continuar a sondagem de hábitos prescritivos e solicitar o estudo 730 para a objeção de quantidade de comprimidos.</t>
  </si>
  <si>
    <t xml:space="preserve">#obj: quantidade de comprimidos. </t>
  </si>
  <si>
    <t xml:space="preserve">#MP o Dr. Adorou a qualidade do guia  e na sua opinião foi o melhor material entregue na conferencia, e vai ajudar muito no dia a dia dela.  </t>
  </si>
  <si>
    <t>Dr. Nélio: Comecei visita discutindo  sobre os hábitos prescritivos, e Dr. foi muito sincero informou que usa o consenso, porém para pacientes com distúrbios psiquiátricos ele usa kaletra, destaquei o consenso e a versão preliminar, perguntei sobre i procedimento com gestantes o dr informou que usa kaletra, porém inicia com Efavirenz , instiguei o medico a já iniciar com kaletra, pois a maioria da gestações não planejadas e o dr gostou da abordagem. #OPV: continuar focando em mulheres em idade fértil,</t>
  </si>
  <si>
    <t>Dr. Lauro,  Destaquei o manejo não farmacológico da dislipidemia, usando como referencia o guia de investigação, manejo e prevenção das co-morbidades associadas ao HIV.   #OPV: continuar focando nos eas de Kaletra, focar nos estudos 730 e Actg 5142. #MP o Dr. Adorou a qualidade do guia  e na sua opinião foi o melhor material entregue na conferencia</t>
  </si>
  <si>
    <t xml:space="preserve">#OPV: continuar focando nos eas de Kaletra, focar nos estudos 730 e Actg 5142. </t>
  </si>
  <si>
    <t>Dra Claudete:  A Dra confirmou que usa kaletra QD, porém voltou a reclamar da diarréia, tentei contornar, com o uso de comprimidos de cálcio, porém a medica informou que tem medo por que afeta os rins. #OPV : contornar a objeção da diarréia e verificar sobre o risco de uso de comprimidos de cálcio em pacientes soropositivos.</t>
  </si>
  <si>
    <t>Dr Alamir: Iniciei dando destaque ao manejo não farmacológico de Kaletra e enfatizei a posologia QD, em seguida discuti sobre o manejo das alterações neurocognitivas, destacando o conteúdo do guia de investigação, manejo e prevenção das co-morbidades associadas ao HIV, que foi entregue na J.H, #MP o Dr. Adorou a qualidade do guia  e na sua opinião foi o melhor material entregue na conferencia.. OPV: continuar focando no manejo dos eas de Kaletra, voltar a instigar o medico a aumentar a o seu acompanhamento das alterações renais.</t>
  </si>
  <si>
    <t>Dr. Roberto. Pontuei sobre o manejo da diarréia, em seguida  solicitei que o medico observe mais  paciente,pois ate pode ter uma possível predisposição a males neurocognitivos acendidos pelo o HIV e que, às vezes, são potencializados por efeitos colaterais do ITRNN e corroborei com a ponderação de escolher um esquema com penetração e alta no escore de Letendre (KAL + BIO = 9 pontos) . #OPV: continuar destacando o manejo dos eventos adversos de Kaletra e posologia QD.</t>
  </si>
  <si>
    <t>#OPV: continuar dando ênfase a adesão e ao manejo não farmacológico dos eventos adversos do Kaletra</t>
  </si>
  <si>
    <t>#material do ciclo: em relação aos materiais do ciclo todos gostaram do da versão preliminar apesar de já estarem cientes sobre os principais assuntos só que a versão impresso ajudou muito, inclusive a Dra Letícia solicitou uma versão para ficar na sala dos médicos.</t>
  </si>
  <si>
    <t>Dra valeriaLogo no inicio da visita a Dra observou o material do ciclo e adorou, pois observei que ela respeita muito a opinião do Dr Estevão e começamos a discutir sobre inicio de terapia em casais, pois os pacientes de consultório tende a ter um melhor entendimento da doença, a Dra estava sozinha na enfermagem do HUPE e teve finalizar a visita.#OPV: continuar focando em comorbidades, principalmente em risco renal para linkar com o material do próximo ciclo e instigar a Dra a prescrever uma droga mais seguro para os pacientes com perfil de risco.</t>
  </si>
  <si>
    <t>Dr Eduardo   Iniciei a visita destacando mais uma vez o consenso brasileiro. #MP. O dr informou as capas dos materiais de ciclo estão parecidas demais e que não leu o de casais sorodiscordantes por este motivo. Perguntei sobre a pratica clinica dele com este perfil de paciente, e como na maioria das vezes que eu fiz esta perguntei e a resposta foi sobre a dificuldade de se iniciar este perfil de paciente, argumentei sobre os eventos adversos estéticos e seu impacto na adesão, e foquei na posologia QD. Ainda perguntei sobre a percepção dele dos pacientes com risco renal, porem não deu tempo para uma resposta. #OPV: retornar a comorbidade da ultima visita e focar em ATV X Kaletra no que diz respeito a risco renal.</t>
  </si>
  <si>
    <t xml:space="preserve">#MP. O dr informou as capas dos materiais de ciclo estão parecidas demais e que não leu o de casais sorodiscordantes por este motivo. Perguntei sobre a pratica clinica dele com este perfil de paciente, e como na maioria das vezes que eu fiz esta perguntei e a resposta foi sobre a dificuldade de se iniciar este perfil de paciente, argumentei sobre os eventos adversos estéticos e seu impacto na adesão, e foquei na posologia QD. Ainda perguntei sobre a percepção dele dos pacientes com risco renal, porem não deu tempo para uma resposta. </t>
  </si>
  <si>
    <t>Dr. Hamilton Comecei fazendo a seguinte pergunta: a senhora acha mais importante na adesão, a quantidade de comprimidos ou a de tomadas, ele me respondeu o que tem mais impacto na adesão do paciente é quantidade de tomadas, sendo assim aproveitei e destaque o caso clinico de Kaletra QD e suas vantagens e comentei sobre o Eurosida destacando que o esquema: Atazanavir/r e tenofivir foi colocado em cheque devido ao resultado do estudo Eurosida, aproveitei e abordei como é pratica clinica com pacientes com risco ou renais crônicos, observei como a maioria dos médicos da rede publica ele tem dificuldade para realizar exames.#OPV: diante dos comentários da ultima visita, instigar o Dr. Hamilton a prescrever drogas com menor risco renal, e se necessário solicitar o Estudo Eurosida.Observação: medica nova</t>
  </si>
  <si>
    <t>Trabalhei consenso, medica tem muito paciente para tratamento de casais sorodiscordantesMedica já oferece em sua pratica clinica e já tem paciente em tarv com cd4 acima de 500#mp elogiou material de comorbidades, disse que fará diferença em sua rotina#obj relatou que mesmo conhecendo os dados dos estudos 730 e 802 acaba tendo mais diarréia em uso de kaletra uma vez ao dia#concorrente medica falou do posicionamento da Bms como concorrente de kaletra, abordagem de comorbidades relacionado a maior risco cardiovascular e dislipidemia presente em todos os pacientes em uso de kaletra</t>
  </si>
  <si>
    <t>#mp elogiou material de comorbidades, disse que fará diferença em sua rotina</t>
  </si>
  <si>
    <t>#obj relatou que mesmo conhecendo os dados dos estudos 730 e 802 acaba tendo mais diarréia em uso de kaletra uma vez ao dia</t>
  </si>
  <si>
    <t>Conversamos sobre mudanças no consenso e posicionamento de kaletra como preferencial#medica ainda não se sente segura em manejo de dislipidemia</t>
  </si>
  <si>
    <t>Medico já tem experiência em tratamento de casais sorodiscordantes e acredita muito nesta estratégia de prevenção#elogiou o material promocinonal e iniciativa de falar sobre casais sorodiscordantes</t>
  </si>
  <si>
    <t>Consenso brasileiro de adultoMostrei alterações e posicionamento de kaletra#mp medica sente falta de receber material para pediatria</t>
  </si>
  <si>
    <t>Abordei mudanças no consensoVantagens de kaletra para esquema inicial de terapia antirretroviralMelhor penetração em sncMenor toxicidade renal do que atazanavirTrabalhei conceito de tratamento de casais sorodiscordantes e medica concorda com o posicionamento do consenso#obj medica relatou escultor de médicos da instituição uma grande preocupação com dislipidemia relacionada ao uso de kaletra</t>
  </si>
  <si>
    <t>Medica faz parte do consenso de pediatriaEntreguei o consenso de adulto e a mesma já conhecia as alterações realizadas@Márcia comentou que estão finalizando o consenso de pediatria e kaletra permanece como ip de escolha na pediatria</t>
  </si>
  <si>
    <t>Conversamos sobre tratamento de casais sorodisrcodantes e o mesmo já oferece tarv para pacientes dentro deste perfil#objQuando falamos do consenso o mesmo coloca objeção de atazanavir é tratamento alternativo devido ao custo no consenso brasileiro e ressalta guidelines internacionais@medico medico relatou sua pratica clinica em gestantes com carga viranl indetectavel em manter dose de kaletra mas em paciente que inicia tarv devido a gestação de começar em dose ajustada de 3 comprimidos de kaletra duas vezes ao dia baseado em seus dados em estudo apresentado no Croi, medico disse ter visto bula americana já alterada</t>
  </si>
  <si>
    <t>#OPV: providenciar estudo realizado na África do Sul em uso do Kaletra em TB.</t>
  </si>
  <si>
    <t>opv: Indagamos se havia alguma questão pontual no uso de Kaletra, Não.REVISITA MÉDICA A realizado no dia 29/04/13.#MERCADO: comentou sobre andamento da sua ida para o EACS em Bruxelas.#MP: avaliou bem material promocional, lembrando das aulas do ATHUS NO E NO, destacando que Kaletra. Esta muito bem estabelecido.</t>
  </si>
  <si>
    <t>#MERCADO: comentou sobre andamento da sua ida para o EACS em Bruxelas.</t>
  </si>
  <si>
    <t>#OBJ: Médico comentou que hoje devido grande experiência de uso e conhecimento das comorbidades, o uso de Kaletra corresponde a uma Terça parte, devido manutenção de efeitos Gastrointestinais.</t>
  </si>
  <si>
    <t xml:space="preserve">#MP: dr gostou muito do artigo do Dr Lauro, dizendo que ajudara na investigação destas comorbidades. Informou não notar muitos pacts com alteração renal. </t>
  </si>
  <si>
    <t>#MP: Deixei o artigo sobre casal sorodiscordante, dr disse que o assunto ainda é bastante polemico, mas vê com bons olhos, desde que bem indicado. #</t>
  </si>
  <si>
    <t>#MP: destaquei os principais pontos do material sobre DRC e óssea. Dra parace ter gostado do artigo, ficou de avaliar melhor depois. #</t>
  </si>
  <si>
    <t>#MP: destaquei os principais pontos do material sobre DRC e óssea. Dr gostou do artigo, dizendo que será muito útil.* #</t>
  </si>
  <si>
    <t>#MP: Entreguei o material, abordando a proposta de como monitorar a função renal e óssea dos pacts, dra teve boa aceitação, dizendo que estes materais podem realmente.* Deixie o folder do Mind Exgange, mostrando a contribuição do abbott com o manejo de comorbidades. #</t>
  </si>
  <si>
    <t>#MP: Entreguei o material, abordando a proposta de como monitorar a função renal e óssea dos pacts, dr demonstrou pouco interesse na material, até com um ar negativo. @MKT #</t>
  </si>
  <si>
    <t>#mercado: Dra esta como R3, e agora esta atendendo o ambulatório do hospital, onde recebe inúmeros pacts de com HIV, HCV e coinfectados. Informou que normalmente faz o atendimento e depois discute o casos com um medico assistente para enfim determinar a melhor conduta.#</t>
  </si>
  <si>
    <t>#Mercado: Sondei como esta sua preferencias prescritas, disse que ainda prefere iniciar com EFV, mas dependo do perfil opta por Kaletra, avaliando utilizando critérios como preocupação com imagem, perfil lipidico, função renal e saude mental. #</t>
  </si>
  <si>
    <t>#Mercado: Conversamos sobre o perfil dos seu ambulatório, informou que por ser o medico mais antigo, tem mais pcts e poucos casos novos.* Afirmou que tem optando mais por TDF, inclusive disse que tem vários pacts com Kaletra QD. #</t>
  </si>
  <si>
    <t>#Mercado: Perguntei Sobre suas avaliacoes de Kaletra QD, disse que tem alguns pcts em uso, pois ! Ja que tem optado mais TDF, procurando esquemas mais fáceis de adesão. #</t>
  </si>
  <si>
    <t>#Mercado: Conversamos sobre sua opção terapêutica, disse que ainda tem mais pacts em uso de Biovir, porém atualmente esta optando mais por TDF. #</t>
  </si>
  <si>
    <t>#Mercado: dr e responsável por todos casos de diagnostico novos, dizendo que em media sao 2 a 3 por semana.Repassei o consenso e as vantagens da da coformulacao e posologia flexível. #</t>
  </si>
  <si>
    <t xml:space="preserve">#OBJ: não tem nenhuma experiência com Kaletra QD, demonstrando desconfiança quanto a eficácia e tolerabilidade. </t>
  </si>
  <si>
    <t>#MP: deixei o artigo sobre sorodiscordantes, Dra gostou do material, afirmando que desde antes das mudanças já oferecia o tratamento aos pacts, entretanto a maioria dos pacts não aceitam. #</t>
  </si>
  <si>
    <t xml:space="preserve">#CON: @medica: Dra comentou que participou do Preceptorship da MSD, disse que o evento foi bom, mas e fez algumas criticas as aulas sobre as aulas de comodidades, onde considerou as aulas um pouco fora de contexto, pois se aprofundaram demais nos assuntos (rins e diabetes). </t>
  </si>
  <si>
    <t xml:space="preserve">#Mercado: Atua em vários postos da prefeitura, onde esta atendendo muito diagnostico novo, cerca de 4 a 6 por semana. </t>
  </si>
  <si>
    <t>#MP: Entreguei o Guia de comodidades e os artigos consenso e casais sorodiscordantes, dr gostou do guia, disse que ira ajudar bastante no seu dia-dia. Sobre o consenso, diz que individualiza o tratamento, não seguindo a risca o que recomenda o consenso.</t>
  </si>
  <si>
    <t>#Mercado: Dra faz parte da diretoria da Sociedade Catarinense de Infectologia, unto com o Dr Miranda, Informei que fechamos o patrocínio do evento para o vale do Itajai com o Dr Miranda para o mês de agosto.* Dra tem ótima experiência com Kaletra, dando preferencia em pacts com historico e depressao e mulheres com risco de engravidar. Disse que como os pacts sao de cor clara, a icterícia de ATV fica mais evidente, sendo necessário a troca. #</t>
  </si>
  <si>
    <t>#Mercado: Dra atende em 2 postos (Palhoca e Sao José), informou que cada vez mais aumenta o diagnostico novo, sendo com perfil jovem, homossexuais e meninas que descobrem durante a gestação. disse que suas as agendas muitos cheias entao estes diagnosticos novos estão sendo encaminhado para outros colegas.* #</t>
  </si>
  <si>
    <t>#Mercado: Comentou que participou de um Preceptorship no IIER, patrocinado pela MSD (Raltegravir), elogiou o formato, dizendo que foram abordados temas como genotipagem, resistência aos ARVs, comodidades (Rim) e HCV.*Comentou que individualiza a terapia tendo boas experiências tanto com Kaletra como ATV, não tendo preferencia por uma delas. #</t>
  </si>
  <si>
    <t>#MP HAND JOSE VIDAL DROG DROGAS NEUROEFETIVAS, NÃO FEZ COMENTÁRIOS.</t>
  </si>
  <si>
    <t>#MP AV FALEI DE GANHO DE CD4 E CNSENSO. CONCORDOU. QUESTIONOU POSIÇÃO KLT NO CONSESNO. FALEI DO RESGATE DE EVF DE ESQUEMA COM KLT CONF RECOMENDAÇÃO CONSENSO.#</t>
  </si>
  <si>
    <t>#MP FALEI GANHO DE CD4 ESTUDO 720. GOSTOU E AVALIOU DE FORMAPOSITIVA.#</t>
  </si>
  <si>
    <t>#MP: sobre o material promocional que se refere a alterações renais e perd óssea, percebi que o medico nao realiza acompanhamento conforme recomendação do consenso, nem próximo ao que recomenda o Algoritmo do Dr. Lauro. Refere que solicita exames de creatinina, proteinuria... Uma vez ao ano, como esse e um processo um pouco mais complexo, mudança de conceito, preferi enfatizar dados do Eurosida e retomar esse assunto na próxima visita.#</t>
  </si>
  <si>
    <t>#MP: elogiou o material, gosta muito de esquemas com algoritmos pois procura avaliar comparar sua forma de trabalhar com o que esta sendo proposto. Realiza exames relacionados ao rim a cada três meses, porém tem dificuldades para os exames relacionados a perda óssea. Quando mencionei sobre resultados do Eurosida ela comentou que assistiu uma aula justamente sobre perda óssea e alteração renal e o palestrante comentou sobre índice maior de dano renal com o uso de ATV. Na pratica nao consegue perceber muito isso, mas concorda que precisa ficar mais atenta.#</t>
  </si>
  <si>
    <t>#MERCADO: congresso Johns Hopkins abordou tem sobre alteração renal e palestrante apresentou dados que referiram índice maior dessa alteração em pacientes em uso de ATV.@MKT: congresso Johns Hopkins teve aula cientifica que apresentou dados da piora da função renal com ATV.</t>
  </si>
  <si>
    <t>#MP: medico nao esboçou opinião especifica sobre o material de alteração renal e perda óssea. Refere que realiza diagnostico da função renal, mas a Oda óssea, e difícil somente quando já esta instalada,até pela dificuldade de realizar exames, reforcei mensagem sobre estudo Eurosida em que Kaletra apresentou menor predisposição para problemas renais. Disse que como ficou um ano sozinho no atendimento a todos os pacientes tem sido difícil conseguir realizar esses diagnósticos.#</t>
  </si>
  <si>
    <t>#MP: trabalhei com material sobre alterações renais e ósseas, e na sua opinião seus pacientes privados, que até o momento era o seu maior volume, nao tem muito problema em realizar diagnostico, pois consegue realizar qualquer exame necessário, mas sabe que isso nao ocorre na saúde publica. Reforcei resultados do Eurosida , inclusive sobre maior índice de alteração renal no uso de TDF, ATV e IND. Nao se posicionou sobre o comentário, precisarei retomar na próxima visita.#</t>
  </si>
  <si>
    <t>#OPV: em conversa sobre o material promocional detectei que o medico realiza diagnostico de alcançado renal, porém refere claramente com TDF, mas nao com ATV. Enfatizei dados do Eurosida em que Kaletra apresentou menos dano renal quando comparado com o uso de IND e ATV. Sobre alteração óssea, nao consegue realizar diagnostico por,falta de recurso, pois a prefeitura nao disponibiliza a realização dos exames necessários.#</t>
  </si>
  <si>
    <t>#OBJ: medico percebe alteração renal relacionada ao uso de TDF, mas nao com ATV.</t>
  </si>
  <si>
    <t>#MP: trabalhei material sobre alterações renais e ósseas. Comentou sobre a qualidade das informações do material sempre muito importante conhecer a forma como outros profissionais acompanham seus pacientes. Refere que sobre alterações renais tem mais possibilidade de acompanhamento, pois no ambulatório do SUS consegue realizar os exames de rotina, porém em relação aos exames para diagnostico de alteração óssea nao são disponíveis na rede publica, o que dificulta o diagnostico e manejo dessa comorbidade. Reforcei dado do Eurosida em que Kaletra apresentou resultados mais amigáveis com relação as alterações renais o que nao ocorre com EFV, IND e ATV.#</t>
  </si>
  <si>
    <t>#MP: trabalhei com material sobre alterações renais e ósseas. Medica refere que em relação a alteração renal tem realizado um acompanhamento em todos os seus pacientes, nao consegue realizar dosagem de vitamina D pois o SUS nao libera, como sua experiência no consultório e de que 90% dos pacientes apresentam baixas taxas da vitamina ela prescreve como profilaxia para todos seus pacientes. O DEXA também nao e liberado para realização nos pacientes do ambulatório da prefeitura o que impede uma a avaliação mais precoce da perda óssea. Sobre o material refere que as informações são muito importantes e relevantes, porém nao consegue seguir por impossibilidade do sistema de saúde.#</t>
  </si>
  <si>
    <t>#MP: conversamos sobre as atualizações do consenso e mensagens domVA sobre estudo 720, a residente comentou que nao conhecia esses dados, mas que sabe sobre a proteção de Kaletra aos análogos, pois Dra Mônica sempre comenta sobre isso. Na sua opinião, os IPs a longo prazo apresentam melhores resultados que que os ITRNN, porém ainda percebe que alguns preceptores preferem iniciar com EFV. Reforcei características de Kaletra que podem beneficiar o paciente, coformulacao, certeza da tomada do RTV, isso a longo prazo e extremamente importante.#</t>
  </si>
  <si>
    <t>#MP: trabalhei com material sobre alterações renais e ósseas. Dra Heloísa comentou que no ambulatório do COA e acredita que em toda a rede municipal de Curitiba nao seja possível solicitar o DXA e nem Vit D, consegue acompanhar melhor a alteração de creatinina , mas sobre as alterações ósseas fica completamente impossível. Elogiou muito o material, recebeu muito positivamente as informações, o flexograma ajuda muito a identificar onde ela pode melhor o diagnostico dos seus pacientes.#</t>
  </si>
  <si>
    <t>#MERCADO: a dispensacao dos medicamentos de primeira linha como EFV, Kaletra e ATV nao necessitam mais de liberação previa pelo farmacêutico do CEMEPAR, somente Fosamprenavir e os demais regimes de resgate. Estão trabalhando com estoque para três meses e podem entregar TARV para dois meses para os pacientes.</t>
  </si>
  <si>
    <t>#MP: trabalhei com VA para reforçar potência e barreira genética de Kaletra, principalmente para inicio de TARV com alto cd4 pois sei que ele prioriza Kaletra para imunossuprimidos. Confirmou Kaletra para esse perfil, e refere que prefere ATV pelo numero de comprimidos. solicitei que avalie possibilidade de prescrevere Kaletra pensando em paciente idoso pela penetração no SNC, e falou que procura a avaliar cada paciente. Refere que teve dois pacientes com troca de ATV para Kaletra por causa da ictéricia. Reforcei possibilidade cê tomada única diária, ainda nao tem nenhum paciente com essa posologia.#</t>
  </si>
  <si>
    <t>#MP: trabalhei material sobre tratamento de casais sorodiscordante, disse que já tem prestado mais atenção nesse perfil, porém ainda nao iniciou TARV para nenhum dos pacientes no ambulatório de Cambe. Reforcei Kaletra para esse perfil, pelo fato do paciente estar imunologicamente bem e assintomatico, poderá ter perda de doses e acabar resistente aos ITRNN e perder também a tomada do RTV, pois sempre e difícil iniciar TARV com medicamento de geladeira. Nao opinou sobre o material. Reforcei novas recomendações do consenso, para ele prefere Kaletra a ATV, número capacetes.#</t>
  </si>
  <si>
    <t>#MP: trabalhei dados do VA sobre potência de Kaletra, medica se mostrou positiva em relação as informações abordadas, relata que tem muitos pacientes em uso de Kaletra e a reconstituição imunológica e sem duvida indiscutível, reforcei boa reconstituição também para cd4 mais estável. Sobre as recomendações do consenso disse que em gestante sempre prescreve Kaletra, sobre a primeira falha aos ITRNN nao necessariamente necessita genotipagem, então abordei parágrafo do consenso que fala do resultado de Kaletra para esse perfil.#</t>
  </si>
  <si>
    <t>#CON: evento cientifico da Bristol com aula do Dr Mendonça sobre tratamento ARV, a BMS esta tentando minimizar as recomendações do consenso brasileiro que nao contemplam ATV para inicio de TARV e nem gestantes.</t>
  </si>
  <si>
    <t>#MP: utilizei apoio do VA para trabalhar dados de potência e durabilidade de Kaletra e solicitei ao medico que possa avaliar possibilidade de pacientes para inicio de TARV. Ele se mostrou muito positivo em relação as informações abordadas, e refere que percebe sim um excelente aumento de cd4 nos pacientes que estão em uso de Kaletra. Relata que em algumas situações inicia TARV com Kaletra, mas sua primeira opcao e o EFV. Utilizei informações do consenso sobre resgate de ITRNN e o medico afirmou que sempre que ocorre a falha ele solicita genotipagem, mas que normalemente Kaletra esta sensível e a sua primeira opcao. Refere que tem pensado mais nos casais sorodiscordantes, esta com dois casos aguardando seus parceiros para que possam decidir se iniciarão a TARV, reforcei que Kaletra possui excelente barreira genética e que poderá beneficiar seu paciente.#</t>
  </si>
  <si>
    <t>#MP: retomei assunto do consenso, medica ainda nao leu o arquivo solicitou que eu envie a ela. Parece ser positiva as novas recomendações, aceita que iniciar a TARV precocemente e benéfico para o paciente. Perguntei se os pacientes que tem recebido com diagnósticos novos estão chegando para consulta com cd4 baixo, refere que nao tanto, na sua maioria entre 350 e 500. Trabalhei com dados do VA sobre potência de Kaletra com dados do estudo,720. Além disso reforcei barreira genética de Kaletra e proteção aos análogos que o medicamento proporciona, a medica aceitou a colocação, solicitei que possa avaliar prescrições para Kaletra para seus novos pacientes. Como sei que a preferencia da medica para inicio de TARV e EFV, utilizei dados do consenso sobre resgate de Kaletra pôs falha de ITRNN.#</t>
  </si>
  <si>
    <t>#MP: retormei conversa sobre as novas recomendações do consenso publicadas no final de fevereiro, a opinião do medico e de nao retirar o tratamento ARV das gestantes após o parto, mantém essa conduta há um bom tempo. Como sei que a preferencia do medico para inicio de TARV e pelo uso de EFV, trabalhei dados do VA sobre potência, estudo 720 e solicitei ao medico que possa avaliar prescrições de Kaletra para o perfil de paciente que esta imunologicamente estável, pois o ganho de cd4 e muito significativo, além de que com a possibilidade da perde de doses pelo fato do paciente nao se sentir doente prestigiaeo uso de Kaletra pela sua conhecida barreira genética. Relata que sempre divide com o paciente a escolha da TARV, entre EFV, Kaletra e ATV. Quando o paciente falha ao primeiro esquema, se for EFV, troca para um IP que mais se adequa, se for falha de ip, solicita Geno.#</t>
  </si>
  <si>
    <t>#MP: conversamos sobre incremento de cd4 de Kaletra, utilizei como apoio o VA, medica foi positiva em relação a informação, inclusive relatou que quando um paciente inicia TARV com Kaletra percebe que o cd4 se mantém em aumento por um bom tempo. Então reforcei possibilidade de uso tanto para pacientes com cd4 baixo como para os que estão imunologicamente melhores. Refere que nao inicia TARV com EFV, sua preferencia e por IP por causa da barreira genética, medica e MRG. Relata nao possuir preferencia entre os IPs, avalia o perfil de cada paciente.#</t>
  </si>
  <si>
    <t>#MERCADO:- Comentou que trabalhando com a Dra Célia, chegaram a conclusão em diminuir as prescrições do TDF, pois tem apresentado vários casos de DRC com o uso do mesmo.#</t>
  </si>
  <si>
    <t>#MERCADO:- Comentou que ira assumir novamente o atendimento do Ambulatorio de HIV e necessita de reciclagem para o tratamento de TARV.#</t>
  </si>
  <si>
    <t>#SOL:- Agradeceu pelo patrocínio da sua inscrição para participação no Johns Hopkins.</t>
  </si>
  <si>
    <t>#MP Conversamos sobre o material dealterao óssea e ele gostou muito.#</t>
  </si>
  <si>
    <t>#MP abordei o estudo HPTN e o visual na pagina do estudo 720.#</t>
  </si>
  <si>
    <t>#MP Abordei o estudo kptn e ela disse que já oferece terapia para todos, mas é bom ter o embasamento cientifico deste fato.#</t>
  </si>
  <si>
    <t>#MP Abordei o estudo HPTN e ele disse que gostou muito, pois confirmou uma coisa que todos sabiam mas nao podia se afirmar.#</t>
  </si>
  <si>
    <t>#MP Trabalhei o estudo HPTN e ela gostou muito da forma embasada que o consenso Tomou para adotar suas decisões.#</t>
  </si>
  <si>
    <t>#MP Conversamos sobre o estudo HPTN e ela disse que tem muito corucões pacientes casal sorodiscordadntes e todos já estão em terapia, mas para os novos casos ira iniciar o mais precocemente. #</t>
  </si>
  <si>
    <t>#MP Conversamos muito sobre o resultado do estuo do HPTN e ele disse que está iniciando para todos os casais sorodiscordadntes.#</t>
  </si>
  <si>
    <t>#MP Conversamos muito sobre TARV e novamente mostrou um amplo conhecimento, gostou muito do conteúdo do material do ciclo corrente.#</t>
  </si>
  <si>
    <t>#OBJ disse que não acredita em Kaletra dose única diária, pois em caso de pacientes experimentados ele nao prescreve.</t>
  </si>
  <si>
    <t>Focar comorbidades, e todas as preocupações que envolvem o paciente que envelhece com HIV. Perfil de paciente - idoso.#obj Dr André disse que tudo no paciente idoso é mais complicado e ele acredita que a carga de comprimidos da TARV juntamente com os outros que eles já tem que tomar, prejudicam a adesão.</t>
  </si>
  <si>
    <t>#obj Dr Délia acha que o consenso brasileiro está desatualizado e acredita que tudo precisaria ser mais dinâmico para que novas drogas fossem rapidamente liberadas para utilização.</t>
  </si>
  <si>
    <t>#Mp Utilizei o VA e perguntei sobre sua conduta para descobrir se o paciente possui algum problema renal, e sua decisão na escolha do TARV.</t>
  </si>
  <si>
    <t>#obj Dr Anita sempre fala que na prática não se depara com nefrolitíase no uso de ATV.</t>
  </si>
  <si>
    <t>#mp usei a AV para iniciar a abordagem sobre o tema disfunção renal. falei sobre o Eurosida e ressaltei os casos de nefrolitíase .</t>
  </si>
  <si>
    <t>Retomar o assunto consenso e entender como está se posicionando diante do ovo corte de CD4, me pareceu ainda confuso. Ratificar a posição de Kaletra no consenso e benefícios.Entregar material de DR, pois ainda não havia chegado.#obj Dr Evandro como a maioria dos médicos, acredita que a adesão é o grande problema, e que tratar precocemente é ótimo para países que possuem esquemas que facilitam essa conduta.</t>
  </si>
  <si>
    <t>Retomar o assunto a respeito do tratamento com o novo corte de CD4 e em casais sorodiscordantes , buscando entender melhor sua decisão nesses casos.#obj. Dr Myriam acredita que todo tratamento precoce precisa de uma boa adesão, mas ela não acredita que os pacientes estão prontos para isso, principalmente com as drogas que temos disponíveis no Brasil.</t>
  </si>
  <si>
    <t>#MP médica comentou sobre o quanto a epidemia está longe de ser controlada e acredita que tratar os pacientes precocemente é uma ótima forma de controle, mas ela também teme a adesão.</t>
  </si>
  <si>
    <t>#MP médico comentou que sempre prefere seguir o consenso e disse que tem tratado pacientes com cd4 de 500 e casais, embora nem sempre o paciente queira.Retomar o assunto sobre o novo corte de CD4, e questionar sua experiência, tentando extrair sua verdadeira opinião, já que seu perfil é sempre muito reservado.</t>
  </si>
  <si>
    <t>#MP Dr Karime disse que é a favor de tratar os sorodiscordantes , mas nem sempre é viável pois o paciente não aceita, e essa é uma decisão que deve ser compartilhada.</t>
  </si>
  <si>
    <t>#mp Dr Jardel demonstrou bastante interesse sobre o assunto, mas disse que ainda está muito confuso com relação a esta nova conduta, ele como a maioria, se preocupa com a adesão destes pacientes.</t>
  </si>
  <si>
    <t>#mp Disse que gosta dos comentários do Dr Estevão e que iria ler o material com calma. Também concorda que o HPTN 052 foi um estudo de grande expressão e acredita que tratar é o melhor caminho, só se preocupa com a adesão.#CON Disse que vai ao HOPE, evento da Bristol, e elogiou a qualidade deste evento que já compareceu em oportunidades anteriores.</t>
  </si>
  <si>
    <t>#mp Disse que gosta dos comentários do Dr Estevão e que iria ler o material com calma. Também concorda que o HPTN 052 foi um estudo de grande expressão e acredita que tratar é o melhor caminho, só se preocupa com a adesão.#</t>
  </si>
  <si>
    <t>#MP Dra Tânia participou do HPTN 052 e disse que achou muito legal o Dr Estevão comentar o estudo pois ele é muito inteligente e sensato.Ela falou que é um grande desafio tratar casal pois eles trocam de parceiro com facilidade, ou mesmo se envolvem em relações extra conjugais, e iniciar ARV por causa do outro as vezes é difícil.</t>
  </si>
  <si>
    <t>#MP Dr Jurema falou que a saúde pública está precária e iniciar precocemente um tratamento pode ser um risco, pois não há apoio aos pacientes para uma melhor adesão, por exemplo.</t>
  </si>
  <si>
    <t>#MP Dr Vânia falou que a tabela de risco de transmissão contida no material, será muito útil para exemplificar para os pacientes o real risco.</t>
  </si>
  <si>
    <t>#MP Dr Maria Inês demonstrou bastante interesse pelo material e disse que já adotava a postura preventiva sugerida pelo HPTN052.</t>
  </si>
  <si>
    <t>#OPV DESTACAR BENEFÍCIOS DE KLt #</t>
  </si>
  <si>
    <t>#OPV DESTACAR ARTIGO SOBRE SNC #</t>
  </si>
  <si>
    <t>#OPV DESTACAR A FLEXIBILIDADE DE KLT#</t>
  </si>
  <si>
    <t>#OPV DESTACAR BENEFÍCIOS DE KLT#</t>
  </si>
  <si>
    <t>#DESTACAR EFICACIA DE KLT#</t>
  </si>
  <si>
    <t>##</t>
  </si>
  <si>
    <t>#OPV DESTACAR FLEXIBILIDADE DE KLT</t>
  </si>
  <si>
    <t>#OPV REFORÇAR BENEFÍCIOS DE KLT #</t>
  </si>
  <si>
    <t>#OPV DESTACAR ARTIGO DR VIDAL#</t>
  </si>
  <si>
    <t>#DESTAQUEI ARTIGO SOBRE HIV/OSSO E RIM</t>
  </si>
  <si>
    <t>Destacar benefícios de KLT#DESTAQUEI ARTIGO SOBRE RIM E OSSO</t>
  </si>
  <si>
    <t>#OBJ destacar eficacia de Kaletra#</t>
  </si>
  <si>
    <t>Conversamos sobre o ATHUS. Mp#Elogiou programação e destacou ter assistido uma apresentação do Dr Lauro exatamente com o tema de sua palestra.</t>
  </si>
  <si>
    <t>Conversamos sobre sua perspectiva em relação ao ATHUS. MP#elogiou temas, reforçando a importância de segmentar o perfil do paciente e atentar para doenças silenciosas.</t>
  </si>
  <si>
    <t>Confirmou ATHUS. Agradeceu a oportunidade oferecido a ela e ao ÉS. Mp#Olhou a programação, e foi mais uma a elogiar o conteúdo.</t>
  </si>
  <si>
    <t>Manter destaque da visita em benefícios de KAL em detrimento de Atv, principalmente estigmatizacao. Destaquei os benefícios de kaletra quanto a bem estar de corpo e mente. #obj contornada! Dra destacou que os seus pacientes HSH realmente, quando ela fala, preferem kaletra a ter que contornar estigmatizarão possível em outros ARVs.*</t>
  </si>
  <si>
    <t>#mp Dra elogiou o trabalho do consultor, exaltando o material promocional, em especial o cuidado com a idade férti*l. #</t>
  </si>
  <si>
    <t>Medica bastante contestadora. #obj enfatizou que é muito difícil o paciente obedecer as boas regras de mev. Destaquei que KAL é o único ARV cabeça de chave que não precisa ser trocado quanto aos efeitos colaterais e o consenso mundial recomenda a mev, nem que seja com a alimentação mais regrada ou deixar de fumar, antes de trocar o ARV *</t>
  </si>
  <si>
    <t>#sol medico solicitou-me estudos 730 e 802, para observar a equivalência de KAL 1 e 2 vezes ao dia. *#</t>
  </si>
  <si>
    <t>#mercado o medico relatou que estará apresentando caso de Kaletra monoterapia em Congresso.</t>
  </si>
  <si>
    <t>#A medica solicitou mais um guia de comorbidades para entregar para medica nova</t>
  </si>
  <si>
    <t>Trabalhei material Dr Lauro, destacando os algorítimos de monitoramento; #mercado: Dr comentou que preconiza sempre biovir e acha que Tdf realmente é o vilão dos rins e dos ossos. Realizei targeting e disse que dos ips realmente preconiza Kaletra em 95% das vezes em início de Tarv</t>
  </si>
  <si>
    <t>Trabalhei material Dr Lauro com foco no Eurosida, #mercado: disse que monitoram sempre. Se necessário ajudam dose de Tdf. Não associa Kaletra à DRC; cobrei posologia qd, mas disse que ainda não prescreveu.</t>
  </si>
  <si>
    <t>Trabalhei material Dr Lauro om foco no Eurosida; #mp: Dr achou muito interessante o tema e disse que avala seus pacientes a cada consulta, tendo em vista que a maioria consulta de 6 em 6 meses... Reforcei o fato de Kaletra ter ficado mais isento no Eurosida e que é uma boa associação para seu paciente.</t>
  </si>
  <si>
    <t>Trabalhei material Dr Lauro, #mercado:Dra não tem muita experiência com ATV, nosso concorrente m lajeado é efv, então abordei questão renal com Eurosida, mas foquei em perfil de paciente para início com Kaletra e posologia qd</t>
  </si>
  <si>
    <t>Trabalhei material Dr Lauro, destacando nossas vantagens na associação com Tdf; #obj: Dr citou paciente com 800 de triglicérides já usando atorvastatina, que discutiu caso com Dr Letícia e resolveram trocar para ATV; perguntei se isso é freqüente ele disse que não, destaquei vantagens de co formulação, dose única, penetração no SNC, e reforcei que o switch na maioria das vezes não é a melhor alternativa, focar no HIV e manejar os EAs.</t>
  </si>
  <si>
    <t xml:space="preserve">#obj: Kaletra dá diarréia, por ser médico sem experiência em HIV, não sabe manejar tão bem e acaba </t>
  </si>
  <si>
    <t xml:space="preserve">#conc: prescrevendo efv, disse que prescreve Kaletra qdo acha que o paciente não terá boa adesão, pela barreira genética; </t>
  </si>
  <si>
    <t>Trabalhei VA, e Dra mostrou muito interesse no assunto rim, #mercado disse que tem tido problemas com TDF, porém ainda não associou isso à ATV</t>
  </si>
  <si>
    <t>Trabalhei consenso brasileiro, destaquei perfil de pacientes para início com Kaletra . #mercado: Dr tem iniciado para pacientes abaixo de cd4 500 com boa aceitação, porém disse que os casais sorodiscordantes ainda estão resistentes; quanto as gestantes, disse que interrompe após a gestação, mostrei versão preliminar na parte que sugere continuar e propus para o Dr pensar no assunto, tendo em vista que ele é bem resistente à mudanças...</t>
  </si>
  <si>
    <t>Trabalhei consenso com foco em início de Tarv #mercado Dr confirmou que sua primeira opção tem si Kaletra, destaquei posologia qd, principalmente para os pacientes que usam TDF</t>
  </si>
  <si>
    <t>@Médico comentou de uma paciente que está super bem com Kaletra, CV indetectável porém o cd4 está caindo um pouco, começou com 137, passou para 368 e agora está 239...#conc disse que os pacientes realmente tem péssima adesào ao RTV e que o ATV Tem este p</t>
  </si>
  <si>
    <t>Destaquei consenso brasileiro, custo, durabilidade, potência e co formulação #mercado, Dr disse que 50% de seus pacientes usam Kaletra #mp trabalhei material sorodiscordantes porém Dr disse que ainda não teve oportunidade com este perfil</t>
  </si>
  <si>
    <t xml:space="preserve">#mercado, Dr disse que 50% de seus pacientes usam Kaletra </t>
  </si>
  <si>
    <t>#OPV: VERIFICAR NOVOS CASOS COM KALETRA, REFORÇAR IP PREFERENCIAL CONSENSO, ADESÃO, CORPO E VERIFICAR IMPACTOS NA CONTINUIDADE TERAPIA A LONGO PRAZO.  #</t>
  </si>
  <si>
    <t xml:space="preserve">#OBJ: KALETRA NÃO TEM UM PERFIL FAVORÁVEL X EFV EM TERAPIA INICIAL. EFV É EFICAZ EM SUPRESSÃO E POSOLOGIA AINDA MAIS AGORA COM INICIO EM 500CEL/CD4. </t>
  </si>
  <si>
    <t>#OPV: REFORÇAR AS TERAPIAS COM KALETRA E COMPARÁ-LO COM EFV NO PERFIL CORPO(LIPOATROFIA) E MENTE (PENETRAÇÃO SNC). FOCAR AINDA NA POSOLOGIA.  #</t>
  </si>
  <si>
    <t xml:space="preserve">#OBJ: EM PACIENTES MULHERES, ADESÃO É COMPLICADO QUANDO O USO DE ARVS INTERFERE NO CORPO. DISLIPIDEMIAS COM O USO DE IPS EM ESPECIAL KALETRA. </t>
  </si>
  <si>
    <t>#OPV: REFORÇAR KALETRA COMO ESCOLHA IP CONSENSO. VOLTAR A DESTACAR SEGURANÇA DRC E LIGAR A SEGURANÇA A LONGO PRAZO COMO DIFERENCIAL.  #</t>
  </si>
  <si>
    <t xml:space="preserve">#OBJ: TEM COMO PERFIL UTILIZAR KALETRA PARA PACIENTES MAIS COMPLICADOS COM CD4 MAIS BAIXO. SEGUE CONSENSO E PRESCREVE EFV, MAS, PACIENTES COM CD4 MAIOR QUE NÃO SE ADAPTAM A EFV, OU ACREDITA QUE NÃO TEM PERFIL INICIA COM ATV. </t>
  </si>
  <si>
    <t>#OPV: REFORÇAR MAIS QUESTÃO ADESÃO. TEMAS COMO CO-FORMULAÇÃO E DOSE ÚNICA DEVEM SER REFORÇADOS.  #</t>
  </si>
  <si>
    <t xml:space="preserve">#OBJ: ESTÃO APARECENDO NOVOS PACIENTES, COM INICIO MAIS PRECOCE (500 CEL/CD4) EFV SE MANTÉM COMO UMA ÓTIMA OPÇÃO EM INÍCIO DE TRATAMENTOS. MÉDICO RELATOU EM EFV, QUE NORMALMENTE A FALHA VEM COM MÁ ADESÃO, MESMO SENDO 1 SÓ COMPR.   </t>
  </si>
  <si>
    <t>#OPV: VERIFICAR MAIS CASOS PARA KALETRA ONDE ADESÃO SEJA IMPEDITIVO. REFORÇAR MAIS POTÊNCIA, BARREIRA GENÉTICA, E DOSE ÚNICA.  #</t>
  </si>
  <si>
    <t xml:space="preserve">#OBJ: INICIAR COM IP, KAL X ATV. ADESÃO COM ATV É MELHOR, MENOS COMPRIMIDOS E MELHOR TOLERADO EM DIARRÉIA.  </t>
  </si>
  <si>
    <t>#OPV: VERIFICAR NOVA OBS COM KALETRA PARA ESTIGMAS CORPO E COMPLEMENTAR COM DRC + TENOFOVIR. LEMBRAR RITONA + GELADEIRA + DOSE ÚNICA.  #</t>
  </si>
  <si>
    <t xml:space="preserve">#OBJ: KALETRA NÃO TEM UM PERFIL TÃO FAVORÁVEL PARA INICIAR TRATAMENTO COM ASSINTOMÁTICOS PRÓXIMOS A 500CEL/CD4 COMO DESTACA CONSENSO. POSOLOGIA DE EFV É MAIS FÁCIL. EM SORODISCORDANTES É IMPORTANTE FACILITAR PARA TER ADESÃO E PROTEÇÃO. </t>
  </si>
  <si>
    <t>#OPV: REFORÇAR KALETRA X EFV EM INICIO DE TRATAMENTO. DESTACAR PACIENTES QUE SE INFECTAM COM INDIVIDUOS QUE JÁ TOMAM ARVS (RESIT. PRIMARIA).  #</t>
  </si>
  <si>
    <t xml:space="preserve">#OBJ: POSOLOGIA E PERFIL ATV FAVORECEM ADESÃO DOS PACIENTES, ESPECIALMENTE OS DE RESGATE. </t>
  </si>
  <si>
    <t>#OPV: VERIFICAR MAIS CASOS PARA KALETRA ONDE CORPO SEJA DETERMINANTE E REFORÇAR EM ADESÃO(DOSE ÚNICA, GELADEIRA E CO-FORMULAÇÃO).  #</t>
  </si>
  <si>
    <t xml:space="preserve">#OBJ: KALETRA TEM ESTIGMAS EM CORPO, DISLIPIDEMIAS E DISTRIBUIÇÃO GORDURA. COMPLICA ADESÃO PACIENTES. </t>
  </si>
  <si>
    <t xml:space="preserve">#OBJ: CONSENSO INDICA INICIAR MAIS PRECOCEMENTE, EFV É ESCOLHA E CONSIDERO ÓTIMO PARA MULHERES, POUCOS COMPRIMIDOS, SEM GELADEIRA, E TEM AGORA ATÉ ESTUDOS EM NÃO INTERROMPER EM GESTANTES. </t>
  </si>
  <si>
    <t xml:space="preserve">#OBJ: KALETRA É POTENTE MAS TEM OUTROS IPS POTENTES, NÃO FALHAM COM ADESÃO. POTÊNCIA É IMPORTANTE, POIS PACIENTES NÃO ESTÃO ENVELHECENDO BEM. </t>
  </si>
  <si>
    <t xml:space="preserve">#OBJ: MÉDICO RELATOU QUE KALETRA TEM POTENCIA INCONTESTÁVEL. QUANDO SENSÍVEL NÃO TROCA NO RESGATE. ALGUNS PACIENTES RELATAM PROBLEMAS GÁSTRICOS, SE PREOCUPA, MAS NÃO FAZ SWITCH.  </t>
  </si>
  <si>
    <t>#OPV: REFORÇAR MAIS KALETRA EM POTENCIA DOSE ÚNICA E CO-FORMULAÇÃO. VERIFICAR PERFIL EM QUE KALETRA MELHOR SE ENQUADRA E FOCAR QUE CO FORMULAÇÃO GARANTE TOMADA DO RITONAVIR  #</t>
  </si>
  <si>
    <t xml:space="preserve">#OBJ: PACIENTES NÃO VÊM ENVELHECENDO BEM, COMORBIDADES ESTÃO PRESENTES. INDIVIDUALIZO PRESCRIÇÃO, DEPENDENDO DO PERFIL DO PACIENTE. SEMPRE AVALIO PARA NÃO TROCAR TERAPIA. </t>
  </si>
  <si>
    <t>#OPV: REFORÇAR MAIS POTENCIA E DURABILIDADE DOS ESQUEMAS COM KALETRA E COMPARÁ-LO COM EFV EM SNC E CORPO.  #</t>
  </si>
  <si>
    <t xml:space="preserve">#OBJ: MUITO SE FALA SOBRE PROBLEMAS RENAIS. VEJO COM TENOFOVIR, MAS NÃO VEJO DIFERÊNÇAS ENTRE OS IPS.  </t>
  </si>
  <si>
    <t xml:space="preserve">#OBJ: OS PACIENTES PERFIS MULHERES VÊM AUMENTANDO. MUITAS TEM COMPANHEIROS SORO DISCORDANTES. MOSTRA PREOCUPAÇÃO POIS NÃO CONSIDERA KALETRA IDEAL. TEM AS DISLIPIDEMIAS E MUITOS COMPRIMIDOS.  </t>
  </si>
  <si>
    <t xml:space="preserve">#VERIFICAR SE INICIOU NOVO PACIENTE HSH COM KALETRA E REFORÇAR BENEFÍCIOS KALETRA EM CORPO E MENTE  </t>
  </si>
  <si>
    <t xml:space="preserve">#OBJ: KALETRA  CONTINUA UM DESAFIO EM ADESÃO. PROBLEMAS GÁSTRICOS E POSOLOGIA SÃO LIMITADORES.  </t>
  </si>
  <si>
    <t>#OPV: COMPARAR KALETRA X OUTROS IPs. DESTACAR DOSE ÚNICA E CO FORMULAÇÃO E FOCAR COMORBIDADES  #</t>
  </si>
  <si>
    <t>#OPV: REFORÇAR ADESÃO COM CO-FORMULAÇÃO, DEVIDO CERTEZA DA TOMADA RITONAVIR E ASSOCIAÇÃO ANTI-ACIDOS.  #</t>
  </si>
  <si>
    <t>#OPV: REFORÇAR MAIS A QUESTÃO DE SUPRESSÃO VIRAL SUSTENTADA, LONGEVIDADE E CORPO COM DESTAQUE X ATV E LIPOATROFIA X EFV.  #</t>
  </si>
  <si>
    <t>#OPV: VERIFICAR NOVOS CASOS COM KALETRA. REFORÇAR BENEFÍCIOS DE KALETRA EM LONGEVIDADE(720) E FOCAR EM COMORBIDADES  #</t>
  </si>
  <si>
    <t>#OPV: REFORÇAR KALETRA X EFV EM INICIO DE TRATAMENTO. DESTACAR PACIENTES QUE SE INFECTAM COM INDIVIDUOS QUE JÁ TOMAM ARVS (RESIT. PRIMÉRIA).  #</t>
  </si>
  <si>
    <t>#MEDICO RELATOU QUE EM SOROS DISCORDANTES ADESÃO É DESAFIO EM ASSINTOMÁTICOS. CORPO É DETERMINANTE PARA HSH. INICIA COM FOCO EM CONSENSO.MP</t>
  </si>
  <si>
    <t>Comentário Tableau</t>
  </si>
  <si>
    <t>#mercado medica usa em sua pratica como itrn de escolha o biovir, mesmo sendo duas vezes ao dia, devido as comorbidades associadas ao tenofovir</t>
  </si>
  <si>
    <t>#mercado relatou que desde de 2008 não tem nenhum paciente novo de transmissão vertical no ambulatório da unifesp</t>
  </si>
  <si>
    <t>#mercado relatou que em sua pratica clinica icterícia é o evento adverso muito freqüente, quase todos seus pacientes que utilizaram atazanavir tiveram problema</t>
  </si>
  <si>
    <t>#Mercado: Conversa sobre número reduzidos de Novos Residentes no HUOC e a falta de Leitos suficientes para atender pacientes, sobrecarregando o Serviço.</t>
  </si>
  <si>
    <t>#MERCADO: comentou sobre dificuldades no HDIA no HUOC, desistência dos RESIDENTES, acarretando acúmulo de funções .</t>
  </si>
  <si>
    <t>#MERCADO: Comentou sobre Jonhs Hopkins e a distribuição guia do Emílio Ribas.</t>
  </si>
  <si>
    <t>#Mercado: informou que tem ficado mais com os casos antigos de pacts já em acompanhamento, entretanto disse que recebe alguns casos novos.</t>
  </si>
  <si>
    <t>#Mercado: Dra informou que tem feito uma vez ao ano acompanhamento, mas tem a percepção de que poucos pacts apresentam alterações, falei das evidencias que mostram que até 30% dos pacts podem apresentar algum tipo de alteração, ficou bastante surpresa com os dados e anotou a referencia para pesquisar posteriormente.</t>
  </si>
  <si>
    <t>#Mercado: Tende a seguir o consenso, iniciando TARV com EFV+TDF e depois Kaletra. Disse que recentemente precisou trocar o TDF de um paciente devido a DRC.</t>
  </si>
  <si>
    <t>#MERCADO: profissional nao muito preocupado com diagnostico de alteração renal e óssea.*retomar assunto sobre alteração renal com material do EACS.Ainda nao confirmou 100% que participara do ATHUS.</t>
  </si>
  <si>
    <t>#MERCADO: indisponibilidade de realização de dosagem de vitamina D e Dexa no ambulatório do CEDIP.</t>
  </si>
  <si>
    <t>#MERCADO: informou que esta trabalhando com estoque para três meses e já esta mais liberado a dispensacao para dois meses.</t>
  </si>
  <si>
    <t>#MERCADO: a SES tem enviado estoque dos arvs para três meses. CEMEPAR nao solicita mais autorização previa para iniciar TARV com EFV e Kaletra, assim que o medico prescreve já e possível retirar o medicamento na farmácia.</t>
  </si>
  <si>
    <t>#MERCADO: informou que a SES esta liberando inicio de TARV para pacientes sorodiscordantes conforme orientação do ministério. Quando o medico assistente for solicitar o medicamento basta informar formulário a situação de sorodiscordante que será liberado o tratamento.* medico e adepto ao conceito de testar e tratar, porém como no Brasil isso nao e permitido percebe essa opção de tratamento de sorodiscordante possível também para pacientes que apresentam comportamento de risco, párceiros múltiplos, por exemplo.</t>
  </si>
  <si>
    <t>#MERCADO:- Comentou que esta havendo muitos casos de declinio neurocognitivo nos pacientes com AIDS avançada.</t>
  </si>
  <si>
    <t>#mercado dr. Afirmou estar sendo assediado por a BMS com afirmações invertidas, que defumam kaletra. Aproveitei para exaltar a ética e o profissionalismo do rep. Abbott, que apenas visa engrandecimento do medico e bem estar do paciente. O que foi muito bem recebido por o medico.*</t>
  </si>
  <si>
    <t>#mercado: Dr comentou que preconiza sempre biovir e acha que Tdf realmente é o vilão dos rins e dos ossos. Realizei targeting e disse que dos ips realmente preconiza Kaletra em 95% das vezes em início de Tarv</t>
  </si>
  <si>
    <t>#mercado: disse que monitoram sempre. Se necessário ajudam dose de Tdf. Não associa Kaletra à DRC; cobrei posologia qd, mas disse que ainda não prescreveu.</t>
  </si>
  <si>
    <t>#mercado: Dra disse que a primeira escolha é efv, depois Kaletra, mas citou diarréia novamente, falei do percentual baixo de descontinuações e dos benefícios como co formulação, posologia qd, penetraçào SNC, potência, durabilidade...</t>
  </si>
  <si>
    <t>#mercado:Dra não tem muita experiência com ATV, nosso concorrente m lajeado é efv, então abordei questão renal com Eurosida, mas foquei em perfil de paciente para início com Kaletra e posologia qd</t>
  </si>
  <si>
    <t>#mercado Dra disse que tem muito receio de usar Tdf, mas pelo consenso preconiza antes de ABC, porém disse que é uma boa droga, porém com baixa barreira genética e caro, mas percebi que simpatiza pela droga.</t>
  </si>
  <si>
    <t>#mercado disse que tem tido problemas com TDF, porém ainda não associou isso à ATV</t>
  </si>
  <si>
    <t>#mercado: Dr tem iniciado para pacientes abaixo de cd4 500 com boa aceitação, porém disse que os casais sorodiscordantes ainda estão resistentes; quanto as gestantes, disse que interrompe após a gestação, mostrei versão preliminar na parte que sugere continuar e propus para o Dr pensar no assunto, tendo em vista que ele é bem resistente à mudanças...</t>
  </si>
  <si>
    <t>#mercado Dr confirmou que sua primeira opção tem si Kaletra, destaquei posologia qd, principalmente para os pacientes que usam TDF</t>
  </si>
  <si>
    <t>#mercado Dr disse que tem oferecido Tarv aos casais sorodiscordantes mas a maioria prefere adiar o início...</t>
  </si>
  <si>
    <t>#mercado: disse que tem oferecido constantemente Tarv para os casais sorodiscordantes e tem obtido uma boa aceitação. Qto à posologia qd disse que tem vários pacientes usando com sucesso</t>
  </si>
  <si>
    <t>#mercado: Dra disse que seus pacientes estão tendo boa aceitação da posologia QD, prioriza qdo é com TDf e 3 TC. Disse tbém que tem sempre oferecido aos pacientes esta opção.</t>
  </si>
  <si>
    <t>#mercado: disse que atende um número significativo de casais sorodiscordantes porém sua prescrição é individualizada, pois acredita que nem. Todos estão preparados e utilizarão a Tarv como prevenção abandonando a camisinha, disse tbém que no hospital Conceição muitas vezes os médicos preconizam Ip, devido ao grande número de tb, guardam o efv e nota tbém que até é muito prescrito, porém agora com as questões renais e diminuição do nível sérico qdo associado à Tdf acredita que o pensamento já está mudando a favor de Kaletra; destaquei vantagens de Kaletra para os sorodiscordantes, abordei co formulação e posologia qd, Dra disse que tem reforçado esta opção pra seus pacientes, pois acha fundamental para adesão</t>
  </si>
  <si>
    <t>#MP MÉDICO FICOU MUITO INTERESSADO NO ARTIGO DO DR LAURO</t>
  </si>
  <si>
    <t>#MP MÉDICO FICOU MUITO INTERESSADO NO ARTIGO DO DR LAURO COMENTOU QUE PROCURA FAZER RASTREIO, MAS TEM EVITADO O USO DE TDF</t>
  </si>
  <si>
    <t>#MP COM BOA ACEITAÇÃO DESTAQUE PARA A IMPORTÂNCIA DO RASTREIO</t>
  </si>
  <si>
    <t>#MP MÉDICA FICOU MUITO INTERESSADO NO ARTIGO DO DR LAURO PRINCIPALMETE QUANTO A PERDA ÓSSEA</t>
  </si>
  <si>
    <t>#MP FICOU MUITO INTERESSADO NAS QUESTÕES DE RASTREIO DO DRC E ÓSSEO</t>
  </si>
  <si>
    <t>#MP MÉDICA FICA BASTANTE INTERESSADA EM APREENDER COMO REALIZAR OS RASTREIOS</t>
  </si>
  <si>
    <t>#MERC MÉDICA COM EXCELENTE EXPERIÊNCIA COM KALETRA USA MAIS KALETRA DO QUE EFV QUANTO A EAS CONSIDERA MUITO FÁCIL O MANEJO DA DIALIPIDEMIA E DIA RRÉA COM O USO DE TOMADA ÚNNICA DIZ SER MUITO RARO E NUNCA TEVE QUE DESCONTINUAR O TRATAMETO</t>
  </si>
  <si>
    <t>#MP FICOU INTERESSADO PELO MATERAL DO DR LAURO PRINCIPALMENTE PORUQE TEM OBSERVADO ALGUNS PACIENTES COM PERDA ÓSSEA</t>
  </si>
  <si>
    <t>#MP MÉDICA SE SENTIU SENSIBILIZADA PELA IMPORTÂNCIA DO RASTREIO RENAL E ÓSSEO . ABORDAGEM NO PROGRAMA MIND EXCHENG MÉDICA ELOGIOU O RIMA</t>
  </si>
  <si>
    <t>#MP MEDICO CONCORDOU COM A IMPORTÂNCIA DO RASTREIO RENAL E ÓSSEO. COMENTOU QUE ESTARÁ BUSCANDO A PUBLICAÇÃO DO MINDINHO EXGEND NO RIMA. MEDICO ELOGIOU MAIS UMA VEZA FERRAMENTA</t>
  </si>
  <si>
    <t>#OBJMÉDICO NÃO USA KALETRA UMA VEZ AO DIA POIS INFERE QUE PODE AUMENTAR A DIARRÉIA.*REFORCEI A IMPORTÂNCIA DE UMA AVALIAÇÃO CLINICA PARA QUE O MÉDICO POSSA TERUMA OPINIÃO CONCRETA</t>
  </si>
  <si>
    <t>#MEC ENTENDE QUE A OPORTUNIDADE DE INICIO DE TARV EM CASAIS SORODISCORDANTES É UMA REALIDADE E COMENTOU QUE MUITOS JÁ VEM COM A INFORMAÇÃO E QUEREM PROTEGER O PARCEIRO</t>
  </si>
  <si>
    <t>#OBJ MÉDICA CONSIDERA QUE O GRANDE FATOR LIMITANTE PARA KALETRA É O AUMENTO DE TRIGLICÉRIDES .CONTORNEI A OBJ FALANDO QUE EXISTEM OUTROS FATORES QUE DEVEM SER CONSIDERADOS TAMBÉM ALÉM DE RCV, COM DRC POIS O RIM TAMBÉM É ORGAM ALVO E DANO RENAL TAMBÉM É PREDITIVO DE RCV ALÉM NÃO CONSIDERAR PENETRAÇÃO NO SNC</t>
  </si>
  <si>
    <t>#MERC OBSERVEI EM CIMA DA MESA O MATERIAL DA BMS QUE ABORDA PRIMEIRA FALHA MÉDICA DISSE QUE ASSIM COMO NÓS QUEREMOS INICIO DE TRATAMENTO ELES ESTÃO QUERENDO A PRIMEIRA FALHA DE EFV</t>
  </si>
  <si>
    <t>#OBJ CONSIDERA UM GRANDE PROBLEMA O NÚMERO DE COMPRIMIDOS E ACHA ISSO O FATOR LIMITANTE PARA PRESCRIÇÃO, CITOU TAMBÉM AUMENTO DE TRIGLICÉRIDES E INTOLERÃNCIA GÁSTRICA INTESTINAL.PERGUNTEI QUAL A FREQÜÊNCIA DESTA RECLAMAÇÕES O MÉDICO FOI EVASIVO E NÃO QUIZ RELATAR POIS DIZ NÃO LEBRAR QUAL PACIENTE</t>
  </si>
  <si>
    <t>#MER MÉDICA COMENTOU QUE OS PACIENTES ESTÃO CHEGANDO COM CD4 MAIS BAIXO E COM DOENÇA DEFINIDORA DE AIDS</t>
  </si>
  <si>
    <t>#CON MEDICO COMENTOU QUE FOI MUITO LEGAL O PRECEPTOR SHIP DA MSD</t>
  </si>
  <si>
    <t>#OBJ MÉDICA DIZ AINDA NÃO TER EXPERIÊNCIA COM KALETRA UMA VEZ AO DIA POIS TENTOU COM UMA PACIENTE E NÃO OBTEVE SUCESSO DEVIDO AO TAMANHO DO COMPRIMIDOREFORCEI A IMPORTÂNCIA DE AUMENTAR SUA EXPERIÊNCIA CLINICA E SUGERI A TOMADA NOTURNA QUE PODE TRAZER MAIS TOLERÂNCIA</t>
  </si>
  <si>
    <t>#OBJ MÉDICO CONSIDERA UM PROBLEMA O USO DE KALETRA EM COINFECTADOS COM TB. POIS KALETRA NÃO PODE SER USADOREFORCEI A IMPORTÂNCIA DE AUMENTAR SUA EXPERIÊNCIA CLINICA E SUGERI A TOMADA NOTURNA QUE PODE TRAZER MAIS TOLERÂNCIA</t>
  </si>
  <si>
    <t>#OPV:continuar trabalhando a mensagem de alta penetração no sistema nervoso central ou drogas neuroativas, e trabalhar o risco renal.</t>
  </si>
  <si>
    <t>#OPV: continuar destacando o manejo dos eventos adversos de Kaletra e posologia QD.</t>
  </si>
  <si>
    <t>#OPV: continuar dando ênfase ao manejo não farmacológico dos eventos adversos do Kaletra.</t>
  </si>
  <si>
    <t>#OPV: continuar destacando o manejo dos eventos adversos de Kaletra e posologia QD, promover o material do Dr. Lauro.</t>
  </si>
  <si>
    <t>#OPV: na próxima visita focar as alterações renais e ósseas.</t>
  </si>
  <si>
    <t>#OPV: continuar focando no manejo dos EAS de Kaletra. Observação: verificar a possibilidade de patrocínio para o brasileiro</t>
  </si>
  <si>
    <t>#OPV: continuar focando em gestantes e nos EAS de Kaletra.</t>
  </si>
  <si>
    <t>#OPV :  Voltaria destacar o uso de kaletra para mulheres em idade fértil e diferenciação de Ip'r.</t>
  </si>
  <si>
    <t>#OPV: continuar focando nos EAS de Kaletra, focando o resgate de ITRNN.</t>
  </si>
  <si>
    <t>#OPV: começar a instigar o dr a pensar no risco renal na hora de prescrever e alerta sobre a dificuldade de se tratar esta comorbidade.</t>
  </si>
  <si>
    <t>#OPV: voltar a abordar o consenso.</t>
  </si>
  <si>
    <t>#OPV: manter a OPV da visita anterior.</t>
  </si>
  <si>
    <t>#MP o Dr. Adorou a qualidade do guia  e na sua opinião foi o melhor material entregue na conferencia</t>
  </si>
  <si>
    <t>#OPV: continuar focando na posologia e coformulação e verificar no Abbott Center.</t>
  </si>
  <si>
    <t>#OPV: diante do feed back dado pela medica, focar nas próximas visitas em pacientes virgens de terapia.</t>
  </si>
  <si>
    <t>#OPV : continuar a sondagem de hábitos prescritivos e solicitar o estudo 730 para a objeção de quantidade de comprimidos.</t>
  </si>
  <si>
    <t>#OPV : continuar focando no manejo dos eas de Kaletra.</t>
  </si>
  <si>
    <t>#OPV: trabalhar nesta medica focando Kaletra x ATV, mas não esquecer de Efavirenz.</t>
  </si>
  <si>
    <t>#OPV: continuar focando em mulheres em idade fértil,</t>
  </si>
  <si>
    <t>#OPV : contornar a objeção da diarréia e verificar sobre o risco de uso de comprimidos de cálcio em pacientes soropositivos.</t>
  </si>
  <si>
    <t>#MP o Dr. Adorou a qualidade do guia  e na sua opinião foi o melhor material entregue na conferencia.. OPV: continuar focando no manejo dos eas de Kaletra, voltar a instigar o medico a aumentar a o seu acompanhamento das alterações renais.</t>
  </si>
  <si>
    <t>#OPV: continuar dando ênfase a adesão e ao manejo não farmacológico dos eventos adversos do Kaletra.</t>
  </si>
  <si>
    <t>#opv: continuar focando no inicio de terapia com Ipr, e resgate..</t>
  </si>
  <si>
    <t>#Opv: Continuar focando no inicio de terapia com Ipr.</t>
  </si>
  <si>
    <t>#OPV: continuar focando no manejo dos eas de Kaletra, e alertar para o risco renal.</t>
  </si>
  <si>
    <t>#OPV: foco na abordagem na dose única e focando manejo de eventos adversos e comodidade com Kaletra, afinal de contas, o paciente pode tomar tudo de uma só vez com TDF e 3TC, focando e em QD, pois muitos pacientes  são militares da ativa.</t>
  </si>
  <si>
    <t>#OPV: diante da ultima visita, irei instigar os médicos acima a levarem consideração o risco renal e os perfis de risco, destacando kaletra como sendo o IPR mais seguro</t>
  </si>
  <si>
    <t>#Opv:Continuar focando no inicio de terapia com Ipr.</t>
  </si>
  <si>
    <t>#OPV: continuar focando no manejo dos eas de Kaletra e na posologia QD.</t>
  </si>
  <si>
    <t>#OPV: continuar focando em comorbidades, principalmente em risco renal para linkar com o material do próximo ciclo e instigar a Dra a prescrever uma droga mais seguro para os pacientes com perfil de risco.</t>
  </si>
  <si>
    <t>#Opv: continuar focando no inicio de terapia com Ipr e focar no manejo dos eventos adversos de Kaletra e posologia QD.</t>
  </si>
  <si>
    <t>#OPV: continuar destacando o manejo dos eventos adversos de Kaletra e posologia QD., dando destaque ao manejo das doenças renais e alterações neurocognitivas, completei destacando o score de penetração dos arvs.</t>
  </si>
  <si>
    <t>#OPV: retornar a comorbidade da ultima visita e focar em ATV X Kaletra no que diz respeito a risco renal.</t>
  </si>
  <si>
    <t>#OPV: diante dos comentários da ultima visita, instigar o Dr. Hamilton a prescrever drogas com menor risco renal, e se necessário solicitar o Estudo Eurosida.Observação: medica nova</t>
  </si>
  <si>
    <t>#OPV: continuar destacando o manejo dos eventos adversos de Kaletra e posologia QD e alerta a Dra para o quanto silenciosa a doença renal é, pois os exames segundo ela mesma demora, diante instiga La a prescrever uma droga com menor risco.</t>
  </si>
  <si>
    <t>#OPV: continuar destacando o manejo dos eventos adversos de Kaletra e posologia QD e voltar a discussão em relação as alterações renais e ósseas, pois será o próximo tema do próximo ciclo, alertando o dr para as dificuldades de diagnostico, inclusive demora nos exames.</t>
  </si>
  <si>
    <t>#OPV: continuar destacando o manejo dos eventos adversos de Kaletra e posologia QD e voltar a destacar o risco e sua dificuldade de se manejar.</t>
  </si>
  <si>
    <t>#OPV: solicitar o Eurosida e focar nesta comorbidade, pois o MP vai ajudar a instigar a medica a aumentar a percepção em relação a doença renal.</t>
  </si>
  <si>
    <t>#opv:  Voltar a focar  em risco renal e abordar a dificuldade de se tratar esta comorbidades.</t>
  </si>
  <si>
    <t>#OPV: continuar focando no manejo dos EAS de Kaletra.</t>
  </si>
  <si>
    <t>#OPV: diante do feed back dado pela medica, focar nas próximas visitas em pacientes virgens de terapia. Observação: solicitar o estudo 802.</t>
  </si>
  <si>
    <t>#OPV: instigar a Dra a aumentar a percepção para o risco renal que silencioso e os médicos de postos de saúde tem poucos exames para diagnosticar.</t>
  </si>
  <si>
    <t>#opv:Continuar focando em risco renal e complementar com o material do ciclo.</t>
  </si>
  <si>
    <t>#OPV: a Dra já havia informado que passou a prescrever mais o Atazanavir, reverter o este habito prescritivos. Verificar a solicitação dos estudos no Abbott Center.</t>
  </si>
  <si>
    <t>#opv: retornar ao HPTN e iniciar a sondagem sobre risco renal, na revisita.</t>
  </si>
  <si>
    <t>#opv: continuar focando na diferenciação de Iprs e focar no risco renal.</t>
  </si>
  <si>
    <t>#opv: dar continuidade a discussão de risco renal, focando Atazanavir x Kaletra.</t>
  </si>
  <si>
    <t>#OPV: continuar sondando sobre hábitos prescritivos. Visita rapida sem feed</t>
  </si>
  <si>
    <t>#opv: continuar focando no inicio de terapia, e no risco renal.</t>
  </si>
  <si>
    <t>#opv: continuar destacando a melhor performance de Kaletra no Eurosida, focando ATV/r.</t>
  </si>
  <si>
    <t>#opv: continuar focando na diferenciação dos iprs.</t>
  </si>
  <si>
    <t>#opv: retornar no ciclo para continuar a visita</t>
  </si>
  <si>
    <t>#material de ciclo: todas as três também se confundiram com a capa do ciclo anterior.</t>
  </si>
  <si>
    <t>#opv: continuar focando na flexilidade da posologia e no consenso.</t>
  </si>
  <si>
    <t>#material promocional: as Dra se confundiram cm as capas dos materiais de ciclo, pois informou que são muito parecidos.</t>
  </si>
  <si>
    <t>#mp medica fez comentário em relação a comorbidades, consegue fazer seguimento de seus pacientes, mas achou que o material ficou muito pratico para vizualizar o que fazer e periodicidade</t>
  </si>
  <si>
    <t>#sol medica solicitou patrocinara congresso brasileiro</t>
  </si>
  <si>
    <t>#sol medica solicitou patrocínio para congresso brasileiro</t>
  </si>
  <si>
    <t>#obj medico sempre valoriza consensos internacionais</t>
  </si>
  <si>
    <t>#concorrente medica falou do posicionamento da Bms como concorrente de kaletra, abordagem de comorbidades relacionado a maior risco cardiovascular e dislipidemia presente em todos os pacientes em uso de kaletra</t>
  </si>
  <si>
    <t>#mp medica elogiou material e disse que o modelo agrega bastante na pratica clinicakaletra com tdf como opção terapêutica uma vez ao dia com melhor penetração em snc e menor toxicidade renal</t>
  </si>
  <si>
    <t>#mp pediatras visitados sentem falta de material com dados em pediatria de kaletra</t>
  </si>
  <si>
    <t>#mp medico elogiou material e abordagem de tratamento de casais sorodiscordantes, acredita ser mais uma tendência que deve ser individualizada</t>
  </si>
  <si>
    <t>#medica ainda não se sente segura em manejo de dislipidemia</t>
  </si>
  <si>
    <t>#elogiou o material promocinonal e iniciativa de falar sobre casais sorodiscordantes</t>
  </si>
  <si>
    <t>#mp medica sente falta de receber material para pediatria</t>
  </si>
  <si>
    <t>#mp medico em todas as visitas lembra do livro entregue pelo Abbott do Dr Ricardo Diaz contando a historia da epidemia do HIV e elogia muito a iniciativa da abbott</t>
  </si>
  <si>
    <t>#obj medica relatou escultor de médicos da instituição uma grande preocupação com dislipidemia relacionada ao uso de kaletra</t>
  </si>
  <si>
    <t>#sol medica solicitou apoio de coffee para reunião clinica nas terças feiras para residentes</t>
  </si>
  <si>
    <t>#mp medico elogiou convite do athus Sul o mesmo gostou da programação cientifica planejada para o evento</t>
  </si>
  <si>
    <t>#obj medica reclamou do tamanho do comprimído para crianças e do sabor do solução oral</t>
  </si>
  <si>
    <t>#obj medica tem posicionamento de não tratar casais sorodiscordantes, acredita que a adesão deste perfil de paciente não justifica as comorbidades e exposição a terapia antirretroviral</t>
  </si>
  <si>
    <t>#objQuando falamos do consenso o mesmo coloca objeção de atazanavir é tratamento alternativo devido ao custo no consenso brasileiro e ressalta guidelines internacionais@medico medico relatou sua pratica clinica em gestantes com carga viranl indetectavel em manter dose de kaletra mas em paciente que inicia tarv devido a gestação de começar em dose ajustada de 3 comprimidos de kaletra duas vezes ao dia baseado em seus dados em estudo apresentado no Croi, medico disse ter visto bula americana já alterada</t>
  </si>
  <si>
    <t>#obj teve dois pacientes que não toleraram esquema de kaletra uma vez ao dia e acabaram usando duas vezes ao dia mesmo com tdf e azt</t>
  </si>
  <si>
    <t>#obj medica percebe em sua pratica clinicaríeis pacientes que usam kaletra qd tem mais diarréia do que duas vezes ao dia, mesmo os estudos não mostrando isto</t>
  </si>
  <si>
    <t>#mp medica elogiou material, disse que ira dar uma aula sobre inicio de terapia abaixo e acima de 500 células no hepatoaids, ira avaliar o conteúdo do material</t>
  </si>
  <si>
    <t>#obj medica acredita que kaletra é o ip que implica diretamente em alterações lipidiicas e relata ter em sua pratica clinica muita diarréiaMedica solicitou senha do rima</t>
  </si>
  <si>
    <t>#obj medica vê em sua pratica clinica muita hipertrigliceridemia com kaletra e acha que muito é por seus pacientes já serem experimentados</t>
  </si>
  <si>
    <t>#MP: avaliou bem material promocional, lembrando das aulas do ATHUS NO E NO, destacando que Kaletra. Esta muito bem estabelecido.</t>
  </si>
  <si>
    <t>#concorrência : comentou convite para ida evento VIVI EM SSA-BÁ, oficina de GENOTIPAGEM.</t>
  </si>
  <si>
    <t>#obj: médico afirmou que ATV estava bombando, que a posologia comôda tem reflexo na adesão.</t>
  </si>
  <si>
    <t>#OBJ: facilidade de tomada única com ATV , facilitando adesão.</t>
  </si>
  <si>
    <t>#MP: Deixei a separata sobre DRC e óssea, Dra mais uma vez elogiou o material, afirmando que recentemente incluiu na sua rotina pedir exame urina1. Demonstrou estar mais atenta a função renal dos pacientes, principalmente em uso de TDF e ATV.</t>
  </si>
  <si>
    <t>#OBJ: apesar e afirmar ter ótima experiência com Kaletra e ser sua 1a opção de IP, dr não gosta da idéia e prescrever dose única, dizendo que seus pacientes tem boa adesão.</t>
  </si>
  <si>
    <t>#SOL: Dr informou que é professor da universidade e solicitou s podemos disponibilizar alguns guias para os residentes e médicos assistentes da universidade.</t>
  </si>
  <si>
    <t>#OBJ: tem boa experiência com Kaletra, porém reclamou do tamanho do comprimido, dizendo que as vezes tem pacientes que não conseguem deglutir.</t>
  </si>
  <si>
    <t>#MP: Deixei o artigo dr Lauro, dr gostou do material e ficou de avalia-lo depois. Disse que tem acompanhado a função renal dos pacts mais de perto, pois tem 5 pacts em dialise, muito provável pelo uso de TDF.* Falei da dose única de Kaletra, dr disse que tem alguns pacts em uso com boa adesão.</t>
  </si>
  <si>
    <t>#OBJ: Disse que nesta semana, iria iniciar mais um paciente com Kaletra, mas devido ao TGL muito elevado, acima de 500, optou por outro esquema.</t>
  </si>
  <si>
    <t>#OBJ: Dr evita o uso de Kaletra em pacientes com DCV e disse que é a comorbidades mais freqüente no seu ambulatório. Ainda não teve nenhuma experiência com Kaletra QD, pedi que avaliasse pelo menos 3 pacts Naive.</t>
  </si>
  <si>
    <t>#MP: Entreguei o artigo sobre alterações renais e ósseas, dr elogiou o tanto o dr Lauro como o conteúdo, afirmando que isto realmente contribui com no dia-dia do infectologista.*</t>
  </si>
  <si>
    <t>#OBJ: ainda demonstra insegurança no uso e Kaletra QD, alegando dificuldade de engolir os quatros comprimidos. Falei das experiência de outros colegas e pedi que fizesse a sua avaliação.</t>
  </si>
  <si>
    <t>#Mercado: Comentou que esta com uma nova residente atendendo no ambulatório e informou que estão avaliando a possibilidade de o hospital se tornar referencia de internação de pacientes HIV e HCV para o CRT.</t>
  </si>
  <si>
    <t>#Mercado: informou que como tiveram 2 medicos que sairam do servico, o atendimento esta mais corrido, e as vezes fica difícil de fazer toda as investigações necessárias.</t>
  </si>
  <si>
    <t>#SOL: informei que não tenho mais côo inclui-lá na ATHUS SP/SUL, devido a todas as vagas terem sido fechadas. Dra agradeceu pela tentativa e retorno. Esta a disposição para participar de outros eventos de EMC.</t>
  </si>
  <si>
    <t>#Mercado: informou que existe um projeto para incluir o terceiro período de atendimento no ARMI, podendo aumentar bastante o número de atendimentos e consequentemente pacts em uso de ARV, pois a ideai e ter mais profissionais como médicos, enfermeiras e farmácia.</t>
  </si>
  <si>
    <t>#Mercado: Dra comentou que provavelmente deve voltar a atende no ambulatório de Maua, onde tem mais oportunidades de iniciar TARV.</t>
  </si>
  <si>
    <t>#MP: deixei o Artigo, abordando a proposta de como monitorar a função renal e óssea dos pacts, dra teve boa aceitação, dizendo que estes materais podem realmente.</t>
  </si>
  <si>
    <t>#MP: Entreguei o material, abordando a proposta de como monitorar a função renal e óssea dos pacts, dr teve boa aceitação. Perguntou sobre a dose única de kaletra, demonstrei os resultados do estudo 730, dr ficou de avaliar.</t>
  </si>
  <si>
    <t>#SOL: Solicitou patrocínio da Abbott para as comemorações dos 35 aos do serviço de Infectologia do Hospital Heliopolis, que será em maio, em um hotel no interior e SP, onde haverá diversos aulas apresentadas por ex-residentes do hospital. Pedi que enviasse um email com a solicitação para o MKT, me copiando, porém informei da dificuldade por conta de budge e prazos.</t>
  </si>
  <si>
    <t>#MP: Entreguei o material, abordando a proposta de como monitorar a função renal e óssea dos pacientes, dra teve boa aceitação, dizendo que o materail e de muita qualidade. Tem pouca experiência e iniciar TARV, apenas em alguns casos faz setilha, mas sempre com a supervisão dos médicos assistentes.</t>
  </si>
  <si>
    <t>#MP: Entreguei o material, abordando a proposta de como monitorar a função renal e óssea dos pacts, dra teve boa aceitação, dizendo que estes materais podem realmente.*</t>
  </si>
  <si>
    <t>#OBJ: informou que recentemente precisou trocar o Kaletra solução de um çrianca de 1ano e meio, por problemas na adesão por conta do sabor, tentou diversas maneiras de administração, mas infelizmente não conseguir manejar. Relatou que em adolescente tem optado por Kaletra adulto devido a quantidade de Kaletra baby.</t>
  </si>
  <si>
    <t>#OBJ: Confessou que muitas vezes tem optado por ATV para inicio devido a posologia mais cômoda, pois não teve boa experiência com Kaletra QD.</t>
  </si>
  <si>
    <t>#MP: Abordei a tabela de CPE dos ARVs, lembrando melhor escore de Kaletra+TDF x ATV/r. @MKT: Dra comentou que recebeu a programação do ATHUS, elogiando os temas que serão abordados e disse que e grande a expectativa.</t>
  </si>
  <si>
    <t>#MP: Utilizei o VA, para relembrar as vantagens de Kaletra com TDF, como melhor penetração em SNC e menor perfil de nefrotoxicidade x ATV.</t>
  </si>
  <si>
    <t>#MP: com VA, Reforcei as vantagens de Kaletra com TDF, como melhor penetração em SNC e menor perfil de nefrotoxicidade x ATV. Dr concordou dizendo que tem levado em consideração estes critérios para iniciar TARV.</t>
  </si>
  <si>
    <t>#OBJ: comentou que gota de Kaletra, apenas em pacts algum fator de RCV, como trigliceridios evita sua indicação, assim como em pacts com algum histórico de alteração renal evita o ATV.</t>
  </si>
  <si>
    <t>#MP: Entreguei o artigo sobre sorodiscordante, demonstrando os benéficos do tratamento na prevenção e melhor perfil de Kaletra para estes pacientes. Dra disse que tem até oferecido a alguns pacientes, mas muitos sao reticentes a começar TARV.</t>
  </si>
  <si>
    <t>#MP: comentou que o guia de comodidades e ótimo, que tem sido muito útil para seu dia-dia, inclusive em casos raros como sarcoma de lapso.</t>
  </si>
  <si>
    <t>#MP: entreguei o guia de comodidades e os artigos consenso e sorodiscordante, elogiou o guia e o outros ficou de avaliar.</t>
  </si>
  <si>
    <t>#SOL: Pediu os estudos de kaletra dose única, sugeri o Rima, para agilizar a pesquisa, dr ficou de pesquisar.</t>
  </si>
  <si>
    <t>#SOL: Reclamou que a Abbott não a patrocina mais para congressos e pediu o congresso Brasileiro.</t>
  </si>
  <si>
    <t>#OBJ: Não tem nenhuma experiência com Kaletra dose única, demonstrando um pouco de desconfianca, apesar de afirmar já ter visto os estudos sobre a indicação.</t>
  </si>
  <si>
    <t>#OBJ: Disse evitar prescrever Kaletra em mulheres com baixo peso alegando maior dificuldade de adesão.</t>
  </si>
  <si>
    <t>#OBJ: Ainda tem pouca experiência com Kaletra dose única, apesar e afirmar ser uma boa opção para os pacientes.</t>
  </si>
  <si>
    <t>#OBJ: Diarrwia de Kaletra, incomoda um pouco e ainda tem que dose única era só para os virgens.</t>
  </si>
  <si>
    <t>#OBJ: hj abriu que tem sua preferencia e o uso de EFV para inicio e quando opta por IP tem dado preferencia por ATV, alegando melhor perfil lipidico e posologia mais cômoda.* Deixa Kaletra o os pacts que não toleram EFV e ATV.</t>
  </si>
  <si>
    <t>#OBJ: Tende a prescrever mais TDF optando por um esquemas mais cômodos, com menos comprimidos.Ainda demonstra desconfiança da tolerabilidade de Kaletra QD.</t>
  </si>
  <si>
    <t>#OBJ: Lembrei da possível nefrotoxicidade de ATV+TDF, dr disse que na sua pratica não tem visto.</t>
  </si>
  <si>
    <t>#OPV: Solicitou patrocínio com coffee break o dia da aula, já confirmei o patrocínio.</t>
  </si>
  <si>
    <t>#Mercado: Procura seguir o consenso, porem sempre individualizando o tratamento.</t>
  </si>
  <si>
    <t>#SOL: realizara treinamentos com objetivo de capacitar os profissionais a pedirem a sortilégios de HIV, para isso solicitou patrocinio de com coffee break.</t>
  </si>
  <si>
    <t>#SOL FALAMOS SOBRE PATROCÍNIO INSCRIÇÃO BRASILEIRO E A POSSIBILIDADE .</t>
  </si>
  <si>
    <t>#MP GOSTOU DO MATERIAL SOBRE HAND.FALAMOS DO PATROCÍNIO INSCRIÇÃO BRASILEIRO.</t>
  </si>
  <si>
    <t>#MP ACHOU POSITIVO O MATERIAL DO DR. VIDAL SOBRE HAND.</t>
  </si>
  <si>
    <t>#SOL ATHUS. VOLTOU ATRAS E ACEITOU IR.PEDIU A NOVA VERSÃO ATUALIZADA DO CONSENSO.</t>
  </si>
  <si>
    <t>#OBJ DISSE QUE O MAIOR PROBLEMA DE KLT SERIA DIARRÉIA</t>
  </si>
  <si>
    <t>#MP ENTREGUEI MATERIAL DO ESTEVÃO PORTELA ACHOU POSITIVO A CONTRIBUIÇÃO DO MATERIAL.</t>
  </si>
  <si>
    <t>#MP. GOSTOU DO MATERIAL SOBRE PAC SORADISCORDANTE DO ESTEVÃO AVALIOU COMO OPORTUNO EM FUNÇÃO DO TEMA SOBRE O NOVO CONSESO.</t>
  </si>
  <si>
    <t>#MERCADO: medico nao realiza diagnostico precoce de alteração renal, e perda óssea, ainda mais difícil pois nao possuem disponibilidade de solicitar exames.*referenciei comodidade posologica pela coformulacao de Kaletra para pacientes em inicio de TARV.</t>
  </si>
  <si>
    <t>#Medico: congresso Johns Hopkins teve aula cientifica que apresentou dados da piora da função renal com ATV.*medica nao confirmou sua participação no nosso evento cientifico do dia 09 de maio, tem outro compromisso. Sobre a participação no ATHUS já recebeu contato da agencia e confirmou presenca.</t>
  </si>
  <si>
    <t>#OBJ: nao diagnostica alteração renal e perda óssea. Falta conhecimento e experiência, medico CLG, novo no ambulatório.</t>
  </si>
  <si>
    <t>#MERCADO: sem medico sufuciente para atender os pacientes, estão com uma media de 650 a 700 pacientes no ambulatório e Dr. Paulo ficou um ano atendendo a todos, o medico que iniciou há pouco, nao tem experiência nesse perfil de paciente, e um CLG que atuava num posto da cidade.*medico confirmou que ira participar do ATHUS em Porto Alegre.</t>
  </si>
  <si>
    <t>#CON: farmacêutico relata aumento de triglicerides de Kaletra e também enfatiza a diarréia do produto.</t>
  </si>
  <si>
    <t>#MERCADO: esta trabalhando três vezes na semana no atendimento de pacientes HIV em São José dos Pinhais, porém nao sabe precisamente quanto tempo ficara no ambulatório.*convidei a medica para o evento cientifico do dia 09 de maio, ira verificar possibilidade.</t>
  </si>
  <si>
    <t>#MERCADO: impossibilidade de realizar DXA e dosagem de vit D.*convidei o medico para o evento cientifico do dia 09 de maio, acredita que poderá participar</t>
  </si>
  <si>
    <t>#MERCADO: atendimento publico de saúde nao disponibiliza realização de dosagem de vitamina D e nem DXA.*convidei o medico para o nosso evento cientifico do dia 09 de maio, disse que ira se programar para poder participar. Confirmei também sua participação no ATHUS SP Sul, e o medico confirmou, entreguei convite com o programa do evento.</t>
  </si>
  <si>
    <t>#MERCADO: saúde publica nao autoriza realização de exames como dosagem de vitamina D e DEXA.*medica informou que nao poderá participar do ATHUS pois nao conseguiu dispensa dos seus plantões.</t>
  </si>
  <si>
    <t>#MERCADO: preceptores enfatizam inicio de TARV com ITRNN.*reforcei convite enviado por email para o evento do 09 de maio, esta tentando trocar o plantão para poder participar, pois ficou muito interessada no tema.</t>
  </si>
  <si>
    <t>#MERCADO: rede de saúde publica nao disponibiliza a realização de DXA, dosagem de Vit D.Reforcei convite enviado via email sobre nosso evento cientifico, esta se programando para poder participar. Também reforcei participação no ATHUS de Porto Alegre, gostou muito do programa cientifico.</t>
  </si>
  <si>
    <t>#CON: CT da Bristol continua a propagar ATV para indicação no tratamento de gestantes.</t>
  </si>
  <si>
    <t>#OBJ: numero de comprimidos de Kaletra.</t>
  </si>
  <si>
    <t>#OBJ: numero de comprimidos de Kaletra, prefere ATV, sua primeira opcao e EFV.</t>
  </si>
  <si>
    <t>#MERCADO: informei a medica que o Kaletra esta sendo disponiviel para pacientes de inicio de TARV sem necessidade de autorização previa.</t>
  </si>
  <si>
    <t>#MERCADO: tem recebido sempre novos pacientes, pelo menos um por semana.</t>
  </si>
  <si>
    <t>#MERCADO: medica possui poucos novos pacientes, naomquerminchar muito o consultório.*convidei a medica para o evento do dia 09 de maio, a principio nao tem nenhum compromisso, vou enviar convite por email.</t>
  </si>
  <si>
    <t>#MERCADO: comentou que nao ira assumir o atendimento de HIV no ambulatório do bairro novo, o serviço ainda encontra-se sem médicos e os pacientes estão ficando sem medicamentos.@MKT: realizar material promocional com informações do Consenso Brasileiro de TARV sobre Kaletra como primeira opção, para conquistar pacientes de inicio de TARV.</t>
  </si>
  <si>
    <t>#MP: trabalhei com dados do VA sobre potência e barreira genética de Kaletra, solicitou estudo na integra. Até o momento nao iniciou TARV or. Nenhum dos acidentes, pois o ambulatório e mais de infecto geral do que HIV. Ainda esta se adaptando as rotinas do serviço. Solicitarei RIMA para a residente.</t>
  </si>
  <si>
    <t>#MERCADO: estão recebendo poucos pacientes para inicio de tárv, alguns chegam pela internação e já estão em uso de ARV. Media de 2 a 3 por mês. Ira participar do HOPE da BMS em maio.</t>
  </si>
  <si>
    <t>#MERCADO: os pacientes que o medico recebe, novos diagnosticos, nao apresentam um CD4 muito baixo, sua maioria estao entre 350 e 500 celulas, o que reflete uma realidade diferente de ambulatoriso publicos, pois o medico somente atende em servicos privados. Sua opiniao e de sempre tratar precocemente os pacientes.</t>
  </si>
  <si>
    <t>#MERCADO: atualmente recebe em media 4 novos pacientes por mes. A grande maioria dos pacientes apresenta CD4 entre 350 e 500, poucos sao os que estao com CD4 acima de 500.</t>
  </si>
  <si>
    <t>#CON: somente a Bristol a visitava até eu iniciar o trabalho com Kaletra no setor.@MKT: sempre avalia perfil de paciente para decidir qual IP utiliza na falha de ITRNN.@Treinamento: reforçar treinamento sobre perefis de pacientes que possam se beneficiar com uso de Kaletra.</t>
  </si>
  <si>
    <t>#MERCADO: diagnósticos tardios tanto no serviço publico quanto privado.</t>
  </si>
  <si>
    <t>#MERCADO: tanto na sua clinica quanto bombásticas os diagnósticos ainda são tardios.@SOL: possibilidade cê novos ATHUS Best of CROI, com a mesma qualidade de palestrantes e temas.@MKT: realização de outros ATHUS Best of CROI, pela qualidade das palestras, palestrantes e temas.</t>
  </si>
  <si>
    <t>#SOL: solicitou apoio para educação medica continuada, congresso EACS.@Treinamento: reforçar pontos fortes cê Kaletra, principalmente versus ATV.</t>
  </si>
  <si>
    <t>#MERCADO: o ambulatório recebe muitos pacientes com diagnostico tardio, já com indicação cê tratamento. Estão com a agenda aberta para novosmpacientes, 2 novos por semana. Nao sabe se permanecera trabalhando no ambulatório.</t>
  </si>
  <si>
    <t>#MERCADO: falta de profissionais da especialidade de infectologia para atender pacientes HIV, queda na qualidade de atendimento para esses pacientes. Possibilidade cê descentralizar ainda mais o atendimento e ser realizado por clínicos e nao infectos.@TREINAMENTO: medica refere preocupação sobre manejo das comodidades.@MKT: oportunidade para realizar ações estratégicas para manejo de comodidades, pois medica refere dificuldades cê manejo dos pacientes.</t>
  </si>
  <si>
    <t>#MERCADO: pacientes com diagnostico tardio.</t>
  </si>
  <si>
    <t>#OBJ:- Como relacionou apenas o TDF com a DRC, lembrei o EuroSida associando o uso do TDF+ATV com alto índice de DRC.</t>
  </si>
  <si>
    <t>#SOL:- Solicitou participação em eventos para sua capacitação, pois há muito empo não participa de eventos em HIV.</t>
  </si>
  <si>
    <t>#OBJ:- Comentou que ainda não tem paciente com dose única, que apesar de receber as informações tem esquecido de oferecer ao paciente..</t>
  </si>
  <si>
    <t>#MP:- Elogiou a qualidade do artigo do Dr. Ricardo, que entregamos no mês anterior.</t>
  </si>
  <si>
    <t>#SOL:- Solicitou a possibilidade de fornecimento da atualização do Livro da Dra. Marcia Rachid.</t>
  </si>
  <si>
    <t>#MERCADO:- Comentou que esta aparecendo muitos casos novos, mas a maioria muito bem e ficara em janela terapêutica.</t>
  </si>
  <si>
    <t>#MP:- Trabalhando somente com V.A, ainda não recebemos o material para o trabalho no mês.</t>
  </si>
  <si>
    <t>#MP:- Trabalho com VA, não recebemos material promocional para mês de trabalho.</t>
  </si>
  <si>
    <t>#OBJ:- Comentou que tem vários pacientes com CD4 acima de 350 células e resistente em iniciara TARV. Comentei qual o objetivo do consenso em iniciar o tratamento mais cedo e ficou de analisar a situação.</t>
  </si>
  <si>
    <t>#MKT conversamos sobre o presseptoship ER e ele olhou no computador na mesma horário verificou que terá compromisso no período, mas indicou o dr. Eduardo para ir deu concordei.</t>
  </si>
  <si>
    <t>#MERCADO Depois de confirmado sua participação no athus, ela disse que nao poderá mais ira ao nosso evento</t>
  </si>
  <si>
    <t>#MERCADO Abordei o VA na aba gestantes e ela disse que foi ao evento da Bristol sobre este assunto, mas ela disse que nao prescreverá ATV para gestantes, pois ainda tem medo.</t>
  </si>
  <si>
    <t>#MERCADO convidei para o evento Athus, mas ele nao poderá ir em virtude de um curso que ele faz aos sábados.</t>
  </si>
  <si>
    <t>#MERCADO Confirmou sua participação no Athus e disse que sua passagem já esta emitida.</t>
  </si>
  <si>
    <t>#MERCADO Convidei para Athus Vitoria e ela nao pode ir em função de tem compromisso particular.</t>
  </si>
  <si>
    <t>#MERCSDO Não poderá participar do Athus, mas irá ao presceptorchip no Emílio Ribas.</t>
  </si>
  <si>
    <t>#MERCADO convidei para o pressentorship HR, mas ele nao aceitou, sua agenda esta lotada.</t>
  </si>
  <si>
    <t>#mp Usei o VA, na página do consenso e falei sobre Kaletra como resgate de ITRNN, já que ele havia dito que gosta de seguir o consenso e iniciar com EFZ.</t>
  </si>
  <si>
    <t>#mp usei o VA e ratifiquei a posição de Kaletra no consenso e lembrei sua excelente ação tanto em um CD4 baixo quanto mais alto. Perguntei como os novos pacientes estavam chegando e ela disse que eles aparecem com um CD4 abaixo de 350. Atendem muitos moradores de rua.</t>
  </si>
  <si>
    <t>#obj Dr Luiz Felipe disse que o Brasil precisava facilitar a utilização de outras drogas. Disse que o programa é engessado, mas quando questionado reconheceu que existem boas drogas disponíveis.</t>
  </si>
  <si>
    <t>#obj Dr André disse que tudo no paciente idoso é mais complicado e ele acredita que a carga de comprimidos da TARV juntamente com os outros que eles já tem que tomar, prejudicam a adesão.</t>
  </si>
  <si>
    <t>#obj médica disse que em sua prática clínica não se depara com muitos casos de nefrolitíase com uso de ATV.</t>
  </si>
  <si>
    <t>#obj Dr Evandro como a maioria dos médicos, acredita que a adesão é o grande problema, e que tratar precocemente é ótimo para países que possuem esquemas que facilitam essa conduta.</t>
  </si>
  <si>
    <t>#obj. Dr Myriam acredita que todo tratamento precoce precisa de uma boa adesão, mas ela não acredita que os pacientes estão prontos para isso, principalmente com as drogas que temos disponíveis no Brasil.</t>
  </si>
  <si>
    <t>#mp Dra falou sobre o receio da má adesão do paciente e da culpa que o outro "carrega" pelo parceiro ter iniciado o tratamento precocemente.</t>
  </si>
  <si>
    <t>#mp A médica disse que esta questão de tratar os casais sorodiscordantes ainda gera dúvida, embora acredite muito no resultado do HPTN 052.</t>
  </si>
  <si>
    <t>#CON Disse que vai ao HOPE, evento da Bristol, e elogiou a qualidade deste evento que já compareceu em oportunidades anteriores.</t>
  </si>
  <si>
    <t>#mp elogiou o assunto abordado no material e o fato de terem disponibilizado a tabela sobre risco de transmissão, pois disse que é sempre bom ter algo visual para alertar os pacientes, principalmente nas áreas mais carentes.</t>
  </si>
  <si>
    <t>#mp Dr Evandro falou que esta questão de casal sorodiscordantes tratar precocemente, depende muito da adesão e isso preocupa. Disse que gosta do Dr Estevão e iria ler suas considerações.</t>
  </si>
  <si>
    <t>#obj seu maior questionamento refere-se ao aumento de triglicérides e o impacto disso na saúde do paciente.</t>
  </si>
  <si>
    <t>#sol solicitou estudo, HPTN 052.</t>
  </si>
  <si>
    <t>#mp quando conversamos sobre casais sorodiscordantes, esta médica informou que embora as mulheres levem a " fama" de serem mais conscientes com relação ao uso da camisinha, na prática, ela não tem observado isso, e exatamente por isso tem medo que o uso precoce de ARV para proteger o parceiro, incentive as relações sem camisinha.</t>
  </si>
  <si>
    <t>#OPV DESTAQUEI KLT COMO 1 IP NO CONSENSO BRÁS.</t>
  </si>
  <si>
    <t>#OPV DESTAQUEI A FLEXIBILIDADE POSOLOGICA DE KLT</t>
  </si>
  <si>
    <t>#OPV DESTAQUEI ARTIGO DR JOSÉ VIDAL</t>
  </si>
  <si>
    <t>#OPV DESTAQUEI ARTIGO DR JOSÉ VIDAL SOBRE SNC</t>
  </si>
  <si>
    <t>#OPV REFORCEI BENEFÍCIOS DE KL</t>
  </si>
  <si>
    <t>#OPV DESTAQUEI ARTIGO DE JOSÉ VIDAL</t>
  </si>
  <si>
    <t>#OPV DESTAQUEI ARTIGO SOBRE ALTERAÇÕES RENAIS/OSSO</t>
  </si>
  <si>
    <t>#OPV DESTAQUEI KL COMO IP PRHEF DO CONSENSO</t>
  </si>
  <si>
    <t>#OPV REALIZAMOS REUNIÃO PARA DEFINIR OS PRÓXIMOS PASSOS REF AO PROJETO LIGA DE RESIDENTES</t>
  </si>
  <si>
    <t>#OPV CONVERSAMOS SOBRE EVENTO DO IIER SOBRE CONSENSO E COMORBIDADES QUE IREMOS REALIZAR NO IIER</t>
  </si>
  <si>
    <t>#DESTAQUEI ARTIGO SOBRE RIM E OSSO</t>
  </si>
  <si>
    <t>#OPV DESTAQUEI EFICACIA DE KLT NA PEDIATRIA</t>
  </si>
  <si>
    <t>#OPV DESTACAR KLT COMO IP PREF. NO CONSENSO</t>
  </si>
  <si>
    <t>#OPV DESTAQUEI A FLEXIBILIDADE DE KLT</t>
  </si>
  <si>
    <t>#OPV REFORCEI A FLEXIBILIDADE POSOLOGICA DE KLT</t>
  </si>
  <si>
    <t>#OPV DR LUIZ APRESENTOU OS PROJETOS QUE ESTÃO ENVOLVIDOS COM O ABBOTT BODY MIND CAARE, LIGA DE RESIDENTES E PROJETO ACESSO PARA O SR EVRSON DIRETOR DA AMÉRICA LATINA ESPECIALIDADES</t>
  </si>
  <si>
    <t>#OPV APRESENTOU A PREVALÊNCIA DE HIV PACIENTES NO IIER E QUAL O FLUXOGRAMA DA INSTITUIÇÃO E ROTINA DE ATENDIMENTO, PARA O SR EVERSON, DIRETOR DA AMÉRICA LATINA ESPECIALIDADE</t>
  </si>
  <si>
    <t>#OPV O DR AUGUSTO PENALVA APRESENTOU O PROJETO BODY MIND CARE NETWORK PARTE SNC E PRÓXIMOS PASSOSPARA A PRATICA CLINICA</t>
  </si>
  <si>
    <t>#OPV APRESENTAMOS O PROJETO BODY MIND CARE NETWORK PARTE DE SNC , PARA O DIRETOR DA ESPECIALIDADE DA AMÉRICA LATINA SR EVERSON</t>
  </si>
  <si>
    <t>#MP elogiou bastante o manual comorbidades, distribuído na JH. "melhor material do ano"</t>
  </si>
  <si>
    <t>#MP Mais uma a elogiar o manual Emilio Ribas entregue na JH.</t>
  </si>
  <si>
    <t>#MP Mais um a elogiar o manual Emilio Ribas entregue na JH.</t>
  </si>
  <si>
    <t>#Elogiou programação e destacou ter assistido uma apresentação do Dr Lauro exatamente com o tema de sua palestra.</t>
  </si>
  <si>
    <t>#elogiou temas, reforçando a importância de segmentar o perfil do paciente e atentar para doenças silenciosas.</t>
  </si>
  <si>
    <t>#Olhou a programação, e foi mais uma a elogiar o conteúdo.</t>
  </si>
  <si>
    <t>#MP Ressaltou importância de temas como "Reconhecendo alterações renais e ósseas". Está com 8 meses de gravidez (Bernardo) e sua filha de 5 está com ciúmes.</t>
  </si>
  <si>
    <t>#MP Ressaltou o tema "Resistência primária". Reconhecendo como um fator de grande importância no momento (EFV)</t>
  </si>
  <si>
    <t>#mp elogiou os nomes escolhidos para o nosso material, devido a facilidade de passar o assunto abordado.</t>
  </si>
  <si>
    <t>#MP Voltou a falar do material do Dr. Estevão. Comentou não diferenciar esquema para o HSH. Considera a profissão para definir esquema. Ressaltou tratamento assintomáticos CD4 maior 500 e tratamento como prevenção, individuos HIV sorodiscordantes.</t>
  </si>
  <si>
    <t>#MP (Folder) Reforcei benrfícios Kaletra - coformulação / flexibilidade (adesão)</t>
  </si>
  <si>
    <t>#MP Elogiou a qualidade do material e mais uma vez elogiou o livro do Dr. Ricardo. Solicitou outro manual (Emilio Ribas)</t>
  </si>
  <si>
    <t>#obj medico salientou estar prescrevendo KAL no resgate de efz. Mas não no inicio. Destaquei segurança de KAL comprovado por estar no consenso por diversos anos.*</t>
  </si>
  <si>
    <t>#mp Dra disse que lembra bastante do consultor na hora de prescreve kaletra, assim como do material promocional abbott, que é sempre muito bem feito e isso a ajuda na lembrança de KAL em resgate de efz. Enfatizei bastante inícios de tratamento como lembrança.ando consultor.*</t>
  </si>
  <si>
    <t>#con Dra ressaltou que,o novo representante da BMS, Santiago, tem batido muito forte na carga de comprimidos e esta incomodando com a sua postura agressiva. Mantive destaque apenas nos benefícios do kaletra, com enfoque em coformulação e não necessidade de refrigeração.*</t>
  </si>
  <si>
    <t>#obj medica salientou que prescreve fpv devido a facilidade posologia e por ip ser td igual. Foquei a visita em destacar que KAL, apesar de estar no consenso a bastante tempo, é coformulado, não precisa refrigerar e incrementa em media 501 cd4 segundo o estudo 720. E que fpv, segundo a bula tem que ser tomado, na maioria dos casos, com duas rtv, mostrando a bula para a mesma. Medica salientou que não tinha lido a bula ainda e que realmente a posologia era o. Menos em comparação a tomada dupla de rtv.*</t>
  </si>
  <si>
    <t>#mp medico gostou bastante do material sobre distúrbios neurocognitivos. Salientou que realmente é uma constante em seu consultório pacientes com handebol pelo menos mediana. Enfatizei a penetração efetiva de KAL no snc, aperfeiçoado com BIOVIR.*</t>
  </si>
  <si>
    <t>#obj Dra salientou que realmente concorda em iniciar tratamento em mulheres com kaletra, devido ao não planejamento de gestação. Muito boa avisita*</t>
  </si>
  <si>
    <t>#obj contornada! Dra destacou que os seus pacientes HSH realmente, quando ela fala, preferem kaletra a ter que contornar estigmatizarão possível em outros ARVs.*</t>
  </si>
  <si>
    <t>#obj medica salientou prescrever kaletra em resgate de efz e as vezes em naives. Disse que em pacientes HSH tem receio devido a possível EAs. Destaquei que KAL e o único ip de chegada que tem os EAs manejáveis e não estigmatizáveis, o que conta bastante paraste perfil de pacientes.*</t>
  </si>
  <si>
    <t>#obj Dra disse que o consenso recomenda que se continue a terapia ARV qnd a paciente , por ventura, engravidar. Destaquei que realmente, este é pituitária do consenso, pensando também na sustentabilidade do pnaids. Por isso mesmo é muito interessante que já se comece uma terapia em mulheres na idade fértil de maneira a que elas tenha segurança se por ventura venham a ficar gestantes e com KAL a Dra tem total embasamento de segurança.*</t>
  </si>
  <si>
    <t>#obj disse que esta continuando a terapia com efz em gestantes como manda o consenso. Destaquei que, para evitar a exposição do medico e a insegurança de permanecer com efz em gestantes, muitos dos colegas médicos dela estaominiciando idade fértil com kaletra,móis a maioria da s gestações não são programadas.*</t>
  </si>
  <si>
    <t>#obj enfatizou que é muito difícil o paciente obedecer as boas regras de mev. Destaquei que KAL é o único ARV cabeça de chave que não precisa ser trocado quanto aos efeitos colaterais e o consenso mundial recomenda a mev, nem que seja com a alimentação mais regrada ou deixar de fumar, antes de trocar o ARV *</t>
  </si>
  <si>
    <t>#mp medico elogiou bastante o VA de mulheres, pois realmente é melhorniniciar a terapia na idade fútil com um ARV próprio para gestantes, para não ter dificuldades e ter destrocar o ARV, em casos de itrnns.*</t>
  </si>
  <si>
    <t>#obj medico afirmou que a concorrência bMS tem dito que kaletra uma vez ao dia não e equivalente a kaletra duas vezes ao dia devido a concentração menor no licor*.Destaquei bastante os estudos e enfatizei a segurança de kaletra em naives e experimentados 1 ou 2 vezes ao dia.</t>
  </si>
  <si>
    <t>#obj medico salientou que não acredita na dose única de kaletra como melhora nos sintomas gis. Destaquei estudos 730 e 802, quanto a não difença posologia e exemplos de sucesso de outros médicos. Disse que ira testar mais pacientes, principalmente que iniciam ARV.*</t>
  </si>
  <si>
    <t>#obj medica salientou que prescreve itens para depois resgatar com KAL. Antevê destaque em KAL e na imagem de que todo paciente adere até que se prove o contrario eqüestre olmeiros geralmente começam com o melhor ARV. Se KAL é o melhor ARV pro perfil, pq começar depois? Medica disse que ira testar mais KAL em naives*</t>
  </si>
  <si>
    <t>#obj salientou que preconiza efz em naives, destaquei o fato de pensar na adesaoinicial do paciente e já começar como melhor ARV que é KAL nhoque se diz respeito a incremento imunológico. Medica salientou que vai passar a sedimentar pacientes com KAL em naives*</t>
  </si>
  <si>
    <t>#obj Contornei objeção de Atv em gestantes perguntando se a medica sentisse segura em perceber Atv neste perfil de paciente...a mesma disse que não.*</t>
  </si>
  <si>
    <t>#sol estudos com experiências clinicas de ARVs em gestantes.Mantive o foco da visita na segurança de KAL na idade fértil.</t>
  </si>
  <si>
    <t>#mp:Trabalhei material Dr Lauro, Dra concordou que a associação ATV e Tdf é perigosa para os rins; mas disse que prescreve bastante Tdf.</t>
  </si>
  <si>
    <t>#mp: Dr gostou bastante dos algorítimos.</t>
  </si>
  <si>
    <t>#mp: achou muito bons os algorítimos e disse que no consultório faz monitoramento freqüente da função renal de seus pacientes</t>
  </si>
  <si>
    <t>#mp: Dr achou muito interessante o tema e disse que avala seus pacientes a cada consulta, tendo em vista que a maioria consulta de 6 em 6 meses... Reforcei o fato de Kaletra ter ficado mais isento no Eurosida e que é uma boa associação para seu paciente.</t>
  </si>
  <si>
    <t>#obj: Dr citou paciente com 800 de triglicérides já usando atorvastatina, que discutiu caso com Dr Letícia e resolveram trocar para ATV; perguntei se isso é freqüente ele disse que não, destaquei vantagens de co formulação, dose única, penetração no SNC, e reforcei que o switch na maioria das vezes não é a melhor alternativa, focar no HIV e manejar os EAs.</t>
  </si>
  <si>
    <t>#con: Dr comentou de um paciente que estava usando efv, com alto colesterol, então ele fez switch para NVP. Destaquei estudo que comprovou que as estatinas e os fibratos proporcionam desfechos melhores que o switch</t>
  </si>
  <si>
    <t>#con: conversamos obre switch por lípides, Dr disse que já fez e não teve m bom resultado</t>
  </si>
  <si>
    <t>#mp: ondei sua opinião ato a associação de Tdf com os ips, disse que com Kaletra é menos pior que com ATV, mas que o grande problema realmente é o Tdf.</t>
  </si>
  <si>
    <t>#mp: sondei sobre sua opinião em relaçào ao Tdf e ips, Dr disse que acredita que todos os ips acabam influenciando qdo associados ao Tdf, destaquei dados Eurosida e eacs.</t>
  </si>
  <si>
    <t>#obj: de um paciente que estava usando kaletra e apresentou hepatite medicamentosa, Dr trocou Kaletra por ATV</t>
  </si>
  <si>
    <t>#obj: Dra falou que já é difícil o paciente usar duas vezes ao dia quem dirá os 4 comp. Juntos...reforcei que é apenas uma opção e que ela junto com seu paciente irão fazer esta escolha; destaquei co formulação ela concordou que realmente esta é uma grande vantagem...e falei tbém do consenso, ressaltando o custo.</t>
  </si>
  <si>
    <t>#mp: Dr acha o tema muito pertinente, sondei como faz o monitoramento da função renal de seus pacientes e disse que toda a consulta pede exames.</t>
  </si>
  <si>
    <t>#mt: Dra comentou que viu falarem no JH sobre a associação Tdf e ATV, mas disse ainda que acredita que falta dados neste sentido...mas reforcei Kaletra ser uma associação mais amigável para ser usado com Tdf</t>
  </si>
  <si>
    <t>#obj: para mulheres se acha que não vai engravidar tbém prescreve efv, falei do alto índice de gestações não planejadas; abordei ainda pacientes q trabalham a noite, que operam máquinas e pacientes psiquiátricos</t>
  </si>
  <si>
    <t>#mp colocou que monitora freqüentemente função renal de suas pacientes gestantes. Ressaltei dados Eurosida, reforçando que Kaletra e Tdf é má associação mais amigável em se tratando de danos renais</t>
  </si>
  <si>
    <t>#obj: Dra ressaltou que tem usado em seus pacientes que tem diarrêia uma fibra da Nestlé chamada fiber mais flora e tem funcionado muito bem, já que dificilmente troca de Tarv por causa da diarréia</t>
  </si>
  <si>
    <t>#conc disse que os pacientes realmente tem péssima adesào ao RTV e que o ATV Tem este p</t>
  </si>
  <si>
    <t>#mp trabalhei material sorodiscordantes porém Dr disse que ainda não teve oportunidade com este perfil</t>
  </si>
  <si>
    <t>#obj: Dra questionou o motivo de Kaletra estar isolado como primeira alternativa de ip, destaquei motivos do VA, como potência, durabilidade estudos a longo prazo, co formulação, penetração no SNC e tbém custo. Dra ainda falou da NVP, quanto a penetração no SNC, contornei abordando que agora com o coorte de cd4 mais alto, ficará cada vez mais difícil encaixar a nevirapina...Dra disse que preconiza sempre Kaletra em pacientes com cd4 baixo e mulheres. Disse que não gosta muito de efv.</t>
  </si>
  <si>
    <t>#mp: trabalhei vá com tabela eacs sobre anormalidades renais, Dra concordou com o risco de associar Tdf e ATV.disse tbém que já tem um paciente com Kaletra qd que está super bem.</t>
  </si>
  <si>
    <t>#mp. Destaquei questão soroicordantes, Dra disse que ainda não pegou nenhum caso, mas que vai observar, pois acha importante a questão do tratamento como prevenção.</t>
  </si>
  <si>
    <t>#obj: citei qestões renais com até e Tdf, porém Dra acredita que Tdf é o grande vilão...citei eurosida.</t>
  </si>
  <si>
    <t>#con disse que não tem experiência com NVP, comentei da contradição do consenso brasileiro neste sentido, que indica NVP porém recomenda Tarv com alto cd4. A VIiV está entregando a versão preliminar impressa e Dr estava com a sua.</t>
  </si>
  <si>
    <t>#MP: DESTAQUE EM KALETRA X EFV COM DESTAQUE EM POTÊNCIA E CORPO. KALETRA É IP PREFERÊNCIAL CONSENSO E CONF. ACTG 5142, TEM SEGURANÇA MELHOR EM LIPOATROFIA. ESTIGMA DE DIFÍCIL REVERSÃO E MELHOR BARREIRA GENÉTICA, GARANTINDO LONGEVIDADE.</t>
  </si>
  <si>
    <t>#MP: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t>
  </si>
  <si>
    <t>#MP: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t>
  </si>
  <si>
    <t>#MP: DESTAQUEI BARREIRA GENÉTICA DE KALETRA, 702 COM POTÊNCIA E LONGEVIDADE.  KALETRA É IP RECOMENDADO PELO CONSENSO E GARANTE LONGEVIDADE AOS PACIENTES NAIVES COM INDICAÇÃO A TRATAMENTO, E AGORA  A PARTIR DE 500CEL/CD4.</t>
  </si>
  <si>
    <t>#MP: ENFOQUEI QUE A ADEQUAÇÃO DA TERAPIA A ROTINA DE VIDA DO PACIENTE É IMPORTANTE NA ESCOLHA DA TERAPIA. CONF. CASTLE ESTIGMA DA BILIBIRRUBINA ACONTECEU EM 34% DOS PACIENTES ATV X KAL. E DIARRÉIA FOI 1% MESMO ESTUDO. KALETRA TEM POSOLOGIA 1 OU 2X DIA E É CO-FORMULADO.</t>
  </si>
  <si>
    <t>#MP: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t>
  </si>
  <si>
    <t>#MP: DESCREVI O QUANTO O PACIENTE PODE SER AFETADO COM MEDICAMENTO QUE DEVE SER MANTIDO EM GELADEIRA. LIMITAÇÕES NO ESTILO DE VIDA. RELATOU QUE PACIENTES APROVAM QUANDO SE COLOCAM ESTAS ESCOLHAS. REFORCEI QUE AINDA HÁ A POSSIBILIDADE DA DOSE ÚNICA. CONCEITO DE FLEXIBILIDADE.</t>
  </si>
  <si>
    <t>#MP: REFORCEI BENEFICIOS KALETRA E DESTAQUEI COMO ESCOLHA IP CONSENSO DEVIDO POTENCIA E DURABILIDADE. EM CORPO, DESTAQUE DADOS CASTLE QUANTO A ICTERÍCIA E REFORCEI AUMENTO CIRCUNFERÊNCIA ABDOMINAL.</t>
  </si>
  <si>
    <t>#MP: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t>
  </si>
  <si>
    <t>#MP: EM POTENCIA, DESTAQUE CONSENSO, KALETRA 1ª OPÇÃO IP. FOQUEI O 720 DESTACANDO OS 7 ANOS, INDETECÇÃO E MAIS DE 500 CEL/CD4 INCREMENTO. NO ENVELHECIMENTO FOQUEI SNC E ALTA PENETRAÇÃO SNC CONF. CLASSIFICAÇÃO CPE.</t>
  </si>
  <si>
    <t>#MP: FOQUEI DOSE ÚNICA NOTURNA E CO FORMULAÇÃO. ADEQUADO A ROTINA DE VIDA DO PACIENTE, POTENCIAL IMPORTANTE PARA ADESÃO. PACIENTES COM PROBLEMAS GASTRICOS SE SENTEM MAIS SEGUROS COM DOSE NOTURNA EM CASA E ALIMENTAÇÃO BALANCEADA.</t>
  </si>
  <si>
    <t>#MP: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t>
  </si>
  <si>
    <t>#MP: REFORCEI O QUANTO É IMPORTANTE UMA AVALIAÇÃO FREQUENTE DA FUNÇÃO RENAL DO PACIENTE. AVALIAR OS FATORES DE RISCO PARA DRC. CONF. EUROSIDA, A ASSOCIAÇÃO ATV COM TENOFOVIR TEM ALTA INCIDENCIA DRC.  E NO GUIDELINE EACS MOSTROU NEFROTOXICIDADE COM TENOFOVIR E ATV.</t>
  </si>
  <si>
    <t>#MP: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t>
  </si>
  <si>
    <t>#MP: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t>
  </si>
  <si>
    <t>#MP: CONF. CONSENSO, DEVE-SE INICIAR TRATAMENTO NESTE PERFIL P</t>
  </si>
  <si>
    <t>#DESTAQUEI ESQUEMAS CONSENSO E FOQUEI SOBRE ESTIGMA EFV COM LIPOATROFIA. DIFÍCIL REVERSÃO. DESTAQUEI QUE EM HSH ESTIGMAS SÃO ASPECTOS DETERMINANTES A ESTE PERFIL DE PACIENTE. ADESÃO E SUCESSO COM KALETRA SÃO DIFERENCIAL A ESTE PACIENTE</t>
  </si>
  <si>
    <t>#MP: DESTAQUEI QUE RITONA EM MUITOS CASOS ACABA SENDO IMPEDITIVO A ADESÃO. OUTROS IPS TEM GELADEIRA COM RITONA. EM UMA METANÁLISE E NO CASTLE, A DIARRÉIA FIC</t>
  </si>
  <si>
    <t>ESTADO</t>
  </si>
  <si>
    <t>SONDAR SOBRE CONTA APÓS PRIMEIRA FALHA A EF#MERC MÉDICO DIZ INICAR MUITO COM KALETRA MAIS DO QUE COM EFAVIREZ#MP MEDICO RECEPTÍVEL AO MATERIAL MAS DIZ TER ALGUMAS DIFICULDADES COM RASTREIO DE DRC POIS É MUITO GRAND ÉO SEU VOLUMEAINDA TEM POUCA EXPERIÊNCIA COM KALETRA UMA VEZ AO DIA</t>
  </si>
  <si>
    <t>Reforçar dose ÚNICA#MP MÉDICA RECEPTIVA AO MATÉRIAL E COMENTOU QUE NÃO USA A COMBINAÇÃO ATV COM TDF</t>
  </si>
  <si>
    <t>SONDAR SOBRE EXPERIÊNCIA COM POSOLOGIA QDMÉDICO DIZ QUE AINDA NÃO TEM USADO MUITO ESTA APRESENTAÇÃO QD. DESAFIEI AO MÉDICA OBSERVAR NOVA POSOLOGIA#MP MÉDICO NÃO DEMOSNTROU MUITO INTERESSE NO MATÉRIA POIS ESTAVA COMPREÇA.MÉDICO FICOU DE CONFIRMAR PRESENÇA NO EVENTO ATHUS</t>
  </si>
  <si>
    <t>VERIFICAR SE O DANO RENAL É UMA PREOCUPAÇÃO DO MÉDICO #MP MEDICO DIZ FAZER O MONITORAMENTO E ENTENDE QUE SOMENTE TDF ESTA MAIS IMPLICADO COM AS ALTERAÇÕES RENAIS E QUANTO AOS IPS CONSIDERA QUE O IMPACTO É O MESMO E TALVEZ ATÉ MAIS PARA KALETRA PELA DOSAGEM MAIS ALTA DE RITONA E SE MBASA NO DAD PARA ISSO. FALAMOS SOBRE A ALERAÇÃO DE BULA DO ATV, MAS DESCONSIDEROU SEM ME DAR MUITAS CHANCES PARA DISCORRER O ASSUNTO.</t>
  </si>
  <si>
    <t>Verificar a importância do impacto no SNC PARA A PRESCRIÇÃO  MÉDICO NÃO TEM CONVICÇÃO DOBENEFICO CLÍNICO DA PENETRAÇÃO DOS ARVS NO SNC  #MP NÃO SE DEMOSNTROU MUITO INTERESSADO PELO ARTIGO E AEMPRE TRASENDO OBJEÇÃO SO0BRE KALETRA.  OBSERVEI QUE O POTENCIAL DO ~MÉDICO ESTÁ MAIS VOLTADO PARA PESQUISA TENDO POUCA EXPERIÊNCIA DE AMBULATORIO CLÍNICO COM PACIENTES</t>
  </si>
  <si>
    <t>REFORÇAR USO DE KALETRA UMA VEZ AO DIA  FALAMOS SOBRE KALETRA UMA VEZ AO DIA MÉDICO AINDA NÃO TEM USADO MAS SE SENSIBILISOU EM TER MAIS EXPERIÊNCIA  #MP MÉDICO RECEPTIVO AO MATERIAL FALAMOS SOBRE ALTERAÇÃO DE BULA DO ATV PELO FDA, VISUAL AID FOQUEI MENSAGEM O AMANHÃ COMEÇA HOJE LEMBRANDO A IMPORTANCIA DE PENSAR NO FUTURO DO PACIENTE E PENSANDO NO FUTURO NÃO PODEMOS DEIXAR DE REFORÇAR QUE O ACESSO AO MEDICAMENTOS ATRAVES DO PNAID FOI O QUE MUDOU A RELIADADE DE MILHOES DE BRASILEIROS ESTÀO REFORCEI OS MOTIVOS QUE MANTIVERAM KALETRA COM PRIMEIRA ESCOLHA DE IP E PASSAE  PELO APOIO DO ABBOTT A SUSTENTABILIDADE DO PROGRAMA, O MÉDICO FICOU IMPRECIONADA DE QUANTO KALETRA CUSTA POUCO ELE NÃO SABIA E PERGUNTOU O PREÇO DOS CONCORRENTES ESTÃO FICOU AINDA MAIS IMPRECIONADO E COMENTOU QUE SEM DÚVIDA NENHUMA ESTA QUESTÃO DEVE SER CONSIDERADA NA HORA DE PRESCREVER.</t>
  </si>
  <si>
    <t>REFORÇAR KALETRA UMA VEZ AO DIA MEDICO SE SENTE INSUGURO NO USO UMA VEZ AO DIA, POIS ACREDITA QUE PODE DIMINUR A TOLERABILIDADE. ABORDEI ESTUDO 730  E 802  #MP DIZ JÁ PROCURAR MONITORAR OS PACIENTES EM RELAÇÃO DRC, MAS TEM DIFICULDADE DE CONSEGUIR DEXA</t>
  </si>
  <si>
    <t>MANUTENÇÃO DO RELACIONAMENTO#OBJ MÉDICA DIZ TER MUITO RCV POR TRIGLICÉRIDES ELEVADO E ESTÁ PROCURANDO PADRONIZAR FIBRATO NA SECRETARIA ACREDITA QUE VAI CONSEGUIR E ISTO FACILITA O MANEJO#COR COMENTOU QUE ATÉ TENTOU PRESCREVER ATV PARA UM PACIENTES, MAS DEPOIS DE 3 SEMANAS O PACIENTE APARECEU IGUAL A UM CANÁRIO PELO AUMENTo da HIPERBILIRUBINEMIA DA ATV TEVE QUE TROCAR PARA KALETRA#MERC TEM OFERECIDO TRATAMENTO PARA SORODESCORDANTES MAS A MAIORIA NÃO QUER INICIAR MESMO SABENDO QUE ASSIM PROTEGEM SEU PARCEIROS.*MÉDICA NÃO TINHA CONHECIMENTO DA CONTINUIDADE DE TRATAMENTO EM GESTANTESFICOU MUITO INTERESSADA COM O B&amp;M CARE NETWORK ESTAREMOS MARCANDO REUNIÕES PARA APRESENTARMOS O PROJETO PARA SECRETÁRIA DA SAÚDE#</t>
  </si>
  <si>
    <t>SEGUIMENTAR KALETRA PARA PERFIL DE PACIENTES MULHERES E HSH#MPMÉDICA COMENTOU QUE TEM PROCURA FAZER CLERANCE, MAS NÃO CONSEGUE ALGUNS EXAMES PARA CONCLUIR DIAGNOSTICO DE ALGUMAS COMORBIDADES COMO ECOGRAFIA RENAL E DEXA PELO SUS*MÉDICA GOSTOU DO TEMA DA PALESTRA EM JUNHO MULHERE HIV POSITIVO DIFERENCIANDO CUIDADO</t>
  </si>
  <si>
    <t>REFORÇAR PERFIS DE PACIENTES</t>
  </si>
  <si>
    <t>MANUTEÇÃO DE KALETRA NA PEDIATRIA# MERC MÉDICA DIZ QUE NÃO TEM FEITO NOVOS DIAGNOSTICO COM SE TRATADE CRIANÇAS A TRANSMISSÃO VERTICAL DIMINUIU MUITO O ANO PASSADO SÓ OCORRERAM DOIS DIAGNOSTICO# MP COMECEI SONDANDO SOBRE O USO DE ATV C/ TDF A MEDICA DISSE QUE SIM QUE TERIA ALGUNS PACIENTES PED COM ESTE ESQUEMA, ENTÃO COMECEI A FALAR SOBRE EUROSIDA E SOBRE OS ARVS QUE ESTÃO MAIS IMPLICADOS COM DRC. MEDICA GOSTOU DA ABORDAGEM DE RASTREIO</t>
  </si>
  <si>
    <t>ABORDAR SUSTENTABILIDADE DO PNDAIS</t>
  </si>
  <si>
    <t>ADRIANA STEFFENS FIALHO</t>
  </si>
  <si>
    <t>COMENTOU QUE NÃO TEM FALTADO KALETRA, MAS TEM TIDO DIFICULDADE EM AUMENTAR ESTOQUE</t>
  </si>
  <si>
    <t>Manutenção do relacionamento e da marca# MERC MÉDICO DIZ QUE OS CASOS QUE CHEGAM COM NOVO DIAGNÓTICO OU É DE TRASMISSÃO VERTICAL DE USUÁRIO DE DROGAS OU EVENTUAL VIOLÊCIA SEXUAL ENTÃO REALMENTE SÃO POUCOS# MP A DISPEITO DO MATÉRIA NÃO SER DIRECIONADO PARA PED O MÉDICO GOSTOU E DIZ QUE PRECISA SE ATENTAR CADA VEZ MAIS RELAÇÃO AOS RSTREIOS</t>
  </si>
  <si>
    <t>Sondar sobre conduta pós falha de efv APOS PRIMIERA FALHA A EFV AS VEZES USA KALETRA E AS VEZES ATV #MP MÉDICO GOSTOU BASTANDE DO ARTIGO E DIZ QUE É ALGO QUE PRECISA ESTAR MAIS ATENTO</t>
  </si>
  <si>
    <t>REFORÇAR POSOLOGIA QDMEDICA AINDA CÉTICA QUANTO A PRÁTICA CLINICA DA POSOLOGIA UMA VEZ AO DIA DE KALETRA, A DISPEITO DE TER ACOMPANHA O ESTUDO 802 EM PACIENTES EXPERIMENTADOS. ACREDITO QUE TALVEZ SEJA POR HABITO PRESCRITIVO#MP MÉDICA DIZ ESTAR MUITO ATENTA QUANTO A RASTREIO DE DRC E PERDA ÓSSEA POIS EM SUA INSTITUIÇÃO TEM LIVRE ACESSO A EXAMES</t>
  </si>
  <si>
    <t>LEVANTAR QUESTÕES SOBRE O TRATAMENTO HSH#MERC MEDICO DIZ QUE OS PERFIS DE PACIENTES SÃO VARIADOS E QUE HOJE NÃO FAZ DIFERENÇA NO TRATAMENTO DE PACIENTES HSH MÉDICO SE DEMOSTROU INTERESSADO EM ENTENDER ESTE PERFIL DE PACIENTE#MP FALAMOS NA IMPORTÂNCIA DO RASTREIO DE DRC E MÉDICO COMENTOU QUE TEM USADO MUITO KALETRA UMA VEZ AO DIA COM MUITO SUCESSO</t>
  </si>
  <si>
    <t>APROFUNDAR ASSUNTO CONSENSO#MERC ABORDAMOS CONSENSO NO FOCO DE SUSTENTABILIDADE O MÉDICO SE DEMOSNTROU RECEPTIVO E DISSE QUE SABIA QUE KALETRA ESTAVA CUSTANDO TÃO MENOS#MP QUANTO A ALTERAÇÕES ÓSSEA NA RECONHECEU NADA COM NOVODADE MAS RECONHECE A NECESSIDADE DE RASTREIO</t>
  </si>
  <si>
    <t>Retomar A IMPORTACIA DOS RASTREIOS DE DRC, PERDA ÓSSEA, HAND#MP MÉDICA DIZ QUE TEM FEITO RASTREIO E ESTABEM FAMILIARIZADO COM AS SOLICITAÇÕES DE EXAMES*Médica diz que tem usado KALETRA uma vez ao dia com sucesso</t>
  </si>
  <si>
    <t>ACOMPANHAR ADESÃO COMENTOU QUE TEM ORIENTADO KALETRA UMA VEZ AO DIA E OS PACIENTES ESTÃO GOSTANDO MUITO</t>
  </si>
  <si>
    <t>REFORÇAR SUSTENTABILIDADE#MERC FALAMOS DA SUSTENTABILIDADE E OQUANTO O ABBOTT TEM COLABORADO PARA O SUCESSO DO PNAIDS DR THEODORO RECONHECEU E NÃO TEM DÚVIDA QUE DEVE PRIORIZAR KALETRA DENTRE OS IPS#MP MÉDICO JÁ TEM USADO RASTREIOS PARA DRC E TAMBÉM PARA PERDA OSSÉA</t>
  </si>
  <si>
    <t>SONDAR EM QUE MOMENTOU A MÉDICA GOSTA DE USAR KALETRA</t>
  </si>
  <si>
    <t>RETORMAR DIAGNOSTICO DE HAND</t>
  </si>
  <si>
    <t>VERIFICAR POTÊNCIAL DE GESTANTES PARA CONTINUAÇÃO DO TARVMÉDICA DIZ QUE USA PRINCIPALMENTE EM MULHERESFALEI DA IMPORTÂNCIA DO DIAGNOSTICO DE HAND# MP MEDICA VIÇOU BEM INTERESSADO NOD TESTES DE SCREENING PARA DISTÚRBIO NEROCOGNITIVOS POIS COMENTOU QUE TEM MUITOS PACIENTES COM ESTE PERFIL</t>
  </si>
  <si>
    <t>Verificar swith de KALETRA por intolerânciaMEDICA COMENTOU QUE PRATICAMENTE NÃO TEM FEITO SWITCH DE KALETRA# MP MEDICA VIÇOU BEM INTERESSADO NOD TESTES DE SCREENING PARA DISTÚRBIO NEROCOGNITIVOS POIS COMENTOU QUE TEM MUITOS PACIENTES COM ESTE PERFIL</t>
  </si>
  <si>
    <t>ABORDAR RCV X DRCMÉDICO DIZ NÃO SE SENTIR A VONTADE EM USAR KAL EM PACINETS ACIMA DOS 40 anoS DEVIDO RCV, FALAMOS DA QUALIDADE DE VIDA DOS PACIENTES QUE PRECISAM DE EMODIALISE MÉDICO CONCORDOU QUE TEM MUITOS PACIENTES QUE ACABAM PRECISANDO FAZER EMODIALISE E COM PARADO COM PACIENTES QUE TIVERAM IM OS PACIENTES COM INSUCIENCIA RENALL É BEM MAIOR# MP MEDICA SEMPRE MUITOS INTERESSADO NOS TESTES DE SCREENING PARA DISTÚRBIO NEROCOGNITIVOS POIS COMENTOU QUE TEM MUITOS PACIENTES COM ESTE PERFIL</t>
  </si>
  <si>
    <t>FOCAR PERFIL DE PACIENTES HSH E MULHERESMÉDICA DIZ QUE USA PRINCIPALMENTE EM MULHERESFALEI DA IMPORTÂNCIA DO DIAGNOSTICO DE HAND# MP MEDICA VIÇOU BEM INTERESSADO NOD TESTES DE SCREENING PARA DISTÚRBIO NEROCOGNITIVOS POIS COMENTOU QUE TEM MUITOS PACIENTES COM ESTE PERFIL</t>
  </si>
  <si>
    <t>Sondar sobre quais perfis de paciente o médico gosta de usar KALETRAMÉDICA DIZ QUE USA PRINCIPALMENTE EM MULHERESFALEI DA IMPORTÂNCIA DO DIAGNOSTICO DE HAND# MP MEDICA VIÇOU BEM INTERESSADO NOD TESTES DE SCREENING PARA DISTÚRBIO NEROCOGNITIVOS POIS COMENTOU QUE TEM MUITOS PACIENTES COM ESTE PERFIL</t>
  </si>
  <si>
    <t>REFORÇAR KALETRA PARA PRIMEIRA FALHA A EFVREFORCEI A IMPORTÂNCIA PRIMEIRO ESQUEMA QUE É MAIS DURADOURO E QUE APÓS EFV MUITAS VEZES ÉO MELHOR MOMENTO DE USA KALETRA POIS NÃO HÁ MUTAÇÕES NA PROTEASE# MP MEDICO DEMONSTROSE INTERESSANDO POIS COMENTOU QUE TEM MUITOS PACIENTES COM ESTE PERFIL DE EPERDAA NEUROLÓGICA</t>
  </si>
  <si>
    <t>Verificar possibilidade de presença no ATHUSMÉDICA DIZ QUE USA PRINCIPALMENTE EM MULHERESFALEI DA IMPORTÂNCIA DO DIAGNOSTICO DE HAND# MP MEDICA VIÇOU BEM INTERESSADO NOD TESTES DE SCREENING PARA DISTÚRBIO NEROCOGNITIVOS POIS COMENTOU QUE TEM MUITOS PACIENTES COM ESTE PERFIL</t>
  </si>
  <si>
    <t>Dra Marta e Dr. Luiz.Iniciei dando destaque ao material do Dr. Lauro, discutimos sobre a dificuldade de manejar e diagnosticar e dei destaque ao manejo não farmacológico de Kaletra e enfatizei a posologia QD, em seguida discuti sobre o manejo das alterações neurocognitivas, destacando o conteúdo do guia de investigação, manejo e prevenção das co-morbidades associadas ao HIV.OPV: continuar focando no manejo dos eas de Kaletra e risco renal</t>
  </si>
  <si>
    <t>Destaquei o material do Dr. Lauro, dando ênfase a dificuldade de exames que existe no posto e instiguei a Dr.utilizar uma droga mais segura em relação as alterações renais,.</t>
  </si>
  <si>
    <t>RJ054334</t>
  </si>
  <si>
    <t>MONICA PIRES MARIANO LESSA</t>
  </si>
  <si>
    <t>Durante a visita a Dra se demonstrou desconfortável em responder as perguntas, porém contornei esta objeção. #A Dra não aceita material que não seja reciclado, mesmo assim sondei sobre a percepção dela em relação a doença renal, ela em afirmou que tem observado muito com Tenofovir, mas não associou a algum Ipr.</t>
  </si>
  <si>
    <t>Iniciamos com a pesquisa de targeting, e em seguida destaquei o material do dr. Lauro, a Dra fez uma observação muito interessante, pôs ela não tinha se atentado para solicitações dos exames para acompanhamento do risco renal, apesar de ser infecto pediatra.</t>
  </si>
  <si>
    <t>Iniciei fazendo a pesquisa de targeting e sondamos sobre a possibilidade do dr. Participar do preceptorship no Emilio Ribas. Dei ênfase ao material do dr. Lauro instigando o medico a aumentar o acompanhamento dos pacientes com risco renal.</t>
  </si>
  <si>
    <t>Iniciei fazendo a pesquisa de targeting, em seguida destaquei o material do dr. Lauro dando ênfase ao acompanhamento dos pacientes do grupo de risco, também voltei a destacar a Posologia QD, porém ele argumentou que todos os seus pacientes estão bem e não vê necessidade de alterar o esquema.</t>
  </si>
  <si>
    <t>#mercado:Iniciei a visita fazendo a pesquisa de targeting, em em seguido perguntei sobre o tratamento das comorbidades, principalmente alterações renais, pois percebi que ela tem um bom acesso aos exames, porém não tem percebido um aumento desta comorbidade.#conco: Dra continua com uma pequena objeção em relação a posologia QD, por este motivo prescreve Atazanavir.</t>
  </si>
  <si>
    <t>Destaquei o material do Dr. Lauro e Dra afirmou que esta tendo muito pacientes com alterações renais, e discuti sobre a dificuldade de se diagnosticar e manejar, reforcei sobre sobre a possibilidade de se iniciar com uma droga mais segura</t>
  </si>
  <si>
    <t>Fiz a pesquisa de Targeting, e observei que Dra é uma grande prescritora de Kaletra, porém percebi que tem como preferencia ITRNN. Trabalhei o material do dr. Lauro focando risco renal e a dificuldade de tratar este perfil em relação a diagnostico e manejo, foquei o estudo Eurosida, dando ênfase que Kaletra apresenta maior segurança para os perfis de risco renal.</t>
  </si>
  <si>
    <t>Dra SandraA Dra estava ocupado e me atendeu rapidamente sem muito feedback do material,  penas destaquei o estudo HPTN052.#opv: retornar ao HPTN e iniciar a sondagem sobre risco renal, na revisita.</t>
  </si>
  <si>
    <t>RJ409428</t>
  </si>
  <si>
    <t>FATIMA MOREIRAS FERREIRA</t>
  </si>
  <si>
    <t>Visita rápida sem muito feed back, destaquei rapidamente o material do Dr. Lauro.</t>
  </si>
  <si>
    <t>Destaquei o material do Dr. Lauro, dando ênfase a dificuldade do manejo.</t>
  </si>
  <si>
    <t>Dr LucianoDurante a pesquisa de Targeting o Dr. Me informou que não tem Kaletra como IP/r de escolha, pois me alegou que a quantidade de comprimidos atrapalha na adesão, argumentei sobre os estudos que demonstram nos esquemas de dose única o paciente tem melhor adesão, independentemente da quantidade de comprimidos, mas não subiu efeito, entrei na coformulação, pois a certeza da tomada do RTV só Kaletra proporciona. Por fim utilizei o material do Dr. Lauro, pois o Dr. é nefrologista, mas percebi que não ter tempo para mais discussões.#opv: voltar a focar na posologia e no sondar sobre a leitura do material do Dr. Lauro.</t>
  </si>
  <si>
    <t>Dra Maria CláudiaApenas fiz a pesquisa de Targeting, porém observei que a Dra é que influencia o Dr Luciano, porém a Dra afirmou que o seu ip de preferencia é o Kaletra, devido ao tempo curto vou mantém o opv.# OPV: continuar focando no manejo dos EAS de Kaletra, e focar em alterações renais e dificuldade de diagnosticar e tratar.Observação: verificar a possibilidade de patrocínio para o brasileiro</t>
  </si>
  <si>
    <t>Destaquei o material do dr. Lauro dando ênfase a dificuldade de manejar,sugeri a utilização do um esquema mais seguro, em se tratando do doença renal.</t>
  </si>
  <si>
    <t>Dr. Hamilton   Comecei fazendo a seguinte pergunta: a senhora acha mais importante na adesão, a quantidade de comprimidos ou a de tomadas, ele me respondeu o que tem mais impacto na adesão do paciente é quantidade de tomadas, sendo assim aproveitei e destaque o caso clinico de Kaletra QD e suas vantagens e comentei sobre o Eurosida destacando que o esquema: Atazanavir/r e tenofivir foi colocado em cheque devido ao resultado do estudo Eurosida, aproveitei e abordei  como é pratica clinica com pacientes com risco ou renais crônicos, observei como a maioria dos médicos da rede publica ele tem dificuldade para realizar exames. # OPV: diante dos comentários da ultima visita, instigar o Dr. Hamilton a prescrever drogas com menor risco renal, e se necessário solicitar o Estudo Eurosida.Observação: medica nova</t>
  </si>
  <si>
    <t>Dra Branca: Logo no início a Dra comentou sobre o numero do aumento de pacientes idosos , sendo assim dei destaque ao manejo dos EAS do Kaletra e continuei a visita apresentando a tabela de penetração, destacando que Kaletra, dentre os ARVs mais modernos, está entre os que mais tem penetração no SNC e dei enfoque à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#OPV: continuar destacando o manejo dos eventos adversos de Kaletra e posologia QD e alerta a Dra para o quanto silenciosa a doença renal é, pois os exames segundo ela mesma demora, diante instiga La  a prescrever uma droga com menor risco.</t>
  </si>
  <si>
    <t>Dra valeriaLogo no inicio da visita a Dra observou o material do ciclo e adorou, pois observei que ela respeita muito a opinião do Dr Estevão e começamos a discutir sobre inicio de terapia em casais, pois os pacientes de consultório tende a ter um melhor entendimento da doença, a Dra estava sozinha na enfermagem do HUPE e teve finalizar a visita.# OPV:  continuar  focando em comorbidades, principalmente em risco renal para linkar com o material do próximo ciclo e instigar a Dra a prescrever uma droga mais seguro para os pacientes com perfil de risco.</t>
  </si>
  <si>
    <t>Discutimos sobre o ATHUS, e dei ênfase a palestra do Dr. Lauro dando destaque a dificuldade de se manejar alteração renal e diagnostico.</t>
  </si>
  <si>
    <t>Dr Cesar e Dr. Jadir:Retornei a abordar o inicio de terapia com ipr, e logo no inicio da visita o dr informou que esta pensando em só iniciar com ipr, aproveitei e destaquei o consenso, lembrando sobre a primeira opção dos iprs, pois já vinha trabalhando ipr para mulheres em idade fértil, o dr tem aumentando a prescrição de kaletra segundo a equipe multidisciplinar, porém o uso de atv tem evoluído também, venho destacando os diferenciais de kaletra, e vem surtindo efeito, Dr. César mais uma vez informou que vêm prescrevendo menos ITRNN em virgens de terapia, o Dr. Jadir não demonstrou ter a mesma opinião. # obj: discutimos sobre casais sorodiscordantes, e mais uma vez ouvi reclamação sobre o problema de adesão, destaquei a flexibilidade da posologia e a barreira genética, destacando a coformulação.#Opv:Continuar focando no inicio de terapia com ipr, pois a zona oeste é um dos locais do RJ com o maior índice de novos casos e mulheres em idade fértil</t>
  </si>
  <si>
    <t>Dr Ângelo e Dra RosimeireDestaquei o inicio de terapia com Ipr dando importância da barreira genética, pois conforme já comentado o dr é um grande prescritor de Efavirenz, porém destaquei o consenso focando:- Barreira genética: kaletra precisa de 8 mutações;- no caso do Efavirenz ele tem meia vida longa, e realmente a perda de uma dose não implica em surgimento de mutações, porém mais de duas semanas sem tomar a dose a mutação k103N aparece antes da M184V do 3TC;- mutações para prótese demoram de 6 a 1 ano para aparecer e o Ricardo comenta que as da prótese só será selecionada em indivíduos expostos ao Ip/r sem o Ritonavir.Ainda trabalhei o material do ciclo dando ênfase as alterações renais, o Dr. Ângelo ainda completou falando do risco TDF e ATV, a Dra concordou apenas com o risco do ATV , porém vou revistar ainda neste ciclo, pois vou solicitar o Eurosida.#Opv: retornar focando no inicio de terapia com Ipr e alterações renais focando ATV</t>
  </si>
  <si>
    <t>Dra Ana, Dr João e Dra Letícia:Os médicos estavam no round e pediram esperar dentro da sala, após o termino e comecei a discutir com todos sobre as mudanças do consenso, citei o HPTN052, e todos foram comentaram sobre a dificuldade de se tratar este paciente, porém a Dra Letícia informou que não esta mais em ambulatório e esta atuando na direção do Hospital São Francisco de Assis e dr João também só trabalha na enfermagem, # material do ciclo: em relação aos materiais do ciclo todos gostaram do da versão preliminar apesar de já estarem cientes sobre os principais assuntos só que a versão impresso ajudou muito, inclusive a Dra Letícia solicitou uma versão para ficar na sala dos médicos.# Opv : de todos os médicos apenas as Dras Ana e Evelyn estão com ambulatórios, para Dra Ana focar na prescrição QD, e na diferenciação de ips E Dra Letícia e dr João continuar focando na educação continuada, com foco na barreira genética, pois eles podem trocar esquemas dos pacientes internados.</t>
  </si>
  <si>
    <t>Dr LucianoInicie sondando sobre como é pratica clinica com risco renal, porém ele me informou que tem poucos exames e são demorados, mas estava com muitos pacientes para atender o foi possível continuar.# opv: voltar a focar no risco renal, e discutir sobre o material do ciclo e Eurosida.</t>
  </si>
  <si>
    <t>Dr. FernandoA Dr como sempre é muito política na sondagem, reforcei a importância detrate casais sorodiscordantes e sondei sobre qual era a opinião dele sobre o melhor esquema, percebi que ele teve duvida, destaquei a barreira genética de Kaletra e a proteção aos análogos, pois os Itrnns tem baixa barreira genética e quando os pacientes deste perfil, geralmente não tem uma boa adesão. Finalizei lembrando do calor que fez recentemente na cidade e seu impacto na capsulas gelatinosa.Observação:Não esta trocando esquemas no momento e também não recebendo pacientes novos.# opv: continuar no trabalho de diferenciação dos iprs.</t>
  </si>
  <si>
    <t>SP113954</t>
  </si>
  <si>
    <t>MARIA SILVIA BIAGIONI SANTOS</t>
  </si>
  <si>
    <t>Almoço com a medica no TirrenoMedica comentou que fará inicio de terapia no ambulatório do Emílio RibasMedica tem trabalho focado em rim</t>
  </si>
  <si>
    <t>Kaletra com tdf e comorbidades rim e ossoParticipação no evento de comorbidades do Emílio RibasJantar no figueira rubayat</t>
  </si>
  <si>
    <t>Encaminhamento de pacientes para a Várzea do carmo#mercado encaminhamento de pacientes virgens de terapia para serem tratados na Várzea do Carmo, dois médicos com pouco conhecimento em tarv e com oportunidade de seguir o consenso brasileiroEvento de comorbidades do Emílio RibasJantar no figueira rubayat</t>
  </si>
  <si>
    <t>Evento comorbidades do Emílio Ribas,Participei do jantar</t>
  </si>
  <si>
    <t>Tratamento de casais sorodiscordantesReforço do posicionamento do consenso quanto a inicio de tarv com tdfKaletra tem menor toxicidade renal</t>
  </si>
  <si>
    <t>Kaletra com tdf, considerações do consensoComorbidades, menor toxicidade renal#sol medica solicitou apoio para congresso brasileiro em fortaleza</t>
  </si>
  <si>
    <t>Crt em greveConversei com a medica sobre sustentabilidade do programa e benefícios de kaletraCoformulacaoFlexibilidade qdSem refrigeração</t>
  </si>
  <si>
    <t>Conversei sobre athus, e sua agenda</t>
  </si>
  <si>
    <t>Reunião na unifesp sobre esquema arv pôs primeira falhaKaletra foi citado por sua coformulacao e potência</t>
  </si>
  <si>
    <t>Reunião da unifesp sobre esquema pôs primeira falhaCitado kaletra por sua potência e durabilidade</t>
  </si>
  <si>
    <t>Reunião da unifesp sobre terapia antirretroviral pôs primeira falha#sol medica solicitou patrocínio de inscrição no Workshop de comorbidades, já enviado ao mkt a solicitação</t>
  </si>
  <si>
    <t>Reunião da unifesp sobre terapia antirretrovural pôs primeira falha</t>
  </si>
  <si>
    <t>Reunião da unifesp sobre esquema antirretroviral pôs primeira falha#sol medica solicitou novo manual de comorbidades do Emílio Ribas, e pediu para verificar se ainda há estoque do livro do Ricardo diaz para seu evento</t>
  </si>
  <si>
    <t>Entreguei convite do athus regionalMedica confirmou presença</t>
  </si>
  <si>
    <t>Desvantagens de esquemas contendo abacavir uma vez ao dia para combinação com atazanavir quando necessita mudança do tenofovirMaterial de comorbidades#mp medico elogiou iniciativa abbott de educação medica continuada no tema</t>
  </si>
  <si>
    <t>Consenso e tratamento de casais sorodiscordantesKaletra qd com tdfCombinei de almoçar com o medico no retorno de suas feriasAlmoço realizado, medico permanece com muitos pacientes virgens de terapia no jardim mitsutaniMedico tem experiência de kaletra qd</t>
  </si>
  <si>
    <t>Ver se a medica tem tido oportunidade de oferecer tratamento para casais sorodisrcodante, nova indicação no consenso de terapia arv no Brasil</t>
  </si>
  <si>
    <t>Gestor ou Colab.</t>
  </si>
  <si>
    <t>ComorbidadesMenor toxicidade renalBoa penetração em sncKaletra com tdf, possibilidade de esquema uma vez ao diaVisita realizada durante projeto get together com consultor Marcus</t>
  </si>
  <si>
    <t>Toxicidade renal menor com kaletra, melhor acompanhamento das comorbidades renal e óssea, kaletra qd e posição do consenso para o uso de tdf em inicio de terapiaVisita realizada durante projeto get together com consultor Marcus#sol medica solicitou patrocínio para congresso brasileiro de infectologia este ano em fortaleza</t>
  </si>
  <si>
    <t>#mp medico tem excelente experiência de tratamento de casais sorodisrcodante com cd4 acima de 500 caso seja necessário um medico para falar sobre o assunto, ou escrever um material, é uma indicação boacomecei trabalho no bloco de comorbidades e impacto na qualidade de vida do paciente em uso de drogas com mais nefrotoxicidadeVisita realizada durante o get together# sol medico solicitou patrocínio para um congresso internacional no próximo ano</t>
  </si>
  <si>
    <t>Manejo de dislipidemiaKaletra qd com tdf, benefícios frente a atazanavirEvento mulheresmádida mostrou aula de mulheres que iria apresentar no Athus em VitoriaVisita realizada durante o get together junto ao consultor Marcus</t>
  </si>
  <si>
    <t>Sondar se o mesmo teve oportunidade de oferecer terapia para casais sorodisrcodantesconversamos sobre tratamento de casais sorodisrcodante e medico tem opiniao que se deve oferecer tarv principalmente pelo comportamento dos pacientesMedico já tem experiência com kaletra uma vez ao dia , mas usa bastante biovirVisita realizada durante o projeto get together com consultor Marcus de Fortaleza# sol medico solicitou visita da Abbott e participação em protocolo de pesquisa das novas moléculas de hcv</t>
  </si>
  <si>
    <t>Trabalhei posicionamento de kaletra no consenso como preferencial para inicio de tarv e possibilidade de uso uma vez ao dia para pacientes virgens e experimentados com tenofovirMedica sinalizou que vai começar a atender no ambulatório do iier e lá poderá iniciar bastante terapia#mp medica gostou do material e acredita que agrega muito na pratica clinica#sol medica solicitou o novo manual de comorbidades</t>
  </si>
  <si>
    <t>SP051071</t>
  </si>
  <si>
    <t>GRAZIELLA HANNA PEREIRA</t>
  </si>
  <si>
    <t>Indagamos se havia alguma questão sobre uso de KALETRA.Conversamos sobre dados do MP e mostrando benefícios de Kaletra para corpo e mente.</t>
  </si>
  <si>
    <t>PB004402</t>
  </si>
  <si>
    <t>ERIKA GUIMARAES ARARUNA</t>
  </si>
  <si>
    <t>Apresentação MP promocional e posicionamento vantagens de Kaletra .</t>
  </si>
  <si>
    <t>PB004295</t>
  </si>
  <si>
    <t>SAVANA GOMES RODRIGUES MARINHO</t>
  </si>
  <si>
    <t>#CON: Elogios ao evento da VIVI REALIZADO em SSA-BÁ, destacando mescla dos novos x antigos infectologistas e os casos clínicos.</t>
  </si>
  <si>
    <t>PB007351</t>
  </si>
  <si>
    <t>MAYARA DE MEDEIROS FRAZAO</t>
  </si>
  <si>
    <t>Conversa sobre dados MP e as comorbidades renais, ósseas e SNC.Destacamos guarda chuva de proteção de Kaletra .</t>
  </si>
  <si>
    <t>Indagamos se havia alguma questão pontual no uso de Kaletra.Conversa sobre comorbidades descritas no MP e benefícios do Kaletra para os pacientes HIV.</t>
  </si>
  <si>
    <t>Indagamos se havia alguma questão técnica no uso de KALETRA.Conversamos sobre MP relacionado as comorbidades renais, ósseas e SNC, ratificamos guarda chuva de proteção do Kaletra .</t>
  </si>
  <si>
    <t>Não houve relato de objeção.Conversa demorada sobre aspectos gerais: uso de ARVs, comorbidades, consenso, evento regional Abbott.</t>
  </si>
  <si>
    <t>Médica informou não haver questionamento a fazer.Conversamos sobre cuidados com os pacientes idosos, suas fragilidades relacionadas ao MP demonstarado por nós.</t>
  </si>
  <si>
    <t>Não houve questionamentos sobre uso de Kaletra.</t>
  </si>
  <si>
    <t>Afirmou não ter questionamentos uso de Kaletra.Conversa sobre comorbidades associados ao paciente IDOSO, destacando o guarda chuva de proteção do Kaletra .</t>
  </si>
  <si>
    <t>Não objeção ao Kaletra.Foco sobre guarda chuva de proteção do Kaletra , destacando MP RENAL, ÓSSEO E SNC.</t>
  </si>
  <si>
    <t>PB005813</t>
  </si>
  <si>
    <t>ALINE DE S ARAUJO FERNANDES PINHEIRO</t>
  </si>
  <si>
    <t>Diàlogo sobre envelhecimento e suas comorbidades, trabalhando conceito corpo e mente em cima do MP: renal, ósseo e SNC.</t>
  </si>
  <si>
    <t>Indagamos se havia alguma questão pontual no uso de Kaletra.Conversamos sobre seu atendimento domiciliar, e associamos o MP sobre HANDS, renal e óssea.Renovamos conceito corpo e mente do Kaletra .</t>
  </si>
  <si>
    <t>PB006614</t>
  </si>
  <si>
    <t>MICHAELA DE MIRANDA NUNES</t>
  </si>
  <si>
    <t>Trabalhamos MP de comorbidades renais, ósseas e SNC, trabalhando conceito corpo e mente do Kaletra .</t>
  </si>
  <si>
    <t>Indagamos se havia alguma questão pontual no uso de Kaletra.#MP: gostou do material, vai utilizar informações junto aos doutorandos e residentes, e comentando dificuldade obtenção de exames como DXA no caso do algorítimo ósseo.</t>
  </si>
  <si>
    <t>PB003456</t>
  </si>
  <si>
    <t>SONIA MARIA BARBOSA SOUZA</t>
  </si>
  <si>
    <t>Conversamos sobre as comorbidades ósseas, SNC e renais associados ao esquemas ARVs, distinguindo perfis de pacientes, idade, objetivando encaixar Kaletra a necessidade de qualidade de vida do cliente.</t>
  </si>
  <si>
    <t>PB000389</t>
  </si>
  <si>
    <t>MARIA APARECIDA GUEDES</t>
  </si>
  <si>
    <t>Trabalhamos os materiais relacionados as comorbidades renais, ósseas e SNC, destacando os benefícios para o corpo e a mente dos pacientes HIV.</t>
  </si>
  <si>
    <t>Indagamos se havia alguma questão no uso de Kaletra.Conversamos sobre comorbidades renais, ósseas e SNC, destacando prós e contras dos ARVs, destacando benefícios de Kaletra para corpo e mente.</t>
  </si>
  <si>
    <t>Indagamos se havia alguma questão pontual no uso de Kaletra.#MP: destacou dificuldade na obtenção do DXA para os pacientes, conforme algoritímo de tratamento e ratificou observação risco ósseo idosos com TDF.#CON: questionou RTV Cristália.</t>
  </si>
  <si>
    <t>Professor afirmou não haver queixa ou relato uso de Kaletra no momento.# MP: Comentou sobre palestra do Dr. Vidal e informações do MP, onde destacamos as 4 drogas potencialmente neuroativas.#CON: relatou caso paciente vindo do RIO de Janeiro, com DDI E D4T, que esta bem até hoje.Citou paciente que teve coléra, muita diarréia, detectando depois o HIV, que desde década de 90, esta em uso de Kaletra e 3TC, com CV indetectável e CD4 elevado.</t>
  </si>
  <si>
    <t>Perguntamos se tinha alguma questão no uso de Kaletra. não.#MP: comentou sobre as informações do MP HANDS, através da lembranças palestras do DR. José Vidal, e dos benefícios de Kaletra e Biovir.</t>
  </si>
  <si>
    <t>Indagamos se havia algum ponto a comentar sobre Kaletra.Mostramos perguntas e respostas relacionados a HANDS evidenciando vantagens do esquema Kaletra com Biovir.</t>
  </si>
  <si>
    <t>#OPV:Tentar mais uma vez contra argumentar diferença entra quantidade de comprimidos x tomadas dia.Diàlogo sobre comorbidades e necessidade do paciente esta bem da cabeça, para aderir tratamento e entender comorbidades.</t>
  </si>
  <si>
    <t>Não houve objeção ao uso de Kaletra .Conversa sobre importância da saúde mental dos pacientes HIV, diante do uso ARVs com penetração neuroativa.</t>
  </si>
  <si>
    <t>OPV: não houve.Conversa demorada, abordando diversas questões e perfis de pacientes.Trabalhamos materiais promocionais e benefícios de Kaletra .</t>
  </si>
  <si>
    <t>PE007103</t>
  </si>
  <si>
    <t>VALERIA MARIA GONCALVES DE ALBUQUERQUE</t>
  </si>
  <si>
    <t>#MERCADO: indagamos diante do material de comorbidades ósseas e renal, como esta pesquisa da pareceria Ministério e HUOC / HC e HOSPITAL CORREIA PICANÇO.</t>
  </si>
  <si>
    <t>PE014309</t>
  </si>
  <si>
    <t>TOMAZ CHRISTIANO ALBUQUERQUE GOMES</t>
  </si>
  <si>
    <t>Conversa sobre matérias promocionais de comorbidades : Renal, óssea e SNC, DESTACANDO BENEFÍCIOS DE KALETRA .</t>
  </si>
  <si>
    <t>Indagamos se havia alguma questão pontual no uso de Kaletra, NÃO.#MP: comentou que tem lido os materiais promocionais, estava com pressa na visitação, todavia focamos pergunta 11 do material promocional.</t>
  </si>
  <si>
    <t>Não houve questionamento sobre uso de Kaletra.#MERCADO: comentou sobre falta de Kaletra pediàtrico na farmácia do IMIP.COMENTAMOS sobre logística e procedimentos junto Coordenação.</t>
  </si>
  <si>
    <t>Sem questionamentos.#OBJ: Dra. Comentou sobre grande número de TB, e perda de oportunidade do Kaletra , pois por falta de exame para o diagnóstico completo, inicia EFZ e depois continua.</t>
  </si>
  <si>
    <t>RN</t>
  </si>
  <si>
    <t>SE</t>
  </si>
  <si>
    <t>#MP: entreguei os artigos de comorbidades, Dra elogiou os materiais e disse que ira levar para os alunos de doutorado da faculdade para discussão.* @medica: informou que estão fazendo uma tese de doutorado avaliando as HAND em pacts HIV, sendo que o metodo utilizado de avaliação e do sarkor e disse que a idéia surgiu depois que começamos abordar o assunto.* #SOL: Soube do lançamento do novo guia de comorbidades, e pediu se podemos disponibilizar alguns exemplares para os centros de estudos do hospital e da faculdade.</t>
  </si>
  <si>
    <t>Conversamos sobre o Patrocínio ao evento de EMC da sociedade, confirmamos a vinda do Dr Ricardo Diaz que ira falar de Consenso no dia 03/08, dr agradeceu nosso patrocínio, disse que ira enviar convites a todos os médicos sócios da Sociedade e pediu que também entregássemos convites impressos. #Mercado: questionamos sobre os testes rápidos, dr informou que realmente que tanto o estado como os municípios não dispõe de testes, mas não soube dizer o porque, apenas que tem brigado para que houvesse, porem até o momento não conseguiu.</t>
  </si>
  <si>
    <t>Conversamos sobre o Preceptorship no IIER demosntrando o programa e quais nossos objetivos de atualizar e depois replicar o conhecimento para outros colegas, aceitou o convite e ficou bastante contente pelo prestigio. #MP: deixei os artigos de comorbidades, Dra elogiou o material e disse que tem procurado monitorar seus pacientes como um todo.</t>
  </si>
  <si>
    <t>SC010944</t>
  </si>
  <si>
    <t>FABIO GAUDENZI DE FARIA</t>
  </si>
  <si>
    <t>#MERCADO: Comentei sobre nosso interesse em sermos parceiro da SÉS, na realização de EMC, dr aparentemente gostou da idéia, e ficou de avaliar melhor esta possibilidade, afirmou que os médicos que sao da rede na grande maioria não sao infectologista e precisam de muita informação, começando pelo básico.#SOL: Solicitou que encaminhasse por email, exemplos de matérias que foram utilizados nos eventos da secretaria de São Paulo, para avaliar a possibilidade de fazer em Florianópolis.</t>
  </si>
  <si>
    <t>SC012918</t>
  </si>
  <si>
    <t>ARIANA LEBSA WEBER</t>
  </si>
  <si>
    <t>#Mercado: Dra retornou ao Brasil, depois de ficar algum tempo na Alemanha. Vai trabalhar no ambulatório e no hosp. Dia com pacts coinfectados. Perguntou sobre o novo consenso, esclareci os principais pontos, disse ter boa experiência com Kaletra, inclusive disse reconhecer o melhor score de CPE de kaletra. Porem ainda prefere iniciar tarv com ITRNN. #OBJ: desconhecia a posologia QD, falei sobre os estudos 730 e 802, ficou de avaliados.</t>
  </si>
  <si>
    <t>SC009617</t>
  </si>
  <si>
    <t>GUSTAVO DE ARAUJO PINTO</t>
  </si>
  <si>
    <t>Entreguei os artigos sobre comorbidades, estacando menor perfil de nefrotoxicidade de Kaletra, dr disse ter mais facilidade de manejar este tipo de comorbidades, pois trabalha junto com a Dra Carla Wood. Ficou e avaliar o artigo sobre HAND.</t>
  </si>
  <si>
    <t>Dra informou que saiu da policlinica, ficando no momento atuando apenas em CCIH, não sabe se voltara atender HIV/aids, pelo menos neste momento.Disse que quando for possível, poderia passar no hospital para entregar os artigos sobre Kaletra.</t>
  </si>
  <si>
    <t>SC006835</t>
  </si>
  <si>
    <t>IVETE IOSHIKO MASUKAWA</t>
  </si>
  <si>
    <t>#Mercado: sondei o perfil de pacientes, disse que atualmente fica com os adolescentes e adultos jovens, normalmente que sao de transmissão vertical e assim tem recebido poucos casos novos e HIV. #MP: deixei os artigos sobre comorbidades, Dra recebeu mais não fez nenhum comentário relevante. #SOL: Solicitou aumento dos acessos ao RIMA, devido a trabalho que faz com os alunos do doutorado.</t>
  </si>
  <si>
    <t>#Mercado: dr comentou que esta fazendo reuniões constantes com o pessoal da PSF, visando aumentar o diagnostico precoce do HIV no município, mas disse que é um trabalho continuo e difícil, pois não tem disponível testes rápido para fazer, apenas sorologia, dificultado um pouco estas ações. Informou que apesar e estar inserido num posto quietem outras especialidades, acaba ele mesmo manejando as comorbidades como renal, óssea e HAND. #OBJ: Afirma que Kaletra e sua opção e IP, porém reclamou da quantidade de comprimido, dizendo que dificulta a adesão e consequentemente a eficácia.</t>
  </si>
  <si>
    <t>#MP: dr gostou dos materiais, disse que na sua pratica tem percebido que mais pacts estão apresentando anormalidades na função renal, inclusive em uso de TDF+ATV, por isto esta mais atento Monitorando mais de perto. Concorda que Kaletra possui um perfil mais seguro quanto nefrotoxicidade. #OBJ: não ficou muito claro se esta bem estabelecido os conceitos de HAND e CPE.</t>
  </si>
  <si>
    <t>#Mercado: Perguntei se conseguiu conversar na SÉS, sobre possível parceira com evento de EMC para médicos do estado, disse que esta conversando com o coordenador, mas ainda não tem uma posição, entretanto acredita ter boas possibilidades. #MP: Dr agradeceu e elogiou o material sobre comorbidades, dizendo ser bastante útil. Disse avaliar a saude mental dos pacientes antes de iniciar TARV, evitando o EFV em varias situações.</t>
  </si>
  <si>
    <t>#MP: elogiou os matérias sobre comorbidades, principalmente do dr Vidal, disse que tem acompanhado mais de perto as HAND, procurando adequar os esquemas quando necessário.* Afirmou que tem muita confiança em Kaletra, que sua experiência e ótima e que os EA sao transitórios e de facil manejo. Ainda tem pouca experiência com dose única, cobrei mais avaliação.</t>
  </si>
  <si>
    <t>SC011253</t>
  </si>
  <si>
    <t>ALEXANDRE MARCIO BOSCHIROLI</t>
  </si>
  <si>
    <t>#MP: deixei os matérias do ciclo, dr elogiou a qualidade e iniciativa com a EMC, citando o RIMA como um grande diferencial de atualização e prestação de serviço a classe medica. Ficou de avaliar depois o material, e quando perguntado sobre a questão HAND e score de CPE, não foi muito claro sobre sua percepção do assunto.</t>
  </si>
  <si>
    <t>Informou que iniciou mais uma paciente com Kaletra dose única e que esta surpreso com os resultados, principalmente com adesão e EA, pois a paciente não apresentou nenhuma queixa. Disse que esta ficando mais confiante e que deve fazer novas avaliacoes. Comentei sobre a possibilidade de participar de um evento em Torres, dr se colocou a disposição e ira com certeza.</t>
  </si>
  <si>
    <t>#MP: entreguei os artigos, Dra elogiou os materiais, afirmando que ajudam bastante, principalmente neste cenário atual em que tratar comorbidades virou responsabilidade do infectologista. #Mercado: esta mais envolvida com HCV, mas também recebe casos de confecção e HIV, sendo o perfil na maioria esmagadora apresentador tardio, com cd4 muito baixo e com oportunistas.</t>
  </si>
  <si>
    <t>#Mercado @medica: conversamos sobre as alterações renais, disse que o hosp. Em que trabalha é referencia para 23 serviços da grande Florianópolis, e que atualmente tem recebido um número maior de pacientes com DRC, inclusive alguns já com indicação de hemodiálise. Relatou que há muitos anos o serviço de hemodiálise não ficava tão cheio como agora, sendo que não tem mais vaga disponível no momento, disse que isto é incomum, por isto esta bastante preocupada com este cenário. #MP: gostou do material, elogiando o Dr Lauro, afirmando já ter ouvido falar dele e que tem ótimas impressões.</t>
  </si>
  <si>
    <t>#MP: deixei o artigo de alterações renais e ósseas, dr comentou que faz monitoramento, mas por ter uma Nefrologista no serviço, acaba encaminhando os pacts. Sobre HAND, disse ser uma grande preocupação sua, pois na sua opinião a saude mental é extremamente importante, atuando muito forte neste quesito, preferinútil uso de AZT e Kaletra, por ser uma esquema com alta penetração no SNC.</t>
  </si>
  <si>
    <t>Perguntei se conseguiu avaliar melhor os estudos de Kaletra QD, dr disse que apenas deu uma olhada no abstrat, inclusive esta com um paciente em avaliação, pois tinha dificuldade de tomar a dose BID, orientando para ser tomado dose única, ainda não teve retorno. #MP: Falei do óssea preocupação o maneo das comorbidades, Deixie os artigos renal, óssea e HAND, dr teve ótima aceitação, principalmente pelo artigo do dr Vidal, pois foi seu professor na residência. Comentou que tem estado atento a esta questão, procurando adequar o esquema com melhor score de CPE.</t>
  </si>
  <si>
    <t>#MP: Abordei o assunto de comorbidades, entregando os artigos sobre alterações renal e óssea; e sobre HAND. Dra relatou que faz acompanhamento da função renal a cada seis meses e agora o município tem disponível o Dexa, então tem mais chances de pedir para alguns pacientes. Sobre as HAND, informou ter mais dificuldade de diagnostico, porém tem fiado mais atenta aos sinais. Comentou que tem 1 paciente emuso de ATV que esta internado por cefaléia, e estão investigando CV liquoria, pois suspeitam que esta muito elevada.</t>
  </si>
  <si>
    <t>ALINE DONATO CORAZZA</t>
  </si>
  <si>
    <t>Perguntei sobre o impacto do novo consenso, informou que sim, só neste mês foram 24 novos casos de HIV que retiraram TARV. Informou que o tantos esta chegando a quase 1200 pacientes em TARV.</t>
  </si>
  <si>
    <t>SP025325</t>
  </si>
  <si>
    <t>MITSUE SHIMOSE</t>
  </si>
  <si>
    <t>#MP: entreguei os artigos de DRC e HAND, enfatizando nossa preocupação em auxiliar no diagnostico e manejo destas comorbidades. Dra elogiou os materiais, principalmente a arte sobre DRC. Disse que n caso das hands, tem mais facilidade pois encaminha para o neuro psicólogo no local.* confirmou que recebeu contato da agencia sobre o congresso brasileiro e que esta tudo certo.</t>
  </si>
  <si>
    <t>Almoçamos par a conversar sobre o perfil dos pacientes e suas percepções de Kaletra. #Mercado: dr Entende que a grande dificuldade hoje para os insetologistas e lidar com o cenário de comodidades, afirmando que muitos não fazem o acompanhamento necessário por falta de tempo e também por desconhecimento. Informou que o hospital esta recebendo 15 novos casos de hiv por mês. Seu ambulatório sofreu algumas mudanças deixando e ser só de lipodistrofia e passando a abrir para HIV em geral. Em geral entende que Kaletra ainda possui vantagens em relação aos demais IPs, pela experiência e confiança ao longo do tempo. Tende a prescrever mais TDF, devido aos EA do AZT.</t>
  </si>
  <si>
    <t>#Conversamos sobre o perfil dos pacientes do seu ambulatório, informou que por ser a mais antigo do serviço, tem os casos mais complicados, de má adesão, por exemplo. Disse que também esta tratando mais HCV e recebendo poucos casos e HIV monoterapia, normalmente com CD4 mais baixo. #MP: deixei o artigo sobre HAND, dr disse que por haver dois profissionais especializados no serviço, facilita o diagnostico e manejo e a qualquer sinal acaba encaminhando.* Dr comentou que a 15 dias iniciou um paciente com Kaletra QD e que até o momento esta muito bem, sem EAs.</t>
  </si>
  <si>
    <t>#Mercado: Conversamos sobre o diagnostico das HAND, Dra informou que não faz screnning somente se o paciente se queixar e sua conduta e encaminhar para o Neuro ou psicólogo na unidade. Informou que o tempo de consulta esta muito curto, principalmente agora que esta com o quadro medico reduzido. #MP: deixei o artigo, Dra teve boa aceitação, dizendo que ira ler depois. Informou ainda dar preferencia por AZT no inicio, a não ser que o paciente tenha alguma contra-indicação.</t>
  </si>
  <si>
    <t>#OBJ: apresentei o matéria promocional, Dra disse que tem muita dificuldade de identificar as HAND, pois entende que sao alterações muito leves. Dando a enteer ser um tema de pouca relevância para ela. Quando perguntada sobre as gestantes disse que gosta muito de NVP, mesmo sabendo dos riscos de hepatoxicidades. Informou que já imagina que EFV não fosse tão teratogenico e se mostrou contra a continuidade do tratamento pós parto.</t>
  </si>
  <si>
    <t>#Mercado: Informou que tem aumentado o úmero de casos novos, em media 30 por mês, sendo 40% mulheres e o restante HSH. Os casos novos sao na maioria apresentador tardio. Na sua pratica clinica tem preferido o uso de IPs. Comentou que estão contratando 2 novos médicos, devido a saída de outros colegas. #MP: Teve boa aceitação os materiais sobre hand.</t>
  </si>
  <si>
    <t>Conversei sobre comorbidades, reforçando a atenção especial as HAND, dr relatou ser uma preocupação a mais, porém disse que normalmente não consegue fazer o diagnostico, encaminhando para o pisquiatrico ou neuro.</t>
  </si>
  <si>
    <t>Sondei se faz diagnostico de HAND, dr disse ser difícil devido ao pouco tempo e a agenda estar sempre cheia. Falei sobre o artigo, demonstrando a importância da investigação e manejo quando possível.</t>
  </si>
  <si>
    <t>ECIO VIEIRA BATISTA JR</t>
  </si>
  <si>
    <t>Conversamos rapidamente sobre as saídas de dos ARVs, disse que ten percebido um leve aumento dos casos novos.</t>
  </si>
  <si>
    <t>#Mercado: informou que estão contratando 2 novos médicos e que também foi aprovado o terceiro turno, onde haverá mais uma vaga, aumentando o quadro medico e consequentemente melhor atendimentos dos pacientes. Falei sobre as HAND, dr disse que normalmente quando suspeita de alguma alteração, encaminha para a neuro que da seguimento. Disse estar mais atento, porém ressalva a dificuldades de avaliar todos os pacientes do ambulatório.</t>
  </si>
  <si>
    <t>Perguntei como esta a triagem dos pacientes com HAND, disse que mantém uma parceria com a Neeurologia da Faculdade de medicina do ABC, demonstrei o artigo, Dra gostou bastante e disse que ira facilitar a investigação e até mesmo a conduta terapêutica.</t>
  </si>
  <si>
    <t>Comentei sobre as vantagens da posologia QD, disse que tem alguns pacientes em uso.</t>
  </si>
  <si>
    <t>Apresentei o artigo sobre HAND, enfatizando a necessidade de diagnostico e as formas de fazê-lo, dr disse ser difícil de incluir na rotina, pois tem muitos questões a considerar e o tempo de consulta esta cada vez menor. Falei sobre a capacitação de outro profissional dentro da instituição, achou a sugestão interessante. Quando falei da alta penetração de Kaletra no SNC, dr afirmou que EFV também possui, expliquei a diferença entre penetração e efetividade conforme demonstrado mó próprio artigo e dr concordou com o argumento.</t>
  </si>
  <si>
    <t>Entreguei o artigo sobre HAND, demostrando as formas de diagnostico propostas e falando da importância do assunto devido ao impacto na vida dos pacts, dr disse que não tem tempo para fazer este tipo de diagnostico e sempre que suspeita encaminha para a psicóloga local.</t>
  </si>
  <si>
    <t>Entreguei o artigo sobre HAND, demostrando as formas de diagnostico propostas e falando da importância do assunto devido ao impacto na vida dos pacts, Dr disse ser dificil o diagnostico, apesar de estar mais atento. Confirmou ter recebido o contato da agencia sobre sua participação no ATHUS e que esta tudo ok!</t>
  </si>
  <si>
    <t>Entreguei o artigo sobre HAND, demostrando as formas de diagnostico propostas e falando da importância do assunto devido ao impacto na vida dos pacts, Dr relatou ser uma comorbidades de difícil diagnostico e manejo, mas que tem procurado estar mais atenta aos sinais e sintomas dos pacts. Gostou muito da proposta do artigo</t>
  </si>
  <si>
    <t>Entreguei o artigo sobre HAND, demostrando as formas de diagnostico propostas e falando da importância do assunto devido ao impacto na vida dos pacts, Dra relatou ser uma comorbidades de difícil diagnostico e manejo, mas que tem procurado estar mais atenta aos sinais e sintomas dos pacts. Gostou muito da proposta do artigo</t>
  </si>
  <si>
    <t>Entreguei o artigo sobre HAND, demostrando as formas de diagnostico propostas e falando da importância do assunto devido ao impacto na vida dos pacts, Dra relatou ser uma comorbidades de difícil diagnostico e manejo, mas que tem procurado estar mais atenta aos sinais e sintomas dos pacts. Gostou muito da proposta do artigo.</t>
  </si>
  <si>
    <t>Entreguei a separar sobre HAND, Dra aparentemente optou do material, disse ser difícil de incluir mais esta avaliação na rotina, devido a quantidade de pacientes que precisa atender e o tempo curto de consulta, apesar de saber da relevância do assunto.</t>
  </si>
  <si>
    <t>Perguntei como esta a saída de ARV e se notou impacto com o novo consenso, disse que os casos novos esta na media, com leve aumento devido a entrada de novo medico.</t>
  </si>
  <si>
    <t>Adordei a separar de HAND, Dra elogiou o material dizendo que ira avalia-lo, tem vários pacients que possivelmente sao portadores de HAND, porém disse ser difícil de diagnosticar, principalmente agora que não tem mais psiquiatra na unidade.</t>
  </si>
  <si>
    <t>Conversamos sobre o artigo de HAND, Dra relatou que o assunto é muito relevante, que esta bastante preocupada com as crianças e adolescentes devido ao tempo e exposição. Disse que tem um adolescente de 13 anos em acompanhamento que esta com HAND em estagio avançado.</t>
  </si>
  <si>
    <t>Conversamos sobe os novos pacts, disse que continuam atendendo somente que esta com CD4 muito baixo e por isto esta bastante limitado a entrada de casos novos. Não notou troca de Kaletra e as prescrições continuam endo de posologia convencional.</t>
  </si>
  <si>
    <t>SC004147</t>
  </si>
  <si>
    <t>EDUARDO LEITE KROPIWIEC</t>
  </si>
  <si>
    <t>SC016309</t>
  </si>
  <si>
    <t>SP142614</t>
  </si>
  <si>
    <t>JOANA PAULA LEITE BRITO</t>
  </si>
  <si>
    <t>DISCUTIR SOBRE DRC. ENTREGUEI MATERIAL DO DR. LAURO E NÃO FEZ COMENTÁRIOS FALAMOS DE CONSENSO</t>
  </si>
  <si>
    <t>MANTER KLT X ATV ADESAO REFORÇAR ARGUMENTAÇÃO , OMEPRAZOL. REFORCEI AS VANTAGENS DE KLT FRENTE ATV, ENTREGUEI MATERIAL DO DR LAURO NAO FEZ COMENTÁRIOS</t>
  </si>
  <si>
    <t>FALAR DE CONSENSO E POSIÇÃO KLT X EFV. DISCUTIMOS SOBRE CONSENSO E ACHA INTERESSANTE RESGATAR EFV COM KLT CONFORME INDICADO PELO CONSENSO.</t>
  </si>
  <si>
    <t>FALAR DE DRC QUAL CONDULTA #MP ENTREGUEI MATERIAL DO DR LAURO SOBRE ATENÇÃO AO RIM, NÃO FEZ COMENTÁRIO. FALAMOS SOBRE RESGATE DE EFV CONFORME INDICAÇÃO DO CONSENSO BRASILEIRO E DISSE QUE O RESGATE NESTES CASOS O COMITÊ EM GOIÁS SÓ LIBERA COM A GENOTIPAGEM.</t>
  </si>
  <si>
    <t>GANHO DE CD4 PACIENTE ADOLESCENTE. #SOL FALAMOS SOBRE O RIMA E O AUMENTO DOS CRÉDITO E QUANTO É IMPORTANTE NA PESQUISA PRINCIPALMENTEM QUEM ACOMPANHA ESTUDOS E PUBLICAÇÕES  E ALGUMAS DECISÕES NO COMITÊ.</t>
  </si>
  <si>
    <t>MANTER LINHA DE DIFENCIAL DE KLT X ATV E USO DE OMEPRAZOL JUNTAMENTE COM ESQUEMA QUE CONTEM ATV. SABER OPINIÃO. #MP DISCUTIMOS SOBRE DRC E ACHOU  ALGORITIMO PARA RIM E OSSO INTERESSANTE, DISSE QUE SENTE FALTA DE UM PROTOCOLO ADEQUADO A REALIDADE DO PACIENTE QUE VIVE COM HIV POIS SÃO MUITAS COMORBIDADES QUE DEVERIAM SER INVESTIGADO A CADA CONSULTA.</t>
  </si>
  <si>
    <t>FALAR DE DRC. #MP GOSTOU DO MATERIAL DR LAURO. @MRK PARTICIPOU DO ATHUS, GOSTOU MUITO , ACHOU DE ALTO NÍVEL , DA IMPARCIALIDADE E DOS PALESTRANTES, DISSE QUE A PALESTRA DA DRA MONICA TENORE NÃO AGREGOU MUITO. DISSE QUE VALEU MUITO A PENA EM TER PARTICIPADO DO ATHUS, QUESTIONEI O QUE PODERIA MUDAR OU QUE NÃO GOSTOU DO EVENTO, DISSE QUE NÃO MUDARIA NADA E QUE FOI MUITO BOM.ELOGIOU A PALESTRA DO RICARDO DIAZ QUE SUBSTITUIU A DRA BEATRIZ.</t>
  </si>
  <si>
    <t>FALAR DE REGATE DE EFV E CASOS E FREGU/ÊNCIA ENTREGUEI MATERIAL DE DR LAURO, NÃO FEZ COMENTÁRIOS, FALAMOS SOBRE A IMPORTÃNICA DO DIAGNÓSTICO</t>
  </si>
  <si>
    <t>Falar de opção de tratar PAC com DRC ENTREGUEI MATERIAL DO DR LAURO E NAO FEZ NENHUM COMENTÁRIO, DISSE QUE IRIA LER.</t>
  </si>
  <si>
    <t>COMO TRATA DRC CRITÉRIOS. #entreguei o material  do Dr Lauro , não fez nenhuma observação, discutimos a importânia do diagnóstico do RIM p/ pac que vivem com HIV</t>
  </si>
  <si>
    <t>MT004314</t>
  </si>
  <si>
    <t>SORAYA BYANA REZENDE DA SILVA</t>
  </si>
  <si>
    <t>Discutimos sobre consenso.</t>
  </si>
  <si>
    <t>GIOVANA VOLPATO PAZIN FEUSER</t>
  </si>
  <si>
    <t>#OPV REFORÇAR DIFERENCIAÇÃO KLT X ATV E DRC QUAL CRITÉRIO DE AVALIAÇÃO .Material do DR Lauro, não fez comentários.</t>
  </si>
  <si>
    <t>#OPV FALAR DE KLT X ATV PAC COM DRC OPINIÃO.ELOGIOU ATHUS PELA ÉTICA E NÍVEL DAS PALESTRAS.</t>
  </si>
  <si>
    <t>ZAMARA BRANDAO</t>
  </si>
  <si>
    <t>#OPV REFORÇAR KLT X ATV DESTACAR DRC E CRITÉRIO DE AVALIAÇÃO.#MP Falamos sobre DRC e opinião sobre exames e identificação, Achou positivo material do Lauro.</t>
  </si>
  <si>
    <t>#OPV MANTER LINHA DE DIFERENCIAL DE KLT X ATV E QUESTIONAR AVALIAÇÃO DE DRC.Falamos sobre DRC e opinião sobre uso de drogas neste casos.</t>
  </si>
  <si>
    <t>#OPV FALAR DE KLT X ATV E DRC. ESTIMULAR OPINIÃODRC.Falamos sobre DRC e opinião sobre uso de drogas neste casos.Concordou restrição uso ATV.</t>
  </si>
  <si>
    <t>#OPV KLT X ATV DRC QUESTIONAR AALIACOESFALEI DE DRC GOSTOU DOS#MP ALGORITIMOS DO MATERIAL DO LAURO, ACHOU MUITO POSITIVO.@MKT CONVERSAMOS SOBRE CONSENSO E RESGATE DO EFV, RECLAMOU DO CONSENSO SOBRE RESGATE DO EFV COM KLT,3TC E TNF, ACHOU O ESTDO CITADO TAILANDES FRACO.</t>
  </si>
  <si>
    <t>#OPV MANTER COMENTÁRIOS SORE DIFERENCIAL DE KLT X ATV E DANO RENAL DE ATV E TFV.CONCORDOU COM ALGORITMO DE ATENÇÃO AO RIM E INVESTIGAÇÃO DE PERDA DE MASSA ÓSSEA.</t>
  </si>
  <si>
    <t>#OPV REFORÇAR MAIS CONDIÇÕES DE VANTAGENS DE KLT X ATV PRINCIPALMENTE DRC.DRC.Falamos sobre DRC e opinião sobre uso de drogas neste casos.</t>
  </si>
  <si>
    <t>MT002367</t>
  </si>
  <si>
    <t>MARINA AZEM</t>
  </si>
  <si>
    <t>Abordei diferencial de KLT X ATV principalmente pacientes que estão usando inibidores da bomba de prótons.Falei do diferencia de KLT X ATV e adm com alimentos .#SOL SOLICITOU PATROCÍNIO PASSAGEM AÉREA PARA PARTICIPAR CONGRESSO DST AIDS PARA SALVADOR EM AGosto 2013</t>
  </si>
  <si>
    <t>#OPV FALAR DE KLT X ATX DRC, OPINIÃO E CONDULTA .HAND. Relatou sobre casos de HAND e opção de tratamento.</t>
  </si>
  <si>
    <t>#OPV FALAR DE KLT X ATV, PROTEÇÃO GÁSTRICA COM INIB B. PRÓTONS.Abordei diferencial de KLT X ATV principalmente pacientes que estão usando inibidores da bomba de prótons e a segurança tratamento.</t>
  </si>
  <si>
    <t>MT006423</t>
  </si>
  <si>
    <t>MAIARA CRISTINA FERREIRA SOARES</t>
  </si>
  <si>
    <t>Falamos sobre DRC e opinião sobre uso de drogas neste casos.</t>
  </si>
  <si>
    <t>#OPV FALAR DE KLT X EFV MULHERES EM IDADE FÉRTILE CONSENSO.Falamos sobre DRC e opinião sobre uso de drogas neste casos.</t>
  </si>
  <si>
    <t>#OPV REFORÇAR DIFERENCIAÇÃO ENTRE KLT E ATV PRINCIPALMENTE SOBRE ADESÃO.Abordei diferencial de KLT X ATV principalmente pacientes que estão usando inibidores da bomba de prótons.</t>
  </si>
  <si>
    <t>REFORÇAR KLT X EFV INICIO TRATAMENTO ADESAO.Falamos sobre DRC e opinião sobre uso de drogas neste casos.</t>
  </si>
  <si>
    <t>FALAR DO DIFERENCIAL DE KLR X ATV E RESGATE DE EFV COM KLT CONF RECOMENDAÇÃO CONSENSO.COMENTOU SOBRE RECOMENDAÇÃO CONSENSO COM ESQUEMA LAM TNF E KLT.</t>
  </si>
  <si>
    <t>FALAR DE DRC COMO TRATAR.DISCUTIMOS SOOBRE DRC E MÉTODOS DE AVALIAÇÃO E DROGAS EM TRATAMENTO PARA PAC RISCO DE DRC.</t>
  </si>
  <si>
    <t>FALAR DE CONSENSO.DISCUTIMOS POSIÇÃO DE KLT E RESGATE CASO RESITENCIA DE EFV.</t>
  </si>
  <si>
    <t>#OPV DISCUTIR SOBRE DRC.FALEI NO CORREDOR SEM MUITO APIO, E DISCUTIMOS SOBRE CONSENSO E NOVA VERSÃO , ACHA POSITIVO A MANUTENÇÃO DE KLT COMO PRIMEIRA OPÇÃO ENTRE OS IPS.</t>
  </si>
  <si>
    <t>PR016551</t>
  </si>
  <si>
    <t>TONY TANNOUS TAHAN</t>
  </si>
  <si>
    <t>Divulgação do evento cientifico de hoje a noite confirmou sua participação.</t>
  </si>
  <si>
    <t>PR013494</t>
  </si>
  <si>
    <t>CRISTINA RODRIGUES DA CRUZ</t>
  </si>
  <si>
    <t>Divulgação do evento de hoje a noite, medica nao poderá participar pois dará um aula sobre vacinas para a MSD.</t>
  </si>
  <si>
    <t>PR009476</t>
  </si>
  <si>
    <t>MOACIR PIRES RAMOS</t>
  </si>
  <si>
    <t>Conversamos sobre as novas possibilidades de atendimento para os pacientes HIV pois o medico e diretor da divisão de epidemiologia do município de Curitiba, porém nada ainda concreto. Nao poderá participar do nosso evento porque tem outro compromisso de trabalho.Reforcei benefícios de Kaletra para pacientes com alterações renais e perda óssea, relata nao ter praticamente com essas alterações, pois atende somente pacientes privados e consegue realizar um bom acompanhamento.</t>
  </si>
  <si>
    <t>Assim como suas preceptoras refere dificuldade de realizar exames para avaliação de perda óssea, porém sobre disfunção renal conseguem manter um bom acompanhamento. Reforcei convite padrão evento cientifico de hoje a noite e a medica confirmou presença.</t>
  </si>
  <si>
    <t>Reforcei convite para o evento de hoje, mas precisa realizar uma aulamsobre HCV para os estudantes da universidade de Ponta Grossa então nao poderá estar presente. Sob o material que fala de alteração renal e perda óssea refere que seus pacientes são na sua maioria jovens e nao apresentam nenhuma dessas comorbidades, então reforcei que uma das características dessas alterações e um baixo cd4, e que Kaletra poderá beneficiar esse perfil de paciente para evitar altacoes no futuro. Nso consegui realizar targeting.</t>
  </si>
  <si>
    <t>YOSHIE SBALQUEIRO</t>
  </si>
  <si>
    <t>Divulgação do evento cientifico de hoje a noite a farmacêutica confirmou sua participação.</t>
  </si>
  <si>
    <t>Reforcei convite para o evento de amanha, confirmou presença. Nao consegui trabalhar material promocional porque a medica estava com a agenda muito atrasada.</t>
  </si>
  <si>
    <t>Medico refere que nao possui pacientes com alterações renais nem perda óssea. Como nosso material aborda esses assuntos reforcei que baixo cd4 e um fator importante e preditivo dessas comorbidades, portanto poderá se beneficiar com o uso de Kaletra para esse perfil de paciente. Realizei targeting. Nao ira ao evento pois esta de viagem marcada para o próximo dia.</t>
  </si>
  <si>
    <t>Medico nao soube dizer quantos pacientes com HIV possui no consultório e relata que detesta quando os representantes fazem pesquisa sobre essas informações, portanto nao dei seqüência as demais perguntas. Trabalhei com material sobre alteração de função renal e perda óssea. Relata que nao,possui esse tipo de comorbidade nos pacientes do consultório, pois na sua maioria são homens jovens, porém nos pacientes internados do Hopsital de Clinicas isso e diário e sua conduta e avaliada caso a caso de acordo com as demais comorbidades ou oportunistas. Nao confirmou se ira participar do nosso evento.</t>
  </si>
  <si>
    <t>Enfatizei rápida recuperação imunológica de Kaletra para pacientes com alteração renal e óssea, sendo que baixo cd4 e um fator preditivo para essas comorbidades. Refere que percebe tanto alteração renal quanto perda óssea, mas nao tem disponibilidade de realizar DXA nem dosagem de vit d.Nao poderá participar do nosso evento de amanha, pois tem outros compromissos, mas já fechou com a agencia de viagens os horários dos vôos para o ATHUS.</t>
  </si>
  <si>
    <t>PR013922</t>
  </si>
  <si>
    <t>IGNACIO ALEJANDRO BORGES CUEVAS</t>
  </si>
  <si>
    <t>Confirmou participação no evento de quinta feira. Nao tive oportunidade de trabalhR mAterial promocional porque estava com a agenda muito atrasada, então na próxima visita irei retomar material promocional.</t>
  </si>
  <si>
    <t>Nao sabe se poderá estar presente no evento do dia 09, mas fará o possível.#MERCADO: nao tem informação sobre a possível distribuição do Atripla brasileiro pelo governo, disse que as decisões estão bem paradas no momento.</t>
  </si>
  <si>
    <t>Acertamos detalhes sobre o evento do dia 09 de maio, já esta realizando a divulgação via SPI, e Hospital Osvaldo Cruz. Acredita que pelo que tem escutado dos médicos temos vários bastante interessados no assunto.</t>
  </si>
  <si>
    <t>Conversamos sobre comorbidades e as alterações renais dos paciente, reforcei protocolo do EACS e dados sobre nefrotoxicidade de alguns ARVs. Foco de trabalho do dia em realização do novo targeting e confirmação d participação no evento do dia 09 de maio, o medico confirmou que estará presente.</t>
  </si>
  <si>
    <t>Reforcei convite para participação do evento do dia 09, e o medico confirmou sua presença. Realizei perguntas do novo targeting, irei inserir dados no sistema. Nao tive oportunidade de trabalhar dados do EACS, retomarei na próxima visita.</t>
  </si>
  <si>
    <t>Medica relata que seus pacientes do consultório são na sua grande maioria jovens e nao apresentam problemas renais e nem perda óssea, quanto aos pacientes que esta recebendo no COA que estão vindo do Bairro Novo esta iniciando solicitação dos exames, mS percebe que muitos estão falhados, mas ainda nao pode opinar muito.Nao sabe se poderá participar do evento de quinta-feira.</t>
  </si>
  <si>
    <t>Relata que consegue realizar acompanhamento para as duas alterações, pois possui somente pacientes de serviço publico. O mais presente ainda e a alteração renal, mas percebe mais em função do TDF, reforcei dados do Eurosida sobre ARV também, mas medico nao se posicionou.Reforcei convite para o evento do dia 09 de maio, medica confirmou presença.</t>
  </si>
  <si>
    <t>Relata que consegue realizar acompanhamento para as duas alterações, pois possui somente pacientes de serviço publico. O mais presente ainda e a alteração renal, mas percebe mais em função do TDF, reforcei dados do Eurosida sobre ARV também, mas medico nao se posicionou. Retornou no sábado do congresso na Alemanha, por isso relatou que nao teve nenhum novo paciente.Reforcei convite para o evento do dia 09 de maio, mas nao confirmou presença.</t>
  </si>
  <si>
    <t>#MP: Sobre o material promocional, sobre atencao renal, refere que realiza acompanhamento de forma muito parecida com o algoritmo proposto pelo Dr Lauro, e enfatizou que sempre orienta os residentes da importância de realização de acompanhamento através dos exames periódicos. Sobre a atenção a perda óssea, apesar de estar no Hospital de Clinicas, referencia e escola nao conseguem realizar DXA e também nao consegue dosagem de Vit D, porém relata que nao possui nenhum paciente que apresente um quadro avançado, como por exemplo fratura óssea.#MERCADO: hospital escola, com residencia de infectologis e no atrndimento a pacientes HIV e nao possuem acesso a exames como dosagem cê vit D e DXA.*confirmou participação no evento de quinta-feira.</t>
  </si>
  <si>
    <t>*medico realizou o mesmo comentário que suas preceptoras em relação a possibilidade de realizar exames para alteração renal e óssea, hospital nao favorece a realização de dosagem de vit D e DXA, porém realizam bom acompanhamento da função renal dos pacientes HIV, nao soube opinar se as alterações renais estão somente associadas ao Tdf ou a algum IP. Precisarei retomar assunto.Medico nao confirmou sua presença no evento de quinta, se o seu compromisso pre agendado nao for confirmado, poderá estar presente.</t>
  </si>
  <si>
    <t>#MERCADO: farmácia do CRE Metroploitano ira ser descentralizada para os municípios da região metropolitana. A previsão e de que no mês de junho os municípios já estejam realizando as dispensados dos ARVs nas suas unidades municipais. A farmácia esta com expediente reduzido para atendimento das 7 as 14h por falta de pessoas para atender, governo estadual nao esta repondo vagas de funcionários que estão se aposentando.*convidei a farmacêutica para participar do evento do dia 09 de maio e ira verificar disponibilidade. Acompanhamento de abastecimento de Kaletra e entrega do material sobre alteração renal e perda óssea.</t>
  </si>
  <si>
    <t>#MP: sobre o material que aborda alterações renais e perda óssea, no meu ponto de vista medico nao realiza diagnostico. Refere nao ter pacientes com alteração renal e nem perda óssea. Nao apresentou interesse no material, medico indiferente ao conteúdo abordado.*reforcei convite para evento do dia 09 de maio e confirmou presença.</t>
  </si>
  <si>
    <t>#MP: conversamos sobre material que refere sobre alteração renal e perda óssea. Dr Iso relata que faz diversos diagnósticos de pacientes com alteração renal, inclusive esta cogitando a possibilidade de nao iniciar mais TARV co. TDF, passar a prescrever Biovir para inicio de tratamento. Associa alteração a esse medicamento, quando menciono a possibilidade de alteração pelo ATV, ele nao se posiciona, inclusive comentei sobre a alteração da bula de ATV solicitada pelo FDA, e enfatizei que dentre os IPs avaliados pela coorte Eurosida o que possui perfil mais favorável de nao apresentar disfunção renal e o Kaletra, o medico ouviu porém nao emitiu sua opinião. Quanto a alteração óssea assim como seus colegas, nao consegue realizar os exames necessários, mas tem sido mIs freqüentes nos pacientes mais idosos.#MERCADO: esta organizando sua aposentadoria para o próximo ano, diminuição de médicos atendendo pacientes HIV.* reforcei convite pára o evento cientifico do dia 09 de maio, fará o possível para participar.</t>
  </si>
  <si>
    <t>PR023094</t>
  </si>
  <si>
    <t>ALESSANDRO DA COSTA MACHADO</t>
  </si>
  <si>
    <t>VISITA REALIZADA EM 26 DE ABRIL DE 2013, AS 12H - MEDICO NAO ENCONTRAVA-SE NO PAINEL, CONFORME ORIENTACAO DA CEGEDIM FOI NECESSARIO INSERIR O MEDICO NOVAMENTE.</t>
  </si>
  <si>
    <t>Divulgacao do evento Cientifico Abbott - HIV e mulheres: diferenciando o cuidad, aula com a palestrante Dra. Erika Ferrari, que acontecera no dia 09 de maio.</t>
  </si>
  <si>
    <t>Divulgacao do evento Cientifico Abbott - HIV e mulheres: diferenciando o cuidad, aula com a palestrante Dra. Erika Ferrari, que acontecera no dia 09 de maio.  Conversamos tambem sobre ajustes para sua participacao no ATHUS.</t>
  </si>
  <si>
    <t>Divulgacao do evento Cientifico Abbott - HIV e mulheres: diferenciando o cuidad, aula com a palestrante Dra. Erika Ferrari, que acontecera no dia 09 de maio.  #MERCADO: inicio de TARV com ATV em pacientes coinfectados com HCV pois esta aguardando a chegada dos novos IPs boceprevir e telaprevir para o tratamento da hepatite C.</t>
  </si>
  <si>
    <t>FABIANE BEATRIZ NEVES</t>
  </si>
  <si>
    <t>Trabalho de divulgacao de Evento Cientifico Abbott - HIV e Mulheres: diferenciando o cuidado, aula que sera ministrada pela Dra Erika Ferrari, no dia 09 de maio. Medica tem muito interesse no assunto e ja confirmou presenca.</t>
  </si>
  <si>
    <t>Trabalho de divulgacao de Evento Cientifico Abbott - HIV e Mulheres: diferenciando o cuidado, aula que sera ministrada pela Dra Erika Ferrari, no dia 09 de maio.</t>
  </si>
  <si>
    <t>#MP: gostou muito do material, a aliou os algoritmos e comentou que dos pacientes do consultório consegue fazer um bom acompanhamento pois possuem disponibilidade de exames e como atende os pacientes do SUS no ambulatório de Pinhais, lá consegue os exames necessários para função renal e para perda óssea também. Tem percebido muita perda óssea, porém relata que disfunção renal são raros os casos, a nao ser os pacientes mais idosos que já possuem um perda em função da idade. Para esses pacientes reforcei o uso de Kaletra por ter apresentado menos altereacao renal conferem Eurosida.</t>
  </si>
  <si>
    <t>PR005187</t>
  </si>
  <si>
    <t>NELIO VALENTE COSTA</t>
  </si>
  <si>
    <t>#MP: medico realiza exames sobre função renal somente uma vez ao ano, e perda óssea, diz nao ter condições, portanto encaminha para outros profissionais. Reforcei dados do Eurosida sobre ATV e TDF, mas nao se posicionou, relata que percebe com TDF.#MERCADO: medico nao possui disponibilidade de realizár os exames necessários sobre perda óssea pelo SUS.</t>
  </si>
  <si>
    <t>#MP: conversamos sobre as novas recomendações do consenso a residente disse que ainda nao leu todo o consenso, reforcei pontos como manter TARV para gestantes, resgate de ITRNN com Kaletra então utilizei VA como apoio, a medica se mostrou muito interessada nos dados do material, apresentou uma boa aceitação em relação aos dados abordados, inclusive solicitou estudo na integra. Relata que Dr César já esta prestando mais atenção em relação ao tratamento de casais sorodiscordantes.</t>
  </si>
  <si>
    <t>Estaque para alta penetração e efetividade do Kaletra no SNC.</t>
  </si>
  <si>
    <t>#SOL:- perguntou que conseguiremos atender sua solicitação em fornecer material cientifico para os residentes que trabalham com ele mensalmente.A solicitação é entregar 05 exemplares a mais para que possa trabalhar com os residentes (todas especialidades, não há residência de Infectologia em Araraquara).</t>
  </si>
  <si>
    <t>SP061270</t>
  </si>
  <si>
    <t>ESTELA MAURA INACO CIRINO</t>
  </si>
  <si>
    <t>#MP:- Elogiou a escolha do autor do artigo sobres HAND's, é muito importante a troca de experiência com profissionais de tal importância.</t>
  </si>
  <si>
    <t>Destaque para flexibilidade posologica do Kaletra, possibilitando melhor adesão ao adaptar-se ao estilo de vida do paciente.</t>
  </si>
  <si>
    <t>#MP:- Falou que é importante os materiais com foco na alterações neurocognitivas, mas seria melhor se envolvesse as crianças, esta faltando este tipo de material.</t>
  </si>
  <si>
    <t>Confirmou que já repassou as informações para a agencia programar sua ida ao CBI.</t>
  </si>
  <si>
    <t>#SOL:- Voltou a solicitar materiais com informações de tratamento das crianças e adolescentes.</t>
  </si>
  <si>
    <t>Falou que não esta conseguindo trazer os pecientes que estão em janela terapeutica e programado para retornar em período mais longo.</t>
  </si>
  <si>
    <t>#SOL:- Solicitou manter os patrocínios do Coffee Break para as reuniões de segunda-feira, pois na última nao houve lanche para os participanrtes.</t>
  </si>
  <si>
    <t>Destaque para melhor adaptação ao tratamento com Kaletra com sua flexibilidade (QD ou BID) e redução rápida da CV.</t>
  </si>
  <si>
    <t>SP103435</t>
  </si>
  <si>
    <t>RODRIGO DE CARVALHO SANTANA</t>
  </si>
  <si>
    <t>Destaque para segurança do Kaletra a longo prazo e sua alta penetração com efetividade na redução da CV também no liquor.</t>
  </si>
  <si>
    <t>#SOL:- Falou que esta preparando e verificando a viabilidade da realização do Simpósio de HIV no final do ano, pediu para participarmos com o patrocinio como no ano passado.</t>
  </si>
  <si>
    <t>Atendeu o paciente junto com a Dra. mariana coelho, ambas relataram o caso com muito orgulho do resultado.  #OBJ:- Comentou que receberam um paciente na faixa de 75 anos apresentando um alto grau de Altereção Neurocognitiva, nacessitando ser amparado para locomoção. Com o conceito de redução da CV no liquor, prescrever Kaletra + AZT + 3TC, pois acreditou que o processo viremico do HIV estava prejudicando seu estado neurocognitivo. O Paciente retornou ao consultório com CV indetecável e consideravel melhora em seu estado neurocognitivo, já caminhando sozinho. Elogiou muito o resultado da terapia neste paciente.</t>
  </si>
  <si>
    <t>#OBJ:- Comentou que recebeu um paciente na faixa de 75 anos apresentando um alto grau de Altereção Neurocognitiva, nacessitando ser amparado para locomoção. Com o conceito de redução da CV no liquor, prescrever Kaletra + AZT + 3TC, pois acreditou que o processo viremico do HIV estava prejudicando seu estado neurocognitivo. O Paciente retornou ao consultório com CV indetecável e consideravel melhora em seu estado neurocognitivo, já caminhando sozinho. Elogiou muito o resultado da terapia neste paciente.</t>
  </si>
  <si>
    <t>SP109372</t>
  </si>
  <si>
    <t>SABRINA DE BRITO RAMALHO LUZ FERRAO</t>
  </si>
  <si>
    <t>#MP:- Comentou que é muito importante os materiais com a experiência de outros profissionais.</t>
  </si>
  <si>
    <t>SP029470</t>
  </si>
  <si>
    <t>IARA MARIA DE BRITO RAMALHO LUZ</t>
  </si>
  <si>
    <t>Comentou que acertou novo contrato com o SAE de Bebedouro e continuara o atendimento dos pacientes HIV+ HCV+. E também na coordenadora do programa DST/AIDS.</t>
  </si>
  <si>
    <t>GABRIELA RAVAGNANI DE FARIA E SILVA</t>
  </si>
  <si>
    <t>Apresentação da Abbott e pessoal, pois esta iniciando o trabalho em Franca, comentou que recebia visita do Edinho em Minas Gerais.</t>
  </si>
  <si>
    <t>#CON:- Mostrou a tabela dos ARV's que a BMS entregou, citei o erro que existe, Kaletra administração independente de alimentação, diferente do registrado pela BMS.</t>
  </si>
  <si>
    <t>#OBJ:- Comentou que depois que Kaletra mudou para comprimido, a quantidade de pacientes que reclamam de diarréia é muito pequeno e que se contar nos últimos três anos, precisou mudar a TARV de apenas um paciente por problemas de diarréia, só equilibrar a alimentação que não apresenta mais diarréia.</t>
  </si>
  <si>
    <t>#OBJ:- Voltou a comentar que tem alguns pacientes que passaram da pediatria para ele e ainda não conseguiu mudar para Kaletra Baby, continuam com solução oral.</t>
  </si>
  <si>
    <t>Confirmou sua participação no PreceptoShip em São Paulo.</t>
  </si>
  <si>
    <t>#MP:- Elogiou o teor do material escrito pelo Dr. Vidal sobre SNC.</t>
  </si>
  <si>
    <t>Confirmada oficina para debete de casos clinicos voltados pra SNC com Dr.Vidal.</t>
  </si>
  <si>
    <t>Destaque para segurança do Kaletra a longo prazo e com eventos adversos manejáveis, proporcionando melhor qualidade de vida ao paciente.</t>
  </si>
  <si>
    <t>Destaque para segurança a longo prazo e alta penetração com efetividade na redução da CV proporcionado pelo Kaletra.</t>
  </si>
  <si>
    <t>#MP:- Elogiou o artigo sobre HIV e SNC, solicitou a referencia para buscar o estudo na Internet.</t>
  </si>
  <si>
    <t>Confirmou sua participação no PreceptoShip em São paulo, já combinou com  a agencia sua ida para o evento.</t>
  </si>
  <si>
    <t>#MP:- Falou que gosta da qualidade do artigo escrito pelo Dr. Vidal, irá ler com calma, pois esta muito interessada no assunto (Alterações Neurocognitivas em pacientes HIV+)</t>
  </si>
  <si>
    <t>#OBJ:- Destaque pare segurança do Kaletra a longo prazo com menor indice de DRC quando comparado com o ATV (EuroSida) e tambem a alteração da bula do ATV pelo FDA com informações que o ATV pode provocar nefrolitíase e colelitíase. Comentou que não tem observado esta comorbidade, uma vez que tem muitos pacientes em so de ATV.</t>
  </si>
  <si>
    <t>Destaque para segurança do Kaletra a longo prazo, sua alta penetração e efetividade no SNC com a capacidade de redução da CV também no liquor reduzindo a possibilidade de declínio neurocognitivo, proporcionando melhor qualidade de vida para o paciente.</t>
  </si>
  <si>
    <t>#MERCADO:- Comentou que esta ficando muito difícil de atender os laboratórios em Ribeirão Preto, pois com a Lei municipal que proibe os representantes de entrar nas unidades e os gerentes dos postos estão com orientação de retirar qualquer um da unidade, fica complicado o atendimento, e quem leva vantagem são os representantes que moram na cidade e tem maior oportunidade de visitá-lo, mas é para continuar procurando-o que mesmo que seja no estacionamento ele fará o atendimento.</t>
  </si>
  <si>
    <t>#CON:- Comentou que o representante da BMS esta focando a segurança do ATV para gestantes, que esta em bula e pode ser utilizado para tratamento durante a gestação e não há necessidadede ajuste de dose no terceiro trimestre.</t>
  </si>
  <si>
    <t>#SOL:- Dra. Rivian solicitou verificar a possibilidade de fazer um poster com o algoritmo do SNC para fixar no ambulatório.</t>
  </si>
  <si>
    <t>Destaque para alta penetração e efetividade do Kaletra no SNC?Entrega do convite para o ATHUS SP Sul.</t>
  </si>
  <si>
    <t>Destaque para artigo com foco a alta penetração e efetividade do Kaletra no SNS com a capacidade de redução da CV também no liquor.</t>
  </si>
  <si>
    <t>Comentou que tem se deparado com vários casos de insuficiência renal que na sua analise tem associação ao TDF e por este motivo esta e eduzindo a prescrição do mesmo, voltando para o AZT.</t>
  </si>
  <si>
    <t>Destaque para alta penetração e efetividade do Kaletra na redução da CV no liquor.#OBJ:- Perguntei se o serviço esta conseguindo fazer a busca ativa para os casais sorodiscordantes, que havia comentado a dificuldade em trazer para a consulta. Relatou que ainda não recebeu os pacientes no Ambulatorio.</t>
  </si>
  <si>
    <t>#SOL:- Solicitou entrega de estudos com foco no tratamento de crianças e adolescentes.</t>
  </si>
  <si>
    <t>Destaque para a alta penetração e efetividade do Kaletra no SNC.</t>
  </si>
  <si>
    <t>Destaque para flexibilidade posologica do Kaletra e a alta penetração e efetividade no SNC.</t>
  </si>
  <si>
    <t>#SOL:- Solicitou ajuda para acertar sua ida para o PreceptoShip, pois enviou o e-mail e até agora não recebeu noticias da agencia.</t>
  </si>
  <si>
    <t>Destaque para segurança do Kaletra a longo prazo e alta penetração com efetividade no SNC.</t>
  </si>
  <si>
    <t>#MP:- Elogiou o teor da materia escrita pelo Dr. Vidal e que esta sendo necessário avaliar cada pacientes antes da prescrição da TARV, para adequação à penetração da mesma no SNC.</t>
  </si>
  <si>
    <t>#MP:- Entrega material do Dr. Vidal sobre a penetrçaão dos ARV no SNC, solicitou material com foco nas crianças, pois há muito tempo não trabalhamos com esta faixa etária.</t>
  </si>
  <si>
    <t>Encontrado a prateleira do Kaletra com poucos frascos, questionado quanto a possibilidade de falta do mesmo.  Informou que esta efetuando o fechamento do Siclom e já recebeu o estoque que será acondicionado no local.</t>
  </si>
  <si>
    <t>#SOL:- Comentou que solicitou a agencia que esta cuidando do PreceptoShip o seu deslocamento até São Paulo de onibus, pois a logistica de avião é complicada para ele, até a gora não recebeu notícia se irá ou não no evento.</t>
  </si>
  <si>
    <t>#MP:- Elogiou o material escrito pelo Dr. Vidal, ainda mais que foi seu colega de residencia, observando a tabela de score, comentou que esta avaliando seu pacientes antes de iniciar TARV, se houver qualquer indicio de declinicio neurocognitivo, inicia TARV com Kaletra.  Como tem tratado as gestantes da uniodade, comentou que as mesmas não apresentam qualquer evento adversos, comum nos outros pacientes HIV+.</t>
  </si>
  <si>
    <t>@PRODUTIVIDADE:- Visita registrada no endereço de Ribeirão Preto, mas realizada em Bebedouro, não foi possível incluir novo enedereço, sistema complicado para adição de novo endereço.   Convite para participação no ATHUS SP/SUL, ficou muito contente pelo</t>
  </si>
  <si>
    <t>SP100827</t>
  </si>
  <si>
    <t>CLAUDIO PENIDO CAMPOS JUNIOR</t>
  </si>
  <si>
    <t>Conversamos sobre o consensos ele disse que não sabe se permanecerá, e quanto ao material ele disse que vai ler depois e foi logo me dispensando.</t>
  </si>
  <si>
    <t>Conversamos sobre Kaletra em dose única diária e ele me solicitou o estudo 730.</t>
  </si>
  <si>
    <t>Mantive o foco do Kaletra em gestantes e adiantei que nosso próximo evento será sobre mulheres e HIV.#MP Convesamos sobre o material de HAND e ela gostou muito e disse que desde a aula do dr. Paulo ela está mais atenta a este fato.</t>
  </si>
  <si>
    <t>Conversamos sobre o Kaletra em dose única diária para reduzir a queixa de diarréia .Conversamos sobre o consenso e Kaletra como primeira opção de IP#MP Abordei imaterial HAND e ela gostou muito da forma com que foi colocado o tema.</t>
  </si>
  <si>
    <t>Conversamos sobre o estudo 720 do VA esboroando a potência e durabilidade.</t>
  </si>
  <si>
    <t>Abordei a permanência do Kaletra como escolha no consenso brasileiro.</t>
  </si>
  <si>
    <t>#MO Conversamos sobre o material de HAND, ele comentou que acha isso tudo muito subjetivo, eu disse a ele que esta é uma comorbidades como toa outra, e o HIV piora esta manifestação, o que o Kaletra faz é apenas tem uma boa penetração e efetividade na redução de CV no líquen, o restoós não sabemos.</t>
  </si>
  <si>
    <t>Mantive oficio em Kaletra dose única diária, e ela disse que ainda não teve oportunidade de prescrever Kaletra desta forma.#MP Abordei o material sobre HAND e ela disse que o mais importante do Kaletra e a coformulaçao, eu concordei com ela de completei com a ausência de refrigeração poder se tomado com ou sem alimentos e etc.</t>
  </si>
  <si>
    <t>Vista muito rápida novamente,pois ele está sempre cheios de alunos e nos atende no corredor.</t>
  </si>
  <si>
    <t>Conversamos sobre o nosso foco e comentei que não estamos tendo material para direcionado para pediatria, porém estamos sempre presente para qualquer eventualidade.</t>
  </si>
  <si>
    <t>Conversamos sobre o estudo 720 do VA mostrando a durabilidade e eficácia do Kaletra a longo prazo.</t>
  </si>
  <si>
    <t>Convesamos rapidamente sobre o material e HAND e ela disse que vai ler depois e conversamos a este respeito.Ele estava com pressa, por isso não me alongueinna visita.</t>
  </si>
  <si>
    <t>Conversamos sobre o novo consenso, e sobre se prescrever Kaletra em dose única diária.#MP Abordei os aspectos das HANDS conforme o materialmente ciclo, e percebi que ela se interessou muito na parte de diagnóstico.</t>
  </si>
  <si>
    <t>#MP Conversamos sobre o material de HAND, e ele disse que gostou muito da forma em que foi disposto no material.</t>
  </si>
  <si>
    <t>Disse que sairá do SAE de contagem e vi para o HEM, solicitou que eu continuasse a visitada na DIP.#MP Abordei o material de HAND, enfatizando na penetração do Kaletra no SNC.</t>
  </si>
  <si>
    <t>Conversamos sobre a potência do Kaletra com o auxilio do VA na pg do estudo 720.</t>
  </si>
  <si>
    <t>Conversamos sobre os resultados virológicos do Kaletra no estudo 720.</t>
  </si>
  <si>
    <t>#MP Apresentei o material de HAND e ela achou interessante, mas disse que ainda não da para fazer os testes psicomotores na consulta, porém ficara mais atento aos sinais de deficit cognitivos.</t>
  </si>
  <si>
    <t>Conversamos muito sobre o nosso evento Athus de vitória, o qual ele não pode participar, e ele comentou em especial que é muito a favor de gênio para inicio de terapia. Abordei Kaletra em dose única diária e ele disse que nao vê nessecidade para isso, pois seus pacientes são aderentes e pouco se queixam de diarréia. Por fim conversamos sobre o material do ciclo, o qualmele elogiou muitos forma com que o Dr. Vidal expõe o tema.</t>
  </si>
  <si>
    <t>Abordei o VA em adesão, focando em Kaletra uma vez ao dia, e isso fez diferença, pois ela ainda não tinha parado para pensar desta forma, apesar de sempre ser dito.#MP Conversamos sobre as alterações neurocognitivas associados ao HIV e evidenciei as tabelas de classificação de HAND e a de CPE. Ela gostou muito e disse que Kaletra continua sendo seu ip preferencial para inicio de terapia.</t>
  </si>
  <si>
    <t>Iniciei a visita falando de Kaletra em dose única diária a noite para reduzir os efeitos adversos gástro intestinais.#MP conversamos sobre o material do ciclo e ele disse que está muito interessante nossa seqüência de matérias sobre comorbidades.</t>
  </si>
  <si>
    <t>Mantive o foco em potência do Kaletra focando pá pg do VA sobre o estudo 720 e ela disse que sua primeira escolhs de ip já e o Kaletra.</t>
  </si>
  <si>
    <t>#MP Abordei o material sobre HAND e ele achou interessante, mas não entrou em detalhes, entao eu pedi a ele que tentasse ficar mais atento com seus pacientes com algum deficit neurocognitivo.</t>
  </si>
  <si>
    <t>#MP Conversamos sobre o estudo de alteração óssea, e ele disse que o abbott e o laboratório que mais fala sobre as comorbidades e gostou muito do estudo, eu disse que Kaletra é o IP que está mais relacionado positivamente com as comorbidades.</t>
  </si>
  <si>
    <t>Pouco dialogo, porém foquei no Vav na parte de Kaletra em dose única, ele me pareceu gostar do que ouviu, mas não comentou.</t>
  </si>
  <si>
    <t>#MP Conversamos sobre o esudo 720 do VA focando no ganho de cd4 independente do valor basal, e em tempos de cd4 em alta, o Kaletra é uma ótima opção para inicio de terapia.</t>
  </si>
  <si>
    <t>Conversamos sobre a gravidade das comorbidades silenciosas e fiz o médico refletir sobre o tema.#Mercado Realizei pesquisa MI e sinalizou preferência por EFV e IPs divididos</t>
  </si>
  <si>
    <t>Conversamos sobre o ATHUS. @MP Gostou do evento, elogiou imparcialidade em relação aos temas e drogas. Elogiou nevirapina....</t>
  </si>
  <si>
    <t>#Mercado Realizei pesquisa MI e sinalizou preferência por EFV. Introduzi pilar comorbidades.Conversamos sobre a gravidade das comorbidades silenciosas e fiz o médico refletir sobre o tema.</t>
  </si>
  <si>
    <t>Conversamos sobre a gravidade das comorbidades silenciosas e fiz o médico refletir sobre o tema.#Mercado Realizei pesquisa MI, respondeu sem segurança.</t>
  </si>
  <si>
    <t>#mercado Ao conversar sobre comorbidades, a medica ressaltou a escolha por Kaletra em seus pacientes com HAND, ressaltou preocupacao com o SNC. Confessou substituir ATV por FOSA, apesar dos bons resultados com a droga. Esta encantada com o Fosamprenavir e seus resultados, principalmente pelo fato de diminuir o ritonavir e consequentemente seus eventos adversos. Ainda classificou de 30 a 40% para Kaletra entre os Ips e o restante entre ATV, FOSA e Daruna.</t>
  </si>
  <si>
    <t>Trabalhei material Estevão, finalizando consenso. Iniciei pilar comorbidades Dr. Lauro.</t>
  </si>
  <si>
    <t>Realizei pesquisa mi. Medica não gostou muito de responder. Conversamos rapidamente sobre comorbidades. Não estava muito amável.</t>
  </si>
  <si>
    <t>Alertei para comorbidades silenciosas (renais e ósseas). Trabalhei material Dr. Lauro e sondei percepção favorável sobre o tema.</t>
  </si>
  <si>
    <t>Conversamos sobre o ATHUS, ligando ao material de ciclo, doenças silenciosas. #mp elogiou bastante o guia de manejo distribuído na Johns Hopkins. Solicitou mais guias para trabalho com residentes. Também solicitou mais um livro do Ricardo Diaz, para deixar no serviço da FIOCRUZ. O material será entregue pela consultora Zuila.</t>
  </si>
  <si>
    <t>Conversamos sobre o ATHUS, ligando ao material de ciclo, doenças silenciosas. Fiz refletir sobre dificuldade no diagnostico e a prescrição segura com Kaletra.</t>
  </si>
  <si>
    <t>Alertei para comorbidades silenciosas (renais e ósseas). Trabalhei material Dr. Lauro, verificando aceitação quanto a este cenário.</t>
  </si>
  <si>
    <t>#MP Entreguei material sobre Rim e osso, mostrei os algoritmos e o DXA.</t>
  </si>
  <si>
    <t>Dr Valéria comentou sobre o descaso da saúde pública, e sua insatisfação diante do sistema#MP Entreguei material sobre DR, mostrei o DXA e ela comentou a dificuldade de se solicitar este exame principalmente para homens.</t>
  </si>
  <si>
    <t>Dr Renato voluntariamente falou sobre a questão dos casais sorodiscordantes e relatou que realmente é a favor de tratar, mas essa decisão deve ser partilhada.#MP Entreguei material sobre rim e osso e comentei sobre o Eurosida.</t>
  </si>
  <si>
    <t># MP Entreguei material do Dr Lauro e abordeis DXA, bem como o estudo que mostrou a 10% de aumento de risco de fratura devido a própria doença. Dr Isabella falou que tentou pedir um DXA mas não foi liberado pois o paciente era homem, e o estudo que mostrei fala do risco aumentado só pelo fato do paciente ter AIDS.</t>
  </si>
  <si>
    <t># MERCADO Quando entreguei o material sobre rim do Dr Lauro, Dr SIlvia comentou sobre o TDF AF, que, segundo ela, possui menos EA e danos renais consequentemente. Ela comentou que no FUNDÃO, até é possível solicitar um DXA.</t>
  </si>
  <si>
    <t># MERCADO Dr Luiz decidiu falar de TB /HIV, especificamente sobre Kaletra e Rifampicina, em nosso evento, já confirmado dia 24/05.# MP Entreguei material do Dr Lauro e abordei o resultado do DXA como um facilitador para os residentes que nunca tiveram acesso a este exame. Dr Luiz disse que conhece bem o Dr Lauro e apreciou o material.</t>
  </si>
  <si>
    <t># MP Entreguei material do Dr Lauro e e foquei nos casos de falso negativo (proteinúria) e RCV associado a proteinúria. Mostrei o DXA, e ela falou que recentemente solicitou um e está aguardando.</t>
  </si>
  <si>
    <t>#MP Entreguei material do Dr Lauro e apresentei os algoritmos de rim e osso.# sol solicitar o estudo Eurosida para retomar o assunto sobre DR.</t>
  </si>
  <si>
    <t>.</t>
  </si>
  <si>
    <t>Dr Rosângela comentou que nunca tem um material específico para a realidade pediátrica.</t>
  </si>
  <si>
    <t>#MP Entreguei material do Dr Lauro mostrando os algoritmos de rim e osso e ressaltando o estudo que fala sobre 10% a mais de risco de fraturas em pacientes com HIV, o que causou surpresa na médica pois sempre associa-se mais a mulheres.</t>
  </si>
  <si>
    <t>#MP Entreguei material de rim e osso, do Dr Lauro e foquei nos dados do Eurosida citando o ATV associado a doença renal. Ele reafirmou que na prática não se depara com tantos casos.</t>
  </si>
  <si>
    <t>Entreguei material sobre DR mas foquei em conceitos básicos de Kaletra e sua utilização em adolescentes.</t>
  </si>
  <si>
    <t>#MERCADO Conversamos sobre as gestantes e ela falou que na verdade sua conduta é preventiva, pois sempre pensa em usar Biovir e Kaletra em pacientes em idade fértil. Disse que recentemente assistiu uma aula na Fiocruz onde incentivavam a trocar o esquema após o parto e a Dr Vânia falou uma frase que julguei muito correta e adequada para o nosso trabalho: " por acaso o fato dessa paciente ter tido um bebê tira ela da idade fértil? Ela pode ter outro bebê a qualquer momento!"</t>
  </si>
  <si>
    <t>Retomei conceitos básicos de Kaletra e comentei sobre os estudos em mulheres.# MP entreguei o material do Dr Lauro e conversamos sobre comorbidades.</t>
  </si>
  <si>
    <t>Entreguei material do Dr Lauro. Conversamos sobre toda a questão do consenso e Dr Lorena falou que sua conduta seria tentar e partilhar esta escolha com seus pacientes.</t>
  </si>
  <si>
    <t>#sol Dr Cláudia solicitou inscrição para o evento de petropólis, e já disponibilizei através do Dr Mauro Treistman.#MP Entreguei material do Dr Lauro e mostrei o resultado do DXA, conversamos sobre a propensão destes pacientes com AIDS terem perda de massa óssea.</t>
  </si>
  <si>
    <t>#MP Entreguei material do Dr Lauro e comentei sobre EA manejáveis e não manejáveis. Médica estava com pressa.</t>
  </si>
  <si>
    <t># MP Entreguei material do Dr Lauro e conversamos sobre como os pacientes com AIDS tem mais tendência a desenvolver comorbidades, o que limita o uso de alguns ARV's. Comentei sobre a bula do ATV, e a médica disse que desconhecia.</t>
  </si>
  <si>
    <t>Médica continua com o mesmo padrão de pensamento, acredita que tratar precocemente o parceiro positivo, pode estimular as relações sem proteção.#MP Entreguei material do Dr Lauro e conversamos sobre problemas renais e ósseos e a Dr Paula relatou que de fato, das comorbidades, essas são as mais difíceis de identificar.</t>
  </si>
  <si>
    <t>Conversamos sobre adesão e reforcei a possibilidade de utilizar Kaletra uma vez ao dia. Posicionei Kaletra para qualquer CD4.</t>
  </si>
  <si>
    <t>Médica comentou sobre o John Hopkins e elogiou o guia que recebeu em osso estande. De mostrou bastante interesse pelo assunto.</t>
  </si>
  <si>
    <t># mp entreguei material do Dr Lauro e abordei comorbidades de uma forma geral, mostrando a importância de se tratar ou mesmo diagnosticar. Reforcei conceitos básicos e utilizei o VA.</t>
  </si>
  <si>
    <t>#mp perguntei se o material anterior realmente auxiliou na explicação sobre transmissão para seus pacientes, e ela disse que mostrou para muitos e foi uma boa forma de retomar o assunto prevenção com eles, disse que guardou este material. Entreguei material do Dr Lauro e ficamos de conversar melhor sobre ele na próxima visita, depois que ela lesse.</t>
  </si>
  <si>
    <t>#mp entreguei material do Dr Lauro e foquei em comorbidades. Médica relatou que o conteúdo do material lhe pareceu bastante interessante, mas não acredita que o infecto consegue dar conta de tratar todas as comorbidades que aparecem no paciente infectado.</t>
  </si>
  <si>
    <t>LUCIENE TAVARES FERREIRA</t>
  </si>
  <si>
    <t>Perguntei sobre o Athus e ele disse que está bastante animado pois a proposta do evento lhe parece bem legal. Foquei a conversa em comorbidades. Ele gosta de falar sobre risco cardiovascular e lê muito sobre o assunto.</t>
  </si>
  <si>
    <t>Dr Jaqueline comentou que não utiliza Kaletra como primeira escolha pois acredita que os outros IP's possuem uma melhor tolerabilidade, mas, recentemente um paciente que é atendido por ela e pela Dr Juliana (médica com quem divide o ambulatório), já tinha usado várias drogas sem se adaptar a nenhuma, até que a Dr Juliana resolveu usar Kaletra e a Dr Jaqueline não acreditou que ele fosse tolerar, mas na verdade foi o único esquema que ele tolerou. Ela disse que ficou surpresa pois pensa exatamente o contrário.# mp usei o VA e falei sobre segurança e eficácia, depois falei sobre os efeitos adversos manejáveis frente aos não manejáveis dos concorrentes.</t>
  </si>
  <si>
    <t>Conversamos sobre adesão e a importância do primeiro esquema; posicionei Kaletra nesse contexto.</t>
  </si>
  <si>
    <t>#mp utilizei o VA e abordei a página que fala sobre danos renais, introduzindo o assunto e questionando sua opinião.#obj Dr Cláudio disse que na prática, não se depara com muitos casos de nefrolitíase pelo uso de ATV.</t>
  </si>
  <si>
    <t># DESTACAR A FLEXIBILIDADE DE KLT#OPV DESTAQUEI EFICACIA DE KLT</t>
  </si>
  <si>
    <t>#OPV DESTACAR ARTIGO SOBRE SNC#OPV DESTAQUEI EFICACIA DE KLT</t>
  </si>
  <si>
    <t>SP041896</t>
  </si>
  <si>
    <t>MAGALI BUTENAS</t>
  </si>
  <si>
    <t>#OPV DESTAQUEI FLEXIBILIDADE PSOLOGICA DE KLT</t>
  </si>
  <si>
    <t>REFORÇAR OS BENEFÍCIOS DE KLT#OPV DESTAQUEI ARTIGO DR JOSÉ VIDAL</t>
  </si>
  <si>
    <t>REFORÇAR OS BENEFÍCIOS DE KLT#OPV DESTAQUEI EICACIA DE KLT</t>
  </si>
  <si>
    <t>#OPV DESTACAR FLEXIBILIDADE POSOLOGICA DE KLTOPV DESTAQUEI ARTIGO DR JOSÉ VIDAL</t>
  </si>
  <si>
    <t>#OPV DESTACAR EFICACIA DE KLT#OPV DESTAQUEI ARTIGO DO DR JOSÉ VIDAL</t>
  </si>
  <si>
    <t>#OPV DESTAQUEI ARTIGO SOBRE ALETRACOES NEUROCOGNITIVAS#OPV DESTAQUEI EFICACIA DE KLT</t>
  </si>
  <si>
    <t>#OPV DESTACAR FLEXIBILIDADE POSOLOGICA DE KLT# DESTAQUEI ARTIGO DO DR JOSÉ VIDAL</t>
  </si>
  <si>
    <t>DESTACAR FLEXIBILIDADE POSOLOGICA DE KLT#OPV DESTAQUEI EFICACIA DE KLT</t>
  </si>
  <si>
    <t>#OPV NOVOS ALINHAMENTOS REF. AO PROJETO LIGA DE RESIDENTES#OPV DESTACAR EFICACIA DE KLT</t>
  </si>
  <si>
    <t>#OPV REFORÇAR BENEFÍCIOS DE KLT#OPV DESTAQUEI EFICACIA DE KLT</t>
  </si>
  <si>
    <t>#OPV REFORCAR EFICACIA DE KLT#OPV DESTAQUEI KLT COMO IP PREF. NO CONSENSO BRÁS.</t>
  </si>
  <si>
    <t>#OPV DESTACAR BENEFÍCIOS DE KLT #OPV DESTAQUEI EFICACIA DE KLT</t>
  </si>
  <si>
    <t>OPV DESTACAR EFICACIA DE KLT#OPV DESTAQUEI FLEXIBILIDADE POSOLOGICA DE KLT</t>
  </si>
  <si>
    <t>OPV DESTACAR BENEFÍCIOS DE KLT#OPV DESTAQUEI EFICACIA DE KLT</t>
  </si>
  <si>
    <t>#OPV DESTACAR BENEFÍCIOS DE KLT#OPV DESTAQUEI EFICACIA DE KLT</t>
  </si>
  <si>
    <t>Conversamos sobre a gravidade das comorbidades silenciosas e fiz o médico refletir sobre o tema.#Mercado Realizei pesquisa MI e sinalizou preferência por EFV, seguido de Kal</t>
  </si>
  <si>
    <t>Conversamos sobre o ATHUS. @Mercado Comentou sobre FOSA como ''otima escolha" mas não tem a seguraça comprovada do Kaletra.</t>
  </si>
  <si>
    <t>Conversamos sobre evento do grupo pela vida. Atendeu rapidamente, pois o contato na SESRJ está mais complicado.</t>
  </si>
  <si>
    <t>Conversamos sobre sua candidatura na FIOCRUZ, ficando responsável pela área de orçamentos. Estava envolvida com o último dia de votação.</t>
  </si>
  <si>
    <t>Introduzi pilar comorbidades.Conversamos sobre a gravidade das comorbidades silenciosas e fiz o médico refletir sobre o tema.#Mercado Realizei pesquisa MI e sinalizou preferência por EFV seguido de ATV</t>
  </si>
  <si>
    <t>Introduzi pilar comorbidades.Conversamos sobre a gravidade das comorbidades silenciosas.#Mercado Realizei pesquisa MI com respostas abertas...</t>
  </si>
  <si>
    <t>Alertei para as comorbidades silenciosas. Conversamos sobre função renal causada por atv quando associado à tenofovir e conversar mais sobre diagnósticos e manejo..#Mercado Realizei pesquisa MI e sinalizou preferência por EFV</t>
  </si>
  <si>
    <t>Comentei sobre a gravidade das comorbidades silenciosas. Levei a médica refletir sobre o tema.#Mercado Realizei pesquisa MI e mais uma a sinalizar preferência por EFV</t>
  </si>
  <si>
    <t>Introduzi pilar comorbidades.Conversamos sobre a gravidade das comorbidades silenciosas e fiz o médico refletir sobre o tema.#Mercado Realizei pesquisa MI e sinalizou preferência por EFV</t>
  </si>
  <si>
    <t>RJ194620</t>
  </si>
  <si>
    <t>JACOB SAMUEL KIERSZENBAUM</t>
  </si>
  <si>
    <t>Conversamos sobre o evento Infecto Petrópolis e momento político da sociedade. realizei pesquisa MI.</t>
  </si>
  <si>
    <t>Contato mais de relacionamento em função do nascimento de sua primeira filha, Alice. Confirmou brasileiro.</t>
  </si>
  <si>
    <t>Alertei para comorbidades silenciosas (renais e ósseas),trabalhando material Dr. Lauro. Levei a medica a refletir sobre dificuldade no diagnostico e a prescrição segura com Kaletra.</t>
  </si>
  <si>
    <t>Conversamos sobre comorbidades, doenças silenciosas. Levei a medica a refletir sobre dificuldade no diagnostico e a prescrição segura com Kaletra. Concordou com o fato sinalizado.</t>
  </si>
  <si>
    <t>Manter foco em KAL vs. Efz, principalmente no inicio de tratamento. Mantive o foco da visita em mensagens chave de KAL em detrimento de efz.</t>
  </si>
  <si>
    <t>Verificar números de rosa e aumento d crescimento d kal. KAL continuar crescendo, assim como efz. Ficar de olho em expansão de Atv.</t>
  </si>
  <si>
    <t>Continuar focando a visita em kaletra em naives, com enfoque na comodidade posologica. Mantive foco em kaletra em pacientes nove e principalmente no resgate de efz.</t>
  </si>
  <si>
    <t>Devo manter o destaque da visita em em kaletra vs efz. Destacandopontos chave, principalmente subida de cd4. Mantive foco da visita em prescrições de kaletra em detrimento de Atv, justamente no resgate de efz.</t>
  </si>
  <si>
    <t>Manter foco em kaletra, principalmente em naives, pois tem muitos pacientes em maracanaú. #obj medico disse estar preconizando kaletra em idade fértil. Mantive o foco da não necessidade de troca de ARVs segundo o consenso e tratar com manejo, pois KAL e o ARV chave de mais fácil manejo nos seus EAs.*</t>
  </si>
  <si>
    <t>Verificar potencial presctitvo com ARVs. Medic esta atendendo na emergência. Mantive foco de benefícios em detrimento de efz.</t>
  </si>
  <si>
    <t>Manter destaque da visita em kaletra vs efz no inicio terapia. Mantive foco em KAL vs efz. Medica salientou estar prescrevendo bastante KAL na idade fértil para evitar troca de medicação em caso de gravidez</t>
  </si>
  <si>
    <t>Continuar com o enfoque em segurança de KAL no consenso mundial, como benéficos para o medico em sua precricao. Destaquei segurança de kaletra em detrimento dos demais IPs e subida rápida de cd4. Foquei visita em resgate de pacientes de efz com KAL.</t>
  </si>
  <si>
    <t>Continuar destaque da visita para kaletra vs. Efz, principalmente no inicio de tratamento. Mantive foco em naives. Destaquei também a possibilidade de resgate de efz com kaletra, principalmente devido a. Alta de cd4 com KAL.</t>
  </si>
  <si>
    <t>Manter foco em KAL em mulheres. #obj Dra disse que deixa os pacientes com o mesmo ARV e procura só trocar em casos extremos. Salientei que este é o procedimento recomendado por todos os consensos mundiais e que, para evitar qqr surpresa na gestação, a recomendação do dhhs é tratar idade fértil com medicação apropriada, sugeri KAL.*</t>
  </si>
  <si>
    <t>Manter foco da visita em kaletra domo melor ip, destacando desvantagens de rtv. Destaquei dificuldade de administração correta de rtv, principalmente a refrigeração. Exaltei KAL em detrimento de efz, destacando EAs manejáveis de KAL.</t>
  </si>
  <si>
    <t>Continuar exaltando nome de KAL em detrimento de Atv quanto a segurança mundialmente reconhecida. Mantive destaque em kaletra vs Atv, principalmente quanto a segurança pre estabelecida no consenso. Enfatizaei prescrições em naives, com foco em cientes em inici de terapia cm efz.</t>
  </si>
  <si>
    <t>Continuar efocando visita nas prescrições em resgate de efz. Foco na vista qnt a efz....principalmente a questão de insegurança em idade fértil visto naoplanejamentomdoas mulheres.#obj medica salientou que segue o consenso, isto é, não troca ARVs, mesmo em gestantes. Salientei a atualização do duas quanto a,priorizar ARVs usados em mulheres que desejam engravidar...visto que a maioria das gestants não são planejadas, melhor iniciar com KAL, o que gera uma maior segurança para o feto e ara a mãe. Dra concordou, dizendo que fazia muito sentido e que mantém a palavra do consenso.*</t>
  </si>
  <si>
    <t>Continuar destaque de kaletra no resgate. Mantive foco em kaletra no resgate de terapia. Dra afirmou estar preconizando KAL tb em naives, pois esta se sentido muito segura com o incremento rápido de cd4.</t>
  </si>
  <si>
    <t>Manter destaque em KAL no resgate e em naives com msg chave. Mantive foco em KAL com msgs chave e destaque para escolhamposologica em naives e no resgate.</t>
  </si>
  <si>
    <t>Manter destaque de kaletra como opcao na idade fértil a exemplo do dhhs. Medico disse que existe uma grande tendência em o brasileiro adotar a postura do dons qnt a tratamento em idad fértil com medicação própria para gestantes. Mantive destaque da visita em kaletra como muito seguro nesse perfil de paciente.</t>
  </si>
  <si>
    <t>Manter destaque da visita em bem estar não estigmatizáveis de KAL em detrimento de Atv. #obj salientou estar trocando pacientes com diarréia de KAL para Atv qnt o paciente não consegue manejar a diarréia. Salientei que o consenso não recomenda esse tipo de atitude e que diarréia e bastante manejável, tendo diversas maneiras inclusive com alimentação que se pode fazer, diferente de efeitos estigmatizastes de outros ARVs que tem se que trocado ARV como bilirubinemia.*</t>
  </si>
  <si>
    <t>Manter foco em kaletra vs Atv uanto a estigmatizarão e comodidade. Mantive foco em kaletra vs Atv, destacandoeas manejáveis de KAL, em detrimento de Atv.</t>
  </si>
  <si>
    <t>Devo manter foco da visita em kaletra vs efz, pois disse sempre iniciar com efz. Continuei destaque em kaletra vs efz. #obj disse estar prescrevendo KAL dose única em alguns pacientes mais ainda segue bem o consenso. Mantive o foco da visita em EAs manejáveis de KAL em detrimento de efz e a sua segurança na gestação e em mulheres na idade fértil.*</t>
  </si>
  <si>
    <t>Continuar foco em kaletra em naives, destacando mensagens chave, rincipalmente coformulação. Mantive destaque em mensagens chave de KAL, principalmente com foco em benéficos em detrimento de EAs de outros ARVs, como efz.</t>
  </si>
  <si>
    <t>Manter foco da visita em KAL na idade fértil. Medica afirmou prescrever bastante kaletra em idade fértil, principalmente devido ao risco de efz em gestantes. Mantive o foco em benefícios de kaletranm detrimento de efz.</t>
  </si>
  <si>
    <t>PI004354</t>
  </si>
  <si>
    <t>JULIANA RAULINO DE ALMEIDA MACHADO</t>
  </si>
  <si>
    <t>Medica visitada em fortaleza no HSJ. Esta passandomummtempo na cidade e aproveitou para trabalhar no hospital.Mantive foco em kaletra em inicio de terapia, em destaque para KAL vs. Efz.</t>
  </si>
  <si>
    <t>Continuar com foco em resgate de efz. Mantive destaque em kaletra especialmente em resgate de efz.</t>
  </si>
  <si>
    <t>AM</t>
  </si>
  <si>
    <t>Trabalhei material Dr Vidal reforçando tabela do eacs, onde cita que Kaletra é o único ip efetivo no SNC</t>
  </si>
  <si>
    <t>Trabalhei material Dr Vidal, retomando conceitos de SNC</t>
  </si>
  <si>
    <t>Conversamos sobre o evento e realmente não tem como ser dentro do ADS, Dr nei não permitiu. Faremos em restaurante. Entreguei material Dr Vidal</t>
  </si>
  <si>
    <t>Trabalhei material Dr Vidal #mp: Dr disse que sua única dúvida é de que realmente uma Tarv neuroativa auxilie qdo o paciente já tiver hand, detalhei material Dr. Vidal reforçando que é justamente nestes casos de hand assimtomática e leve que ocorre uma melhora nas funções neurocognitivas do paciente, e que Kaletra tem este efeito comprovado por estudos, inclusive reduzindo CV liquórica</t>
  </si>
  <si>
    <t>Trabalhei material Dr Vidal</t>
  </si>
  <si>
    <t>Dra irá sair do ADS e irá para o Sanatório, pois quer fazer pré Natal, irá ficar no lugar da Dra déia gaio; trabalhei material Dr Vidal, destacando a importância de pensar em hand e de usar um esquema neuroativo</t>
  </si>
  <si>
    <t>Trabalhei conceitos de SNC, com material Dr Vidal,#mp: Dra comentou que é uma preocupação, porém nada é feito neste sentido...gostou muito do material.</t>
  </si>
  <si>
    <t>Trabalhei questão renal com embasamento no material do Dr Lauro</t>
  </si>
  <si>
    <t>Trabalhei material Dr Vidal, destacando importância de ter um esquema neurótico caso o paciente tenha algum tipo de hand.</t>
  </si>
  <si>
    <t>ALINE BORGES TEIXEIRA</t>
  </si>
  <si>
    <t>Verifiquei números de abril</t>
  </si>
  <si>
    <t>Trabalhei questões SNC com material Dr Vidal, #mp: Dra comentou que nào fazem nenhum tipo de screening, mas que pensam em esquemas neuroativos qdo paciente apresenta algum omprometimento</t>
  </si>
  <si>
    <t>Trabalhei material Dr Vidal, # mercado: Dra comentou que é impressionante a melhora nas funções cognitivas de alguns pacientes qdo iniciam Tarv, e vê Kaletra como uma droga importante neste sentido.</t>
  </si>
  <si>
    <t>Trabalhei questões SNC com material Dr Vidal,# mp: Dra comentou de um paciente que apresentou visível melhora cognitiva qdo iniciou com o esquema biovir e Kaletra.</t>
  </si>
  <si>
    <t>RS030737</t>
  </si>
  <si>
    <t>Trabalhei material Dr Vidal, com foco na tabela do charter e na tabela do eacs que aborda eficácia comprovada de Kaletra</t>
  </si>
  <si>
    <t>Trabalhei material Dr Vidal, reforçando tabela charter e dados do eacs.</t>
  </si>
  <si>
    <t>Trabalhei material Dr Vidal, com foco nas informações do charter e do eacs, ressaltando a importância de fazer um screening e detectar as hands</t>
  </si>
  <si>
    <t>Trabalhei comorbidades, entreguei material Dr Vidal, reforçando benefícios de Kaletra como bom penetrador, reforçando dados do eacs. Trabalhei tbém questão renal, # mercado: Dra concordou que ATV e Tdf não é uma boa associação em se tratando de anormalidades renais, porém respondendo ao targeting percebi que Dra divide seu receituário de ip meio a meio entre Kaletra e ATV.</t>
  </si>
  <si>
    <t>Conversamos sobre uso de raltegra no resgate, Dra disse que será uma opção muito importante. Trabalhei material Dr Vidal, com foco no futuro de seus pacientes psiquiátricos.</t>
  </si>
  <si>
    <t>Trabalhei material Dr Vidal, reforçando o importante papel de Kaletra como bom penetrador no SNC</t>
  </si>
  <si>
    <t>#OPV Rever comorbidades e fazer sondagem de habito prescritivo.</t>
  </si>
  <si>
    <t>#OPV trabalhar comorbidades e Kaletra com alta penetração no SNC. Abordar tabela.</t>
  </si>
  <si>
    <t>#OPV verificar no presidio novo quadro de médicos e trabalhar KAL dose unica</t>
  </si>
  <si>
    <t>#OPV Fazer segmentação e trabalhar consenso.</t>
  </si>
  <si>
    <t>#OPV  Traballhar consenso e diferenças de IPs. Abordar KAL QD</t>
  </si>
  <si>
    <t>#OPV trabalhar comorbidades e consenso</t>
  </si>
  <si>
    <t>#OPV Rever Kaletra dose única e coformulacao</t>
  </si>
  <si>
    <t>#opv Retomar dieta nutricional e diarréia. Trabalhar Kaletra no consenso</t>
  </si>
  <si>
    <t>#OPV trabalhar os 7 anos de supressão viral no estudo 720.</t>
  </si>
  <si>
    <t>#OPV  trabalhar comorbidades e efeitos de atazanáveis.</t>
  </si>
  <si>
    <t>#OPV Rever eventos do ano Athus em São Paulo</t>
  </si>
  <si>
    <t>#oPV fazer segmentação e trabalhar comorbidades</t>
  </si>
  <si>
    <t>#OPV trabalhar comorbidades e penetração no SNC</t>
  </si>
  <si>
    <t>#OPV Trabalhar segmentação e reforçar Kaletra dose unica</t>
  </si>
  <si>
    <t>#OPV  entregar material do consenso como solicitado pelo medico</t>
  </si>
  <si>
    <t>#OPV  trabalhar consenso considerando Kaletra com maior penetração no sistema nervoso central</t>
  </si>
  <si>
    <t>#OPV Rever consenso e alterações e trabalhar comorbidades  alterações renais</t>
  </si>
  <si>
    <t>#OPV o medico esta sendo patrocinado para participar do Congresso Brasileiro , verificar se houve contato da agencia para controle logistico</t>
  </si>
  <si>
    <t>#OPV  trabalhar segmentação e comorbidades</t>
  </si>
  <si>
    <t>#OPV Trabalhar comorbidades e Kaletra com melhor adesão ao tratamento</t>
  </si>
  <si>
    <t>#OPV Fazer segmentação e trabalhar problemas renais com o uso e antirretrovirais.</t>
  </si>
  <si>
    <t>#OPV Rever Kaletra dose única e maior penetração no SNC</t>
  </si>
  <si>
    <t>#OPV a doutora mostrou interesse em participar do evento. Trabalhar Kaletra dose única diaria</t>
  </si>
  <si>
    <t>#OPV  Trabalhar Kaletra cogformulacao e dose única diária.</t>
  </si>
  <si>
    <t>OPV entregar convite Athus SP Sul . Rever consenso.</t>
  </si>
  <si>
    <t>#OPV Rever comorbidades e penetração no SNC de Kaletra</t>
  </si>
  <si>
    <t>#OPV a medica mostrou interesse em avaliar KAL dose única. rever resultados</t>
  </si>
  <si>
    <t>#OPV trabalhar comorbidades e distúrbio neurocognitivo</t>
  </si>
  <si>
    <t>#OPV Procurar verificar com a medica ação da concorrencia e rever a questão do nosso evento Athus</t>
  </si>
  <si>
    <t>#OPV Rever SNC e alta penetração de Kaletra. focar em disfunção renal.</t>
  </si>
  <si>
    <t>#OPV reforçar Kaletra e consenso como IP e primeira escolha. Entregar material de comorbidades.A medica respondeu algumas perguntas de Targeting</t>
  </si>
  <si>
    <t>#OPV Rever comorbidades e concorrência com vantagens de Kaletra</t>
  </si>
  <si>
    <t>SP104100</t>
  </si>
  <si>
    <t>FLAVIA MORAIS GENNARI</t>
  </si>
  <si>
    <t>SP064789</t>
  </si>
  <si>
    <t>SILAS ROCHA DAS NEVES</t>
  </si>
  <si>
    <t>SP118966</t>
  </si>
  <si>
    <t>ANA CLAUDIA MARQUES BARBOSA DIAZ</t>
  </si>
  <si>
    <t>#OPV  Reforçar alteração de função renal causada por ATv quando associado a tenofovir.</t>
  </si>
  <si>
    <t>#OPV  Fazer novo Targeting com sondagem em esquema terapêutico</t>
  </si>
  <si>
    <t>Trabalhei material Dr Vidal, reforçando tabela eacs, onde Kaletra está como Arv efetivo no SNC.fiz targeting#mercado: Dr disse que suas prescrições vão 50% para ips e destes 40% para Kaletra, vejo ATV como grande concorrente.</t>
  </si>
  <si>
    <t>Trabalhei material Dr Vidal, reorçando a alta incidência de hand nos pacientes HIV e o papel de Kaletra como bom penetrador</t>
  </si>
  <si>
    <t>Trabalhei com foco em perfil de paciente para início de Tarv, principalmente destacando penetração no SNC, potência e durabilidade com estudo 720</t>
  </si>
  <si>
    <t>MARCIA GOLDMEIER</t>
  </si>
  <si>
    <t>Peguei números de abril, e trabalhei material rim, Dr Lauro</t>
  </si>
  <si>
    <t>Dr estava com pressa, entreguei material Dr Vidal, porém não irmãs oportunidade de conversar sobre o assunto</t>
  </si>
  <si>
    <t>Trabalhei material Dr Lauro, #mp: Drs isso que faz o monitoramento renal em todas as consultas; destaquei dados Eurosida.</t>
  </si>
  <si>
    <t>Trabalhei VA, reforçando assunto renal, destaquei dados do eacs, que sugerem ATV como estando mais associado a estes problemas</t>
  </si>
  <si>
    <t>Trabalhei SNC com material Dr Vidal, destacando importância do screening,#mp: Dra disse que faz screening com aplicativo do i Phone.</t>
  </si>
  <si>
    <t>Conversamos sobre os EAs, principalmente diarréia, mas falou que sempre insiste com os pacientes, e que Gosta muito da potência de Kaletra, por poder resgatar após abandono sem resistência na protease</t>
  </si>
  <si>
    <t>RS036385</t>
  </si>
  <si>
    <t>RS033234</t>
  </si>
  <si>
    <t>ANELISE KIRSCH</t>
  </si>
  <si>
    <t>#OPV: REFORÇAR MAIS KALETRA EM POTENCIA DOSE ÚNICA E CO-FORMULAÇÃO. VERIFICAR PERFIL EM QUE KALETRA MELHOR SE ENQUADRA E FOCAR QUE CO FORMULAÇÃO GARANTE TOMADA DO RITONAVIR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t>
  </si>
  <si>
    <t>#OPV: REFORÇAR KALETRA X EFV EM INICIO DE TRATAMENTO. DESTACAR PACIENTES QUE SE INFECTAM COM INDIVIDUOS QUE JÁ TOMAM ARVS (RESIT. PRIMARIA).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t>
  </si>
  <si>
    <t>#OPV: REFORÇAR MAIS QUESTÃO ADESÃO. TEMAS COMO CO-FORMULAÇÃO E DOSE ÚNICA DEVEM SER REFORÇADOS.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t>
  </si>
  <si>
    <t>#OPV: VERIFICAR NOVA OBS COM KALETRA PARA ESTIGMAS CORPO E COMPLEMENTAR COM DRC + TENOFOVIR. LEMBRAR RITONA + GELADEIRA + DOSE ÚNICA.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t>
  </si>
  <si>
    <t>#OPV: VERIFICAR NOVOS CASOS COM KALETRA. REFORÇAR BENEFÍCIOS DE KALETRA EM LONGEVIDADE(720) E FOCAR EM COMORBIDADES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t>
  </si>
  <si>
    <t>MARCUS VINICIUS CAVINI</t>
  </si>
  <si>
    <t>#OBJ: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INTERNACIONAISNO CONSENSO BRASILEIRO A RECOMENDAÇÃO É EVITAR EFV NO 1º TRIMESTRE. E TEM A NOVA INDICAÇÃO DE INICIAR PRECOCEMENTE QUANDO FALAMOS EM SORO DISCORDANTES. BENEFÍCIOS COM KALETRA COFORMULADO SEM GELADEIRA.</t>
  </si>
  <si>
    <t>#OPV: REFORÇAR ADESÃO COM CO-FORMULAÇÃO, DEVIDO CERTEZA DA TOMADA RITONAVIR E ASSOCIAÇÃO ANTI-ACIDOS.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t>
  </si>
  <si>
    <t>#OPV: REFORÇAR MAIS KALETRA EM POTENCIA DOSE ÚNICA E CO-FORMULAÇÃO. VERIFICAR PERFIL EM QUE KALETRA MELHOR SE ENQUADRA E FOCAR QUE CO FORMULAÇÃO GARANTE TOMADA DO RITONAVIR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t>
  </si>
  <si>
    <t>#OPV: REFORÇAR KALETRA COMO ESCOLHA IP CONSENSO. VOLTAR A DESTACAR SEGURANÇA DRC E LIGAR A SEGURANÇA A LONGO PRAZO COMO DIFERENCIAL.#OBJ: KALETRA NÃO TEM UM PERFIL TÃO FAVORÁVEL PARA INICIAR TRATAMENTO COM ASSINTOMÁTICOS PRÓXIMOS A 500CEL/CD4 COMO DESTACA CONSENSO. POSOLOGIA DE EFV É MAIS FÁCIL. EM SORODISCORDANTES É IMPORTANTE FACILITAR PARA TER ADESÃO E PROTEÇÃO.#MP: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t>
  </si>
  <si>
    <t>#OPV: REFORÇAR MAIS A QUESTÃO DE SUPRESSÃO VIRAL SUSTENTADA, LONGEVIDADE E CORPO COM DESTAQUE X ATV E LIPOATROFIA X EFV.#OBJ: ESTÃO APARECENDO NOVOS PACIENTES, COM INICIO MAIS PRECOCE (500 CEL/CD4) EFV SE MANTÉM COMO UMA ÓTIMA OPÇÃO EM INÍCIO DE TRATAMENTOS. MÉDICO RELATOU EM EFV, QUE NORMALMENTE A FALHA VEM COM MÁ ADESÃO, MESMO SENDO 1 SÓ COMPR.#MP: DESTAQUEI BARREIRA GENÉTICA DE KALETRA, 702 COM POTÊNCIA E LONGEVIDADE. KALETRA É IP RECOMENDADO PELO CONSENSO E GARANTE LONGEVIDADE AOS PACIENTES NAIVES COM INDICAÇÃO A TRATAMENTO, E AGORA A PARTIR DE 500CEL/CD4.</t>
  </si>
  <si>
    <t>#OPV: REFORÇAR AS TERAPIAS COM KALETRA E COMPARÁ-LO COM EFV NO PERFIL CORPO(LIPOATROFIA) E MENTE (PENETRAÇÃO SNC). FOCAR AINDA NA POSOLOGIA.#OBJ: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t>
  </si>
  <si>
    <t>SP085243</t>
  </si>
  <si>
    <t>KATIA CRISTINA PRADO GUATELLI</t>
  </si>
  <si>
    <t>#OPV: VERIFICAR MAIS CASOS PARA KALETRA, REFORÇAR X ATV, ESTIGMAS, CORPO E MENTE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t>
  </si>
  <si>
    <t>#OPV: REFORÇAR MAIS A QUESTÃO DE SUPRESSÃO VIRAL SUSTENTADA, LONGEVIDADE E CORPO COM DESTAQUE X ATV E LIPOATROFIA X EFV.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t>
  </si>
  <si>
    <t>#OPV: REFORÇAR ADESÃO COM CO-FORMULAÇÃO, DEVIDO CERTEZA DA TOMADA RITONAVIR E ASSOCIAÇÃO ANTI-ACIDOS.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t>
  </si>
  <si>
    <t>#OPV: REFORÇAR MAIS POTENCIA E DURABILIDADE DOS ESQUEMAS COM KALETRA E COMPARÁ-LO COM EFV EM SNC E CORPO.  #OBJ: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t>
  </si>
  <si>
    <t>#OPV: REFORÇAR KALETRA COMO ESCOLHA IP CONSENSO. VOLTAR A DESTACAR SEGURANÇA DRC E LIGAR A SEGURANÇA A LONGO PRAZO COMO DIFERENCIAL.  #OBJ: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t>
  </si>
  <si>
    <t>#OPV: VERIFICAR NOVOS CASOS COM KALETRA, REFORÇAR IP PREFERENCIAL CONSENSO, ADESÃO, CORPO E VERIFICAR IMPACTOS NA CONTINUIDADE TERAPIA A LONGO PRAZO.  #OBJ: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t>
  </si>
  <si>
    <t>#OPV: VERIFICAR NOVA OBS COM KALETRA PARA ESTIGMAS CORPO E COMPLEMENTAR COM DRC + TENOFOVIR. LEMBRAR RITONA + GELADEIRA + DOSE ÚNICA.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t>
  </si>
  <si>
    <t>#OPV: REFORÇAR KALETRA X EFV EM INICIO DE TRATAMENTO. DESTACAR PACIENTES QUE SE INFECTAM COM INDIVIDUOS QUE JÁ TOMAM ARVS (RESIT. PRIMARIA).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t>
  </si>
  <si>
    <t>#OPV: REFORÇAR MAIS KALETRA EM POTENCIA DOSE ÚNICA E CO-FORMULAÇÃO. VERIFICAR PERFIL EM QUE KALETRA MELHOR SE ENQUADRA E FOCAR QUE CO FORMULAÇÃO GARANTE TOMADA DO RITONAVIR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t>
  </si>
  <si>
    <t>#OPV: VERIFICAR NOVOS CASOS COM KALETRA. REFORÇAR BENEFÍCIOS DE KALETRA EM LONGEVIDADE(720) E FOCAR EM COMORBIDADES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t>
  </si>
  <si>
    <t>#OPV: VERIFICAR MAIS CASOS PARA KALETRA, REFORÇAR X ATV, ESTIGMAS, CORPO E MENTE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t>
  </si>
  <si>
    <t>#OPV: VERIFICAR MAIS CASOS PARA KALETRA ONDE ADESÃO SEJA IMPEDITIVO. REFORÇAR MAIS POTÊNCIA, BARREIRA GENÉTICA, E DOSE ÚNICA.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t>
  </si>
  <si>
    <t>#OPV: REFORÇAR MAIS KALETRA EM POTENCIA DOSE ÚNICA E CO-FORMULAÇÃO. VERIFICAR PERFIL EM QUE KALETRA MELHOR SE ENQUADRA E FOCAR QUE CO FORMULAÇÃO GARANTE TOMADA DO RITONAVIR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t>
  </si>
  <si>
    <t>#OPV: REFORÇAR AS TERAPIAS COM KALETRA E COMPARÁ-LO COM EFV NO PERFIL CORPO(LIPOATROFIA) E MENTE (PENETRAÇÃO SNC). FOCAR AINDA NA POSOLOGIA.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t>
  </si>
  <si>
    <t>#OPV: COMPARAR KALETRA X OUTROS IPs. DESTACAR DOSE ÚNICA E CO FORMULAÇÃO E FOCAR COMORBIDADES  - #OBJ: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t>
  </si>
  <si>
    <t>#OPV: REFORÇAR ADESÃO COM CO-FORMULAÇÃO, DEVIDO CERTEZA DA TOMADA RITONAVIR E ASSOCIAÇÃO ANTI-ACIDOS.  #OBJ: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t>
  </si>
  <si>
    <t>#OPV: REFORÇAR KALETRA COMO ESCOLHA IP CONSENSO. VOLTAR A DESTACAR SEGURANÇA DRC E LIGAR A SEGURANÇA A LONGO PRAZO COMO DIFERENCIAL.  #OBJ: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t>
  </si>
  <si>
    <t>#OPV: VERIFICAR MAIS CASOS PARA KALETRA, REFORÇAR X ATV, ESTIGMAS, CORPO E MENTE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t>
  </si>
  <si>
    <t>#OPV: REFORÇAR MAIS QUESTÃO ADESÃO. TEMAS COMO CO-FORMULAÇÃO E DOSE ÚNICA DEVEM SER REFORÇADOS.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t>
  </si>
  <si>
    <t>#OPV: VERIFICAR NOVOS CASOS COM KALETRA, REFORÇAR IP PREFERENCIAL CONSENSO, ADESÃO, CORPO E VERIFICAR IMPACTOS NA CONTINUIDADE TERAPIA A LONGO PRAZO.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t>
  </si>
  <si>
    <t>#OPV: VERIFICAR MAIS CASOS PARA KALETRA ONDE ADESÃO SEJA IMPEDITIVO. REFORÇAR MAIS POTÊNCIA, BARREIRA GENÉTICA, E DOSE ÚNICA.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t>
  </si>
  <si>
    <t>- #OBJ: PACIENTES NÃO VÊM ENVELHECENDO BEM, COMORBIDADES ESTÃO PRESENTES. INDIVIDUALIZO PRESCRIÇÃO, DEPENDENDO DO PERFIL DO PACIENTE. SEMPRE AVALIO PARA NÃO TROCAR TERAPIA. #MP: REFORCEI BENEFICIOS KALETRA COM DESTAQUE EM POTÊNCIA. CONVERSAMOS SOBRE COMO</t>
  </si>
  <si>
    <t>#MERC MÉDICO DIZ INICAR MUITO COM KALETRA MAIS DO QUE COM EFAVIREZ</t>
  </si>
  <si>
    <t>#MP MEDICO RECEPTÍVEL AO MATERIAL MAS DIZ TER ALGUMAS DIFICULDADES COM RASTREIO DE DRC POIS É MUITO GRAND ÉO SEU VOLUMEAINDA TEM POUCA EXPERIÊNCIA COM KALETRA UMA VEZ AO DIA</t>
  </si>
  <si>
    <t>#MP MÉDICA RECEPTIVA AO MATÉRIAL E COMENTOU QUE NÃO USA A COMBINAÇÃO ATV COM TDF</t>
  </si>
  <si>
    <t>#MP MÉDICO NÃO DEMOSNTROU MUITO INTERESSE NO MATÉRIA POIS ESTAVA COMPREÇA.MÉDICO FICOU DE CONFIRMAR PRESENÇA NO EVENTO ATHUS</t>
  </si>
  <si>
    <t>#MP MEDICO DIZ FAZER O MONITORAMENTO E ENTENDE QUE SOMENTE TDF ESTA MAIS IMPLICADO COM AS ALTERAÇÕES RENAIS E QUANTO AOS IPS CONSIDERA QUE O IMPACTO É O MESMO E TALVEZ ATÉ MAIS PARA KALETRA PELA DOSAGEM MAIS ALTA DE RITONA E SE MBASA NO DAD PARA ISSO. FALAMOS SOBRE A ALERAÇÃO DE BULA DO ATV, MAS DESCONSIDEROU SEM ME DAR MUITAS CHANCES PARA DISCORRER O ASSUNTO.</t>
  </si>
  <si>
    <t>#MP NÃO SE DEMOSNTROU MUITO INTERESSADO PELO ARTIGO E AEMPRE TRASENDO OBJEÇÃO SO0BRE KALETRA.  OBSERVEI QUE O POTENCIAL DO ~MÉDICO ESTÁ MAIS VOLTADO PARA PESQUISA TENDO POUCA EXPERIÊNCIA DE AMBULATORIO CLÍNICO COM PACIENTES</t>
  </si>
  <si>
    <t>#MP MÉDICO RECEPTIVO AO MATERIAL FALAMOS SOBRE ALTERAÇÃO DE BULA DO ATV PELO FDA, VISUAL AID FOQUEI MENSAGEM O AMANHÃ COMEÇA HOJE LEMBRANDO A IMPORTANCIA DE PENSAR NO FUTURO DO PACIENTE E PENSANDO NO FUTURO NÃO PODEMOS DEIXAR DE REFORÇAR QUE O ACESSO AO MEDICAMENTOS ATRAVES DO PNAID FOI O QUE MUDOU A RELIADADE DE MILHOES DE BRASILEIROS ESTÀO REFORCEI OS MOTIVOS QUE MANTIVERAM KALETRA COM PRIMEIRA ESCOLHA DE IP E PASSAE  PELO APOIO DO ABBOTT A SUSTENTABILIDADE DO PROGRAMA, O MÉDICO FICOU IMPRECIONADA DE QUANTO KALETRA CUSTA POUCO ELE NÃO SABIA E PERGUNTOU O PREÇO DOS CONCORRENTES ESTÃO FICOU AINDA MAIS IMPRECIONADO E COMENTOU QUE SEM DÚVIDA NENHUMA ESTA QUESTÃO DEVE SER CONSIDERADA NA HORA DE PRESCREVER.</t>
  </si>
  <si>
    <t>#MP DIZ JÁ PROCURAR MONITORAR OS PACIENTES EM RELAÇÃO DRC, MAS TEM DIFICULDADE DE CONSEGUIR DEXA</t>
  </si>
  <si>
    <t>#OBJ MÉDICA DIZ TER MUITO RCV POR TRIGLICÉRIDES ELEVADO E ESTÁ PROCURANDO PADRONIZAR FIBRATO NA SECRETARIA ACREDITA QUE VAI CONSEGUIR E ISTO FACILITA O MANEJO</t>
  </si>
  <si>
    <t>#COR COMENTOU QUE ATÉ TENTOU PRESCREVER ATV PARA UM PACIENTES, MAS DEPOIS DE 3 SEMANAS O PACIENTE APARECEU IGUAL A UM CANÁRIO PELO AUMENTo da HIPERBILIRUBINEMIA DA ATV TEVE QUE TROCAR PARA KALETRA</t>
  </si>
  <si>
    <t>#MERC TEM OFERECIDO TRATAMENTO PARA SORODESCORDANTES MAS A MAIORIA NÃO QUER INICIAR MESMO SABENDO QUE ASSIM PROTEGEM SEU PARCEIROS.*MÉDICA NÃO TINHA CONHECIMENTO DA CONTINUIDADE DE TRATAMENTO EM GESTANTESFICOU MUITO INTERESSADA COM O B&amp;M CARE NETWORK ESTAREMOS MARCANDO REUNIÕES PARA APRESENTARMOS O PROJETO PARA SECRETÁRIA DA SAÚDE</t>
  </si>
  <si>
    <t>#MPMÉDICA COMENTOU QUE TEM PROCURA FAZER CLERANCE, MAS NÃO CONSEGUE ALGUNS EXAMES PARA CONCLUIR DIAGNOSTICO DE ALGUMAS COMORBIDADES COMO ECOGRAFIA RENAL E DEXA PELO SUS*MÉDICA GOSTOU DO TEMA DA PALESTRA EM JUNHO MULHERE HIV POSITIVO DIFERENCIANDO CUIDADO</t>
  </si>
  <si>
    <t>MANUTEÇÃO DE KALETRA NA PEDIATRIA#MERC MÉDICA DIZ QUE NÃO TEM FEITO NOVOS DIAGNOSTICO COM SE TRATADE CRIANÇAS A TRANSMISSÃO VERTICAL DIMINUIU MUITO O ANO PASSADO SÓ OCORRERAM DOIS DIAGNOSTICO#MP COMECEI SONDANDO SOBRE O USO DE ATV C/ TDF A MEDICA DISSE QUE SIM QUE TERIA ALGUNS PACIENTES PED COM ESTE ESQUEMA, ENTÃO COMECEI A FALAR SOBRE EUROSIDA E SOBRE OS ARVS QUE ESTÃO MAIS IMPLICADOS COM DRC. MEDICA GOSTOU DA ABORDAGEM DE RASTREIO</t>
  </si>
  <si>
    <t>#MERC MÉDICA DIZ QUE NÃO TEM FEITO NOVOS DIAGNOSTICO COM SE TRATADE CRIANÇAS A TRANSMISSÃO VERTICAL DIMINUIU MUITO O ANO PASSADO SÓ OCORRERAM DOIS DIAGNOSTICO</t>
  </si>
  <si>
    <t>#MP COMECEI SONDANDO SOBRE O USO DE ATV C/ TDF A MEDICA DISSE QUE SIM QUE TERIA ALGUNS PACIENTES PED COM ESTE ESQUEMA, ENTÃO COMECEI A FALAR SOBRE EUROSIDA E SOBRE OS ARVS QUE ESTÃO MAIS IMPLICADOS COM DRC. MEDICA GOSTOU DA ABORDAGEM DE RASTREIO</t>
  </si>
  <si>
    <t>Manutenção do relacionamento e da marca#MERC MÉDICO DIZ QUE OS CASOS QUE CHEGAM COM NOVO DIAGNÓTICO OU É DE TRASMISSÃO VERTICAL DE USUÁRIO DE DROGAS OU EVENTUAL VIOLÊCIA SEXUAL ENTÃO REALMENTE SÃO POUCOS#MP A DISPEITO DO MATÉRIA NÃO SER DIRECIONADO PARA PED O MÉDICO GOSTOU E DIZ QUE PRECISA SE ATENTAR CADA VEZ MAIS RELAÇÃO AOS RSTREIOS</t>
  </si>
  <si>
    <t>#MERC MÉDICO DIZ QUE OS CASOS QUE CHEGAM COM NOVO DIAGNÓTICO OU É DE TRASMISSÃO VERTICAL DE USUÁRIO DE DROGAS OU EVENTUAL VIOLÊCIA SEXUAL ENTÃO REALMENTE SÃO POUCOS</t>
  </si>
  <si>
    <t>#MP A DISPEITO DO MATÉRIA NÃO SER DIRECIONADO PARA PED O MÉDICO GOSTOU E DIZ QUE PRECISA SE ATENTAR CADA VEZ MAIS RELAÇÃO AOS RSTREIOS</t>
  </si>
  <si>
    <t>#MP MÉDICO GOSTOU BASTANDE DO ARTIGO E DIZ QUE É ALGO QUE PRECISA ESTAR MAIS ATENTO</t>
  </si>
  <si>
    <t>#MP MÉDICA DIZ ESTAR MUITO ATENTA QUANTO A RASTREIO DE DRC E PERDA ÓSSEA POIS EM SUA INSTITUIÇÃO TEM LIVRE ACESSO A EXAMES</t>
  </si>
  <si>
    <t>#MERC MEDICO DIZ QUE OS PERFIS DE PACIENTES SÃO VARIADOS E QUE HOJE NÃO FAZ DIFERENÇA NO TRATAMENTO DE PACIENTES HSH MÉDICO SE DEMOSTROU INTERESSADO EM ENTENDER ESTE PERFIL DE PACIENTE</t>
  </si>
  <si>
    <t>#MP FALAMOS NA IMPORTÂNCIA DO RASTREIO DE DRC E MÉDICO COMENTOU QUE TEM USADO MUITO KALETRA UMA VEZ AO DIA COM MUITO SUCESSO</t>
  </si>
  <si>
    <t>#MERC ABORDAMOS CONSENSO NO FOCO DE SUSTENTABILIDADE O MÉDICO SE DEMOSNTROU RECEPTIVO E DISSE QUE SABIA QUE KALETRA ESTAVA CUSTANDO TÃO MENOS</t>
  </si>
  <si>
    <t>#MP QUANTO A ALTERAÇÕES ÓSSEA NA RECONHECEU NADA COM NOVODADE MAS RECONHECE A NECESSIDADE DE RASTREIO</t>
  </si>
  <si>
    <t>#MP MÉDICA DIZ QUE TEM FEITO RASTREIO E ESTABEM FAMILIARIZADO COM AS SOLICITAÇÕES DE EXAMES*Médica diz que tem usado KALETRA uma vez ao dia com sucesso</t>
  </si>
  <si>
    <t>#MERC FALAMOS DA SUSTENTABILIDADE E OQUANTO O ABBOTT TEM COLABORADO PARA O SUCESSO DO PNAIDS DR THEODORO RECONHECEU E NÃO TEM DÚVIDA QUE DEVE PRIORIZAR KALETRA DENTRE OS IPS</t>
  </si>
  <si>
    <t>#MP MÉDICO JÁ TEM USADO RASTREIOS PARA DRC E TAMBÉM PARA PERDA OSSÉA</t>
  </si>
  <si>
    <t>VERIFICAR POTÊNCIAL DE GESTANTES PARA CONTINUAÇÃO DO TARVMÉDICA DIZ QUE USA PRINCIPALMENTE EM MULHERESFALEI DA IMPORTÂNCIA DO DIAGNOSTICO DE HAND#MP MEDICA VIÇOU BEM INTERESSADO NOD TESTES DE SCREENING PARA DISTÚRBIO NEROCOGNITIVOS POIS COMENTOU QUE TEM MUITOS PACIENTES COM ESTE PERFIL</t>
  </si>
  <si>
    <t>#MP MEDICA VIÇOU BEM INTERESSADO NOD TESTES DE SCREENING PARA DISTÚRBIO NEROCOGNITIVOS POIS COMENTOU QUE TEM MUITOS PACIENTES COM ESTE PERFIL</t>
  </si>
  <si>
    <t>Verificar swith de KALETRA por intolerânciaMEDICA COMENTOU QUE PRATICAMENTE NÃO TEM FEITO SWITCH DE KALETRA#MP MEDICA VIÇOU BEM INTERESSADO NOD TESTES DE SCREENING PARA DISTÚRBIO NEROCOGNITIVOS POIS COMENTOU QUE TEM MUITOS PACIENTES COM ESTE PERFIL</t>
  </si>
  <si>
    <t>ABORDAR RCV X DRCMÉDICO DIZ NÃO SE SENTIR A VONTADE EM USAR KAL EM PACINETS ACIMA DOS 40 anoS DEVIDO RCV, FALAMOS DA QUALIDADE DE VIDA DOS PACIENTES QUE PRECISAM DE EMODIALISE MÉDICO CONCORDOU QUE TEM MUITOS PACIENTES QUE ACABAM PRECISANDO FAZER EMODIALISE E COM PARADO COM PACIENTES QUE TIVERAM IM OS PACIENTES COM INSUCIENCIA RENALL É BEM MAIOR#MP MEDICA SEMPRE MUITOS INTERESSADO NOS TESTES DE SCREENING PARA DISTÚRBIO NEROCOGNITIVOS POIS COMENTOU QUE TEM MUITOS PACIENTES COM ESTE PERFIL</t>
  </si>
  <si>
    <t>#MP MEDICA SEMPRE MUITOS INTERESSADO NOS TESTES DE SCREENING PARA DISTÚRBIO NEROCOGNITIVOS POIS COMENTOU QUE TEM MUITOS PACIENTES COM ESTE PERFIL</t>
  </si>
  <si>
    <t>FOCAR PERFIL DE PACIENTES HSH E MULHERESMÉDICA DIZ QUE USA PRINCIPALMENTE EM MULHERESFALEI DA IMPORTÂNCIA DO DIAGNOSTICO DE HAND#MP MEDICA VIÇOU BEM INTERESSADO NOD TESTES DE SCREENING PARA DISTÚRBIO NEROCOGNITIVOS POIS COMENTOU QUE TEM MUITOS PACIENTES COM ESTE PERFIL</t>
  </si>
  <si>
    <t>Sondar sobre quais perfis de paciente o médico gosta de usar KALETRAMÉDICA DIZ QUE USA PRINCIPALMENTE EM MULHERESFALEI DA IMPORTÂNCIA DO DIAGNOSTICO DE HAND#MP MEDICA VIÇOU BEM INTERESSADO NOD TESTES DE SCREENING PARA DISTÚRBIO NEROCOGNITIVOS POIS COMENTOU QUE TEM MUITOS PACIENTES COM ESTE PERFIL</t>
  </si>
  <si>
    <t>REFORÇAR KALETRA PARA PRIMEIRA FALHA A EFVREFORCEI A IMPORTÂNCIA PRIMEIRO ESQUEMA QUE É MAIS DURADOURO E QUE APÓS EFV MUITAS VEZES ÉO MELHOR MOMENTO DE USA KALETRA POIS NÃO HÁ MUTAÇÕES NA PROTEASE#MP MEDICO DEMONSTROSE INTERESSANDO POIS COMENTOU QUE TEM MUITOS PACIENTES COM ESTE PERFIL DE EPERDAA NEUROLÓGICA</t>
  </si>
  <si>
    <t>#MP MEDICO DEMONSTROSE INTERESSANDO POIS COMENTOU QUE TEM MUITOS PACIENTES COM ESTE PERFIL DE EPERDAA NEUROLÓGICA</t>
  </si>
  <si>
    <t>Verificar possibilidade de presença no ATHUSMÉDICA DIZ QUE USA PRINCIPALMENTE EM MULHERESFALEI DA IMPORTÂNCIA DO DIAGNOSTICO DE HAND#MP MEDICA VIÇOU BEM INTERESSADO NOD TESTES DE SCREENING PARA DISTÚRBIO NEROCOGNITIVOS POIS COMENTOU QUE TEM MUITOS PACIENTES COM ESTE PERFIL</t>
  </si>
  <si>
    <t>#A Dra não aceita material que não seja reciclado, mesmo assim sondei sobre a percepção dela em relação a doença renal, ela em afirmou que tem observado muito com Tenofovir, mas não associou a algum Ipr.</t>
  </si>
  <si>
    <t>#mercado:Iniciei a visita fazendo a pesquisa de targeting, em em seguido perguntei sobre o tratamento das comorbidades, principalmente alterações renais, pois percebi que ela tem um bom acesso aos exames, porém não tem percebido um aumento desta comorbidade.#</t>
  </si>
  <si>
    <t>#conco: Dra continua com uma pequena objeção em relação a posologia QD, por este motivo prescreve Atazanavir.</t>
  </si>
  <si>
    <t>#opv: voltar a focar na posologia e no sondar sobre a leitura do material do Dr. Lauro.</t>
  </si>
  <si>
    <t>Dra Maria CláudiaApenas fiz a pesquisa de Targeting, porém observei que a Dra é que influencia o Dr Luciano, porém a Dra afirmou que o seu ip de preferencia é o Kaletra, devido ao tempo curto vou mantém o opv.#OPV: continuar focando no manejo dos EAS de Kaletra, e focar em alterações renais e dificuldade de diagnosticar e tratar.Observação: verificar a possibilidade de patrocínio para o brasileiro</t>
  </si>
  <si>
    <t>#OPV: continuar focando no manejo dos EAS de Kaletra, e focar em alterações renais e dificuldade de diagnosticar e tratar.Observação: verificar a possibilidade de patrocínio para o brasileiro</t>
  </si>
  <si>
    <t>Dr. Hamilton   Comecei fazendo a seguinte pergunta: a senhora acha mais importante na adesão, a quantidade de comprimidos ou a de tomadas, ele me respondeu o que tem mais impacto na adesão do paciente é quantidade de tomadas, sendo assim aproveitei e destaque o caso clinico de Kaletra QD e suas vantagens e comentei sobre o Eurosida destacando que o esquema: Atazanavir/r e tenofivir foi colocado em cheque devido ao resultado do estudo Eurosida, aproveitei e abordei  como é pratica clinica com pacientes com risco ou renais crônicos, observei como a maioria dos médicos da rede publica ele tem dificuldade para realizar exames. #OPV: diante dos comentários da ultima visita, instigar o Dr. Hamilton a prescrever drogas com menor risco renal, e se necessário solicitar o Estudo Eurosida.Observação: medica nova</t>
  </si>
  <si>
    <t>#OPV: continuar destacando o manejo dos eventos adversos de Kaletra e posologia QD e alerta a Dra para o quanto silenciosa a doença renal é, pois os exames segundo ela mesma demora, diante instiga La  a prescrever uma droga com menor risco.</t>
  </si>
  <si>
    <t>Dra valeriaLogo no inicio da visita a Dra observou o material do ciclo e adorou, pois observei que ela respeita muito a opinião do Dr Estevão e começamos a discutir sobre inicio de terapia em casais, pois os pacientes de consultório tende a ter um melhor entendimento da doença, a Dra estava sozinha na enfermagem do HUPE e teve finalizar a visita.#OPV:  continuar  focando em comorbidades, principalmente em risco renal para linkar com o material do próximo ciclo e instigar a Dra a prescrever uma droga mais seguro para os pacientes com perfil de risco.</t>
  </si>
  <si>
    <t>#OPV:  continuar  focando em comorbidades, principalmente em risco renal para linkar com o material do próximo ciclo e instigar a Dra a prescrever uma droga mais seguro para os pacientes com perfil de risco.</t>
  </si>
  <si>
    <t>Dr Cesar e Dr. Jadir:Retornei a abordar o inicio de terapia com ipr, e logo no inicio da visita o dr informou que esta pensando em só iniciar com ipr, aproveitei e destaquei o consenso, lembrando sobre a primeira opção dos iprs, pois já vinha trabalhando ipr para mulheres em idade fértil, o dr tem aumentando a prescrição de kaletra segundo a equipe multidisciplinar, porém o uso de atv tem evoluído também, venho destacando os diferenciais de kaletra, e vem surtindo efeito, Dr. César mais uma vez informou que vêm prescrevendo menos ITRNN em virgens de terapia, o Dr. Jadir não demonstrou ter a mesma opinião. #obj: discutimos sobre casais sorodiscordantes, e mais uma vez ouvi reclamação sobre o problema de adesão, destaquei a flexibilidade da posologia e a barreira genética, destacando a coformulação.#Opv:Continuar focando no inicio de terapia com ipr, pois a zona oeste é um dos locais do RJ com o maior índice de novos casos e mulheres em idade fértil</t>
  </si>
  <si>
    <t>#obj: discutimos sobre casais sorodiscordantes, e mais uma vez ouvi reclamação sobre o problema de adesão, destaquei a flexibilidade da posologia e a barreira genética, destacando a coformulação.</t>
  </si>
  <si>
    <t>#Opv:Continuar focando no inicio de terapia com ipr, pois a zona oeste é um dos locais do RJ com o maior índice de novos casos e mulheres em idade fértil</t>
  </si>
  <si>
    <t>#Opv: retornar focando no inicio de terapia com Ipr e alterações renais focando ATV</t>
  </si>
  <si>
    <t>Dra Ana, Dr João e Dra Letícia:Os médicos estavam no round e pediram esperar dentro da sala, após o termino e comecei a discutir com todos sobre as mudanças do consenso, citei o HPTN052, e todos foram comentaram sobre a dificuldade de se tratar este paciente, porém a Dra Letícia informou que não esta mais em ambulatório e esta atuando na direção do Hospital São Francisco de Assis e dr João também só trabalha na enfermagem, #material do ciclo: em relação aos materiais do ciclo todos gostaram do da versão preliminar apesar de já estarem cientes sobre os principais assuntos só que a versão impresso ajudou muito, inclusive a Dra Letícia solicitou uma versão para ficar na sala dos médicos.#Opv : de todos os médicos apenas as Dras Ana e Evelyn estão com ambulatórios, para Dra Ana focar na prescrição QD, e na diferenciação de ips E Dra Letícia e dr João continuar focando na educação continuada, com foco na barreira genética, pois eles podem trocar esquemas dos pacientes internados.</t>
  </si>
  <si>
    <t>#Opv : de todos os médicos apenas as Dras Ana e Evelyn estão com ambulatórios, para Dra Ana focar na prescrição QD, e na diferenciação de ips E Dra Letícia e dr João continuar focando na educação continuada, com foco na barreira genética, pois eles podem trocar esquemas dos pacientes internados.</t>
  </si>
  <si>
    <t>Dr LucianoInicie sondando sobre como é pratica clinica com risco renal, porém ele me informou que tem poucos exames e são demorados, mas estava com muitos pacientes para atender o foi possível continuar.#opv: voltar a focar no risco renal, e discutir sobre o material do ciclo e Eurosida.</t>
  </si>
  <si>
    <t>Dr. FernandoA Dr como sempre é muito política na sondagem, reforcei a importância detrate casais sorodiscordantes e sondei sobre qual era a opinião dele sobre o melhor esquema, percebi que ele teve duvida, destaquei a barreira genética de Kaletra e a proteção aos análogos, pois os Itrnns tem baixa barreira genética e quando os pacientes deste perfil, geralmente não tem uma boa adesão. Finalizei lembrando do calor que fez recentemente na cidade e seu impacto na capsulas gelatinosa.Observação:Não esta trocando esquemas no momento e também não recebendo pacientes novos.#opv: continuar no trabalho de diferenciação dos iprs.</t>
  </si>
  <si>
    <t>#mercado encaminhamento de pacientes virgens de terapia para serem tratados na Várzea do Carmo, dois médicos com pouco conhecimento em tarv e com oportunidade de seguir o consenso brasileiroEvento de comorbidades do Emílio RibasJantar no figueira rubayat</t>
  </si>
  <si>
    <t>#sol medica solicitou apoio para congresso brasileiro em fortaleza</t>
  </si>
  <si>
    <t>#sol medica solicitou patrocínio de inscrição no Workshop de comorbidades, já enviado ao mkt a solicitação</t>
  </si>
  <si>
    <t>#sol medica solicitou novo manual de comorbidades do Emílio Ribas, e pediu para verificar se ainda há estoque do livro do Ricardo diaz para seu evento</t>
  </si>
  <si>
    <t>#mp medico elogiou iniciativa abbott de educação medica continuada no tema</t>
  </si>
  <si>
    <t>#sol medica solicitou patrocínio para congresso brasileiro de infectologia este ano em fortaleza</t>
  </si>
  <si>
    <t>#mp medico tem excelente experiência de tratamento de casais sorodisrcodante com cd4 acima de 500 caso seja necessário um medico para falar sobre o assunto, ou escrever um material, é uma indicação boacomecei trabalho no bloco de comorbidades e impacto na qualidade de vida do paciente em uso de drogas com mais nefrotoxicidadeVisita realizada durante o get together#sol medico solicitou patrocínio para um congresso internacional no próximo ano</t>
  </si>
  <si>
    <t>#mp medico tem excelente experiência de tratamento de casais sorodisrcodante com cd4 acima de 500 caso seja necessário um medico para falar sobre o assunto, ou escrever um material, é uma indicação boacomecei trabalho no bloco de comorbidades e impacto na qualidade de vida do paciente em uso de drogas com mais nefrotoxicidadeVisita realizada durante o get together#</t>
  </si>
  <si>
    <t>#sol medico solicitou patrocínio para um congresso internacional no próximo ano</t>
  </si>
  <si>
    <t>Sondar se o mesmo teve oportunidade de oferecer terapia para casais sorodisrcodantesconversamos sobre tratamento de casais sorodisrcodante e medico tem opiniao que se deve oferecer tarv principalmente pelo comportamento dos pacientesMedico já tem experiência com kaletra uma vez ao dia , mas usa bastante biovirVisita realizada durante o projeto get together com consultor Marcus de Fortaleza#sol medico solicitou visita da Abbott e participação em protocolo de pesquisa das novas moléculas de hcv</t>
  </si>
  <si>
    <t>#sol medico solicitou visita da Abbott e participação em protocolo de pesquisa das novas moléculas de hcv</t>
  </si>
  <si>
    <t>#mp medica gostou do material e acredita que agrega muito na pratica clinica</t>
  </si>
  <si>
    <t>#sol medica solicitou o novo manual de comorbidades</t>
  </si>
  <si>
    <t>#MP: gostou do material, vai utilizar informações junto aos doutorandos e residentes, e comentando dificuldade obtenção de exames como DXA no caso do algorítimo ósseo.</t>
  </si>
  <si>
    <t>#MP: destacou dificuldade na obtenção do DXA para os pacientes, conforme algoritímo de tratamento e ratificou observação risco ósseo idosos com TDF.</t>
  </si>
  <si>
    <t>#CON: questionou RTV Cristália.</t>
  </si>
  <si>
    <t>Professor afirmou não haver queixa ou relato uso de Kaletra no momento.#MP: Comentou sobre palestra do Dr. Vidal e informações do MP, onde destacamos as 4 drogas potencialmente neuroativas.#CON: relatou caso paciente vindo do RIO de Janeiro, com DDI E D4T, que esta bem até hoje.Citou paciente que teve coléra, muita diarréia, detectando depois o HIV, que desde década de 90, esta em uso de Kaletra e 3TC, com CV indetectável e CD4 elevado.</t>
  </si>
  <si>
    <t>#MP: Comentou sobre palestra do Dr. Vidal e informações do MP, onde destacamos as 4 drogas potencialmente neuroativas.</t>
  </si>
  <si>
    <t>#CON: relatou caso paciente vindo do RIO de Janeiro, com DDI E D4T, que esta bem até hoje.Citou paciente que teve coléra, muita diarréia, detectando depois o HIV, que desde década de 90, esta em uso de Kaletra e 3TC, com CV indetectável e CD4 elevado.</t>
  </si>
  <si>
    <t>#MP: comentou sobre as informações do MP HANDS, através da lembranças palestras do DR. José Vidal, e dos benefícios de Kaletra e Biovir.</t>
  </si>
  <si>
    <t>#MP: comentou que tem lido os materiais promocionais, estava com pressa na visitação, todavia focamos pergunta 11 do material promocional.</t>
  </si>
  <si>
    <t>#MERCADO: comentou sobre falta de Kaletra pediàtrico na farmácia do IMIP.COMENTAMOS sobre logística e procedimentos junto Coordenação.</t>
  </si>
  <si>
    <t>#OBJ: Dra. Comentou sobre grande número de TB, e perda de oportunidade do Kaletra , pois por falta de exame para o diagnóstico completo, inicia EFZ e depois continua.</t>
  </si>
  <si>
    <t>#MP: entreguei os artigos de comorbidades, Dra elogiou os materiais e disse que ira levar para os alunos de doutorado da faculdade para discussão.* @medica: informou que estão fazendo uma tese de doutorado avaliando as HAND em pacts HIV, sendo que o metodo utilizado de avaliação e do sarkor e disse que a idéia surgiu depois que começamos abordar o assunto.* #</t>
  </si>
  <si>
    <t>#SOL: Soube do lançamento do novo guia de comorbidades, e pediu se podemos disponibilizar alguns exemplares para os centros de estudos do hospital e da faculdade.</t>
  </si>
  <si>
    <t>#Mercado: questionamos sobre os testes rápidos, dr informou que realmente que tanto o estado como os municípios não dispõe de testes, mas não soube dizer o porque, apenas que tem brigado para que houvesse, porem até o momento não conseguiu.</t>
  </si>
  <si>
    <t>#MP: deixei os artigos de comorbidades, Dra elogiou o material e disse que tem procurado monitorar seus pacientes como um todo.</t>
  </si>
  <si>
    <t>#MERCADO: Comentei sobre nosso interesse em sermos parceiro da SÉS, na realização de EMC, dr aparentemente gostou da idéia, e ficou de avaliar melhor esta possibilidade, afirmou que os médicos que sao da rede na grande maioria não sao infectologista e precisam de muita informação, começando pelo básico.#</t>
  </si>
  <si>
    <t>#SOL: Solicitou que encaminhasse por email, exemplos de matérias que foram utilizados nos eventos da secretaria de São Paulo, para avaliar a possibilidade de fazer em Florianópolis.</t>
  </si>
  <si>
    <t>#Mercado: Dra retornou ao Brasil, depois de ficar algum tempo na Alemanha. Vai trabalhar no ambulatório e no hosp. Dia com pacts coinfectados. Perguntou sobre o novo consenso, esclareci os principais pontos, disse ter boa experiência com Kaletra, inclusive disse reconhecer o melhor score de CPE de kaletra. Porem ainda prefere iniciar tarv com ITRNN. #</t>
  </si>
  <si>
    <t>#OBJ: desconhecia a posologia QD, falei sobre os estudos 730 e 802, ficou de avaliados.</t>
  </si>
  <si>
    <t>#Mercado: sondei o perfil de pacientes, disse que atualmente fica com os adolescentes e adultos jovens, normalmente que sao de transmissão vertical e assim tem recebido poucos casos novos e HIV. #</t>
  </si>
  <si>
    <t xml:space="preserve">#MP: deixei os artigos sobre comorbidades, Dra recebeu mais não fez nenhum comentário relevante. </t>
  </si>
  <si>
    <t>#SOL: Solicitou aumento dos acessos ao RIMA, devido a trabalho que faz com os alunos do doutorado.</t>
  </si>
  <si>
    <t>#Mercado: dr comentou que esta fazendo reuniões constantes com o pessoal da PSF, visando aumentar o diagnostico precoce do HIV no município, mas disse que é um trabalho continuo e difícil, pois não tem disponível testes rápido para fazer, apenas sorologia, dificultado um pouco estas ações. Informou que apesar e estar inserido num posto quietem outras especialidades, acaba ele mesmo manejando as comorbidades como renal, óssea e HAND. #</t>
  </si>
  <si>
    <t>#OBJ: Afirma que Kaletra e sua opção e IP, porém reclamou da quantidade de comprimido, dizendo que dificulta a adesão e consequentemente a eficácia.</t>
  </si>
  <si>
    <t>#MP: dr gostou dos materiais, disse que na sua pratica tem percebido que mais pacts estão apresentando anormalidades na função renal, inclusive em uso de TDF+ATV, por isto esta mais atento Monitorando mais de perto. Concorda que Kaletra possui um perfil mais seguro quanto nefrotoxicidade. #</t>
  </si>
  <si>
    <t>#OBJ: não ficou muito claro se esta bem estabelecido os conceitos de HAND e CPE.</t>
  </si>
  <si>
    <t>#Mercado: Perguntei se conseguiu conversar na SÉS, sobre possível parceira com evento de EMC para médicos do estado, disse que esta conversando com o coordenador, mas ainda não tem uma posição, entretanto acredita ter boas possibilidades. #</t>
  </si>
  <si>
    <t>#MP: Dr agradeceu e elogiou o material sobre comorbidades, dizendo ser bastante útil. Disse avaliar a saude mental dos pacientes antes de iniciar TARV, evitando o EFV em varias situações.</t>
  </si>
  <si>
    <t>#MP: entreguei os artigos, Dra elogiou os materiais, afirmando que ajudam bastante, principalmente neste cenário atual em que tratar comorbidades virou responsabilidade do infectologista. #</t>
  </si>
  <si>
    <t>#Mercado: esta mais envolvida com HCV, mas também recebe casos de confecção e HIV, sendo o perfil na maioria esmagadora apresentador tardio, com cd4 muito baixo e com oportunistas.</t>
  </si>
  <si>
    <t>#Mercado @medica: conversamos sobre as alterações renais, disse que o hosp. Em que trabalha é referencia para 23 serviços da grande Florianópolis, e que atualmente tem recebido um número maior de pacientes com DRC, inclusive alguns já com indicação de hemodiálise. Relatou que há muitos anos o serviço de hemodiálise não ficava tão cheio como agora, sendo que não tem mais vaga disponível no momento, disse que isto é incomum, por isto esta bastante preocupada com este cenário. #</t>
  </si>
  <si>
    <t>#MP: gostou do material, elogiando o Dr Lauro, afirmando já ter ouvido falar dele e que tem ótimas impressões.</t>
  </si>
  <si>
    <t>#MP: Falei do óssea preocupação o maneo das comorbidades, Deixie os artigos renal, óssea e HAND, dr teve ótima aceitação, principalmente pelo artigo do dr Vidal, pois foi seu professor na residência. Comentou que tem estado atento a esta questão, procurando adequar o esquema com melhor score de CPE.</t>
  </si>
  <si>
    <t>#Mercado: dr Entende que a grande dificuldade hoje para os insetologistas e lidar com o cenário de comodidades, afirmando que muitos não fazem o acompanhamento necessário por falta de tempo e também por desconhecimento. Informou que o hospital esta recebendo 15 novos casos de hiv por mês. Seu ambulatório sofreu algumas mudanças deixando e ser só de lipodistrofia e passando a abrir para HIV em geral. Em geral entende que Kaletra ainda possui vantagens em relação aos demais IPs, pela experiência e confiança ao longo do tempo. Tende a prescrever mais TDF, devido aos EA do AZT.</t>
  </si>
  <si>
    <t>#Conversamos sobre o perfil dos pacientes do seu ambulatório, informou que por ser a mais antigo do serviço, tem os casos mais complicados, de má adesão, por exemplo. Disse que também esta tratando mais HCV e recebendo poucos casos e HIV monoterapia, normalmente com CD4 mais baixo. #</t>
  </si>
  <si>
    <t>#MP: deixei o artigo sobre HAND, dr disse que por haver dois profissionais especializados no serviço, facilita o diagnostico e manejo e a qualquer sinal acaba encaminhando.* Dr comentou que a 15 dias iniciou um paciente com Kaletra QD e que até o momento esta muito bem, sem EAs.</t>
  </si>
  <si>
    <t>#Mercado: Conversamos sobre o diagnostico das HAND, Dra informou que não faz screnning somente se o paciente se queixar e sua conduta e encaminhar para o Neuro ou psicólogo na unidade. Informou que o tempo de consulta esta muito curto, principalmente agora que esta com o quadro medico reduzido. #</t>
  </si>
  <si>
    <t>#MP: deixei o artigo, Dra teve boa aceitação, dizendo que ira ler depois. Informou ainda dar preferencia por AZT no inicio, a não ser que o paciente tenha alguma contra-indicação.</t>
  </si>
  <si>
    <t>#Mercado: Informou que tem aumentado o úmero de casos novos, em media 30 por mês, sendo 40% mulheres e o restante HSH. Os casos novos sao na maioria apresentador tardio. Na sua pratica clinica tem preferido o uso de IPs. Comentou que estão contratando 2 novos médicos, devido a saída de outros colegas. #</t>
  </si>
  <si>
    <t>#MP: Teve boa aceitação os materiais sobre hand.</t>
  </si>
  <si>
    <t>#MP ENTREGUEI MATERIAL DO DR LAURO SOBRE ATENÇÃO AO RIM, NÃO FEZ COMENTÁRIO. FALAMOS SOBRE RESGATE DE EFV CONFORME INDICAÇÃO DO CONSENSO BRASILEIRO E DISSE QUE O RESGATE NESTES CASOS O COMITÊ EM GOIÁS SÓ LIBERA COM A GENOTIPAGEM.</t>
  </si>
  <si>
    <t>#SOL FALAMOS SOBRE O RIMA E O AUMENTO DOS CRÉDITO E QUANTO É IMPORTANTE NA PESQUISA PRINCIPALMENTEM QUEM ACOMPANHA ESTUDOS E PUBLICAÇÕES  E ALGUMAS DECISÕES NO COMITÊ.</t>
  </si>
  <si>
    <t>#MP DISCUTIMOS SOBRE DRC E ACHOU  ALGORITIMO PARA RIM E OSSO INTERESSANTE, DISSE QUE SENTE FALTA DE UM PROTOCOLO ADEQUADO A REALIDADE DO PACIENTE QUE VIVE COM HIV POIS SÃO MUITAS COMORBIDADES QUE DEVERIAM SER INVESTIGADO A CADA CONSULTA.</t>
  </si>
  <si>
    <t>#MP GOSTOU DO MATERIAL DR LAURO. @MRK PARTICIPOU DO ATHUS, GOSTOU MUITO , ACHOU DE ALTO NÍVEL , DA IMPARCIALIDADE E DOS PALESTRANTES, DISSE QUE A PALESTRA DA DRA MONICA TENORE NÃO AGREGOU MUITO. DISSE QUE VALEU MUITO A PENA EM TER PARTICIPADO DO ATHUS, QUESTIONEI O QUE PODERIA MUDAR OU QUE NÃO GOSTOU DO EVENTO, DISSE QUE NÃO MUDARIA NADA E QUE FOI MUITO BOM.ELOGIOU A PALESTRA DO RICARDO DIAZ QUE SUBSTITUIU A DRA BEATRIZ.</t>
  </si>
  <si>
    <t>#entreguei o material  do Dr Lauro , não fez nenhuma observação, discutimos a importânia do diagnóstico do RIM p/ pac que vivem com HIV</t>
  </si>
  <si>
    <t>#OPV REFORÇAR KLT X ATV DESTACAR DRC E CRITÉRIO DE AVALIAÇÃO.#</t>
  </si>
  <si>
    <t>#MP Falamos sobre DRC e opinião sobre exames e identificação, Achou positivo material do Lauro.</t>
  </si>
  <si>
    <t>#OPV KLT X ATV DRC QUESTIONAR AALIACOESFALEI DE DRC GOSTOU DOS#</t>
  </si>
  <si>
    <t>#MP ALGORITIMOS DO MATERIAL DO LAURO, ACHOU MUITO POSITIVO.@MKT CONVERSAMOS SOBRE CONSENSO E RESGATE DO EFV, RECLAMOU DO CONSENSO SOBRE RESGATE DO EFV COM KLT,3TC E TNF, ACHOU O ESTDO CITADO TAILANDES FRACO.</t>
  </si>
  <si>
    <t>#SOL SOLICITOU PATROCÍNIO PASSAGEM AÉREA PARA PARTICIPAR CONGRESSO DST AIDS PARA SALVADOR EM AGosto 2013</t>
  </si>
  <si>
    <t>#MERCADO: nao tem informação sobre a possível distribuição do Atripla brasileiro pelo governo, disse que as decisões estão bem paradas no momento.</t>
  </si>
  <si>
    <t>#MP: Sobre o material promocional, sobre atencao renal, refere que realiza acompanhamento de forma muito parecida com o algoritmo proposto pelo Dr Lauro, e enfatizou que sempre orienta os residentes da importância de realização de acompanhamento através dos exames periódicos. Sobre a atenção a perda óssea, apesar de estar no Hospital de Clinicas, referencia e escola nao conseguem realizar DXA e também nao consegue dosagem de Vit D, porém relata que nao possui nenhum paciente que apresente um quadro avançado, como por exemplo fratura óssea.#</t>
  </si>
  <si>
    <t>#MERCADO: hospital escola, com residencia de infectologis e no atrndimento a pacientes HIV e nao possuem acesso a exames como dosagem cê vit D e DXA.*confirmou participação no evento de quinta-feira.</t>
  </si>
  <si>
    <t>#MP: conversamos sobre material que refere sobre alteração renal e perda óssea. Dr Iso relata que faz diversos diagnósticos de pacientes com alteração renal, inclusive esta cogitando a possibilidade de nao iniciar mais TARV co. TDF, passar a prescrever Biovir para inicio de tratamento. Associa alteração a esse medicamento, quando menciono a possibilidade de alteração pelo ATV, ele nao se posiciona, inclusive comentei sobre a alteração da bula de ATV solicitada pelo FDA, e enfatizei que dentre os IPs avaliados pela coorte Eurosida o que possui perfil mais favorável de nao apresentar disfunção renal e o Kaletra, o medico ouviu porém nao emitiu sua opinião. Quanto a alteração óssea assim como seus colegas, nao consegue realizar os exames necessários, mas tem sido mIs freqüentes nos pacientes mais idosos.#</t>
  </si>
  <si>
    <t>#MERCADO: esta organizando sua aposentadoria para o próximo ano, diminuição de médicos atendendo pacientes HIV.* reforcei convite pára o evento cientifico do dia 09 de maio, fará o possível para participar.</t>
  </si>
  <si>
    <t>#MERCADO: inicio de TARV com ATV em pacientes coinfectados com HCV pois esta aguardando a chegada dos novos IPs boceprevir e telaprevir para o tratamento da hepatite C.</t>
  </si>
  <si>
    <t>#MP: medico realiza exames sobre função renal somente uma vez ao ano, e perda óssea, diz nao ter condições, portanto encaminha para outros profissionais. Reforcei dados do Eurosida sobre ATV e TDF, mas nao se posicionou, relata que percebe com TDF.#</t>
  </si>
  <si>
    <t>#MERCADO: medico nao possui disponibilidade de realizár os exames necessários sobre perda óssea pelo SUS.</t>
  </si>
  <si>
    <t>#OBJ:- Comentou que receberam um paciente na faixa de 75 anos apresentando um alto grau de Altereção Neurocognitiva, nacessitando ser amparado para locomoção. Com o conceito de redução da CV no liquor, prescrever Kaletra + AZT + 3TC, pois acreditou que o processo viremico do HIV estava prejudicando seu estado neurocognitivo. O Paciente retornou ao consultório com CV indetecável e consideravel melhora em seu estado neurocognitivo, já caminhando sozinho. Elogiou muito o resultado da terapia neste paciente.</t>
  </si>
  <si>
    <t>#OBJ:- Perguntei se o serviço esta conseguindo fazer a busca ativa para os casais sorodiscordantes, que havia comentado a dificuldade em trazer para a consulta. Relatou que ainda não recebeu os pacientes no Ambulatorio.</t>
  </si>
  <si>
    <t>#MP Convesamos sobre o material de HAND e ela gostou muito e disse que desde a aula do dr. Paulo ela está mais atenta a este fato.</t>
  </si>
  <si>
    <t>#MP Abordei imaterial HAND e ela gostou muito da forma com que foi colocado o tema.</t>
  </si>
  <si>
    <t>#MP Abordei o material sobre HAND e ela disse que o mais importante do Kaletra e a coformulaçao, eu concordei com ela de completei com a ausência de refrigeração poder se tomado com ou sem alimentos e etc.</t>
  </si>
  <si>
    <t>#MP Abordei os aspectos das HANDS conforme o materialmente ciclo, e percebi que ela se interessou muito na parte de diagnóstico.</t>
  </si>
  <si>
    <t>#MP Abordei o material de HAND, enfatizando na penetração do Kaletra no SNC.</t>
  </si>
  <si>
    <t>#MP Conversamos sobre as alterações neurocognitivas associados ao HIV e evidenciei as tabelas de classificação de HAND e a de CPE. Ela gostou muito e disse que Kaletra continua sendo seu ip preferencial para inicio de terapia.</t>
  </si>
  <si>
    <t>#MP conversamos sobre o material do ciclo e ele disse que está muito interessante nossa seqüência de matérias sobre comorbidades.</t>
  </si>
  <si>
    <t>#Mercado Realizei pesquisa MI e sinalizou preferência por EFV e IPs divididos</t>
  </si>
  <si>
    <t>#Mercado Realizei pesquisa MI, respondeu sem segurança.</t>
  </si>
  <si>
    <t>#mp elogiou bastante o guia de manejo distribuído na Johns Hopkins. Solicitou mais guias para trabalho com residentes. Também solicitou mais um livro do Ricardo Diaz, para deixar no serviço da FIOCRUZ. O material será entregue pela consultora Zuila.</t>
  </si>
  <si>
    <t>#MP Entreguei material sobre DR, mostrei o DXA e ela comentou a dificuldade de se solicitar este exame principalmente para homens.</t>
  </si>
  <si>
    <t>#MP Entreguei material sobre rim e osso e comentei sobre o Eurosida.</t>
  </si>
  <si>
    <t>#MP Entreguei material do Dr Lauro e abordeis DXA, bem como o estudo que mostrou a 10% de aumento de risco de fratura devido a própria doença. Dr Isabella falou que tentou pedir um DXA mas não foi liberado pois o paciente era homem, e o estudo que mostrei fala do risco aumentado só pelo fato do paciente ter AIDS.</t>
  </si>
  <si>
    <t>#MERCADO Quando entreguei o material sobre rim do Dr Lauro, Dr SIlvia comentou sobre o TDF AF, que, segundo ela, possui menos EA e danos renais consequentemente. Ela comentou que no FUNDÃO, até é possível solicitar um DXA.</t>
  </si>
  <si>
    <t>#MERCADO Dr Luiz decidiu falar de TB /HIV, especificamente sobre Kaletra e Rifampicina, em nosso evento, já confirmado dia 24/05.#MP Entreguei material do Dr Lauro e abordei o resultado do DXA como um facilitador para os residentes que nunca tiveram acesso a este exame. Dr Luiz disse que conhece bem o Dr Lauro e apreciou o material.</t>
  </si>
  <si>
    <t>#MERCADO Dr Luiz decidiu falar de TB /HIV, especificamente sobre Kaletra e Rifampicina, em nosso evento, já confirmado dia 24/05.#</t>
  </si>
  <si>
    <t>#MP Entreguei material do Dr Lauro e abordei o resultado do DXA como um facilitador para os residentes que nunca tiveram acesso a este exame. Dr Luiz disse que conhece bem o Dr Lauro e apreciou o material.</t>
  </si>
  <si>
    <t>#MP Entreguei material do Dr Lauro e e foquei nos casos de falso negativo (proteinúria) e RCV associado a proteinúria. Mostrei o DXA, e ela falou que recentemente solicitou um e está aguardando.</t>
  </si>
  <si>
    <t>#MP Entreguei material do Dr Lauro e apresentei os algoritmos de rim e osso.#sol solicitar o estudo Eurosida para retomar o assunto sobre DR.</t>
  </si>
  <si>
    <t>#MP Entreguei material do Dr Lauro e apresentei os algoritmos de rim e osso.#</t>
  </si>
  <si>
    <t>#sol solicitar o estudo Eurosida para retomar o assunto sobre DR.</t>
  </si>
  <si>
    <t>Retomei conceitos básicos de Kaletra e comentei sobre os estudos em mulheres.#MP entreguei o material do Dr Lauro e conversamos sobre comorbidades.</t>
  </si>
  <si>
    <t>#MP entreguei o material do Dr Lauro e conversamos sobre comorbidades.</t>
  </si>
  <si>
    <t>#sol Dr Cláudia solicitou inscrição para o evento de petropólis, e já disponibilizei através do Dr Mauro Treistman.#</t>
  </si>
  <si>
    <t>#MP Entreguei material do Dr Lauro e mostrei o resultado do DXA, conversamos sobre a propensão destes pacientes com AIDS terem perda de massa óssea.</t>
  </si>
  <si>
    <t>#MP Entreguei material do Dr Lauro e conversamos sobre como os pacientes com AIDS tem mais tendência a desenvolver comorbidades, o que limita o uso de alguns ARV's. Comentei sobre a bula do ATV, e a médica disse que desconhecia.</t>
  </si>
  <si>
    <t>#MP Entreguei material do Dr Lauro e conversamos sobre problemas renais e ósseos e a Dr Paula relatou que de fato, das comorbidades, essas são as mais difíceis de identificar.</t>
  </si>
  <si>
    <t>#mp entreguei material do Dr Lauro e abordei comorbidades de uma forma geral, mostrando a importância de se tratar ou mesmo diagnosticar. Reforcei conceitos básicos e utilizei o VA.</t>
  </si>
  <si>
    <t>Dr Jaqueline comentou que não utiliza Kaletra como primeira escolha pois acredita que os outros IP's possuem uma melhor tolerabilidade, mas, recentemente um paciente que é atendido por ela e pela Dr Juliana (médica com quem divide o ambulatório), já tinha usado várias drogas sem se adaptar a nenhuma, até que a Dr Juliana resolveu usar Kaletra e a Dr Jaqueline não acreditou que ele fosse tolerar, mas na verdade foi o único esquema que ele tolerou. Ela disse que ficou surpresa pois pensa exatamente o contrário.#mp usei o VA e falei sobre segurança e eficácia, depois falei sobre os efeitos adversos manejáveis frente aos não manejáveis dos concorrentes.</t>
  </si>
  <si>
    <t>#mp usei o VA e falei sobre segurança e eficácia, depois falei sobre os efeitos adversos manejáveis frente aos não manejáveis dos concorrentes.</t>
  </si>
  <si>
    <t>#mp utilizei o VA e abordei a página que fala sobre danos renais, introduzindo o assunto e questionando sua opinião.#</t>
  </si>
  <si>
    <t>#obj Dr Cláudio disse que na prática, não se depara com muitos casos de nefrolitíase pelo uso de ATV.</t>
  </si>
  <si>
    <t>#DESTACAR A FLEXIBILIDADE DE KLT#OPV DESTAQUEI EFICACIA DE KLT</t>
  </si>
  <si>
    <t>#DESTACAR A FLEXIBILIDADE DE KLT#</t>
  </si>
  <si>
    <t>#OPV DESTACAR ARTIGO SOBRE SNC#</t>
  </si>
  <si>
    <t>#OPV DESTAQUEI EICACIA DE KLT</t>
  </si>
  <si>
    <t>#OPV DESTACAR EFICACIA DE KLT#</t>
  </si>
  <si>
    <t>#OPV DESTAQUEI ARTIGO DO DR JOSÉ VIDAL</t>
  </si>
  <si>
    <t>#OPV DESTAQUEI ARTIGO SOBRE ALETRACOES NEUROCOGNITIVAS#</t>
  </si>
  <si>
    <t>#OPV DESTACAR FLEXIBILIDADE POSOLOGICA DE KLT#DESTAQUEI ARTIGO DO DR JOSÉ VIDAL</t>
  </si>
  <si>
    <t>#OPV DESTACAR FLEXIBILIDADE POSOLOGICA DE KLT#</t>
  </si>
  <si>
    <t>#DESTAQUEI ARTIGO DO DR JOSÉ VIDAL</t>
  </si>
  <si>
    <t>#OPV NOVOS ALINHAMENTOS REF. AO PROJETO LIGA DE RESIDENTES#</t>
  </si>
  <si>
    <t>#OPV DESTACAR EFICACIA DE KLT</t>
  </si>
  <si>
    <t>#OPV REFORÇAR BENEFÍCIOS DE KLT#</t>
  </si>
  <si>
    <t>#OPV REFORCAR EFICACIA DE KLT#</t>
  </si>
  <si>
    <t>#OPV DESTAQUEI KLT COMO IP PREF. NO CONSENSO BRÁS.</t>
  </si>
  <si>
    <t>#OPV DESTACAR BENEFÍCIOS DE KLT #</t>
  </si>
  <si>
    <t>#Mercado Realizei pesquisa MI e sinalizou preferência por EFV, seguido de Kal</t>
  </si>
  <si>
    <t>#Mercado Realizei pesquisa MI e sinalizou preferência por EFV seguido de ATV</t>
  </si>
  <si>
    <t>#Mercado Realizei pesquisa MI com respostas abertas...</t>
  </si>
  <si>
    <t>#Mercado Realizei pesquisa MI e sinalizou preferência por EFV</t>
  </si>
  <si>
    <t>#Mercado Realizei pesquisa MI e mais uma a sinalizar preferência por EFV</t>
  </si>
  <si>
    <t>#obj medico disse estar preconizando kaletra em idade fértil. Mantive o foco da não necessidade de troca de ARVs segundo o consenso e tratar com manejo, pois KAL e o ARV chave de mais fácil manejo nos seus EAs.*</t>
  </si>
  <si>
    <t>#obj Dra disse que deixa os pacientes com o mesmo ARV e procura só trocar em casos extremos. Salientei que este é o procedimento recomendado por todos os consensos mundiais e que, para evitar qqr surpresa na gestação, a recomendação do dhhs é tratar idade fértil com medicação apropriada, sugeri KAL.*</t>
  </si>
  <si>
    <t>#obj medica salientou que segue o consenso, isto é, não troca ARVs, mesmo em gestantes. Salientei a atualização do duas quanto a,priorizar ARVs usados em mulheres que desejam engravidar...visto que a maioria das gestants não são planejadas, melhor iniciar com KAL, o que gera uma maior segurança para o feto e ara a mãe. Dra concordou, dizendo que fazia muito sentido e que mantém a palavra do consenso.*</t>
  </si>
  <si>
    <t>#obj salientou estar trocando pacientes com diarréia de KAL para Atv qnt o paciente não consegue manejar a diarréia. Salientei que o consenso não recomenda esse tipo de atitude e que diarréia e bastante manejável, tendo diversas maneiras inclusive com alimentação que se pode fazer, diferente de efeitos estigmatizastes de outros ARVs que tem se que trocado ARV como bilirubinemia.*</t>
  </si>
  <si>
    <t>#obj disse estar prescrevendo KAL dose única em alguns pacientes mais ainda segue bem o consenso. Mantive o foco da visita em EAs manejáveis de KAL em detrimento de efz e a sua segurança na gestação e em mulheres na idade fértil.*</t>
  </si>
  <si>
    <t>#mp: Dr disse que sua única dúvida é de que realmente uma Tarv neuroativa auxilie qdo o paciente já tiver hand, detalhei material Dr. Vidal reforçando que é justamente nestes casos de hand assimtomática e leve que ocorre uma melhora nas funções neurocognitivas do paciente, e que Kaletra tem este efeito comprovado por estudos, inclusive reduzindo CV liquórica</t>
  </si>
  <si>
    <t>#mp: Dra comentou que é uma preocupação, porém nada é feito neste sentido...gostou muito do material.</t>
  </si>
  <si>
    <t>#mp: Dra comentou que nào fazem nenhum tipo de screening, mas que pensam em esquemas neuroativos qdo paciente apresenta algum omprometimento</t>
  </si>
  <si>
    <t>Trabalhei material Dr Vidal, #mercado: Dra comentou que é impressionante a melhora nas funções cognitivas de alguns pacientes qdo iniciam Tarv, e vê Kaletra como uma droga importante neste sentido.</t>
  </si>
  <si>
    <t>#mercado: Dra comentou que é impressionante a melhora nas funções cognitivas de alguns pacientes qdo iniciam Tarv, e vê Kaletra como uma droga importante neste sentido.</t>
  </si>
  <si>
    <t>Trabalhei questões SNC com material Dr Vidal,#mp: Dra comentou de um paciente que apresentou visível melhora cognitiva qdo iniciou com o esquema biovir e Kaletra.</t>
  </si>
  <si>
    <t>#mp: Dra comentou de um paciente que apresentou visível melhora cognitiva qdo iniciou com o esquema biovir e Kaletra.</t>
  </si>
  <si>
    <t>Trabalhei comorbidades, entreguei material Dr Vidal, reforçando benefícios de Kaletra como bom penetrador, reforçando dados do eacs. Trabalhei tbém questão renal, #mercado: Dra concordou que ATV e Tdf não é uma boa associação em se tratando de anormalidades renais, porém respondendo ao targeting percebi que Dra divide seu receituário de ip meio a meio entre Kaletra e ATV.</t>
  </si>
  <si>
    <t>#mercado: Dra concordou que ATV e Tdf não é uma boa associação em se tratando de anormalidades renais, porém respondendo ao targeting percebi que Dra divide seu receituário de ip meio a meio entre Kaletra e ATV.</t>
  </si>
  <si>
    <t>#mercado: Dr disse que suas prescrições vão 50% para ips e destes 40% para Kaletra, vejo ATV como grande concorrente.</t>
  </si>
  <si>
    <t>#mp: Drs isso que faz o monitoramento renal em todas as consultas; destaquei dados Eurosida.</t>
  </si>
  <si>
    <t>#mp: Dra disse que faz screening com aplicativo do i Phone.</t>
  </si>
  <si>
    <t>#MP: DESTAQUEI QUE 80% DAS PESSOAS COM HIV ENCONTRAM-SE EM FAIXA REPRODUTIVA. KALETRA É ESCOLHA NO CONSENSO EM GESTANTES E GUIDELINES INTERNACIONAISNO CONSENSO BRASILEIRO A RECOMENDAÇÃO É EVITAR EFV NO 1º TRIMESTRE. E TEM A NOVA INDICAÇÃO DE INICIAR PRECOCEMENTE QUANDO FALAMOS EM SORO DISCORDANTES. BENEFÍCIOS COM KALETRA COFORMULADO SEM GELADEIRA.</t>
  </si>
  <si>
    <t>#OPV: REFORÇAR KALETRA COMO ESCOLHA IP CONSENSO. VOLTAR A DESTACAR SEGURANÇA DRC E LIGAR A SEGURANÇA A LONGO PRAZO COMO DIFERENCIAL.#</t>
  </si>
  <si>
    <t>#OBJ: KALETRA NÃO TEM UM PERFIL TÃO FAVORÁVEL PARA INICIAR TRATAMENTO COM ASSINTOMÁTICOS PRÓXIMOS A 500CEL/CD4 COMO DESTACA CONSENSO. POSOLOGIA DE EFV É MAIS FÁCIL. EM SORODISCORDANTES É IMPORTANTE FACILITAR PARA TER ADESÃO E PROTEÇÃO.</t>
  </si>
  <si>
    <t>#MP: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t>
  </si>
  <si>
    <t>#OPV: REFORÇAR MAIS A QUESTÃO DE SUPRESSÃO VIRAL SUSTENTADA, LONGEVIDADE E CORPO COM DESTAQUE X ATV E LIPOATROFIA X EFV.#</t>
  </si>
  <si>
    <t>#OBJ: ESTÃO APARECENDO NOVOS PACIENTES, COM INICIO MAIS PRECOCE (500 CEL/CD4) EFV SE MANTÉM COMO UMA ÓTIMA OPÇÃO EM INÍCIO DE TRATAMENTOS. MÉDICO RELATOU EM EFV, QUE NORMALMENTE A FALHA VEM COM MÁ ADESÃO, MESMO SENDO 1 SÓ COMPR.</t>
  </si>
  <si>
    <t>#MP: DESTAQUEI BARREIRA GENÉTICA DE KALETRA, 702 COM POTÊNCIA E LONGEVIDADE. KALETRA É IP RECOMENDADO PELO CONSENSO E GARANTE LONGEVIDADE AOS PACIENTES NAIVES COM INDICAÇÃO A TRATAMENTO, E AGORA A PARTIR DE 500CEL/CD4.</t>
  </si>
  <si>
    <t>#OPV: REFORÇAR AS TERAPIAS COM KALETRA E COMPARÁ-LO COM EFV NO PERFIL CORPO(LIPOATROFIA) E MENTE (PENETRAÇÃO SNC). FOCAR AINDA NA POSOLOGIA.#</t>
  </si>
  <si>
    <t>#OPV: VERIFICAR MAIS CASOS PARA KALETRA, REFORÇAR X ATV, ESTIGMAS, CORPO E MENTE  #</t>
  </si>
  <si>
    <t>#OPV: COMPARAR KALETRA X OUTROS IPs. DESTACAR DOSE ÚNICA E CO FORMULAÇÃO E FOCAR COMORBIDADES  - #</t>
  </si>
  <si>
    <t>#MP: REFORCEI BENEFICIOS KALETRA COM DESTAQUE EM POTÊNCIA. CONVERSAMOS SOBRE COMO</t>
  </si>
  <si>
    <t>CONSULTOR</t>
  </si>
  <si>
    <t>#CONCORRENTE</t>
  </si>
  <si>
    <t># CON</t>
  </si>
  <si>
    <t># MERCADO</t>
  </si>
  <si>
    <t># MP</t>
  </si>
  <si>
    <t># OBJ</t>
  </si>
  <si>
    <t># SOL</t>
  </si>
  <si>
    <t># CONCORRENTE</t>
  </si>
  <si>
    <t>Menções col AU</t>
  </si>
  <si>
    <t xml:space="preserve">#CON </t>
  </si>
  <si>
    <t xml:space="preserve">#MERCADO </t>
  </si>
  <si>
    <t xml:space="preserve">#MP </t>
  </si>
  <si>
    <t xml:space="preserve">#OBJ </t>
  </si>
  <si>
    <t xml:space="preserve">#SOL </t>
  </si>
  <si>
    <t xml:space="preserve">#CONCORRENTE </t>
  </si>
  <si>
    <t xml:space="preserve"># CON </t>
  </si>
  <si>
    <t xml:space="preserve"># CONCORRENTE </t>
  </si>
  <si>
    <t xml:space="preserve"># MERCADO </t>
  </si>
  <si>
    <t xml:space="preserve"># MP </t>
  </si>
  <si>
    <t xml:space="preserve"># OBJ </t>
  </si>
  <si>
    <t xml:space="preserve"># SOL </t>
  </si>
  <si>
    <t>Col39</t>
  </si>
  <si>
    <t>#</t>
  </si>
  <si>
    <t>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</si>
</sst>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name val="Arial"/>
      <family val="2"/>
    </font>
    <font>
      <sz val="8"/>
      <name val="Arial"/>
      <family val="2"/>
    </font>
    <font>
      <sz val="8"/>
      <color theme="1"/>
      <name val="Arial"/>
      <family val="2"/>
    </font>
    <font>
      <b/>
      <sz val="8"/>
      <color theme="1"/>
      <name val="Arial"/>
      <family val="2"/>
    </font>
    <font>
      <b/>
      <sz val="1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0"/>
        <bgColor indexed="64"/>
      </patternFill>
    </fill>
    <fill>
      <patternFill patternType="solid">
        <fgColor theme="3" tint="0.79998168889431442"/>
        <bgColor indexed="64"/>
      </patternFill>
    </fill>
    <fill>
      <patternFill patternType="solid">
        <fgColor them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style="thin">
        <color indexed="23"/>
      </left>
      <right/>
      <top style="thin">
        <color indexed="23"/>
      </top>
      <bottom style="thin">
        <color indexed="23"/>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5">
    <xf numFmtId="0" fontId="0" fillId="0" borderId="0" xfId="0"/>
    <xf numFmtId="0" fontId="16" fillId="33" borderId="0" xfId="0" applyFont="1" applyFill="1"/>
    <xf numFmtId="0" fontId="0" fillId="34" borderId="11" xfId="0" applyFill="1" applyBorder="1"/>
    <xf numFmtId="0" fontId="0" fillId="34" borderId="10" xfId="0" applyFill="1" applyBorder="1"/>
    <xf numFmtId="0" fontId="0" fillId="34" borderId="13" xfId="0" applyFill="1" applyBorder="1"/>
    <xf numFmtId="0" fontId="0" fillId="34" borderId="12" xfId="0" applyFill="1" applyBorder="1"/>
    <xf numFmtId="0" fontId="0" fillId="34" borderId="14" xfId="0" applyFill="1" applyBorder="1"/>
    <xf numFmtId="0" fontId="0" fillId="34" borderId="15" xfId="0" applyFill="1" applyBorder="1"/>
    <xf numFmtId="49" fontId="16" fillId="33" borderId="0" xfId="0" applyNumberFormat="1" applyFont="1" applyFill="1"/>
    <xf numFmtId="0" fontId="0" fillId="34" borderId="0" xfId="0" applyFill="1" applyBorder="1"/>
    <xf numFmtId="0" fontId="0" fillId="0" borderId="12" xfId="0" applyBorder="1"/>
    <xf numFmtId="0" fontId="0" fillId="34" borderId="0" xfId="0" applyFont="1" applyFill="1" applyBorder="1"/>
    <xf numFmtId="0" fontId="0" fillId="0" borderId="0" xfId="0" applyBorder="1"/>
    <xf numFmtId="0" fontId="16" fillId="35" borderId="0" xfId="0" applyFont="1" applyFill="1"/>
    <xf numFmtId="0" fontId="0" fillId="35" borderId="0" xfId="0" applyFill="1"/>
    <xf numFmtId="49" fontId="19" fillId="0" borderId="16" xfId="0" applyNumberFormat="1" applyFont="1" applyFill="1" applyBorder="1" applyAlignment="1">
      <alignment horizontal="center"/>
    </xf>
    <xf numFmtId="0" fontId="19" fillId="0" borderId="16" xfId="0" applyFont="1" applyFill="1" applyBorder="1" applyAlignment="1">
      <alignment horizontal="left"/>
    </xf>
    <xf numFmtId="49" fontId="19" fillId="36" borderId="16" xfId="0" applyNumberFormat="1" applyFont="1" applyFill="1" applyBorder="1" applyAlignment="1">
      <alignment horizontal="center"/>
    </xf>
    <xf numFmtId="0" fontId="19" fillId="36" borderId="16" xfId="0" applyFont="1" applyFill="1" applyBorder="1" applyAlignment="1">
      <alignment horizontal="left"/>
    </xf>
    <xf numFmtId="0" fontId="19" fillId="0" borderId="16" xfId="0" applyFont="1" applyBorder="1"/>
    <xf numFmtId="0" fontId="19" fillId="0" borderId="17" xfId="0" applyFont="1" applyFill="1" applyBorder="1" applyAlignment="1">
      <alignment horizontal="center"/>
    </xf>
    <xf numFmtId="0" fontId="19" fillId="36" borderId="17" xfId="0" applyFont="1" applyFill="1" applyBorder="1" applyAlignment="1">
      <alignment horizontal="center"/>
    </xf>
    <xf numFmtId="49" fontId="18" fillId="37" borderId="16" xfId="0" applyNumberFormat="1" applyFont="1" applyFill="1" applyBorder="1" applyAlignment="1">
      <alignment horizontal="center"/>
    </xf>
    <xf numFmtId="0" fontId="18" fillId="37" borderId="16" xfId="0" applyFont="1" applyFill="1" applyBorder="1" applyAlignment="1">
      <alignment horizontal="left"/>
    </xf>
    <xf numFmtId="0" fontId="18" fillId="37" borderId="0" xfId="0" applyFont="1" applyFill="1" applyBorder="1" applyAlignment="1">
      <alignment horizontal="left"/>
    </xf>
    <xf numFmtId="0" fontId="20" fillId="37" borderId="16" xfId="0" applyFont="1" applyFill="1" applyBorder="1"/>
    <xf numFmtId="49" fontId="21" fillId="37" borderId="16" xfId="0" applyNumberFormat="1" applyFont="1" applyFill="1" applyBorder="1" applyAlignment="1">
      <alignment horizontal="center"/>
    </xf>
    <xf numFmtId="0" fontId="21" fillId="37" borderId="16" xfId="0" applyFont="1" applyFill="1" applyBorder="1" applyAlignment="1">
      <alignment horizontal="left"/>
    </xf>
    <xf numFmtId="49" fontId="19" fillId="37" borderId="16" xfId="0" applyNumberFormat="1" applyFont="1" applyFill="1" applyBorder="1" applyAlignment="1">
      <alignment horizontal="center"/>
    </xf>
    <xf numFmtId="0" fontId="19" fillId="37" borderId="16" xfId="0" applyFont="1" applyFill="1" applyBorder="1" applyAlignment="1">
      <alignment horizontal="left"/>
    </xf>
    <xf numFmtId="0" fontId="19" fillId="37" borderId="17" xfId="0" applyFont="1" applyFill="1" applyBorder="1" applyAlignment="1">
      <alignment horizontal="center"/>
    </xf>
    <xf numFmtId="0" fontId="20" fillId="37" borderId="17" xfId="0" applyFont="1" applyFill="1" applyBorder="1" applyAlignment="1">
      <alignment horizontal="center"/>
    </xf>
    <xf numFmtId="0" fontId="19" fillId="37" borderId="16" xfId="0" applyNumberFormat="1" applyFont="1" applyFill="1" applyBorder="1" applyAlignment="1">
      <alignment horizontal="center"/>
    </xf>
    <xf numFmtId="14" fontId="0" fillId="0" borderId="0" xfId="0" applyNumberFormat="1"/>
    <xf numFmtId="49" fontId="0" fillId="0" borderId="0" xfId="0" applyNumberFormat="1" applyAlignment="1">
      <alignment horizontal="left"/>
    </xf>
    <xf numFmtId="0" fontId="22" fillId="38" borderId="18" xfId="0" applyFont="1" applyFill="1" applyBorder="1" applyAlignment="1">
      <alignment horizontal="center" vertical="center" wrapText="1"/>
    </xf>
    <xf numFmtId="49" fontId="22" fillId="38" borderId="16" xfId="0" applyNumberFormat="1" applyFont="1" applyFill="1" applyBorder="1" applyAlignment="1">
      <alignment horizontal="center"/>
    </xf>
    <xf numFmtId="0" fontId="22" fillId="38" borderId="16" xfId="0" applyFont="1" applyFill="1" applyBorder="1" applyAlignment="1">
      <alignment horizontal="center"/>
    </xf>
    <xf numFmtId="0" fontId="22" fillId="38" borderId="17" xfId="0" applyFont="1" applyFill="1" applyBorder="1" applyAlignment="1">
      <alignment horizontal="center"/>
    </xf>
    <xf numFmtId="0" fontId="19" fillId="0" borderId="16" xfId="0" applyNumberFormat="1" applyFont="1" applyFill="1" applyBorder="1" applyAlignment="1">
      <alignment horizontal="center"/>
    </xf>
    <xf numFmtId="14" fontId="0" fillId="0" borderId="0" xfId="0" applyNumberFormat="1" applyAlignment="1" applyProtection="1">
      <alignment vertical="center"/>
    </xf>
    <xf numFmtId="0" fontId="0" fillId="0" borderId="0" xfId="0" applyAlignment="1">
      <alignment horizontal="center"/>
    </xf>
    <xf numFmtId="0" fontId="0" fillId="35" borderId="0" xfId="0" applyFill="1" applyAlignment="1">
      <alignment horizontal="center"/>
    </xf>
    <xf numFmtId="22" fontId="0" fillId="0" borderId="0" xfId="0" applyNumberFormat="1"/>
    <xf numFmtId="0" fontId="16" fillId="33" borderId="18" xfId="0" applyFont="1" applyFill="1" applyBorder="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266700</xdr:colOff>
      <xdr:row>4</xdr:row>
      <xdr:rowOff>0</xdr:rowOff>
    </xdr:from>
    <xdr:to>
      <xdr:col>17</xdr:col>
      <xdr:colOff>85725</xdr:colOff>
      <xdr:row>13</xdr:row>
      <xdr:rowOff>104775</xdr:rowOff>
    </xdr:to>
    <xdr:sp macro="" textlink="">
      <xdr:nvSpPr>
        <xdr:cNvPr id="2" name="CaixaDeTexto 1"/>
        <xdr:cNvSpPr txBox="1"/>
      </xdr:nvSpPr>
      <xdr:spPr>
        <a:xfrm>
          <a:off x="5124450" y="571500"/>
          <a:ext cx="7134225" cy="1438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100"/>
            <a:t>Trabalhei consenso, medica tem muito paciente para tratamento de casais sorodiscordantesMedica já oferece em sua pratica clinica e já tem paciente em tarv com cd4 acima de </a:t>
          </a:r>
          <a:r>
            <a:rPr lang="pt-BR" sz="1100">
              <a:ln>
                <a:solidFill>
                  <a:srgbClr val="FF0000"/>
                </a:solidFill>
              </a:ln>
            </a:rPr>
            <a:t>500#mp</a:t>
          </a:r>
          <a:r>
            <a:rPr lang="pt-BR" sz="1100"/>
            <a:t> elogiou material de comorbidades, disse que fará diferença em sua </a:t>
          </a:r>
          <a:r>
            <a:rPr lang="pt-BR" sz="1100">
              <a:ln>
                <a:solidFill>
                  <a:srgbClr val="FF0000"/>
                </a:solidFill>
              </a:ln>
            </a:rPr>
            <a:t>rotina# obj </a:t>
          </a:r>
          <a:r>
            <a:rPr lang="pt-BR" sz="1100"/>
            <a:t>relatou que mesmo conhecendo os dados dos estudos 730 e 802 acaba tendo mais diarréia em uso de kaletra uma vez ao </a:t>
          </a:r>
          <a:r>
            <a:rPr lang="pt-BR" sz="1100">
              <a:ln>
                <a:solidFill>
                  <a:srgbClr val="FF0000"/>
                </a:solidFill>
              </a:ln>
            </a:rPr>
            <a:t>dia#concorrente</a:t>
          </a:r>
          <a:r>
            <a:rPr lang="pt-BR" sz="1100"/>
            <a:t> medica falou do posicionamento da Bms como concorrente de kaletra, abordagem de comorbidades relacionado a maior risco cardiovascular e dislipidemia presente em todos os pacientes em uso de kaletra</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19050</xdr:rowOff>
    </xdr:from>
    <xdr:ext cx="10496551" cy="10285715"/>
    <xdr:pic>
      <xdr:nvPicPr>
        <xdr:cNvPr id="2" name="Imagem 1"/>
        <xdr:cNvPicPr>
          <a:picLocks noChangeAspect="1"/>
        </xdr:cNvPicPr>
      </xdr:nvPicPr>
      <xdr:blipFill rotWithShape="1">
        <a:blip xmlns:r="http://schemas.openxmlformats.org/officeDocument/2006/relationships" r:embed="rId1"/>
        <a:srcRect l="38287" r="4310"/>
        <a:stretch/>
      </xdr:blipFill>
      <xdr:spPr>
        <a:xfrm>
          <a:off x="28575" y="19050"/>
          <a:ext cx="10496551" cy="10285715"/>
        </a:xfrm>
        <a:prstGeom prst="rect">
          <a:avLst/>
        </a:prstGeom>
      </xdr:spPr>
    </xdr:pic>
    <xdr:clientData/>
  </xdr:oneCellAnchor>
  <xdr:oneCellAnchor>
    <xdr:from>
      <xdr:col>17</xdr:col>
      <xdr:colOff>152399</xdr:colOff>
      <xdr:row>0</xdr:row>
      <xdr:rowOff>9525</xdr:rowOff>
    </xdr:from>
    <xdr:ext cx="10922891" cy="10285715"/>
    <xdr:pic>
      <xdr:nvPicPr>
        <xdr:cNvPr id="3" name="Imagem 2"/>
        <xdr:cNvPicPr>
          <a:picLocks noChangeAspect="1"/>
        </xdr:cNvPicPr>
      </xdr:nvPicPr>
      <xdr:blipFill rotWithShape="1">
        <a:blip xmlns:r="http://schemas.openxmlformats.org/officeDocument/2006/relationships" r:embed="rId2"/>
        <a:srcRect l="40266"/>
        <a:stretch/>
      </xdr:blipFill>
      <xdr:spPr>
        <a:xfrm>
          <a:off x="10515599" y="9525"/>
          <a:ext cx="10922891" cy="10285715"/>
        </a:xfrm>
        <a:prstGeom prst="rect">
          <a:avLst/>
        </a:prstGeom>
      </xdr:spPr>
    </xdr:pic>
    <xdr:clientData/>
  </xdr:one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338"/>
  <sheetViews>
    <sheetView topLeftCell="AC1" zoomScale="85" zoomScaleNormal="85" workbookViewId="0">
      <selection activeCell="AM2" sqref="AM2"/>
    </sheetView>
  </sheetViews>
  <sheetFormatPr defaultRowHeight="15" x14ac:dyDescent="0.25"/>
  <cols>
    <col min="2" max="2" width="13.85546875" bestFit="1" customWidth="1"/>
    <col min="3" max="3" width="9.42578125" bestFit="1" customWidth="1"/>
    <col min="4" max="4" width="30.7109375" bestFit="1" customWidth="1"/>
    <col min="5" max="5" width="23" bestFit="1" customWidth="1"/>
    <col min="6" max="6" width="18.42578125" bestFit="1" customWidth="1"/>
    <col min="7" max="7" width="14.28515625" bestFit="1" customWidth="1"/>
    <col min="8" max="8" width="16.42578125" bestFit="1" customWidth="1"/>
    <col min="9" max="9" width="12.85546875" bestFit="1" customWidth="1"/>
    <col min="10" max="10" width="47.28515625" bestFit="1" customWidth="1"/>
    <col min="11" max="11" width="18.5703125" bestFit="1" customWidth="1"/>
    <col min="12" max="12" width="14.7109375" bestFit="1" customWidth="1"/>
    <col min="13" max="13" width="25.140625" bestFit="1" customWidth="1"/>
    <col min="14" max="14" width="11.5703125" bestFit="1" customWidth="1"/>
    <col min="15" max="15" width="17.140625" bestFit="1" customWidth="1"/>
    <col min="16" max="16" width="12.28515625" bestFit="1" customWidth="1"/>
    <col min="17" max="17" width="27.28515625" bestFit="1" customWidth="1"/>
    <col min="18" max="18" width="17.140625" bestFit="1" customWidth="1"/>
    <col min="19" max="19" width="14.42578125" bestFit="1" customWidth="1"/>
    <col min="20" max="20" width="9.7109375" bestFit="1" customWidth="1"/>
    <col min="21" max="21" width="13.140625" bestFit="1" customWidth="1"/>
    <col min="22" max="22" width="20.7109375" bestFit="1" customWidth="1"/>
    <col min="23" max="24" width="20.5703125" bestFit="1" customWidth="1"/>
    <col min="25" max="28" width="14.42578125" bestFit="1" customWidth="1"/>
    <col min="29" max="29" width="90.85546875" customWidth="1"/>
    <col min="30" max="30" width="8" bestFit="1" customWidth="1"/>
    <col min="31" max="31" width="20.7109375" customWidth="1"/>
    <col min="32" max="32" width="19" customWidth="1"/>
    <col min="39" max="39" width="35.140625" customWidth="1"/>
    <col min="40" max="40" width="15.7109375" customWidth="1"/>
    <col min="43" max="43" width="14.85546875" customWidth="1"/>
  </cols>
  <sheetData>
    <row r="1" spans="1:44" s="1" customFormat="1" x14ac:dyDescent="0.25">
      <c r="A1" s="1" t="s">
        <v>1305</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8" t="s">
        <v>27</v>
      </c>
      <c r="AD1" s="8" t="s">
        <v>4750</v>
      </c>
      <c r="AE1" s="13" t="s">
        <v>1322</v>
      </c>
      <c r="AF1" s="13" t="s">
        <v>1323</v>
      </c>
      <c r="AG1" s="13" t="s">
        <v>1324</v>
      </c>
      <c r="AH1" s="13" t="s">
        <v>1325</v>
      </c>
      <c r="AI1" s="13" t="s">
        <v>1326</v>
      </c>
      <c r="AJ1" s="13" t="s">
        <v>1327</v>
      </c>
      <c r="AK1" s="13" t="s">
        <v>1328</v>
      </c>
      <c r="AL1" s="13" t="s">
        <v>1329</v>
      </c>
      <c r="AM1" s="13" t="s">
        <v>1409</v>
      </c>
      <c r="AN1" s="13" t="s">
        <v>1410</v>
      </c>
      <c r="AO1" s="13" t="s">
        <v>1411</v>
      </c>
      <c r="AP1" s="13" t="s">
        <v>1412</v>
      </c>
      <c r="AQ1" s="13" t="s">
        <v>1413</v>
      </c>
      <c r="AR1" s="13" t="s">
        <v>1414</v>
      </c>
    </row>
    <row r="2" spans="1:44" x14ac:dyDescent="0.25">
      <c r="A2">
        <v>1</v>
      </c>
      <c r="B2" t="s">
        <v>28</v>
      </c>
      <c r="C2">
        <v>391102</v>
      </c>
      <c r="D2" s="40">
        <v>41366.629861111098</v>
      </c>
      <c r="E2" s="40">
        <v>41367.551388888904</v>
      </c>
      <c r="F2" s="40">
        <v>41367.5180555556</v>
      </c>
      <c r="G2" t="s">
        <v>110</v>
      </c>
      <c r="H2">
        <v>60000016841420</v>
      </c>
      <c r="J2" t="s">
        <v>111</v>
      </c>
      <c r="M2" t="s">
        <v>33</v>
      </c>
      <c r="N2">
        <v>60000015461254</v>
      </c>
      <c r="O2">
        <v>60000016462659</v>
      </c>
      <c r="P2">
        <v>140156000000157</v>
      </c>
      <c r="R2" t="s">
        <v>34</v>
      </c>
      <c r="S2" t="s">
        <v>35</v>
      </c>
      <c r="W2" t="s">
        <v>37</v>
      </c>
      <c r="AC2" t="s">
        <v>112</v>
      </c>
      <c r="AD2" t="s">
        <v>1443</v>
      </c>
      <c r="AE2" s="14" t="str">
        <f t="shared" ref="AE2:AE65" si="0">SUBSTITUTE(AC2,"# ","#")</f>
        <v>VERIFIQUEI ADESÃO DOS PACIENTES ENFERMEIRA COMENTOU QUE TEM INICIADO PACIENTES COM DOSE ÚNICA DE KALETRA E TEM OBTIDO SUCESSO MAS AINDA SÃO POUCOS COM ETS POSOLOGIA</v>
      </c>
      <c r="AF2" s="14" t="str">
        <f>SUBSTITUTE(AE2,"@ ","@")</f>
        <v>VERIFIQUEI ADESÃO DOS PACIENTES ENFERMEIRA COMENTOU QUE TEM INICIADO PACIENTES COM DOSE ÚNICA DE KALETRA E TEM OBTIDO SUCESSO MAS AINDA SÃO POUCOS COM ETS POSOLOGIA</v>
      </c>
      <c r="AG2" s="14">
        <f>IFERROR(FIND("#",AF2),1)</f>
        <v>1</v>
      </c>
      <c r="AH2" s="14">
        <f>IFERROR(FIND("#",$AF2,AG2+1),LEN($AF2)+1)</f>
        <v>165</v>
      </c>
      <c r="AI2" s="14">
        <f>IFERROR(FIND("#",$AF2,AH2+1),LEN($AF2)+1)</f>
        <v>165</v>
      </c>
      <c r="AJ2" s="14">
        <f>IFERROR(FIND("#",$AF2,AI2+1),LEN($AF2)+1)</f>
        <v>165</v>
      </c>
      <c r="AK2" s="14">
        <f>IFERROR(FIND("#",$AF2,AJ2+1),LEN($AF2)+1)</f>
        <v>165</v>
      </c>
      <c r="AL2" s="14">
        <f>IFERROR(FIND("#",$AF2,AK2+1),LEN($AF2)+1)</f>
        <v>165</v>
      </c>
      <c r="AM2" s="14" t="str">
        <f>MID($AF2,AG2,IF(AG2=1,AH2,(AH2-AG2)))</f>
        <v>VERIFIQUEI ADESÃO DOS PACIENTES ENFERMEIRA COMENTOU QUE TEM INICIADO PACIENTES COM DOSE ÚNICA DE KALETRA E TEM OBTIDO SUCESSO MAS AINDA SÃO POUCOS COM ETS POSOLOGIA</v>
      </c>
      <c r="AN2" s="14" t="str">
        <f t="shared" ref="AN2" si="1">IF(AH2=AI2,"",MID($AF2,AH2,AI2-AH2))</f>
        <v/>
      </c>
      <c r="AO2" s="14" t="str">
        <f>IF(AI2=AJ2,"",MID($AF2,AI2,AJ2-AI2))</f>
        <v/>
      </c>
      <c r="AP2" s="14" t="str">
        <f t="shared" ref="AP2:AQ2" si="2">IF(AJ2=AK2,"",MID($AF2,AJ2,AK2-AJ2))</f>
        <v/>
      </c>
      <c r="AQ2" s="14" t="str">
        <f t="shared" si="2"/>
        <v/>
      </c>
      <c r="AR2" s="14" t="str">
        <f>IF(AL2=AK2,"",MID($AF2,AL2,LEN(AF2)-AL2))</f>
        <v/>
      </c>
    </row>
    <row r="3" spans="1:44" x14ac:dyDescent="0.25">
      <c r="A3">
        <v>1</v>
      </c>
      <c r="B3" t="s">
        <v>28</v>
      </c>
      <c r="C3">
        <v>391102</v>
      </c>
      <c r="D3" s="40">
        <v>41366.511805555601</v>
      </c>
      <c r="E3" s="40">
        <v>41366.863888888904</v>
      </c>
      <c r="F3" s="40">
        <v>41366.834027777797</v>
      </c>
      <c r="G3" t="s">
        <v>29</v>
      </c>
      <c r="H3">
        <v>60000012341887</v>
      </c>
      <c r="I3" t="s">
        <v>113</v>
      </c>
      <c r="J3" t="s">
        <v>114</v>
      </c>
      <c r="K3" t="s">
        <v>32</v>
      </c>
      <c r="L3">
        <v>6</v>
      </c>
      <c r="M3" t="s">
        <v>33</v>
      </c>
      <c r="N3">
        <v>60000015461254</v>
      </c>
      <c r="O3">
        <v>60000016462659</v>
      </c>
      <c r="P3">
        <v>140156000000080</v>
      </c>
      <c r="R3" t="s">
        <v>34</v>
      </c>
      <c r="S3" t="s">
        <v>35</v>
      </c>
      <c r="T3" t="s">
        <v>36</v>
      </c>
      <c r="W3" t="s">
        <v>37</v>
      </c>
      <c r="AC3" t="s">
        <v>115</v>
      </c>
      <c r="AD3" t="s">
        <v>1443</v>
      </c>
      <c r="AE3" s="14" t="str">
        <f t="shared" si="0"/>
        <v>Retomamos visita sobre consensoCOMENTOU QUE LEU O MATERIAL MAS CONSIDEROU QUE NÃO HAVIA MUITAS NOVIDADES. EM RELAÇÃO AOS CRITÉRIOS DE INICIO DE TRATAMENTO DIZ QUE OS PACIENTES TEM CHEGADO DOENTES COM CD4 BAIXOSONDEI SOBRE EXPERIÊNCIA COM KALETRA UMA VEZ AO DIAMÉDICO COMENTOU QUE TEM TIDO BOA EXPERIÊNCIA COM DOSE UNICA NOTURNA</v>
      </c>
      <c r="AF3" s="14" t="str">
        <f t="shared" ref="AF3:AF66" si="3">SUBSTITUTE(AE3,"@ ","@")</f>
        <v>Retomamos visita sobre consensoCOMENTOU QUE LEU O MATERIAL MAS CONSIDEROU QUE NÃO HAVIA MUITAS NOVIDADES. EM RELAÇÃO AOS CRITÉRIOS DE INICIO DE TRATAMENTO DIZ QUE OS PACIENTES TEM CHEGADO DOENTES COM CD4 BAIXOSONDEI SOBRE EXPERIÊNCIA COM KALETRA UMA VEZ AO DIAMÉDICO COMENTOU QUE TEM TIDO BOA EXPERIÊNCIA COM DOSE UNICA NOTURNA</v>
      </c>
      <c r="AG3" s="14">
        <f t="shared" ref="AG3:AG66" si="4">IFERROR(FIND("#",AF3),1)</f>
        <v>1</v>
      </c>
      <c r="AH3" s="14">
        <f t="shared" ref="AH3:AL3" si="5">IFERROR(FIND("#",$AF3,AG3+1),LEN($AF3)+1)</f>
        <v>328</v>
      </c>
      <c r="AI3" s="14">
        <f t="shared" si="5"/>
        <v>328</v>
      </c>
      <c r="AJ3" s="14">
        <f t="shared" si="5"/>
        <v>328</v>
      </c>
      <c r="AK3" s="14">
        <f t="shared" si="5"/>
        <v>328</v>
      </c>
      <c r="AL3" s="14">
        <f t="shared" si="5"/>
        <v>328</v>
      </c>
      <c r="AM3" s="14" t="str">
        <f t="shared" ref="AM3:AM29" si="6">MID($AF3,AG3,IF(AG3=1,AH3,(AH3-AG3)))</f>
        <v>Retomamos visita sobre consensoCOMENTOU QUE LEU O MATERIAL MAS CONSIDEROU QUE NÃO HAVIA MUITAS NOVIDADES. EM RELAÇÃO AOS CRITÉRIOS DE INICIO DE TRATAMENTO DIZ QUE OS PACIENTES TEM CHEGADO DOENTES COM CD4 BAIXOSONDEI SOBRE EXPERIÊNCIA COM KALETRA UMA VEZ AO DIAMÉDICO COMENTOU QUE TEM TIDO BOA EXPERIÊNCIA COM DOSE UNICA NOTURNA</v>
      </c>
      <c r="AN3" s="14" t="str">
        <f t="shared" ref="AN3:AN29" si="7">IF(AH3=AI3,"",MID($AF3,AH3,AI3-AH3))</f>
        <v/>
      </c>
      <c r="AO3" s="14" t="str">
        <f t="shared" ref="AO3:AO29" si="8">IF(AI3=AJ3,"",MID($AF3,AI3,AJ3-AI3))</f>
        <v/>
      </c>
      <c r="AP3" s="14" t="str">
        <f t="shared" ref="AP3:AP29" si="9">IF(AJ3=AK3,"",MID($AF3,AJ3,AK3-AJ3))</f>
        <v/>
      </c>
      <c r="AQ3" s="14" t="str">
        <f t="shared" ref="AQ3:AQ29" si="10">IF(AK3=AL3,"",MID($AF3,AK3,AL3-AK3))</f>
        <v/>
      </c>
      <c r="AR3" s="14" t="str">
        <f t="shared" ref="AR3:AR29" si="11">IF(AL3=AK3,"",MID($AF3,AL3,LEN(AF3)-AL3))</f>
        <v/>
      </c>
    </row>
    <row r="4" spans="1:44" x14ac:dyDescent="0.25">
      <c r="A4">
        <v>1</v>
      </c>
      <c r="B4" t="s">
        <v>28</v>
      </c>
      <c r="C4">
        <v>391102</v>
      </c>
      <c r="D4" s="40">
        <v>41366.472916666702</v>
      </c>
      <c r="E4" s="40">
        <v>41366.647916666698</v>
      </c>
      <c r="F4" s="40">
        <v>41366.6118055556</v>
      </c>
      <c r="G4" t="s">
        <v>29</v>
      </c>
      <c r="H4">
        <v>60000012297619</v>
      </c>
      <c r="I4" t="s">
        <v>116</v>
      </c>
      <c r="J4" t="s">
        <v>117</v>
      </c>
      <c r="K4" t="s">
        <v>32</v>
      </c>
      <c r="L4">
        <v>4</v>
      </c>
      <c r="M4" t="s">
        <v>33</v>
      </c>
      <c r="N4">
        <v>60000015461254</v>
      </c>
      <c r="O4">
        <v>60000016462659</v>
      </c>
      <c r="P4">
        <v>140156000000059</v>
      </c>
      <c r="R4" t="s">
        <v>34</v>
      </c>
      <c r="S4" t="s">
        <v>35</v>
      </c>
      <c r="T4" t="s">
        <v>36</v>
      </c>
      <c r="W4" t="s">
        <v>37</v>
      </c>
      <c r="AC4" t="s">
        <v>118</v>
      </c>
      <c r="AD4" t="s">
        <v>1443</v>
      </c>
      <c r="AE4" s="14" t="str">
        <f t="shared" si="0"/>
        <v>Retomamos visita sobre consenso#MP COMENTOU QUE LEU O MATERIAL MAS CONSIDEROU QUE NÃO HAVIA MUITAS NOVIDADES. EM RELAÇÃO AOS CRITÉRIOS DE INICIO DE TRATAMENTO DIZ QUE OS PACIENTES TEM CHEGADO DOENTES COM CD4 BAIXO#OBJ MÉDICA DIZ AINDA NÃO TER EXPERIÊNCIA COM KALETRA UMA VEZ AO DIA POIS TENTOU COM UMA PACIENTE E NÃO OBTEVE SUCESSO DEVIDO AO TAMANHO DO COMPRIMIDOREFORCEI A IMPORTÂNCIA DE AUMENTAR SUA EXPERIÊNCIA CLINICA E SUGERI A TOMADA NOTURNA QUE PODE TRAZER MAIS TOLERÂNCIA</v>
      </c>
      <c r="AF4" s="14" t="str">
        <f t="shared" si="3"/>
        <v>Retomamos visita sobre consenso#MP COMENTOU QUE LEU O MATERIAL MAS CONSIDEROU QUE NÃO HAVIA MUITAS NOVIDADES. EM RELAÇÃO AOS CRITÉRIOS DE INICIO DE TRATAMENTO DIZ QUE OS PACIENTES TEM CHEGADO DOENTES COM CD4 BAIXO#OBJ MÉDICA DIZ AINDA NÃO TER EXPERIÊNCIA COM KALETRA UMA VEZ AO DIA POIS TENTOU COM UMA PACIENTE E NÃO OBTEVE SUCESSO DEVIDO AO TAMANHO DO COMPRIMIDOREFORCEI A IMPORTÂNCIA DE AUMENTAR SUA EXPERIÊNCIA CLINICA E SUGERI A TOMADA NOTURNA QUE PODE TRAZER MAIS TOLERÂNCIA</v>
      </c>
      <c r="AG4" s="14">
        <f t="shared" si="4"/>
        <v>32</v>
      </c>
      <c r="AH4" s="14">
        <f t="shared" ref="AH4:AL4" si="12">IFERROR(FIND("#",$AF4,AG4+1),LEN($AF4)+1)</f>
        <v>214</v>
      </c>
      <c r="AI4" s="14">
        <f t="shared" si="12"/>
        <v>480</v>
      </c>
      <c r="AJ4" s="14">
        <f t="shared" si="12"/>
        <v>480</v>
      </c>
      <c r="AK4" s="14">
        <f t="shared" si="12"/>
        <v>480</v>
      </c>
      <c r="AL4" s="14">
        <f t="shared" si="12"/>
        <v>480</v>
      </c>
      <c r="AM4" s="14" t="str">
        <f t="shared" si="6"/>
        <v>#MP COMENTOU QUE LEU O MATERIAL MAS CONSIDEROU QUE NÃO HAVIA MUITAS NOVIDADES. EM RELAÇÃO AOS CRITÉRIOS DE INICIO DE TRATAMENTO DIZ QUE OS PACIENTES TEM CHEGADO DOENTES COM CD4 BAIXO</v>
      </c>
      <c r="AN4" s="14" t="str">
        <f t="shared" si="7"/>
        <v>#OBJ MÉDICA DIZ AINDA NÃO TER EXPERIÊNCIA COM KALETRA UMA VEZ AO DIA POIS TENTOU COM UMA PACIENTE E NÃO OBTEVE SUCESSO DEVIDO AO TAMANHO DO COMPRIMIDOREFORCEI A IMPORTÂNCIA DE AUMENTAR SUA EXPERIÊNCIA CLINICA E SUGERI A TOMADA NOTURNA QUE PODE TRAZER MAIS TOLERÂNCIA</v>
      </c>
      <c r="AO4" s="14" t="str">
        <f t="shared" si="8"/>
        <v/>
      </c>
      <c r="AP4" s="14" t="str">
        <f t="shared" si="9"/>
        <v/>
      </c>
      <c r="AQ4" s="14" t="str">
        <f t="shared" si="10"/>
        <v/>
      </c>
      <c r="AR4" s="14" t="str">
        <f t="shared" si="11"/>
        <v/>
      </c>
    </row>
    <row r="5" spans="1:44" x14ac:dyDescent="0.25">
      <c r="A5">
        <v>1</v>
      </c>
      <c r="B5" t="s">
        <v>28</v>
      </c>
      <c r="C5">
        <v>391102</v>
      </c>
      <c r="D5" s="40">
        <v>41366.359027777798</v>
      </c>
      <c r="E5" s="40">
        <v>41366.652083333298</v>
      </c>
      <c r="F5" s="40">
        <v>41366.6118055556</v>
      </c>
      <c r="G5" t="s">
        <v>29</v>
      </c>
      <c r="H5">
        <v>60000012331811</v>
      </c>
      <c r="I5" t="s">
        <v>119</v>
      </c>
      <c r="J5" t="s">
        <v>120</v>
      </c>
      <c r="K5" t="s">
        <v>32</v>
      </c>
      <c r="L5">
        <v>4</v>
      </c>
      <c r="M5" t="s">
        <v>33</v>
      </c>
      <c r="N5">
        <v>60000015461254</v>
      </c>
      <c r="O5">
        <v>60000016462659</v>
      </c>
      <c r="P5">
        <v>140156000000073</v>
      </c>
      <c r="R5" t="s">
        <v>34</v>
      </c>
      <c r="S5" t="s">
        <v>35</v>
      </c>
      <c r="T5" t="s">
        <v>36</v>
      </c>
      <c r="W5" t="s">
        <v>37</v>
      </c>
      <c r="AC5" t="s">
        <v>121</v>
      </c>
      <c r="AD5" t="s">
        <v>1443</v>
      </c>
      <c r="AE5" s="14" t="str">
        <f t="shared" si="0"/>
        <v>Retomamos visita sobre consensoCOMENTOU QUE LEU O MATERIAL MAS CONSIDEROU QUE NÃO HAVIA MUITAS NOVIDADES. EM RELAÇÃO AOS CRITÉRIOS DE INICIO DE TRATAMENTO DIZ QUE OS PACIENTES TEM CHEGADO DOENTES COM CD4 BAIXO#OBJ MÉDICA DIZ AINDA NÃO TER EXPERIÊNCIA COM KALETRA UMA VEZ AO DIA POIS TENTOU COM UMA PACIENTE E NÃO OBTEVE SUCESSO DEVIDO AO TAMANHO DO COMPRIMIDOREFORCEI A IMPORTÂNCIA DE AUMENTAR SUA EXPERIÊNCIA CLINICA E SUGERI A TOMADA NOTURNA QUE PODE TRAZER MAIS TOLERÂNCIA</v>
      </c>
      <c r="AF5" s="14" t="str">
        <f t="shared" si="3"/>
        <v>Retomamos visita sobre consensoCOMENTOU QUE LEU O MATERIAL MAS CONSIDEROU QUE NÃO HAVIA MUITAS NOVIDADES. EM RELAÇÃO AOS CRITÉRIOS DE INICIO DE TRATAMENTO DIZ QUE OS PACIENTES TEM CHEGADO DOENTES COM CD4 BAIXO#OBJ MÉDICA DIZ AINDA NÃO TER EXPERIÊNCIA COM KALETRA UMA VEZ AO DIA POIS TENTOU COM UMA PACIENTE E NÃO OBTEVE SUCESSO DEVIDO AO TAMANHO DO COMPRIMIDOREFORCEI A IMPORTÂNCIA DE AUMENTAR SUA EXPERIÊNCIA CLINICA E SUGERI A TOMADA NOTURNA QUE PODE TRAZER MAIS TOLERÂNCIA</v>
      </c>
      <c r="AG5" s="14">
        <f t="shared" si="4"/>
        <v>210</v>
      </c>
      <c r="AH5" s="14">
        <f t="shared" ref="AH5:AL5" si="13">IFERROR(FIND("#",$AF5,AG5+1),LEN($AF5)+1)</f>
        <v>476</v>
      </c>
      <c r="AI5" s="14">
        <f t="shared" si="13"/>
        <v>476</v>
      </c>
      <c r="AJ5" s="14">
        <f t="shared" si="13"/>
        <v>476</v>
      </c>
      <c r="AK5" s="14">
        <f t="shared" si="13"/>
        <v>476</v>
      </c>
      <c r="AL5" s="14">
        <f t="shared" si="13"/>
        <v>476</v>
      </c>
      <c r="AM5" s="14" t="str">
        <f t="shared" si="6"/>
        <v>#OBJ MÉDICA DIZ AINDA NÃO TER EXPERIÊNCIA COM KALETRA UMA VEZ AO DIA POIS TENTOU COM UMA PACIENTE E NÃO OBTEVE SUCESSO DEVIDO AO TAMANHO DO COMPRIMIDOREFORCEI A IMPORTÂNCIA DE AUMENTAR SUA EXPERIÊNCIA CLINICA E SUGERI A TOMADA NOTURNA QUE PODE TRAZER MAIS TOLERÂNCIA</v>
      </c>
      <c r="AN5" s="14" t="str">
        <f t="shared" si="7"/>
        <v/>
      </c>
      <c r="AO5" s="14" t="str">
        <f t="shared" si="8"/>
        <v/>
      </c>
      <c r="AP5" s="14" t="str">
        <f t="shared" si="9"/>
        <v/>
      </c>
      <c r="AQ5" s="14" t="str">
        <f t="shared" si="10"/>
        <v/>
      </c>
      <c r="AR5" s="14" t="str">
        <f t="shared" si="11"/>
        <v/>
      </c>
    </row>
    <row r="6" spans="1:44" x14ac:dyDescent="0.25">
      <c r="A6">
        <v>1</v>
      </c>
      <c r="B6" t="s">
        <v>28</v>
      </c>
      <c r="C6">
        <v>391102</v>
      </c>
      <c r="D6" s="40">
        <v>41365.623611111099</v>
      </c>
      <c r="E6" s="40">
        <v>41366.917361111096</v>
      </c>
      <c r="F6" s="40">
        <v>41366.879166666702</v>
      </c>
      <c r="G6" t="s">
        <v>29</v>
      </c>
      <c r="H6">
        <v>60000012533999</v>
      </c>
      <c r="I6" t="s">
        <v>122</v>
      </c>
      <c r="J6" t="s">
        <v>123</v>
      </c>
      <c r="K6" t="s">
        <v>32</v>
      </c>
      <c r="L6">
        <v>4</v>
      </c>
      <c r="M6" t="s">
        <v>33</v>
      </c>
      <c r="N6">
        <v>60000015461254</v>
      </c>
      <c r="O6">
        <v>60000016462659</v>
      </c>
      <c r="P6">
        <v>140156000000129</v>
      </c>
      <c r="R6" t="s">
        <v>34</v>
      </c>
      <c r="S6" t="s">
        <v>35</v>
      </c>
      <c r="T6" t="s">
        <v>36</v>
      </c>
      <c r="W6" t="s">
        <v>37</v>
      </c>
      <c r="AC6" t="s">
        <v>124</v>
      </c>
      <c r="AD6" t="s">
        <v>1443</v>
      </c>
      <c r="AE6" s="14" t="str">
        <f t="shared" si="0"/>
        <v>Retomamos visita sobre consensoMÉDICA COMENTO QUE NOS COINFECTADOS EXISTE UM ORIENTAÇÃO NÃO OFICIAL DE USA ATV SEM RITONAREFORCEI A IMPORTÂNCIA DE AUMENTAR SUA EXPERIÊNCIA CLINICA E SUGERI A TOMADA NOTURNA QUE PODE TRAZER MAIS TOLERÂNCIA</v>
      </c>
      <c r="AF6" s="14" t="str">
        <f t="shared" si="3"/>
        <v>Retomamos visita sobre consensoMÉDICA COMENTO QUE NOS COINFECTADOS EXISTE UM ORIENTAÇÃO NÃO OFICIAL DE USA ATV SEM RITONAREFORCEI A IMPORTÂNCIA DE AUMENTAR SUA EXPERIÊNCIA CLINICA E SUGERI A TOMADA NOTURNA QUE PODE TRAZER MAIS TOLERÂNCIA</v>
      </c>
      <c r="AG6" s="14">
        <f t="shared" si="4"/>
        <v>1</v>
      </c>
      <c r="AH6" s="14">
        <f t="shared" ref="AH6:AL6" si="14">IFERROR(FIND("#",$AF6,AG6+1),LEN($AF6)+1)</f>
        <v>238</v>
      </c>
      <c r="AI6" s="14">
        <f t="shared" si="14"/>
        <v>238</v>
      </c>
      <c r="AJ6" s="14">
        <f t="shared" si="14"/>
        <v>238</v>
      </c>
      <c r="AK6" s="14">
        <f t="shared" si="14"/>
        <v>238</v>
      </c>
      <c r="AL6" s="14">
        <f t="shared" si="14"/>
        <v>238</v>
      </c>
      <c r="AM6" s="14" t="str">
        <f t="shared" si="6"/>
        <v>Retomamos visita sobre consensoMÉDICA COMENTO QUE NOS COINFECTADOS EXISTE UM ORIENTAÇÃO NÃO OFICIAL DE USA ATV SEM RITONAREFORCEI A IMPORTÂNCIA DE AUMENTAR SUA EXPERIÊNCIA CLINICA E SUGERI A TOMADA NOTURNA QUE PODE TRAZER MAIS TOLERÂNCIA</v>
      </c>
      <c r="AN6" s="14" t="str">
        <f t="shared" si="7"/>
        <v/>
      </c>
      <c r="AO6" s="14" t="str">
        <f t="shared" si="8"/>
        <v/>
      </c>
      <c r="AP6" s="14" t="str">
        <f t="shared" si="9"/>
        <v/>
      </c>
      <c r="AQ6" s="14" t="str">
        <f t="shared" si="10"/>
        <v/>
      </c>
      <c r="AR6" s="14" t="str">
        <f t="shared" si="11"/>
        <v/>
      </c>
    </row>
    <row r="7" spans="1:44" x14ac:dyDescent="0.25">
      <c r="A7">
        <v>1</v>
      </c>
      <c r="B7" t="s">
        <v>28</v>
      </c>
      <c r="C7">
        <v>391102</v>
      </c>
      <c r="D7" s="40">
        <v>41365.613194444399</v>
      </c>
      <c r="E7" s="40">
        <v>41366.870138888902</v>
      </c>
      <c r="F7" s="40">
        <v>41366.834027777797</v>
      </c>
      <c r="G7" t="s">
        <v>29</v>
      </c>
      <c r="H7">
        <v>60000017964072</v>
      </c>
      <c r="I7" t="s">
        <v>125</v>
      </c>
      <c r="J7" t="s">
        <v>126</v>
      </c>
      <c r="K7" t="s">
        <v>32</v>
      </c>
      <c r="L7">
        <v>4</v>
      </c>
      <c r="M7" t="s">
        <v>33</v>
      </c>
      <c r="N7">
        <v>60000015461254</v>
      </c>
      <c r="O7">
        <v>60000016462659</v>
      </c>
      <c r="P7">
        <v>140156000000094</v>
      </c>
      <c r="R7" t="s">
        <v>34</v>
      </c>
      <c r="S7" t="s">
        <v>35</v>
      </c>
      <c r="T7" t="s">
        <v>36</v>
      </c>
      <c r="W7" t="s">
        <v>37</v>
      </c>
      <c r="AC7" t="s">
        <v>127</v>
      </c>
      <c r="AD7" t="s">
        <v>1437</v>
      </c>
      <c r="AE7" s="14" t="str">
        <f t="shared" si="0"/>
        <v>Retomamos visita sobre consenso#OBJ MÉDICO CONSIDERA UM PROBLEMA O USO DE KALETRA EM COINFECTADOS COM TB. POIS KALETRA NÃO PODE SER USADOREFORCEI A IMPORTÂNCIA DE AUMENTAR SUA EXPERIÊNCIA CLINICA E SUGERI A TOMADA NOTURNA QUE PODE TRAZER MAIS TOLERÂNCIA</v>
      </c>
      <c r="AF7" s="14" t="str">
        <f t="shared" si="3"/>
        <v>Retomamos visita sobre consenso#OBJ MÉDICO CONSIDERA UM PROBLEMA O USO DE KALETRA EM COINFECTADOS COM TB. POIS KALETRA NÃO PODE SER USADOREFORCEI A IMPORTÂNCIA DE AUMENTAR SUA EXPERIÊNCIA CLINICA E SUGERI A TOMADA NOTURNA QUE PODE TRAZER MAIS TOLERÂNCIA</v>
      </c>
      <c r="AG7" s="14">
        <f t="shared" si="4"/>
        <v>32</v>
      </c>
      <c r="AH7" s="14">
        <f t="shared" ref="AH7:AL7" si="15">IFERROR(FIND("#",$AF7,AG7+1),LEN($AF7)+1)</f>
        <v>254</v>
      </c>
      <c r="AI7" s="14">
        <f t="shared" si="15"/>
        <v>254</v>
      </c>
      <c r="AJ7" s="14">
        <f t="shared" si="15"/>
        <v>254</v>
      </c>
      <c r="AK7" s="14">
        <f t="shared" si="15"/>
        <v>254</v>
      </c>
      <c r="AL7" s="14">
        <f t="shared" si="15"/>
        <v>254</v>
      </c>
      <c r="AM7" s="14" t="str">
        <f t="shared" si="6"/>
        <v>#OBJ MÉDICO CONSIDERA UM PROBLEMA O USO DE KALETRA EM COINFECTADOS COM TB. POIS KALETRA NÃO PODE SER USADOREFORCEI A IMPORTÂNCIA DE AUMENTAR SUA EXPERIÊNCIA CLINICA E SUGERI A TOMADA NOTURNA QUE PODE TRAZER MAIS TOLERÂNCIA</v>
      </c>
      <c r="AN7" s="14" t="str">
        <f t="shared" si="7"/>
        <v/>
      </c>
      <c r="AO7" s="14" t="str">
        <f t="shared" si="8"/>
        <v/>
      </c>
      <c r="AP7" s="14" t="str">
        <f t="shared" si="9"/>
        <v/>
      </c>
      <c r="AQ7" s="14" t="str">
        <f t="shared" si="10"/>
        <v/>
      </c>
      <c r="AR7" s="14" t="str">
        <f t="shared" si="11"/>
        <v/>
      </c>
    </row>
    <row r="8" spans="1:44" x14ac:dyDescent="0.25">
      <c r="A8">
        <v>1</v>
      </c>
      <c r="B8" t="s">
        <v>28</v>
      </c>
      <c r="C8">
        <v>391102</v>
      </c>
      <c r="D8" s="40">
        <v>41365.489583333299</v>
      </c>
      <c r="E8" s="40">
        <v>41366.866666666698</v>
      </c>
      <c r="F8" s="40">
        <v>41366.834027777797</v>
      </c>
      <c r="G8" t="s">
        <v>29</v>
      </c>
      <c r="H8">
        <v>60000012512907</v>
      </c>
      <c r="I8" t="s">
        <v>128</v>
      </c>
      <c r="J8" t="s">
        <v>129</v>
      </c>
      <c r="K8" t="s">
        <v>32</v>
      </c>
      <c r="L8">
        <v>4</v>
      </c>
      <c r="M8" t="s">
        <v>33</v>
      </c>
      <c r="N8">
        <v>60000015461254</v>
      </c>
      <c r="O8">
        <v>60000016462659</v>
      </c>
      <c r="P8">
        <v>140156000000087</v>
      </c>
      <c r="R8" t="s">
        <v>34</v>
      </c>
      <c r="S8" t="s">
        <v>35</v>
      </c>
      <c r="T8" t="s">
        <v>36</v>
      </c>
      <c r="W8" t="s">
        <v>37</v>
      </c>
      <c r="AC8" t="s">
        <v>130</v>
      </c>
      <c r="AD8" t="s">
        <v>1443</v>
      </c>
      <c r="AE8" s="14" t="str">
        <f t="shared" si="0"/>
        <v>Retomamos visita sobre consensoMédico bastante resistenteREFORCEI A IMPORTÂNCIA DE AUMENTAR SUA EXPERIÊNCIA CLINICA E SUGERI A TOMADA NOTURNA QUE PODE TRAZER MAIS TOLERÂNCIA</v>
      </c>
      <c r="AF8" s="14" t="str">
        <f t="shared" si="3"/>
        <v>Retomamos visita sobre consensoMédico bastante resistenteREFORCEI A IMPORTÂNCIA DE AUMENTAR SUA EXPERIÊNCIA CLINICA E SUGERI A TOMADA NOTURNA QUE PODE TRAZER MAIS TOLERÂNCIA</v>
      </c>
      <c r="AG8" s="14">
        <f t="shared" si="4"/>
        <v>1</v>
      </c>
      <c r="AH8" s="14">
        <f t="shared" ref="AH8:AL8" si="16">IFERROR(FIND("#",$AF8,AG8+1),LEN($AF8)+1)</f>
        <v>174</v>
      </c>
      <c r="AI8" s="14">
        <f t="shared" si="16"/>
        <v>174</v>
      </c>
      <c r="AJ8" s="14">
        <f t="shared" si="16"/>
        <v>174</v>
      </c>
      <c r="AK8" s="14">
        <f t="shared" si="16"/>
        <v>174</v>
      </c>
      <c r="AL8" s="14">
        <f t="shared" si="16"/>
        <v>174</v>
      </c>
      <c r="AM8" s="14" t="str">
        <f t="shared" si="6"/>
        <v>Retomamos visita sobre consensoMédico bastante resistenteREFORCEI A IMPORTÂNCIA DE AUMENTAR SUA EXPERIÊNCIA CLINICA E SUGERI A TOMADA NOTURNA QUE PODE TRAZER MAIS TOLERÂNCIA</v>
      </c>
      <c r="AN8" s="14" t="str">
        <f t="shared" si="7"/>
        <v/>
      </c>
      <c r="AO8" s="14" t="str">
        <f t="shared" si="8"/>
        <v/>
      </c>
      <c r="AP8" s="14" t="str">
        <f t="shared" si="9"/>
        <v/>
      </c>
      <c r="AQ8" s="14" t="str">
        <f t="shared" si="10"/>
        <v/>
      </c>
      <c r="AR8" s="14" t="str">
        <f t="shared" si="11"/>
        <v/>
      </c>
    </row>
    <row r="9" spans="1:44" x14ac:dyDescent="0.25">
      <c r="A9">
        <v>1</v>
      </c>
      <c r="B9" t="s">
        <v>28</v>
      </c>
      <c r="C9">
        <v>391102</v>
      </c>
      <c r="D9" s="40">
        <v>41365.464583333298</v>
      </c>
      <c r="E9" s="40">
        <v>41366.929861111101</v>
      </c>
      <c r="F9" s="40">
        <v>41366.888888888898</v>
      </c>
      <c r="G9" t="s">
        <v>29</v>
      </c>
      <c r="H9">
        <v>60000012393695</v>
      </c>
      <c r="I9" t="s">
        <v>131</v>
      </c>
      <c r="J9" t="s">
        <v>132</v>
      </c>
      <c r="K9" t="s">
        <v>32</v>
      </c>
      <c r="L9">
        <v>6</v>
      </c>
      <c r="M9" t="s">
        <v>33</v>
      </c>
      <c r="N9">
        <v>60000015461254</v>
      </c>
      <c r="O9">
        <v>60000016462659</v>
      </c>
      <c r="P9">
        <v>140156000000136</v>
      </c>
      <c r="R9" t="s">
        <v>34</v>
      </c>
      <c r="S9" t="s">
        <v>35</v>
      </c>
      <c r="T9" t="s">
        <v>36</v>
      </c>
      <c r="W9" t="s">
        <v>37</v>
      </c>
      <c r="AC9" t="s">
        <v>46</v>
      </c>
      <c r="AD9" t="s">
        <v>1443</v>
      </c>
      <c r="AE9" s="14" t="str">
        <f t="shared" si="0"/>
        <v>Retomamos visita sobre consensoREFORCEI A IMPORTÂNCIA DE AUMENTAR SUA EXPERIÊNCIA CLINICA E SUGERI A TOMADA NOTURNA QUE PODE TRAZER MAIS TOLERÂNCIA</v>
      </c>
      <c r="AF9" s="14" t="str">
        <f t="shared" si="3"/>
        <v>Retomamos visita sobre consensoREFORCEI A IMPORTÂNCIA DE AUMENTAR SUA EXPERIÊNCIA CLINICA E SUGERI A TOMADA NOTURNA QUE PODE TRAZER MAIS TOLERÂNCIA</v>
      </c>
      <c r="AG9" s="14">
        <f t="shared" si="4"/>
        <v>1</v>
      </c>
      <c r="AH9" s="14">
        <f t="shared" ref="AH9:AL9" si="17">IFERROR(FIND("#",$AF9,AG9+1),LEN($AF9)+1)</f>
        <v>148</v>
      </c>
      <c r="AI9" s="14">
        <f t="shared" si="17"/>
        <v>148</v>
      </c>
      <c r="AJ9" s="14">
        <f t="shared" si="17"/>
        <v>148</v>
      </c>
      <c r="AK9" s="14">
        <f t="shared" si="17"/>
        <v>148</v>
      </c>
      <c r="AL9" s="14">
        <f t="shared" si="17"/>
        <v>148</v>
      </c>
      <c r="AM9" s="14" t="str">
        <f t="shared" si="6"/>
        <v>Retomamos visita sobre consensoREFORCEI A IMPORTÂNCIA DE AUMENTAR SUA EXPERIÊNCIA CLINICA E SUGERI A TOMADA NOTURNA QUE PODE TRAZER MAIS TOLERÂNCIA</v>
      </c>
      <c r="AN9" s="14" t="str">
        <f t="shared" si="7"/>
        <v/>
      </c>
      <c r="AO9" s="14" t="str">
        <f t="shared" si="8"/>
        <v/>
      </c>
      <c r="AP9" s="14" t="str">
        <f t="shared" si="9"/>
        <v/>
      </c>
      <c r="AQ9" s="14" t="str">
        <f t="shared" si="10"/>
        <v/>
      </c>
      <c r="AR9" s="14" t="str">
        <f t="shared" si="11"/>
        <v/>
      </c>
    </row>
    <row r="10" spans="1:44" x14ac:dyDescent="0.25">
      <c r="A10">
        <v>1</v>
      </c>
      <c r="B10" t="s">
        <v>28</v>
      </c>
      <c r="C10">
        <v>391102</v>
      </c>
      <c r="D10" s="40">
        <v>41365.398611111101</v>
      </c>
      <c r="E10" s="40">
        <v>41366.650694444397</v>
      </c>
      <c r="F10" s="40">
        <v>41366.6118055556</v>
      </c>
      <c r="G10" t="s">
        <v>29</v>
      </c>
      <c r="H10">
        <v>60000012570039</v>
      </c>
      <c r="I10" t="s">
        <v>133</v>
      </c>
      <c r="J10" t="s">
        <v>134</v>
      </c>
      <c r="K10" t="s">
        <v>41</v>
      </c>
      <c r="L10">
        <v>6</v>
      </c>
      <c r="M10" t="s">
        <v>33</v>
      </c>
      <c r="N10">
        <v>60000015461254</v>
      </c>
      <c r="O10">
        <v>60000016462659</v>
      </c>
      <c r="P10">
        <v>140156000000066</v>
      </c>
      <c r="R10" t="s">
        <v>34</v>
      </c>
      <c r="S10" t="s">
        <v>35</v>
      </c>
      <c r="T10" t="s">
        <v>36</v>
      </c>
      <c r="W10" t="s">
        <v>37</v>
      </c>
      <c r="AC10" t="s">
        <v>46</v>
      </c>
      <c r="AD10" t="s">
        <v>1443</v>
      </c>
      <c r="AE10" s="14" t="str">
        <f t="shared" si="0"/>
        <v>Retomamos visita sobre consensoREFORCEI A IMPORTÂNCIA DE AUMENTAR SUA EXPERIÊNCIA CLINICA E SUGERI A TOMADA NOTURNA QUE PODE TRAZER MAIS TOLERÂNCIA</v>
      </c>
      <c r="AF10" s="14" t="str">
        <f t="shared" si="3"/>
        <v>Retomamos visita sobre consensoREFORCEI A IMPORTÂNCIA DE AUMENTAR SUA EXPERIÊNCIA CLINICA E SUGERI A TOMADA NOTURNA QUE PODE TRAZER MAIS TOLERÂNCIA</v>
      </c>
      <c r="AG10" s="14">
        <f t="shared" si="4"/>
        <v>1</v>
      </c>
      <c r="AH10" s="14">
        <f t="shared" ref="AH10:AL10" si="18">IFERROR(FIND("#",$AF10,AG10+1),LEN($AF10)+1)</f>
        <v>148</v>
      </c>
      <c r="AI10" s="14">
        <f t="shared" si="18"/>
        <v>148</v>
      </c>
      <c r="AJ10" s="14">
        <f t="shared" si="18"/>
        <v>148</v>
      </c>
      <c r="AK10" s="14">
        <f t="shared" si="18"/>
        <v>148</v>
      </c>
      <c r="AL10" s="14">
        <f t="shared" si="18"/>
        <v>148</v>
      </c>
      <c r="AM10" s="14" t="str">
        <f t="shared" si="6"/>
        <v>Retomamos visita sobre consensoREFORCEI A IMPORTÂNCIA DE AUMENTAR SUA EXPERIÊNCIA CLINICA E SUGERI A TOMADA NOTURNA QUE PODE TRAZER MAIS TOLERÂNCIA</v>
      </c>
      <c r="AN10" s="14" t="str">
        <f t="shared" si="7"/>
        <v/>
      </c>
      <c r="AO10" s="14" t="str">
        <f t="shared" si="8"/>
        <v/>
      </c>
      <c r="AP10" s="14" t="str">
        <f t="shared" si="9"/>
        <v/>
      </c>
      <c r="AQ10" s="14" t="str">
        <f t="shared" si="10"/>
        <v/>
      </c>
      <c r="AR10" s="14" t="str">
        <f t="shared" si="11"/>
        <v/>
      </c>
    </row>
    <row r="11" spans="1:44" x14ac:dyDescent="0.25">
      <c r="A11">
        <v>1</v>
      </c>
      <c r="B11" t="s">
        <v>28</v>
      </c>
      <c r="C11">
        <v>391102</v>
      </c>
      <c r="D11" s="40">
        <v>41404.494444444397</v>
      </c>
      <c r="E11" s="40">
        <v>41404.5090277778</v>
      </c>
      <c r="F11" s="40">
        <v>41404.520138888904</v>
      </c>
      <c r="G11" t="s">
        <v>29</v>
      </c>
      <c r="H11">
        <v>60000017153026</v>
      </c>
      <c r="I11" t="s">
        <v>90</v>
      </c>
      <c r="J11" t="s">
        <v>91</v>
      </c>
      <c r="K11" t="s">
        <v>32</v>
      </c>
      <c r="L11">
        <v>4</v>
      </c>
      <c r="M11" t="s">
        <v>33</v>
      </c>
      <c r="N11">
        <v>60000015461254</v>
      </c>
      <c r="O11">
        <v>60000016462659</v>
      </c>
      <c r="P11">
        <v>140156000001084</v>
      </c>
      <c r="R11" t="s">
        <v>34</v>
      </c>
      <c r="S11" t="s">
        <v>35</v>
      </c>
      <c r="T11" t="s">
        <v>36</v>
      </c>
      <c r="W11" t="s">
        <v>37</v>
      </c>
      <c r="AC11" t="s">
        <v>4751</v>
      </c>
      <c r="AD11" t="s">
        <v>1443</v>
      </c>
      <c r="AE11" s="14" t="str">
        <f t="shared" si="0"/>
        <v>SONDAR SOBRE CONTA APÓS PRIMEIRA FALHA A EF#MERC MÉDICO DIZ INICAR MUITO COM KALETRA MAIS DO QUE COM EFAVIREZ#MP MEDICO RECEPTÍVEL AO MATERIAL MAS DIZ TER ALGUMAS DIFICULDADES COM RASTREIO DE DRC POIS É MUITO GRAND ÉO SEU VOLUMEAINDA TEM POUCA EXPERIÊNCIA COM KALETRA UMA VEZ AO DIA</v>
      </c>
      <c r="AF11" s="14" t="str">
        <f t="shared" si="3"/>
        <v>SONDAR SOBRE CONTA APÓS PRIMEIRA FALHA A EF#MERC MÉDICO DIZ INICAR MUITO COM KALETRA MAIS DO QUE COM EFAVIREZ#MP MEDICO RECEPTÍVEL AO MATERIAL MAS DIZ TER ALGUMAS DIFICULDADES COM RASTREIO DE DRC POIS É MUITO GRAND ÉO SEU VOLUMEAINDA TEM POUCA EXPERIÊNCIA COM KALETRA UMA VEZ AO DIA</v>
      </c>
      <c r="AG11" s="14">
        <f t="shared" si="4"/>
        <v>44</v>
      </c>
      <c r="AH11" s="14">
        <f t="shared" ref="AH11:AL11" si="19">IFERROR(FIND("#",$AF11,AG11+1),LEN($AF11)+1)</f>
        <v>110</v>
      </c>
      <c r="AI11" s="14">
        <f t="shared" si="19"/>
        <v>283</v>
      </c>
      <c r="AJ11" s="14">
        <f t="shared" si="19"/>
        <v>283</v>
      </c>
      <c r="AK11" s="14">
        <f t="shared" si="19"/>
        <v>283</v>
      </c>
      <c r="AL11" s="14">
        <f t="shared" si="19"/>
        <v>283</v>
      </c>
      <c r="AM11" s="14" t="str">
        <f t="shared" si="6"/>
        <v>#MERC MÉDICO DIZ INICAR MUITO COM KALETRA MAIS DO QUE COM EFAVIREZ</v>
      </c>
      <c r="AN11" s="14" t="str">
        <f t="shared" si="7"/>
        <v>#MP MEDICO RECEPTÍVEL AO MATERIAL MAS DIZ TER ALGUMAS DIFICULDADES COM RASTREIO DE DRC POIS É MUITO GRAND ÉO SEU VOLUMEAINDA TEM POUCA EXPERIÊNCIA COM KALETRA UMA VEZ AO DIA</v>
      </c>
      <c r="AO11" s="14" t="str">
        <f t="shared" si="8"/>
        <v/>
      </c>
      <c r="AP11" s="14" t="str">
        <f t="shared" si="9"/>
        <v/>
      </c>
      <c r="AQ11" s="14" t="str">
        <f t="shared" si="10"/>
        <v/>
      </c>
      <c r="AR11" s="14" t="str">
        <f t="shared" si="11"/>
        <v/>
      </c>
    </row>
    <row r="12" spans="1:44" x14ac:dyDescent="0.25">
      <c r="A12">
        <v>1</v>
      </c>
      <c r="B12" t="s">
        <v>28</v>
      </c>
      <c r="C12">
        <v>391102</v>
      </c>
      <c r="D12" s="40">
        <v>41404.484722222202</v>
      </c>
      <c r="E12" s="40">
        <v>41404.511111111096</v>
      </c>
      <c r="F12" s="40">
        <v>41404.520138888904</v>
      </c>
      <c r="G12" t="s">
        <v>29</v>
      </c>
      <c r="H12">
        <v>60000017151810</v>
      </c>
      <c r="I12" t="s">
        <v>84</v>
      </c>
      <c r="J12" t="s">
        <v>85</v>
      </c>
      <c r="K12" t="s">
        <v>32</v>
      </c>
      <c r="L12">
        <v>6</v>
      </c>
      <c r="M12" t="s">
        <v>33</v>
      </c>
      <c r="N12">
        <v>60000015461254</v>
      </c>
      <c r="O12">
        <v>60000016462659</v>
      </c>
      <c r="P12">
        <v>140156000001091</v>
      </c>
      <c r="R12" t="s">
        <v>34</v>
      </c>
      <c r="S12" t="s">
        <v>35</v>
      </c>
      <c r="T12" t="s">
        <v>36</v>
      </c>
      <c r="W12" t="s">
        <v>37</v>
      </c>
      <c r="AC12" t="s">
        <v>4752</v>
      </c>
      <c r="AD12" t="s">
        <v>1443</v>
      </c>
      <c r="AE12" s="14" t="str">
        <f t="shared" si="0"/>
        <v>Reforçar dose ÚNICA#MP MÉDICA RECEPTIVA AO MATÉRIAL E COMENTOU QUE NÃO USA A COMBINAÇÃO ATV COM TDF</v>
      </c>
      <c r="AF12" s="14" t="str">
        <f t="shared" si="3"/>
        <v>Reforçar dose ÚNICA#MP MÉDICA RECEPTIVA AO MATÉRIAL E COMENTOU QUE NÃO USA A COMBINAÇÃO ATV COM TDF</v>
      </c>
      <c r="AG12" s="14">
        <f t="shared" si="4"/>
        <v>20</v>
      </c>
      <c r="AH12" s="14">
        <f t="shared" ref="AH12:AL12" si="20">IFERROR(FIND("#",$AF12,AG12+1),LEN($AF12)+1)</f>
        <v>100</v>
      </c>
      <c r="AI12" s="14">
        <f t="shared" si="20"/>
        <v>100</v>
      </c>
      <c r="AJ12" s="14">
        <f t="shared" si="20"/>
        <v>100</v>
      </c>
      <c r="AK12" s="14">
        <f t="shared" si="20"/>
        <v>100</v>
      </c>
      <c r="AL12" s="14">
        <f t="shared" si="20"/>
        <v>100</v>
      </c>
      <c r="AM12" s="14" t="str">
        <f t="shared" si="6"/>
        <v>#MP MÉDICA RECEPTIVA AO MATÉRIAL E COMENTOU QUE NÃO USA A COMBINAÇÃO ATV COM TDF</v>
      </c>
      <c r="AN12" s="14" t="str">
        <f t="shared" si="7"/>
        <v/>
      </c>
      <c r="AO12" s="14" t="str">
        <f t="shared" si="8"/>
        <v/>
      </c>
      <c r="AP12" s="14" t="str">
        <f t="shared" si="9"/>
        <v/>
      </c>
      <c r="AQ12" s="14" t="str">
        <f t="shared" si="10"/>
        <v/>
      </c>
      <c r="AR12" s="14" t="str">
        <f t="shared" si="11"/>
        <v/>
      </c>
    </row>
    <row r="13" spans="1:44" x14ac:dyDescent="0.25">
      <c r="A13">
        <v>1</v>
      </c>
      <c r="B13" t="s">
        <v>28</v>
      </c>
      <c r="C13">
        <v>391102</v>
      </c>
      <c r="D13" s="40">
        <v>41404.410416666702</v>
      </c>
      <c r="E13" s="40">
        <v>41404.579861111102</v>
      </c>
      <c r="F13" s="40">
        <v>41404.694444444402</v>
      </c>
      <c r="G13" t="s">
        <v>29</v>
      </c>
      <c r="H13">
        <v>60000012513423</v>
      </c>
      <c r="I13" t="s">
        <v>66</v>
      </c>
      <c r="J13" t="s">
        <v>67</v>
      </c>
      <c r="K13" t="s">
        <v>32</v>
      </c>
      <c r="L13">
        <v>6</v>
      </c>
      <c r="M13" t="s">
        <v>33</v>
      </c>
      <c r="N13">
        <v>60000015461254</v>
      </c>
      <c r="O13">
        <v>60000016462659</v>
      </c>
      <c r="P13">
        <v>140156000001157</v>
      </c>
      <c r="R13" t="s">
        <v>34</v>
      </c>
      <c r="S13" t="s">
        <v>35</v>
      </c>
      <c r="T13" t="s">
        <v>36</v>
      </c>
      <c r="W13" t="s">
        <v>37</v>
      </c>
      <c r="AC13" t="s">
        <v>4753</v>
      </c>
      <c r="AD13" t="s">
        <v>1443</v>
      </c>
      <c r="AE13" s="14" t="str">
        <f t="shared" si="0"/>
        <v>SONDAR SOBRE EXPERIÊNCIA COM POSOLOGIA QDMÉDICO DIZ QUE AINDA NÃO TEM USADO MUITO ESTA APRESENTAÇÃO QD. DESAFIEI AO MÉDICA OBSERVAR NOVA POSOLOGIA#MP MÉDICO NÃO DEMOSNTROU MUITO INTERESSE NO MATÉRIA POIS ESTAVA COMPREÇA.MÉDICO FICOU DE CONFIRMAR PRESENÇA NO EVENTO ATHUS</v>
      </c>
      <c r="AF13" s="14" t="str">
        <f t="shared" si="3"/>
        <v>SONDAR SOBRE EXPERIÊNCIA COM POSOLOGIA QDMÉDICO DIZ QUE AINDA NÃO TEM USADO MUITO ESTA APRESENTAÇÃO QD. DESAFIEI AO MÉDICA OBSERVAR NOVA POSOLOGIA#MP MÉDICO NÃO DEMOSNTROU MUITO INTERESSE NO MATÉRIA POIS ESTAVA COMPREÇA.MÉDICO FICOU DE CONFIRMAR PRESENÇA NO EVENTO ATHUS</v>
      </c>
      <c r="AG13" s="14">
        <f t="shared" si="4"/>
        <v>147</v>
      </c>
      <c r="AH13" s="14">
        <f t="shared" ref="AH13:AL13" si="21">IFERROR(FIND("#",$AF13,AG13+1),LEN($AF13)+1)</f>
        <v>271</v>
      </c>
      <c r="AI13" s="14">
        <f t="shared" si="21"/>
        <v>271</v>
      </c>
      <c r="AJ13" s="14">
        <f t="shared" si="21"/>
        <v>271</v>
      </c>
      <c r="AK13" s="14">
        <f t="shared" si="21"/>
        <v>271</v>
      </c>
      <c r="AL13" s="14">
        <f t="shared" si="21"/>
        <v>271</v>
      </c>
      <c r="AM13" s="14" t="str">
        <f t="shared" si="6"/>
        <v>#MP MÉDICO NÃO DEMOSNTROU MUITO INTERESSE NO MATÉRIA POIS ESTAVA COMPREÇA.MÉDICO FICOU DE CONFIRMAR PRESENÇA NO EVENTO ATHUS</v>
      </c>
      <c r="AN13" s="14" t="str">
        <f t="shared" si="7"/>
        <v/>
      </c>
      <c r="AO13" s="14" t="str">
        <f t="shared" si="8"/>
        <v/>
      </c>
      <c r="AP13" s="14" t="str">
        <f t="shared" si="9"/>
        <v/>
      </c>
      <c r="AQ13" s="14" t="str">
        <f t="shared" si="10"/>
        <v/>
      </c>
      <c r="AR13" s="14" t="str">
        <f t="shared" si="11"/>
        <v/>
      </c>
    </row>
    <row r="14" spans="1:44" x14ac:dyDescent="0.25">
      <c r="A14">
        <v>1</v>
      </c>
      <c r="B14" t="s">
        <v>28</v>
      </c>
      <c r="C14">
        <v>391102</v>
      </c>
      <c r="D14" s="40">
        <v>41403.461805555598</v>
      </c>
      <c r="E14" s="40">
        <v>41403.465277777803</v>
      </c>
      <c r="F14" s="40">
        <v>41403.423611111102</v>
      </c>
      <c r="G14" t="s">
        <v>29</v>
      </c>
      <c r="H14">
        <v>60000012512907</v>
      </c>
      <c r="I14" t="s">
        <v>128</v>
      </c>
      <c r="J14" t="s">
        <v>129</v>
      </c>
      <c r="K14" t="s">
        <v>32</v>
      </c>
      <c r="L14">
        <v>4</v>
      </c>
      <c r="M14" t="s">
        <v>33</v>
      </c>
      <c r="N14">
        <v>60000015461254</v>
      </c>
      <c r="O14">
        <v>60000016462659</v>
      </c>
      <c r="P14">
        <v>145887000000810</v>
      </c>
      <c r="R14" t="s">
        <v>34</v>
      </c>
      <c r="S14" t="s">
        <v>35</v>
      </c>
      <c r="T14" t="s">
        <v>36</v>
      </c>
      <c r="W14" t="s">
        <v>37</v>
      </c>
      <c r="AC14" t="s">
        <v>4754</v>
      </c>
      <c r="AD14" t="s">
        <v>1443</v>
      </c>
      <c r="AE14" s="14" t="str">
        <f t="shared" si="0"/>
        <v>VERIFICAR SE O DANO RENAL É UMA PREOCUPAÇÃO DO MÉDICO #MP MEDICO DIZ FAZER O MONITORAMENTO E ENTENDE QUE SOMENTE TDF ESTA MAIS IMPLICADO COM AS ALTERAÇÕES RENAIS E QUANTO AOS IPS CONSIDERA QUE O IMPACTO É O MESMO E TALVEZ ATÉ MAIS PARA KALETRA PELA DOSAGEM MAIS ALTA DE RITONA E SE MBASA NO DAD PARA ISSO. FALAMOS SOBRE A ALERAÇÃO DE BULA DO ATV, MAS DESCONSIDEROU SEM ME DAR MUITAS CHANCES PARA DISCORRER O ASSUNTO.</v>
      </c>
      <c r="AF14" s="14" t="str">
        <f t="shared" si="3"/>
        <v>VERIFICAR SE O DANO RENAL É UMA PREOCUPAÇÃO DO MÉDICO #MP MEDICO DIZ FAZER O MONITORAMENTO E ENTENDE QUE SOMENTE TDF ESTA MAIS IMPLICADO COM AS ALTERAÇÕES RENAIS E QUANTO AOS IPS CONSIDERA QUE O IMPACTO É O MESMO E TALVEZ ATÉ MAIS PARA KALETRA PELA DOSAGEM MAIS ALTA DE RITONA E SE MBASA NO DAD PARA ISSO. FALAMOS SOBRE A ALERAÇÃO DE BULA DO ATV, MAS DESCONSIDEROU SEM ME DAR MUITAS CHANCES PARA DISCORRER O ASSUNTO.</v>
      </c>
      <c r="AG14" s="14">
        <f t="shared" si="4"/>
        <v>55</v>
      </c>
      <c r="AH14" s="14">
        <f t="shared" ref="AH14:AL14" si="22">IFERROR(FIND("#",$AF14,AG14+1),LEN($AF14)+1)</f>
        <v>417</v>
      </c>
      <c r="AI14" s="14">
        <f t="shared" si="22"/>
        <v>417</v>
      </c>
      <c r="AJ14" s="14">
        <f t="shared" si="22"/>
        <v>417</v>
      </c>
      <c r="AK14" s="14">
        <f t="shared" si="22"/>
        <v>417</v>
      </c>
      <c r="AL14" s="14">
        <f t="shared" si="22"/>
        <v>417</v>
      </c>
      <c r="AM14" s="14" t="str">
        <f t="shared" si="6"/>
        <v>#MP MEDICO DIZ FAZER O MONITORAMENTO E ENTENDE QUE SOMENTE TDF ESTA MAIS IMPLICADO COM AS ALTERAÇÕES RENAIS E QUANTO AOS IPS CONSIDERA QUE O IMPACTO É O MESMO E TALVEZ ATÉ MAIS PARA KALETRA PELA DOSAGEM MAIS ALTA DE RITONA E SE MBASA NO DAD PARA ISSO. FALAMOS SOBRE A ALERAÇÃO DE BULA DO ATV, MAS DESCONSIDEROU SEM ME DAR MUITAS CHANCES PARA DISCORRER O ASSUNTO.</v>
      </c>
      <c r="AN14" s="14" t="str">
        <f t="shared" si="7"/>
        <v/>
      </c>
      <c r="AO14" s="14" t="str">
        <f t="shared" si="8"/>
        <v/>
      </c>
      <c r="AP14" s="14" t="str">
        <f t="shared" si="9"/>
        <v/>
      </c>
      <c r="AQ14" s="14" t="str">
        <f t="shared" si="10"/>
        <v/>
      </c>
      <c r="AR14" s="14" t="str">
        <f t="shared" si="11"/>
        <v/>
      </c>
    </row>
    <row r="15" spans="1:44" x14ac:dyDescent="0.25">
      <c r="A15">
        <v>1</v>
      </c>
      <c r="B15" t="s">
        <v>28</v>
      </c>
      <c r="C15">
        <v>391102</v>
      </c>
      <c r="D15" s="40">
        <v>41403.431944444397</v>
      </c>
      <c r="E15" s="40">
        <v>41403.434722222199</v>
      </c>
      <c r="F15" s="40">
        <v>41403.3930555556</v>
      </c>
      <c r="G15" t="s">
        <v>29</v>
      </c>
      <c r="H15">
        <v>60000017964072</v>
      </c>
      <c r="I15" t="s">
        <v>125</v>
      </c>
      <c r="J15" t="s">
        <v>126</v>
      </c>
      <c r="K15" t="s">
        <v>32</v>
      </c>
      <c r="L15">
        <v>4</v>
      </c>
      <c r="M15" t="s">
        <v>33</v>
      </c>
      <c r="N15">
        <v>60000015461254</v>
      </c>
      <c r="O15">
        <v>60000016462659</v>
      </c>
      <c r="P15">
        <v>145887000000644</v>
      </c>
      <c r="R15" t="s">
        <v>34</v>
      </c>
      <c r="S15" t="s">
        <v>35</v>
      </c>
      <c r="T15" t="s">
        <v>36</v>
      </c>
      <c r="W15" t="s">
        <v>37</v>
      </c>
      <c r="AC15" t="s">
        <v>4755</v>
      </c>
      <c r="AD15" t="s">
        <v>1437</v>
      </c>
      <c r="AE15" s="14" t="str">
        <f t="shared" si="0"/>
        <v>Verificar a importância do impacto no SNC PARA A PRESCRIÇÃO  MÉDICO NÃO TEM CONVICÇÃO DOBENEFICO CLÍNICO DA PENETRAÇÃO DOS ARVS NO SNC  #MP NÃO SE DEMOSNTROU MUITO INTERESSADO PELO ARTIGO E AEMPRE TRASENDO OBJEÇÃO SO0BRE KALETRA.  OBSERVEI QUE O POTENCIAL DO ~MÉDICO ESTÁ MAIS VOLTADO PARA PESQUISA TENDO POUCA EXPERIÊNCIA DE AMBULATORIO CLÍNICO COM PACIENTES</v>
      </c>
      <c r="AF15" s="14" t="str">
        <f t="shared" si="3"/>
        <v>Verificar a importância do impacto no SNC PARA A PRESCRIÇÃO  MÉDICO NÃO TEM CONVICÇÃO DOBENEFICO CLÍNICO DA PENETRAÇÃO DOS ARVS NO SNC  #MP NÃO SE DEMOSNTROU MUITO INTERESSADO PELO ARTIGO E AEMPRE TRASENDO OBJEÇÃO SO0BRE KALETRA.  OBSERVEI QUE O POTENCIAL DO ~MÉDICO ESTÁ MAIS VOLTADO PARA PESQUISA TENDO POUCA EXPERIÊNCIA DE AMBULATORIO CLÍNICO COM PACIENTES</v>
      </c>
      <c r="AG15" s="14">
        <f t="shared" si="4"/>
        <v>137</v>
      </c>
      <c r="AH15" s="14">
        <f t="shared" ref="AH15:AL15" si="23">IFERROR(FIND("#",$AF15,AG15+1),LEN($AF15)+1)</f>
        <v>360</v>
      </c>
      <c r="AI15" s="14">
        <f t="shared" si="23"/>
        <v>360</v>
      </c>
      <c r="AJ15" s="14">
        <f t="shared" si="23"/>
        <v>360</v>
      </c>
      <c r="AK15" s="14">
        <f t="shared" si="23"/>
        <v>360</v>
      </c>
      <c r="AL15" s="14">
        <f t="shared" si="23"/>
        <v>360</v>
      </c>
      <c r="AM15" s="14" t="str">
        <f t="shared" si="6"/>
        <v>#MP NÃO SE DEMOSNTROU MUITO INTERESSADO PELO ARTIGO E AEMPRE TRASENDO OBJEÇÃO SO0BRE KALETRA.  OBSERVEI QUE O POTENCIAL DO ~MÉDICO ESTÁ MAIS VOLTADO PARA PESQUISA TENDO POUCA EXPERIÊNCIA DE AMBULATORIO CLÍNICO COM PACIENTES</v>
      </c>
      <c r="AN15" s="14" t="str">
        <f t="shared" si="7"/>
        <v/>
      </c>
      <c r="AO15" s="14" t="str">
        <f t="shared" si="8"/>
        <v/>
      </c>
      <c r="AP15" s="14" t="str">
        <f t="shared" si="9"/>
        <v/>
      </c>
      <c r="AQ15" s="14" t="str">
        <f t="shared" si="10"/>
        <v/>
      </c>
      <c r="AR15" s="14" t="str">
        <f t="shared" si="11"/>
        <v/>
      </c>
    </row>
    <row r="16" spans="1:44" x14ac:dyDescent="0.25">
      <c r="A16">
        <v>1</v>
      </c>
      <c r="B16" t="s">
        <v>28</v>
      </c>
      <c r="C16">
        <v>391102</v>
      </c>
      <c r="D16" s="40">
        <v>41402.679861111101</v>
      </c>
      <c r="E16" s="40">
        <v>41403.459027777797</v>
      </c>
      <c r="F16" s="40">
        <v>41403.417361111096</v>
      </c>
      <c r="G16" t="s">
        <v>29</v>
      </c>
      <c r="H16">
        <v>60000017963916</v>
      </c>
      <c r="I16" t="s">
        <v>1639</v>
      </c>
      <c r="J16" t="s">
        <v>1640</v>
      </c>
      <c r="K16" t="s">
        <v>32</v>
      </c>
      <c r="L16">
        <v>6</v>
      </c>
      <c r="M16" t="s">
        <v>33</v>
      </c>
      <c r="N16">
        <v>60000015461254</v>
      </c>
      <c r="O16">
        <v>60000016462659</v>
      </c>
      <c r="P16">
        <v>145887000000787</v>
      </c>
      <c r="R16" t="s">
        <v>34</v>
      </c>
      <c r="S16" t="s">
        <v>35</v>
      </c>
      <c r="T16" t="s">
        <v>36</v>
      </c>
      <c r="W16" t="s">
        <v>37</v>
      </c>
      <c r="AC16" t="s">
        <v>4756</v>
      </c>
      <c r="AD16" t="s">
        <v>1437</v>
      </c>
      <c r="AE16" s="14" t="str">
        <f t="shared" si="0"/>
        <v>REFORÇAR USO DE KALETRA UMA VEZ AO DIA  FALAMOS SOBRE KALETRA UMA VEZ AO DIA MÉDICO AINDA NÃO TEM USADO MAS SE SENSIBILISOU EM TER MAIS EXPERIÊNCIA  #MP MÉDICO RECEPTIVO AO MATERIAL FALAMOS SOBRE ALTERAÇÃO DE BULA DO ATV PELO FDA, VISUAL AID FOQUEI MENSAGEM O AMANHÃ COMEÇA HOJE LEMBRANDO A IMPORTANCIA DE PENSAR NO FUTURO DO PACIENTE E PENSANDO NO FUTURO NÃO PODEMOS DEIXAR DE REFORÇAR QUE O ACESSO AO MEDICAMENTOS ATRAVES DO PNAID FOI O QUE MUDOU A RELIADADE DE MILHOES DE BRASILEIROS ESTÀO REFORCEI OS MOTIVOS QUE MANTIVERAM KALETRA COM PRIMEIRA ESCOLHA DE IP E PASSAE  PELO APOIO DO ABBOTT A SUSTENTABILIDADE DO PROGRAMA, O MÉDICO FICOU IMPRECIONADA DE QUANTO KALETRA CUSTA POUCO ELE NÃO SABIA E PERGUNTOU O PREÇO DOS CONCORRENTES ESTÃO FICOU AINDA MAIS IMPRECIONADO E COMENTOU QUE SEM DÚVIDA NENHUMA ESTA QUESTÃO DEVE SER CONSIDERADA NA HORA DE PRESCREVER.</v>
      </c>
      <c r="AF16" s="14" t="str">
        <f t="shared" si="3"/>
        <v>REFORÇAR USO DE KALETRA UMA VEZ AO DIA  FALAMOS SOBRE KALETRA UMA VEZ AO DIA MÉDICO AINDA NÃO TEM USADO MAS SE SENSIBILISOU EM TER MAIS EXPERIÊNCIA  #MP MÉDICO RECEPTIVO AO MATERIAL FALAMOS SOBRE ALTERAÇÃO DE BULA DO ATV PELO FDA, VISUAL AID FOQUEI MENSAGEM O AMANHÃ COMEÇA HOJE LEMBRANDO A IMPORTANCIA DE PENSAR NO FUTURO DO PACIENTE E PENSANDO NO FUTURO NÃO PODEMOS DEIXAR DE REFORÇAR QUE O ACESSO AO MEDICAMENTOS ATRAVES DO PNAID FOI O QUE MUDOU A RELIADADE DE MILHOES DE BRASILEIROS ESTÀO REFORCEI OS MOTIVOS QUE MANTIVERAM KALETRA COM PRIMEIRA ESCOLHA DE IP E PASSAE  PELO APOIO DO ABBOTT A SUSTENTABILIDADE DO PROGRAMA, O MÉDICO FICOU IMPRECIONADA DE QUANTO KALETRA CUSTA POUCO ELE NÃO SABIA E PERGUNTOU O PREÇO DOS CONCORRENTES ESTÃO FICOU AINDA MAIS IMPRECIONADO E COMENTOU QUE SEM DÚVIDA NENHUMA ESTA QUESTÃO DEVE SER CONSIDERADA NA HORA DE PRESCREVER.</v>
      </c>
      <c r="AG16" s="14">
        <f t="shared" si="4"/>
        <v>150</v>
      </c>
      <c r="AH16" s="14">
        <f t="shared" ref="AH16:AL16" si="24">IFERROR(FIND("#",$AF16,AG16+1),LEN($AF16)+1)</f>
        <v>862</v>
      </c>
      <c r="AI16" s="14">
        <f t="shared" si="24"/>
        <v>862</v>
      </c>
      <c r="AJ16" s="14">
        <f t="shared" si="24"/>
        <v>862</v>
      </c>
      <c r="AK16" s="14">
        <f t="shared" si="24"/>
        <v>862</v>
      </c>
      <c r="AL16" s="14">
        <f t="shared" si="24"/>
        <v>862</v>
      </c>
      <c r="AM16" s="14" t="str">
        <f t="shared" si="6"/>
        <v>#MP MÉDICO RECEPTIVO AO MATERIAL FALAMOS SOBRE ALTERAÇÃO DE BULA DO ATV PELO FDA, VISUAL AID FOQUEI MENSAGEM O AMANHÃ COMEÇA HOJE LEMBRANDO A IMPORTANCIA DE PENSAR NO FUTURO DO PACIENTE E PENSANDO NO FUTURO NÃO PODEMOS DEIXAR DE REFORÇAR QUE O ACESSO AO MEDICAMENTOS ATRAVES DO PNAID FOI O QUE MUDOU A RELIADADE DE MILHOES DE BRASILEIROS ESTÀO REFORCEI OS MOTIVOS QUE MANTIVERAM KALETRA COM PRIMEIRA ESCOLHA DE IP E PASSAE  PELO APOIO DO ABBOTT A SUSTENTABILIDADE DO PROGRAMA, O MÉDICO FICOU IMPRECIONADA DE QUANTO KALETRA CUSTA POUCO ELE NÃO SABIA E PERGUNTOU O PREÇO DOS CONCORRENTES ESTÃO FICOU AINDA MAIS IMPRECIONADO E COMENTOU QUE SEM DÚVIDA NENHUMA ESTA QUESTÃO DEVE SER CONSIDERADA NA HORA DE PRESCREVER.</v>
      </c>
      <c r="AN16" s="14" t="str">
        <f t="shared" si="7"/>
        <v/>
      </c>
      <c r="AO16" s="14" t="str">
        <f t="shared" si="8"/>
        <v/>
      </c>
      <c r="AP16" s="14" t="str">
        <f t="shared" si="9"/>
        <v/>
      </c>
      <c r="AQ16" s="14" t="str">
        <f t="shared" si="10"/>
        <v/>
      </c>
      <c r="AR16" s="14" t="str">
        <f t="shared" si="11"/>
        <v/>
      </c>
    </row>
    <row r="17" spans="1:44" x14ac:dyDescent="0.25">
      <c r="A17">
        <v>1</v>
      </c>
      <c r="B17" t="s">
        <v>28</v>
      </c>
      <c r="C17">
        <v>391102</v>
      </c>
      <c r="D17" s="40">
        <v>41402.645833333299</v>
      </c>
      <c r="E17" s="40">
        <v>41403.447222222203</v>
      </c>
      <c r="F17" s="40">
        <v>41403.405555555597</v>
      </c>
      <c r="G17" t="s">
        <v>29</v>
      </c>
      <c r="H17">
        <v>60000012350235</v>
      </c>
      <c r="I17" t="s">
        <v>1628</v>
      </c>
      <c r="J17" t="s">
        <v>1629</v>
      </c>
      <c r="K17" t="s">
        <v>32</v>
      </c>
      <c r="L17">
        <v>3</v>
      </c>
      <c r="M17" t="s">
        <v>33</v>
      </c>
      <c r="N17">
        <v>60000015461254</v>
      </c>
      <c r="O17">
        <v>60000016462659</v>
      </c>
      <c r="P17">
        <v>145887000000762</v>
      </c>
      <c r="R17" t="s">
        <v>34</v>
      </c>
      <c r="S17" t="s">
        <v>35</v>
      </c>
      <c r="T17" t="s">
        <v>36</v>
      </c>
      <c r="W17" t="s">
        <v>37</v>
      </c>
      <c r="AC17" t="s">
        <v>4757</v>
      </c>
      <c r="AD17" t="s">
        <v>1443</v>
      </c>
      <c r="AE17" s="14" t="str">
        <f t="shared" si="0"/>
        <v>REFORÇAR KALETRA UMA VEZ AO DIA MEDICO SE SENTE INSUGURO NO USO UMA VEZ AO DIA, POIS ACREDITA QUE PODE DIMINUR A TOLERABILIDADE. ABORDEI ESTUDO 730  E 802  #MP DIZ JÁ PROCURAR MONITORAR OS PACIENTES EM RELAÇÃO DRC, MAS TEM DIFICULDADE DE CONSEGUIR DEXA</v>
      </c>
      <c r="AF17" s="14" t="str">
        <f t="shared" si="3"/>
        <v>REFORÇAR KALETRA UMA VEZ AO DIA MEDICO SE SENTE INSUGURO NO USO UMA VEZ AO DIA, POIS ACREDITA QUE PODE DIMINUR A TOLERABILIDADE. ABORDEI ESTUDO 730  E 802  #MP DIZ JÁ PROCURAR MONITORAR OS PACIENTES EM RELAÇÃO DRC, MAS TEM DIFICULDADE DE CONSEGUIR DEXA</v>
      </c>
      <c r="AG17" s="14">
        <f t="shared" si="4"/>
        <v>157</v>
      </c>
      <c r="AH17" s="14">
        <f t="shared" ref="AH17:AL17" si="25">IFERROR(FIND("#",$AF17,AG17+1),LEN($AF17)+1)</f>
        <v>253</v>
      </c>
      <c r="AI17" s="14">
        <f t="shared" si="25"/>
        <v>253</v>
      </c>
      <c r="AJ17" s="14">
        <f t="shared" si="25"/>
        <v>253</v>
      </c>
      <c r="AK17" s="14">
        <f t="shared" si="25"/>
        <v>253</v>
      </c>
      <c r="AL17" s="14">
        <f t="shared" si="25"/>
        <v>253</v>
      </c>
      <c r="AM17" s="14" t="str">
        <f t="shared" si="6"/>
        <v>#MP DIZ JÁ PROCURAR MONITORAR OS PACIENTES EM RELAÇÃO DRC, MAS TEM DIFICULDADE DE CONSEGUIR DEXA</v>
      </c>
      <c r="AN17" s="14" t="str">
        <f t="shared" si="7"/>
        <v/>
      </c>
      <c r="AO17" s="14" t="str">
        <f t="shared" si="8"/>
        <v/>
      </c>
      <c r="AP17" s="14" t="str">
        <f t="shared" si="9"/>
        <v/>
      </c>
      <c r="AQ17" s="14" t="str">
        <f t="shared" si="10"/>
        <v/>
      </c>
      <c r="AR17" s="14" t="str">
        <f t="shared" si="11"/>
        <v/>
      </c>
    </row>
    <row r="18" spans="1:44" x14ac:dyDescent="0.25">
      <c r="A18">
        <v>1</v>
      </c>
      <c r="B18" t="s">
        <v>28</v>
      </c>
      <c r="C18">
        <v>391102</v>
      </c>
      <c r="D18" s="40">
        <v>41402.572222222203</v>
      </c>
      <c r="E18" s="40">
        <v>41402.660416666702</v>
      </c>
      <c r="F18" s="40">
        <v>41402.867361111101</v>
      </c>
      <c r="G18" t="s">
        <v>29</v>
      </c>
      <c r="H18">
        <v>60000012359923</v>
      </c>
      <c r="I18" t="s">
        <v>1626</v>
      </c>
      <c r="J18" t="s">
        <v>1627</v>
      </c>
      <c r="K18" t="s">
        <v>32</v>
      </c>
      <c r="L18">
        <v>6</v>
      </c>
      <c r="M18" t="s">
        <v>33</v>
      </c>
      <c r="N18">
        <v>60000015461254</v>
      </c>
      <c r="O18">
        <v>60000016462659</v>
      </c>
      <c r="P18">
        <v>140156000001019</v>
      </c>
      <c r="R18" t="s">
        <v>34</v>
      </c>
      <c r="S18" t="s">
        <v>35</v>
      </c>
      <c r="T18" t="s">
        <v>36</v>
      </c>
      <c r="W18" t="s">
        <v>37</v>
      </c>
      <c r="AC18" t="s">
        <v>4758</v>
      </c>
      <c r="AD18" t="s">
        <v>1443</v>
      </c>
      <c r="AE18" s="14" t="str">
        <f t="shared" si="0"/>
        <v>MANUTENÇÃO DO RELACIONAMENTO#OBJ MÉDICA DIZ TER MUITO RCV POR TRIGLICÉRIDES ELEVADO E ESTÁ PROCURANDO PADRONIZAR FIBRATO NA SECRETARIA ACREDITA QUE VAI CONSEGUIR E ISTO FACILITA O MANEJO#COR COMENTOU QUE ATÉ TENTOU PRESCREVER ATV PARA UM PACIENTES, MAS DEPOIS DE 3 SEMANAS O PACIENTE APARECEU IGUAL A UM CANÁRIO PELO AUMENTo da HIPERBILIRUBINEMIA DA ATV TEVE QUE TROCAR PARA KALETRA#MERC TEM OFERECIDO TRATAMENTO PARA SORODESCORDANTES MAS A MAIORIA NÃO QUER INICIAR MESMO SABENDO QUE ASSIM PROTEGEM SEU PARCEIROS.*MÉDICA NÃO TINHA CONHECIMENTO DA CONTINUIDADE DE TRATAMENTO EM GESTANTESFICOU MUITO INTERESSADA COM O B&amp;M CARE NETWORK ESTAREMOS MARCANDO REUNIÕES PARA APRESENTARMOS O PROJETO PARA SECRETÁRIA DA SAÚDE#</v>
      </c>
      <c r="AF18" s="14" t="str">
        <f t="shared" si="3"/>
        <v>MANUTENÇÃO DO RELACIONAMENTO#OBJ MÉDICA DIZ TER MUITO RCV POR TRIGLICÉRIDES ELEVADO E ESTÁ PROCURANDO PADRONIZAR FIBRATO NA SECRETARIA ACREDITA QUE VAI CONSEGUIR E ISTO FACILITA O MANEJO#COR COMENTOU QUE ATÉ TENTOU PRESCREVER ATV PARA UM PACIENTES, MAS DEPOIS DE 3 SEMANAS O PACIENTE APARECEU IGUAL A UM CANÁRIO PELO AUMENTo da HIPERBILIRUBINEMIA DA ATV TEVE QUE TROCAR PARA KALETRA#MERC TEM OFERECIDO TRATAMENTO PARA SORODESCORDANTES MAS A MAIORIA NÃO QUER INICIAR MESMO SABENDO QUE ASSIM PROTEGEM SEU PARCEIROS.*MÉDICA NÃO TINHA CONHECIMENTO DA CONTINUIDADE DE TRATAMENTO EM GESTANTESFICOU MUITO INTERESSADA COM O B&amp;M CARE NETWORK ESTAREMOS MARCANDO REUNIÕES PARA APRESENTARMOS O PROJETO PARA SECRETÁRIA DA SAÚDE#</v>
      </c>
      <c r="AG18" s="14">
        <f t="shared" si="4"/>
        <v>29</v>
      </c>
      <c r="AH18" s="14">
        <f t="shared" ref="AH18:AL18" si="26">IFERROR(FIND("#",$AF18,AG18+1),LEN($AF18)+1)</f>
        <v>187</v>
      </c>
      <c r="AI18" s="14">
        <f t="shared" si="26"/>
        <v>383</v>
      </c>
      <c r="AJ18" s="14">
        <f t="shared" si="26"/>
        <v>715</v>
      </c>
      <c r="AK18" s="14">
        <f t="shared" si="26"/>
        <v>716</v>
      </c>
      <c r="AL18" s="14">
        <f t="shared" si="26"/>
        <v>716</v>
      </c>
      <c r="AM18" s="14" t="str">
        <f t="shared" si="6"/>
        <v>#OBJ MÉDICA DIZ TER MUITO RCV POR TRIGLICÉRIDES ELEVADO E ESTÁ PROCURANDO PADRONIZAR FIBRATO NA SECRETARIA ACREDITA QUE VAI CONSEGUIR E ISTO FACILITA O MANEJO</v>
      </c>
      <c r="AN18" s="14" t="str">
        <f t="shared" si="7"/>
        <v>#COR COMENTOU QUE ATÉ TENTOU PRESCREVER ATV PARA UM PACIENTES, MAS DEPOIS DE 3 SEMANAS O PACIENTE APARECEU IGUAL A UM CANÁRIO PELO AUMENTo da HIPERBILIRUBINEMIA DA ATV TEVE QUE TROCAR PARA KALETRA</v>
      </c>
      <c r="AO18" s="14" t="str">
        <f t="shared" si="8"/>
        <v>#MERC TEM OFERECIDO TRATAMENTO PARA SORODESCORDANTES MAS A MAIORIA NÃO QUER INICIAR MESMO SABENDO QUE ASSIM PROTEGEM SEU PARCEIROS.*MÉDICA NÃO TINHA CONHECIMENTO DA CONTINUIDADE DE TRATAMENTO EM GESTANTESFICOU MUITO INTERESSADA COM O B&amp;M CARE NETWORK ESTAREMOS MARCANDO REUNIÕES PARA APRESENTARMOS O PROJETO PARA SECRETÁRIA DA SAÚDE</v>
      </c>
      <c r="AP18" s="14" t="str">
        <f t="shared" si="9"/>
        <v>#</v>
      </c>
      <c r="AQ18" s="14" t="str">
        <f t="shared" si="10"/>
        <v/>
      </c>
      <c r="AR18" s="14" t="str">
        <f t="shared" si="11"/>
        <v/>
      </c>
    </row>
    <row r="19" spans="1:44" x14ac:dyDescent="0.25">
      <c r="A19">
        <v>1</v>
      </c>
      <c r="B19" t="s">
        <v>28</v>
      </c>
      <c r="C19">
        <v>391102</v>
      </c>
      <c r="D19" s="40">
        <v>41402.564583333296</v>
      </c>
      <c r="E19" s="40">
        <v>41402.947916666701</v>
      </c>
      <c r="F19" s="40">
        <v>41402.907638888901</v>
      </c>
      <c r="G19" t="s">
        <v>29</v>
      </c>
      <c r="H19">
        <v>60000012571659</v>
      </c>
      <c r="I19" t="s">
        <v>1636</v>
      </c>
      <c r="J19" t="s">
        <v>1637</v>
      </c>
      <c r="K19" t="s">
        <v>41</v>
      </c>
      <c r="L19">
        <v>4</v>
      </c>
      <c r="M19" t="s">
        <v>33</v>
      </c>
      <c r="N19">
        <v>60000015461254</v>
      </c>
      <c r="O19">
        <v>60000016462659</v>
      </c>
      <c r="P19">
        <v>140156000001045</v>
      </c>
      <c r="R19" t="s">
        <v>34</v>
      </c>
      <c r="S19" t="s">
        <v>35</v>
      </c>
      <c r="T19" t="s">
        <v>36</v>
      </c>
      <c r="W19" t="s">
        <v>37</v>
      </c>
      <c r="AC19" t="s">
        <v>4759</v>
      </c>
      <c r="AD19" t="s">
        <v>1443</v>
      </c>
      <c r="AE19" s="14" t="str">
        <f t="shared" si="0"/>
        <v>SEGUIMENTAR KALETRA PARA PERFIL DE PACIENTES MULHERES E HSH#MPMÉDICA COMENTOU QUE TEM PROCURA FAZER CLERANCE, MAS NÃO CONSEGUE ALGUNS EXAMES PARA CONCLUIR DIAGNOSTICO DE ALGUMAS COMORBIDADES COMO ECOGRAFIA RENAL E DEXA PELO SUS*MÉDICA GOSTOU DO TEMA DA PALESTRA EM JUNHO MULHERE HIV POSITIVO DIFERENCIANDO CUIDADO</v>
      </c>
      <c r="AF19" s="14" t="str">
        <f t="shared" si="3"/>
        <v>SEGUIMENTAR KALETRA PARA PERFIL DE PACIENTES MULHERES E HSH#MPMÉDICA COMENTOU QUE TEM PROCURA FAZER CLERANCE, MAS NÃO CONSEGUE ALGUNS EXAMES PARA CONCLUIR DIAGNOSTICO DE ALGUMAS COMORBIDADES COMO ECOGRAFIA RENAL E DEXA PELO SUS*MÉDICA GOSTOU DO TEMA DA PALESTRA EM JUNHO MULHERE HIV POSITIVO DIFERENCIANDO CUIDADO</v>
      </c>
      <c r="AG19" s="14">
        <f t="shared" si="4"/>
        <v>60</v>
      </c>
      <c r="AH19" s="14">
        <f t="shared" ref="AH19:AL19" si="27">IFERROR(FIND("#",$AF19,AG19+1),LEN($AF19)+1)</f>
        <v>314</v>
      </c>
      <c r="AI19" s="14">
        <f t="shared" si="27"/>
        <v>314</v>
      </c>
      <c r="AJ19" s="14">
        <f t="shared" si="27"/>
        <v>314</v>
      </c>
      <c r="AK19" s="14">
        <f t="shared" si="27"/>
        <v>314</v>
      </c>
      <c r="AL19" s="14">
        <f t="shared" si="27"/>
        <v>314</v>
      </c>
      <c r="AM19" s="14" t="str">
        <f t="shared" si="6"/>
        <v>#MPMÉDICA COMENTOU QUE TEM PROCURA FAZER CLERANCE, MAS NÃO CONSEGUE ALGUNS EXAMES PARA CONCLUIR DIAGNOSTICO DE ALGUMAS COMORBIDADES COMO ECOGRAFIA RENAL E DEXA PELO SUS*MÉDICA GOSTOU DO TEMA DA PALESTRA EM JUNHO MULHERE HIV POSITIVO DIFERENCIANDO CUIDADO</v>
      </c>
      <c r="AN19" s="14" t="str">
        <f t="shared" si="7"/>
        <v/>
      </c>
      <c r="AO19" s="14" t="str">
        <f t="shared" si="8"/>
        <v/>
      </c>
      <c r="AP19" s="14" t="str">
        <f t="shared" si="9"/>
        <v/>
      </c>
      <c r="AQ19" s="14" t="str">
        <f t="shared" si="10"/>
        <v/>
      </c>
      <c r="AR19" s="14" t="str">
        <f t="shared" si="11"/>
        <v/>
      </c>
    </row>
    <row r="20" spans="1:44" x14ac:dyDescent="0.25">
      <c r="A20">
        <v>1</v>
      </c>
      <c r="B20" t="s">
        <v>28</v>
      </c>
      <c r="C20">
        <v>391102</v>
      </c>
      <c r="D20" s="40">
        <v>41402.4506944444</v>
      </c>
      <c r="E20" s="40">
        <v>41402.454861111102</v>
      </c>
      <c r="F20" s="40">
        <v>41402.420138888898</v>
      </c>
      <c r="G20" t="s">
        <v>29</v>
      </c>
      <c r="H20">
        <v>60000012287123</v>
      </c>
      <c r="I20" t="s">
        <v>57</v>
      </c>
      <c r="J20" t="s">
        <v>58</v>
      </c>
      <c r="K20" t="s">
        <v>32</v>
      </c>
      <c r="L20">
        <v>4</v>
      </c>
      <c r="M20" t="s">
        <v>33</v>
      </c>
      <c r="N20">
        <v>60000015461254</v>
      </c>
      <c r="O20">
        <v>60000016462659</v>
      </c>
      <c r="P20">
        <v>140156000000909</v>
      </c>
      <c r="R20" t="s">
        <v>34</v>
      </c>
      <c r="S20" t="s">
        <v>35</v>
      </c>
      <c r="T20" t="s">
        <v>36</v>
      </c>
      <c r="W20" t="s">
        <v>37</v>
      </c>
      <c r="AC20" t="s">
        <v>4760</v>
      </c>
      <c r="AD20" t="s">
        <v>1443</v>
      </c>
      <c r="AE20" s="14" t="str">
        <f t="shared" si="0"/>
        <v>REFORÇAR PERFIS DE PACIENTES</v>
      </c>
      <c r="AF20" s="14" t="str">
        <f t="shared" si="3"/>
        <v>REFORÇAR PERFIS DE PACIENTES</v>
      </c>
      <c r="AG20" s="14">
        <f t="shared" si="4"/>
        <v>1</v>
      </c>
      <c r="AH20" s="14">
        <f t="shared" ref="AH20:AL20" si="28">IFERROR(FIND("#",$AF20,AG20+1),LEN($AF20)+1)</f>
        <v>29</v>
      </c>
      <c r="AI20" s="14">
        <f t="shared" si="28"/>
        <v>29</v>
      </c>
      <c r="AJ20" s="14">
        <f t="shared" si="28"/>
        <v>29</v>
      </c>
      <c r="AK20" s="14">
        <f t="shared" si="28"/>
        <v>29</v>
      </c>
      <c r="AL20" s="14">
        <f t="shared" si="28"/>
        <v>29</v>
      </c>
      <c r="AM20" s="14" t="str">
        <f t="shared" si="6"/>
        <v>REFORÇAR PERFIS DE PACIENTES</v>
      </c>
      <c r="AN20" s="14" t="str">
        <f t="shared" si="7"/>
        <v/>
      </c>
      <c r="AO20" s="14" t="str">
        <f t="shared" si="8"/>
        <v/>
      </c>
      <c r="AP20" s="14" t="str">
        <f t="shared" si="9"/>
        <v/>
      </c>
      <c r="AQ20" s="14" t="str">
        <f t="shared" si="10"/>
        <v/>
      </c>
      <c r="AR20" s="14" t="str">
        <f t="shared" si="11"/>
        <v/>
      </c>
    </row>
    <row r="21" spans="1:44" x14ac:dyDescent="0.25">
      <c r="A21">
        <v>1</v>
      </c>
      <c r="B21" t="s">
        <v>28</v>
      </c>
      <c r="C21">
        <v>391102</v>
      </c>
      <c r="D21" s="40">
        <v>41402.445833333302</v>
      </c>
      <c r="E21" s="40">
        <v>41402.530555555597</v>
      </c>
      <c r="F21" s="40">
        <v>41402.494444444397</v>
      </c>
      <c r="G21" t="s">
        <v>29</v>
      </c>
      <c r="H21">
        <v>60000017964984</v>
      </c>
      <c r="I21" t="s">
        <v>1633</v>
      </c>
      <c r="J21" t="s">
        <v>1634</v>
      </c>
      <c r="K21" t="s">
        <v>109</v>
      </c>
      <c r="L21">
        <v>4</v>
      </c>
      <c r="M21" t="s">
        <v>33</v>
      </c>
      <c r="N21">
        <v>60000015461254</v>
      </c>
      <c r="O21">
        <v>60000016462659</v>
      </c>
      <c r="P21">
        <v>140156000000934</v>
      </c>
      <c r="R21" t="s">
        <v>34</v>
      </c>
      <c r="S21" t="s">
        <v>35</v>
      </c>
      <c r="T21" t="s">
        <v>36</v>
      </c>
      <c r="W21" t="s">
        <v>176</v>
      </c>
      <c r="X21" t="s">
        <v>37</v>
      </c>
      <c r="AC21" t="s">
        <v>4761</v>
      </c>
      <c r="AD21" t="s">
        <v>1437</v>
      </c>
      <c r="AE21" s="14" t="str">
        <f t="shared" si="0"/>
        <v>MANUTEÇÃO DE KALETRA NA PEDIATRIA#MERC MÉDICA DIZ QUE NÃO TEM FEITO NOVOS DIAGNOSTICO COM SE TRATADE CRIANÇAS A TRANSMISSÃO VERTICAL DIMINUIU MUITO O ANO PASSADO SÓ OCORRERAM DOIS DIAGNOSTICO#MP COMECEI SONDANDO SOBRE O USO DE ATV C/ TDF A MEDICA DISSE QUE SIM QUE TERIA ALGUNS PACIENTES PED COM ESTE ESQUEMA, ENTÃO COMECEI A FALAR SOBRE EUROSIDA E SOBRE OS ARVS QUE ESTÃO MAIS IMPLICADOS COM DRC. MEDICA GOSTOU DA ABORDAGEM DE RASTREIO</v>
      </c>
      <c r="AF21" s="14" t="str">
        <f t="shared" si="3"/>
        <v>MANUTEÇÃO DE KALETRA NA PEDIATRIA#MERC MÉDICA DIZ QUE NÃO TEM FEITO NOVOS DIAGNOSTICO COM SE TRATADE CRIANÇAS A TRANSMISSÃO VERTICAL DIMINUIU MUITO O ANO PASSADO SÓ OCORRERAM DOIS DIAGNOSTICO#MP COMECEI SONDANDO SOBRE O USO DE ATV C/ TDF A MEDICA DISSE QUE SIM QUE TERIA ALGUNS PACIENTES PED COM ESTE ESQUEMA, ENTÃO COMECEI A FALAR SOBRE EUROSIDA E SOBRE OS ARVS QUE ESTÃO MAIS IMPLICADOS COM DRC. MEDICA GOSTOU DA ABORDAGEM DE RASTREIO</v>
      </c>
      <c r="AG21" s="14">
        <f t="shared" si="4"/>
        <v>34</v>
      </c>
      <c r="AH21" s="14">
        <f t="shared" ref="AH21:AL21" si="29">IFERROR(FIND("#",$AF21,AG21+1),LEN($AF21)+1)</f>
        <v>192</v>
      </c>
      <c r="AI21" s="14">
        <f t="shared" si="29"/>
        <v>437</v>
      </c>
      <c r="AJ21" s="14">
        <f t="shared" si="29"/>
        <v>437</v>
      </c>
      <c r="AK21" s="14">
        <f t="shared" si="29"/>
        <v>437</v>
      </c>
      <c r="AL21" s="14">
        <f t="shared" si="29"/>
        <v>437</v>
      </c>
      <c r="AM21" s="14" t="str">
        <f t="shared" si="6"/>
        <v>#MERC MÉDICA DIZ QUE NÃO TEM FEITO NOVOS DIAGNOSTICO COM SE TRATADE CRIANÇAS A TRANSMISSÃO VERTICAL DIMINUIU MUITO O ANO PASSADO SÓ OCORRERAM DOIS DIAGNOSTICO</v>
      </c>
      <c r="AN21" s="14" t="str">
        <f t="shared" si="7"/>
        <v>#MP COMECEI SONDANDO SOBRE O USO DE ATV C/ TDF A MEDICA DISSE QUE SIM QUE TERIA ALGUNS PACIENTES PED COM ESTE ESQUEMA, ENTÃO COMECEI A FALAR SOBRE EUROSIDA E SOBRE OS ARVS QUE ESTÃO MAIS IMPLICADOS COM DRC. MEDICA GOSTOU DA ABORDAGEM DE RASTREIO</v>
      </c>
      <c r="AO21" s="14" t="str">
        <f t="shared" si="8"/>
        <v/>
      </c>
      <c r="AP21" s="14" t="str">
        <f t="shared" si="9"/>
        <v/>
      </c>
      <c r="AQ21" s="14" t="str">
        <f t="shared" si="10"/>
        <v/>
      </c>
      <c r="AR21" s="14" t="str">
        <f t="shared" si="11"/>
        <v/>
      </c>
    </row>
    <row r="22" spans="1:44" x14ac:dyDescent="0.25">
      <c r="A22">
        <v>1</v>
      </c>
      <c r="B22" t="s">
        <v>28</v>
      </c>
      <c r="C22">
        <v>391102</v>
      </c>
      <c r="D22" s="40">
        <v>41401.732638888898</v>
      </c>
      <c r="E22" s="40">
        <v>41402.581250000003</v>
      </c>
      <c r="F22" s="40">
        <v>41402.568749999999</v>
      </c>
      <c r="G22" t="s">
        <v>29</v>
      </c>
      <c r="H22">
        <v>60000017155146</v>
      </c>
      <c r="I22" t="s">
        <v>1690</v>
      </c>
      <c r="J22" t="s">
        <v>1691</v>
      </c>
      <c r="K22" t="s">
        <v>45</v>
      </c>
      <c r="L22">
        <v>4</v>
      </c>
      <c r="M22" t="s">
        <v>33</v>
      </c>
      <c r="N22">
        <v>60000015461254</v>
      </c>
      <c r="O22">
        <v>60000016462659</v>
      </c>
      <c r="P22">
        <v>140156000000991</v>
      </c>
      <c r="R22" t="s">
        <v>34</v>
      </c>
      <c r="S22" t="s">
        <v>35</v>
      </c>
      <c r="T22" t="s">
        <v>36</v>
      </c>
      <c r="W22" t="s">
        <v>37</v>
      </c>
      <c r="AC22" t="s">
        <v>4762</v>
      </c>
      <c r="AD22" t="s">
        <v>1443</v>
      </c>
      <c r="AE22" s="14" t="str">
        <f t="shared" si="0"/>
        <v>ABORDAR SUSTENTABILIDADE DO PNDAIS</v>
      </c>
      <c r="AF22" s="14" t="str">
        <f t="shared" si="3"/>
        <v>ABORDAR SUSTENTABILIDADE DO PNDAIS</v>
      </c>
      <c r="AG22" s="14">
        <f t="shared" si="4"/>
        <v>1</v>
      </c>
      <c r="AH22" s="14">
        <f t="shared" ref="AH22:AL22" si="30">IFERROR(FIND("#",$AF22,AG22+1),LEN($AF22)+1)</f>
        <v>35</v>
      </c>
      <c r="AI22" s="14">
        <f t="shared" si="30"/>
        <v>35</v>
      </c>
      <c r="AJ22" s="14">
        <f t="shared" si="30"/>
        <v>35</v>
      </c>
      <c r="AK22" s="14">
        <f t="shared" si="30"/>
        <v>35</v>
      </c>
      <c r="AL22" s="14">
        <f t="shared" si="30"/>
        <v>35</v>
      </c>
      <c r="AM22" s="14" t="str">
        <f t="shared" si="6"/>
        <v>ABORDAR SUSTENTABILIDADE DO PNDAIS</v>
      </c>
      <c r="AN22" s="14" t="str">
        <f t="shared" si="7"/>
        <v/>
      </c>
      <c r="AO22" s="14" t="str">
        <f t="shared" si="8"/>
        <v/>
      </c>
      <c r="AP22" s="14" t="str">
        <f t="shared" si="9"/>
        <v/>
      </c>
      <c r="AQ22" s="14" t="str">
        <f t="shared" si="10"/>
        <v/>
      </c>
      <c r="AR22" s="14" t="str">
        <f t="shared" si="11"/>
        <v/>
      </c>
    </row>
    <row r="23" spans="1:44" x14ac:dyDescent="0.25">
      <c r="A23">
        <v>1</v>
      </c>
      <c r="B23" t="s">
        <v>28</v>
      </c>
      <c r="C23">
        <v>391102</v>
      </c>
      <c r="D23" s="40">
        <v>41401.604166666701</v>
      </c>
      <c r="E23" s="40">
        <v>41403.492361111101</v>
      </c>
      <c r="F23" s="40">
        <v>41403.4506944444</v>
      </c>
      <c r="G23" t="s">
        <v>110</v>
      </c>
      <c r="H23">
        <v>60000016840983</v>
      </c>
      <c r="J23" t="s">
        <v>4763</v>
      </c>
      <c r="M23" t="s">
        <v>33</v>
      </c>
      <c r="N23">
        <v>60000015461254</v>
      </c>
      <c r="O23">
        <v>60000016462659</v>
      </c>
      <c r="P23">
        <v>145887000000868</v>
      </c>
      <c r="R23" t="s">
        <v>34</v>
      </c>
      <c r="S23" t="s">
        <v>35</v>
      </c>
      <c r="W23" t="s">
        <v>37</v>
      </c>
      <c r="AC23" t="s">
        <v>4764</v>
      </c>
      <c r="AD23" t="s">
        <v>1443</v>
      </c>
      <c r="AE23" s="14" t="str">
        <f t="shared" si="0"/>
        <v>COMENTOU QUE NÃO TEM FALTADO KALETRA, MAS TEM TIDO DIFICULDADE EM AUMENTAR ESTOQUE</v>
      </c>
      <c r="AF23" s="14" t="str">
        <f t="shared" si="3"/>
        <v>COMENTOU QUE NÃO TEM FALTADO KALETRA, MAS TEM TIDO DIFICULDADE EM AUMENTAR ESTOQUE</v>
      </c>
      <c r="AG23" s="14">
        <f t="shared" si="4"/>
        <v>1</v>
      </c>
      <c r="AH23" s="14">
        <f t="shared" ref="AH23:AL23" si="31">IFERROR(FIND("#",$AF23,AG23+1),LEN($AF23)+1)</f>
        <v>83</v>
      </c>
      <c r="AI23" s="14">
        <f t="shared" si="31"/>
        <v>83</v>
      </c>
      <c r="AJ23" s="14">
        <f t="shared" si="31"/>
        <v>83</v>
      </c>
      <c r="AK23" s="14">
        <f t="shared" si="31"/>
        <v>83</v>
      </c>
      <c r="AL23" s="14">
        <f t="shared" si="31"/>
        <v>83</v>
      </c>
      <c r="AM23" s="14" t="str">
        <f t="shared" si="6"/>
        <v>COMENTOU QUE NÃO TEM FALTADO KALETRA, MAS TEM TIDO DIFICULDADE EM AUMENTAR ESTOQUE</v>
      </c>
      <c r="AN23" s="14" t="str">
        <f t="shared" si="7"/>
        <v/>
      </c>
      <c r="AO23" s="14" t="str">
        <f t="shared" si="8"/>
        <v/>
      </c>
      <c r="AP23" s="14" t="str">
        <f t="shared" si="9"/>
        <v/>
      </c>
      <c r="AQ23" s="14" t="str">
        <f t="shared" si="10"/>
        <v/>
      </c>
      <c r="AR23" s="14" t="str">
        <f t="shared" si="11"/>
        <v/>
      </c>
    </row>
    <row r="24" spans="1:44" x14ac:dyDescent="0.25">
      <c r="A24">
        <v>1</v>
      </c>
      <c r="B24" t="s">
        <v>28</v>
      </c>
      <c r="C24">
        <v>391102</v>
      </c>
      <c r="D24" s="40">
        <v>41401.491666666698</v>
      </c>
      <c r="E24" s="40">
        <v>41402.577777777798</v>
      </c>
      <c r="F24" s="40">
        <v>41402.538194444402</v>
      </c>
      <c r="G24" t="s">
        <v>29</v>
      </c>
      <c r="H24">
        <v>60000012409127</v>
      </c>
      <c r="I24" t="s">
        <v>1733</v>
      </c>
      <c r="J24" t="s">
        <v>1734</v>
      </c>
      <c r="K24" t="s">
        <v>32</v>
      </c>
      <c r="L24">
        <v>4</v>
      </c>
      <c r="M24" t="s">
        <v>33</v>
      </c>
      <c r="N24">
        <v>60000015461254</v>
      </c>
      <c r="O24">
        <v>60000016462659</v>
      </c>
      <c r="P24">
        <v>140156000000984</v>
      </c>
      <c r="R24" t="s">
        <v>34</v>
      </c>
      <c r="S24" t="s">
        <v>35</v>
      </c>
      <c r="T24" t="s">
        <v>36</v>
      </c>
      <c r="W24" t="s">
        <v>37</v>
      </c>
      <c r="AC24" t="s">
        <v>4765</v>
      </c>
      <c r="AD24" t="s">
        <v>1443</v>
      </c>
      <c r="AE24" s="14" t="str">
        <f t="shared" si="0"/>
        <v>Manutenção do relacionamento e da marca#MERC MÉDICO DIZ QUE OS CASOS QUE CHEGAM COM NOVO DIAGNÓTICO OU É DE TRASMISSÃO VERTICAL DE USUÁRIO DE DROGAS OU EVENTUAL VIOLÊCIA SEXUAL ENTÃO REALMENTE SÃO POUCOS#MP A DISPEITO DO MATÉRIA NÃO SER DIRECIONADO PARA PED O MÉDICO GOSTOU E DIZ QUE PRECISA SE ATENTAR CADA VEZ MAIS RELAÇÃO AOS RSTREIOS</v>
      </c>
      <c r="AF24" s="14" t="str">
        <f t="shared" si="3"/>
        <v>Manutenção do relacionamento e da marca#MERC MÉDICO DIZ QUE OS CASOS QUE CHEGAM COM NOVO DIAGNÓTICO OU É DE TRASMISSÃO VERTICAL DE USUÁRIO DE DROGAS OU EVENTUAL VIOLÊCIA SEXUAL ENTÃO REALMENTE SÃO POUCOS#MP A DISPEITO DO MATÉRIA NÃO SER DIRECIONADO PARA PED O MÉDICO GOSTOU E DIZ QUE PRECISA SE ATENTAR CADA VEZ MAIS RELAÇÃO AOS RSTREIOS</v>
      </c>
      <c r="AG24" s="14">
        <f t="shared" si="4"/>
        <v>40</v>
      </c>
      <c r="AH24" s="14">
        <f t="shared" ref="AH24:AL24" si="32">IFERROR(FIND("#",$AF24,AG24+1),LEN($AF24)+1)</f>
        <v>204</v>
      </c>
      <c r="AI24" s="14">
        <f t="shared" si="32"/>
        <v>338</v>
      </c>
      <c r="AJ24" s="14">
        <f t="shared" si="32"/>
        <v>338</v>
      </c>
      <c r="AK24" s="14">
        <f t="shared" si="32"/>
        <v>338</v>
      </c>
      <c r="AL24" s="14">
        <f t="shared" si="32"/>
        <v>338</v>
      </c>
      <c r="AM24" s="14" t="str">
        <f t="shared" si="6"/>
        <v>#MERC MÉDICO DIZ QUE OS CASOS QUE CHEGAM COM NOVO DIAGNÓTICO OU É DE TRASMISSÃO VERTICAL DE USUÁRIO DE DROGAS OU EVENTUAL VIOLÊCIA SEXUAL ENTÃO REALMENTE SÃO POUCOS</v>
      </c>
      <c r="AN24" s="14" t="str">
        <f t="shared" si="7"/>
        <v>#MP A DISPEITO DO MATÉRIA NÃO SER DIRECIONADO PARA PED O MÉDICO GOSTOU E DIZ QUE PRECISA SE ATENTAR CADA VEZ MAIS RELAÇÃO AOS RSTREIOS</v>
      </c>
      <c r="AO24" s="14" t="str">
        <f t="shared" si="8"/>
        <v/>
      </c>
      <c r="AP24" s="14" t="str">
        <f t="shared" si="9"/>
        <v/>
      </c>
      <c r="AQ24" s="14" t="str">
        <f t="shared" si="10"/>
        <v/>
      </c>
      <c r="AR24" s="14" t="str">
        <f t="shared" si="11"/>
        <v/>
      </c>
    </row>
    <row r="25" spans="1:44" x14ac:dyDescent="0.25">
      <c r="A25">
        <v>1</v>
      </c>
      <c r="B25" t="s">
        <v>28</v>
      </c>
      <c r="C25">
        <v>391102</v>
      </c>
      <c r="D25" s="40">
        <v>41401.487500000003</v>
      </c>
      <c r="E25" s="40">
        <v>41403.488888888904</v>
      </c>
      <c r="F25" s="40">
        <v>41403.447222222203</v>
      </c>
      <c r="G25" t="s">
        <v>29</v>
      </c>
      <c r="H25">
        <v>60000012579519</v>
      </c>
      <c r="I25" t="s">
        <v>98</v>
      </c>
      <c r="J25" t="s">
        <v>99</v>
      </c>
      <c r="K25" t="s">
        <v>41</v>
      </c>
      <c r="L25">
        <v>4</v>
      </c>
      <c r="M25" t="s">
        <v>33</v>
      </c>
      <c r="N25">
        <v>60000015461254</v>
      </c>
      <c r="O25">
        <v>60000016462659</v>
      </c>
      <c r="P25">
        <v>145887000000844</v>
      </c>
      <c r="R25" t="s">
        <v>34</v>
      </c>
      <c r="S25" t="s">
        <v>35</v>
      </c>
      <c r="T25" t="s">
        <v>36</v>
      </c>
      <c r="W25" t="s">
        <v>37</v>
      </c>
      <c r="AC25" t="s">
        <v>4766</v>
      </c>
      <c r="AD25" t="s">
        <v>1443</v>
      </c>
      <c r="AE25" s="14" t="str">
        <f t="shared" si="0"/>
        <v>Sondar sobre conduta pós falha de efv APOS PRIMIERA FALHA A EFV AS VEZES USA KALETRA E AS VEZES ATV #MP MÉDICO GOSTOU BASTANDE DO ARTIGO E DIZ QUE É ALGO QUE PRECISA ESTAR MAIS ATENTO</v>
      </c>
      <c r="AF25" s="14" t="str">
        <f t="shared" si="3"/>
        <v>Sondar sobre conduta pós falha de efv APOS PRIMIERA FALHA A EFV AS VEZES USA KALETRA E AS VEZES ATV #MP MÉDICO GOSTOU BASTANDE DO ARTIGO E DIZ QUE É ALGO QUE PRECISA ESTAR MAIS ATENTO</v>
      </c>
      <c r="AG25" s="14">
        <f t="shared" si="4"/>
        <v>101</v>
      </c>
      <c r="AH25" s="14">
        <f t="shared" ref="AH25:AL25" si="33">IFERROR(FIND("#",$AF25,AG25+1),LEN($AF25)+1)</f>
        <v>184</v>
      </c>
      <c r="AI25" s="14">
        <f t="shared" si="33"/>
        <v>184</v>
      </c>
      <c r="AJ25" s="14">
        <f t="shared" si="33"/>
        <v>184</v>
      </c>
      <c r="AK25" s="14">
        <f t="shared" si="33"/>
        <v>184</v>
      </c>
      <c r="AL25" s="14">
        <f t="shared" si="33"/>
        <v>184</v>
      </c>
      <c r="AM25" s="14" t="str">
        <f t="shared" si="6"/>
        <v>#MP MÉDICO GOSTOU BASTANDE DO ARTIGO E DIZ QUE É ALGO QUE PRECISA ESTAR MAIS ATENTO</v>
      </c>
      <c r="AN25" s="14" t="str">
        <f t="shared" si="7"/>
        <v/>
      </c>
      <c r="AO25" s="14" t="str">
        <f t="shared" si="8"/>
        <v/>
      </c>
      <c r="AP25" s="14" t="str">
        <f t="shared" si="9"/>
        <v/>
      </c>
      <c r="AQ25" s="14" t="str">
        <f t="shared" si="10"/>
        <v/>
      </c>
      <c r="AR25" s="14" t="str">
        <f t="shared" si="11"/>
        <v/>
      </c>
    </row>
    <row r="26" spans="1:44" x14ac:dyDescent="0.25">
      <c r="A26">
        <v>1</v>
      </c>
      <c r="B26" t="s">
        <v>28</v>
      </c>
      <c r="C26">
        <v>391102</v>
      </c>
      <c r="D26" s="40">
        <v>41401.484722222202</v>
      </c>
      <c r="E26" s="40">
        <v>41402.570833333302</v>
      </c>
      <c r="F26" s="40">
        <v>41402.538194444402</v>
      </c>
      <c r="G26" t="s">
        <v>29</v>
      </c>
      <c r="H26">
        <v>60000012330303</v>
      </c>
      <c r="I26" t="s">
        <v>47</v>
      </c>
      <c r="J26" t="s">
        <v>48</v>
      </c>
      <c r="K26" t="s">
        <v>41</v>
      </c>
      <c r="L26">
        <v>6</v>
      </c>
      <c r="M26" t="s">
        <v>33</v>
      </c>
      <c r="N26">
        <v>60000015461254</v>
      </c>
      <c r="O26">
        <v>60000016462659</v>
      </c>
      <c r="P26">
        <v>140156000000970</v>
      </c>
      <c r="R26" t="s">
        <v>34</v>
      </c>
      <c r="S26" t="s">
        <v>35</v>
      </c>
      <c r="T26" t="s">
        <v>36</v>
      </c>
      <c r="W26" t="s">
        <v>37</v>
      </c>
      <c r="AC26" t="s">
        <v>4767</v>
      </c>
      <c r="AD26" t="s">
        <v>1443</v>
      </c>
      <c r="AE26" s="14" t="str">
        <f t="shared" si="0"/>
        <v>REFORÇAR POSOLOGIA QDMEDICA AINDA CÉTICA QUANTO A PRÁTICA CLINICA DA POSOLOGIA UMA VEZ AO DIA DE KALETRA, A DISPEITO DE TER ACOMPANHA O ESTUDO 802 EM PACIENTES EXPERIMENTADOS. ACREDITO QUE TALVEZ SEJA POR HABITO PRESCRITIVO#MP MÉDICA DIZ ESTAR MUITO ATENTA QUANTO A RASTREIO DE DRC E PERDA ÓSSEA POIS EM SUA INSTITUIÇÃO TEM LIVRE ACESSO A EXAMES</v>
      </c>
      <c r="AF26" s="14" t="str">
        <f t="shared" si="3"/>
        <v>REFORÇAR POSOLOGIA QDMEDICA AINDA CÉTICA QUANTO A PRÁTICA CLINICA DA POSOLOGIA UMA VEZ AO DIA DE KALETRA, A DISPEITO DE TER ACOMPANHA O ESTUDO 802 EM PACIENTES EXPERIMENTADOS. ACREDITO QUE TALVEZ SEJA POR HABITO PRESCRITIVO#MP MÉDICA DIZ ESTAR MUITO ATENTA QUANTO A RASTREIO DE DRC E PERDA ÓSSEA POIS EM SUA INSTITUIÇÃO TEM LIVRE ACESSO A EXAMES</v>
      </c>
      <c r="AG26" s="14">
        <f t="shared" si="4"/>
        <v>224</v>
      </c>
      <c r="AH26" s="14">
        <f t="shared" ref="AH26:AL26" si="34">IFERROR(FIND("#",$AF26,AG26+1),LEN($AF26)+1)</f>
        <v>346</v>
      </c>
      <c r="AI26" s="14">
        <f t="shared" si="34"/>
        <v>346</v>
      </c>
      <c r="AJ26" s="14">
        <f t="shared" si="34"/>
        <v>346</v>
      </c>
      <c r="AK26" s="14">
        <f t="shared" si="34"/>
        <v>346</v>
      </c>
      <c r="AL26" s="14">
        <f t="shared" si="34"/>
        <v>346</v>
      </c>
      <c r="AM26" s="14" t="str">
        <f t="shared" si="6"/>
        <v>#MP MÉDICA DIZ ESTAR MUITO ATENTA QUANTO A RASTREIO DE DRC E PERDA ÓSSEA POIS EM SUA INSTITUIÇÃO TEM LIVRE ACESSO A EXAMES</v>
      </c>
      <c r="AN26" s="14" t="str">
        <f t="shared" si="7"/>
        <v/>
      </c>
      <c r="AO26" s="14" t="str">
        <f t="shared" si="8"/>
        <v/>
      </c>
      <c r="AP26" s="14" t="str">
        <f t="shared" si="9"/>
        <v/>
      </c>
      <c r="AQ26" s="14" t="str">
        <f t="shared" si="10"/>
        <v/>
      </c>
      <c r="AR26" s="14" t="str">
        <f t="shared" si="11"/>
        <v/>
      </c>
    </row>
    <row r="27" spans="1:44" x14ac:dyDescent="0.25">
      <c r="A27">
        <v>1</v>
      </c>
      <c r="B27" t="s">
        <v>28</v>
      </c>
      <c r="C27">
        <v>391102</v>
      </c>
      <c r="D27" s="40">
        <v>41401.411111111098</v>
      </c>
      <c r="E27" s="40">
        <v>41402.542361111096</v>
      </c>
      <c r="F27" s="40">
        <v>41402.515972222202</v>
      </c>
      <c r="G27" t="s">
        <v>29</v>
      </c>
      <c r="H27">
        <v>60000012461771</v>
      </c>
      <c r="I27" t="s">
        <v>50</v>
      </c>
      <c r="J27" t="s">
        <v>51</v>
      </c>
      <c r="K27" t="s">
        <v>32</v>
      </c>
      <c r="L27">
        <v>6</v>
      </c>
      <c r="M27" t="s">
        <v>33</v>
      </c>
      <c r="N27">
        <v>60000015461254</v>
      </c>
      <c r="O27">
        <v>60000016462659</v>
      </c>
      <c r="P27">
        <v>140156000000949</v>
      </c>
      <c r="R27" t="s">
        <v>34</v>
      </c>
      <c r="S27" t="s">
        <v>35</v>
      </c>
      <c r="T27" t="s">
        <v>36</v>
      </c>
      <c r="W27" t="s">
        <v>37</v>
      </c>
      <c r="AC27" t="s">
        <v>4768</v>
      </c>
      <c r="AD27" t="s">
        <v>1443</v>
      </c>
      <c r="AE27" s="14" t="str">
        <f t="shared" si="0"/>
        <v>LEVANTAR QUESTÕES SOBRE O TRATAMENTO HSH#MERC MEDICO DIZ QUE OS PERFIS DE PACIENTES SÃO VARIADOS E QUE HOJE NÃO FAZ DIFERENÇA NO TRATAMENTO DE PACIENTES HSH MÉDICO SE DEMOSTROU INTERESSADO EM ENTENDER ESTE PERFIL DE PACIENTE#MP FALAMOS NA IMPORTÂNCIA DO RASTREIO DE DRC E MÉDICO COMENTOU QUE TEM USADO MUITO KALETRA UMA VEZ AO DIA COM MUITO SUCESSO</v>
      </c>
      <c r="AF27" s="14" t="str">
        <f t="shared" si="3"/>
        <v>LEVANTAR QUESTÕES SOBRE O TRATAMENTO HSH#MERC MEDICO DIZ QUE OS PERFIS DE PACIENTES SÃO VARIADOS E QUE HOJE NÃO FAZ DIFERENÇA NO TRATAMENTO DE PACIENTES HSH MÉDICO SE DEMOSTROU INTERESSADO EM ENTENDER ESTE PERFIL DE PACIENTE#MP FALAMOS NA IMPORTÂNCIA DO RASTREIO DE DRC E MÉDICO COMENTOU QUE TEM USADO MUITO KALETRA UMA VEZ AO DIA COM MUITO SUCESSO</v>
      </c>
      <c r="AG27" s="14">
        <f t="shared" si="4"/>
        <v>41</v>
      </c>
      <c r="AH27" s="14">
        <f t="shared" ref="AH27:AL27" si="35">IFERROR(FIND("#",$AF27,AG27+1),LEN($AF27)+1)</f>
        <v>225</v>
      </c>
      <c r="AI27" s="14">
        <f t="shared" si="35"/>
        <v>349</v>
      </c>
      <c r="AJ27" s="14">
        <f t="shared" si="35"/>
        <v>349</v>
      </c>
      <c r="AK27" s="14">
        <f t="shared" si="35"/>
        <v>349</v>
      </c>
      <c r="AL27" s="14">
        <f t="shared" si="35"/>
        <v>349</v>
      </c>
      <c r="AM27" s="14" t="str">
        <f t="shared" si="6"/>
        <v>#MERC MEDICO DIZ QUE OS PERFIS DE PACIENTES SÃO VARIADOS E QUE HOJE NÃO FAZ DIFERENÇA NO TRATAMENTO DE PACIENTES HSH MÉDICO SE DEMOSTROU INTERESSADO EM ENTENDER ESTE PERFIL DE PACIENTE</v>
      </c>
      <c r="AN27" s="14" t="str">
        <f t="shared" si="7"/>
        <v>#MP FALAMOS NA IMPORTÂNCIA DO RASTREIO DE DRC E MÉDICO COMENTOU QUE TEM USADO MUITO KALETRA UMA VEZ AO DIA COM MUITO SUCESSO</v>
      </c>
      <c r="AO27" s="14" t="str">
        <f t="shared" si="8"/>
        <v/>
      </c>
      <c r="AP27" s="14" t="str">
        <f t="shared" si="9"/>
        <v/>
      </c>
      <c r="AQ27" s="14" t="str">
        <f t="shared" si="10"/>
        <v/>
      </c>
      <c r="AR27" s="14" t="str">
        <f t="shared" si="11"/>
        <v/>
      </c>
    </row>
    <row r="28" spans="1:44" x14ac:dyDescent="0.25">
      <c r="A28">
        <v>1</v>
      </c>
      <c r="B28" t="s">
        <v>28</v>
      </c>
      <c r="C28">
        <v>391102</v>
      </c>
      <c r="D28" s="40">
        <v>41401.404861111099</v>
      </c>
      <c r="E28" s="40">
        <v>41402.574305555601</v>
      </c>
      <c r="F28" s="40">
        <v>41402.538194444402</v>
      </c>
      <c r="G28" t="s">
        <v>29</v>
      </c>
      <c r="H28">
        <v>60000012371159</v>
      </c>
      <c r="I28" t="s">
        <v>1726</v>
      </c>
      <c r="J28" t="s">
        <v>1727</v>
      </c>
      <c r="K28" t="s">
        <v>32</v>
      </c>
      <c r="L28">
        <v>6</v>
      </c>
      <c r="M28" t="s">
        <v>33</v>
      </c>
      <c r="N28">
        <v>60000015461254</v>
      </c>
      <c r="O28">
        <v>60000016462659</v>
      </c>
      <c r="P28">
        <v>140156000000977</v>
      </c>
      <c r="R28" t="s">
        <v>34</v>
      </c>
      <c r="S28" t="s">
        <v>35</v>
      </c>
      <c r="T28" t="s">
        <v>36</v>
      </c>
      <c r="W28" t="s">
        <v>37</v>
      </c>
      <c r="AC28" t="s">
        <v>4769</v>
      </c>
      <c r="AD28" t="s">
        <v>1443</v>
      </c>
      <c r="AE28" s="14" t="str">
        <f t="shared" si="0"/>
        <v>APROFUNDAR ASSUNTO CONSENSO#MERC ABORDAMOS CONSENSO NO FOCO DE SUSTENTABILIDADE O MÉDICO SE DEMOSNTROU RECEPTIVO E DISSE QUE SABIA QUE KALETRA ESTAVA CUSTANDO TÃO MENOS#MP QUANTO A ALTERAÇÕES ÓSSEA NA RECONHECEU NADA COM NOVODADE MAS RECONHECE A NECESSIDADE DE RASTREIO</v>
      </c>
      <c r="AF28" s="14" t="str">
        <f t="shared" si="3"/>
        <v>APROFUNDAR ASSUNTO CONSENSO#MERC ABORDAMOS CONSENSO NO FOCO DE SUSTENTABILIDADE O MÉDICO SE DEMOSNTROU RECEPTIVO E DISSE QUE SABIA QUE KALETRA ESTAVA CUSTANDO TÃO MENOS#MP QUANTO A ALTERAÇÕES ÓSSEA NA RECONHECEU NADA COM NOVODADE MAS RECONHECE A NECESSIDADE DE RASTREIO</v>
      </c>
      <c r="AG28" s="14">
        <f t="shared" si="4"/>
        <v>28</v>
      </c>
      <c r="AH28" s="14">
        <f t="shared" ref="AH28:AL28" si="36">IFERROR(FIND("#",$AF28,AG28+1),LEN($AF28)+1)</f>
        <v>169</v>
      </c>
      <c r="AI28" s="14">
        <f t="shared" si="36"/>
        <v>270</v>
      </c>
      <c r="AJ28" s="14">
        <f t="shared" si="36"/>
        <v>270</v>
      </c>
      <c r="AK28" s="14">
        <f t="shared" si="36"/>
        <v>270</v>
      </c>
      <c r="AL28" s="14">
        <f t="shared" si="36"/>
        <v>270</v>
      </c>
      <c r="AM28" s="14" t="str">
        <f t="shared" si="6"/>
        <v>#MERC ABORDAMOS CONSENSO NO FOCO DE SUSTENTABILIDADE O MÉDICO SE DEMOSNTROU RECEPTIVO E DISSE QUE SABIA QUE KALETRA ESTAVA CUSTANDO TÃO MENOS</v>
      </c>
      <c r="AN28" s="14" t="str">
        <f t="shared" si="7"/>
        <v>#MP QUANTO A ALTERAÇÕES ÓSSEA NA RECONHECEU NADA COM NOVODADE MAS RECONHECE A NECESSIDADE DE RASTREIO</v>
      </c>
      <c r="AO28" s="14" t="str">
        <f t="shared" si="8"/>
        <v/>
      </c>
      <c r="AP28" s="14" t="str">
        <f t="shared" si="9"/>
        <v/>
      </c>
      <c r="AQ28" s="14" t="str">
        <f t="shared" si="10"/>
        <v/>
      </c>
      <c r="AR28" s="14" t="str">
        <f t="shared" si="11"/>
        <v/>
      </c>
    </row>
    <row r="29" spans="1:44" x14ac:dyDescent="0.25">
      <c r="A29">
        <v>1</v>
      </c>
      <c r="B29" t="s">
        <v>28</v>
      </c>
      <c r="C29">
        <v>391102</v>
      </c>
      <c r="D29" s="40">
        <v>41401.404861111099</v>
      </c>
      <c r="E29" s="40">
        <v>41402.574305555601</v>
      </c>
      <c r="F29" s="40">
        <v>41402.538194444402</v>
      </c>
      <c r="G29" t="s">
        <v>29</v>
      </c>
      <c r="H29">
        <v>60000012371159</v>
      </c>
      <c r="I29" t="s">
        <v>1726</v>
      </c>
      <c r="J29" t="s">
        <v>1727</v>
      </c>
      <c r="K29" t="s">
        <v>32</v>
      </c>
      <c r="L29">
        <v>6</v>
      </c>
      <c r="M29" t="s">
        <v>33</v>
      </c>
      <c r="N29">
        <v>60000015461254</v>
      </c>
      <c r="O29">
        <v>60000016462659</v>
      </c>
      <c r="P29">
        <v>140156000000977</v>
      </c>
      <c r="R29" t="s">
        <v>34</v>
      </c>
      <c r="S29" t="s">
        <v>35</v>
      </c>
      <c r="T29" t="s">
        <v>36</v>
      </c>
      <c r="W29" t="s">
        <v>37</v>
      </c>
      <c r="AC29" t="s">
        <v>4769</v>
      </c>
      <c r="AD29" t="s">
        <v>1443</v>
      </c>
      <c r="AE29" s="14" t="str">
        <f t="shared" si="0"/>
        <v>APROFUNDAR ASSUNTO CONSENSO#MERC ABORDAMOS CONSENSO NO FOCO DE SUSTENTABILIDADE O MÉDICO SE DEMOSNTROU RECEPTIVO E DISSE QUE SABIA QUE KALETRA ESTAVA CUSTANDO TÃO MENOS#MP QUANTO A ALTERAÇÕES ÓSSEA NA RECONHECEU NADA COM NOVODADE MAS RECONHECE A NECESSIDADE DE RASTREIO</v>
      </c>
      <c r="AF29" s="14" t="str">
        <f t="shared" si="3"/>
        <v>APROFUNDAR ASSUNTO CONSENSO#MERC ABORDAMOS CONSENSO NO FOCO DE SUSTENTABILIDADE O MÉDICO SE DEMOSNTROU RECEPTIVO E DISSE QUE SABIA QUE KALETRA ESTAVA CUSTANDO TÃO MENOS#MP QUANTO A ALTERAÇÕES ÓSSEA NA RECONHECEU NADA COM NOVODADE MAS RECONHECE A NECESSIDADE DE RASTREIO</v>
      </c>
      <c r="AG29" s="14">
        <f t="shared" si="4"/>
        <v>28</v>
      </c>
      <c r="AH29" s="14">
        <f t="shared" ref="AH29:AL29" si="37">IFERROR(FIND("#",$AF29,AG29+1),LEN($AF29)+1)</f>
        <v>169</v>
      </c>
      <c r="AI29" s="14">
        <f t="shared" si="37"/>
        <v>270</v>
      </c>
      <c r="AJ29" s="14">
        <f t="shared" si="37"/>
        <v>270</v>
      </c>
      <c r="AK29" s="14">
        <f t="shared" si="37"/>
        <v>270</v>
      </c>
      <c r="AL29" s="14">
        <f t="shared" si="37"/>
        <v>270</v>
      </c>
      <c r="AM29" s="14" t="str">
        <f t="shared" si="6"/>
        <v>#MERC ABORDAMOS CONSENSO NO FOCO DE SUSTENTABILIDADE O MÉDICO SE DEMOSNTROU RECEPTIVO E DISSE QUE SABIA QUE KALETRA ESTAVA CUSTANDO TÃO MENOS</v>
      </c>
      <c r="AN29" s="14" t="str">
        <f t="shared" si="7"/>
        <v>#MP QUANTO A ALTERAÇÕES ÓSSEA NA RECONHECEU NADA COM NOVODADE MAS RECONHECE A NECESSIDADE DE RASTREIO</v>
      </c>
      <c r="AO29" s="14" t="str">
        <f t="shared" si="8"/>
        <v/>
      </c>
      <c r="AP29" s="14" t="str">
        <f t="shared" si="9"/>
        <v/>
      </c>
      <c r="AQ29" s="14" t="str">
        <f t="shared" si="10"/>
        <v/>
      </c>
      <c r="AR29" s="14" t="str">
        <f t="shared" si="11"/>
        <v/>
      </c>
    </row>
    <row r="30" spans="1:44" x14ac:dyDescent="0.25">
      <c r="A30">
        <v>1</v>
      </c>
      <c r="B30" t="s">
        <v>28</v>
      </c>
      <c r="C30">
        <v>391102</v>
      </c>
      <c r="D30" s="40">
        <v>41401.404861111099</v>
      </c>
      <c r="E30" s="40">
        <v>41402.574305555601</v>
      </c>
      <c r="F30" s="40">
        <v>41402.538194444402</v>
      </c>
      <c r="G30" t="s">
        <v>29</v>
      </c>
      <c r="H30">
        <v>60000012371159</v>
      </c>
      <c r="I30" t="s">
        <v>1726</v>
      </c>
      <c r="J30" t="s">
        <v>1727</v>
      </c>
      <c r="K30" t="s">
        <v>32</v>
      </c>
      <c r="L30">
        <v>6</v>
      </c>
      <c r="M30" t="s">
        <v>33</v>
      </c>
      <c r="N30">
        <v>60000015461254</v>
      </c>
      <c r="O30">
        <v>60000016462659</v>
      </c>
      <c r="P30">
        <v>140156000000977</v>
      </c>
      <c r="R30" t="s">
        <v>34</v>
      </c>
      <c r="S30" t="s">
        <v>35</v>
      </c>
      <c r="T30" t="s">
        <v>36</v>
      </c>
      <c r="W30" t="s">
        <v>37</v>
      </c>
      <c r="AC30" t="s">
        <v>4769</v>
      </c>
      <c r="AD30" t="s">
        <v>1443</v>
      </c>
      <c r="AE30" s="14" t="str">
        <f t="shared" si="0"/>
        <v>APROFUNDAR ASSUNTO CONSENSO#MERC ABORDAMOS CONSENSO NO FOCO DE SUSTENTABILIDADE O MÉDICO SE DEMOSNTROU RECEPTIVO E DISSE QUE SABIA QUE KALETRA ESTAVA CUSTANDO TÃO MENOS#MP QUANTO A ALTERAÇÕES ÓSSEA NA RECONHECEU NADA COM NOVODADE MAS RECONHECE A NECESSIDADE DE RASTREIO</v>
      </c>
      <c r="AF30" s="14" t="str">
        <f t="shared" si="3"/>
        <v>APROFUNDAR ASSUNTO CONSENSO#MERC ABORDAMOS CONSENSO NO FOCO DE SUSTENTABILIDADE O MÉDICO SE DEMOSNTROU RECEPTIVO E DISSE QUE SABIA QUE KALETRA ESTAVA CUSTANDO TÃO MENOS#MP QUANTO A ALTERAÇÕES ÓSSEA NA RECONHECEU NADA COM NOVODADE MAS RECONHECE A NECESSIDADE DE RASTREIO</v>
      </c>
      <c r="AG30" s="14">
        <f t="shared" si="4"/>
        <v>28</v>
      </c>
      <c r="AH30" s="14">
        <f t="shared" ref="AH30:AL30" si="38">IFERROR(FIND("#",$AF30,AG30+1),LEN($AF30)+1)</f>
        <v>169</v>
      </c>
      <c r="AI30" s="14">
        <f t="shared" si="38"/>
        <v>270</v>
      </c>
      <c r="AJ30" s="14">
        <f t="shared" si="38"/>
        <v>270</v>
      </c>
      <c r="AK30" s="14">
        <f t="shared" si="38"/>
        <v>270</v>
      </c>
      <c r="AL30" s="14">
        <f t="shared" si="38"/>
        <v>270</v>
      </c>
      <c r="AM30" s="14" t="str">
        <f t="shared" ref="AM30:AM93" si="39">MID($AF30,AG30,IF(AG30=1,AH30,(AH30-AG30)))</f>
        <v>#MERC ABORDAMOS CONSENSO NO FOCO DE SUSTENTABILIDADE O MÉDICO SE DEMOSNTROU RECEPTIVO E DISSE QUE SABIA QUE KALETRA ESTAVA CUSTANDO TÃO MENOS</v>
      </c>
      <c r="AN30" s="14" t="str">
        <f t="shared" ref="AN30:AN93" si="40">IF(AH30=AI30,"",MID($AF30,AH30,AI30-AH30))</f>
        <v>#MP QUANTO A ALTERAÇÕES ÓSSEA NA RECONHECEU NADA COM NOVODADE MAS RECONHECE A NECESSIDADE DE RASTREIO</v>
      </c>
      <c r="AO30" s="14" t="str">
        <f t="shared" ref="AO30:AO93" si="41">IF(AI30=AJ30,"",MID($AF30,AI30,AJ30-AI30))</f>
        <v/>
      </c>
      <c r="AP30" s="14" t="str">
        <f t="shared" ref="AP30:AP93" si="42">IF(AJ30=AK30,"",MID($AF30,AJ30,AK30-AJ30))</f>
        <v/>
      </c>
      <c r="AQ30" s="14" t="str">
        <f t="shared" ref="AQ30:AQ93" si="43">IF(AK30=AL30,"",MID($AF30,AK30,AL30-AK30))</f>
        <v/>
      </c>
      <c r="AR30" s="14" t="str">
        <f t="shared" ref="AR30:AR93" si="44">IF(AL30=AK30,"",MID($AF30,AL30,LEN(AF30)-AL30))</f>
        <v/>
      </c>
    </row>
    <row r="31" spans="1:44" x14ac:dyDescent="0.25">
      <c r="A31">
        <v>1</v>
      </c>
      <c r="B31" t="s">
        <v>28</v>
      </c>
      <c r="C31">
        <v>391102</v>
      </c>
      <c r="D31" s="40">
        <v>41401.354166666701</v>
      </c>
      <c r="E31" s="40">
        <v>41402.564583333296</v>
      </c>
      <c r="F31" s="40">
        <v>41402.526388888902</v>
      </c>
      <c r="G31" t="s">
        <v>29</v>
      </c>
      <c r="H31">
        <v>60000012352871</v>
      </c>
      <c r="I31" t="s">
        <v>70</v>
      </c>
      <c r="J31" t="s">
        <v>71</v>
      </c>
      <c r="K31" t="s">
        <v>32</v>
      </c>
      <c r="L31">
        <v>4</v>
      </c>
      <c r="M31" t="s">
        <v>33</v>
      </c>
      <c r="N31">
        <v>60000015461254</v>
      </c>
      <c r="O31">
        <v>60000016462659</v>
      </c>
      <c r="P31">
        <v>140156000000963</v>
      </c>
      <c r="R31" t="s">
        <v>34</v>
      </c>
      <c r="S31" t="s">
        <v>35</v>
      </c>
      <c r="T31" t="s">
        <v>36</v>
      </c>
      <c r="W31" t="s">
        <v>37</v>
      </c>
      <c r="AC31" t="s">
        <v>4770</v>
      </c>
      <c r="AD31" t="s">
        <v>1443</v>
      </c>
      <c r="AE31" s="14" t="str">
        <f t="shared" si="0"/>
        <v>Retomar A IMPORTACIA DOS RASTREIOS DE DRC, PERDA ÓSSEA, HAND#MP MÉDICA DIZ QUE TEM FEITO RASTREIO E ESTABEM FAMILIARIZADO COM AS SOLICITAÇÕES DE EXAMES*Médica diz que tem usado KALETRA uma vez ao dia com sucesso</v>
      </c>
      <c r="AF31" s="14" t="str">
        <f t="shared" si="3"/>
        <v>Retomar A IMPORTACIA DOS RASTREIOS DE DRC, PERDA ÓSSEA, HAND#MP MÉDICA DIZ QUE TEM FEITO RASTREIO E ESTABEM FAMILIARIZADO COM AS SOLICITAÇÕES DE EXAMES*Médica diz que tem usado KALETRA uma vez ao dia com sucesso</v>
      </c>
      <c r="AG31" s="14">
        <f t="shared" si="4"/>
        <v>61</v>
      </c>
      <c r="AH31" s="14">
        <f t="shared" ref="AH31:AL31" si="45">IFERROR(FIND("#",$AF31,AG31+1),LEN($AF31)+1)</f>
        <v>212</v>
      </c>
      <c r="AI31" s="14">
        <f t="shared" si="45"/>
        <v>212</v>
      </c>
      <c r="AJ31" s="14">
        <f t="shared" si="45"/>
        <v>212</v>
      </c>
      <c r="AK31" s="14">
        <f t="shared" si="45"/>
        <v>212</v>
      </c>
      <c r="AL31" s="14">
        <f t="shared" si="45"/>
        <v>212</v>
      </c>
      <c r="AM31" s="14" t="str">
        <f t="shared" si="39"/>
        <v>#MP MÉDICA DIZ QUE TEM FEITO RASTREIO E ESTABEM FAMILIARIZADO COM AS SOLICITAÇÕES DE EXAMES*Médica diz que tem usado KALETRA uma vez ao dia com sucesso</v>
      </c>
      <c r="AN31" s="14" t="str">
        <f t="shared" si="40"/>
        <v/>
      </c>
      <c r="AO31" s="14" t="str">
        <f t="shared" si="41"/>
        <v/>
      </c>
      <c r="AP31" s="14" t="str">
        <f t="shared" si="42"/>
        <v/>
      </c>
      <c r="AQ31" s="14" t="str">
        <f t="shared" si="43"/>
        <v/>
      </c>
      <c r="AR31" s="14" t="str">
        <f t="shared" si="44"/>
        <v/>
      </c>
    </row>
    <row r="32" spans="1:44" x14ac:dyDescent="0.25">
      <c r="A32">
        <v>1</v>
      </c>
      <c r="B32" t="s">
        <v>28</v>
      </c>
      <c r="C32">
        <v>391102</v>
      </c>
      <c r="D32" s="40">
        <v>41401.354166666701</v>
      </c>
      <c r="E32" s="40">
        <v>41403.490277777797</v>
      </c>
      <c r="F32" s="40">
        <v>41403.448611111096</v>
      </c>
      <c r="G32" t="s">
        <v>110</v>
      </c>
      <c r="H32">
        <v>60000016841420</v>
      </c>
      <c r="J32" t="s">
        <v>111</v>
      </c>
      <c r="M32" t="s">
        <v>33</v>
      </c>
      <c r="N32">
        <v>60000015461254</v>
      </c>
      <c r="O32">
        <v>60000016462659</v>
      </c>
      <c r="P32">
        <v>145887000000852</v>
      </c>
      <c r="R32" t="s">
        <v>34</v>
      </c>
      <c r="S32" t="s">
        <v>35</v>
      </c>
      <c r="W32" t="s">
        <v>37</v>
      </c>
      <c r="AC32" t="s">
        <v>4771</v>
      </c>
      <c r="AD32" t="s">
        <v>1443</v>
      </c>
      <c r="AE32" s="14" t="str">
        <f t="shared" si="0"/>
        <v>ACOMPANHAR ADESÃO COMENTOU QUE TEM ORIENTADO KALETRA UMA VEZ AO DIA E OS PACIENTES ESTÃO GOSTANDO MUITO</v>
      </c>
      <c r="AF32" s="14" t="str">
        <f t="shared" si="3"/>
        <v>ACOMPANHAR ADESÃO COMENTOU QUE TEM ORIENTADO KALETRA UMA VEZ AO DIA E OS PACIENTES ESTÃO GOSTANDO MUITO</v>
      </c>
      <c r="AG32" s="14">
        <f t="shared" si="4"/>
        <v>1</v>
      </c>
      <c r="AH32" s="14">
        <f t="shared" ref="AH32:AL32" si="46">IFERROR(FIND("#",$AF32,AG32+1),LEN($AF32)+1)</f>
        <v>104</v>
      </c>
      <c r="AI32" s="14">
        <f t="shared" si="46"/>
        <v>104</v>
      </c>
      <c r="AJ32" s="14">
        <f t="shared" si="46"/>
        <v>104</v>
      </c>
      <c r="AK32" s="14">
        <f t="shared" si="46"/>
        <v>104</v>
      </c>
      <c r="AL32" s="14">
        <f t="shared" si="46"/>
        <v>104</v>
      </c>
      <c r="AM32" s="14" t="str">
        <f t="shared" si="39"/>
        <v>ACOMPANHAR ADESÃO COMENTOU QUE TEM ORIENTADO KALETRA UMA VEZ AO DIA E OS PACIENTES ESTÃO GOSTANDO MUITO</v>
      </c>
      <c r="AN32" s="14" t="str">
        <f t="shared" si="40"/>
        <v/>
      </c>
      <c r="AO32" s="14" t="str">
        <f t="shared" si="41"/>
        <v/>
      </c>
      <c r="AP32" s="14" t="str">
        <f t="shared" si="42"/>
        <v/>
      </c>
      <c r="AQ32" s="14" t="str">
        <f t="shared" si="43"/>
        <v/>
      </c>
      <c r="AR32" s="14" t="str">
        <f t="shared" si="44"/>
        <v/>
      </c>
    </row>
    <row r="33" spans="1:44" x14ac:dyDescent="0.25">
      <c r="A33">
        <v>1</v>
      </c>
      <c r="B33" t="s">
        <v>28</v>
      </c>
      <c r="C33">
        <v>391102</v>
      </c>
      <c r="D33" s="40">
        <v>41400.598611111098</v>
      </c>
      <c r="E33" s="40">
        <v>41402.561111111099</v>
      </c>
      <c r="F33" s="40">
        <v>41402.526388888902</v>
      </c>
      <c r="G33" t="s">
        <v>29</v>
      </c>
      <c r="H33">
        <v>60000012535323</v>
      </c>
      <c r="I33" t="s">
        <v>1697</v>
      </c>
      <c r="J33" t="s">
        <v>1698</v>
      </c>
      <c r="K33" t="s">
        <v>32</v>
      </c>
      <c r="L33">
        <v>6</v>
      </c>
      <c r="M33" t="s">
        <v>33</v>
      </c>
      <c r="N33">
        <v>60000015461254</v>
      </c>
      <c r="O33">
        <v>60000016462659</v>
      </c>
      <c r="P33">
        <v>140156000000956</v>
      </c>
      <c r="R33" t="s">
        <v>34</v>
      </c>
      <c r="S33" t="s">
        <v>35</v>
      </c>
      <c r="T33" t="s">
        <v>36</v>
      </c>
      <c r="W33" t="s">
        <v>37</v>
      </c>
      <c r="AC33" t="s">
        <v>4772</v>
      </c>
      <c r="AD33" t="s">
        <v>1443</v>
      </c>
      <c r="AE33" s="14" t="str">
        <f t="shared" si="0"/>
        <v>REFORÇAR SUSTENTABILIDADE#MERC FALAMOS DA SUSTENTABILIDADE E OQUANTO O ABBOTT TEM COLABORADO PARA O SUCESSO DO PNAIDS DR THEODORO RECONHECEU E NÃO TEM DÚVIDA QUE DEVE PRIORIZAR KALETRA DENTRE OS IPS#MP MÉDICO JÁ TEM USADO RASTREIOS PARA DRC E TAMBÉM PARA PERDA OSSÉA</v>
      </c>
      <c r="AF33" s="14" t="str">
        <f t="shared" si="3"/>
        <v>REFORÇAR SUSTENTABILIDADE#MERC FALAMOS DA SUSTENTABILIDADE E OQUANTO O ABBOTT TEM COLABORADO PARA O SUCESSO DO PNAIDS DR THEODORO RECONHECEU E NÃO TEM DÚVIDA QUE DEVE PRIORIZAR KALETRA DENTRE OS IPS#MP MÉDICO JÁ TEM USADO RASTREIOS PARA DRC E TAMBÉM PARA PERDA OSSÉA</v>
      </c>
      <c r="AG33" s="14">
        <f t="shared" si="4"/>
        <v>26</v>
      </c>
      <c r="AH33" s="14">
        <f t="shared" ref="AH33:AL33" si="47">IFERROR(FIND("#",$AF33,AG33+1),LEN($AF33)+1)</f>
        <v>199</v>
      </c>
      <c r="AI33" s="14">
        <f t="shared" si="47"/>
        <v>267</v>
      </c>
      <c r="AJ33" s="14">
        <f t="shared" si="47"/>
        <v>267</v>
      </c>
      <c r="AK33" s="14">
        <f t="shared" si="47"/>
        <v>267</v>
      </c>
      <c r="AL33" s="14">
        <f t="shared" si="47"/>
        <v>267</v>
      </c>
      <c r="AM33" s="14" t="str">
        <f t="shared" si="39"/>
        <v>#MERC FALAMOS DA SUSTENTABILIDADE E OQUANTO O ABBOTT TEM COLABORADO PARA O SUCESSO DO PNAIDS DR THEODORO RECONHECEU E NÃO TEM DÚVIDA QUE DEVE PRIORIZAR KALETRA DENTRE OS IPS</v>
      </c>
      <c r="AN33" s="14" t="str">
        <f t="shared" si="40"/>
        <v>#MP MÉDICO JÁ TEM USADO RASTREIOS PARA DRC E TAMBÉM PARA PERDA OSSÉA</v>
      </c>
      <c r="AO33" s="14" t="str">
        <f t="shared" si="41"/>
        <v/>
      </c>
      <c r="AP33" s="14" t="str">
        <f t="shared" si="42"/>
        <v/>
      </c>
      <c r="AQ33" s="14" t="str">
        <f t="shared" si="43"/>
        <v/>
      </c>
      <c r="AR33" s="14" t="str">
        <f t="shared" si="44"/>
        <v/>
      </c>
    </row>
    <row r="34" spans="1:44" x14ac:dyDescent="0.25">
      <c r="A34">
        <v>1</v>
      </c>
      <c r="B34" t="s">
        <v>28</v>
      </c>
      <c r="C34">
        <v>391102</v>
      </c>
      <c r="D34" s="40">
        <v>41400.588194444397</v>
      </c>
      <c r="E34" s="40">
        <v>41402.438888888901</v>
      </c>
      <c r="F34" s="40">
        <v>41402.409027777801</v>
      </c>
      <c r="G34" t="s">
        <v>29</v>
      </c>
      <c r="H34">
        <v>60000012331811</v>
      </c>
      <c r="I34" t="s">
        <v>119</v>
      </c>
      <c r="J34" t="s">
        <v>120</v>
      </c>
      <c r="K34" t="s">
        <v>32</v>
      </c>
      <c r="L34">
        <v>4</v>
      </c>
      <c r="M34" t="s">
        <v>33</v>
      </c>
      <c r="N34">
        <v>60000015461254</v>
      </c>
      <c r="O34">
        <v>60000016462659</v>
      </c>
      <c r="P34">
        <v>140156000000900</v>
      </c>
      <c r="R34" t="s">
        <v>34</v>
      </c>
      <c r="S34" t="s">
        <v>35</v>
      </c>
      <c r="T34" t="s">
        <v>36</v>
      </c>
      <c r="W34" t="s">
        <v>37</v>
      </c>
      <c r="AC34" t="s">
        <v>4773</v>
      </c>
      <c r="AD34" t="s">
        <v>1443</v>
      </c>
      <c r="AE34" s="14" t="str">
        <f t="shared" si="0"/>
        <v>SONDAR EM QUE MOMENTOU A MÉDICA GOSTA DE USAR KALETRA</v>
      </c>
      <c r="AF34" s="14" t="str">
        <f t="shared" si="3"/>
        <v>SONDAR EM QUE MOMENTOU A MÉDICA GOSTA DE USAR KALETRA</v>
      </c>
      <c r="AG34" s="14">
        <f t="shared" si="4"/>
        <v>1</v>
      </c>
      <c r="AH34" s="14">
        <f t="shared" ref="AH34:AL34" si="48">IFERROR(FIND("#",$AF34,AG34+1),LEN($AF34)+1)</f>
        <v>54</v>
      </c>
      <c r="AI34" s="14">
        <f t="shared" si="48"/>
        <v>54</v>
      </c>
      <c r="AJ34" s="14">
        <f t="shared" si="48"/>
        <v>54</v>
      </c>
      <c r="AK34" s="14">
        <f t="shared" si="48"/>
        <v>54</v>
      </c>
      <c r="AL34" s="14">
        <f t="shared" si="48"/>
        <v>54</v>
      </c>
      <c r="AM34" s="14" t="str">
        <f t="shared" si="39"/>
        <v>SONDAR EM QUE MOMENTOU A MÉDICA GOSTA DE USAR KALETRA</v>
      </c>
      <c r="AN34" s="14" t="str">
        <f t="shared" si="40"/>
        <v/>
      </c>
      <c r="AO34" s="14" t="str">
        <f t="shared" si="41"/>
        <v/>
      </c>
      <c r="AP34" s="14" t="str">
        <f t="shared" si="42"/>
        <v/>
      </c>
      <c r="AQ34" s="14" t="str">
        <f t="shared" si="43"/>
        <v/>
      </c>
      <c r="AR34" s="14" t="str">
        <f t="shared" si="44"/>
        <v/>
      </c>
    </row>
    <row r="35" spans="1:44" x14ac:dyDescent="0.25">
      <c r="A35">
        <v>1</v>
      </c>
      <c r="B35" t="s">
        <v>28</v>
      </c>
      <c r="C35">
        <v>391102</v>
      </c>
      <c r="D35" s="40">
        <v>41400.4465277778</v>
      </c>
      <c r="E35" s="40">
        <v>41402.535416666702</v>
      </c>
      <c r="F35" s="40">
        <v>41402.494444444397</v>
      </c>
      <c r="G35" t="s">
        <v>29</v>
      </c>
      <c r="H35">
        <v>60000012297619</v>
      </c>
      <c r="I35" t="s">
        <v>116</v>
      </c>
      <c r="J35" t="s">
        <v>117</v>
      </c>
      <c r="K35" t="s">
        <v>32</v>
      </c>
      <c r="L35">
        <v>4</v>
      </c>
      <c r="M35" t="s">
        <v>33</v>
      </c>
      <c r="N35">
        <v>60000015461254</v>
      </c>
      <c r="O35">
        <v>60000016462659</v>
      </c>
      <c r="P35">
        <v>140156000000942</v>
      </c>
      <c r="R35" t="s">
        <v>34</v>
      </c>
      <c r="S35" t="s">
        <v>35</v>
      </c>
      <c r="T35" t="s">
        <v>36</v>
      </c>
      <c r="W35" t="s">
        <v>37</v>
      </c>
      <c r="AC35" t="s">
        <v>4774</v>
      </c>
      <c r="AD35" t="s">
        <v>1443</v>
      </c>
      <c r="AE35" s="14" t="str">
        <f t="shared" si="0"/>
        <v>RETORMAR DIAGNOSTICO DE HAND</v>
      </c>
      <c r="AF35" s="14" t="str">
        <f t="shared" si="3"/>
        <v>RETORMAR DIAGNOSTICO DE HAND</v>
      </c>
      <c r="AG35" s="14">
        <f t="shared" si="4"/>
        <v>1</v>
      </c>
      <c r="AH35" s="14">
        <f t="shared" ref="AH35:AL35" si="49">IFERROR(FIND("#",$AF35,AG35+1),LEN($AF35)+1)</f>
        <v>29</v>
      </c>
      <c r="AI35" s="14">
        <f t="shared" si="49"/>
        <v>29</v>
      </c>
      <c r="AJ35" s="14">
        <f t="shared" si="49"/>
        <v>29</v>
      </c>
      <c r="AK35" s="14">
        <f t="shared" si="49"/>
        <v>29</v>
      </c>
      <c r="AL35" s="14">
        <f t="shared" si="49"/>
        <v>29</v>
      </c>
      <c r="AM35" s="14" t="str">
        <f t="shared" si="39"/>
        <v>RETORMAR DIAGNOSTICO DE HAND</v>
      </c>
      <c r="AN35" s="14" t="str">
        <f t="shared" si="40"/>
        <v/>
      </c>
      <c r="AO35" s="14" t="str">
        <f t="shared" si="41"/>
        <v/>
      </c>
      <c r="AP35" s="14" t="str">
        <f t="shared" si="42"/>
        <v/>
      </c>
      <c r="AQ35" s="14" t="str">
        <f t="shared" si="43"/>
        <v/>
      </c>
      <c r="AR35" s="14" t="str">
        <f t="shared" si="44"/>
        <v/>
      </c>
    </row>
    <row r="36" spans="1:44" x14ac:dyDescent="0.25">
      <c r="A36">
        <v>1</v>
      </c>
      <c r="B36" t="s">
        <v>28</v>
      </c>
      <c r="C36">
        <v>391102</v>
      </c>
      <c r="D36" s="40">
        <v>41397.786111111098</v>
      </c>
      <c r="E36" s="40">
        <v>41398.786805555603</v>
      </c>
      <c r="F36" s="40">
        <v>41398.754861111098</v>
      </c>
      <c r="G36" t="s">
        <v>29</v>
      </c>
      <c r="H36">
        <v>60000012297623</v>
      </c>
      <c r="I36" t="s">
        <v>39</v>
      </c>
      <c r="J36" t="s">
        <v>40</v>
      </c>
      <c r="K36" t="s">
        <v>41</v>
      </c>
      <c r="L36">
        <v>6</v>
      </c>
      <c r="M36" t="s">
        <v>33</v>
      </c>
      <c r="N36">
        <v>60000015461254</v>
      </c>
      <c r="O36">
        <v>60000016462659</v>
      </c>
      <c r="P36">
        <v>140156000000879</v>
      </c>
      <c r="R36" t="s">
        <v>34</v>
      </c>
      <c r="S36" t="s">
        <v>35</v>
      </c>
      <c r="T36" t="s">
        <v>36</v>
      </c>
      <c r="W36" t="s">
        <v>37</v>
      </c>
      <c r="AC36" t="s">
        <v>4775</v>
      </c>
      <c r="AD36" t="s">
        <v>1443</v>
      </c>
      <c r="AE36" s="14" t="str">
        <f t="shared" si="0"/>
        <v>VERIFICAR POTÊNCIAL DE GESTANTES PARA CONTINUAÇÃO DO TARVMÉDICA DIZ QUE USA PRINCIPALMENTE EM MULHERESFALEI DA IMPORTÂNCIA DO DIAGNOSTICO DE HAND#MP MEDICA VIÇOU BEM INTERESSADO NOD TESTES DE SCREENING PARA DISTÚRBIO NEROCOGNITIVOS POIS COMENTOU QUE TEM MUITOS PACIENTES COM ESTE PERFIL</v>
      </c>
      <c r="AF36" s="14" t="str">
        <f t="shared" si="3"/>
        <v>VERIFICAR POTÊNCIAL DE GESTANTES PARA CONTINUAÇÃO DO TARVMÉDICA DIZ QUE USA PRINCIPALMENTE EM MULHERESFALEI DA IMPORTÂNCIA DO DIAGNOSTICO DE HAND#MP MEDICA VIÇOU BEM INTERESSADO NOD TESTES DE SCREENING PARA DISTÚRBIO NEROCOGNITIVOS POIS COMENTOU QUE TEM MUITOS PACIENTES COM ESTE PERFIL</v>
      </c>
      <c r="AG36" s="14">
        <f t="shared" si="4"/>
        <v>146</v>
      </c>
      <c r="AH36" s="14">
        <f t="shared" ref="AH36:AL36" si="50">IFERROR(FIND("#",$AF36,AG36+1),LEN($AF36)+1)</f>
        <v>287</v>
      </c>
      <c r="AI36" s="14">
        <f t="shared" si="50"/>
        <v>287</v>
      </c>
      <c r="AJ36" s="14">
        <f t="shared" si="50"/>
        <v>287</v>
      </c>
      <c r="AK36" s="14">
        <f t="shared" si="50"/>
        <v>287</v>
      </c>
      <c r="AL36" s="14">
        <f t="shared" si="50"/>
        <v>287</v>
      </c>
      <c r="AM36" s="14" t="str">
        <f t="shared" si="39"/>
        <v>#MP MEDICA VIÇOU BEM INTERESSADO NOD TESTES DE SCREENING PARA DISTÚRBIO NEROCOGNITIVOS POIS COMENTOU QUE TEM MUITOS PACIENTES COM ESTE PERFIL</v>
      </c>
      <c r="AN36" s="14" t="str">
        <f t="shared" si="40"/>
        <v/>
      </c>
      <c r="AO36" s="14" t="str">
        <f t="shared" si="41"/>
        <v/>
      </c>
      <c r="AP36" s="14" t="str">
        <f t="shared" si="42"/>
        <v/>
      </c>
      <c r="AQ36" s="14" t="str">
        <f t="shared" si="43"/>
        <v/>
      </c>
      <c r="AR36" s="14" t="str">
        <f t="shared" si="44"/>
        <v/>
      </c>
    </row>
    <row r="37" spans="1:44" x14ac:dyDescent="0.25">
      <c r="A37">
        <v>1</v>
      </c>
      <c r="B37" t="s">
        <v>28</v>
      </c>
      <c r="C37">
        <v>391102</v>
      </c>
      <c r="D37" s="40">
        <v>41397.745833333298</v>
      </c>
      <c r="E37" s="40">
        <v>41398.789583333302</v>
      </c>
      <c r="F37" s="40">
        <v>41398.754861111098</v>
      </c>
      <c r="G37" t="s">
        <v>29</v>
      </c>
      <c r="H37">
        <v>60000017155302</v>
      </c>
      <c r="I37" t="s">
        <v>43</v>
      </c>
      <c r="J37" t="s">
        <v>44</v>
      </c>
      <c r="K37" t="s">
        <v>45</v>
      </c>
      <c r="L37">
        <v>4</v>
      </c>
      <c r="M37" t="s">
        <v>33</v>
      </c>
      <c r="N37">
        <v>60000015461254</v>
      </c>
      <c r="O37">
        <v>60000016462659</v>
      </c>
      <c r="P37">
        <v>140156000000886</v>
      </c>
      <c r="R37" t="s">
        <v>34</v>
      </c>
      <c r="S37" t="s">
        <v>35</v>
      </c>
      <c r="T37" t="s">
        <v>36</v>
      </c>
      <c r="W37" t="s">
        <v>37</v>
      </c>
      <c r="AC37" t="s">
        <v>4776</v>
      </c>
      <c r="AD37" t="s">
        <v>1443</v>
      </c>
      <c r="AE37" s="14" t="str">
        <f t="shared" si="0"/>
        <v>Verificar swith de KALETRA por intolerânciaMEDICA COMENTOU QUE PRATICAMENTE NÃO TEM FEITO SWITCH DE KALETRA#MP MEDICA VIÇOU BEM INTERESSADO NOD TESTES DE SCREENING PARA DISTÚRBIO NEROCOGNITIVOS POIS COMENTOU QUE TEM MUITOS PACIENTES COM ESTE PERFIL</v>
      </c>
      <c r="AF37" s="14" t="str">
        <f t="shared" si="3"/>
        <v>Verificar swith de KALETRA por intolerânciaMEDICA COMENTOU QUE PRATICAMENTE NÃO TEM FEITO SWITCH DE KALETRA#MP MEDICA VIÇOU BEM INTERESSADO NOD TESTES DE SCREENING PARA DISTÚRBIO NEROCOGNITIVOS POIS COMENTOU QUE TEM MUITOS PACIENTES COM ESTE PERFIL</v>
      </c>
      <c r="AG37" s="14">
        <f t="shared" si="4"/>
        <v>108</v>
      </c>
      <c r="AH37" s="14">
        <f t="shared" ref="AH37:AL37" si="51">IFERROR(FIND("#",$AF37,AG37+1),LEN($AF37)+1)</f>
        <v>249</v>
      </c>
      <c r="AI37" s="14">
        <f t="shared" si="51"/>
        <v>249</v>
      </c>
      <c r="AJ37" s="14">
        <f t="shared" si="51"/>
        <v>249</v>
      </c>
      <c r="AK37" s="14">
        <f t="shared" si="51"/>
        <v>249</v>
      </c>
      <c r="AL37" s="14">
        <f t="shared" si="51"/>
        <v>249</v>
      </c>
      <c r="AM37" s="14" t="str">
        <f t="shared" si="39"/>
        <v>#MP MEDICA VIÇOU BEM INTERESSADO NOD TESTES DE SCREENING PARA DISTÚRBIO NEROCOGNITIVOS POIS COMENTOU QUE TEM MUITOS PACIENTES COM ESTE PERFIL</v>
      </c>
      <c r="AN37" s="14" t="str">
        <f t="shared" si="40"/>
        <v/>
      </c>
      <c r="AO37" s="14" t="str">
        <f t="shared" si="41"/>
        <v/>
      </c>
      <c r="AP37" s="14" t="str">
        <f t="shared" si="42"/>
        <v/>
      </c>
      <c r="AQ37" s="14" t="str">
        <f t="shared" si="43"/>
        <v/>
      </c>
      <c r="AR37" s="14" t="str">
        <f t="shared" si="44"/>
        <v/>
      </c>
    </row>
    <row r="38" spans="1:44" x14ac:dyDescent="0.25">
      <c r="A38">
        <v>1</v>
      </c>
      <c r="B38" t="s">
        <v>28</v>
      </c>
      <c r="C38">
        <v>391102</v>
      </c>
      <c r="D38" s="40">
        <v>41397.6784722222</v>
      </c>
      <c r="E38" s="40">
        <v>41398.780555555597</v>
      </c>
      <c r="F38" s="40">
        <v>41398.743750000001</v>
      </c>
      <c r="G38" t="s">
        <v>29</v>
      </c>
      <c r="H38">
        <v>60000012309183</v>
      </c>
      <c r="I38" t="s">
        <v>104</v>
      </c>
      <c r="J38" t="s">
        <v>105</v>
      </c>
      <c r="K38" t="s">
        <v>32</v>
      </c>
      <c r="L38">
        <v>6</v>
      </c>
      <c r="M38" t="s">
        <v>33</v>
      </c>
      <c r="N38">
        <v>60000015461254</v>
      </c>
      <c r="O38">
        <v>60000016462659</v>
      </c>
      <c r="P38">
        <v>140156000000865</v>
      </c>
      <c r="R38" t="s">
        <v>34</v>
      </c>
      <c r="S38" t="s">
        <v>35</v>
      </c>
      <c r="T38" t="s">
        <v>36</v>
      </c>
      <c r="W38" t="s">
        <v>37</v>
      </c>
      <c r="AC38" t="s">
        <v>4777</v>
      </c>
      <c r="AD38" t="s">
        <v>1443</v>
      </c>
      <c r="AE38" s="14" t="str">
        <f t="shared" si="0"/>
        <v>ABORDAR RCV X DRCMÉDICO DIZ NÃO SE SENTIR A VONTADE EM USAR KAL EM PACINETS ACIMA DOS 40 anoS DEVIDO RCV, FALAMOS DA QUALIDADE DE VIDA DOS PACIENTES QUE PRECISAM DE EMODIALISE MÉDICO CONCORDOU QUE TEM MUITOS PACIENTES QUE ACABAM PRECISANDO FAZER EMODIALISE E COM PARADO COM PACIENTES QUE TIVERAM IM OS PACIENTES COM INSUCIENCIA RENALL É BEM MAIOR#MP MEDICA SEMPRE MUITOS INTERESSADO NOS TESTES DE SCREENING PARA DISTÚRBIO NEROCOGNITIVOS POIS COMENTOU QUE TEM MUITOS PACIENTES COM ESTE PERFIL</v>
      </c>
      <c r="AF38" s="14" t="str">
        <f t="shared" si="3"/>
        <v>ABORDAR RCV X DRCMÉDICO DIZ NÃO SE SENTIR A VONTADE EM USAR KAL EM PACINETS ACIMA DOS 40 anoS DEVIDO RCV, FALAMOS DA QUALIDADE DE VIDA DOS PACIENTES QUE PRECISAM DE EMODIALISE MÉDICO CONCORDOU QUE TEM MUITOS PACIENTES QUE ACABAM PRECISANDO FAZER EMODIALISE E COM PARADO COM PACIENTES QUE TIVERAM IM OS PACIENTES COM INSUCIENCIA RENALL É BEM MAIOR#MP MEDICA SEMPRE MUITOS INTERESSADO NOS TESTES DE SCREENING PARA DISTÚRBIO NEROCOGNITIVOS POIS COMENTOU QUE TEM MUITOS PACIENTES COM ESTE PERFIL</v>
      </c>
      <c r="AG38" s="14">
        <f t="shared" si="4"/>
        <v>347</v>
      </c>
      <c r="AH38" s="14">
        <f t="shared" ref="AH38:AL38" si="52">IFERROR(FIND("#",$AF38,AG38+1),LEN($AF38)+1)</f>
        <v>492</v>
      </c>
      <c r="AI38" s="14">
        <f t="shared" si="52"/>
        <v>492</v>
      </c>
      <c r="AJ38" s="14">
        <f t="shared" si="52"/>
        <v>492</v>
      </c>
      <c r="AK38" s="14">
        <f t="shared" si="52"/>
        <v>492</v>
      </c>
      <c r="AL38" s="14">
        <f t="shared" si="52"/>
        <v>492</v>
      </c>
      <c r="AM38" s="14" t="str">
        <f t="shared" si="39"/>
        <v>#MP MEDICA SEMPRE MUITOS INTERESSADO NOS TESTES DE SCREENING PARA DISTÚRBIO NEROCOGNITIVOS POIS COMENTOU QUE TEM MUITOS PACIENTES COM ESTE PERFIL</v>
      </c>
      <c r="AN38" s="14" t="str">
        <f t="shared" si="40"/>
        <v/>
      </c>
      <c r="AO38" s="14" t="str">
        <f t="shared" si="41"/>
        <v/>
      </c>
      <c r="AP38" s="14" t="str">
        <f t="shared" si="42"/>
        <v/>
      </c>
      <c r="AQ38" s="14" t="str">
        <f t="shared" si="43"/>
        <v/>
      </c>
      <c r="AR38" s="14" t="str">
        <f t="shared" si="44"/>
        <v/>
      </c>
    </row>
    <row r="39" spans="1:44" x14ac:dyDescent="0.25">
      <c r="A39">
        <v>1</v>
      </c>
      <c r="B39" t="s">
        <v>28</v>
      </c>
      <c r="C39">
        <v>391102</v>
      </c>
      <c r="D39" s="40">
        <v>41397.6784722222</v>
      </c>
      <c r="E39" s="40">
        <v>41398.780555555597</v>
      </c>
      <c r="F39" s="40">
        <v>41398.743750000001</v>
      </c>
      <c r="G39" t="s">
        <v>29</v>
      </c>
      <c r="H39">
        <v>60000012309183</v>
      </c>
      <c r="I39" t="s">
        <v>104</v>
      </c>
      <c r="J39" t="s">
        <v>105</v>
      </c>
      <c r="K39" t="s">
        <v>32</v>
      </c>
      <c r="L39">
        <v>6</v>
      </c>
      <c r="M39" t="s">
        <v>33</v>
      </c>
      <c r="N39">
        <v>60000015461254</v>
      </c>
      <c r="O39">
        <v>60000016462659</v>
      </c>
      <c r="P39">
        <v>140156000000865</v>
      </c>
      <c r="R39" t="s">
        <v>34</v>
      </c>
      <c r="S39" t="s">
        <v>35</v>
      </c>
      <c r="T39" t="s">
        <v>36</v>
      </c>
      <c r="W39" t="s">
        <v>37</v>
      </c>
      <c r="AC39" t="s">
        <v>4777</v>
      </c>
      <c r="AD39" t="s">
        <v>1443</v>
      </c>
      <c r="AE39" s="14" t="str">
        <f t="shared" si="0"/>
        <v>ABORDAR RCV X DRCMÉDICO DIZ NÃO SE SENTIR A VONTADE EM USAR KAL EM PACINETS ACIMA DOS 40 anoS DEVIDO RCV, FALAMOS DA QUALIDADE DE VIDA DOS PACIENTES QUE PRECISAM DE EMODIALISE MÉDICO CONCORDOU QUE TEM MUITOS PACIENTES QUE ACABAM PRECISANDO FAZER EMODIALISE E COM PARADO COM PACIENTES QUE TIVERAM IM OS PACIENTES COM INSUCIENCIA RENALL É BEM MAIOR#MP MEDICA SEMPRE MUITOS INTERESSADO NOS TESTES DE SCREENING PARA DISTÚRBIO NEROCOGNITIVOS POIS COMENTOU QUE TEM MUITOS PACIENTES COM ESTE PERFIL</v>
      </c>
      <c r="AF39" s="14" t="str">
        <f t="shared" si="3"/>
        <v>ABORDAR RCV X DRCMÉDICO DIZ NÃO SE SENTIR A VONTADE EM USAR KAL EM PACINETS ACIMA DOS 40 anoS DEVIDO RCV, FALAMOS DA QUALIDADE DE VIDA DOS PACIENTES QUE PRECISAM DE EMODIALISE MÉDICO CONCORDOU QUE TEM MUITOS PACIENTES QUE ACABAM PRECISANDO FAZER EMODIALISE E COM PARADO COM PACIENTES QUE TIVERAM IM OS PACIENTES COM INSUCIENCIA RENALL É BEM MAIOR#MP MEDICA SEMPRE MUITOS INTERESSADO NOS TESTES DE SCREENING PARA DISTÚRBIO NEROCOGNITIVOS POIS COMENTOU QUE TEM MUITOS PACIENTES COM ESTE PERFIL</v>
      </c>
      <c r="AG39" s="14">
        <f t="shared" si="4"/>
        <v>347</v>
      </c>
      <c r="AH39" s="14">
        <f t="shared" ref="AH39:AL39" si="53">IFERROR(FIND("#",$AF39,AG39+1),LEN($AF39)+1)</f>
        <v>492</v>
      </c>
      <c r="AI39" s="14">
        <f t="shared" si="53"/>
        <v>492</v>
      </c>
      <c r="AJ39" s="14">
        <f t="shared" si="53"/>
        <v>492</v>
      </c>
      <c r="AK39" s="14">
        <f t="shared" si="53"/>
        <v>492</v>
      </c>
      <c r="AL39" s="14">
        <f t="shared" si="53"/>
        <v>492</v>
      </c>
      <c r="AM39" s="14" t="str">
        <f t="shared" si="39"/>
        <v>#MP MEDICA SEMPRE MUITOS INTERESSADO NOS TESTES DE SCREENING PARA DISTÚRBIO NEROCOGNITIVOS POIS COMENTOU QUE TEM MUITOS PACIENTES COM ESTE PERFIL</v>
      </c>
      <c r="AN39" s="14" t="str">
        <f t="shared" si="40"/>
        <v/>
      </c>
      <c r="AO39" s="14" t="str">
        <f t="shared" si="41"/>
        <v/>
      </c>
      <c r="AP39" s="14" t="str">
        <f t="shared" si="42"/>
        <v/>
      </c>
      <c r="AQ39" s="14" t="str">
        <f t="shared" si="43"/>
        <v/>
      </c>
      <c r="AR39" s="14" t="str">
        <f t="shared" si="44"/>
        <v/>
      </c>
    </row>
    <row r="40" spans="1:44" x14ac:dyDescent="0.25">
      <c r="A40">
        <v>1</v>
      </c>
      <c r="B40" t="s">
        <v>28</v>
      </c>
      <c r="C40">
        <v>391102</v>
      </c>
      <c r="D40" s="40">
        <v>41397.343055555597</v>
      </c>
      <c r="E40" s="40">
        <v>41398.761111111096</v>
      </c>
      <c r="F40" s="40">
        <v>41398.733333333301</v>
      </c>
      <c r="G40" t="s">
        <v>29</v>
      </c>
      <c r="H40">
        <v>60000012352871</v>
      </c>
      <c r="I40" t="s">
        <v>70</v>
      </c>
      <c r="J40" t="s">
        <v>71</v>
      </c>
      <c r="K40" t="s">
        <v>32</v>
      </c>
      <c r="L40">
        <v>4</v>
      </c>
      <c r="M40" t="s">
        <v>33</v>
      </c>
      <c r="N40">
        <v>60000015461254</v>
      </c>
      <c r="O40">
        <v>60000016462659</v>
      </c>
      <c r="P40">
        <v>140156000000858</v>
      </c>
      <c r="R40" t="s">
        <v>34</v>
      </c>
      <c r="S40" t="s">
        <v>35</v>
      </c>
      <c r="T40" t="s">
        <v>36</v>
      </c>
      <c r="W40" t="s">
        <v>37</v>
      </c>
      <c r="AC40" t="s">
        <v>4778</v>
      </c>
      <c r="AD40" t="s">
        <v>1443</v>
      </c>
      <c r="AE40" s="14" t="str">
        <f t="shared" si="0"/>
        <v>FOCAR PERFIL DE PACIENTES HSH E MULHERESMÉDICA DIZ QUE USA PRINCIPALMENTE EM MULHERESFALEI DA IMPORTÂNCIA DO DIAGNOSTICO DE HAND#MP MEDICA VIÇOU BEM INTERESSADO NOD TESTES DE SCREENING PARA DISTÚRBIO NEROCOGNITIVOS POIS COMENTOU QUE TEM MUITOS PACIENTES COM ESTE PERFIL</v>
      </c>
      <c r="AF40" s="14" t="str">
        <f t="shared" si="3"/>
        <v>FOCAR PERFIL DE PACIENTES HSH E MULHERESMÉDICA DIZ QUE USA PRINCIPALMENTE EM MULHERESFALEI DA IMPORTÂNCIA DO DIAGNOSTICO DE HAND#MP MEDICA VIÇOU BEM INTERESSADO NOD TESTES DE SCREENING PARA DISTÚRBIO NEROCOGNITIVOS POIS COMENTOU QUE TEM MUITOS PACIENTES COM ESTE PERFIL</v>
      </c>
      <c r="AG40" s="14">
        <f t="shared" si="4"/>
        <v>129</v>
      </c>
      <c r="AH40" s="14">
        <f t="shared" ref="AH40:AL40" si="54">IFERROR(FIND("#",$AF40,AG40+1),LEN($AF40)+1)</f>
        <v>270</v>
      </c>
      <c r="AI40" s="14">
        <f t="shared" si="54"/>
        <v>270</v>
      </c>
      <c r="AJ40" s="14">
        <f t="shared" si="54"/>
        <v>270</v>
      </c>
      <c r="AK40" s="14">
        <f t="shared" si="54"/>
        <v>270</v>
      </c>
      <c r="AL40" s="14">
        <f t="shared" si="54"/>
        <v>270</v>
      </c>
      <c r="AM40" s="14" t="str">
        <f t="shared" si="39"/>
        <v>#MP MEDICA VIÇOU BEM INTERESSADO NOD TESTES DE SCREENING PARA DISTÚRBIO NEROCOGNITIVOS POIS COMENTOU QUE TEM MUITOS PACIENTES COM ESTE PERFIL</v>
      </c>
      <c r="AN40" s="14" t="str">
        <f t="shared" si="40"/>
        <v/>
      </c>
      <c r="AO40" s="14" t="str">
        <f t="shared" si="41"/>
        <v/>
      </c>
      <c r="AP40" s="14" t="str">
        <f t="shared" si="42"/>
        <v/>
      </c>
      <c r="AQ40" s="14" t="str">
        <f t="shared" si="43"/>
        <v/>
      </c>
      <c r="AR40" s="14" t="str">
        <f t="shared" si="44"/>
        <v/>
      </c>
    </row>
    <row r="41" spans="1:44" x14ac:dyDescent="0.25">
      <c r="A41">
        <v>1</v>
      </c>
      <c r="B41" t="s">
        <v>28</v>
      </c>
      <c r="C41">
        <v>391102</v>
      </c>
      <c r="D41" s="40">
        <v>41396.464583333298</v>
      </c>
      <c r="E41" s="40">
        <v>41398.759722222203</v>
      </c>
      <c r="F41" s="40">
        <v>41398.733333333301</v>
      </c>
      <c r="G41" t="s">
        <v>29</v>
      </c>
      <c r="H41">
        <v>60000017155474</v>
      </c>
      <c r="I41" t="s">
        <v>68</v>
      </c>
      <c r="J41" t="s">
        <v>69</v>
      </c>
      <c r="K41" t="s">
        <v>41</v>
      </c>
      <c r="L41">
        <v>4</v>
      </c>
      <c r="M41" t="s">
        <v>33</v>
      </c>
      <c r="N41">
        <v>60000015461254</v>
      </c>
      <c r="O41">
        <v>60000016462659</v>
      </c>
      <c r="P41">
        <v>140156000000851</v>
      </c>
      <c r="R41" t="s">
        <v>34</v>
      </c>
      <c r="S41" t="s">
        <v>35</v>
      </c>
      <c r="T41" t="s">
        <v>36</v>
      </c>
      <c r="W41" t="s">
        <v>37</v>
      </c>
      <c r="AC41" t="s">
        <v>4779</v>
      </c>
      <c r="AD41" t="s">
        <v>1443</v>
      </c>
      <c r="AE41" s="14" t="str">
        <f t="shared" si="0"/>
        <v>Sondar sobre quais perfis de paciente o médico gosta de usar KALETRAMÉDICA DIZ QUE USA PRINCIPALMENTE EM MULHERESFALEI DA IMPORTÂNCIA DO DIAGNOSTICO DE HAND#MP MEDICA VIÇOU BEM INTERESSADO NOD TESTES DE SCREENING PARA DISTÚRBIO NEROCOGNITIVOS POIS COMENTOU QUE TEM MUITOS PACIENTES COM ESTE PERFIL</v>
      </c>
      <c r="AF41" s="14" t="str">
        <f t="shared" si="3"/>
        <v>Sondar sobre quais perfis de paciente o médico gosta de usar KALETRAMÉDICA DIZ QUE USA PRINCIPALMENTE EM MULHERESFALEI DA IMPORTÂNCIA DO DIAGNOSTICO DE HAND#MP MEDICA VIÇOU BEM INTERESSADO NOD TESTES DE SCREENING PARA DISTÚRBIO NEROCOGNITIVOS POIS COMENTOU QUE TEM MUITOS PACIENTES COM ESTE PERFIL</v>
      </c>
      <c r="AG41" s="14">
        <f t="shared" si="4"/>
        <v>157</v>
      </c>
      <c r="AH41" s="14">
        <f t="shared" ref="AH41:AL41" si="55">IFERROR(FIND("#",$AF41,AG41+1),LEN($AF41)+1)</f>
        <v>298</v>
      </c>
      <c r="AI41" s="14">
        <f t="shared" si="55"/>
        <v>298</v>
      </c>
      <c r="AJ41" s="14">
        <f t="shared" si="55"/>
        <v>298</v>
      </c>
      <c r="AK41" s="14">
        <f t="shared" si="55"/>
        <v>298</v>
      </c>
      <c r="AL41" s="14">
        <f t="shared" si="55"/>
        <v>298</v>
      </c>
      <c r="AM41" s="14" t="str">
        <f t="shared" si="39"/>
        <v>#MP MEDICA VIÇOU BEM INTERESSADO NOD TESTES DE SCREENING PARA DISTÚRBIO NEROCOGNITIVOS POIS COMENTOU QUE TEM MUITOS PACIENTES COM ESTE PERFIL</v>
      </c>
      <c r="AN41" s="14" t="str">
        <f t="shared" si="40"/>
        <v/>
      </c>
      <c r="AO41" s="14" t="str">
        <f t="shared" si="41"/>
        <v/>
      </c>
      <c r="AP41" s="14" t="str">
        <f t="shared" si="42"/>
        <v/>
      </c>
      <c r="AQ41" s="14" t="str">
        <f t="shared" si="43"/>
        <v/>
      </c>
      <c r="AR41" s="14" t="str">
        <f t="shared" si="44"/>
        <v/>
      </c>
    </row>
    <row r="42" spans="1:44" x14ac:dyDescent="0.25">
      <c r="A42">
        <v>1</v>
      </c>
      <c r="B42" t="s">
        <v>28</v>
      </c>
      <c r="C42">
        <v>391102</v>
      </c>
      <c r="D42" s="40">
        <v>41396.447916666701</v>
      </c>
      <c r="E42" s="40">
        <v>41398.786111111098</v>
      </c>
      <c r="F42" s="40">
        <v>41398.754861111098</v>
      </c>
      <c r="G42" t="s">
        <v>29</v>
      </c>
      <c r="H42">
        <v>60000012570039</v>
      </c>
      <c r="I42" t="s">
        <v>133</v>
      </c>
      <c r="J42" t="s">
        <v>134</v>
      </c>
      <c r="K42" t="s">
        <v>41</v>
      </c>
      <c r="L42">
        <v>6</v>
      </c>
      <c r="M42" t="s">
        <v>33</v>
      </c>
      <c r="N42">
        <v>60000015461254</v>
      </c>
      <c r="O42">
        <v>60000016462659</v>
      </c>
      <c r="P42">
        <v>140156000000872</v>
      </c>
      <c r="R42" t="s">
        <v>34</v>
      </c>
      <c r="S42" t="s">
        <v>35</v>
      </c>
      <c r="T42" t="s">
        <v>36</v>
      </c>
      <c r="W42" t="s">
        <v>37</v>
      </c>
      <c r="AC42" t="s">
        <v>4780</v>
      </c>
      <c r="AD42" t="s">
        <v>1443</v>
      </c>
      <c r="AE42" s="14" t="str">
        <f t="shared" si="0"/>
        <v>REFORÇAR KALETRA PARA PRIMEIRA FALHA A EFVREFORCEI A IMPORTÂNCIA PRIMEIRO ESQUEMA QUE É MAIS DURADOURO E QUE APÓS EFV MUITAS VEZES ÉO MELHOR MOMENTO DE USA KALETRA POIS NÃO HÁ MUTAÇÕES NA PROTEASE#MP MEDICO DEMONSTROSE INTERESSANDO POIS COMENTOU QUE TEM MUITOS PACIENTES COM ESTE PERFIL DE EPERDAA NEUROLÓGICA</v>
      </c>
      <c r="AF42" s="14" t="str">
        <f t="shared" si="3"/>
        <v>REFORÇAR KALETRA PARA PRIMEIRA FALHA A EFVREFORCEI A IMPORTÂNCIA PRIMEIRO ESQUEMA QUE É MAIS DURADOURO E QUE APÓS EFV MUITAS VEZES ÉO MELHOR MOMENTO DE USA KALETRA POIS NÃO HÁ MUTAÇÕES NA PROTEASE#MP MEDICO DEMONSTROSE INTERESSANDO POIS COMENTOU QUE TEM MUITOS PACIENTES COM ESTE PERFIL DE EPERDAA NEUROLÓGICA</v>
      </c>
      <c r="AG42" s="14">
        <f t="shared" si="4"/>
        <v>197</v>
      </c>
      <c r="AH42" s="14">
        <f t="shared" ref="AH42:AL42" si="56">IFERROR(FIND("#",$AF42,AG42+1),LEN($AF42)+1)</f>
        <v>310</v>
      </c>
      <c r="AI42" s="14">
        <f t="shared" si="56"/>
        <v>310</v>
      </c>
      <c r="AJ42" s="14">
        <f t="shared" si="56"/>
        <v>310</v>
      </c>
      <c r="AK42" s="14">
        <f t="shared" si="56"/>
        <v>310</v>
      </c>
      <c r="AL42" s="14">
        <f t="shared" si="56"/>
        <v>310</v>
      </c>
      <c r="AM42" s="14" t="str">
        <f t="shared" si="39"/>
        <v>#MP MEDICO DEMONSTROSE INTERESSANDO POIS COMENTOU QUE TEM MUITOS PACIENTES COM ESTE PERFIL DE EPERDAA NEUROLÓGICA</v>
      </c>
      <c r="AN42" s="14" t="str">
        <f t="shared" si="40"/>
        <v/>
      </c>
      <c r="AO42" s="14" t="str">
        <f t="shared" si="41"/>
        <v/>
      </c>
      <c r="AP42" s="14" t="str">
        <f t="shared" si="42"/>
        <v/>
      </c>
      <c r="AQ42" s="14" t="str">
        <f t="shared" si="43"/>
        <v/>
      </c>
      <c r="AR42" s="14" t="str">
        <f t="shared" si="44"/>
        <v/>
      </c>
    </row>
    <row r="43" spans="1:44" x14ac:dyDescent="0.25">
      <c r="A43">
        <v>1</v>
      </c>
      <c r="B43" t="s">
        <v>28</v>
      </c>
      <c r="C43">
        <v>391102</v>
      </c>
      <c r="D43" s="40">
        <v>41396.378472222197</v>
      </c>
      <c r="E43" s="40">
        <v>41398.793055555601</v>
      </c>
      <c r="F43" s="40">
        <v>41398.754861111098</v>
      </c>
      <c r="G43" t="s">
        <v>29</v>
      </c>
      <c r="H43">
        <v>60000012297619</v>
      </c>
      <c r="I43" t="s">
        <v>116</v>
      </c>
      <c r="J43" t="s">
        <v>117</v>
      </c>
      <c r="K43" t="s">
        <v>32</v>
      </c>
      <c r="L43">
        <v>4</v>
      </c>
      <c r="M43" t="s">
        <v>33</v>
      </c>
      <c r="N43">
        <v>60000015461254</v>
      </c>
      <c r="O43">
        <v>60000016462659</v>
      </c>
      <c r="P43">
        <v>140156000000893</v>
      </c>
      <c r="R43" t="s">
        <v>34</v>
      </c>
      <c r="S43" t="s">
        <v>35</v>
      </c>
      <c r="T43" t="s">
        <v>36</v>
      </c>
      <c r="W43" t="s">
        <v>37</v>
      </c>
      <c r="AC43" t="s">
        <v>4781</v>
      </c>
      <c r="AD43" t="s">
        <v>1443</v>
      </c>
      <c r="AE43" s="14" t="str">
        <f t="shared" si="0"/>
        <v>Verificar possibilidade de presença no ATHUSMÉDICA DIZ QUE USA PRINCIPALMENTE EM MULHERESFALEI DA IMPORTÂNCIA DO DIAGNOSTICO DE HAND#MP MEDICA VIÇOU BEM INTERESSADO NOD TESTES DE SCREENING PARA DISTÚRBIO NEROCOGNITIVOS POIS COMENTOU QUE TEM MUITOS PACIENTES COM ESTE PERFIL</v>
      </c>
      <c r="AF43" s="14" t="str">
        <f t="shared" si="3"/>
        <v>Verificar possibilidade de presença no ATHUSMÉDICA DIZ QUE USA PRINCIPALMENTE EM MULHERESFALEI DA IMPORTÂNCIA DO DIAGNOSTICO DE HAND#MP MEDICA VIÇOU BEM INTERESSADO NOD TESTES DE SCREENING PARA DISTÚRBIO NEROCOGNITIVOS POIS COMENTOU QUE TEM MUITOS PACIENTES COM ESTE PERFIL</v>
      </c>
      <c r="AG43" s="14">
        <f t="shared" si="4"/>
        <v>133</v>
      </c>
      <c r="AH43" s="14">
        <f t="shared" ref="AH43:AL43" si="57">IFERROR(FIND("#",$AF43,AG43+1),LEN($AF43)+1)</f>
        <v>274</v>
      </c>
      <c r="AI43" s="14">
        <f t="shared" si="57"/>
        <v>274</v>
      </c>
      <c r="AJ43" s="14">
        <f t="shared" si="57"/>
        <v>274</v>
      </c>
      <c r="AK43" s="14">
        <f t="shared" si="57"/>
        <v>274</v>
      </c>
      <c r="AL43" s="14">
        <f t="shared" si="57"/>
        <v>274</v>
      </c>
      <c r="AM43" s="14" t="str">
        <f t="shared" si="39"/>
        <v>#MP MEDICA VIÇOU BEM INTERESSADO NOD TESTES DE SCREENING PARA DISTÚRBIO NEROCOGNITIVOS POIS COMENTOU QUE TEM MUITOS PACIENTES COM ESTE PERFIL</v>
      </c>
      <c r="AN43" s="14" t="str">
        <f t="shared" si="40"/>
        <v/>
      </c>
      <c r="AO43" s="14" t="str">
        <f t="shared" si="41"/>
        <v/>
      </c>
      <c r="AP43" s="14" t="str">
        <f t="shared" si="42"/>
        <v/>
      </c>
      <c r="AQ43" s="14" t="str">
        <f t="shared" si="43"/>
        <v/>
      </c>
      <c r="AR43" s="14" t="str">
        <f t="shared" si="44"/>
        <v/>
      </c>
    </row>
    <row r="44" spans="1:44" x14ac:dyDescent="0.25">
      <c r="A44">
        <v>1</v>
      </c>
      <c r="B44" t="s">
        <v>28</v>
      </c>
      <c r="C44">
        <v>391102</v>
      </c>
      <c r="D44" s="40">
        <v>41394.627083333296</v>
      </c>
      <c r="E44" s="40">
        <v>41394.629166666702</v>
      </c>
      <c r="F44" s="40">
        <v>41396.490277777797</v>
      </c>
      <c r="G44" t="s">
        <v>29</v>
      </c>
      <c r="H44">
        <v>60000012558459</v>
      </c>
      <c r="I44" t="s">
        <v>1623</v>
      </c>
      <c r="J44" t="s">
        <v>1624</v>
      </c>
      <c r="K44" t="s">
        <v>32</v>
      </c>
      <c r="L44">
        <v>3</v>
      </c>
      <c r="M44" t="s">
        <v>33</v>
      </c>
      <c r="N44">
        <v>60000015461254</v>
      </c>
      <c r="O44">
        <v>60000016462659</v>
      </c>
      <c r="P44">
        <v>140156000000844</v>
      </c>
      <c r="R44" t="s">
        <v>34</v>
      </c>
      <c r="S44" t="s">
        <v>35</v>
      </c>
      <c r="T44" t="s">
        <v>36</v>
      </c>
      <c r="W44" t="s">
        <v>37</v>
      </c>
      <c r="AC44" t="s">
        <v>1625</v>
      </c>
      <c r="AD44" t="s">
        <v>1443</v>
      </c>
      <c r="AE44" s="14" t="str">
        <f t="shared" si="0"/>
        <v>REFORCEI CONCEITOS BÁSICOS DE KALETRA ABORDANDO BARREIRA GENÉTICA E RÁPIDA RECUPERAÇÃO IMUNOLÓGICA#MP MÉDICO FICOU MUITO INTERESSADO NO ARTIGO DO DR LAURO</v>
      </c>
      <c r="AF44" s="14" t="str">
        <f t="shared" si="3"/>
        <v>REFORCEI CONCEITOS BÁSICOS DE KALETRA ABORDANDO BARREIRA GENÉTICA E RÁPIDA RECUPERAÇÃO IMUNOLÓGICA#MP MÉDICO FICOU MUITO INTERESSADO NO ARTIGO DO DR LAURO</v>
      </c>
      <c r="AG44" s="14">
        <f t="shared" si="4"/>
        <v>99</v>
      </c>
      <c r="AH44" s="14">
        <f t="shared" ref="AH44:AL44" si="58">IFERROR(FIND("#",$AF44,AG44+1),LEN($AF44)+1)</f>
        <v>155</v>
      </c>
      <c r="AI44" s="14">
        <f t="shared" si="58"/>
        <v>155</v>
      </c>
      <c r="AJ44" s="14">
        <f t="shared" si="58"/>
        <v>155</v>
      </c>
      <c r="AK44" s="14">
        <f t="shared" si="58"/>
        <v>155</v>
      </c>
      <c r="AL44" s="14">
        <f t="shared" si="58"/>
        <v>155</v>
      </c>
      <c r="AM44" s="14" t="str">
        <f t="shared" si="39"/>
        <v>#MP MÉDICO FICOU MUITO INTERESSADO NO ARTIGO DO DR LAURO</v>
      </c>
      <c r="AN44" s="14" t="str">
        <f t="shared" si="40"/>
        <v/>
      </c>
      <c r="AO44" s="14" t="str">
        <f t="shared" si="41"/>
        <v/>
      </c>
      <c r="AP44" s="14" t="str">
        <f t="shared" si="42"/>
        <v/>
      </c>
      <c r="AQ44" s="14" t="str">
        <f t="shared" si="43"/>
        <v/>
      </c>
      <c r="AR44" s="14" t="str">
        <f t="shared" si="44"/>
        <v/>
      </c>
    </row>
    <row r="45" spans="1:44" x14ac:dyDescent="0.25">
      <c r="A45">
        <v>1</v>
      </c>
      <c r="B45" t="s">
        <v>28</v>
      </c>
      <c r="C45">
        <v>391102</v>
      </c>
      <c r="D45" s="40">
        <v>41393.645833333299</v>
      </c>
      <c r="E45" s="40">
        <v>41394.522916666698</v>
      </c>
      <c r="F45" s="40">
        <v>41394.486111111102</v>
      </c>
      <c r="G45" t="s">
        <v>29</v>
      </c>
      <c r="H45">
        <v>60000012359923</v>
      </c>
      <c r="I45" t="s">
        <v>1626</v>
      </c>
      <c r="J45" t="s">
        <v>1627</v>
      </c>
      <c r="K45" t="s">
        <v>32</v>
      </c>
      <c r="L45">
        <v>6</v>
      </c>
      <c r="M45" t="s">
        <v>33</v>
      </c>
      <c r="N45">
        <v>60000015461254</v>
      </c>
      <c r="O45">
        <v>60000016462659</v>
      </c>
      <c r="P45">
        <v>140156000000823</v>
      </c>
      <c r="R45" t="s">
        <v>34</v>
      </c>
      <c r="S45" t="s">
        <v>35</v>
      </c>
      <c r="T45" t="s">
        <v>36</v>
      </c>
      <c r="W45" t="s">
        <v>37</v>
      </c>
      <c r="AC45" t="s">
        <v>1625</v>
      </c>
      <c r="AD45" t="s">
        <v>1443</v>
      </c>
      <c r="AE45" s="14" t="str">
        <f t="shared" si="0"/>
        <v>REFORCEI CONCEITOS BÁSICOS DE KALETRA ABORDANDO BARREIRA GENÉTICA E RÁPIDA RECUPERAÇÃO IMUNOLÓGICA#MP MÉDICO FICOU MUITO INTERESSADO NO ARTIGO DO DR LAURO</v>
      </c>
      <c r="AF45" s="14" t="str">
        <f t="shared" si="3"/>
        <v>REFORCEI CONCEITOS BÁSICOS DE KALETRA ABORDANDO BARREIRA GENÉTICA E RÁPIDA RECUPERAÇÃO IMUNOLÓGICA#MP MÉDICO FICOU MUITO INTERESSADO NO ARTIGO DO DR LAURO</v>
      </c>
      <c r="AG45" s="14">
        <f t="shared" si="4"/>
        <v>99</v>
      </c>
      <c r="AH45" s="14">
        <f t="shared" ref="AH45:AL45" si="59">IFERROR(FIND("#",$AF45,AG45+1),LEN($AF45)+1)</f>
        <v>155</v>
      </c>
      <c r="AI45" s="14">
        <f t="shared" si="59"/>
        <v>155</v>
      </c>
      <c r="AJ45" s="14">
        <f t="shared" si="59"/>
        <v>155</v>
      </c>
      <c r="AK45" s="14">
        <f t="shared" si="59"/>
        <v>155</v>
      </c>
      <c r="AL45" s="14">
        <f t="shared" si="59"/>
        <v>155</v>
      </c>
      <c r="AM45" s="14" t="str">
        <f t="shared" si="39"/>
        <v>#MP MÉDICO FICOU MUITO INTERESSADO NO ARTIGO DO DR LAURO</v>
      </c>
      <c r="AN45" s="14" t="str">
        <f t="shared" si="40"/>
        <v/>
      </c>
      <c r="AO45" s="14" t="str">
        <f t="shared" si="41"/>
        <v/>
      </c>
      <c r="AP45" s="14" t="str">
        <f t="shared" si="42"/>
        <v/>
      </c>
      <c r="AQ45" s="14" t="str">
        <f t="shared" si="43"/>
        <v/>
      </c>
      <c r="AR45" s="14" t="str">
        <f t="shared" si="44"/>
        <v/>
      </c>
    </row>
    <row r="46" spans="1:44" x14ac:dyDescent="0.25">
      <c r="A46">
        <v>1</v>
      </c>
      <c r="B46" t="s">
        <v>28</v>
      </c>
      <c r="C46">
        <v>391102</v>
      </c>
      <c r="D46" s="40">
        <v>41393.602083333302</v>
      </c>
      <c r="E46" s="40">
        <v>41394.520138888904</v>
      </c>
      <c r="F46" s="40">
        <v>41394.486111111102</v>
      </c>
      <c r="G46" t="s">
        <v>29</v>
      </c>
      <c r="H46">
        <v>60000012350235</v>
      </c>
      <c r="I46" t="s">
        <v>1628</v>
      </c>
      <c r="J46" t="s">
        <v>1629</v>
      </c>
      <c r="K46" t="s">
        <v>32</v>
      </c>
      <c r="L46">
        <v>3</v>
      </c>
      <c r="M46" t="s">
        <v>33</v>
      </c>
      <c r="N46">
        <v>60000015461254</v>
      </c>
      <c r="O46">
        <v>60000016462659</v>
      </c>
      <c r="P46">
        <v>140156000000816</v>
      </c>
      <c r="R46" t="s">
        <v>34</v>
      </c>
      <c r="S46" t="s">
        <v>35</v>
      </c>
      <c r="T46" t="s">
        <v>36</v>
      </c>
      <c r="W46" t="s">
        <v>37</v>
      </c>
      <c r="AC46" t="s">
        <v>1625</v>
      </c>
      <c r="AD46" t="s">
        <v>1443</v>
      </c>
      <c r="AE46" s="14" t="str">
        <f t="shared" si="0"/>
        <v>REFORCEI CONCEITOS BÁSICOS DE KALETRA ABORDANDO BARREIRA GENÉTICA E RÁPIDA RECUPERAÇÃO IMUNOLÓGICA#MP MÉDICO FICOU MUITO INTERESSADO NO ARTIGO DO DR LAURO</v>
      </c>
      <c r="AF46" s="14" t="str">
        <f t="shared" si="3"/>
        <v>REFORCEI CONCEITOS BÁSICOS DE KALETRA ABORDANDO BARREIRA GENÉTICA E RÁPIDA RECUPERAÇÃO IMUNOLÓGICA#MP MÉDICO FICOU MUITO INTERESSADO NO ARTIGO DO DR LAURO</v>
      </c>
      <c r="AG46" s="14">
        <f t="shared" si="4"/>
        <v>99</v>
      </c>
      <c r="AH46" s="14">
        <f t="shared" ref="AH46:AL46" si="60">IFERROR(FIND("#",$AF46,AG46+1),LEN($AF46)+1)</f>
        <v>155</v>
      </c>
      <c r="AI46" s="14">
        <f t="shared" si="60"/>
        <v>155</v>
      </c>
      <c r="AJ46" s="14">
        <f t="shared" si="60"/>
        <v>155</v>
      </c>
      <c r="AK46" s="14">
        <f t="shared" si="60"/>
        <v>155</v>
      </c>
      <c r="AL46" s="14">
        <f t="shared" si="60"/>
        <v>155</v>
      </c>
      <c r="AM46" s="14" t="str">
        <f t="shared" si="39"/>
        <v>#MP MÉDICO FICOU MUITO INTERESSADO NO ARTIGO DO DR LAURO</v>
      </c>
      <c r="AN46" s="14" t="str">
        <f t="shared" si="40"/>
        <v/>
      </c>
      <c r="AO46" s="14" t="str">
        <f t="shared" si="41"/>
        <v/>
      </c>
      <c r="AP46" s="14" t="str">
        <f t="shared" si="42"/>
        <v/>
      </c>
      <c r="AQ46" s="14" t="str">
        <f t="shared" si="43"/>
        <v/>
      </c>
      <c r="AR46" s="14" t="str">
        <f t="shared" si="44"/>
        <v/>
      </c>
    </row>
    <row r="47" spans="1:44" x14ac:dyDescent="0.25">
      <c r="A47">
        <v>1</v>
      </c>
      <c r="B47" t="s">
        <v>28</v>
      </c>
      <c r="C47">
        <v>391102</v>
      </c>
      <c r="D47" s="40">
        <v>41393.593055555597</v>
      </c>
      <c r="E47" s="40">
        <v>41394.525694444397</v>
      </c>
      <c r="F47" s="40">
        <v>41394.486111111102</v>
      </c>
      <c r="G47" t="s">
        <v>29</v>
      </c>
      <c r="H47">
        <v>60000012418863</v>
      </c>
      <c r="I47" t="s">
        <v>1630</v>
      </c>
      <c r="J47" t="s">
        <v>1631</v>
      </c>
      <c r="K47" t="s">
        <v>32</v>
      </c>
      <c r="L47">
        <v>6</v>
      </c>
      <c r="M47" t="s">
        <v>33</v>
      </c>
      <c r="N47">
        <v>60000015461254</v>
      </c>
      <c r="O47">
        <v>60000016462659</v>
      </c>
      <c r="P47">
        <v>140156000000830</v>
      </c>
      <c r="R47" t="s">
        <v>34</v>
      </c>
      <c r="S47" t="s">
        <v>35</v>
      </c>
      <c r="T47" t="s">
        <v>36</v>
      </c>
      <c r="W47" t="s">
        <v>37</v>
      </c>
      <c r="AC47" t="s">
        <v>1632</v>
      </c>
      <c r="AD47" t="s">
        <v>1443</v>
      </c>
      <c r="AE47" s="14" t="str">
        <f t="shared" si="0"/>
        <v>REFORCEI CONCEITOS BÁSICOS DE KALETRA ABORDANDO BARREIRA GENÉTICA E RÁPIDA RECUPERAÇÃO IMUNOLÓGICA#MP MÉDICO FICOU MUITO INTERESSADO NO ARTIGO DO DR LAURO COMENTOU QUE PROCURA FAZER RASTREIO, MAS TEM EVITADO O USO DE TDF</v>
      </c>
      <c r="AF47" s="14" t="str">
        <f t="shared" si="3"/>
        <v>REFORCEI CONCEITOS BÁSICOS DE KALETRA ABORDANDO BARREIRA GENÉTICA E RÁPIDA RECUPERAÇÃO IMUNOLÓGICA#MP MÉDICO FICOU MUITO INTERESSADO NO ARTIGO DO DR LAURO COMENTOU QUE PROCURA FAZER RASTREIO, MAS TEM EVITADO O USO DE TDF</v>
      </c>
      <c r="AG47" s="14">
        <f t="shared" si="4"/>
        <v>99</v>
      </c>
      <c r="AH47" s="14">
        <f t="shared" ref="AH47:AL47" si="61">IFERROR(FIND("#",$AF47,AG47+1),LEN($AF47)+1)</f>
        <v>221</v>
      </c>
      <c r="AI47" s="14">
        <f t="shared" si="61"/>
        <v>221</v>
      </c>
      <c r="AJ47" s="14">
        <f t="shared" si="61"/>
        <v>221</v>
      </c>
      <c r="AK47" s="14">
        <f t="shared" si="61"/>
        <v>221</v>
      </c>
      <c r="AL47" s="14">
        <f t="shared" si="61"/>
        <v>221</v>
      </c>
      <c r="AM47" s="14" t="str">
        <f t="shared" si="39"/>
        <v>#MP MÉDICO FICOU MUITO INTERESSADO NO ARTIGO DO DR LAURO COMENTOU QUE PROCURA FAZER RASTREIO, MAS TEM EVITADO O USO DE TDF</v>
      </c>
      <c r="AN47" s="14" t="str">
        <f t="shared" si="40"/>
        <v/>
      </c>
      <c r="AO47" s="14" t="str">
        <f t="shared" si="41"/>
        <v/>
      </c>
      <c r="AP47" s="14" t="str">
        <f t="shared" si="42"/>
        <v/>
      </c>
      <c r="AQ47" s="14" t="str">
        <f t="shared" si="43"/>
        <v/>
      </c>
      <c r="AR47" s="14" t="str">
        <f t="shared" si="44"/>
        <v/>
      </c>
    </row>
    <row r="48" spans="1:44" x14ac:dyDescent="0.25">
      <c r="A48">
        <v>1</v>
      </c>
      <c r="B48" t="s">
        <v>28</v>
      </c>
      <c r="C48">
        <v>391102</v>
      </c>
      <c r="D48" s="40">
        <v>41393.525694444397</v>
      </c>
      <c r="E48" s="40">
        <v>41394.526388888902</v>
      </c>
      <c r="F48" s="40">
        <v>41394.486111111102</v>
      </c>
      <c r="G48" t="s">
        <v>29</v>
      </c>
      <c r="H48">
        <v>60000017964984</v>
      </c>
      <c r="I48" t="s">
        <v>1633</v>
      </c>
      <c r="J48" t="s">
        <v>1634</v>
      </c>
      <c r="K48" t="s">
        <v>109</v>
      </c>
      <c r="L48">
        <v>4</v>
      </c>
      <c r="M48" t="s">
        <v>33</v>
      </c>
      <c r="N48">
        <v>60000015461254</v>
      </c>
      <c r="O48">
        <v>60000016462659</v>
      </c>
      <c r="P48">
        <v>140156000000837</v>
      </c>
      <c r="R48" t="s">
        <v>34</v>
      </c>
      <c r="S48" t="s">
        <v>35</v>
      </c>
      <c r="T48" t="s">
        <v>36</v>
      </c>
      <c r="W48" t="s">
        <v>37</v>
      </c>
      <c r="AC48" t="s">
        <v>1635</v>
      </c>
      <c r="AD48" t="s">
        <v>1437</v>
      </c>
      <c r="AE48" s="14" t="str">
        <f t="shared" si="0"/>
        <v>REFORCEI CONCEITOS BÁSICOS DE KALETRA ABORDANDO BARREIRA GENÉTICA E RÁPIDA RECUPERAÇÃO IMUNOLÓGICA</v>
      </c>
      <c r="AF48" s="14" t="str">
        <f t="shared" si="3"/>
        <v>REFORCEI CONCEITOS BÁSICOS DE KALETRA ABORDANDO BARREIRA GENÉTICA E RÁPIDA RECUPERAÇÃO IMUNOLÓGICA</v>
      </c>
      <c r="AG48" s="14">
        <f t="shared" si="4"/>
        <v>1</v>
      </c>
      <c r="AH48" s="14">
        <f t="shared" ref="AH48:AL48" si="62">IFERROR(FIND("#",$AF48,AG48+1),LEN($AF48)+1)</f>
        <v>99</v>
      </c>
      <c r="AI48" s="14">
        <f t="shared" si="62"/>
        <v>99</v>
      </c>
      <c r="AJ48" s="14">
        <f t="shared" si="62"/>
        <v>99</v>
      </c>
      <c r="AK48" s="14">
        <f t="shared" si="62"/>
        <v>99</v>
      </c>
      <c r="AL48" s="14">
        <f t="shared" si="62"/>
        <v>99</v>
      </c>
      <c r="AM48" s="14" t="str">
        <f t="shared" si="39"/>
        <v>REFORCEI CONCEITOS BÁSICOS DE KALETRA ABORDANDO BARREIRA GENÉTICA E RÁPIDA RECUPERAÇÃO IMUNOLÓGICA</v>
      </c>
      <c r="AN48" s="14" t="str">
        <f t="shared" si="40"/>
        <v/>
      </c>
      <c r="AO48" s="14" t="str">
        <f t="shared" si="41"/>
        <v/>
      </c>
      <c r="AP48" s="14" t="str">
        <f t="shared" si="42"/>
        <v/>
      </c>
      <c r="AQ48" s="14" t="str">
        <f t="shared" si="43"/>
        <v/>
      </c>
      <c r="AR48" s="14" t="str">
        <f t="shared" si="44"/>
        <v/>
      </c>
    </row>
    <row r="49" spans="1:44" x14ac:dyDescent="0.25">
      <c r="A49">
        <v>1</v>
      </c>
      <c r="B49" t="s">
        <v>28</v>
      </c>
      <c r="C49">
        <v>391102</v>
      </c>
      <c r="D49" s="40">
        <v>41393.472916666702</v>
      </c>
      <c r="E49" s="40">
        <v>41394.517361111102</v>
      </c>
      <c r="F49" s="40">
        <v>41394.485416666699</v>
      </c>
      <c r="G49" t="s">
        <v>29</v>
      </c>
      <c r="H49">
        <v>60000012571659</v>
      </c>
      <c r="I49" t="s">
        <v>1636</v>
      </c>
      <c r="J49" t="s">
        <v>1637</v>
      </c>
      <c r="K49" t="s">
        <v>41</v>
      </c>
      <c r="L49">
        <v>4</v>
      </c>
      <c r="M49" t="s">
        <v>33</v>
      </c>
      <c r="N49">
        <v>60000015461254</v>
      </c>
      <c r="O49">
        <v>60000016462659</v>
      </c>
      <c r="P49">
        <v>140156000000802</v>
      </c>
      <c r="R49" t="s">
        <v>34</v>
      </c>
      <c r="S49" t="s">
        <v>35</v>
      </c>
      <c r="T49" t="s">
        <v>36</v>
      </c>
      <c r="W49" t="s">
        <v>37</v>
      </c>
      <c r="AC49" t="s">
        <v>1638</v>
      </c>
      <c r="AD49" t="s">
        <v>1443</v>
      </c>
      <c r="AE49" s="14" t="str">
        <f t="shared" si="0"/>
        <v>#MP DEMOSTROU INDIFERENÇA EM RELAÇÃO AO MATERIALABORDEI A IMPORTÂNCIA DO RASTREIO MÉDICA DIZ JÁ REALIZA E NÃO USA TDF COM ATV.</v>
      </c>
      <c r="AF49" s="14" t="str">
        <f t="shared" si="3"/>
        <v>#MP DEMOSTROU INDIFERENÇA EM RELAÇÃO AO MATERIALABORDEI A IMPORTÂNCIA DO RASTREIO MÉDICA DIZ JÁ REALIZA E NÃO USA TDF COM ATV.</v>
      </c>
      <c r="AG49" s="14">
        <f t="shared" si="4"/>
        <v>1</v>
      </c>
      <c r="AH49" s="14">
        <f t="shared" ref="AH49:AL49" si="63">IFERROR(FIND("#",$AF49,AG49+1),LEN($AF49)+1)</f>
        <v>127</v>
      </c>
      <c r="AI49" s="14">
        <f t="shared" si="63"/>
        <v>127</v>
      </c>
      <c r="AJ49" s="14">
        <f t="shared" si="63"/>
        <v>127</v>
      </c>
      <c r="AK49" s="14">
        <f t="shared" si="63"/>
        <v>127</v>
      </c>
      <c r="AL49" s="14">
        <f t="shared" si="63"/>
        <v>127</v>
      </c>
      <c r="AM49" s="14" t="str">
        <f t="shared" si="39"/>
        <v>#MP DEMOSTROU INDIFERENÇA EM RELAÇÃO AO MATERIALABORDEI A IMPORTÂNCIA DO RASTREIO MÉDICA DIZ JÁ REALIZA E NÃO USA TDF COM ATV.</v>
      </c>
      <c r="AN49" s="14" t="str">
        <f t="shared" si="40"/>
        <v/>
      </c>
      <c r="AO49" s="14" t="str">
        <f t="shared" si="41"/>
        <v/>
      </c>
      <c r="AP49" s="14" t="str">
        <f t="shared" si="42"/>
        <v/>
      </c>
      <c r="AQ49" s="14" t="str">
        <f t="shared" si="43"/>
        <v/>
      </c>
      <c r="AR49" s="14" t="str">
        <f t="shared" si="44"/>
        <v/>
      </c>
    </row>
    <row r="50" spans="1:44" x14ac:dyDescent="0.25">
      <c r="A50">
        <v>1</v>
      </c>
      <c r="B50" t="s">
        <v>28</v>
      </c>
      <c r="C50">
        <v>391102</v>
      </c>
      <c r="D50" s="40">
        <v>41393.434027777803</v>
      </c>
      <c r="E50" s="40">
        <v>41394.518750000003</v>
      </c>
      <c r="F50" s="40">
        <v>41394.486111111102</v>
      </c>
      <c r="G50" t="s">
        <v>29</v>
      </c>
      <c r="H50">
        <v>60000017963916</v>
      </c>
      <c r="I50" t="s">
        <v>1639</v>
      </c>
      <c r="J50" t="s">
        <v>1640</v>
      </c>
      <c r="K50" t="s">
        <v>32</v>
      </c>
      <c r="L50">
        <v>6</v>
      </c>
      <c r="M50" t="s">
        <v>33</v>
      </c>
      <c r="N50">
        <v>60000015461254</v>
      </c>
      <c r="O50">
        <v>60000016462659</v>
      </c>
      <c r="P50">
        <v>140156000000809</v>
      </c>
      <c r="R50" t="s">
        <v>34</v>
      </c>
      <c r="S50" t="s">
        <v>35</v>
      </c>
      <c r="T50" t="s">
        <v>36</v>
      </c>
      <c r="W50" t="s">
        <v>37</v>
      </c>
      <c r="AC50" t="s">
        <v>1625</v>
      </c>
      <c r="AD50" t="s">
        <v>1437</v>
      </c>
      <c r="AE50" s="14" t="str">
        <f t="shared" si="0"/>
        <v>REFORCEI CONCEITOS BÁSICOS DE KALETRA ABORDANDO BARREIRA GENÉTICA E RÁPIDA RECUPERAÇÃO IMUNOLÓGICA#MP MÉDICO FICOU MUITO INTERESSADO NO ARTIGO DO DR LAURO</v>
      </c>
      <c r="AF50" s="14" t="str">
        <f t="shared" si="3"/>
        <v>REFORCEI CONCEITOS BÁSICOS DE KALETRA ABORDANDO BARREIRA GENÉTICA E RÁPIDA RECUPERAÇÃO IMUNOLÓGICA#MP MÉDICO FICOU MUITO INTERESSADO NO ARTIGO DO DR LAURO</v>
      </c>
      <c r="AG50" s="14">
        <f t="shared" si="4"/>
        <v>99</v>
      </c>
      <c r="AH50" s="14">
        <f t="shared" ref="AH50:AL50" si="64">IFERROR(FIND("#",$AF50,AG50+1),LEN($AF50)+1)</f>
        <v>155</v>
      </c>
      <c r="AI50" s="14">
        <f t="shared" si="64"/>
        <v>155</v>
      </c>
      <c r="AJ50" s="14">
        <f t="shared" si="64"/>
        <v>155</v>
      </c>
      <c r="AK50" s="14">
        <f t="shared" si="64"/>
        <v>155</v>
      </c>
      <c r="AL50" s="14">
        <f t="shared" si="64"/>
        <v>155</v>
      </c>
      <c r="AM50" s="14" t="str">
        <f t="shared" si="39"/>
        <v>#MP MÉDICO FICOU MUITO INTERESSADO NO ARTIGO DO DR LAURO</v>
      </c>
      <c r="AN50" s="14" t="str">
        <f t="shared" si="40"/>
        <v/>
      </c>
      <c r="AO50" s="14" t="str">
        <f t="shared" si="41"/>
        <v/>
      </c>
      <c r="AP50" s="14" t="str">
        <f t="shared" si="42"/>
        <v/>
      </c>
      <c r="AQ50" s="14" t="str">
        <f t="shared" si="43"/>
        <v/>
      </c>
      <c r="AR50" s="14" t="str">
        <f t="shared" si="44"/>
        <v/>
      </c>
    </row>
    <row r="51" spans="1:44" x14ac:dyDescent="0.25">
      <c r="A51">
        <v>1</v>
      </c>
      <c r="B51" t="s">
        <v>28</v>
      </c>
      <c r="C51">
        <v>391102</v>
      </c>
      <c r="D51" s="40">
        <v>41390.735416666699</v>
      </c>
      <c r="E51" s="40">
        <v>41390.7409722222</v>
      </c>
      <c r="F51" s="40">
        <v>41390.847916666702</v>
      </c>
      <c r="G51" t="s">
        <v>29</v>
      </c>
      <c r="H51">
        <v>60000012297623</v>
      </c>
      <c r="I51" t="s">
        <v>39</v>
      </c>
      <c r="J51" t="s">
        <v>40</v>
      </c>
      <c r="K51" t="s">
        <v>41</v>
      </c>
      <c r="L51">
        <v>6</v>
      </c>
      <c r="M51" t="s">
        <v>33</v>
      </c>
      <c r="N51">
        <v>60000015461254</v>
      </c>
      <c r="O51">
        <v>60000016462659</v>
      </c>
      <c r="P51">
        <v>140156000000732</v>
      </c>
      <c r="R51" t="s">
        <v>34</v>
      </c>
      <c r="S51" t="s">
        <v>35</v>
      </c>
      <c r="T51" t="s">
        <v>36</v>
      </c>
      <c r="W51" t="s">
        <v>37</v>
      </c>
      <c r="AC51" t="s">
        <v>1641</v>
      </c>
      <c r="AD51" t="s">
        <v>1443</v>
      </c>
      <c r="AE51" s="14" t="str">
        <f t="shared" si="0"/>
        <v>VERIFICAR PERFIL DE PACIENTE QUE A MÉDICA ACREDITA QUE KALETRA MAIS SE ENCAXEMÊDICA VÊ MULHERES EM IDADE FÉRTIL COM UM BOM PERFIL PARA KALETRA#MP COM BOA ACEITAÇÃO DESTAQUE PARA A IMPORTÂNCIA DO RASTREIO</v>
      </c>
      <c r="AF51" s="14" t="str">
        <f t="shared" si="3"/>
        <v>VERIFICAR PERFIL DE PACIENTE QUE A MÉDICA ACREDITA QUE KALETRA MAIS SE ENCAXEMÊDICA VÊ MULHERES EM IDADE FÉRTIL COM UM BOM PERFIL PARA KALETRA#MP COM BOA ACEITAÇÃO DESTAQUE PARA A IMPORTÂNCIA DO RASTREIO</v>
      </c>
      <c r="AG51" s="14">
        <f t="shared" si="4"/>
        <v>143</v>
      </c>
      <c r="AH51" s="14">
        <f t="shared" ref="AH51:AL51" si="65">IFERROR(FIND("#",$AF51,AG51+1),LEN($AF51)+1)</f>
        <v>204</v>
      </c>
      <c r="AI51" s="14">
        <f t="shared" si="65"/>
        <v>204</v>
      </c>
      <c r="AJ51" s="14">
        <f t="shared" si="65"/>
        <v>204</v>
      </c>
      <c r="AK51" s="14">
        <f t="shared" si="65"/>
        <v>204</v>
      </c>
      <c r="AL51" s="14">
        <f t="shared" si="65"/>
        <v>204</v>
      </c>
      <c r="AM51" s="14" t="str">
        <f t="shared" si="39"/>
        <v>#MP COM BOA ACEITAÇÃO DESTAQUE PARA A IMPORTÂNCIA DO RASTREIO</v>
      </c>
      <c r="AN51" s="14" t="str">
        <f t="shared" si="40"/>
        <v/>
      </c>
      <c r="AO51" s="14" t="str">
        <f t="shared" si="41"/>
        <v/>
      </c>
      <c r="AP51" s="14" t="str">
        <f t="shared" si="42"/>
        <v/>
      </c>
      <c r="AQ51" s="14" t="str">
        <f t="shared" si="43"/>
        <v/>
      </c>
      <c r="AR51" s="14" t="str">
        <f t="shared" si="44"/>
        <v/>
      </c>
    </row>
    <row r="52" spans="1:44" x14ac:dyDescent="0.25">
      <c r="A52">
        <v>1</v>
      </c>
      <c r="B52" t="s">
        <v>28</v>
      </c>
      <c r="C52">
        <v>391102</v>
      </c>
      <c r="D52" s="40">
        <v>41390.706250000003</v>
      </c>
      <c r="E52" s="40">
        <v>41391.499305555597</v>
      </c>
      <c r="F52" s="40">
        <v>41391.461111111101</v>
      </c>
      <c r="G52" t="s">
        <v>29</v>
      </c>
      <c r="H52">
        <v>60000012309183</v>
      </c>
      <c r="I52" t="s">
        <v>104</v>
      </c>
      <c r="J52" t="s">
        <v>105</v>
      </c>
      <c r="K52" t="s">
        <v>32</v>
      </c>
      <c r="L52">
        <v>6</v>
      </c>
      <c r="M52" t="s">
        <v>33</v>
      </c>
      <c r="N52">
        <v>60000015461254</v>
      </c>
      <c r="O52">
        <v>60000016462659</v>
      </c>
      <c r="P52">
        <v>140156000000774</v>
      </c>
      <c r="R52" t="s">
        <v>34</v>
      </c>
      <c r="S52" t="s">
        <v>35</v>
      </c>
      <c r="T52" t="s">
        <v>36</v>
      </c>
      <c r="W52" t="s">
        <v>37</v>
      </c>
      <c r="AC52" t="s">
        <v>1642</v>
      </c>
      <c r="AD52" t="s">
        <v>1443</v>
      </c>
      <c r="AE52" s="14" t="str">
        <f t="shared" si="0"/>
        <v>Retomar assunto da ultima visita infarto x EMODIALIZEREFORCEI CONCEITOS BÁSICOS DE KALETRA ABORDANDO BARREIRA GENÉTICA E RÁPIDA RECUPERAÇÃO IMUNOLÓGICA#MP MÉDICO FICOU MUITO INTERESSADO NO ARTIGO DO DR LAURO</v>
      </c>
      <c r="AF52" s="14" t="str">
        <f t="shared" si="3"/>
        <v>Retomar assunto da ultima visita infarto x EMODIALIZEREFORCEI CONCEITOS BÁSICOS DE KALETRA ABORDANDO BARREIRA GENÉTICA E RÁPIDA RECUPERAÇÃO IMUNOLÓGICA#MP MÉDICO FICOU MUITO INTERESSADO NO ARTIGO DO DR LAURO</v>
      </c>
      <c r="AG52" s="14">
        <f t="shared" si="4"/>
        <v>152</v>
      </c>
      <c r="AH52" s="14">
        <f t="shared" ref="AH52:AL52" si="66">IFERROR(FIND("#",$AF52,AG52+1),LEN($AF52)+1)</f>
        <v>208</v>
      </c>
      <c r="AI52" s="14">
        <f t="shared" si="66"/>
        <v>208</v>
      </c>
      <c r="AJ52" s="14">
        <f t="shared" si="66"/>
        <v>208</v>
      </c>
      <c r="AK52" s="14">
        <f t="shared" si="66"/>
        <v>208</v>
      </c>
      <c r="AL52" s="14">
        <f t="shared" si="66"/>
        <v>208</v>
      </c>
      <c r="AM52" s="14" t="str">
        <f t="shared" si="39"/>
        <v>#MP MÉDICO FICOU MUITO INTERESSADO NO ARTIGO DO DR LAURO</v>
      </c>
      <c r="AN52" s="14" t="str">
        <f t="shared" si="40"/>
        <v/>
      </c>
      <c r="AO52" s="14" t="str">
        <f t="shared" si="41"/>
        <v/>
      </c>
      <c r="AP52" s="14" t="str">
        <f t="shared" si="42"/>
        <v/>
      </c>
      <c r="AQ52" s="14" t="str">
        <f t="shared" si="43"/>
        <v/>
      </c>
      <c r="AR52" s="14" t="str">
        <f t="shared" si="44"/>
        <v/>
      </c>
    </row>
    <row r="53" spans="1:44" x14ac:dyDescent="0.25">
      <c r="A53">
        <v>1</v>
      </c>
      <c r="B53" t="s">
        <v>28</v>
      </c>
      <c r="C53">
        <v>391102</v>
      </c>
      <c r="D53" s="40">
        <v>41390.706250000003</v>
      </c>
      <c r="E53" s="40">
        <v>41391.499305555597</v>
      </c>
      <c r="F53" s="40">
        <v>41391.461111111101</v>
      </c>
      <c r="G53" t="s">
        <v>29</v>
      </c>
      <c r="H53">
        <v>60000012309183</v>
      </c>
      <c r="I53" t="s">
        <v>104</v>
      </c>
      <c r="J53" t="s">
        <v>105</v>
      </c>
      <c r="K53" t="s">
        <v>32</v>
      </c>
      <c r="L53">
        <v>6</v>
      </c>
      <c r="M53" t="s">
        <v>33</v>
      </c>
      <c r="N53">
        <v>60000015461254</v>
      </c>
      <c r="O53">
        <v>60000016462659</v>
      </c>
      <c r="P53">
        <v>140156000000774</v>
      </c>
      <c r="R53" t="s">
        <v>34</v>
      </c>
      <c r="S53" t="s">
        <v>35</v>
      </c>
      <c r="T53" t="s">
        <v>36</v>
      </c>
      <c r="W53" t="s">
        <v>37</v>
      </c>
      <c r="AC53" t="s">
        <v>1642</v>
      </c>
      <c r="AD53" t="s">
        <v>1443</v>
      </c>
      <c r="AE53" s="14" t="str">
        <f t="shared" si="0"/>
        <v>Retomar assunto da ultima visita infarto x EMODIALIZEREFORCEI CONCEITOS BÁSICOS DE KALETRA ABORDANDO BARREIRA GENÉTICA E RÁPIDA RECUPERAÇÃO IMUNOLÓGICA#MP MÉDICO FICOU MUITO INTERESSADO NO ARTIGO DO DR LAURO</v>
      </c>
      <c r="AF53" s="14" t="str">
        <f t="shared" si="3"/>
        <v>Retomar assunto da ultima visita infarto x EMODIALIZEREFORCEI CONCEITOS BÁSICOS DE KALETRA ABORDANDO BARREIRA GENÉTICA E RÁPIDA RECUPERAÇÃO IMUNOLÓGICA#MP MÉDICO FICOU MUITO INTERESSADO NO ARTIGO DO DR LAURO</v>
      </c>
      <c r="AG53" s="14">
        <f t="shared" si="4"/>
        <v>152</v>
      </c>
      <c r="AH53" s="14">
        <f t="shared" ref="AH53:AL53" si="67">IFERROR(FIND("#",$AF53,AG53+1),LEN($AF53)+1)</f>
        <v>208</v>
      </c>
      <c r="AI53" s="14">
        <f t="shared" si="67"/>
        <v>208</v>
      </c>
      <c r="AJ53" s="14">
        <f t="shared" si="67"/>
        <v>208</v>
      </c>
      <c r="AK53" s="14">
        <f t="shared" si="67"/>
        <v>208</v>
      </c>
      <c r="AL53" s="14">
        <f t="shared" si="67"/>
        <v>208</v>
      </c>
      <c r="AM53" s="14" t="str">
        <f t="shared" si="39"/>
        <v>#MP MÉDICO FICOU MUITO INTERESSADO NO ARTIGO DO DR LAURO</v>
      </c>
      <c r="AN53" s="14" t="str">
        <f t="shared" si="40"/>
        <v/>
      </c>
      <c r="AO53" s="14" t="str">
        <f t="shared" si="41"/>
        <v/>
      </c>
      <c r="AP53" s="14" t="str">
        <f t="shared" si="42"/>
        <v/>
      </c>
      <c r="AQ53" s="14" t="str">
        <f t="shared" si="43"/>
        <v/>
      </c>
      <c r="AR53" s="14" t="str">
        <f t="shared" si="44"/>
        <v/>
      </c>
    </row>
    <row r="54" spans="1:44" x14ac:dyDescent="0.25">
      <c r="A54">
        <v>1</v>
      </c>
      <c r="B54" t="s">
        <v>28</v>
      </c>
      <c r="C54">
        <v>391102</v>
      </c>
      <c r="D54" s="40">
        <v>41390.504166666702</v>
      </c>
      <c r="E54" s="40">
        <v>41391.504861111098</v>
      </c>
      <c r="F54" s="40">
        <v>41394.472916666702</v>
      </c>
      <c r="G54" t="s">
        <v>29</v>
      </c>
      <c r="H54">
        <v>60000017150846</v>
      </c>
      <c r="I54" t="s">
        <v>78</v>
      </c>
      <c r="J54" t="s">
        <v>79</v>
      </c>
      <c r="K54" t="s">
        <v>32</v>
      </c>
      <c r="L54">
        <v>3</v>
      </c>
      <c r="M54" t="s">
        <v>33</v>
      </c>
      <c r="N54">
        <v>60000015461254</v>
      </c>
      <c r="O54">
        <v>60000016462659</v>
      </c>
      <c r="P54">
        <v>140156000000795</v>
      </c>
      <c r="R54" t="s">
        <v>34</v>
      </c>
      <c r="S54" t="s">
        <v>35</v>
      </c>
      <c r="T54" t="s">
        <v>36</v>
      </c>
      <c r="W54" t="s">
        <v>37</v>
      </c>
      <c r="AC54" t="s">
        <v>1643</v>
      </c>
      <c r="AD54" t="s">
        <v>1443</v>
      </c>
      <c r="AE54" s="14" t="str">
        <f t="shared" si="0"/>
        <v>Manutenção de KALETRA em gestantesREFORCEI CONCEITOS BÁSICOS DE KALETRA ABORDANDO BARREIRA GENÉTICA E RÁPIDA RECUPERAÇÃO IMUNOLÓGICA#MP MÉDICO FICOU MUITO INTERESSADO NO ARTIGO DO DR LAURO</v>
      </c>
      <c r="AF54" s="14" t="str">
        <f t="shared" si="3"/>
        <v>Manutenção de KALETRA em gestantesREFORCEI CONCEITOS BÁSICOS DE KALETRA ABORDANDO BARREIRA GENÉTICA E RÁPIDA RECUPERAÇÃO IMUNOLÓGICA#MP MÉDICO FICOU MUITO INTERESSADO NO ARTIGO DO DR LAURO</v>
      </c>
      <c r="AG54" s="14">
        <f t="shared" si="4"/>
        <v>133</v>
      </c>
      <c r="AH54" s="14">
        <f t="shared" ref="AH54:AL54" si="68">IFERROR(FIND("#",$AF54,AG54+1),LEN($AF54)+1)</f>
        <v>189</v>
      </c>
      <c r="AI54" s="14">
        <f t="shared" si="68"/>
        <v>189</v>
      </c>
      <c r="AJ54" s="14">
        <f t="shared" si="68"/>
        <v>189</v>
      </c>
      <c r="AK54" s="14">
        <f t="shared" si="68"/>
        <v>189</v>
      </c>
      <c r="AL54" s="14">
        <f t="shared" si="68"/>
        <v>189</v>
      </c>
      <c r="AM54" s="14" t="str">
        <f t="shared" si="39"/>
        <v>#MP MÉDICO FICOU MUITO INTERESSADO NO ARTIGO DO DR LAURO</v>
      </c>
      <c r="AN54" s="14" t="str">
        <f t="shared" si="40"/>
        <v/>
      </c>
      <c r="AO54" s="14" t="str">
        <f t="shared" si="41"/>
        <v/>
      </c>
      <c r="AP54" s="14" t="str">
        <f t="shared" si="42"/>
        <v/>
      </c>
      <c r="AQ54" s="14" t="str">
        <f t="shared" si="43"/>
        <v/>
      </c>
      <c r="AR54" s="14" t="str">
        <f t="shared" si="44"/>
        <v/>
      </c>
    </row>
    <row r="55" spans="1:44" x14ac:dyDescent="0.25">
      <c r="A55">
        <v>1</v>
      </c>
      <c r="B55" t="s">
        <v>28</v>
      </c>
      <c r="C55">
        <v>391102</v>
      </c>
      <c r="D55" s="40">
        <v>41390.501388888901</v>
      </c>
      <c r="E55" s="40">
        <v>41391.502083333296</v>
      </c>
      <c r="F55" s="40">
        <v>41394.472916666702</v>
      </c>
      <c r="G55" t="s">
        <v>29</v>
      </c>
      <c r="H55">
        <v>60000012534315</v>
      </c>
      <c r="I55" t="s">
        <v>30</v>
      </c>
      <c r="J55" t="s">
        <v>31</v>
      </c>
      <c r="K55" t="s">
        <v>32</v>
      </c>
      <c r="L55">
        <v>6</v>
      </c>
      <c r="M55" t="s">
        <v>33</v>
      </c>
      <c r="N55">
        <v>60000015461254</v>
      </c>
      <c r="O55">
        <v>60000016462659</v>
      </c>
      <c r="P55">
        <v>140156000000788</v>
      </c>
      <c r="R55" t="s">
        <v>34</v>
      </c>
      <c r="S55" t="s">
        <v>35</v>
      </c>
      <c r="T55" t="s">
        <v>36</v>
      </c>
      <c r="W55" t="s">
        <v>37</v>
      </c>
      <c r="AC55" t="s">
        <v>1644</v>
      </c>
      <c r="AD55" t="s">
        <v>1443</v>
      </c>
      <c r="AE55" s="14" t="str">
        <f t="shared" si="0"/>
        <v>SONDAR SOBRE TROCAS POR INTOLERÂNCIA COM KALETRAAssinatura contrato e acertos para ATHUS</v>
      </c>
      <c r="AF55" s="14" t="str">
        <f t="shared" si="3"/>
        <v>SONDAR SOBRE TROCAS POR INTOLERÂNCIA COM KALETRAAssinatura contrato e acertos para ATHUS</v>
      </c>
      <c r="AG55" s="14">
        <f t="shared" si="4"/>
        <v>1</v>
      </c>
      <c r="AH55" s="14">
        <f t="shared" ref="AH55:AL55" si="69">IFERROR(FIND("#",$AF55,AG55+1),LEN($AF55)+1)</f>
        <v>89</v>
      </c>
      <c r="AI55" s="14">
        <f t="shared" si="69"/>
        <v>89</v>
      </c>
      <c r="AJ55" s="14">
        <f t="shared" si="69"/>
        <v>89</v>
      </c>
      <c r="AK55" s="14">
        <f t="shared" si="69"/>
        <v>89</v>
      </c>
      <c r="AL55" s="14">
        <f t="shared" si="69"/>
        <v>89</v>
      </c>
      <c r="AM55" s="14" t="str">
        <f t="shared" si="39"/>
        <v>SONDAR SOBRE TROCAS POR INTOLERÂNCIA COM KALETRAAssinatura contrato e acertos para ATHUS</v>
      </c>
      <c r="AN55" s="14" t="str">
        <f t="shared" si="40"/>
        <v/>
      </c>
      <c r="AO55" s="14" t="str">
        <f t="shared" si="41"/>
        <v/>
      </c>
      <c r="AP55" s="14" t="str">
        <f t="shared" si="42"/>
        <v/>
      </c>
      <c r="AQ55" s="14" t="str">
        <f t="shared" si="43"/>
        <v/>
      </c>
      <c r="AR55" s="14" t="str">
        <f t="shared" si="44"/>
        <v/>
      </c>
    </row>
    <row r="56" spans="1:44" x14ac:dyDescent="0.25">
      <c r="A56">
        <v>1</v>
      </c>
      <c r="B56" t="s">
        <v>28</v>
      </c>
      <c r="C56">
        <v>391102</v>
      </c>
      <c r="D56" s="40">
        <v>41390.350694444402</v>
      </c>
      <c r="E56" s="40">
        <v>41391.481249999997</v>
      </c>
      <c r="F56" s="40">
        <v>41391.4506944444</v>
      </c>
      <c r="G56" t="s">
        <v>29</v>
      </c>
      <c r="H56">
        <v>60000012396415</v>
      </c>
      <c r="I56" t="s">
        <v>93</v>
      </c>
      <c r="J56" t="s">
        <v>94</v>
      </c>
      <c r="K56" t="s">
        <v>41</v>
      </c>
      <c r="L56">
        <v>6</v>
      </c>
      <c r="M56" t="s">
        <v>33</v>
      </c>
      <c r="N56">
        <v>60000015461254</v>
      </c>
      <c r="O56">
        <v>60000016462659</v>
      </c>
      <c r="P56">
        <v>140156000000746</v>
      </c>
      <c r="R56" t="s">
        <v>34</v>
      </c>
      <c r="S56" t="s">
        <v>35</v>
      </c>
      <c r="T56" t="s">
        <v>36</v>
      </c>
      <c r="W56" t="s">
        <v>37</v>
      </c>
      <c r="AC56" t="s">
        <v>1645</v>
      </c>
      <c r="AD56" t="s">
        <v>1443</v>
      </c>
      <c r="AE56" s="14" t="str">
        <f t="shared" si="0"/>
        <v>Reforçar dose única#MP MÉDICA FICOU MUITO INTERESSADO NO ARTIGO DO DR LAURO PRINCIPALMETE QUANTO A PERDA ÓSSEA</v>
      </c>
      <c r="AF56" s="14" t="str">
        <f t="shared" si="3"/>
        <v>Reforçar dose única#MP MÉDICA FICOU MUITO INTERESSADO NO ARTIGO DO DR LAURO PRINCIPALMETE QUANTO A PERDA ÓSSEA</v>
      </c>
      <c r="AG56" s="14">
        <f t="shared" si="4"/>
        <v>20</v>
      </c>
      <c r="AH56" s="14">
        <f t="shared" ref="AH56:AL56" si="70">IFERROR(FIND("#",$AF56,AG56+1),LEN($AF56)+1)</f>
        <v>111</v>
      </c>
      <c r="AI56" s="14">
        <f t="shared" si="70"/>
        <v>111</v>
      </c>
      <c r="AJ56" s="14">
        <f t="shared" si="70"/>
        <v>111</v>
      </c>
      <c r="AK56" s="14">
        <f t="shared" si="70"/>
        <v>111</v>
      </c>
      <c r="AL56" s="14">
        <f t="shared" si="70"/>
        <v>111</v>
      </c>
      <c r="AM56" s="14" t="str">
        <f t="shared" si="39"/>
        <v>#MP MÉDICA FICOU MUITO INTERESSADO NO ARTIGO DO DR LAURO PRINCIPALMETE QUANTO A PERDA ÓSSEA</v>
      </c>
      <c r="AN56" s="14" t="str">
        <f t="shared" si="40"/>
        <v/>
      </c>
      <c r="AO56" s="14" t="str">
        <f t="shared" si="41"/>
        <v/>
      </c>
      <c r="AP56" s="14" t="str">
        <f t="shared" si="42"/>
        <v/>
      </c>
      <c r="AQ56" s="14" t="str">
        <f t="shared" si="43"/>
        <v/>
      </c>
      <c r="AR56" s="14" t="str">
        <f t="shared" si="44"/>
        <v/>
      </c>
    </row>
    <row r="57" spans="1:44" x14ac:dyDescent="0.25">
      <c r="A57">
        <v>1</v>
      </c>
      <c r="B57" t="s">
        <v>28</v>
      </c>
      <c r="C57">
        <v>391102</v>
      </c>
      <c r="D57" s="40">
        <v>41389.729861111096</v>
      </c>
      <c r="E57" s="40">
        <v>41390.735416666699</v>
      </c>
      <c r="F57" s="40">
        <v>41390.847916666702</v>
      </c>
      <c r="G57" t="s">
        <v>29</v>
      </c>
      <c r="H57">
        <v>60000017153026</v>
      </c>
      <c r="I57" t="s">
        <v>90</v>
      </c>
      <c r="J57" t="s">
        <v>91</v>
      </c>
      <c r="K57" t="s">
        <v>32</v>
      </c>
      <c r="L57">
        <v>4</v>
      </c>
      <c r="M57" t="s">
        <v>33</v>
      </c>
      <c r="N57">
        <v>60000015461254</v>
      </c>
      <c r="O57">
        <v>60000016462659</v>
      </c>
      <c r="P57">
        <v>140156000000725</v>
      </c>
      <c r="R57" t="s">
        <v>34</v>
      </c>
      <c r="S57" t="s">
        <v>35</v>
      </c>
      <c r="T57" t="s">
        <v>36</v>
      </c>
      <c r="W57" t="s">
        <v>37</v>
      </c>
      <c r="AC57" t="s">
        <v>1646</v>
      </c>
      <c r="AD57" t="s">
        <v>1443</v>
      </c>
      <c r="AE57" s="14" t="str">
        <f t="shared" si="0"/>
        <v>REFORÇAR IMPORTÂNCIA DIAGNÓSTICO DE HANDMÉDICO COMENTOU QUE A ESTRUTURA DO SERVIÇO COMPROMETE ALGUNS DIAGNOSTICO COMO O DE HAND, POIS TEM QUE ATENDER MUITOS PACIENTES EM UM CURTO ESPAÇO DE TEMPO E AINDA A PREFEITURA TEM TROCADO MUITO A EQUIPE MULTIDICIPLINAR.#MP FICOU MUITO INTERESSADO NAS QUESTÕES DE RASTREIO DO DRC E ÓSSEO</v>
      </c>
      <c r="AF57" s="14" t="str">
        <f t="shared" si="3"/>
        <v>REFORÇAR IMPORTÂNCIA DIAGNÓSTICO DE HANDMÉDICO COMENTOU QUE A ESTRUTURA DO SERVIÇO COMPROMETE ALGUNS DIAGNOSTICO COMO O DE HAND, POIS TEM QUE ATENDER MUITOS PACIENTES EM UM CURTO ESPAÇO DE TEMPO E AINDA A PREFEITURA TEM TROCADO MUITO A EQUIPE MULTIDICIPLINAR.#MP FICOU MUITO INTERESSADO NAS QUESTÕES DE RASTREIO DO DRC E ÓSSEO</v>
      </c>
      <c r="AG57" s="14">
        <f t="shared" si="4"/>
        <v>260</v>
      </c>
      <c r="AH57" s="14">
        <f t="shared" ref="AH57:AL57" si="71">IFERROR(FIND("#",$AF57,AG57+1),LEN($AF57)+1)</f>
        <v>327</v>
      </c>
      <c r="AI57" s="14">
        <f t="shared" si="71"/>
        <v>327</v>
      </c>
      <c r="AJ57" s="14">
        <f t="shared" si="71"/>
        <v>327</v>
      </c>
      <c r="AK57" s="14">
        <f t="shared" si="71"/>
        <v>327</v>
      </c>
      <c r="AL57" s="14">
        <f t="shared" si="71"/>
        <v>327</v>
      </c>
      <c r="AM57" s="14" t="str">
        <f t="shared" si="39"/>
        <v>#MP FICOU MUITO INTERESSADO NAS QUESTÕES DE RASTREIO DO DRC E ÓSSEO</v>
      </c>
      <c r="AN57" s="14" t="str">
        <f t="shared" si="40"/>
        <v/>
      </c>
      <c r="AO57" s="14" t="str">
        <f t="shared" si="41"/>
        <v/>
      </c>
      <c r="AP57" s="14" t="str">
        <f t="shared" si="42"/>
        <v/>
      </c>
      <c r="AQ57" s="14" t="str">
        <f t="shared" si="43"/>
        <v/>
      </c>
      <c r="AR57" s="14" t="str">
        <f t="shared" si="44"/>
        <v/>
      </c>
    </row>
    <row r="58" spans="1:44" x14ac:dyDescent="0.25">
      <c r="A58">
        <v>1</v>
      </c>
      <c r="B58" t="s">
        <v>28</v>
      </c>
      <c r="C58">
        <v>391102</v>
      </c>
      <c r="D58" s="40">
        <v>41389.484722222202</v>
      </c>
      <c r="E58" s="40">
        <v>41391.4909722222</v>
      </c>
      <c r="F58" s="40">
        <v>41391.4506944444</v>
      </c>
      <c r="G58" t="s">
        <v>29</v>
      </c>
      <c r="H58">
        <v>60000012570039</v>
      </c>
      <c r="I58" t="s">
        <v>133</v>
      </c>
      <c r="J58" t="s">
        <v>134</v>
      </c>
      <c r="K58" t="s">
        <v>41</v>
      </c>
      <c r="L58">
        <v>6</v>
      </c>
      <c r="M58" t="s">
        <v>33</v>
      </c>
      <c r="N58">
        <v>60000015461254</v>
      </c>
      <c r="O58">
        <v>60000016462659</v>
      </c>
      <c r="P58">
        <v>140156000000760</v>
      </c>
      <c r="R58" t="s">
        <v>34</v>
      </c>
      <c r="S58" t="s">
        <v>35</v>
      </c>
      <c r="T58" t="s">
        <v>36</v>
      </c>
      <c r="W58" t="s">
        <v>37</v>
      </c>
      <c r="AC58" t="s">
        <v>1647</v>
      </c>
      <c r="AD58" t="s">
        <v>1443</v>
      </c>
      <c r="AE58" s="14" t="str">
        <f t="shared" si="0"/>
        <v>VERIFICAR PERFIL DE PACIENTE QUE MAIS TRATAPERFIL DE PACIENTES MUITO VARIADOMÉDICO SE DEMONSTROU INDIFERENTE EM RELAÇÃO AO MATERIAL</v>
      </c>
      <c r="AF58" s="14" t="str">
        <f t="shared" si="3"/>
        <v>VERIFICAR PERFIL DE PACIENTE QUE MAIS TRATAPERFIL DE PACIENTES MUITO VARIADOMÉDICO SE DEMONSTROU INDIFERENTE EM RELAÇÃO AO MATERIAL</v>
      </c>
      <c r="AG58" s="14">
        <f t="shared" si="4"/>
        <v>1</v>
      </c>
      <c r="AH58" s="14">
        <f t="shared" ref="AH58:AL58" si="72">IFERROR(FIND("#",$AF58,AG58+1),LEN($AF58)+1)</f>
        <v>132</v>
      </c>
      <c r="AI58" s="14">
        <f t="shared" si="72"/>
        <v>132</v>
      </c>
      <c r="AJ58" s="14">
        <f t="shared" si="72"/>
        <v>132</v>
      </c>
      <c r="AK58" s="14">
        <f t="shared" si="72"/>
        <v>132</v>
      </c>
      <c r="AL58" s="14">
        <f t="shared" si="72"/>
        <v>132</v>
      </c>
      <c r="AM58" s="14" t="str">
        <f t="shared" si="39"/>
        <v>VERIFICAR PERFIL DE PACIENTE QUE MAIS TRATAPERFIL DE PACIENTES MUITO VARIADOMÉDICO SE DEMONSTROU INDIFERENTE EM RELAÇÃO AO MATERIAL</v>
      </c>
      <c r="AN58" s="14" t="str">
        <f t="shared" si="40"/>
        <v/>
      </c>
      <c r="AO58" s="14" t="str">
        <f t="shared" si="41"/>
        <v/>
      </c>
      <c r="AP58" s="14" t="str">
        <f t="shared" si="42"/>
        <v/>
      </c>
      <c r="AQ58" s="14" t="str">
        <f t="shared" si="43"/>
        <v/>
      </c>
      <c r="AR58" s="14" t="str">
        <f t="shared" si="44"/>
        <v/>
      </c>
    </row>
    <row r="59" spans="1:44" x14ac:dyDescent="0.25">
      <c r="A59">
        <v>1</v>
      </c>
      <c r="B59" t="s">
        <v>28</v>
      </c>
      <c r="C59">
        <v>391102</v>
      </c>
      <c r="D59" s="40">
        <v>41389.473611111098</v>
      </c>
      <c r="E59" s="40">
        <v>41391.478472222203</v>
      </c>
      <c r="F59" s="40">
        <v>41391.439583333296</v>
      </c>
      <c r="G59" t="s">
        <v>29</v>
      </c>
      <c r="H59">
        <v>60000012570043</v>
      </c>
      <c r="I59" t="s">
        <v>1648</v>
      </c>
      <c r="J59" t="s">
        <v>1649</v>
      </c>
      <c r="K59" t="s">
        <v>45</v>
      </c>
      <c r="L59">
        <v>4</v>
      </c>
      <c r="M59" t="s">
        <v>33</v>
      </c>
      <c r="N59">
        <v>60000015461254</v>
      </c>
      <c r="O59">
        <v>60000016462659</v>
      </c>
      <c r="P59">
        <v>140156000000739</v>
      </c>
      <c r="R59" t="s">
        <v>34</v>
      </c>
      <c r="S59" t="s">
        <v>35</v>
      </c>
      <c r="T59" t="s">
        <v>36</v>
      </c>
      <c r="W59" t="s">
        <v>37</v>
      </c>
      <c r="AC59" t="s">
        <v>1625</v>
      </c>
      <c r="AD59" t="s">
        <v>1443</v>
      </c>
      <c r="AE59" s="14" t="str">
        <f t="shared" si="0"/>
        <v>REFORCEI CONCEITOS BÁSICOS DE KALETRA ABORDANDO BARREIRA GENÉTICA E RÁPIDA RECUPERAÇÃO IMUNOLÓGICA#MP MÉDICO FICOU MUITO INTERESSADO NO ARTIGO DO DR LAURO</v>
      </c>
      <c r="AF59" s="14" t="str">
        <f t="shared" si="3"/>
        <v>REFORCEI CONCEITOS BÁSICOS DE KALETRA ABORDANDO BARREIRA GENÉTICA E RÁPIDA RECUPERAÇÃO IMUNOLÓGICA#MP MÉDICO FICOU MUITO INTERESSADO NO ARTIGO DO DR LAURO</v>
      </c>
      <c r="AG59" s="14">
        <f t="shared" si="4"/>
        <v>99</v>
      </c>
      <c r="AH59" s="14">
        <f t="shared" ref="AH59:AL59" si="73">IFERROR(FIND("#",$AF59,AG59+1),LEN($AF59)+1)</f>
        <v>155</v>
      </c>
      <c r="AI59" s="14">
        <f t="shared" si="73"/>
        <v>155</v>
      </c>
      <c r="AJ59" s="14">
        <f t="shared" si="73"/>
        <v>155</v>
      </c>
      <c r="AK59" s="14">
        <f t="shared" si="73"/>
        <v>155</v>
      </c>
      <c r="AL59" s="14">
        <f t="shared" si="73"/>
        <v>155</v>
      </c>
      <c r="AM59" s="14" t="str">
        <f t="shared" si="39"/>
        <v>#MP MÉDICO FICOU MUITO INTERESSADO NO ARTIGO DO DR LAURO</v>
      </c>
      <c r="AN59" s="14" t="str">
        <f t="shared" si="40"/>
        <v/>
      </c>
      <c r="AO59" s="14" t="str">
        <f t="shared" si="41"/>
        <v/>
      </c>
      <c r="AP59" s="14" t="str">
        <f t="shared" si="42"/>
        <v/>
      </c>
      <c r="AQ59" s="14" t="str">
        <f t="shared" si="43"/>
        <v/>
      </c>
      <c r="AR59" s="14" t="str">
        <f t="shared" si="44"/>
        <v/>
      </c>
    </row>
    <row r="60" spans="1:44" x14ac:dyDescent="0.25">
      <c r="A60">
        <v>1</v>
      </c>
      <c r="B60" t="s">
        <v>28</v>
      </c>
      <c r="C60">
        <v>391102</v>
      </c>
      <c r="D60" s="40">
        <v>41389.461111111101</v>
      </c>
      <c r="E60" s="40">
        <v>41391.492361111101</v>
      </c>
      <c r="F60" s="40">
        <v>41391.461111111101</v>
      </c>
      <c r="G60" t="s">
        <v>29</v>
      </c>
      <c r="H60">
        <v>60000012393695</v>
      </c>
      <c r="I60" t="s">
        <v>131</v>
      </c>
      <c r="J60" t="s">
        <v>132</v>
      </c>
      <c r="K60" t="s">
        <v>32</v>
      </c>
      <c r="L60">
        <v>6</v>
      </c>
      <c r="M60" t="s">
        <v>33</v>
      </c>
      <c r="N60">
        <v>60000015461254</v>
      </c>
      <c r="O60">
        <v>60000016462659</v>
      </c>
      <c r="P60">
        <v>140156000000767</v>
      </c>
      <c r="R60" t="s">
        <v>34</v>
      </c>
      <c r="S60" t="s">
        <v>35</v>
      </c>
      <c r="T60" t="s">
        <v>36</v>
      </c>
      <c r="W60" t="s">
        <v>37</v>
      </c>
      <c r="AC60" t="s">
        <v>1650</v>
      </c>
      <c r="AD60" t="s">
        <v>1443</v>
      </c>
      <c r="AE60" s="14" t="str">
        <f t="shared" si="0"/>
        <v>Sondar sobre tratamento após primeira falha efvREFORCEI CONCEITOS BÁSICOS DE KALETRA ABORDANDO BARREIRA GENÉTICA E RÁPIDA RECUPERAÇÃO IMUNOLÓGICA#MP MÉDICO FICOU MUITO INTERESSADO NO ARTIGO DO DR LAURO</v>
      </c>
      <c r="AF60" s="14" t="str">
        <f t="shared" si="3"/>
        <v>Sondar sobre tratamento após primeira falha efvREFORCEI CONCEITOS BÁSICOS DE KALETRA ABORDANDO BARREIRA GENÉTICA E RÁPIDA RECUPERAÇÃO IMUNOLÓGICA#MP MÉDICO FICOU MUITO INTERESSADO NO ARTIGO DO DR LAURO</v>
      </c>
      <c r="AG60" s="14">
        <f t="shared" si="4"/>
        <v>146</v>
      </c>
      <c r="AH60" s="14">
        <f t="shared" ref="AH60:AL60" si="74">IFERROR(FIND("#",$AF60,AG60+1),LEN($AF60)+1)</f>
        <v>202</v>
      </c>
      <c r="AI60" s="14">
        <f t="shared" si="74"/>
        <v>202</v>
      </c>
      <c r="AJ60" s="14">
        <f t="shared" si="74"/>
        <v>202</v>
      </c>
      <c r="AK60" s="14">
        <f t="shared" si="74"/>
        <v>202</v>
      </c>
      <c r="AL60" s="14">
        <f t="shared" si="74"/>
        <v>202</v>
      </c>
      <c r="AM60" s="14" t="str">
        <f t="shared" si="39"/>
        <v>#MP MÉDICO FICOU MUITO INTERESSADO NO ARTIGO DO DR LAURO</v>
      </c>
      <c r="AN60" s="14" t="str">
        <f t="shared" si="40"/>
        <v/>
      </c>
      <c r="AO60" s="14" t="str">
        <f t="shared" si="41"/>
        <v/>
      </c>
      <c r="AP60" s="14" t="str">
        <f t="shared" si="42"/>
        <v/>
      </c>
      <c r="AQ60" s="14" t="str">
        <f t="shared" si="43"/>
        <v/>
      </c>
      <c r="AR60" s="14" t="str">
        <f t="shared" si="44"/>
        <v/>
      </c>
    </row>
    <row r="61" spans="1:44" x14ac:dyDescent="0.25">
      <c r="A61">
        <v>1</v>
      </c>
      <c r="B61" t="s">
        <v>28</v>
      </c>
      <c r="C61">
        <v>391102</v>
      </c>
      <c r="D61" s="40">
        <v>41389.457638888904</v>
      </c>
      <c r="E61" s="40">
        <v>41391.5</v>
      </c>
      <c r="F61" s="40">
        <v>41391.461111111101</v>
      </c>
      <c r="G61" t="s">
        <v>29</v>
      </c>
      <c r="H61">
        <v>60000012341887</v>
      </c>
      <c r="I61" t="s">
        <v>113</v>
      </c>
      <c r="J61" t="s">
        <v>114</v>
      </c>
      <c r="K61" t="s">
        <v>32</v>
      </c>
      <c r="L61">
        <v>6</v>
      </c>
      <c r="M61" t="s">
        <v>33</v>
      </c>
      <c r="N61">
        <v>60000015461254</v>
      </c>
      <c r="O61">
        <v>60000016462659</v>
      </c>
      <c r="P61">
        <v>140156000000781</v>
      </c>
      <c r="R61" t="s">
        <v>34</v>
      </c>
      <c r="S61" t="s">
        <v>35</v>
      </c>
      <c r="T61" t="s">
        <v>36</v>
      </c>
      <c r="W61" t="s">
        <v>37</v>
      </c>
      <c r="AC61" t="s">
        <v>1651</v>
      </c>
      <c r="AD61" t="s">
        <v>1443</v>
      </c>
      <c r="AE61" s="14" t="str">
        <f t="shared" si="0"/>
        <v>Verifica o perfil de paciente com HIV QUE O MÉDICO TEM TRATADO JÁ QUE MUDOU de local de trabalhoREFORCEI CONCEITOS BÁSICOS DE KALETRA ABORDANDO BARREIRA GENÉTICA E RÁPIDA RECUPERAÇÃO IMUNOLÓGICA#MP MÉDICO FICOU MUITO INTERESSADO NO ARTIGO DO DR LAURO</v>
      </c>
      <c r="AF61" s="14" t="str">
        <f t="shared" si="3"/>
        <v>Verifica o perfil de paciente com HIV QUE O MÉDICO TEM TRATADO JÁ QUE MUDOU de local de trabalhoREFORCEI CONCEITOS BÁSICOS DE KALETRA ABORDANDO BARREIRA GENÉTICA E RÁPIDA RECUPERAÇÃO IMUNOLÓGICA#MP MÉDICO FICOU MUITO INTERESSADO NO ARTIGO DO DR LAURO</v>
      </c>
      <c r="AG61" s="14">
        <f t="shared" si="4"/>
        <v>195</v>
      </c>
      <c r="AH61" s="14">
        <f t="shared" ref="AH61:AL61" si="75">IFERROR(FIND("#",$AF61,AG61+1),LEN($AF61)+1)</f>
        <v>251</v>
      </c>
      <c r="AI61" s="14">
        <f t="shared" si="75"/>
        <v>251</v>
      </c>
      <c r="AJ61" s="14">
        <f t="shared" si="75"/>
        <v>251</v>
      </c>
      <c r="AK61" s="14">
        <f t="shared" si="75"/>
        <v>251</v>
      </c>
      <c r="AL61" s="14">
        <f t="shared" si="75"/>
        <v>251</v>
      </c>
      <c r="AM61" s="14" t="str">
        <f t="shared" si="39"/>
        <v>#MP MÉDICO FICOU MUITO INTERESSADO NO ARTIGO DO DR LAURO</v>
      </c>
      <c r="AN61" s="14" t="str">
        <f t="shared" si="40"/>
        <v/>
      </c>
      <c r="AO61" s="14" t="str">
        <f t="shared" si="41"/>
        <v/>
      </c>
      <c r="AP61" s="14" t="str">
        <f t="shared" si="42"/>
        <v/>
      </c>
      <c r="AQ61" s="14" t="str">
        <f t="shared" si="43"/>
        <v/>
      </c>
      <c r="AR61" s="14" t="str">
        <f t="shared" si="44"/>
        <v/>
      </c>
    </row>
    <row r="62" spans="1:44" x14ac:dyDescent="0.25">
      <c r="A62">
        <v>1</v>
      </c>
      <c r="B62" t="s">
        <v>28</v>
      </c>
      <c r="C62">
        <v>391102</v>
      </c>
      <c r="D62" s="40">
        <v>41389.397916666698</v>
      </c>
      <c r="E62" s="40">
        <v>41391.484027777798</v>
      </c>
      <c r="F62" s="40">
        <v>41391.4506944444</v>
      </c>
      <c r="G62" t="s">
        <v>29</v>
      </c>
      <c r="H62">
        <v>60000017151810</v>
      </c>
      <c r="I62" t="s">
        <v>84</v>
      </c>
      <c r="J62" t="s">
        <v>85</v>
      </c>
      <c r="K62" t="s">
        <v>32</v>
      </c>
      <c r="L62">
        <v>6</v>
      </c>
      <c r="M62" t="s">
        <v>33</v>
      </c>
      <c r="N62">
        <v>60000015461254</v>
      </c>
      <c r="O62">
        <v>60000016462659</v>
      </c>
      <c r="P62">
        <v>140156000000753</v>
      </c>
      <c r="R62" t="s">
        <v>34</v>
      </c>
      <c r="S62" t="s">
        <v>35</v>
      </c>
      <c r="T62" t="s">
        <v>36</v>
      </c>
      <c r="W62" t="s">
        <v>37</v>
      </c>
      <c r="AC62" t="s">
        <v>1652</v>
      </c>
      <c r="AD62" t="s">
        <v>1443</v>
      </c>
      <c r="AE62" s="14" t="str">
        <f t="shared" si="0"/>
        <v>VERIFICAR SE A MEDICA TAMBÉM ESTÁ SOFRENDO PRESSÃO DA BMS#MERC SONDEI SOBRE PRESSÃO BMS DE FORMA BEM SUTIL MÉDICA DIZ NÃO RECEBER VISITAS MUITO FREQÜENTES PERCEBI QUE A BMS NÃO TEM MUITO ENTRADA COM ESTA MÉDICA DESTA FORMA DIFARCEI E MUDEI DE ASSUNTO.#MP MÉDICA FICA BASTANTE INTERESSADA EM APREENDER COMO REALIZAR OS RASTREIOS</v>
      </c>
      <c r="AF62" s="14" t="str">
        <f t="shared" si="3"/>
        <v>VERIFICAR SE A MEDICA TAMBÉM ESTÁ SOFRENDO PRESSÃO DA BMS#MERC SONDEI SOBRE PRESSÃO BMS DE FORMA BEM SUTIL MÉDICA DIZ NÃO RECEBER VISITAS MUITO FREQÜENTES PERCEBI QUE A BMS NÃO TEM MUITO ENTRADA COM ESTA MÉDICA DESTA FORMA DIFARCEI E MUDEI DE ASSUNTO.#MP MÉDICA FICA BASTANTE INTERESSADA EM APREENDER COMO REALIZAR OS RASTREIOS</v>
      </c>
      <c r="AG62" s="14">
        <f t="shared" si="4"/>
        <v>58</v>
      </c>
      <c r="AH62" s="14">
        <f t="shared" ref="AH62:AL62" si="76">IFERROR(FIND("#",$AF62,AG62+1),LEN($AF62)+1)</f>
        <v>252</v>
      </c>
      <c r="AI62" s="14">
        <f t="shared" si="76"/>
        <v>328</v>
      </c>
      <c r="AJ62" s="14">
        <f t="shared" si="76"/>
        <v>328</v>
      </c>
      <c r="AK62" s="14">
        <f t="shared" si="76"/>
        <v>328</v>
      </c>
      <c r="AL62" s="14">
        <f t="shared" si="76"/>
        <v>328</v>
      </c>
      <c r="AM62" s="14" t="str">
        <f t="shared" si="39"/>
        <v>#MERC SONDEI SOBRE PRESSÃO BMS DE FORMA BEM SUTIL MÉDICA DIZ NÃO RECEBER VISITAS MUITO FREQÜENTES PERCEBI QUE A BMS NÃO TEM MUITO ENTRADA COM ESTA MÉDICA DESTA FORMA DIFARCEI E MUDEI DE ASSUNTO.</v>
      </c>
      <c r="AN62" s="14" t="str">
        <f t="shared" si="40"/>
        <v>#MP MÉDICA FICA BASTANTE INTERESSADA EM APREENDER COMO REALIZAR OS RASTREIOS</v>
      </c>
      <c r="AO62" s="14" t="str">
        <f t="shared" si="41"/>
        <v/>
      </c>
      <c r="AP62" s="14" t="str">
        <f t="shared" si="42"/>
        <v/>
      </c>
      <c r="AQ62" s="14" t="str">
        <f t="shared" si="43"/>
        <v/>
      </c>
      <c r="AR62" s="14" t="str">
        <f t="shared" si="44"/>
        <v/>
      </c>
    </row>
    <row r="63" spans="1:44" x14ac:dyDescent="0.25">
      <c r="A63">
        <v>1</v>
      </c>
      <c r="B63" t="s">
        <v>28</v>
      </c>
      <c r="C63">
        <v>391102</v>
      </c>
      <c r="D63" s="40">
        <v>41388.474305555603</v>
      </c>
      <c r="E63" s="40">
        <v>41390.729166666701</v>
      </c>
      <c r="F63" s="40">
        <v>41390.847916666702</v>
      </c>
      <c r="G63" t="s">
        <v>29</v>
      </c>
      <c r="H63">
        <v>60000012270451</v>
      </c>
      <c r="I63" t="s">
        <v>1653</v>
      </c>
      <c r="J63" t="s">
        <v>1654</v>
      </c>
      <c r="K63" t="s">
        <v>32</v>
      </c>
      <c r="L63">
        <v>6</v>
      </c>
      <c r="M63" t="s">
        <v>33</v>
      </c>
      <c r="N63">
        <v>60000015461254</v>
      </c>
      <c r="O63">
        <v>60000016462659</v>
      </c>
      <c r="P63">
        <v>140156000000718</v>
      </c>
      <c r="R63" t="s">
        <v>34</v>
      </c>
      <c r="S63" t="s">
        <v>35</v>
      </c>
      <c r="T63" t="s">
        <v>36</v>
      </c>
      <c r="W63" t="s">
        <v>37</v>
      </c>
      <c r="AC63" t="s">
        <v>1655</v>
      </c>
      <c r="AD63" t="s">
        <v>1443</v>
      </c>
      <c r="AE63" s="14" t="str">
        <f t="shared" si="0"/>
        <v>Reforçar mudanças do consenso#MP DEMOSTROU INDIFRENÇA EM RELAÇÃO AO ARTIGO, PERCEBI QUE O RASTREIO JÁ É UMA CONDUTA PRESENTE E NÃO GOSTA DE USAR ATV.*#MERC MÉDICA COM EXCELENTE EXPERIÊNCIA COM KALETRA USA MAIS KALETRA DO QUE EFV QUANTO A EAS CONSIDERA MUITO FÁCIL O MANEJO DA DIALIPIDEMIA E DIA RRÉA COM O USO DE TOMADA ÚNNICA DIZ SER MUITO RARO E NUNCA TEVE QUE DESCONTINUAR O TRATAMETO</v>
      </c>
      <c r="AF63" s="14" t="str">
        <f t="shared" si="3"/>
        <v>Reforçar mudanças do consenso#MP DEMOSTROU INDIFRENÇA EM RELAÇÃO AO ARTIGO, PERCEBI QUE O RASTREIO JÁ É UMA CONDUTA PRESENTE E NÃO GOSTA DE USAR ATV.*#MERC MÉDICA COM EXCELENTE EXPERIÊNCIA COM KALETRA USA MAIS KALETRA DO QUE EFV QUANTO A EAS CONSIDERA MUITO FÁCIL O MANEJO DA DIALIPIDEMIA E DIA RRÉA COM O USO DE TOMADA ÚNNICA DIZ SER MUITO RARO E NUNCA TEVE QUE DESCONTINUAR O TRATAMETO</v>
      </c>
      <c r="AG63" s="14">
        <f t="shared" si="4"/>
        <v>30</v>
      </c>
      <c r="AH63" s="14">
        <f t="shared" ref="AH63:AL63" si="77">IFERROR(FIND("#",$AF63,AG63+1),LEN($AF63)+1)</f>
        <v>151</v>
      </c>
      <c r="AI63" s="14">
        <f t="shared" si="77"/>
        <v>388</v>
      </c>
      <c r="AJ63" s="14">
        <f t="shared" si="77"/>
        <v>388</v>
      </c>
      <c r="AK63" s="14">
        <f t="shared" si="77"/>
        <v>388</v>
      </c>
      <c r="AL63" s="14">
        <f t="shared" si="77"/>
        <v>388</v>
      </c>
      <c r="AM63" s="14" t="str">
        <f t="shared" si="39"/>
        <v>#MP DEMOSTROU INDIFRENÇA EM RELAÇÃO AO ARTIGO, PERCEBI QUE O RASTREIO JÁ É UMA CONDUTA PRESENTE E NÃO GOSTA DE USAR ATV.*</v>
      </c>
      <c r="AN63" s="14" t="str">
        <f t="shared" si="40"/>
        <v>#MERC MÉDICA COM EXCELENTE EXPERIÊNCIA COM KALETRA USA MAIS KALETRA DO QUE EFV QUANTO A EAS CONSIDERA MUITO FÁCIL O MANEJO DA DIALIPIDEMIA E DIA RRÉA COM O USO DE TOMADA ÚNNICA DIZ SER MUITO RARO E NUNCA TEVE QUE DESCONTINUAR O TRATAMETO</v>
      </c>
      <c r="AO63" s="14" t="str">
        <f t="shared" si="41"/>
        <v/>
      </c>
      <c r="AP63" s="14" t="str">
        <f t="shared" si="42"/>
        <v/>
      </c>
      <c r="AQ63" s="14" t="str">
        <f t="shared" si="43"/>
        <v/>
      </c>
      <c r="AR63" s="14" t="str">
        <f t="shared" si="44"/>
        <v/>
      </c>
    </row>
    <row r="64" spans="1:44" x14ac:dyDescent="0.25">
      <c r="A64">
        <v>1</v>
      </c>
      <c r="B64" t="s">
        <v>28</v>
      </c>
      <c r="C64">
        <v>391102</v>
      </c>
      <c r="D64" s="40">
        <v>41388.380555555603</v>
      </c>
      <c r="E64" s="40">
        <v>41389.910416666702</v>
      </c>
      <c r="F64" s="40">
        <v>41389.878472222197</v>
      </c>
      <c r="G64" t="s">
        <v>29</v>
      </c>
      <c r="H64">
        <v>60000012316191</v>
      </c>
      <c r="I64" t="s">
        <v>1656</v>
      </c>
      <c r="J64" t="s">
        <v>1657</v>
      </c>
      <c r="K64" t="s">
        <v>32</v>
      </c>
      <c r="L64">
        <v>6</v>
      </c>
      <c r="M64" t="s">
        <v>33</v>
      </c>
      <c r="N64">
        <v>60000015461254</v>
      </c>
      <c r="O64">
        <v>60000016462659</v>
      </c>
      <c r="P64">
        <v>140156000000711</v>
      </c>
      <c r="R64" t="s">
        <v>34</v>
      </c>
      <c r="S64" t="s">
        <v>35</v>
      </c>
      <c r="T64" t="s">
        <v>36</v>
      </c>
      <c r="W64" t="s">
        <v>37</v>
      </c>
      <c r="AC64" t="s">
        <v>1658</v>
      </c>
      <c r="AD64" t="s">
        <v>1443</v>
      </c>
      <c r="AE64" s="14" t="str">
        <f t="shared" si="0"/>
        <v>Reforçar KALETRA PARA PERFIL MULHERES E HSH#MERC MÉDICA COMENTO QUE TEM OBSERVADO UM NUMERO MAIOR DE MULHERES E TAMBÉM HSH MAS NÃO SABE QUANTIFICAR#MP FICOU INTERESSADO PELO MATERAL DO DR LAURO PRINCIPALMENTE PORUQE TEM OBSERVADO ALGUNS PACIENTES COM PERDA ÓSSEA</v>
      </c>
      <c r="AF64" s="14" t="str">
        <f t="shared" si="3"/>
        <v>Reforçar KALETRA PARA PERFIL MULHERES E HSH#MERC MÉDICA COMENTO QUE TEM OBSERVADO UM NUMERO MAIOR DE MULHERES E TAMBÉM HSH MAS NÃO SABE QUANTIFICAR#MP FICOU INTERESSADO PELO MATERAL DO DR LAURO PRINCIPALMENTE PORUQE TEM OBSERVADO ALGUNS PACIENTES COM PERDA ÓSSEA</v>
      </c>
      <c r="AG64" s="14">
        <f t="shared" si="4"/>
        <v>44</v>
      </c>
      <c r="AH64" s="14">
        <f t="shared" ref="AH64:AL64" si="78">IFERROR(FIND("#",$AF64,AG64+1),LEN($AF64)+1)</f>
        <v>148</v>
      </c>
      <c r="AI64" s="14">
        <f t="shared" si="78"/>
        <v>263</v>
      </c>
      <c r="AJ64" s="14">
        <f t="shared" si="78"/>
        <v>263</v>
      </c>
      <c r="AK64" s="14">
        <f t="shared" si="78"/>
        <v>263</v>
      </c>
      <c r="AL64" s="14">
        <f t="shared" si="78"/>
        <v>263</v>
      </c>
      <c r="AM64" s="14" t="str">
        <f t="shared" si="39"/>
        <v>#MERC MÉDICA COMENTO QUE TEM OBSERVADO UM NUMERO MAIOR DE MULHERES E TAMBÉM HSH MAS NÃO SABE QUANTIFICAR</v>
      </c>
      <c r="AN64" s="14" t="str">
        <f t="shared" si="40"/>
        <v>#MP FICOU INTERESSADO PELO MATERAL DO DR LAURO PRINCIPALMENTE PORUQE TEM OBSERVADO ALGUNS PACIENTES COM PERDA ÓSSEA</v>
      </c>
      <c r="AO64" s="14" t="str">
        <f t="shared" si="41"/>
        <v/>
      </c>
      <c r="AP64" s="14" t="str">
        <f t="shared" si="42"/>
        <v/>
      </c>
      <c r="AQ64" s="14" t="str">
        <f t="shared" si="43"/>
        <v/>
      </c>
      <c r="AR64" s="14" t="str">
        <f t="shared" si="44"/>
        <v/>
      </c>
    </row>
    <row r="65" spans="1:44" x14ac:dyDescent="0.25">
      <c r="A65">
        <v>1</v>
      </c>
      <c r="B65" t="s">
        <v>28</v>
      </c>
      <c r="C65">
        <v>391102</v>
      </c>
      <c r="D65" s="40">
        <v>41387.722916666702</v>
      </c>
      <c r="E65" s="40">
        <v>41389.850694444402</v>
      </c>
      <c r="F65" s="40">
        <v>41389.8215277778</v>
      </c>
      <c r="G65" t="s">
        <v>29</v>
      </c>
      <c r="H65">
        <v>60000012490099</v>
      </c>
      <c r="I65" t="s">
        <v>1659</v>
      </c>
      <c r="J65" t="s">
        <v>1660</v>
      </c>
      <c r="K65" t="s">
        <v>32</v>
      </c>
      <c r="L65">
        <v>4</v>
      </c>
      <c r="M65" t="s">
        <v>33</v>
      </c>
      <c r="N65">
        <v>60000015461254</v>
      </c>
      <c r="O65">
        <v>60000016462659</v>
      </c>
      <c r="P65">
        <v>140156000000697</v>
      </c>
      <c r="R65" t="s">
        <v>34</v>
      </c>
      <c r="S65" t="s">
        <v>35</v>
      </c>
      <c r="T65" t="s">
        <v>36</v>
      </c>
      <c r="W65" t="s">
        <v>37</v>
      </c>
      <c r="AC65" t="s">
        <v>1661</v>
      </c>
      <c r="AD65" t="s">
        <v>1443</v>
      </c>
      <c r="AE65" s="14" t="str">
        <f t="shared" si="0"/>
        <v>VERIFICAR CONDUTA NA PRIMEIRA FALHA A EFAVIREZ#MP MÉDICA SE SENTIU SENSIBILIZADA PELA IMPORTÂNCIA DO RASTREIO RENAL E ÓSSEO . ABORDAGEM NO PROGRAMA MIND EXCHENG MÉDICA ELOGIOU O RIMA</v>
      </c>
      <c r="AF65" s="14" t="str">
        <f t="shared" si="3"/>
        <v>VERIFICAR CONDUTA NA PRIMEIRA FALHA A EFAVIREZ#MP MÉDICA SE SENTIU SENSIBILIZADA PELA IMPORTÂNCIA DO RASTREIO RENAL E ÓSSEO . ABORDAGEM NO PROGRAMA MIND EXCHENG MÉDICA ELOGIOU O RIMA</v>
      </c>
      <c r="AG65" s="14">
        <f t="shared" si="4"/>
        <v>47</v>
      </c>
      <c r="AH65" s="14">
        <f t="shared" ref="AH65:AL65" si="79">IFERROR(FIND("#",$AF65,AG65+1),LEN($AF65)+1)</f>
        <v>183</v>
      </c>
      <c r="AI65" s="14">
        <f t="shared" si="79"/>
        <v>183</v>
      </c>
      <c r="AJ65" s="14">
        <f t="shared" si="79"/>
        <v>183</v>
      </c>
      <c r="AK65" s="14">
        <f t="shared" si="79"/>
        <v>183</v>
      </c>
      <c r="AL65" s="14">
        <f t="shared" si="79"/>
        <v>183</v>
      </c>
      <c r="AM65" s="14" t="str">
        <f t="shared" si="39"/>
        <v>#MP MÉDICA SE SENTIU SENSIBILIZADA PELA IMPORTÂNCIA DO RASTREIO RENAL E ÓSSEO . ABORDAGEM NO PROGRAMA MIND EXCHENG MÉDICA ELOGIOU O RIMA</v>
      </c>
      <c r="AN65" s="14" t="str">
        <f t="shared" si="40"/>
        <v/>
      </c>
      <c r="AO65" s="14" t="str">
        <f t="shared" si="41"/>
        <v/>
      </c>
      <c r="AP65" s="14" t="str">
        <f t="shared" si="42"/>
        <v/>
      </c>
      <c r="AQ65" s="14" t="str">
        <f t="shared" si="43"/>
        <v/>
      </c>
      <c r="AR65" s="14" t="str">
        <f t="shared" si="44"/>
        <v/>
      </c>
    </row>
    <row r="66" spans="1:44" x14ac:dyDescent="0.25">
      <c r="A66">
        <v>1</v>
      </c>
      <c r="B66" t="s">
        <v>28</v>
      </c>
      <c r="C66">
        <v>391102</v>
      </c>
      <c r="D66" s="40">
        <v>41387.715277777803</v>
      </c>
      <c r="E66" s="40">
        <v>41389.862500000003</v>
      </c>
      <c r="F66" s="40">
        <v>41389.831944444399</v>
      </c>
      <c r="G66" t="s">
        <v>29</v>
      </c>
      <c r="H66">
        <v>60000012248399</v>
      </c>
      <c r="I66" t="s">
        <v>1662</v>
      </c>
      <c r="J66" t="s">
        <v>1663</v>
      </c>
      <c r="K66" t="s">
        <v>32</v>
      </c>
      <c r="L66">
        <v>6</v>
      </c>
      <c r="M66" t="s">
        <v>33</v>
      </c>
      <c r="N66">
        <v>60000015461254</v>
      </c>
      <c r="O66">
        <v>60000016462659</v>
      </c>
      <c r="P66">
        <v>140156000000704</v>
      </c>
      <c r="R66" t="s">
        <v>34</v>
      </c>
      <c r="S66" t="s">
        <v>35</v>
      </c>
      <c r="T66" t="s">
        <v>36</v>
      </c>
      <c r="W66" t="s">
        <v>37</v>
      </c>
      <c r="AC66" t="s">
        <v>1664</v>
      </c>
      <c r="AD66" t="s">
        <v>1443</v>
      </c>
      <c r="AE66" s="14" t="str">
        <f t="shared" ref="AE66:AE129" si="80">SUBSTITUTE(AC66,"# ","#")</f>
        <v>#MP MÉDICA COMENTOU QUE TEM OBSERVADO BASTANTE O RASTREIO RENAL, COSIDERA DE FUNDAMENTAL IMPORTÂNCIA O RASTREIO</v>
      </c>
      <c r="AF66" s="14" t="str">
        <f t="shared" si="3"/>
        <v>#MP MÉDICA COMENTOU QUE TEM OBSERVADO BASTANTE O RASTREIO RENAL, COSIDERA DE FUNDAMENTAL IMPORTÂNCIA O RASTREIO</v>
      </c>
      <c r="AG66" s="14">
        <f t="shared" si="4"/>
        <v>1</v>
      </c>
      <c r="AH66" s="14">
        <f t="shared" ref="AH66:AL66" si="81">IFERROR(FIND("#",$AF66,AG66+1),LEN($AF66)+1)</f>
        <v>112</v>
      </c>
      <c r="AI66" s="14">
        <f t="shared" si="81"/>
        <v>112</v>
      </c>
      <c r="AJ66" s="14">
        <f t="shared" si="81"/>
        <v>112</v>
      </c>
      <c r="AK66" s="14">
        <f t="shared" si="81"/>
        <v>112</v>
      </c>
      <c r="AL66" s="14">
        <f t="shared" si="81"/>
        <v>112</v>
      </c>
      <c r="AM66" s="14" t="str">
        <f t="shared" si="39"/>
        <v>#MP MÉDICA COMENTOU QUE TEM OBSERVADO BASTANTE O RASTREIO RENAL, COSIDERA DE FUNDAMENTAL IMPORTÂNCIA O RASTREIO</v>
      </c>
      <c r="AN66" s="14" t="str">
        <f t="shared" si="40"/>
        <v/>
      </c>
      <c r="AO66" s="14" t="str">
        <f t="shared" si="41"/>
        <v/>
      </c>
      <c r="AP66" s="14" t="str">
        <f t="shared" si="42"/>
        <v/>
      </c>
      <c r="AQ66" s="14" t="str">
        <f t="shared" si="43"/>
        <v/>
      </c>
      <c r="AR66" s="14" t="str">
        <f t="shared" si="44"/>
        <v/>
      </c>
    </row>
    <row r="67" spans="1:44" x14ac:dyDescent="0.25">
      <c r="A67">
        <v>1</v>
      </c>
      <c r="B67" t="s">
        <v>28</v>
      </c>
      <c r="C67">
        <v>391102</v>
      </c>
      <c r="D67" s="40">
        <v>41387.6784722222</v>
      </c>
      <c r="E67" s="40">
        <v>41387.967361111099</v>
      </c>
      <c r="F67" s="40">
        <v>41387.954166666699</v>
      </c>
      <c r="G67" t="s">
        <v>29</v>
      </c>
      <c r="H67">
        <v>60000012486907</v>
      </c>
      <c r="I67" t="s">
        <v>1665</v>
      </c>
      <c r="J67" t="s">
        <v>1666</v>
      </c>
      <c r="K67" t="s">
        <v>32</v>
      </c>
      <c r="L67">
        <v>6</v>
      </c>
      <c r="M67" t="s">
        <v>33</v>
      </c>
      <c r="N67">
        <v>60000015461254</v>
      </c>
      <c r="O67">
        <v>60000016462659</v>
      </c>
      <c r="P67">
        <v>140156000000690</v>
      </c>
      <c r="R67" t="s">
        <v>34</v>
      </c>
      <c r="S67" t="s">
        <v>35</v>
      </c>
      <c r="T67" t="s">
        <v>36</v>
      </c>
      <c r="W67" t="s">
        <v>37</v>
      </c>
      <c r="AC67" t="s">
        <v>1667</v>
      </c>
      <c r="AD67" t="s">
        <v>1443</v>
      </c>
      <c r="AE67" s="14" t="str">
        <f t="shared" si="80"/>
        <v>SONDAR SOBRE CONDUTA PRESCRITIVA APÓS PRIMEIRA FALHA A EFV#MP MEDICO CONCORDOU COM A IMPORTÂNCIA DO RASTREIO RENAL E ÓSSEO. COMENTOU QUE ESTARÁ BUSCANDO A PUBLICAÇÃO DO MINDINHO EXGEND NO RIMA. MEDICO ELOGIOU MAIS UMA VEZA FERRAMENTA</v>
      </c>
      <c r="AF67" s="14" t="str">
        <f t="shared" ref="AF67:AF130" si="82">SUBSTITUTE(AE67,"@ ","@")</f>
        <v>SONDAR SOBRE CONDUTA PRESCRITIVA APÓS PRIMEIRA FALHA A EFV#MP MEDICO CONCORDOU COM A IMPORTÂNCIA DO RASTREIO RENAL E ÓSSEO. COMENTOU QUE ESTARÁ BUSCANDO A PUBLICAÇÃO DO MINDINHO EXGEND NO RIMA. MEDICO ELOGIOU MAIS UMA VEZA FERRAMENTA</v>
      </c>
      <c r="AG67" s="14">
        <f t="shared" ref="AG67:AG130" si="83">IFERROR(FIND("#",AF67),1)</f>
        <v>59</v>
      </c>
      <c r="AH67" s="14">
        <f t="shared" ref="AH67:AL67" si="84">IFERROR(FIND("#",$AF67,AG67+1),LEN($AF67)+1)</f>
        <v>234</v>
      </c>
      <c r="AI67" s="14">
        <f t="shared" si="84"/>
        <v>234</v>
      </c>
      <c r="AJ67" s="14">
        <f t="shared" si="84"/>
        <v>234</v>
      </c>
      <c r="AK67" s="14">
        <f t="shared" si="84"/>
        <v>234</v>
      </c>
      <c r="AL67" s="14">
        <f t="shared" si="84"/>
        <v>234</v>
      </c>
      <c r="AM67" s="14" t="str">
        <f t="shared" si="39"/>
        <v>#MP MEDICO CONCORDOU COM A IMPORTÂNCIA DO RASTREIO RENAL E ÓSSEO. COMENTOU QUE ESTARÁ BUSCANDO A PUBLICAÇÃO DO MINDINHO EXGEND NO RIMA. MEDICO ELOGIOU MAIS UMA VEZA FERRAMENTA</v>
      </c>
      <c r="AN67" s="14" t="str">
        <f t="shared" si="40"/>
        <v/>
      </c>
      <c r="AO67" s="14" t="str">
        <f t="shared" si="41"/>
        <v/>
      </c>
      <c r="AP67" s="14" t="str">
        <f t="shared" si="42"/>
        <v/>
      </c>
      <c r="AQ67" s="14" t="str">
        <f t="shared" si="43"/>
        <v/>
      </c>
      <c r="AR67" s="14" t="str">
        <f t="shared" si="44"/>
        <v/>
      </c>
    </row>
    <row r="68" spans="1:44" x14ac:dyDescent="0.25">
      <c r="A68">
        <v>1</v>
      </c>
      <c r="B68" t="s">
        <v>28</v>
      </c>
      <c r="C68">
        <v>391102</v>
      </c>
      <c r="D68" s="40">
        <v>41387.65</v>
      </c>
      <c r="E68" s="40">
        <v>41387.7944444444</v>
      </c>
      <c r="F68" s="40">
        <v>41387.753472222197</v>
      </c>
      <c r="G68" t="s">
        <v>29</v>
      </c>
      <c r="H68">
        <v>60000012450739</v>
      </c>
      <c r="I68" t="s">
        <v>1668</v>
      </c>
      <c r="J68" t="s">
        <v>1669</v>
      </c>
      <c r="K68" t="s">
        <v>32</v>
      </c>
      <c r="L68">
        <v>6</v>
      </c>
      <c r="M68" t="s">
        <v>33</v>
      </c>
      <c r="N68">
        <v>60000015461254</v>
      </c>
      <c r="O68">
        <v>60000016462659</v>
      </c>
      <c r="P68">
        <v>140156000000677</v>
      </c>
      <c r="R68" t="s">
        <v>34</v>
      </c>
      <c r="S68" t="s">
        <v>35</v>
      </c>
      <c r="T68" t="s">
        <v>36</v>
      </c>
      <c r="W68" t="s">
        <v>37</v>
      </c>
      <c r="AC68" t="s">
        <v>1670</v>
      </c>
      <c r="AD68" t="s">
        <v>1443</v>
      </c>
      <c r="AE68" s="14" t="str">
        <f t="shared" si="80"/>
        <v>SONDAR SOBRE OPÇÃO DE TARV NA PRIMEIRA FALHA A EFV#MP MEDICO CONCORDOU COM A IMPORTÂNCIA DO RASTREIO RENAL E ÓSSEO. COMENTOU QUE ESTARÁ BUSCANDO A PUBLICAÇÃO DO MINDINHO EXGEND NO RIMA. MEDICO ELOGIOU MAIS UMA VEZA FERRAMENTA</v>
      </c>
      <c r="AF68" s="14" t="str">
        <f t="shared" si="82"/>
        <v>SONDAR SOBRE OPÇÃO DE TARV NA PRIMEIRA FALHA A EFV#MP MEDICO CONCORDOU COM A IMPORTÂNCIA DO RASTREIO RENAL E ÓSSEO. COMENTOU QUE ESTARÁ BUSCANDO A PUBLICAÇÃO DO MINDINHO EXGEND NO RIMA. MEDICO ELOGIOU MAIS UMA VEZA FERRAMENTA</v>
      </c>
      <c r="AG68" s="14">
        <f t="shared" si="83"/>
        <v>51</v>
      </c>
      <c r="AH68" s="14">
        <f t="shared" ref="AH68:AL68" si="85">IFERROR(FIND("#",$AF68,AG68+1),LEN($AF68)+1)</f>
        <v>226</v>
      </c>
      <c r="AI68" s="14">
        <f t="shared" si="85"/>
        <v>226</v>
      </c>
      <c r="AJ68" s="14">
        <f t="shared" si="85"/>
        <v>226</v>
      </c>
      <c r="AK68" s="14">
        <f t="shared" si="85"/>
        <v>226</v>
      </c>
      <c r="AL68" s="14">
        <f t="shared" si="85"/>
        <v>226</v>
      </c>
      <c r="AM68" s="14" t="str">
        <f t="shared" si="39"/>
        <v>#MP MEDICO CONCORDOU COM A IMPORTÂNCIA DO RASTREIO RENAL E ÓSSEO. COMENTOU QUE ESTARÁ BUSCANDO A PUBLICAÇÃO DO MINDINHO EXGEND NO RIMA. MEDICO ELOGIOU MAIS UMA VEZA FERRAMENTA</v>
      </c>
      <c r="AN68" s="14" t="str">
        <f t="shared" si="40"/>
        <v/>
      </c>
      <c r="AO68" s="14" t="str">
        <f t="shared" si="41"/>
        <v/>
      </c>
      <c r="AP68" s="14" t="str">
        <f t="shared" si="42"/>
        <v/>
      </c>
      <c r="AQ68" s="14" t="str">
        <f t="shared" si="43"/>
        <v/>
      </c>
      <c r="AR68" s="14" t="str">
        <f t="shared" si="44"/>
        <v/>
      </c>
    </row>
    <row r="69" spans="1:44" x14ac:dyDescent="0.25">
      <c r="A69">
        <v>1</v>
      </c>
      <c r="B69" t="s">
        <v>28</v>
      </c>
      <c r="C69">
        <v>391102</v>
      </c>
      <c r="D69" s="40">
        <v>41383.572222222203</v>
      </c>
      <c r="E69" s="40">
        <v>41385.574305555601</v>
      </c>
      <c r="F69" s="40">
        <v>41385.9152777778</v>
      </c>
      <c r="G69" t="s">
        <v>29</v>
      </c>
      <c r="H69">
        <v>60000012423675</v>
      </c>
      <c r="I69" t="s">
        <v>1671</v>
      </c>
      <c r="J69" t="s">
        <v>1672</v>
      </c>
      <c r="K69" t="s">
        <v>180</v>
      </c>
      <c r="L69">
        <v>3</v>
      </c>
      <c r="M69" t="s">
        <v>33</v>
      </c>
      <c r="N69">
        <v>60000015461254</v>
      </c>
      <c r="O69">
        <v>60000016462659</v>
      </c>
      <c r="P69">
        <v>140156000000643</v>
      </c>
      <c r="R69" t="s">
        <v>34</v>
      </c>
      <c r="S69" t="s">
        <v>35</v>
      </c>
      <c r="T69" t="s">
        <v>36</v>
      </c>
      <c r="W69" t="s">
        <v>37</v>
      </c>
      <c r="AC69" t="s">
        <v>1673</v>
      </c>
      <c r="AD69" t="s">
        <v>1453</v>
      </c>
      <c r="AE69" s="14" t="str">
        <f t="shared" si="80"/>
        <v>ABORDAGEM SOBRE SUSTENTABILIDADE DO PNAIDS MÉDICO JÁ NÃO LEMBRAVA DA DIFERENÇA DE PREÇO DE UM ARV PARA OUTRO E ACHA MUITO PERTINENTE ESTA CONSIDERAÇÃO</v>
      </c>
      <c r="AF69" s="14" t="str">
        <f t="shared" si="82"/>
        <v>ABORDAGEM SOBRE SUSTENTABILIDADE DO PNAIDS MÉDICO JÁ NÃO LEMBRAVA DA DIFERENÇA DE PREÇO DE UM ARV PARA OUTRO E ACHA MUITO PERTINENTE ESTA CONSIDERAÇÃO</v>
      </c>
      <c r="AG69" s="14">
        <f t="shared" si="83"/>
        <v>1</v>
      </c>
      <c r="AH69" s="14">
        <f t="shared" ref="AH69:AL69" si="86">IFERROR(FIND("#",$AF69,AG69+1),LEN($AF69)+1)</f>
        <v>151</v>
      </c>
      <c r="AI69" s="14">
        <f t="shared" si="86"/>
        <v>151</v>
      </c>
      <c r="AJ69" s="14">
        <f t="shared" si="86"/>
        <v>151</v>
      </c>
      <c r="AK69" s="14">
        <f t="shared" si="86"/>
        <v>151</v>
      </c>
      <c r="AL69" s="14">
        <f t="shared" si="86"/>
        <v>151</v>
      </c>
      <c r="AM69" s="14" t="str">
        <f t="shared" si="39"/>
        <v>ABORDAGEM SOBRE SUSTENTABILIDADE DO PNAIDS MÉDICO JÁ NÃO LEMBRAVA DA DIFERENÇA DE PREÇO DE UM ARV PARA OUTRO E ACHA MUITO PERTINENTE ESTA CONSIDERAÇÃO</v>
      </c>
      <c r="AN69" s="14" t="str">
        <f t="shared" si="40"/>
        <v/>
      </c>
      <c r="AO69" s="14" t="str">
        <f t="shared" si="41"/>
        <v/>
      </c>
      <c r="AP69" s="14" t="str">
        <f t="shared" si="42"/>
        <v/>
      </c>
      <c r="AQ69" s="14" t="str">
        <f t="shared" si="43"/>
        <v/>
      </c>
      <c r="AR69" s="14" t="str">
        <f t="shared" si="44"/>
        <v/>
      </c>
    </row>
    <row r="70" spans="1:44" x14ac:dyDescent="0.25">
      <c r="A70">
        <v>1</v>
      </c>
      <c r="B70" t="s">
        <v>28</v>
      </c>
      <c r="C70">
        <v>391102</v>
      </c>
      <c r="D70" s="40">
        <v>41383.572222222203</v>
      </c>
      <c r="E70" s="40">
        <v>41385.574305555601</v>
      </c>
      <c r="F70" s="40">
        <v>41385.9152777778</v>
      </c>
      <c r="G70" t="s">
        <v>29</v>
      </c>
      <c r="H70">
        <v>60000012423675</v>
      </c>
      <c r="I70" t="s">
        <v>1671</v>
      </c>
      <c r="J70" t="s">
        <v>1672</v>
      </c>
      <c r="K70" t="s">
        <v>180</v>
      </c>
      <c r="L70">
        <v>3</v>
      </c>
      <c r="M70" t="s">
        <v>33</v>
      </c>
      <c r="N70">
        <v>60000015461254</v>
      </c>
      <c r="O70">
        <v>60000016462659</v>
      </c>
      <c r="P70">
        <v>140156000000643</v>
      </c>
      <c r="R70" t="s">
        <v>34</v>
      </c>
      <c r="S70" t="s">
        <v>35</v>
      </c>
      <c r="T70" t="s">
        <v>36</v>
      </c>
      <c r="W70" t="s">
        <v>37</v>
      </c>
      <c r="AC70" t="s">
        <v>1673</v>
      </c>
      <c r="AD70" t="s">
        <v>1453</v>
      </c>
      <c r="AE70" s="14" t="str">
        <f t="shared" si="80"/>
        <v>ABORDAGEM SOBRE SUSTENTABILIDADE DO PNAIDS MÉDICO JÁ NÃO LEMBRAVA DA DIFERENÇA DE PREÇO DE UM ARV PARA OUTRO E ACHA MUITO PERTINENTE ESTA CONSIDERAÇÃO</v>
      </c>
      <c r="AF70" s="14" t="str">
        <f t="shared" si="82"/>
        <v>ABORDAGEM SOBRE SUSTENTABILIDADE DO PNAIDS MÉDICO JÁ NÃO LEMBRAVA DA DIFERENÇA DE PREÇO DE UM ARV PARA OUTRO E ACHA MUITO PERTINENTE ESTA CONSIDERAÇÃO</v>
      </c>
      <c r="AG70" s="14">
        <f t="shared" si="83"/>
        <v>1</v>
      </c>
      <c r="AH70" s="14">
        <f t="shared" ref="AH70:AL70" si="87">IFERROR(FIND("#",$AF70,AG70+1),LEN($AF70)+1)</f>
        <v>151</v>
      </c>
      <c r="AI70" s="14">
        <f t="shared" si="87"/>
        <v>151</v>
      </c>
      <c r="AJ70" s="14">
        <f t="shared" si="87"/>
        <v>151</v>
      </c>
      <c r="AK70" s="14">
        <f t="shared" si="87"/>
        <v>151</v>
      </c>
      <c r="AL70" s="14">
        <f t="shared" si="87"/>
        <v>151</v>
      </c>
      <c r="AM70" s="14" t="str">
        <f t="shared" si="39"/>
        <v>ABORDAGEM SOBRE SUSTENTABILIDADE DO PNAIDS MÉDICO JÁ NÃO LEMBRAVA DA DIFERENÇA DE PREÇO DE UM ARV PARA OUTRO E ACHA MUITO PERTINENTE ESTA CONSIDERAÇÃO</v>
      </c>
      <c r="AN70" s="14" t="str">
        <f t="shared" si="40"/>
        <v/>
      </c>
      <c r="AO70" s="14" t="str">
        <f t="shared" si="41"/>
        <v/>
      </c>
      <c r="AP70" s="14" t="str">
        <f t="shared" si="42"/>
        <v/>
      </c>
      <c r="AQ70" s="14" t="str">
        <f t="shared" si="43"/>
        <v/>
      </c>
      <c r="AR70" s="14" t="str">
        <f t="shared" si="44"/>
        <v/>
      </c>
    </row>
    <row r="71" spans="1:44" x14ac:dyDescent="0.25">
      <c r="A71">
        <v>1</v>
      </c>
      <c r="B71" t="s">
        <v>28</v>
      </c>
      <c r="C71">
        <v>391102</v>
      </c>
      <c r="D71" s="40">
        <v>41383.4819444444</v>
      </c>
      <c r="E71" s="40">
        <v>41385.512499999997</v>
      </c>
      <c r="F71" s="40">
        <v>41385.495138888902</v>
      </c>
      <c r="G71" t="s">
        <v>29</v>
      </c>
      <c r="H71">
        <v>60000017965872</v>
      </c>
      <c r="I71" t="s">
        <v>1674</v>
      </c>
      <c r="J71" t="s">
        <v>1675</v>
      </c>
      <c r="K71" t="s">
        <v>32</v>
      </c>
      <c r="L71">
        <v>4</v>
      </c>
      <c r="M71" t="s">
        <v>33</v>
      </c>
      <c r="N71">
        <v>60000015461254</v>
      </c>
      <c r="O71">
        <v>60000016462659</v>
      </c>
      <c r="P71">
        <v>140156000000629</v>
      </c>
      <c r="R71" t="s">
        <v>34</v>
      </c>
      <c r="S71" t="s">
        <v>35</v>
      </c>
      <c r="T71" t="s">
        <v>36</v>
      </c>
      <c r="W71" t="s">
        <v>37</v>
      </c>
      <c r="AC71" t="s">
        <v>1673</v>
      </c>
      <c r="AD71" t="s">
        <v>1437</v>
      </c>
      <c r="AE71" s="14" t="str">
        <f t="shared" si="80"/>
        <v>ABORDAGEM SOBRE SUSTENTABILIDADE DO PNAIDS MÉDICO JÁ NÃO LEMBRAVA DA DIFERENÇA DE PREÇO DE UM ARV PARA OUTRO E ACHA MUITO PERTINENTE ESTA CONSIDERAÇÃO</v>
      </c>
      <c r="AF71" s="14" t="str">
        <f t="shared" si="82"/>
        <v>ABORDAGEM SOBRE SUSTENTABILIDADE DO PNAIDS MÉDICO JÁ NÃO LEMBRAVA DA DIFERENÇA DE PREÇO DE UM ARV PARA OUTRO E ACHA MUITO PERTINENTE ESTA CONSIDERAÇÃO</v>
      </c>
      <c r="AG71" s="14">
        <f t="shared" si="83"/>
        <v>1</v>
      </c>
      <c r="AH71" s="14">
        <f t="shared" ref="AH71:AL71" si="88">IFERROR(FIND("#",$AF71,AG71+1),LEN($AF71)+1)</f>
        <v>151</v>
      </c>
      <c r="AI71" s="14">
        <f t="shared" si="88"/>
        <v>151</v>
      </c>
      <c r="AJ71" s="14">
        <f t="shared" si="88"/>
        <v>151</v>
      </c>
      <c r="AK71" s="14">
        <f t="shared" si="88"/>
        <v>151</v>
      </c>
      <c r="AL71" s="14">
        <f t="shared" si="88"/>
        <v>151</v>
      </c>
      <c r="AM71" s="14" t="str">
        <f t="shared" si="39"/>
        <v>ABORDAGEM SOBRE SUSTENTABILIDADE DO PNAIDS MÉDICO JÁ NÃO LEMBRAVA DA DIFERENÇA DE PREÇO DE UM ARV PARA OUTRO E ACHA MUITO PERTINENTE ESTA CONSIDERAÇÃO</v>
      </c>
      <c r="AN71" s="14" t="str">
        <f t="shared" si="40"/>
        <v/>
      </c>
      <c r="AO71" s="14" t="str">
        <f t="shared" si="41"/>
        <v/>
      </c>
      <c r="AP71" s="14" t="str">
        <f t="shared" si="42"/>
        <v/>
      </c>
      <c r="AQ71" s="14" t="str">
        <f t="shared" si="43"/>
        <v/>
      </c>
      <c r="AR71" s="14" t="str">
        <f t="shared" si="44"/>
        <v/>
      </c>
    </row>
    <row r="72" spans="1:44" x14ac:dyDescent="0.25">
      <c r="A72">
        <v>1</v>
      </c>
      <c r="B72" t="s">
        <v>28</v>
      </c>
      <c r="C72">
        <v>391102</v>
      </c>
      <c r="D72" s="40">
        <v>41383.465277777803</v>
      </c>
      <c r="E72" s="40">
        <v>41385.963888888902</v>
      </c>
      <c r="F72" s="40">
        <v>41385.925694444399</v>
      </c>
      <c r="G72" t="s">
        <v>29</v>
      </c>
      <c r="H72">
        <v>60000012529251</v>
      </c>
      <c r="I72" t="s">
        <v>1676</v>
      </c>
      <c r="J72" t="s">
        <v>1677</v>
      </c>
      <c r="K72" t="s">
        <v>41</v>
      </c>
      <c r="L72">
        <v>4</v>
      </c>
      <c r="M72" t="s">
        <v>135</v>
      </c>
      <c r="N72">
        <v>60000015461254</v>
      </c>
      <c r="O72">
        <v>60000016462659</v>
      </c>
      <c r="P72">
        <v>140156000000664</v>
      </c>
      <c r="R72" t="s">
        <v>34</v>
      </c>
      <c r="S72" t="s">
        <v>35</v>
      </c>
      <c r="T72" t="s">
        <v>36</v>
      </c>
      <c r="W72" t="s">
        <v>37</v>
      </c>
      <c r="AC72" t="s">
        <v>1673</v>
      </c>
      <c r="AD72" t="s">
        <v>1453</v>
      </c>
      <c r="AE72" s="14" t="str">
        <f t="shared" si="80"/>
        <v>ABORDAGEM SOBRE SUSTENTABILIDADE DO PNAIDS MÉDICO JÁ NÃO LEMBRAVA DA DIFERENÇA DE PREÇO DE UM ARV PARA OUTRO E ACHA MUITO PERTINENTE ESTA CONSIDERAÇÃO</v>
      </c>
      <c r="AF72" s="14" t="str">
        <f t="shared" si="82"/>
        <v>ABORDAGEM SOBRE SUSTENTABILIDADE DO PNAIDS MÉDICO JÁ NÃO LEMBRAVA DA DIFERENÇA DE PREÇO DE UM ARV PARA OUTRO E ACHA MUITO PERTINENTE ESTA CONSIDERAÇÃO</v>
      </c>
      <c r="AG72" s="14">
        <f t="shared" si="83"/>
        <v>1</v>
      </c>
      <c r="AH72" s="14">
        <f t="shared" ref="AH72:AL72" si="89">IFERROR(FIND("#",$AF72,AG72+1),LEN($AF72)+1)</f>
        <v>151</v>
      </c>
      <c r="AI72" s="14">
        <f t="shared" si="89"/>
        <v>151</v>
      </c>
      <c r="AJ72" s="14">
        <f t="shared" si="89"/>
        <v>151</v>
      </c>
      <c r="AK72" s="14">
        <f t="shared" si="89"/>
        <v>151</v>
      </c>
      <c r="AL72" s="14">
        <f t="shared" si="89"/>
        <v>151</v>
      </c>
      <c r="AM72" s="14" t="str">
        <f t="shared" si="39"/>
        <v>ABORDAGEM SOBRE SUSTENTABILIDADE DO PNAIDS MÉDICO JÁ NÃO LEMBRAVA DA DIFERENÇA DE PREÇO DE UM ARV PARA OUTRO E ACHA MUITO PERTINENTE ESTA CONSIDERAÇÃO</v>
      </c>
      <c r="AN72" s="14" t="str">
        <f t="shared" si="40"/>
        <v/>
      </c>
      <c r="AO72" s="14" t="str">
        <f t="shared" si="41"/>
        <v/>
      </c>
      <c r="AP72" s="14" t="str">
        <f t="shared" si="42"/>
        <v/>
      </c>
      <c r="AQ72" s="14" t="str">
        <f t="shared" si="43"/>
        <v/>
      </c>
      <c r="AR72" s="14" t="str">
        <f t="shared" si="44"/>
        <v/>
      </c>
    </row>
    <row r="73" spans="1:44" x14ac:dyDescent="0.25">
      <c r="A73">
        <v>1</v>
      </c>
      <c r="B73" t="s">
        <v>28</v>
      </c>
      <c r="C73">
        <v>391102</v>
      </c>
      <c r="D73" s="40">
        <v>41383.370138888902</v>
      </c>
      <c r="E73" s="40">
        <v>41385.959027777797</v>
      </c>
      <c r="F73" s="40">
        <v>41385.925694444399</v>
      </c>
      <c r="G73" t="s">
        <v>29</v>
      </c>
      <c r="H73">
        <v>60000017154450</v>
      </c>
      <c r="I73" t="s">
        <v>1678</v>
      </c>
      <c r="J73" t="s">
        <v>1679</v>
      </c>
      <c r="K73" t="s">
        <v>1680</v>
      </c>
      <c r="L73">
        <v>3</v>
      </c>
      <c r="M73" t="s">
        <v>33</v>
      </c>
      <c r="N73">
        <v>60000015461254</v>
      </c>
      <c r="O73">
        <v>60000016462659</v>
      </c>
      <c r="P73">
        <v>140156000000650</v>
      </c>
      <c r="R73" t="s">
        <v>34</v>
      </c>
      <c r="S73" t="s">
        <v>35</v>
      </c>
      <c r="T73" t="s">
        <v>36</v>
      </c>
      <c r="W73" t="s">
        <v>37</v>
      </c>
      <c r="AC73" t="s">
        <v>1681</v>
      </c>
      <c r="AD73" t="s">
        <v>1453</v>
      </c>
      <c r="AE73" s="14" t="str">
        <f t="shared" si="80"/>
        <v>MÉDIC VISITADO 18/04ABORDAGEM SOBRE SUSTENTABILIDADE DO PNAIDS MÉDICO JÁ NÃO LEMBRAVA DA DIFERENÇA DE PREÇO DE UM ARV PARA OUTRO E ACHA MUITO PERTINENTE ESTA CONSIDERAÇÃO</v>
      </c>
      <c r="AF73" s="14" t="str">
        <f t="shared" si="82"/>
        <v>MÉDIC VISITADO 18/04ABORDAGEM SOBRE SUSTENTABILIDADE DO PNAIDS MÉDICO JÁ NÃO LEMBRAVA DA DIFERENÇA DE PREÇO DE UM ARV PARA OUTRO E ACHA MUITO PERTINENTE ESTA CONSIDERAÇÃO</v>
      </c>
      <c r="AG73" s="14">
        <f t="shared" si="83"/>
        <v>1</v>
      </c>
      <c r="AH73" s="14">
        <f t="shared" ref="AH73:AL73" si="90">IFERROR(FIND("#",$AF73,AG73+1),LEN($AF73)+1)</f>
        <v>171</v>
      </c>
      <c r="AI73" s="14">
        <f t="shared" si="90"/>
        <v>171</v>
      </c>
      <c r="AJ73" s="14">
        <f t="shared" si="90"/>
        <v>171</v>
      </c>
      <c r="AK73" s="14">
        <f t="shared" si="90"/>
        <v>171</v>
      </c>
      <c r="AL73" s="14">
        <f t="shared" si="90"/>
        <v>171</v>
      </c>
      <c r="AM73" s="14" t="str">
        <f t="shared" si="39"/>
        <v>MÉDIC VISITADO 18/04ABORDAGEM SOBRE SUSTENTABILIDADE DO PNAIDS MÉDICO JÁ NÃO LEMBRAVA DA DIFERENÇA DE PREÇO DE UM ARV PARA OUTRO E ACHA MUITO PERTINENTE ESTA CONSIDERAÇÃO</v>
      </c>
      <c r="AN73" s="14" t="str">
        <f t="shared" si="40"/>
        <v/>
      </c>
      <c r="AO73" s="14" t="str">
        <f t="shared" si="41"/>
        <v/>
      </c>
      <c r="AP73" s="14" t="str">
        <f t="shared" si="42"/>
        <v/>
      </c>
      <c r="AQ73" s="14" t="str">
        <f t="shared" si="43"/>
        <v/>
      </c>
      <c r="AR73" s="14" t="str">
        <f t="shared" si="44"/>
        <v/>
      </c>
    </row>
    <row r="74" spans="1:44" x14ac:dyDescent="0.25">
      <c r="A74">
        <v>1</v>
      </c>
      <c r="B74" t="s">
        <v>28</v>
      </c>
      <c r="C74">
        <v>391102</v>
      </c>
      <c r="D74" s="40">
        <v>41383.370138888902</v>
      </c>
      <c r="E74" s="40">
        <v>41385.959027777797</v>
      </c>
      <c r="F74" s="40">
        <v>41385.925694444399</v>
      </c>
      <c r="G74" t="s">
        <v>29</v>
      </c>
      <c r="H74">
        <v>60000017154450</v>
      </c>
      <c r="I74" t="s">
        <v>1678</v>
      </c>
      <c r="J74" t="s">
        <v>1679</v>
      </c>
      <c r="K74" t="s">
        <v>1680</v>
      </c>
      <c r="L74">
        <v>3</v>
      </c>
      <c r="M74" t="s">
        <v>33</v>
      </c>
      <c r="N74">
        <v>60000015461254</v>
      </c>
      <c r="O74">
        <v>60000016462659</v>
      </c>
      <c r="P74">
        <v>140156000000650</v>
      </c>
      <c r="R74" t="s">
        <v>34</v>
      </c>
      <c r="S74" t="s">
        <v>35</v>
      </c>
      <c r="T74" t="s">
        <v>36</v>
      </c>
      <c r="W74" t="s">
        <v>37</v>
      </c>
      <c r="AC74" t="s">
        <v>1681</v>
      </c>
      <c r="AD74" t="s">
        <v>1453</v>
      </c>
      <c r="AE74" s="14" t="str">
        <f t="shared" si="80"/>
        <v>MÉDIC VISITADO 18/04ABORDAGEM SOBRE SUSTENTABILIDADE DO PNAIDS MÉDICO JÁ NÃO LEMBRAVA DA DIFERENÇA DE PREÇO DE UM ARV PARA OUTRO E ACHA MUITO PERTINENTE ESTA CONSIDERAÇÃO</v>
      </c>
      <c r="AF74" s="14" t="str">
        <f t="shared" si="82"/>
        <v>MÉDIC VISITADO 18/04ABORDAGEM SOBRE SUSTENTABILIDADE DO PNAIDS MÉDICO JÁ NÃO LEMBRAVA DA DIFERENÇA DE PREÇO DE UM ARV PARA OUTRO E ACHA MUITO PERTINENTE ESTA CONSIDERAÇÃO</v>
      </c>
      <c r="AG74" s="14">
        <f t="shared" si="83"/>
        <v>1</v>
      </c>
      <c r="AH74" s="14">
        <f t="shared" ref="AH74:AL74" si="91">IFERROR(FIND("#",$AF74,AG74+1),LEN($AF74)+1)</f>
        <v>171</v>
      </c>
      <c r="AI74" s="14">
        <f t="shared" si="91"/>
        <v>171</v>
      </c>
      <c r="AJ74" s="14">
        <f t="shared" si="91"/>
        <v>171</v>
      </c>
      <c r="AK74" s="14">
        <f t="shared" si="91"/>
        <v>171</v>
      </c>
      <c r="AL74" s="14">
        <f t="shared" si="91"/>
        <v>171</v>
      </c>
      <c r="AM74" s="14" t="str">
        <f t="shared" si="39"/>
        <v>MÉDIC VISITADO 18/04ABORDAGEM SOBRE SUSTENTABILIDADE DO PNAIDS MÉDICO JÁ NÃO LEMBRAVA DA DIFERENÇA DE PREÇO DE UM ARV PARA OUTRO E ACHA MUITO PERTINENTE ESTA CONSIDERAÇÃO</v>
      </c>
      <c r="AN74" s="14" t="str">
        <f t="shared" si="40"/>
        <v/>
      </c>
      <c r="AO74" s="14" t="str">
        <f t="shared" si="41"/>
        <v/>
      </c>
      <c r="AP74" s="14" t="str">
        <f t="shared" si="42"/>
        <v/>
      </c>
      <c r="AQ74" s="14" t="str">
        <f t="shared" si="43"/>
        <v/>
      </c>
      <c r="AR74" s="14" t="str">
        <f t="shared" si="44"/>
        <v/>
      </c>
    </row>
    <row r="75" spans="1:44" x14ac:dyDescent="0.25">
      <c r="A75">
        <v>1</v>
      </c>
      <c r="B75" t="s">
        <v>28</v>
      </c>
      <c r="C75">
        <v>391102</v>
      </c>
      <c r="D75" s="40">
        <v>41383.347222222197</v>
      </c>
      <c r="E75" s="40">
        <v>41385.570833333302</v>
      </c>
      <c r="F75" s="40">
        <v>41385.9152777778</v>
      </c>
      <c r="G75" t="s">
        <v>29</v>
      </c>
      <c r="H75">
        <v>60000012553147</v>
      </c>
      <c r="I75" t="s">
        <v>1682</v>
      </c>
      <c r="J75" t="s">
        <v>1683</v>
      </c>
      <c r="K75" t="s">
        <v>32</v>
      </c>
      <c r="L75">
        <v>4</v>
      </c>
      <c r="M75" t="s">
        <v>33</v>
      </c>
      <c r="N75">
        <v>60000015461254</v>
      </c>
      <c r="O75">
        <v>60000016462659</v>
      </c>
      <c r="P75">
        <v>140156000000636</v>
      </c>
      <c r="R75" t="s">
        <v>34</v>
      </c>
      <c r="S75" t="s">
        <v>35</v>
      </c>
      <c r="T75" t="s">
        <v>36</v>
      </c>
      <c r="W75" t="s">
        <v>37</v>
      </c>
      <c r="AC75" t="s">
        <v>1673</v>
      </c>
      <c r="AD75" t="s">
        <v>1443</v>
      </c>
      <c r="AE75" s="14" t="str">
        <f t="shared" si="80"/>
        <v>ABORDAGEM SOBRE SUSTENTABILIDADE DO PNAIDS MÉDICO JÁ NÃO LEMBRAVA DA DIFERENÇA DE PREÇO DE UM ARV PARA OUTRO E ACHA MUITO PERTINENTE ESTA CONSIDERAÇÃO</v>
      </c>
      <c r="AF75" s="14" t="str">
        <f t="shared" si="82"/>
        <v>ABORDAGEM SOBRE SUSTENTABILIDADE DO PNAIDS MÉDICO JÁ NÃO LEMBRAVA DA DIFERENÇA DE PREÇO DE UM ARV PARA OUTRO E ACHA MUITO PERTINENTE ESTA CONSIDERAÇÃO</v>
      </c>
      <c r="AG75" s="14">
        <f t="shared" si="83"/>
        <v>1</v>
      </c>
      <c r="AH75" s="14">
        <f t="shared" ref="AH75:AL75" si="92">IFERROR(FIND("#",$AF75,AG75+1),LEN($AF75)+1)</f>
        <v>151</v>
      </c>
      <c r="AI75" s="14">
        <f t="shared" si="92"/>
        <v>151</v>
      </c>
      <c r="AJ75" s="14">
        <f t="shared" si="92"/>
        <v>151</v>
      </c>
      <c r="AK75" s="14">
        <f t="shared" si="92"/>
        <v>151</v>
      </c>
      <c r="AL75" s="14">
        <f t="shared" si="92"/>
        <v>151</v>
      </c>
      <c r="AM75" s="14" t="str">
        <f t="shared" si="39"/>
        <v>ABORDAGEM SOBRE SUSTENTABILIDADE DO PNAIDS MÉDICO JÁ NÃO LEMBRAVA DA DIFERENÇA DE PREÇO DE UM ARV PARA OUTRO E ACHA MUITO PERTINENTE ESTA CONSIDERAÇÃO</v>
      </c>
      <c r="AN75" s="14" t="str">
        <f t="shared" si="40"/>
        <v/>
      </c>
      <c r="AO75" s="14" t="str">
        <f t="shared" si="41"/>
        <v/>
      </c>
      <c r="AP75" s="14" t="str">
        <f t="shared" si="42"/>
        <v/>
      </c>
      <c r="AQ75" s="14" t="str">
        <f t="shared" si="43"/>
        <v/>
      </c>
      <c r="AR75" s="14" t="str">
        <f t="shared" si="44"/>
        <v/>
      </c>
    </row>
    <row r="76" spans="1:44" x14ac:dyDescent="0.25">
      <c r="A76">
        <v>1</v>
      </c>
      <c r="B76" t="s">
        <v>28</v>
      </c>
      <c r="C76">
        <v>391102</v>
      </c>
      <c r="D76" s="40">
        <v>41383.3347222222</v>
      </c>
      <c r="E76" s="40">
        <v>41385.960416666698</v>
      </c>
      <c r="F76" s="40">
        <v>41385.925694444399</v>
      </c>
      <c r="G76" t="s">
        <v>29</v>
      </c>
      <c r="H76">
        <v>60000012424591</v>
      </c>
      <c r="I76" t="s">
        <v>1684</v>
      </c>
      <c r="J76" t="s">
        <v>1685</v>
      </c>
      <c r="K76" t="s">
        <v>41</v>
      </c>
      <c r="L76">
        <v>4</v>
      </c>
      <c r="M76" t="s">
        <v>135</v>
      </c>
      <c r="N76">
        <v>60000015461254</v>
      </c>
      <c r="O76">
        <v>60000016462659</v>
      </c>
      <c r="P76">
        <v>140156000000657</v>
      </c>
      <c r="R76" t="s">
        <v>34</v>
      </c>
      <c r="S76" t="s">
        <v>35</v>
      </c>
      <c r="T76" t="s">
        <v>36</v>
      </c>
      <c r="W76" t="s">
        <v>37</v>
      </c>
      <c r="AC76" t="s">
        <v>1686</v>
      </c>
      <c r="AD76" t="s">
        <v>1453</v>
      </c>
      <c r="AE76" s="14" t="str">
        <f t="shared" si="80"/>
        <v>VISITA REALIZADA 18/04. ABORDAGEM SOBRE SUSTENTABILIDADE DO PNAIDS MÉDICO JÁ NÃO LEMBRAVA DA DIFERENÇA DE PREÇO DE UM ARV PARA OUTRO E ACHA MUITO PERTINENTE ESTA CONSIDERAÇÃO</v>
      </c>
      <c r="AF76" s="14" t="str">
        <f t="shared" si="82"/>
        <v>VISITA REALIZADA 18/04. ABORDAGEM SOBRE SUSTENTABILIDADE DO PNAIDS MÉDICO JÁ NÃO LEMBRAVA DA DIFERENÇA DE PREÇO DE UM ARV PARA OUTRO E ACHA MUITO PERTINENTE ESTA CONSIDERAÇÃO</v>
      </c>
      <c r="AG76" s="14">
        <f t="shared" si="83"/>
        <v>1</v>
      </c>
      <c r="AH76" s="14">
        <f t="shared" ref="AH76:AL76" si="93">IFERROR(FIND("#",$AF76,AG76+1),LEN($AF76)+1)</f>
        <v>175</v>
      </c>
      <c r="AI76" s="14">
        <f t="shared" si="93"/>
        <v>175</v>
      </c>
      <c r="AJ76" s="14">
        <f t="shared" si="93"/>
        <v>175</v>
      </c>
      <c r="AK76" s="14">
        <f t="shared" si="93"/>
        <v>175</v>
      </c>
      <c r="AL76" s="14">
        <f t="shared" si="93"/>
        <v>175</v>
      </c>
      <c r="AM76" s="14" t="str">
        <f t="shared" si="39"/>
        <v>VISITA REALIZADA 18/04. ABORDAGEM SOBRE SUSTENTABILIDADE DO PNAIDS MÉDICO JÁ NÃO LEMBRAVA DA DIFERENÇA DE PREÇO DE UM ARV PARA OUTRO E ACHA MUITO PERTINENTE ESTA CONSIDERAÇÃO</v>
      </c>
      <c r="AN76" s="14" t="str">
        <f t="shared" si="40"/>
        <v/>
      </c>
      <c r="AO76" s="14" t="str">
        <f t="shared" si="41"/>
        <v/>
      </c>
      <c r="AP76" s="14" t="str">
        <f t="shared" si="42"/>
        <v/>
      </c>
      <c r="AQ76" s="14" t="str">
        <f t="shared" si="43"/>
        <v/>
      </c>
      <c r="AR76" s="14" t="str">
        <f t="shared" si="44"/>
        <v/>
      </c>
    </row>
    <row r="77" spans="1:44" x14ac:dyDescent="0.25">
      <c r="A77">
        <v>1</v>
      </c>
      <c r="B77" t="s">
        <v>28</v>
      </c>
      <c r="C77">
        <v>391102</v>
      </c>
      <c r="D77" s="40">
        <v>41383.3347222222</v>
      </c>
      <c r="E77" s="40">
        <v>41385.960416666698</v>
      </c>
      <c r="F77" s="40">
        <v>41385.925694444399</v>
      </c>
      <c r="G77" t="s">
        <v>29</v>
      </c>
      <c r="H77">
        <v>60000012424591</v>
      </c>
      <c r="I77" t="s">
        <v>1684</v>
      </c>
      <c r="J77" t="s">
        <v>1685</v>
      </c>
      <c r="K77" t="s">
        <v>41</v>
      </c>
      <c r="L77">
        <v>4</v>
      </c>
      <c r="M77" t="s">
        <v>135</v>
      </c>
      <c r="N77">
        <v>60000015461254</v>
      </c>
      <c r="O77">
        <v>60000016462659</v>
      </c>
      <c r="P77">
        <v>140156000000657</v>
      </c>
      <c r="R77" t="s">
        <v>34</v>
      </c>
      <c r="S77" t="s">
        <v>35</v>
      </c>
      <c r="T77" t="s">
        <v>36</v>
      </c>
      <c r="W77" t="s">
        <v>37</v>
      </c>
      <c r="AC77" t="s">
        <v>1686</v>
      </c>
      <c r="AD77" t="s">
        <v>1453</v>
      </c>
      <c r="AE77" s="14" t="str">
        <f t="shared" si="80"/>
        <v>VISITA REALIZADA 18/04. ABORDAGEM SOBRE SUSTENTABILIDADE DO PNAIDS MÉDICO JÁ NÃO LEMBRAVA DA DIFERENÇA DE PREÇO DE UM ARV PARA OUTRO E ACHA MUITO PERTINENTE ESTA CONSIDERAÇÃO</v>
      </c>
      <c r="AF77" s="14" t="str">
        <f t="shared" si="82"/>
        <v>VISITA REALIZADA 18/04. ABORDAGEM SOBRE SUSTENTABILIDADE DO PNAIDS MÉDICO JÁ NÃO LEMBRAVA DA DIFERENÇA DE PREÇO DE UM ARV PARA OUTRO E ACHA MUITO PERTINENTE ESTA CONSIDERAÇÃO</v>
      </c>
      <c r="AG77" s="14">
        <f t="shared" si="83"/>
        <v>1</v>
      </c>
      <c r="AH77" s="14">
        <f t="shared" ref="AH77:AL77" si="94">IFERROR(FIND("#",$AF77,AG77+1),LEN($AF77)+1)</f>
        <v>175</v>
      </c>
      <c r="AI77" s="14">
        <f t="shared" si="94"/>
        <v>175</v>
      </c>
      <c r="AJ77" s="14">
        <f t="shared" si="94"/>
        <v>175</v>
      </c>
      <c r="AK77" s="14">
        <f t="shared" si="94"/>
        <v>175</v>
      </c>
      <c r="AL77" s="14">
        <f t="shared" si="94"/>
        <v>175</v>
      </c>
      <c r="AM77" s="14" t="str">
        <f t="shared" si="39"/>
        <v>VISITA REALIZADA 18/04. ABORDAGEM SOBRE SUSTENTABILIDADE DO PNAIDS MÉDICO JÁ NÃO LEMBRAVA DA DIFERENÇA DE PREÇO DE UM ARV PARA OUTRO E ACHA MUITO PERTINENTE ESTA CONSIDERAÇÃO</v>
      </c>
      <c r="AN77" s="14" t="str">
        <f t="shared" si="40"/>
        <v/>
      </c>
      <c r="AO77" s="14" t="str">
        <f t="shared" si="41"/>
        <v/>
      </c>
      <c r="AP77" s="14" t="str">
        <f t="shared" si="42"/>
        <v/>
      </c>
      <c r="AQ77" s="14" t="str">
        <f t="shared" si="43"/>
        <v/>
      </c>
      <c r="AR77" s="14" t="str">
        <f t="shared" si="44"/>
        <v/>
      </c>
    </row>
    <row r="78" spans="1:44" x14ac:dyDescent="0.25">
      <c r="A78">
        <v>1</v>
      </c>
      <c r="B78" t="s">
        <v>28</v>
      </c>
      <c r="C78">
        <v>391102</v>
      </c>
      <c r="D78" s="40">
        <v>41382.353472222203</v>
      </c>
      <c r="E78" s="40">
        <v>41383.688194444403</v>
      </c>
      <c r="F78" s="40">
        <v>41385.469444444403</v>
      </c>
      <c r="G78" t="s">
        <v>29</v>
      </c>
      <c r="H78">
        <v>60000012294779</v>
      </c>
      <c r="I78" t="s">
        <v>1687</v>
      </c>
      <c r="J78" t="s">
        <v>1688</v>
      </c>
      <c r="K78" t="s">
        <v>41</v>
      </c>
      <c r="L78">
        <v>4</v>
      </c>
      <c r="M78" t="s">
        <v>33</v>
      </c>
      <c r="N78">
        <v>60000015461254</v>
      </c>
      <c r="O78">
        <v>60000016462659</v>
      </c>
      <c r="P78">
        <v>140156000000615</v>
      </c>
      <c r="R78" t="s">
        <v>34</v>
      </c>
      <c r="S78" t="s">
        <v>35</v>
      </c>
      <c r="T78" t="s">
        <v>36</v>
      </c>
      <c r="W78" t="s">
        <v>37</v>
      </c>
      <c r="AC78" t="s">
        <v>1689</v>
      </c>
      <c r="AD78" t="s">
        <v>1453</v>
      </c>
      <c r="AE78" s="14" t="str">
        <f t="shared" si="80"/>
        <v>APRESENTAÇÃO A MÉDICAREFORCEI CONCEITOS SOBRE SUSTENTABILIDADE DO PNAIDS MÉDICO JÁ NÃO LEMBRAVA DA DIFERENÇA DE PREÇO DE UM ARV PARA OUTRO E ACHA MUITO PERTINENTE ESTA CONSIDERAÇÃO</v>
      </c>
      <c r="AF78" s="14" t="str">
        <f t="shared" si="82"/>
        <v>APRESENTAÇÃO A MÉDICAREFORCEI CONCEITOS SOBRE SUSTENTABILIDADE DO PNAIDS MÉDICO JÁ NÃO LEMBRAVA DA DIFERENÇA DE PREÇO DE UM ARV PARA OUTRO E ACHA MUITO PERTINENTE ESTA CONSIDERAÇÃO</v>
      </c>
      <c r="AG78" s="14">
        <f t="shared" si="83"/>
        <v>1</v>
      </c>
      <c r="AH78" s="14">
        <f t="shared" ref="AH78:AL78" si="95">IFERROR(FIND("#",$AF78,AG78+1),LEN($AF78)+1)</f>
        <v>181</v>
      </c>
      <c r="AI78" s="14">
        <f t="shared" si="95"/>
        <v>181</v>
      </c>
      <c r="AJ78" s="14">
        <f t="shared" si="95"/>
        <v>181</v>
      </c>
      <c r="AK78" s="14">
        <f t="shared" si="95"/>
        <v>181</v>
      </c>
      <c r="AL78" s="14">
        <f t="shared" si="95"/>
        <v>181</v>
      </c>
      <c r="AM78" s="14" t="str">
        <f t="shared" si="39"/>
        <v>APRESENTAÇÃO A MÉDICAREFORCEI CONCEITOS SOBRE SUSTENTABILIDADE DO PNAIDS MÉDICO JÁ NÃO LEMBRAVA DA DIFERENÇA DE PREÇO DE UM ARV PARA OUTRO E ACHA MUITO PERTINENTE ESTA CONSIDERAÇÃO</v>
      </c>
      <c r="AN78" s="14" t="str">
        <f t="shared" si="40"/>
        <v/>
      </c>
      <c r="AO78" s="14" t="str">
        <f t="shared" si="41"/>
        <v/>
      </c>
      <c r="AP78" s="14" t="str">
        <f t="shared" si="42"/>
        <v/>
      </c>
      <c r="AQ78" s="14" t="str">
        <f t="shared" si="43"/>
        <v/>
      </c>
      <c r="AR78" s="14" t="str">
        <f t="shared" si="44"/>
        <v/>
      </c>
    </row>
    <row r="79" spans="1:44" x14ac:dyDescent="0.25">
      <c r="A79">
        <v>1</v>
      </c>
      <c r="B79" t="s">
        <v>28</v>
      </c>
      <c r="C79">
        <v>391102</v>
      </c>
      <c r="D79" s="40">
        <v>41382.353472222203</v>
      </c>
      <c r="E79" s="40">
        <v>41383.688194444403</v>
      </c>
      <c r="F79" s="40">
        <v>41385.469444444403</v>
      </c>
      <c r="G79" t="s">
        <v>29</v>
      </c>
      <c r="H79">
        <v>60000012294779</v>
      </c>
      <c r="I79" t="s">
        <v>1687</v>
      </c>
      <c r="J79" t="s">
        <v>1688</v>
      </c>
      <c r="K79" t="s">
        <v>41</v>
      </c>
      <c r="L79">
        <v>4</v>
      </c>
      <c r="M79" t="s">
        <v>33</v>
      </c>
      <c r="N79">
        <v>60000015461254</v>
      </c>
      <c r="O79">
        <v>60000016462659</v>
      </c>
      <c r="P79">
        <v>140156000000615</v>
      </c>
      <c r="R79" t="s">
        <v>34</v>
      </c>
      <c r="S79" t="s">
        <v>35</v>
      </c>
      <c r="T79" t="s">
        <v>36</v>
      </c>
      <c r="W79" t="s">
        <v>37</v>
      </c>
      <c r="AC79" t="s">
        <v>1689</v>
      </c>
      <c r="AD79" t="s">
        <v>1453</v>
      </c>
      <c r="AE79" s="14" t="str">
        <f t="shared" si="80"/>
        <v>APRESENTAÇÃO A MÉDICAREFORCEI CONCEITOS SOBRE SUSTENTABILIDADE DO PNAIDS MÉDICO JÁ NÃO LEMBRAVA DA DIFERENÇA DE PREÇO DE UM ARV PARA OUTRO E ACHA MUITO PERTINENTE ESTA CONSIDERAÇÃO</v>
      </c>
      <c r="AF79" s="14" t="str">
        <f t="shared" si="82"/>
        <v>APRESENTAÇÃO A MÉDICAREFORCEI CONCEITOS SOBRE SUSTENTABILIDADE DO PNAIDS MÉDICO JÁ NÃO LEMBRAVA DA DIFERENÇA DE PREÇO DE UM ARV PARA OUTRO E ACHA MUITO PERTINENTE ESTA CONSIDERAÇÃO</v>
      </c>
      <c r="AG79" s="14">
        <f t="shared" si="83"/>
        <v>1</v>
      </c>
      <c r="AH79" s="14">
        <f t="shared" ref="AH79:AL79" si="96">IFERROR(FIND("#",$AF79,AG79+1),LEN($AF79)+1)</f>
        <v>181</v>
      </c>
      <c r="AI79" s="14">
        <f t="shared" si="96"/>
        <v>181</v>
      </c>
      <c r="AJ79" s="14">
        <f t="shared" si="96"/>
        <v>181</v>
      </c>
      <c r="AK79" s="14">
        <f t="shared" si="96"/>
        <v>181</v>
      </c>
      <c r="AL79" s="14">
        <f t="shared" si="96"/>
        <v>181</v>
      </c>
      <c r="AM79" s="14" t="str">
        <f t="shared" si="39"/>
        <v>APRESENTAÇÃO A MÉDICAREFORCEI CONCEITOS SOBRE SUSTENTABILIDADE DO PNAIDS MÉDICO JÁ NÃO LEMBRAVA DA DIFERENÇA DE PREÇO DE UM ARV PARA OUTRO E ACHA MUITO PERTINENTE ESTA CONSIDERAÇÃO</v>
      </c>
      <c r="AN79" s="14" t="str">
        <f t="shared" si="40"/>
        <v/>
      </c>
      <c r="AO79" s="14" t="str">
        <f t="shared" si="41"/>
        <v/>
      </c>
      <c r="AP79" s="14" t="str">
        <f t="shared" si="42"/>
        <v/>
      </c>
      <c r="AQ79" s="14" t="str">
        <f t="shared" si="43"/>
        <v/>
      </c>
      <c r="AR79" s="14" t="str">
        <f t="shared" si="44"/>
        <v/>
      </c>
    </row>
    <row r="80" spans="1:44" x14ac:dyDescent="0.25">
      <c r="A80">
        <v>1</v>
      </c>
      <c r="B80" t="s">
        <v>28</v>
      </c>
      <c r="C80">
        <v>391102</v>
      </c>
      <c r="D80" s="40">
        <v>41381.845833333296</v>
      </c>
      <c r="E80" s="40">
        <v>41381.846527777801</v>
      </c>
      <c r="F80" s="40">
        <v>41381.866666666698</v>
      </c>
      <c r="G80" t="s">
        <v>29</v>
      </c>
      <c r="H80">
        <v>60000017155146</v>
      </c>
      <c r="I80" t="s">
        <v>1690</v>
      </c>
      <c r="J80" t="s">
        <v>1691</v>
      </c>
      <c r="K80" t="s">
        <v>45</v>
      </c>
      <c r="L80">
        <v>4</v>
      </c>
      <c r="M80" t="s">
        <v>33</v>
      </c>
      <c r="N80">
        <v>60000015461254</v>
      </c>
      <c r="O80">
        <v>60000016462659</v>
      </c>
      <c r="P80">
        <v>140156000000608</v>
      </c>
      <c r="R80" t="s">
        <v>34</v>
      </c>
      <c r="S80" t="s">
        <v>35</v>
      </c>
      <c r="T80" t="s">
        <v>36</v>
      </c>
      <c r="W80" t="s">
        <v>37</v>
      </c>
      <c r="AC80" t="s">
        <v>1673</v>
      </c>
      <c r="AD80" t="s">
        <v>1443</v>
      </c>
      <c r="AE80" s="14" t="str">
        <f t="shared" si="80"/>
        <v>ABORDAGEM SOBRE SUSTENTABILIDADE DO PNAIDS MÉDICO JÁ NÃO LEMBRAVA DA DIFERENÇA DE PREÇO DE UM ARV PARA OUTRO E ACHA MUITO PERTINENTE ESTA CONSIDERAÇÃO</v>
      </c>
      <c r="AF80" s="14" t="str">
        <f t="shared" si="82"/>
        <v>ABORDAGEM SOBRE SUSTENTABILIDADE DO PNAIDS MÉDICO JÁ NÃO LEMBRAVA DA DIFERENÇA DE PREÇO DE UM ARV PARA OUTRO E ACHA MUITO PERTINENTE ESTA CONSIDERAÇÃO</v>
      </c>
      <c r="AG80" s="14">
        <f t="shared" si="83"/>
        <v>1</v>
      </c>
      <c r="AH80" s="14">
        <f t="shared" ref="AH80:AL80" si="97">IFERROR(FIND("#",$AF80,AG80+1),LEN($AF80)+1)</f>
        <v>151</v>
      </c>
      <c r="AI80" s="14">
        <f t="shared" si="97"/>
        <v>151</v>
      </c>
      <c r="AJ80" s="14">
        <f t="shared" si="97"/>
        <v>151</v>
      </c>
      <c r="AK80" s="14">
        <f t="shared" si="97"/>
        <v>151</v>
      </c>
      <c r="AL80" s="14">
        <f t="shared" si="97"/>
        <v>151</v>
      </c>
      <c r="AM80" s="14" t="str">
        <f t="shared" si="39"/>
        <v>ABORDAGEM SOBRE SUSTENTABILIDADE DO PNAIDS MÉDICO JÁ NÃO LEMBRAVA DA DIFERENÇA DE PREÇO DE UM ARV PARA OUTRO E ACHA MUITO PERTINENTE ESTA CONSIDERAÇÃO</v>
      </c>
      <c r="AN80" s="14" t="str">
        <f t="shared" si="40"/>
        <v/>
      </c>
      <c r="AO80" s="14" t="str">
        <f t="shared" si="41"/>
        <v/>
      </c>
      <c r="AP80" s="14" t="str">
        <f t="shared" si="42"/>
        <v/>
      </c>
      <c r="AQ80" s="14" t="str">
        <f t="shared" si="43"/>
        <v/>
      </c>
      <c r="AR80" s="14" t="str">
        <f t="shared" si="44"/>
        <v/>
      </c>
    </row>
    <row r="81" spans="1:44" x14ac:dyDescent="0.25">
      <c r="A81">
        <v>1</v>
      </c>
      <c r="B81" t="s">
        <v>28</v>
      </c>
      <c r="C81">
        <v>391102</v>
      </c>
      <c r="D81" s="40">
        <v>41381.604861111096</v>
      </c>
      <c r="E81" s="40">
        <v>41383.689583333296</v>
      </c>
      <c r="F81" s="40">
        <v>41385.469444444403</v>
      </c>
      <c r="G81" t="s">
        <v>29</v>
      </c>
      <c r="H81">
        <v>60000012295603</v>
      </c>
      <c r="I81" t="s">
        <v>1692</v>
      </c>
      <c r="J81" t="s">
        <v>1693</v>
      </c>
      <c r="K81" t="s">
        <v>238</v>
      </c>
      <c r="L81">
        <v>4</v>
      </c>
      <c r="M81" t="s">
        <v>33</v>
      </c>
      <c r="N81">
        <v>60000015461254</v>
      </c>
      <c r="O81">
        <v>60000016462659</v>
      </c>
      <c r="P81">
        <v>140156000000622</v>
      </c>
      <c r="R81" t="s">
        <v>34</v>
      </c>
      <c r="S81" t="s">
        <v>35</v>
      </c>
      <c r="T81" t="s">
        <v>36</v>
      </c>
      <c r="W81" t="s">
        <v>37</v>
      </c>
      <c r="AC81" t="s">
        <v>1673</v>
      </c>
      <c r="AD81" t="s">
        <v>1453</v>
      </c>
      <c r="AE81" s="14" t="str">
        <f t="shared" si="80"/>
        <v>ABORDAGEM SOBRE SUSTENTABILIDADE DO PNAIDS MÉDICO JÁ NÃO LEMBRAVA DA DIFERENÇA DE PREÇO DE UM ARV PARA OUTRO E ACHA MUITO PERTINENTE ESTA CONSIDERAÇÃO</v>
      </c>
      <c r="AF81" s="14" t="str">
        <f t="shared" si="82"/>
        <v>ABORDAGEM SOBRE SUSTENTABILIDADE DO PNAIDS MÉDICO JÁ NÃO LEMBRAVA DA DIFERENÇA DE PREÇO DE UM ARV PARA OUTRO E ACHA MUITO PERTINENTE ESTA CONSIDERAÇÃO</v>
      </c>
      <c r="AG81" s="14">
        <f t="shared" si="83"/>
        <v>1</v>
      </c>
      <c r="AH81" s="14">
        <f t="shared" ref="AH81:AL81" si="98">IFERROR(FIND("#",$AF81,AG81+1),LEN($AF81)+1)</f>
        <v>151</v>
      </c>
      <c r="AI81" s="14">
        <f t="shared" si="98"/>
        <v>151</v>
      </c>
      <c r="AJ81" s="14">
        <f t="shared" si="98"/>
        <v>151</v>
      </c>
      <c r="AK81" s="14">
        <f t="shared" si="98"/>
        <v>151</v>
      </c>
      <c r="AL81" s="14">
        <f t="shared" si="98"/>
        <v>151</v>
      </c>
      <c r="AM81" s="14" t="str">
        <f t="shared" si="39"/>
        <v>ABORDAGEM SOBRE SUSTENTABILIDADE DO PNAIDS MÉDICO JÁ NÃO LEMBRAVA DA DIFERENÇA DE PREÇO DE UM ARV PARA OUTRO E ACHA MUITO PERTINENTE ESTA CONSIDERAÇÃO</v>
      </c>
      <c r="AN81" s="14" t="str">
        <f t="shared" si="40"/>
        <v/>
      </c>
      <c r="AO81" s="14" t="str">
        <f t="shared" si="41"/>
        <v/>
      </c>
      <c r="AP81" s="14" t="str">
        <f t="shared" si="42"/>
        <v/>
      </c>
      <c r="AQ81" s="14" t="str">
        <f t="shared" si="43"/>
        <v/>
      </c>
      <c r="AR81" s="14" t="str">
        <f t="shared" si="44"/>
        <v/>
      </c>
    </row>
    <row r="82" spans="1:44" x14ac:dyDescent="0.25">
      <c r="A82">
        <v>1</v>
      </c>
      <c r="B82" t="s">
        <v>28</v>
      </c>
      <c r="C82">
        <v>391102</v>
      </c>
      <c r="D82" s="40">
        <v>41381.604861111096</v>
      </c>
      <c r="E82" s="40">
        <v>41383.689583333296</v>
      </c>
      <c r="F82" s="40">
        <v>41385.469444444403</v>
      </c>
      <c r="G82" t="s">
        <v>29</v>
      </c>
      <c r="H82">
        <v>60000012295603</v>
      </c>
      <c r="I82" t="s">
        <v>1692</v>
      </c>
      <c r="J82" t="s">
        <v>1693</v>
      </c>
      <c r="K82" t="s">
        <v>238</v>
      </c>
      <c r="L82">
        <v>4</v>
      </c>
      <c r="M82" t="s">
        <v>33</v>
      </c>
      <c r="N82">
        <v>60000015461254</v>
      </c>
      <c r="O82">
        <v>60000016462659</v>
      </c>
      <c r="P82">
        <v>140156000000622</v>
      </c>
      <c r="R82" t="s">
        <v>34</v>
      </c>
      <c r="S82" t="s">
        <v>35</v>
      </c>
      <c r="T82" t="s">
        <v>36</v>
      </c>
      <c r="W82" t="s">
        <v>37</v>
      </c>
      <c r="AC82" t="s">
        <v>1673</v>
      </c>
      <c r="AD82" t="s">
        <v>1453</v>
      </c>
      <c r="AE82" s="14" t="str">
        <f t="shared" si="80"/>
        <v>ABORDAGEM SOBRE SUSTENTABILIDADE DO PNAIDS MÉDICO JÁ NÃO LEMBRAVA DA DIFERENÇA DE PREÇO DE UM ARV PARA OUTRO E ACHA MUITO PERTINENTE ESTA CONSIDERAÇÃO</v>
      </c>
      <c r="AF82" s="14" t="str">
        <f t="shared" si="82"/>
        <v>ABORDAGEM SOBRE SUSTENTABILIDADE DO PNAIDS MÉDICO JÁ NÃO LEMBRAVA DA DIFERENÇA DE PREÇO DE UM ARV PARA OUTRO E ACHA MUITO PERTINENTE ESTA CONSIDERAÇÃO</v>
      </c>
      <c r="AG82" s="14">
        <f t="shared" si="83"/>
        <v>1</v>
      </c>
      <c r="AH82" s="14">
        <f t="shared" ref="AH82:AL82" si="99">IFERROR(FIND("#",$AF82,AG82+1),LEN($AF82)+1)</f>
        <v>151</v>
      </c>
      <c r="AI82" s="14">
        <f t="shared" si="99"/>
        <v>151</v>
      </c>
      <c r="AJ82" s="14">
        <f t="shared" si="99"/>
        <v>151</v>
      </c>
      <c r="AK82" s="14">
        <f t="shared" si="99"/>
        <v>151</v>
      </c>
      <c r="AL82" s="14">
        <f t="shared" si="99"/>
        <v>151</v>
      </c>
      <c r="AM82" s="14" t="str">
        <f t="shared" si="39"/>
        <v>ABORDAGEM SOBRE SUSTENTABILIDADE DO PNAIDS MÉDICO JÁ NÃO LEMBRAVA DA DIFERENÇA DE PREÇO DE UM ARV PARA OUTRO E ACHA MUITO PERTINENTE ESTA CONSIDERAÇÃO</v>
      </c>
      <c r="AN82" s="14" t="str">
        <f t="shared" si="40"/>
        <v/>
      </c>
      <c r="AO82" s="14" t="str">
        <f t="shared" si="41"/>
        <v/>
      </c>
      <c r="AP82" s="14" t="str">
        <f t="shared" si="42"/>
        <v/>
      </c>
      <c r="AQ82" s="14" t="str">
        <f t="shared" si="43"/>
        <v/>
      </c>
      <c r="AR82" s="14" t="str">
        <f t="shared" si="44"/>
        <v/>
      </c>
    </row>
    <row r="83" spans="1:44" x14ac:dyDescent="0.25">
      <c r="A83">
        <v>1</v>
      </c>
      <c r="B83" t="s">
        <v>28</v>
      </c>
      <c r="C83">
        <v>391102</v>
      </c>
      <c r="D83" s="40">
        <v>41381.5090277778</v>
      </c>
      <c r="E83" s="40">
        <v>41381.646527777797</v>
      </c>
      <c r="F83" s="40">
        <v>41381.616666666698</v>
      </c>
      <c r="G83" t="s">
        <v>29</v>
      </c>
      <c r="H83">
        <v>60000012343523</v>
      </c>
      <c r="I83" t="s">
        <v>1694</v>
      </c>
      <c r="J83" t="s">
        <v>1695</v>
      </c>
      <c r="K83" t="s">
        <v>41</v>
      </c>
      <c r="L83">
        <v>3</v>
      </c>
      <c r="M83" t="s">
        <v>33</v>
      </c>
      <c r="N83">
        <v>60000015461254</v>
      </c>
      <c r="O83">
        <v>60000016462659</v>
      </c>
      <c r="P83">
        <v>140156000000573</v>
      </c>
      <c r="R83" t="s">
        <v>34</v>
      </c>
      <c r="S83" t="s">
        <v>35</v>
      </c>
      <c r="T83" t="s">
        <v>36</v>
      </c>
      <c r="W83" t="s">
        <v>37</v>
      </c>
      <c r="AC83" t="s">
        <v>1696</v>
      </c>
      <c r="AD83" t="s">
        <v>1453</v>
      </c>
      <c r="AE83" s="14" t="str">
        <f t="shared" si="80"/>
        <v>Falamos sobre consenso médico diz já estar adotando condutas e novos critério de inclusão de CD4, #MERC EM SONDAGEM MÉDICO COMENTOU QUE OS PACIENTES TEM CHEGO JÁ DOENTES E COM CD4 BAIXO E PERCEBI QUE NÃO ESTÁ OFERECENDO PARA CASAIS SORODISCORDANTES. MÉDICO COMENTOU QUE EM SC NÃO TEM PROBLEMA PARA PRESCREVER DROGAS COM FOSAMPRENAVIR ATÉ MESMO COMO PRIMEIRO TRATAMENTO#OBJMÉDICO NÃO USA KALETRA UMA VEZ AO DIA POIS INFERE QUE PODE AUMENTAR A DIARRÉIA.*REFORCEI A IMPORTÂNCIA DE UMA AVALIAÇÃO CLINICA PARA QUE O MÉDICO POSSA TERUMA OPINIÃO CONCRETA</v>
      </c>
      <c r="AF83" s="14" t="str">
        <f t="shared" si="82"/>
        <v>Falamos sobre consenso médico diz já estar adotando condutas e novos critério de inclusão de CD4, #MERC EM SONDAGEM MÉDICO COMENTOU QUE OS PACIENTES TEM CHEGO JÁ DOENTES E COM CD4 BAIXO E PERCEBI QUE NÃO ESTÁ OFERECENDO PARA CASAIS SORODISCORDANTES. MÉDICO COMENTOU QUE EM SC NÃO TEM PROBLEMA PARA PRESCREVER DROGAS COM FOSAMPRENAVIR ATÉ MESMO COMO PRIMEIRO TRATAMENTO#OBJMÉDICO NÃO USA KALETRA UMA VEZ AO DIA POIS INFERE QUE PODE AUMENTAR A DIARRÉIA.*REFORCEI A IMPORTÂNCIA DE UMA AVALIAÇÃO CLINICA PARA QUE O MÉDICO POSSA TERUMA OPINIÃO CONCRETA</v>
      </c>
      <c r="AG83" s="14">
        <f t="shared" si="83"/>
        <v>99</v>
      </c>
      <c r="AH83" s="14">
        <f t="shared" ref="AH83:AL83" si="100">IFERROR(FIND("#",$AF83,AG83+1),LEN($AF83)+1)</f>
        <v>369</v>
      </c>
      <c r="AI83" s="14">
        <f t="shared" si="100"/>
        <v>548</v>
      </c>
      <c r="AJ83" s="14">
        <f t="shared" si="100"/>
        <v>548</v>
      </c>
      <c r="AK83" s="14">
        <f t="shared" si="100"/>
        <v>548</v>
      </c>
      <c r="AL83" s="14">
        <f t="shared" si="100"/>
        <v>548</v>
      </c>
      <c r="AM83" s="14" t="str">
        <f t="shared" si="39"/>
        <v>#MERC EM SONDAGEM MÉDICO COMENTOU QUE OS PACIENTES TEM CHEGO JÁ DOENTES E COM CD4 BAIXO E PERCEBI QUE NÃO ESTÁ OFERECENDO PARA CASAIS SORODISCORDANTES. MÉDICO COMENTOU QUE EM SC NÃO TEM PROBLEMA PARA PRESCREVER DROGAS COM FOSAMPRENAVIR ATÉ MESMO COMO PRIMEIRO TRATAMENTO</v>
      </c>
      <c r="AN83" s="14" t="str">
        <f t="shared" si="40"/>
        <v>#OBJMÉDICO NÃO USA KALETRA UMA VEZ AO DIA POIS INFERE QUE PODE AUMENTAR A DIARRÉIA.*REFORCEI A IMPORTÂNCIA DE UMA AVALIAÇÃO CLINICA PARA QUE O MÉDICO POSSA TERUMA OPINIÃO CONCRETA</v>
      </c>
      <c r="AO83" s="14" t="str">
        <f t="shared" si="41"/>
        <v/>
      </c>
      <c r="AP83" s="14" t="str">
        <f t="shared" si="42"/>
        <v/>
      </c>
      <c r="AQ83" s="14" t="str">
        <f t="shared" si="43"/>
        <v/>
      </c>
      <c r="AR83" s="14" t="str">
        <f t="shared" si="44"/>
        <v/>
      </c>
    </row>
    <row r="84" spans="1:44" x14ac:dyDescent="0.25">
      <c r="A84">
        <v>1</v>
      </c>
      <c r="B84" t="s">
        <v>28</v>
      </c>
      <c r="C84">
        <v>391102</v>
      </c>
      <c r="D84" s="40">
        <v>41381.5090277778</v>
      </c>
      <c r="E84" s="40">
        <v>41381.646527777797</v>
      </c>
      <c r="F84" s="40">
        <v>41381.616666666698</v>
      </c>
      <c r="G84" t="s">
        <v>29</v>
      </c>
      <c r="H84">
        <v>60000012343523</v>
      </c>
      <c r="I84" t="s">
        <v>1694</v>
      </c>
      <c r="J84" t="s">
        <v>1695</v>
      </c>
      <c r="K84" t="s">
        <v>41</v>
      </c>
      <c r="L84">
        <v>3</v>
      </c>
      <c r="M84" t="s">
        <v>33</v>
      </c>
      <c r="N84">
        <v>60000015461254</v>
      </c>
      <c r="O84">
        <v>60000016462659</v>
      </c>
      <c r="P84">
        <v>140156000000573</v>
      </c>
      <c r="R84" t="s">
        <v>34</v>
      </c>
      <c r="S84" t="s">
        <v>35</v>
      </c>
      <c r="T84" t="s">
        <v>36</v>
      </c>
      <c r="W84" t="s">
        <v>37</v>
      </c>
      <c r="AC84" t="s">
        <v>1696</v>
      </c>
      <c r="AD84" t="s">
        <v>1453</v>
      </c>
      <c r="AE84" s="14" t="str">
        <f t="shared" si="80"/>
        <v>Falamos sobre consenso médico diz já estar adotando condutas e novos critério de inclusão de CD4, #MERC EM SONDAGEM MÉDICO COMENTOU QUE OS PACIENTES TEM CHEGO JÁ DOENTES E COM CD4 BAIXO E PERCEBI QUE NÃO ESTÁ OFERECENDO PARA CASAIS SORODISCORDANTES. MÉDICO COMENTOU QUE EM SC NÃO TEM PROBLEMA PARA PRESCREVER DROGAS COM FOSAMPRENAVIR ATÉ MESMO COMO PRIMEIRO TRATAMENTO#OBJMÉDICO NÃO USA KALETRA UMA VEZ AO DIA POIS INFERE QUE PODE AUMENTAR A DIARRÉIA.*REFORCEI A IMPORTÂNCIA DE UMA AVALIAÇÃO CLINICA PARA QUE O MÉDICO POSSA TERUMA OPINIÃO CONCRETA</v>
      </c>
      <c r="AF84" s="14" t="str">
        <f t="shared" si="82"/>
        <v>Falamos sobre consenso médico diz já estar adotando condutas e novos critério de inclusão de CD4, #MERC EM SONDAGEM MÉDICO COMENTOU QUE OS PACIENTES TEM CHEGO JÁ DOENTES E COM CD4 BAIXO E PERCEBI QUE NÃO ESTÁ OFERECENDO PARA CASAIS SORODISCORDANTES. MÉDICO COMENTOU QUE EM SC NÃO TEM PROBLEMA PARA PRESCREVER DROGAS COM FOSAMPRENAVIR ATÉ MESMO COMO PRIMEIRO TRATAMENTO#OBJMÉDICO NÃO USA KALETRA UMA VEZ AO DIA POIS INFERE QUE PODE AUMENTAR A DIARRÉIA.*REFORCEI A IMPORTÂNCIA DE UMA AVALIAÇÃO CLINICA PARA QUE O MÉDICO POSSA TERUMA OPINIÃO CONCRETA</v>
      </c>
      <c r="AG84" s="14">
        <f t="shared" si="83"/>
        <v>99</v>
      </c>
      <c r="AH84" s="14">
        <f t="shared" ref="AH84:AL84" si="101">IFERROR(FIND("#",$AF84,AG84+1),LEN($AF84)+1)</f>
        <v>369</v>
      </c>
      <c r="AI84" s="14">
        <f t="shared" si="101"/>
        <v>548</v>
      </c>
      <c r="AJ84" s="14">
        <f t="shared" si="101"/>
        <v>548</v>
      </c>
      <c r="AK84" s="14">
        <f t="shared" si="101"/>
        <v>548</v>
      </c>
      <c r="AL84" s="14">
        <f t="shared" si="101"/>
        <v>548</v>
      </c>
      <c r="AM84" s="14" t="str">
        <f t="shared" si="39"/>
        <v>#MERC EM SONDAGEM MÉDICO COMENTOU QUE OS PACIENTES TEM CHEGO JÁ DOENTES E COM CD4 BAIXO E PERCEBI QUE NÃO ESTÁ OFERECENDO PARA CASAIS SORODISCORDANTES. MÉDICO COMENTOU QUE EM SC NÃO TEM PROBLEMA PARA PRESCREVER DROGAS COM FOSAMPRENAVIR ATÉ MESMO COMO PRIMEIRO TRATAMENTO</v>
      </c>
      <c r="AN84" s="14" t="str">
        <f t="shared" si="40"/>
        <v>#OBJMÉDICO NÃO USA KALETRA UMA VEZ AO DIA POIS INFERE QUE PODE AUMENTAR A DIARRÉIA.*REFORCEI A IMPORTÂNCIA DE UMA AVALIAÇÃO CLINICA PARA QUE O MÉDICO POSSA TERUMA OPINIÃO CONCRETA</v>
      </c>
      <c r="AO84" s="14" t="str">
        <f t="shared" si="41"/>
        <v/>
      </c>
      <c r="AP84" s="14" t="str">
        <f t="shared" si="42"/>
        <v/>
      </c>
      <c r="AQ84" s="14" t="str">
        <f t="shared" si="43"/>
        <v/>
      </c>
      <c r="AR84" s="14" t="str">
        <f t="shared" si="44"/>
        <v/>
      </c>
    </row>
    <row r="85" spans="1:44" x14ac:dyDescent="0.25">
      <c r="A85">
        <v>1</v>
      </c>
      <c r="B85" t="s">
        <v>28</v>
      </c>
      <c r="C85">
        <v>391102</v>
      </c>
      <c r="D85" s="40">
        <v>41380.718055555597</v>
      </c>
      <c r="E85" s="40">
        <v>41381.845833333296</v>
      </c>
      <c r="F85" s="40">
        <v>41381.866666666698</v>
      </c>
      <c r="G85" t="s">
        <v>29</v>
      </c>
      <c r="H85">
        <v>60000012535323</v>
      </c>
      <c r="I85" t="s">
        <v>1697</v>
      </c>
      <c r="J85" t="s">
        <v>1698</v>
      </c>
      <c r="K85" t="s">
        <v>32</v>
      </c>
      <c r="L85">
        <v>6</v>
      </c>
      <c r="M85" t="s">
        <v>33</v>
      </c>
      <c r="N85">
        <v>60000015461254</v>
      </c>
      <c r="O85">
        <v>60000016462659</v>
      </c>
      <c r="P85">
        <v>140156000000601</v>
      </c>
      <c r="R85" t="s">
        <v>34</v>
      </c>
      <c r="S85" t="s">
        <v>35</v>
      </c>
      <c r="T85" t="s">
        <v>36</v>
      </c>
      <c r="W85" t="s">
        <v>37</v>
      </c>
      <c r="AC85" t="s">
        <v>1673</v>
      </c>
      <c r="AD85" t="s">
        <v>1443</v>
      </c>
      <c r="AE85" s="14" t="str">
        <f t="shared" si="80"/>
        <v>ABORDAGEM SOBRE SUSTENTABILIDADE DO PNAIDS MÉDICO JÁ NÃO LEMBRAVA DA DIFERENÇA DE PREÇO DE UM ARV PARA OUTRO E ACHA MUITO PERTINENTE ESTA CONSIDERAÇÃO</v>
      </c>
      <c r="AF85" s="14" t="str">
        <f t="shared" si="82"/>
        <v>ABORDAGEM SOBRE SUSTENTABILIDADE DO PNAIDS MÉDICO JÁ NÃO LEMBRAVA DA DIFERENÇA DE PREÇO DE UM ARV PARA OUTRO E ACHA MUITO PERTINENTE ESTA CONSIDERAÇÃO</v>
      </c>
      <c r="AG85" s="14">
        <f t="shared" si="83"/>
        <v>1</v>
      </c>
      <c r="AH85" s="14">
        <f t="shared" ref="AH85:AL85" si="102">IFERROR(FIND("#",$AF85,AG85+1),LEN($AF85)+1)</f>
        <v>151</v>
      </c>
      <c r="AI85" s="14">
        <f t="shared" si="102"/>
        <v>151</v>
      </c>
      <c r="AJ85" s="14">
        <f t="shared" si="102"/>
        <v>151</v>
      </c>
      <c r="AK85" s="14">
        <f t="shared" si="102"/>
        <v>151</v>
      </c>
      <c r="AL85" s="14">
        <f t="shared" si="102"/>
        <v>151</v>
      </c>
      <c r="AM85" s="14" t="str">
        <f t="shared" si="39"/>
        <v>ABORDAGEM SOBRE SUSTENTABILIDADE DO PNAIDS MÉDICO JÁ NÃO LEMBRAVA DA DIFERENÇA DE PREÇO DE UM ARV PARA OUTRO E ACHA MUITO PERTINENTE ESTA CONSIDERAÇÃO</v>
      </c>
      <c r="AN85" s="14" t="str">
        <f t="shared" si="40"/>
        <v/>
      </c>
      <c r="AO85" s="14" t="str">
        <f t="shared" si="41"/>
        <v/>
      </c>
      <c r="AP85" s="14" t="str">
        <f t="shared" si="42"/>
        <v/>
      </c>
      <c r="AQ85" s="14" t="str">
        <f t="shared" si="43"/>
        <v/>
      </c>
      <c r="AR85" s="14" t="str">
        <f t="shared" si="44"/>
        <v/>
      </c>
    </row>
    <row r="86" spans="1:44" x14ac:dyDescent="0.25">
      <c r="A86">
        <v>1</v>
      </c>
      <c r="B86" t="s">
        <v>28</v>
      </c>
      <c r="C86">
        <v>391102</v>
      </c>
      <c r="D86" s="40">
        <v>41380.591666666704</v>
      </c>
      <c r="E86" s="40">
        <v>41381.842361111099</v>
      </c>
      <c r="F86" s="40">
        <v>41381.804861111101</v>
      </c>
      <c r="G86" t="s">
        <v>29</v>
      </c>
      <c r="H86">
        <v>60000017152770</v>
      </c>
      <c r="I86" t="s">
        <v>1699</v>
      </c>
      <c r="J86" t="s">
        <v>1700</v>
      </c>
      <c r="K86" t="s">
        <v>32</v>
      </c>
      <c r="L86">
        <v>4</v>
      </c>
      <c r="M86" t="s">
        <v>33</v>
      </c>
      <c r="N86">
        <v>60000015461254</v>
      </c>
      <c r="O86">
        <v>60000016462659</v>
      </c>
      <c r="P86">
        <v>140156000000594</v>
      </c>
      <c r="R86" t="s">
        <v>34</v>
      </c>
      <c r="S86" t="s">
        <v>35</v>
      </c>
      <c r="T86" t="s">
        <v>36</v>
      </c>
      <c r="W86" t="s">
        <v>37</v>
      </c>
      <c r="AC86" t="s">
        <v>1673</v>
      </c>
      <c r="AD86" t="s">
        <v>1443</v>
      </c>
      <c r="AE86" s="14" t="str">
        <f t="shared" si="80"/>
        <v>ABORDAGEM SOBRE SUSTENTABILIDADE DO PNAIDS MÉDICO JÁ NÃO LEMBRAVA DA DIFERENÇA DE PREÇO DE UM ARV PARA OUTRO E ACHA MUITO PERTINENTE ESTA CONSIDERAÇÃO</v>
      </c>
      <c r="AF86" s="14" t="str">
        <f t="shared" si="82"/>
        <v>ABORDAGEM SOBRE SUSTENTABILIDADE DO PNAIDS MÉDICO JÁ NÃO LEMBRAVA DA DIFERENÇA DE PREÇO DE UM ARV PARA OUTRO E ACHA MUITO PERTINENTE ESTA CONSIDERAÇÃO</v>
      </c>
      <c r="AG86" s="14">
        <f t="shared" si="83"/>
        <v>1</v>
      </c>
      <c r="AH86" s="14">
        <f t="shared" ref="AH86:AL86" si="103">IFERROR(FIND("#",$AF86,AG86+1),LEN($AF86)+1)</f>
        <v>151</v>
      </c>
      <c r="AI86" s="14">
        <f t="shared" si="103"/>
        <v>151</v>
      </c>
      <c r="AJ86" s="14">
        <f t="shared" si="103"/>
        <v>151</v>
      </c>
      <c r="AK86" s="14">
        <f t="shared" si="103"/>
        <v>151</v>
      </c>
      <c r="AL86" s="14">
        <f t="shared" si="103"/>
        <v>151</v>
      </c>
      <c r="AM86" s="14" t="str">
        <f t="shared" si="39"/>
        <v>ABORDAGEM SOBRE SUSTENTABILIDADE DO PNAIDS MÉDICO JÁ NÃO LEMBRAVA DA DIFERENÇA DE PREÇO DE UM ARV PARA OUTRO E ACHA MUITO PERTINENTE ESTA CONSIDERAÇÃO</v>
      </c>
      <c r="AN86" s="14" t="str">
        <f t="shared" si="40"/>
        <v/>
      </c>
      <c r="AO86" s="14" t="str">
        <f t="shared" si="41"/>
        <v/>
      </c>
      <c r="AP86" s="14" t="str">
        <f t="shared" si="42"/>
        <v/>
      </c>
      <c r="AQ86" s="14" t="str">
        <f t="shared" si="43"/>
        <v/>
      </c>
      <c r="AR86" s="14" t="str">
        <f t="shared" si="44"/>
        <v/>
      </c>
    </row>
    <row r="87" spans="1:44" x14ac:dyDescent="0.25">
      <c r="A87">
        <v>1</v>
      </c>
      <c r="B87" t="s">
        <v>28</v>
      </c>
      <c r="C87">
        <v>391102</v>
      </c>
      <c r="D87" s="40">
        <v>41380.376388888901</v>
      </c>
      <c r="E87" s="40">
        <v>41381.836805555598</v>
      </c>
      <c r="F87" s="40">
        <v>41381.804861111101</v>
      </c>
      <c r="G87" t="s">
        <v>29</v>
      </c>
      <c r="H87">
        <v>60000017964632</v>
      </c>
      <c r="I87" t="s">
        <v>1701</v>
      </c>
      <c r="J87" t="s">
        <v>1702</v>
      </c>
      <c r="K87" t="s">
        <v>1703</v>
      </c>
      <c r="L87">
        <v>4</v>
      </c>
      <c r="M87" t="s">
        <v>33</v>
      </c>
      <c r="N87">
        <v>60000015461254</v>
      </c>
      <c r="O87">
        <v>60000016462659</v>
      </c>
      <c r="P87">
        <v>140156000000587</v>
      </c>
      <c r="R87" t="s">
        <v>34</v>
      </c>
      <c r="S87" t="s">
        <v>35</v>
      </c>
      <c r="T87" t="s">
        <v>36</v>
      </c>
      <c r="W87" t="s">
        <v>37</v>
      </c>
      <c r="AC87" t="s">
        <v>1673</v>
      </c>
      <c r="AD87" t="s">
        <v>1437</v>
      </c>
      <c r="AE87" s="14" t="str">
        <f t="shared" si="80"/>
        <v>ABORDAGEM SOBRE SUSTENTABILIDADE DO PNAIDS MÉDICO JÁ NÃO LEMBRAVA DA DIFERENÇA DE PREÇO DE UM ARV PARA OUTRO E ACHA MUITO PERTINENTE ESTA CONSIDERAÇÃO</v>
      </c>
      <c r="AF87" s="14" t="str">
        <f t="shared" si="82"/>
        <v>ABORDAGEM SOBRE SUSTENTABILIDADE DO PNAIDS MÉDICO JÁ NÃO LEMBRAVA DA DIFERENÇA DE PREÇO DE UM ARV PARA OUTRO E ACHA MUITO PERTINENTE ESTA CONSIDERAÇÃO</v>
      </c>
      <c r="AG87" s="14">
        <f t="shared" si="83"/>
        <v>1</v>
      </c>
      <c r="AH87" s="14">
        <f t="shared" ref="AH87:AL87" si="104">IFERROR(FIND("#",$AF87,AG87+1),LEN($AF87)+1)</f>
        <v>151</v>
      </c>
      <c r="AI87" s="14">
        <f t="shared" si="104"/>
        <v>151</v>
      </c>
      <c r="AJ87" s="14">
        <f t="shared" si="104"/>
        <v>151</v>
      </c>
      <c r="AK87" s="14">
        <f t="shared" si="104"/>
        <v>151</v>
      </c>
      <c r="AL87" s="14">
        <f t="shared" si="104"/>
        <v>151</v>
      </c>
      <c r="AM87" s="14" t="str">
        <f t="shared" si="39"/>
        <v>ABORDAGEM SOBRE SUSTENTABILIDADE DO PNAIDS MÉDICO JÁ NÃO LEMBRAVA DA DIFERENÇA DE PREÇO DE UM ARV PARA OUTRO E ACHA MUITO PERTINENTE ESTA CONSIDERAÇÃO</v>
      </c>
      <c r="AN87" s="14" t="str">
        <f t="shared" si="40"/>
        <v/>
      </c>
      <c r="AO87" s="14" t="str">
        <f t="shared" si="41"/>
        <v/>
      </c>
      <c r="AP87" s="14" t="str">
        <f t="shared" si="42"/>
        <v/>
      </c>
      <c r="AQ87" s="14" t="str">
        <f t="shared" si="43"/>
        <v/>
      </c>
      <c r="AR87" s="14" t="str">
        <f t="shared" si="44"/>
        <v/>
      </c>
    </row>
    <row r="88" spans="1:44" x14ac:dyDescent="0.25">
      <c r="A88">
        <v>1</v>
      </c>
      <c r="B88" t="s">
        <v>28</v>
      </c>
      <c r="C88">
        <v>391102</v>
      </c>
      <c r="D88" s="40">
        <v>41379.459027777797</v>
      </c>
      <c r="E88" s="40">
        <v>41381.8347222222</v>
      </c>
      <c r="F88" s="40">
        <v>41381.804861111101</v>
      </c>
      <c r="G88" t="s">
        <v>29</v>
      </c>
      <c r="H88">
        <v>60000012570035</v>
      </c>
      <c r="I88" t="s">
        <v>1704</v>
      </c>
      <c r="J88" t="s">
        <v>1705</v>
      </c>
      <c r="K88" t="s">
        <v>41</v>
      </c>
      <c r="L88">
        <v>4</v>
      </c>
      <c r="M88" t="s">
        <v>33</v>
      </c>
      <c r="N88">
        <v>60000015461254</v>
      </c>
      <c r="O88">
        <v>60000016462659</v>
      </c>
      <c r="P88">
        <v>140156000000580</v>
      </c>
      <c r="R88" t="s">
        <v>34</v>
      </c>
      <c r="S88" t="s">
        <v>35</v>
      </c>
      <c r="T88" t="s">
        <v>36</v>
      </c>
      <c r="W88" t="s">
        <v>37</v>
      </c>
      <c r="AC88" t="s">
        <v>1673</v>
      </c>
      <c r="AD88" t="s">
        <v>1443</v>
      </c>
      <c r="AE88" s="14" t="str">
        <f t="shared" si="80"/>
        <v>ABORDAGEM SOBRE SUSTENTABILIDADE DO PNAIDS MÉDICO JÁ NÃO LEMBRAVA DA DIFERENÇA DE PREÇO DE UM ARV PARA OUTRO E ACHA MUITO PERTINENTE ESTA CONSIDERAÇÃO</v>
      </c>
      <c r="AF88" s="14" t="str">
        <f t="shared" si="82"/>
        <v>ABORDAGEM SOBRE SUSTENTABILIDADE DO PNAIDS MÉDICO JÁ NÃO LEMBRAVA DA DIFERENÇA DE PREÇO DE UM ARV PARA OUTRO E ACHA MUITO PERTINENTE ESTA CONSIDERAÇÃO</v>
      </c>
      <c r="AG88" s="14">
        <f t="shared" si="83"/>
        <v>1</v>
      </c>
      <c r="AH88" s="14">
        <f t="shared" ref="AH88:AL88" si="105">IFERROR(FIND("#",$AF88,AG88+1),LEN($AF88)+1)</f>
        <v>151</v>
      </c>
      <c r="AI88" s="14">
        <f t="shared" si="105"/>
        <v>151</v>
      </c>
      <c r="AJ88" s="14">
        <f t="shared" si="105"/>
        <v>151</v>
      </c>
      <c r="AK88" s="14">
        <f t="shared" si="105"/>
        <v>151</v>
      </c>
      <c r="AL88" s="14">
        <f t="shared" si="105"/>
        <v>151</v>
      </c>
      <c r="AM88" s="14" t="str">
        <f t="shared" si="39"/>
        <v>ABORDAGEM SOBRE SUSTENTABILIDADE DO PNAIDS MÉDICO JÁ NÃO LEMBRAVA DA DIFERENÇA DE PREÇO DE UM ARV PARA OUTRO E ACHA MUITO PERTINENTE ESTA CONSIDERAÇÃO</v>
      </c>
      <c r="AN88" s="14" t="str">
        <f t="shared" si="40"/>
        <v/>
      </c>
      <c r="AO88" s="14" t="str">
        <f t="shared" si="41"/>
        <v/>
      </c>
      <c r="AP88" s="14" t="str">
        <f t="shared" si="42"/>
        <v/>
      </c>
      <c r="AQ88" s="14" t="str">
        <f t="shared" si="43"/>
        <v/>
      </c>
      <c r="AR88" s="14" t="str">
        <f t="shared" si="44"/>
        <v/>
      </c>
    </row>
    <row r="89" spans="1:44" x14ac:dyDescent="0.25">
      <c r="A89">
        <v>1</v>
      </c>
      <c r="B89" t="s">
        <v>28</v>
      </c>
      <c r="C89">
        <v>391102</v>
      </c>
      <c r="D89" s="40">
        <v>41376.461805555598</v>
      </c>
      <c r="E89" s="40">
        <v>41376.756249999999</v>
      </c>
      <c r="F89" s="40">
        <v>41380.921527777798</v>
      </c>
      <c r="G89" t="s">
        <v>29</v>
      </c>
      <c r="H89">
        <v>60000012270451</v>
      </c>
      <c r="I89" t="s">
        <v>1653</v>
      </c>
      <c r="J89" t="s">
        <v>1654</v>
      </c>
      <c r="K89" t="s">
        <v>32</v>
      </c>
      <c r="L89">
        <v>6</v>
      </c>
      <c r="M89" t="s">
        <v>33</v>
      </c>
      <c r="N89">
        <v>60000015461254</v>
      </c>
      <c r="O89">
        <v>60000016462659</v>
      </c>
      <c r="P89">
        <v>140156000000560</v>
      </c>
      <c r="R89" t="s">
        <v>34</v>
      </c>
      <c r="S89" t="s">
        <v>35</v>
      </c>
      <c r="T89" t="s">
        <v>36</v>
      </c>
      <c r="W89" t="s">
        <v>37</v>
      </c>
      <c r="AC89" t="s">
        <v>1673</v>
      </c>
      <c r="AD89" t="s">
        <v>1443</v>
      </c>
      <c r="AE89" s="14" t="str">
        <f t="shared" si="80"/>
        <v>ABORDAGEM SOBRE SUSTENTABILIDADE DO PNAIDS MÉDICO JÁ NÃO LEMBRAVA DA DIFERENÇA DE PREÇO DE UM ARV PARA OUTRO E ACHA MUITO PERTINENTE ESTA CONSIDERAÇÃO</v>
      </c>
      <c r="AF89" s="14" t="str">
        <f t="shared" si="82"/>
        <v>ABORDAGEM SOBRE SUSTENTABILIDADE DO PNAIDS MÉDICO JÁ NÃO LEMBRAVA DA DIFERENÇA DE PREÇO DE UM ARV PARA OUTRO E ACHA MUITO PERTINENTE ESTA CONSIDERAÇÃO</v>
      </c>
      <c r="AG89" s="14">
        <f t="shared" si="83"/>
        <v>1</v>
      </c>
      <c r="AH89" s="14">
        <f t="shared" ref="AH89:AL89" si="106">IFERROR(FIND("#",$AF89,AG89+1),LEN($AF89)+1)</f>
        <v>151</v>
      </c>
      <c r="AI89" s="14">
        <f t="shared" si="106"/>
        <v>151</v>
      </c>
      <c r="AJ89" s="14">
        <f t="shared" si="106"/>
        <v>151</v>
      </c>
      <c r="AK89" s="14">
        <f t="shared" si="106"/>
        <v>151</v>
      </c>
      <c r="AL89" s="14">
        <f t="shared" si="106"/>
        <v>151</v>
      </c>
      <c r="AM89" s="14" t="str">
        <f t="shared" si="39"/>
        <v>ABORDAGEM SOBRE SUSTENTABILIDADE DO PNAIDS MÉDICO JÁ NÃO LEMBRAVA DA DIFERENÇA DE PREÇO DE UM ARV PARA OUTRO E ACHA MUITO PERTINENTE ESTA CONSIDERAÇÃO</v>
      </c>
      <c r="AN89" s="14" t="str">
        <f t="shared" si="40"/>
        <v/>
      </c>
      <c r="AO89" s="14" t="str">
        <f t="shared" si="41"/>
        <v/>
      </c>
      <c r="AP89" s="14" t="str">
        <f t="shared" si="42"/>
        <v/>
      </c>
      <c r="AQ89" s="14" t="str">
        <f t="shared" si="43"/>
        <v/>
      </c>
      <c r="AR89" s="14" t="str">
        <f t="shared" si="44"/>
        <v/>
      </c>
    </row>
    <row r="90" spans="1:44" x14ac:dyDescent="0.25">
      <c r="A90">
        <v>1</v>
      </c>
      <c r="B90" t="s">
        <v>28</v>
      </c>
      <c r="C90">
        <v>391102</v>
      </c>
      <c r="D90" s="40">
        <v>41376.438888888901</v>
      </c>
      <c r="E90" s="40">
        <v>41376.648611111101</v>
      </c>
      <c r="F90" s="40">
        <v>41380.920833333301</v>
      </c>
      <c r="G90" t="s">
        <v>29</v>
      </c>
      <c r="H90">
        <v>60000012248411</v>
      </c>
      <c r="I90" t="s">
        <v>1706</v>
      </c>
      <c r="J90" t="s">
        <v>1707</v>
      </c>
      <c r="K90" t="s">
        <v>32</v>
      </c>
      <c r="L90">
        <v>4</v>
      </c>
      <c r="M90" t="s">
        <v>33</v>
      </c>
      <c r="N90">
        <v>60000015461254</v>
      </c>
      <c r="O90">
        <v>60000016462659</v>
      </c>
      <c r="P90">
        <v>140156000000523</v>
      </c>
      <c r="R90" t="s">
        <v>34</v>
      </c>
      <c r="S90" t="s">
        <v>35</v>
      </c>
      <c r="T90" t="s">
        <v>36</v>
      </c>
      <c r="W90" t="s">
        <v>37</v>
      </c>
      <c r="AC90" t="s">
        <v>1673</v>
      </c>
      <c r="AD90" t="s">
        <v>1443</v>
      </c>
      <c r="AE90" s="14" t="str">
        <f t="shared" si="80"/>
        <v>ABORDAGEM SOBRE SUSTENTABILIDADE DO PNAIDS MÉDICO JÁ NÃO LEMBRAVA DA DIFERENÇA DE PREÇO DE UM ARV PARA OUTRO E ACHA MUITO PERTINENTE ESTA CONSIDERAÇÃO</v>
      </c>
      <c r="AF90" s="14" t="str">
        <f t="shared" si="82"/>
        <v>ABORDAGEM SOBRE SUSTENTABILIDADE DO PNAIDS MÉDICO JÁ NÃO LEMBRAVA DA DIFERENÇA DE PREÇO DE UM ARV PARA OUTRO E ACHA MUITO PERTINENTE ESTA CONSIDERAÇÃO</v>
      </c>
      <c r="AG90" s="14">
        <f t="shared" si="83"/>
        <v>1</v>
      </c>
      <c r="AH90" s="14">
        <f t="shared" ref="AH90:AL90" si="107">IFERROR(FIND("#",$AF90,AG90+1),LEN($AF90)+1)</f>
        <v>151</v>
      </c>
      <c r="AI90" s="14">
        <f t="shared" si="107"/>
        <v>151</v>
      </c>
      <c r="AJ90" s="14">
        <f t="shared" si="107"/>
        <v>151</v>
      </c>
      <c r="AK90" s="14">
        <f t="shared" si="107"/>
        <v>151</v>
      </c>
      <c r="AL90" s="14">
        <f t="shared" si="107"/>
        <v>151</v>
      </c>
      <c r="AM90" s="14" t="str">
        <f t="shared" si="39"/>
        <v>ABORDAGEM SOBRE SUSTENTABILIDADE DO PNAIDS MÉDICO JÁ NÃO LEMBRAVA DA DIFERENÇA DE PREÇO DE UM ARV PARA OUTRO E ACHA MUITO PERTINENTE ESTA CONSIDERAÇÃO</v>
      </c>
      <c r="AN90" s="14" t="str">
        <f t="shared" si="40"/>
        <v/>
      </c>
      <c r="AO90" s="14" t="str">
        <f t="shared" si="41"/>
        <v/>
      </c>
      <c r="AP90" s="14" t="str">
        <f t="shared" si="42"/>
        <v/>
      </c>
      <c r="AQ90" s="14" t="str">
        <f t="shared" si="43"/>
        <v/>
      </c>
      <c r="AR90" s="14" t="str">
        <f t="shared" si="44"/>
        <v/>
      </c>
    </row>
    <row r="91" spans="1:44" x14ac:dyDescent="0.25">
      <c r="A91">
        <v>1</v>
      </c>
      <c r="B91" t="s">
        <v>28</v>
      </c>
      <c r="C91">
        <v>391102</v>
      </c>
      <c r="D91" s="40">
        <v>41376.427083333299</v>
      </c>
      <c r="E91" s="40">
        <v>41376.641666666699</v>
      </c>
      <c r="F91" s="40">
        <v>41380.920833333301</v>
      </c>
      <c r="G91" t="s">
        <v>29</v>
      </c>
      <c r="H91">
        <v>60000012365295</v>
      </c>
      <c r="I91" t="s">
        <v>1708</v>
      </c>
      <c r="J91" t="s">
        <v>1709</v>
      </c>
      <c r="K91" t="s">
        <v>32</v>
      </c>
      <c r="L91">
        <v>4</v>
      </c>
      <c r="M91" t="s">
        <v>33</v>
      </c>
      <c r="N91">
        <v>60000015461254</v>
      </c>
      <c r="O91">
        <v>60000016462659</v>
      </c>
      <c r="P91">
        <v>140156000000510</v>
      </c>
      <c r="R91" t="s">
        <v>34</v>
      </c>
      <c r="S91" t="s">
        <v>35</v>
      </c>
      <c r="T91" t="s">
        <v>36</v>
      </c>
      <c r="W91" t="s">
        <v>37</v>
      </c>
      <c r="AC91" t="s">
        <v>1673</v>
      </c>
      <c r="AD91" t="s">
        <v>1443</v>
      </c>
      <c r="AE91" s="14" t="str">
        <f t="shared" si="80"/>
        <v>ABORDAGEM SOBRE SUSTENTABILIDADE DO PNAIDS MÉDICO JÁ NÃO LEMBRAVA DA DIFERENÇA DE PREÇO DE UM ARV PARA OUTRO E ACHA MUITO PERTINENTE ESTA CONSIDERAÇÃO</v>
      </c>
      <c r="AF91" s="14" t="str">
        <f t="shared" si="82"/>
        <v>ABORDAGEM SOBRE SUSTENTABILIDADE DO PNAIDS MÉDICO JÁ NÃO LEMBRAVA DA DIFERENÇA DE PREÇO DE UM ARV PARA OUTRO E ACHA MUITO PERTINENTE ESTA CONSIDERAÇÃO</v>
      </c>
      <c r="AG91" s="14">
        <f t="shared" si="83"/>
        <v>1</v>
      </c>
      <c r="AH91" s="14">
        <f t="shared" ref="AH91:AL91" si="108">IFERROR(FIND("#",$AF91,AG91+1),LEN($AF91)+1)</f>
        <v>151</v>
      </c>
      <c r="AI91" s="14">
        <f t="shared" si="108"/>
        <v>151</v>
      </c>
      <c r="AJ91" s="14">
        <f t="shared" si="108"/>
        <v>151</v>
      </c>
      <c r="AK91" s="14">
        <f t="shared" si="108"/>
        <v>151</v>
      </c>
      <c r="AL91" s="14">
        <f t="shared" si="108"/>
        <v>151</v>
      </c>
      <c r="AM91" s="14" t="str">
        <f t="shared" si="39"/>
        <v>ABORDAGEM SOBRE SUSTENTABILIDADE DO PNAIDS MÉDICO JÁ NÃO LEMBRAVA DA DIFERENÇA DE PREÇO DE UM ARV PARA OUTRO E ACHA MUITO PERTINENTE ESTA CONSIDERAÇÃO</v>
      </c>
      <c r="AN91" s="14" t="str">
        <f t="shared" si="40"/>
        <v/>
      </c>
      <c r="AO91" s="14" t="str">
        <f t="shared" si="41"/>
        <v/>
      </c>
      <c r="AP91" s="14" t="str">
        <f t="shared" si="42"/>
        <v/>
      </c>
      <c r="AQ91" s="14" t="str">
        <f t="shared" si="43"/>
        <v/>
      </c>
      <c r="AR91" s="14" t="str">
        <f t="shared" si="44"/>
        <v/>
      </c>
    </row>
    <row r="92" spans="1:44" x14ac:dyDescent="0.25">
      <c r="A92">
        <v>1</v>
      </c>
      <c r="B92" t="s">
        <v>28</v>
      </c>
      <c r="C92">
        <v>391102</v>
      </c>
      <c r="D92" s="40">
        <v>41376.423611111102</v>
      </c>
      <c r="E92" s="40">
        <v>41376.644444444399</v>
      </c>
      <c r="F92" s="40">
        <v>41380.920833333301</v>
      </c>
      <c r="G92" t="s">
        <v>29</v>
      </c>
      <c r="H92">
        <v>140156000000348</v>
      </c>
      <c r="I92" t="s">
        <v>1710</v>
      </c>
      <c r="J92" t="s">
        <v>1711</v>
      </c>
      <c r="M92" t="s">
        <v>33</v>
      </c>
      <c r="N92">
        <v>60000015461254</v>
      </c>
      <c r="O92">
        <v>60000016462659</v>
      </c>
      <c r="P92">
        <v>140156000000517</v>
      </c>
      <c r="R92" t="s">
        <v>34</v>
      </c>
      <c r="S92" t="s">
        <v>35</v>
      </c>
      <c r="W92" t="s">
        <v>37</v>
      </c>
      <c r="AC92" t="s">
        <v>1673</v>
      </c>
      <c r="AD92" t="s">
        <v>1443</v>
      </c>
      <c r="AE92" s="14" t="str">
        <f t="shared" si="80"/>
        <v>ABORDAGEM SOBRE SUSTENTABILIDADE DO PNAIDS MÉDICO JÁ NÃO LEMBRAVA DA DIFERENÇA DE PREÇO DE UM ARV PARA OUTRO E ACHA MUITO PERTINENTE ESTA CONSIDERAÇÃO</v>
      </c>
      <c r="AF92" s="14" t="str">
        <f t="shared" si="82"/>
        <v>ABORDAGEM SOBRE SUSTENTABILIDADE DO PNAIDS MÉDICO JÁ NÃO LEMBRAVA DA DIFERENÇA DE PREÇO DE UM ARV PARA OUTRO E ACHA MUITO PERTINENTE ESTA CONSIDERAÇÃO</v>
      </c>
      <c r="AG92" s="14">
        <f t="shared" si="83"/>
        <v>1</v>
      </c>
      <c r="AH92" s="14">
        <f t="shared" ref="AH92:AL92" si="109">IFERROR(FIND("#",$AF92,AG92+1),LEN($AF92)+1)</f>
        <v>151</v>
      </c>
      <c r="AI92" s="14">
        <f t="shared" si="109"/>
        <v>151</v>
      </c>
      <c r="AJ92" s="14">
        <f t="shared" si="109"/>
        <v>151</v>
      </c>
      <c r="AK92" s="14">
        <f t="shared" si="109"/>
        <v>151</v>
      </c>
      <c r="AL92" s="14">
        <f t="shared" si="109"/>
        <v>151</v>
      </c>
      <c r="AM92" s="14" t="str">
        <f t="shared" si="39"/>
        <v>ABORDAGEM SOBRE SUSTENTABILIDADE DO PNAIDS MÉDICO JÁ NÃO LEMBRAVA DA DIFERENÇA DE PREÇO DE UM ARV PARA OUTRO E ACHA MUITO PERTINENTE ESTA CONSIDERAÇÃO</v>
      </c>
      <c r="AN92" s="14" t="str">
        <f t="shared" si="40"/>
        <v/>
      </c>
      <c r="AO92" s="14" t="str">
        <f t="shared" si="41"/>
        <v/>
      </c>
      <c r="AP92" s="14" t="str">
        <f t="shared" si="42"/>
        <v/>
      </c>
      <c r="AQ92" s="14" t="str">
        <f t="shared" si="43"/>
        <v/>
      </c>
      <c r="AR92" s="14" t="str">
        <f t="shared" si="44"/>
        <v/>
      </c>
    </row>
    <row r="93" spans="1:44" x14ac:dyDescent="0.25">
      <c r="A93">
        <v>1</v>
      </c>
      <c r="B93" t="s">
        <v>28</v>
      </c>
      <c r="C93">
        <v>391102</v>
      </c>
      <c r="D93" s="40">
        <v>41376.382638888899</v>
      </c>
      <c r="E93" s="40">
        <v>41376.634722222203</v>
      </c>
      <c r="F93" s="40">
        <v>41380.920138888898</v>
      </c>
      <c r="G93" t="s">
        <v>29</v>
      </c>
      <c r="H93">
        <v>60000012316191</v>
      </c>
      <c r="I93" t="s">
        <v>1656</v>
      </c>
      <c r="J93" t="s">
        <v>1657</v>
      </c>
      <c r="K93" t="s">
        <v>32</v>
      </c>
      <c r="L93">
        <v>6</v>
      </c>
      <c r="M93" t="s">
        <v>33</v>
      </c>
      <c r="N93">
        <v>60000015461254</v>
      </c>
      <c r="O93">
        <v>60000016462659</v>
      </c>
      <c r="P93">
        <v>140156000000503</v>
      </c>
      <c r="R93" t="s">
        <v>34</v>
      </c>
      <c r="S93" t="s">
        <v>35</v>
      </c>
      <c r="T93" t="s">
        <v>36</v>
      </c>
      <c r="W93" t="s">
        <v>37</v>
      </c>
      <c r="AC93" t="s">
        <v>1673</v>
      </c>
      <c r="AD93" t="s">
        <v>1443</v>
      </c>
      <c r="AE93" s="14" t="str">
        <f t="shared" si="80"/>
        <v>ABORDAGEM SOBRE SUSTENTABILIDADE DO PNAIDS MÉDICO JÁ NÃO LEMBRAVA DA DIFERENÇA DE PREÇO DE UM ARV PARA OUTRO E ACHA MUITO PERTINENTE ESTA CONSIDERAÇÃO</v>
      </c>
      <c r="AF93" s="14" t="str">
        <f t="shared" si="82"/>
        <v>ABORDAGEM SOBRE SUSTENTABILIDADE DO PNAIDS MÉDICO JÁ NÃO LEMBRAVA DA DIFERENÇA DE PREÇO DE UM ARV PARA OUTRO E ACHA MUITO PERTINENTE ESTA CONSIDERAÇÃO</v>
      </c>
      <c r="AG93" s="14">
        <f t="shared" si="83"/>
        <v>1</v>
      </c>
      <c r="AH93" s="14">
        <f t="shared" ref="AH93:AL93" si="110">IFERROR(FIND("#",$AF93,AG93+1),LEN($AF93)+1)</f>
        <v>151</v>
      </c>
      <c r="AI93" s="14">
        <f t="shared" si="110"/>
        <v>151</v>
      </c>
      <c r="AJ93" s="14">
        <f t="shared" si="110"/>
        <v>151</v>
      </c>
      <c r="AK93" s="14">
        <f t="shared" si="110"/>
        <v>151</v>
      </c>
      <c r="AL93" s="14">
        <f t="shared" si="110"/>
        <v>151</v>
      </c>
      <c r="AM93" s="14" t="str">
        <f t="shared" si="39"/>
        <v>ABORDAGEM SOBRE SUSTENTABILIDADE DO PNAIDS MÉDICO JÁ NÃO LEMBRAVA DA DIFERENÇA DE PREÇO DE UM ARV PARA OUTRO E ACHA MUITO PERTINENTE ESTA CONSIDERAÇÃO</v>
      </c>
      <c r="AN93" s="14" t="str">
        <f t="shared" si="40"/>
        <v/>
      </c>
      <c r="AO93" s="14" t="str">
        <f t="shared" si="41"/>
        <v/>
      </c>
      <c r="AP93" s="14" t="str">
        <f t="shared" si="42"/>
        <v/>
      </c>
      <c r="AQ93" s="14" t="str">
        <f t="shared" si="43"/>
        <v/>
      </c>
      <c r="AR93" s="14" t="str">
        <f t="shared" si="44"/>
        <v/>
      </c>
    </row>
    <row r="94" spans="1:44" x14ac:dyDescent="0.25">
      <c r="A94">
        <v>1</v>
      </c>
      <c r="B94" t="s">
        <v>28</v>
      </c>
      <c r="C94">
        <v>391102</v>
      </c>
      <c r="D94" s="40">
        <v>41375.739583333299</v>
      </c>
      <c r="E94" s="40">
        <v>41376.630555555603</v>
      </c>
      <c r="F94" s="40">
        <v>41376.592361111099</v>
      </c>
      <c r="G94" t="s">
        <v>29</v>
      </c>
      <c r="H94">
        <v>60000012521479</v>
      </c>
      <c r="I94" t="s">
        <v>1712</v>
      </c>
      <c r="J94" t="s">
        <v>1713</v>
      </c>
      <c r="K94" t="s">
        <v>32</v>
      </c>
      <c r="L94">
        <v>6</v>
      </c>
      <c r="M94" t="s">
        <v>33</v>
      </c>
      <c r="N94">
        <v>60000015461254</v>
      </c>
      <c r="O94">
        <v>60000016462659</v>
      </c>
      <c r="P94">
        <v>140156000000496</v>
      </c>
      <c r="R94" t="s">
        <v>34</v>
      </c>
      <c r="S94" t="s">
        <v>35</v>
      </c>
      <c r="T94" t="s">
        <v>36</v>
      </c>
      <c r="W94" t="s">
        <v>37</v>
      </c>
      <c r="AC94" t="s">
        <v>1714</v>
      </c>
      <c r="AD94" t="s">
        <v>1443</v>
      </c>
      <c r="AE94" s="14" t="str">
        <f t="shared" si="80"/>
        <v>#MERC MEDICA CONSIDERA A CONTINUAÇÃO DA TARV APÓS A GESTAÇÃO O MAIOR DESAFIO DESTE CONSENSO, POIS AS PACIENTES SOMEM DO SERVIÇO APÓS O PARTO.OBSERSERVEI QUE A MÉDICA ESTA COM ALGUMA TENDÊNCIAS DE PRESÇRIÇÃO PARA ATV EM INICIO DE TARV</v>
      </c>
      <c r="AF94" s="14" t="str">
        <f t="shared" si="82"/>
        <v>#MERC MEDICA CONSIDERA A CONTINUAÇÃO DA TARV APÓS A GESTAÇÃO O MAIOR DESAFIO DESTE CONSENSO, POIS AS PACIENTES SOMEM DO SERVIÇO APÓS O PARTO.OBSERSERVEI QUE A MÉDICA ESTA COM ALGUMA TENDÊNCIAS DE PRESÇRIÇÃO PARA ATV EM INICIO DE TARV</v>
      </c>
      <c r="AG94" s="14">
        <f t="shared" si="83"/>
        <v>1</v>
      </c>
      <c r="AH94" s="14">
        <f t="shared" ref="AH94:AL94" si="111">IFERROR(FIND("#",$AF94,AG94+1),LEN($AF94)+1)</f>
        <v>234</v>
      </c>
      <c r="AI94" s="14">
        <f t="shared" si="111"/>
        <v>234</v>
      </c>
      <c r="AJ94" s="14">
        <f t="shared" si="111"/>
        <v>234</v>
      </c>
      <c r="AK94" s="14">
        <f t="shared" si="111"/>
        <v>234</v>
      </c>
      <c r="AL94" s="14">
        <f t="shared" si="111"/>
        <v>234</v>
      </c>
      <c r="AM94" s="14" t="str">
        <f t="shared" ref="AM94:AM157" si="112">MID($AF94,AG94,IF(AG94=1,AH94,(AH94-AG94)))</f>
        <v>#MERC MEDICA CONSIDERA A CONTINUAÇÃO DA TARV APÓS A GESTAÇÃO O MAIOR DESAFIO DESTE CONSENSO, POIS AS PACIENTES SOMEM DO SERVIÇO APÓS O PARTO.OBSERSERVEI QUE A MÉDICA ESTA COM ALGUMA TENDÊNCIAS DE PRESÇRIÇÃO PARA ATV EM INICIO DE TARV</v>
      </c>
      <c r="AN94" s="14" t="str">
        <f t="shared" ref="AN94:AN157" si="113">IF(AH94=AI94,"",MID($AF94,AH94,AI94-AH94))</f>
        <v/>
      </c>
      <c r="AO94" s="14" t="str">
        <f t="shared" ref="AO94:AO157" si="114">IF(AI94=AJ94,"",MID($AF94,AI94,AJ94-AI94))</f>
        <v/>
      </c>
      <c r="AP94" s="14" t="str">
        <f t="shared" ref="AP94:AP157" si="115">IF(AJ94=AK94,"",MID($AF94,AJ94,AK94-AJ94))</f>
        <v/>
      </c>
      <c r="AQ94" s="14" t="str">
        <f t="shared" ref="AQ94:AQ157" si="116">IF(AK94=AL94,"",MID($AF94,AK94,AL94-AK94))</f>
        <v/>
      </c>
      <c r="AR94" s="14" t="str">
        <f t="shared" ref="AR94:AR157" si="117">IF(AL94=AK94,"",MID($AF94,AL94,LEN(AF94)-AL94))</f>
        <v/>
      </c>
    </row>
    <row r="95" spans="1:44" x14ac:dyDescent="0.25">
      <c r="A95">
        <v>1</v>
      </c>
      <c r="B95" t="s">
        <v>28</v>
      </c>
      <c r="C95">
        <v>391102</v>
      </c>
      <c r="D95" s="40">
        <v>41375.648611111101</v>
      </c>
      <c r="E95" s="40">
        <v>41375.681944444397</v>
      </c>
      <c r="F95" s="40">
        <v>41375.694444444402</v>
      </c>
      <c r="G95" t="s">
        <v>29</v>
      </c>
      <c r="H95">
        <v>60000012486907</v>
      </c>
      <c r="I95" t="s">
        <v>1665</v>
      </c>
      <c r="J95" t="s">
        <v>1666</v>
      </c>
      <c r="K95" t="s">
        <v>32</v>
      </c>
      <c r="L95">
        <v>6</v>
      </c>
      <c r="M95" t="s">
        <v>33</v>
      </c>
      <c r="N95">
        <v>60000015461254</v>
      </c>
      <c r="O95">
        <v>60000016462659</v>
      </c>
      <c r="P95">
        <v>140156000000467</v>
      </c>
      <c r="R95" t="s">
        <v>34</v>
      </c>
      <c r="S95" t="s">
        <v>35</v>
      </c>
      <c r="T95" t="s">
        <v>36</v>
      </c>
      <c r="W95" t="s">
        <v>37</v>
      </c>
      <c r="AC95" t="s">
        <v>1715</v>
      </c>
      <c r="AD95" t="s">
        <v>1443</v>
      </c>
      <c r="AE95" s="14" t="str">
        <f t="shared" si="80"/>
        <v>ABORDAGEM SOBRE SUSTENTABILIDADE DO PNAIDS MÉDICO JÁ NÃO LEMBRAVA DA DIFERENÇA DE PREÇO DE UM ARV PARA OUTRO E ACHA MUITO PERTINENTE ESTA CONSIDERAÇÃO.MÉDICO DIZ QUE AINDA NÃO TEM MUITA EXPERIÊNCIA COM KALETRA UMA VEZ AO DIA. COMENTEI QUE PODE SER UMA ABORDAGEM DE SUCESSO PARA ADESÃO, POIS TEMOS ESTUDOS QUE NOS APONTAM EM UMA MELHORA NA ADESÃO COM POSOLOGIA UM VEZ AO DIA COMPARADO COM POSOLOGIA DUAS VEZES AO DIA. MEDICO CONCORDOU EM FAZER UMA AVALHAÇÃO</v>
      </c>
      <c r="AF95" s="14" t="str">
        <f t="shared" si="82"/>
        <v>ABORDAGEM SOBRE SUSTENTABILIDADE DO PNAIDS MÉDICO JÁ NÃO LEMBRAVA DA DIFERENÇA DE PREÇO DE UM ARV PARA OUTRO E ACHA MUITO PERTINENTE ESTA CONSIDERAÇÃO.MÉDICO DIZ QUE AINDA NÃO TEM MUITA EXPERIÊNCIA COM KALETRA UMA VEZ AO DIA. COMENTEI QUE PODE SER UMA ABORDAGEM DE SUCESSO PARA ADESÃO, POIS TEMOS ESTUDOS QUE NOS APONTAM EM UMA MELHORA NA ADESÃO COM POSOLOGIA UM VEZ AO DIA COMPARADO COM POSOLOGIA DUAS VEZES AO DIA. MEDICO CONCORDOU EM FAZER UMA AVALHAÇÃO</v>
      </c>
      <c r="AG95" s="14">
        <f t="shared" si="83"/>
        <v>1</v>
      </c>
      <c r="AH95" s="14">
        <f t="shared" ref="AH95:AL95" si="118">IFERROR(FIND("#",$AF95,AG95+1),LEN($AF95)+1)</f>
        <v>457</v>
      </c>
      <c r="AI95" s="14">
        <f t="shared" si="118"/>
        <v>457</v>
      </c>
      <c r="AJ95" s="14">
        <f t="shared" si="118"/>
        <v>457</v>
      </c>
      <c r="AK95" s="14">
        <f t="shared" si="118"/>
        <v>457</v>
      </c>
      <c r="AL95" s="14">
        <f t="shared" si="118"/>
        <v>457</v>
      </c>
      <c r="AM95" s="14" t="str">
        <f t="shared" si="112"/>
        <v>ABORDAGEM SOBRE SUSTENTABILIDADE DO PNAIDS MÉDICO JÁ NÃO LEMBRAVA DA DIFERENÇA DE PREÇO DE UM ARV PARA OUTRO E ACHA MUITO PERTINENTE ESTA CONSIDERAÇÃO.MÉDICO DIZ QUE AINDA NÃO TEM MUITA EXPERIÊNCIA COM KALETRA UMA VEZ AO DIA. COMENTEI QUE PODE SER UMA ABORDAGEM DE SUCESSO PARA ADESÃO, POIS TEMOS ESTUDOS QUE NOS APONTAM EM UMA MELHORA NA ADESÃO COM POSOLOGIA UM VEZ AO DIA COMPARADO COM POSOLOGIA DUAS VEZES AO DIA. MEDICO CONCORDOU EM FAZER UMA AVALHAÇÃO</v>
      </c>
      <c r="AN95" s="14" t="str">
        <f t="shared" si="113"/>
        <v/>
      </c>
      <c r="AO95" s="14" t="str">
        <f t="shared" si="114"/>
        <v/>
      </c>
      <c r="AP95" s="14" t="str">
        <f t="shared" si="115"/>
        <v/>
      </c>
      <c r="AQ95" s="14" t="str">
        <f t="shared" si="116"/>
        <v/>
      </c>
      <c r="AR95" s="14" t="str">
        <f t="shared" si="117"/>
        <v/>
      </c>
    </row>
    <row r="96" spans="1:44" x14ac:dyDescent="0.25">
      <c r="A96">
        <v>1</v>
      </c>
      <c r="B96" t="s">
        <v>28</v>
      </c>
      <c r="C96">
        <v>391102</v>
      </c>
      <c r="D96" s="40">
        <v>41375.635416666701</v>
      </c>
      <c r="E96" s="40">
        <v>41376.735416666699</v>
      </c>
      <c r="F96" s="40">
        <v>41380.920833333301</v>
      </c>
      <c r="G96" t="s">
        <v>29</v>
      </c>
      <c r="H96">
        <v>60000017151766</v>
      </c>
      <c r="I96" t="s">
        <v>1716</v>
      </c>
      <c r="J96" t="s">
        <v>1717</v>
      </c>
      <c r="K96" t="s">
        <v>32</v>
      </c>
      <c r="L96">
        <v>4</v>
      </c>
      <c r="M96" t="s">
        <v>33</v>
      </c>
      <c r="N96">
        <v>60000015461254</v>
      </c>
      <c r="O96">
        <v>60000016462659</v>
      </c>
      <c r="P96">
        <v>140156000000532</v>
      </c>
      <c r="R96" t="s">
        <v>34</v>
      </c>
      <c r="S96" t="s">
        <v>35</v>
      </c>
      <c r="T96" t="s">
        <v>36</v>
      </c>
      <c r="W96" t="s">
        <v>37</v>
      </c>
      <c r="AC96" t="s">
        <v>1673</v>
      </c>
      <c r="AD96" t="s">
        <v>1443</v>
      </c>
      <c r="AE96" s="14" t="str">
        <f t="shared" si="80"/>
        <v>ABORDAGEM SOBRE SUSTENTABILIDADE DO PNAIDS MÉDICO JÁ NÃO LEMBRAVA DA DIFERENÇA DE PREÇO DE UM ARV PARA OUTRO E ACHA MUITO PERTINENTE ESTA CONSIDERAÇÃO</v>
      </c>
      <c r="AF96" s="14" t="str">
        <f t="shared" si="82"/>
        <v>ABORDAGEM SOBRE SUSTENTABILIDADE DO PNAIDS MÉDICO JÁ NÃO LEMBRAVA DA DIFERENÇA DE PREÇO DE UM ARV PARA OUTRO E ACHA MUITO PERTINENTE ESTA CONSIDERAÇÃO</v>
      </c>
      <c r="AG96" s="14">
        <f t="shared" si="83"/>
        <v>1</v>
      </c>
      <c r="AH96" s="14">
        <f t="shared" ref="AH96:AL96" si="119">IFERROR(FIND("#",$AF96,AG96+1),LEN($AF96)+1)</f>
        <v>151</v>
      </c>
      <c r="AI96" s="14">
        <f t="shared" si="119"/>
        <v>151</v>
      </c>
      <c r="AJ96" s="14">
        <f t="shared" si="119"/>
        <v>151</v>
      </c>
      <c r="AK96" s="14">
        <f t="shared" si="119"/>
        <v>151</v>
      </c>
      <c r="AL96" s="14">
        <f t="shared" si="119"/>
        <v>151</v>
      </c>
      <c r="AM96" s="14" t="str">
        <f t="shared" si="112"/>
        <v>ABORDAGEM SOBRE SUSTENTABILIDADE DO PNAIDS MÉDICO JÁ NÃO LEMBRAVA DA DIFERENÇA DE PREÇO DE UM ARV PARA OUTRO E ACHA MUITO PERTINENTE ESTA CONSIDERAÇÃO</v>
      </c>
      <c r="AN96" s="14" t="str">
        <f t="shared" si="113"/>
        <v/>
      </c>
      <c r="AO96" s="14" t="str">
        <f t="shared" si="114"/>
        <v/>
      </c>
      <c r="AP96" s="14" t="str">
        <f t="shared" si="115"/>
        <v/>
      </c>
      <c r="AQ96" s="14" t="str">
        <f t="shared" si="116"/>
        <v/>
      </c>
      <c r="AR96" s="14" t="str">
        <f t="shared" si="117"/>
        <v/>
      </c>
    </row>
    <row r="97" spans="1:44" x14ac:dyDescent="0.25">
      <c r="A97">
        <v>1</v>
      </c>
      <c r="B97" t="s">
        <v>28</v>
      </c>
      <c r="C97">
        <v>391102</v>
      </c>
      <c r="D97" s="40">
        <v>41375.628472222197</v>
      </c>
      <c r="E97" s="40">
        <v>41375.675694444399</v>
      </c>
      <c r="F97" s="40">
        <v>41375.640277777798</v>
      </c>
      <c r="G97" t="s">
        <v>29</v>
      </c>
      <c r="H97">
        <v>60000012450739</v>
      </c>
      <c r="I97" t="s">
        <v>1668</v>
      </c>
      <c r="J97" t="s">
        <v>1669</v>
      </c>
      <c r="K97" t="s">
        <v>32</v>
      </c>
      <c r="L97">
        <v>6</v>
      </c>
      <c r="M97" t="s">
        <v>33</v>
      </c>
      <c r="N97">
        <v>60000015461254</v>
      </c>
      <c r="O97">
        <v>60000016462659</v>
      </c>
      <c r="P97">
        <v>140156000000453</v>
      </c>
      <c r="R97" t="s">
        <v>34</v>
      </c>
      <c r="S97" t="s">
        <v>35</v>
      </c>
      <c r="T97" t="s">
        <v>36</v>
      </c>
      <c r="W97" t="s">
        <v>37</v>
      </c>
      <c r="AC97" t="s">
        <v>1718</v>
      </c>
      <c r="AD97" t="s">
        <v>1443</v>
      </c>
      <c r="AE97" s="14" t="str">
        <f t="shared" si="80"/>
        <v>ABORDAGEM SOBRE SUSTENTABILIDADE DO PNAIDS MÉDICO JÁ NÃO LEMBRAVA DA DIFERENÇA DE PREÇO DE UM ARV PARA OUTRO E ACHA MUITO PERTINENTE ESTA CONSIDERAÇÃO.MÉDICO DIZ ESTAR USANDO MAIS KALETRA NA POSOLOGIA UMA VEZ AO DIA E CONSIDERA UMA ABORDAGEM DE SUCESSO PARA ADESÃO.#MEC ENTENDE QUE A OPORTUNIDADE DE INICIO DE TARV EM CASAIS SORODISCORDANTES É UMA REALIDADE E COMENTOU QUE MUITOS JÁ VEM COM A INFORMAÇÃO E QUEREM PROTEGER O PARCEIRO</v>
      </c>
      <c r="AF97" s="14" t="str">
        <f t="shared" si="82"/>
        <v>ABORDAGEM SOBRE SUSTENTABILIDADE DO PNAIDS MÉDICO JÁ NÃO LEMBRAVA DA DIFERENÇA DE PREÇO DE UM ARV PARA OUTRO E ACHA MUITO PERTINENTE ESTA CONSIDERAÇÃO.MÉDICO DIZ ESTAR USANDO MAIS KALETRA NA POSOLOGIA UMA VEZ AO DIA E CONSIDERA UMA ABORDAGEM DE SUCESSO PARA ADESÃO.#MEC ENTENDE QUE A OPORTUNIDADE DE INICIO DE TARV EM CASAIS SORODISCORDANTES É UMA REALIDADE E COMENTOU QUE MUITOS JÁ VEM COM A INFORMAÇÃO E QUEREM PROTEGER O PARCEIRO</v>
      </c>
      <c r="AG97" s="14">
        <f t="shared" si="83"/>
        <v>266</v>
      </c>
      <c r="AH97" s="14">
        <f t="shared" ref="AH97:AL97" si="120">IFERROR(FIND("#",$AF97,AG97+1),LEN($AF97)+1)</f>
        <v>433</v>
      </c>
      <c r="AI97" s="14">
        <f t="shared" si="120"/>
        <v>433</v>
      </c>
      <c r="AJ97" s="14">
        <f t="shared" si="120"/>
        <v>433</v>
      </c>
      <c r="AK97" s="14">
        <f t="shared" si="120"/>
        <v>433</v>
      </c>
      <c r="AL97" s="14">
        <f t="shared" si="120"/>
        <v>433</v>
      </c>
      <c r="AM97" s="14" t="str">
        <f t="shared" si="112"/>
        <v>#MEC ENTENDE QUE A OPORTUNIDADE DE INICIO DE TARV EM CASAIS SORODISCORDANTES É UMA REALIDADE E COMENTOU QUE MUITOS JÁ VEM COM A INFORMAÇÃO E QUEREM PROTEGER O PARCEIRO</v>
      </c>
      <c r="AN97" s="14" t="str">
        <f t="shared" si="113"/>
        <v/>
      </c>
      <c r="AO97" s="14" t="str">
        <f t="shared" si="114"/>
        <v/>
      </c>
      <c r="AP97" s="14" t="str">
        <f t="shared" si="115"/>
        <v/>
      </c>
      <c r="AQ97" s="14" t="str">
        <f t="shared" si="116"/>
        <v/>
      </c>
      <c r="AR97" s="14" t="str">
        <f t="shared" si="117"/>
        <v/>
      </c>
    </row>
    <row r="98" spans="1:44" x14ac:dyDescent="0.25">
      <c r="A98">
        <v>1</v>
      </c>
      <c r="B98" t="s">
        <v>28</v>
      </c>
      <c r="C98">
        <v>391102</v>
      </c>
      <c r="D98" s="40">
        <v>41375.614583333299</v>
      </c>
      <c r="E98" s="40">
        <v>41375.679166666698</v>
      </c>
      <c r="F98" s="40">
        <v>41375.640277777798</v>
      </c>
      <c r="G98" t="s">
        <v>29</v>
      </c>
      <c r="H98">
        <v>60000012490099</v>
      </c>
      <c r="I98" t="s">
        <v>1659</v>
      </c>
      <c r="J98" t="s">
        <v>1660</v>
      </c>
      <c r="K98" t="s">
        <v>32</v>
      </c>
      <c r="L98">
        <v>4</v>
      </c>
      <c r="M98" t="s">
        <v>33</v>
      </c>
      <c r="N98">
        <v>60000015461254</v>
      </c>
      <c r="O98">
        <v>60000016462659</v>
      </c>
      <c r="P98">
        <v>140156000000460</v>
      </c>
      <c r="R98" t="s">
        <v>34</v>
      </c>
      <c r="S98" t="s">
        <v>35</v>
      </c>
      <c r="T98" t="s">
        <v>36</v>
      </c>
      <c r="W98" t="s">
        <v>37</v>
      </c>
      <c r="AC98" t="s">
        <v>1719</v>
      </c>
      <c r="AD98" t="s">
        <v>1443</v>
      </c>
      <c r="AE98" s="14" t="str">
        <f t="shared" si="80"/>
        <v>ABORDAGEM SOBRE SUSTENTABILIDADE DO PNAIDS MÉDICO JÁ NÃO LEMBRAVA DA DIFERENÇA DE PREÇO DE UM ARV PARA OUTRO E ACHA MUITO PERTINENTE ESTA CONSIDERAÇÃO.COMBINAMOS EVENTO 23/05.</v>
      </c>
      <c r="AF98" s="14" t="str">
        <f t="shared" si="82"/>
        <v>ABORDAGEM SOBRE SUSTENTABILIDADE DO PNAIDS MÉDICO JÁ NÃO LEMBRAVA DA DIFERENÇA DE PREÇO DE UM ARV PARA OUTRO E ACHA MUITO PERTINENTE ESTA CONSIDERAÇÃO.COMBINAMOS EVENTO 23/05.</v>
      </c>
      <c r="AG98" s="14">
        <f t="shared" si="83"/>
        <v>1</v>
      </c>
      <c r="AH98" s="14">
        <f t="shared" ref="AH98:AL98" si="121">IFERROR(FIND("#",$AF98,AG98+1),LEN($AF98)+1)</f>
        <v>176</v>
      </c>
      <c r="AI98" s="14">
        <f t="shared" si="121"/>
        <v>176</v>
      </c>
      <c r="AJ98" s="14">
        <f t="shared" si="121"/>
        <v>176</v>
      </c>
      <c r="AK98" s="14">
        <f t="shared" si="121"/>
        <v>176</v>
      </c>
      <c r="AL98" s="14">
        <f t="shared" si="121"/>
        <v>176</v>
      </c>
      <c r="AM98" s="14" t="str">
        <f t="shared" si="112"/>
        <v>ABORDAGEM SOBRE SUSTENTABILIDADE DO PNAIDS MÉDICO JÁ NÃO LEMBRAVA DA DIFERENÇA DE PREÇO DE UM ARV PARA OUTRO E ACHA MUITO PERTINENTE ESTA CONSIDERAÇÃO.COMBINAMOS EVENTO 23/05.</v>
      </c>
      <c r="AN98" s="14" t="str">
        <f t="shared" si="113"/>
        <v/>
      </c>
      <c r="AO98" s="14" t="str">
        <f t="shared" si="114"/>
        <v/>
      </c>
      <c r="AP98" s="14" t="str">
        <f t="shared" si="115"/>
        <v/>
      </c>
      <c r="AQ98" s="14" t="str">
        <f t="shared" si="116"/>
        <v/>
      </c>
      <c r="AR98" s="14" t="str">
        <f t="shared" si="117"/>
        <v/>
      </c>
    </row>
    <row r="99" spans="1:44" x14ac:dyDescent="0.25">
      <c r="A99">
        <v>1</v>
      </c>
      <c r="B99" t="s">
        <v>28</v>
      </c>
      <c r="C99">
        <v>391102</v>
      </c>
      <c r="D99" s="40">
        <v>41375.613888888904</v>
      </c>
      <c r="E99" s="40">
        <v>41376.739583333299</v>
      </c>
      <c r="F99" s="40">
        <v>41380.921527777798</v>
      </c>
      <c r="G99" t="s">
        <v>29</v>
      </c>
      <c r="H99">
        <v>60000012249031</v>
      </c>
      <c r="I99" t="s">
        <v>1720</v>
      </c>
      <c r="J99" t="s">
        <v>1721</v>
      </c>
      <c r="K99" t="s">
        <v>32</v>
      </c>
      <c r="L99">
        <v>4</v>
      </c>
      <c r="M99" t="s">
        <v>33</v>
      </c>
      <c r="N99">
        <v>60000015461254</v>
      </c>
      <c r="O99">
        <v>60000016462659</v>
      </c>
      <c r="P99">
        <v>140156000000553</v>
      </c>
      <c r="R99" t="s">
        <v>34</v>
      </c>
      <c r="S99" t="s">
        <v>35</v>
      </c>
      <c r="T99" t="s">
        <v>36</v>
      </c>
      <c r="W99" t="s">
        <v>37</v>
      </c>
      <c r="AC99" t="s">
        <v>1673</v>
      </c>
      <c r="AD99" t="s">
        <v>1443</v>
      </c>
      <c r="AE99" s="14" t="str">
        <f t="shared" si="80"/>
        <v>ABORDAGEM SOBRE SUSTENTABILIDADE DO PNAIDS MÉDICO JÁ NÃO LEMBRAVA DA DIFERENÇA DE PREÇO DE UM ARV PARA OUTRO E ACHA MUITO PERTINENTE ESTA CONSIDERAÇÃO</v>
      </c>
      <c r="AF99" s="14" t="str">
        <f t="shared" si="82"/>
        <v>ABORDAGEM SOBRE SUSTENTABILIDADE DO PNAIDS MÉDICO JÁ NÃO LEMBRAVA DA DIFERENÇA DE PREÇO DE UM ARV PARA OUTRO E ACHA MUITO PERTINENTE ESTA CONSIDERAÇÃO</v>
      </c>
      <c r="AG99" s="14">
        <f t="shared" si="83"/>
        <v>1</v>
      </c>
      <c r="AH99" s="14">
        <f t="shared" ref="AH99:AL99" si="122">IFERROR(FIND("#",$AF99,AG99+1),LEN($AF99)+1)</f>
        <v>151</v>
      </c>
      <c r="AI99" s="14">
        <f t="shared" si="122"/>
        <v>151</v>
      </c>
      <c r="AJ99" s="14">
        <f t="shared" si="122"/>
        <v>151</v>
      </c>
      <c r="AK99" s="14">
        <f t="shared" si="122"/>
        <v>151</v>
      </c>
      <c r="AL99" s="14">
        <f t="shared" si="122"/>
        <v>151</v>
      </c>
      <c r="AM99" s="14" t="str">
        <f t="shared" si="112"/>
        <v>ABORDAGEM SOBRE SUSTENTABILIDADE DO PNAIDS MÉDICO JÁ NÃO LEMBRAVA DA DIFERENÇA DE PREÇO DE UM ARV PARA OUTRO E ACHA MUITO PERTINENTE ESTA CONSIDERAÇÃO</v>
      </c>
      <c r="AN99" s="14" t="str">
        <f t="shared" si="113"/>
        <v/>
      </c>
      <c r="AO99" s="14" t="str">
        <f t="shared" si="114"/>
        <v/>
      </c>
      <c r="AP99" s="14" t="str">
        <f t="shared" si="115"/>
        <v/>
      </c>
      <c r="AQ99" s="14" t="str">
        <f t="shared" si="116"/>
        <v/>
      </c>
      <c r="AR99" s="14" t="str">
        <f t="shared" si="117"/>
        <v/>
      </c>
    </row>
    <row r="100" spans="1:44" x14ac:dyDescent="0.25">
      <c r="A100">
        <v>1</v>
      </c>
      <c r="B100" t="s">
        <v>28</v>
      </c>
      <c r="C100">
        <v>391102</v>
      </c>
      <c r="D100" s="40">
        <v>41374.694444444402</v>
      </c>
      <c r="E100" s="40">
        <v>41375.622222222199</v>
      </c>
      <c r="F100" s="40">
        <v>41375.609722222202</v>
      </c>
      <c r="G100" t="s">
        <v>29</v>
      </c>
      <c r="H100">
        <v>60000012352871</v>
      </c>
      <c r="I100" t="s">
        <v>70</v>
      </c>
      <c r="J100" t="s">
        <v>71</v>
      </c>
      <c r="K100" t="s">
        <v>32</v>
      </c>
      <c r="L100">
        <v>4</v>
      </c>
      <c r="M100" t="s">
        <v>33</v>
      </c>
      <c r="N100">
        <v>60000015461254</v>
      </c>
      <c r="O100">
        <v>60000016462659</v>
      </c>
      <c r="P100">
        <v>140156000000432</v>
      </c>
      <c r="R100" t="s">
        <v>34</v>
      </c>
      <c r="S100" t="s">
        <v>35</v>
      </c>
      <c r="T100" t="s">
        <v>36</v>
      </c>
      <c r="W100" t="s">
        <v>37</v>
      </c>
      <c r="AC100" t="s">
        <v>1722</v>
      </c>
      <c r="AD100" t="s">
        <v>1443</v>
      </c>
      <c r="AE100" s="14" t="str">
        <f t="shared" si="80"/>
        <v>Verificar conduta NO momento de DRC com TDF+ATVMÉDICA DIZ NÃO USAR TDF+ATV JUSTAMENTE PELO RISCO AUMENTADO PARA DRCABORDEI SUATENTABILIDADE DO PNAIDS MÉDICA SABIA QUE HAVIA TANTA DIFERENÇA DE UM ARV PARA O OUTRO</v>
      </c>
      <c r="AF100" s="14" t="str">
        <f t="shared" si="82"/>
        <v>Verificar conduta NO momento de DRC com TDF+ATVMÉDICA DIZ NÃO USAR TDF+ATV JUSTAMENTE PELO RISCO AUMENTADO PARA DRCABORDEI SUATENTABILIDADE DO PNAIDS MÉDICA SABIA QUE HAVIA TANTA DIFERENÇA DE UM ARV PARA O OUTRO</v>
      </c>
      <c r="AG100" s="14">
        <f t="shared" si="83"/>
        <v>1</v>
      </c>
      <c r="AH100" s="14">
        <f t="shared" ref="AH100:AL100" si="123">IFERROR(FIND("#",$AF100,AG100+1),LEN($AF100)+1)</f>
        <v>212</v>
      </c>
      <c r="AI100" s="14">
        <f t="shared" si="123"/>
        <v>212</v>
      </c>
      <c r="AJ100" s="14">
        <f t="shared" si="123"/>
        <v>212</v>
      </c>
      <c r="AK100" s="14">
        <f t="shared" si="123"/>
        <v>212</v>
      </c>
      <c r="AL100" s="14">
        <f t="shared" si="123"/>
        <v>212</v>
      </c>
      <c r="AM100" s="14" t="str">
        <f t="shared" si="112"/>
        <v>Verificar conduta NO momento de DRC com TDF+ATVMÉDICA DIZ NÃO USAR TDF+ATV JUSTAMENTE PELO RISCO AUMENTADO PARA DRCABORDEI SUATENTABILIDADE DO PNAIDS MÉDICA SABIA QUE HAVIA TANTA DIFERENÇA DE UM ARV PARA O OUTRO</v>
      </c>
      <c r="AN100" s="14" t="str">
        <f t="shared" si="113"/>
        <v/>
      </c>
      <c r="AO100" s="14" t="str">
        <f t="shared" si="114"/>
        <v/>
      </c>
      <c r="AP100" s="14" t="str">
        <f t="shared" si="115"/>
        <v/>
      </c>
      <c r="AQ100" s="14" t="str">
        <f t="shared" si="116"/>
        <v/>
      </c>
      <c r="AR100" s="14" t="str">
        <f t="shared" si="117"/>
        <v/>
      </c>
    </row>
    <row r="101" spans="1:44" x14ac:dyDescent="0.25">
      <c r="A101">
        <v>1</v>
      </c>
      <c r="B101" t="s">
        <v>28</v>
      </c>
      <c r="C101">
        <v>391102</v>
      </c>
      <c r="D101" s="40">
        <v>41374.654166666704</v>
      </c>
      <c r="E101" s="40">
        <v>41376.738194444399</v>
      </c>
      <c r="F101" s="40">
        <v>41380.921527777798</v>
      </c>
      <c r="G101" t="s">
        <v>29</v>
      </c>
      <c r="H101">
        <v>60000017150858</v>
      </c>
      <c r="I101" t="s">
        <v>1723</v>
      </c>
      <c r="J101" t="s">
        <v>1724</v>
      </c>
      <c r="K101" t="s">
        <v>32</v>
      </c>
      <c r="L101">
        <v>4</v>
      </c>
      <c r="M101" t="s">
        <v>33</v>
      </c>
      <c r="N101">
        <v>60000015461254</v>
      </c>
      <c r="O101">
        <v>60000016462659</v>
      </c>
      <c r="P101">
        <v>140156000000546</v>
      </c>
      <c r="R101" t="s">
        <v>34</v>
      </c>
      <c r="S101" t="s">
        <v>35</v>
      </c>
      <c r="T101" t="s">
        <v>36</v>
      </c>
      <c r="W101" t="s">
        <v>37</v>
      </c>
      <c r="AC101" t="s">
        <v>1673</v>
      </c>
      <c r="AD101" t="s">
        <v>1443</v>
      </c>
      <c r="AE101" s="14" t="str">
        <f t="shared" si="80"/>
        <v>ABORDAGEM SOBRE SUSTENTABILIDADE DO PNAIDS MÉDICO JÁ NÃO LEMBRAVA DA DIFERENÇA DE PREÇO DE UM ARV PARA OUTRO E ACHA MUITO PERTINENTE ESTA CONSIDERAÇÃO</v>
      </c>
      <c r="AF101" s="14" t="str">
        <f t="shared" si="82"/>
        <v>ABORDAGEM SOBRE SUSTENTABILIDADE DO PNAIDS MÉDICO JÁ NÃO LEMBRAVA DA DIFERENÇA DE PREÇO DE UM ARV PARA OUTRO E ACHA MUITO PERTINENTE ESTA CONSIDERAÇÃO</v>
      </c>
      <c r="AG101" s="14">
        <f t="shared" si="83"/>
        <v>1</v>
      </c>
      <c r="AH101" s="14">
        <f t="shared" ref="AH101:AL101" si="124">IFERROR(FIND("#",$AF101,AG101+1),LEN($AF101)+1)</f>
        <v>151</v>
      </c>
      <c r="AI101" s="14">
        <f t="shared" si="124"/>
        <v>151</v>
      </c>
      <c r="AJ101" s="14">
        <f t="shared" si="124"/>
        <v>151</v>
      </c>
      <c r="AK101" s="14">
        <f t="shared" si="124"/>
        <v>151</v>
      </c>
      <c r="AL101" s="14">
        <f t="shared" si="124"/>
        <v>151</v>
      </c>
      <c r="AM101" s="14" t="str">
        <f t="shared" si="112"/>
        <v>ABORDAGEM SOBRE SUSTENTABILIDADE DO PNAIDS MÉDICO JÁ NÃO LEMBRAVA DA DIFERENÇA DE PREÇO DE UM ARV PARA OUTRO E ACHA MUITO PERTINENTE ESTA CONSIDERAÇÃO</v>
      </c>
      <c r="AN101" s="14" t="str">
        <f t="shared" si="113"/>
        <v/>
      </c>
      <c r="AO101" s="14" t="str">
        <f t="shared" si="114"/>
        <v/>
      </c>
      <c r="AP101" s="14" t="str">
        <f t="shared" si="115"/>
        <v/>
      </c>
      <c r="AQ101" s="14" t="str">
        <f t="shared" si="116"/>
        <v/>
      </c>
      <c r="AR101" s="14" t="str">
        <f t="shared" si="117"/>
        <v/>
      </c>
    </row>
    <row r="102" spans="1:44" x14ac:dyDescent="0.25">
      <c r="A102">
        <v>1</v>
      </c>
      <c r="B102" t="s">
        <v>28</v>
      </c>
      <c r="C102">
        <v>391102</v>
      </c>
      <c r="D102" s="40">
        <v>41374.608333333301</v>
      </c>
      <c r="E102" s="40">
        <v>41375.610416666699</v>
      </c>
      <c r="F102" s="40">
        <v>41375.579861111102</v>
      </c>
      <c r="G102" t="s">
        <v>29</v>
      </c>
      <c r="H102">
        <v>60000012461771</v>
      </c>
      <c r="I102" t="s">
        <v>50</v>
      </c>
      <c r="J102" t="s">
        <v>51</v>
      </c>
      <c r="K102" t="s">
        <v>32</v>
      </c>
      <c r="L102">
        <v>6</v>
      </c>
      <c r="M102" t="s">
        <v>33</v>
      </c>
      <c r="N102">
        <v>60000015461254</v>
      </c>
      <c r="O102">
        <v>60000016462659</v>
      </c>
      <c r="P102">
        <v>140156000000425</v>
      </c>
      <c r="R102" t="s">
        <v>34</v>
      </c>
      <c r="S102" t="s">
        <v>35</v>
      </c>
      <c r="T102" t="s">
        <v>36</v>
      </c>
      <c r="W102" t="s">
        <v>37</v>
      </c>
      <c r="AC102" t="s">
        <v>1725</v>
      </c>
      <c r="AD102" t="s">
        <v>1443</v>
      </c>
      <c r="AE102" s="14" t="str">
        <f t="shared" si="80"/>
        <v>SONDAR SOBRE KALETRA EM DOSE ÚNICAMÉDICO DIZ TER COMEÇADO TRÊS PACIENTes com KALETRA dose únicaEstá esperando retornoFALAMOS SOBRE SUSTENTABILIDADE DO PNAIDS E FOI SENSIBILIZADO</v>
      </c>
      <c r="AF102" s="14" t="str">
        <f t="shared" si="82"/>
        <v>SONDAR SOBRE KALETRA EM DOSE ÚNICAMÉDICO DIZ TER COMEÇADO TRÊS PACIENTes com KALETRA dose únicaEstá esperando retornoFALAMOS SOBRE SUSTENTABILIDADE DO PNAIDS E FOI SENSIBILIZADO</v>
      </c>
      <c r="AG102" s="14">
        <f t="shared" si="83"/>
        <v>1</v>
      </c>
      <c r="AH102" s="14">
        <f t="shared" ref="AH102:AL102" si="125">IFERROR(FIND("#",$AF102,AG102+1),LEN($AF102)+1)</f>
        <v>178</v>
      </c>
      <c r="AI102" s="14">
        <f t="shared" si="125"/>
        <v>178</v>
      </c>
      <c r="AJ102" s="14">
        <f t="shared" si="125"/>
        <v>178</v>
      </c>
      <c r="AK102" s="14">
        <f t="shared" si="125"/>
        <v>178</v>
      </c>
      <c r="AL102" s="14">
        <f t="shared" si="125"/>
        <v>178</v>
      </c>
      <c r="AM102" s="14" t="str">
        <f t="shared" si="112"/>
        <v>SONDAR SOBRE KALETRA EM DOSE ÚNICAMÉDICO DIZ TER COMEÇADO TRÊS PACIENTes com KALETRA dose únicaEstá esperando retornoFALAMOS SOBRE SUSTENTABILIDADE DO PNAIDS E FOI SENSIBILIZADO</v>
      </c>
      <c r="AN102" s="14" t="str">
        <f t="shared" si="113"/>
        <v/>
      </c>
      <c r="AO102" s="14" t="str">
        <f t="shared" si="114"/>
        <v/>
      </c>
      <c r="AP102" s="14" t="str">
        <f t="shared" si="115"/>
        <v/>
      </c>
      <c r="AQ102" s="14" t="str">
        <f t="shared" si="116"/>
        <v/>
      </c>
      <c r="AR102" s="14" t="str">
        <f t="shared" si="117"/>
        <v/>
      </c>
    </row>
    <row r="103" spans="1:44" x14ac:dyDescent="0.25">
      <c r="A103">
        <v>1</v>
      </c>
      <c r="B103" t="s">
        <v>28</v>
      </c>
      <c r="C103">
        <v>391102</v>
      </c>
      <c r="D103" s="40">
        <v>41374.479166666701</v>
      </c>
      <c r="E103" s="40">
        <v>41376.7368055556</v>
      </c>
      <c r="F103" s="40">
        <v>41380.921527777798</v>
      </c>
      <c r="G103" t="s">
        <v>29</v>
      </c>
      <c r="H103">
        <v>60000012371159</v>
      </c>
      <c r="I103" t="s">
        <v>1726</v>
      </c>
      <c r="J103" t="s">
        <v>1727</v>
      </c>
      <c r="K103" t="s">
        <v>32</v>
      </c>
      <c r="L103">
        <v>6</v>
      </c>
      <c r="M103" t="s">
        <v>33</v>
      </c>
      <c r="N103">
        <v>60000015461254</v>
      </c>
      <c r="O103">
        <v>60000016462659</v>
      </c>
      <c r="P103">
        <v>140156000000539</v>
      </c>
      <c r="R103" t="s">
        <v>34</v>
      </c>
      <c r="S103" t="s">
        <v>35</v>
      </c>
      <c r="T103" t="s">
        <v>36</v>
      </c>
      <c r="W103" t="s">
        <v>37</v>
      </c>
      <c r="AC103" t="s">
        <v>1673</v>
      </c>
      <c r="AD103" t="s">
        <v>1443</v>
      </c>
      <c r="AE103" s="14" t="str">
        <f t="shared" si="80"/>
        <v>ABORDAGEM SOBRE SUSTENTABILIDADE DO PNAIDS MÉDICO JÁ NÃO LEMBRAVA DA DIFERENÇA DE PREÇO DE UM ARV PARA OUTRO E ACHA MUITO PERTINENTE ESTA CONSIDERAÇÃO</v>
      </c>
      <c r="AF103" s="14" t="str">
        <f t="shared" si="82"/>
        <v>ABORDAGEM SOBRE SUSTENTABILIDADE DO PNAIDS MÉDICO JÁ NÃO LEMBRAVA DA DIFERENÇA DE PREÇO DE UM ARV PARA OUTRO E ACHA MUITO PERTINENTE ESTA CONSIDERAÇÃO</v>
      </c>
      <c r="AG103" s="14">
        <f t="shared" si="83"/>
        <v>1</v>
      </c>
      <c r="AH103" s="14">
        <f t="shared" ref="AH103:AL103" si="126">IFERROR(FIND("#",$AF103,AG103+1),LEN($AF103)+1)</f>
        <v>151</v>
      </c>
      <c r="AI103" s="14">
        <f t="shared" si="126"/>
        <v>151</v>
      </c>
      <c r="AJ103" s="14">
        <f t="shared" si="126"/>
        <v>151</v>
      </c>
      <c r="AK103" s="14">
        <f t="shared" si="126"/>
        <v>151</v>
      </c>
      <c r="AL103" s="14">
        <f t="shared" si="126"/>
        <v>151</v>
      </c>
      <c r="AM103" s="14" t="str">
        <f t="shared" si="112"/>
        <v>ABORDAGEM SOBRE SUSTENTABILIDADE DO PNAIDS MÉDICO JÁ NÃO LEMBRAVA DA DIFERENÇA DE PREÇO DE UM ARV PARA OUTRO E ACHA MUITO PERTINENTE ESTA CONSIDERAÇÃO</v>
      </c>
      <c r="AN103" s="14" t="str">
        <f t="shared" si="113"/>
        <v/>
      </c>
      <c r="AO103" s="14" t="str">
        <f t="shared" si="114"/>
        <v/>
      </c>
      <c r="AP103" s="14" t="str">
        <f t="shared" si="115"/>
        <v/>
      </c>
      <c r="AQ103" s="14" t="str">
        <f t="shared" si="116"/>
        <v/>
      </c>
      <c r="AR103" s="14" t="str">
        <f t="shared" si="117"/>
        <v/>
      </c>
    </row>
    <row r="104" spans="1:44" x14ac:dyDescent="0.25">
      <c r="A104">
        <v>1</v>
      </c>
      <c r="B104" t="s">
        <v>28</v>
      </c>
      <c r="C104">
        <v>391102</v>
      </c>
      <c r="D104" s="40">
        <v>41374.479166666701</v>
      </c>
      <c r="E104" s="40">
        <v>41376.7368055556</v>
      </c>
      <c r="F104" s="40">
        <v>41380.921527777798</v>
      </c>
      <c r="G104" t="s">
        <v>29</v>
      </c>
      <c r="H104">
        <v>60000012371159</v>
      </c>
      <c r="I104" t="s">
        <v>1726</v>
      </c>
      <c r="J104" t="s">
        <v>1727</v>
      </c>
      <c r="K104" t="s">
        <v>32</v>
      </c>
      <c r="L104">
        <v>6</v>
      </c>
      <c r="M104" t="s">
        <v>33</v>
      </c>
      <c r="N104">
        <v>60000015461254</v>
      </c>
      <c r="O104">
        <v>60000016462659</v>
      </c>
      <c r="P104">
        <v>140156000000539</v>
      </c>
      <c r="R104" t="s">
        <v>34</v>
      </c>
      <c r="S104" t="s">
        <v>35</v>
      </c>
      <c r="T104" t="s">
        <v>36</v>
      </c>
      <c r="W104" t="s">
        <v>37</v>
      </c>
      <c r="AC104" t="s">
        <v>1673</v>
      </c>
      <c r="AD104" t="s">
        <v>1443</v>
      </c>
      <c r="AE104" s="14" t="str">
        <f t="shared" si="80"/>
        <v>ABORDAGEM SOBRE SUSTENTABILIDADE DO PNAIDS MÉDICO JÁ NÃO LEMBRAVA DA DIFERENÇA DE PREÇO DE UM ARV PARA OUTRO E ACHA MUITO PERTINENTE ESTA CONSIDERAÇÃO</v>
      </c>
      <c r="AF104" s="14" t="str">
        <f t="shared" si="82"/>
        <v>ABORDAGEM SOBRE SUSTENTABILIDADE DO PNAIDS MÉDICO JÁ NÃO LEMBRAVA DA DIFERENÇA DE PREÇO DE UM ARV PARA OUTRO E ACHA MUITO PERTINENTE ESTA CONSIDERAÇÃO</v>
      </c>
      <c r="AG104" s="14">
        <f t="shared" si="83"/>
        <v>1</v>
      </c>
      <c r="AH104" s="14">
        <f t="shared" ref="AH104:AL104" si="127">IFERROR(FIND("#",$AF104,AG104+1),LEN($AF104)+1)</f>
        <v>151</v>
      </c>
      <c r="AI104" s="14">
        <f t="shared" si="127"/>
        <v>151</v>
      </c>
      <c r="AJ104" s="14">
        <f t="shared" si="127"/>
        <v>151</v>
      </c>
      <c r="AK104" s="14">
        <f t="shared" si="127"/>
        <v>151</v>
      </c>
      <c r="AL104" s="14">
        <f t="shared" si="127"/>
        <v>151</v>
      </c>
      <c r="AM104" s="14" t="str">
        <f t="shared" si="112"/>
        <v>ABORDAGEM SOBRE SUSTENTABILIDADE DO PNAIDS MÉDICO JÁ NÃO LEMBRAVA DA DIFERENÇA DE PREÇO DE UM ARV PARA OUTRO E ACHA MUITO PERTINENTE ESTA CONSIDERAÇÃO</v>
      </c>
      <c r="AN104" s="14" t="str">
        <f t="shared" si="113"/>
        <v/>
      </c>
      <c r="AO104" s="14" t="str">
        <f t="shared" si="114"/>
        <v/>
      </c>
      <c r="AP104" s="14" t="str">
        <f t="shared" si="115"/>
        <v/>
      </c>
      <c r="AQ104" s="14" t="str">
        <f t="shared" si="116"/>
        <v/>
      </c>
      <c r="AR104" s="14" t="str">
        <f t="shared" si="117"/>
        <v/>
      </c>
    </row>
    <row r="105" spans="1:44" x14ac:dyDescent="0.25">
      <c r="A105">
        <v>1</v>
      </c>
      <c r="B105" t="s">
        <v>28</v>
      </c>
      <c r="C105">
        <v>391102</v>
      </c>
      <c r="D105" s="40">
        <v>41374.479166666701</v>
      </c>
      <c r="E105" s="40">
        <v>41376.7368055556</v>
      </c>
      <c r="F105" s="40">
        <v>41380.921527777798</v>
      </c>
      <c r="G105" t="s">
        <v>29</v>
      </c>
      <c r="H105">
        <v>60000012371159</v>
      </c>
      <c r="I105" t="s">
        <v>1726</v>
      </c>
      <c r="J105" t="s">
        <v>1727</v>
      </c>
      <c r="K105" t="s">
        <v>32</v>
      </c>
      <c r="L105">
        <v>6</v>
      </c>
      <c r="M105" t="s">
        <v>33</v>
      </c>
      <c r="N105">
        <v>60000015461254</v>
      </c>
      <c r="O105">
        <v>60000016462659</v>
      </c>
      <c r="P105">
        <v>140156000000539</v>
      </c>
      <c r="R105" t="s">
        <v>34</v>
      </c>
      <c r="S105" t="s">
        <v>35</v>
      </c>
      <c r="T105" t="s">
        <v>36</v>
      </c>
      <c r="W105" t="s">
        <v>37</v>
      </c>
      <c r="AC105" t="s">
        <v>1673</v>
      </c>
      <c r="AD105" t="s">
        <v>1443</v>
      </c>
      <c r="AE105" s="14" t="str">
        <f t="shared" si="80"/>
        <v>ABORDAGEM SOBRE SUSTENTABILIDADE DO PNAIDS MÉDICO JÁ NÃO LEMBRAVA DA DIFERENÇA DE PREÇO DE UM ARV PARA OUTRO E ACHA MUITO PERTINENTE ESTA CONSIDERAÇÃO</v>
      </c>
      <c r="AF105" s="14" t="str">
        <f t="shared" si="82"/>
        <v>ABORDAGEM SOBRE SUSTENTABILIDADE DO PNAIDS MÉDICO JÁ NÃO LEMBRAVA DA DIFERENÇA DE PREÇO DE UM ARV PARA OUTRO E ACHA MUITO PERTINENTE ESTA CONSIDERAÇÃO</v>
      </c>
      <c r="AG105" s="14">
        <f t="shared" si="83"/>
        <v>1</v>
      </c>
      <c r="AH105" s="14">
        <f t="shared" ref="AH105:AL105" si="128">IFERROR(FIND("#",$AF105,AG105+1),LEN($AF105)+1)</f>
        <v>151</v>
      </c>
      <c r="AI105" s="14">
        <f t="shared" si="128"/>
        <v>151</v>
      </c>
      <c r="AJ105" s="14">
        <f t="shared" si="128"/>
        <v>151</v>
      </c>
      <c r="AK105" s="14">
        <f t="shared" si="128"/>
        <v>151</v>
      </c>
      <c r="AL105" s="14">
        <f t="shared" si="128"/>
        <v>151</v>
      </c>
      <c r="AM105" s="14" t="str">
        <f t="shared" si="112"/>
        <v>ABORDAGEM SOBRE SUSTENTABILIDADE DO PNAIDS MÉDICO JÁ NÃO LEMBRAVA DA DIFERENÇA DE PREÇO DE UM ARV PARA OUTRO E ACHA MUITO PERTINENTE ESTA CONSIDERAÇÃO</v>
      </c>
      <c r="AN105" s="14" t="str">
        <f t="shared" si="113"/>
        <v/>
      </c>
      <c r="AO105" s="14" t="str">
        <f t="shared" si="114"/>
        <v/>
      </c>
      <c r="AP105" s="14" t="str">
        <f t="shared" si="115"/>
        <v/>
      </c>
      <c r="AQ105" s="14" t="str">
        <f t="shared" si="116"/>
        <v/>
      </c>
      <c r="AR105" s="14" t="str">
        <f t="shared" si="117"/>
        <v/>
      </c>
    </row>
    <row r="106" spans="1:44" x14ac:dyDescent="0.25">
      <c r="A106">
        <v>1</v>
      </c>
      <c r="B106" t="s">
        <v>28</v>
      </c>
      <c r="C106">
        <v>391102</v>
      </c>
      <c r="D106" s="40">
        <v>41374.394444444399</v>
      </c>
      <c r="E106" s="40">
        <v>41375.625</v>
      </c>
      <c r="F106" s="40">
        <v>41375.609722222202</v>
      </c>
      <c r="G106" t="s">
        <v>29</v>
      </c>
      <c r="H106">
        <v>60000012421031</v>
      </c>
      <c r="I106" t="s">
        <v>1728</v>
      </c>
      <c r="J106" t="s">
        <v>1729</v>
      </c>
      <c r="K106" t="s">
        <v>32</v>
      </c>
      <c r="L106">
        <v>3</v>
      </c>
      <c r="M106" t="s">
        <v>33</v>
      </c>
      <c r="N106">
        <v>60000015461254</v>
      </c>
      <c r="O106">
        <v>60000016462659</v>
      </c>
      <c r="P106">
        <v>140156000000439</v>
      </c>
      <c r="R106" t="s">
        <v>34</v>
      </c>
      <c r="S106" t="s">
        <v>35</v>
      </c>
      <c r="T106" t="s">
        <v>36</v>
      </c>
      <c r="W106" t="s">
        <v>37</v>
      </c>
      <c r="AC106" t="s">
        <v>1673</v>
      </c>
      <c r="AD106" t="s">
        <v>1443</v>
      </c>
      <c r="AE106" s="14" t="str">
        <f t="shared" si="80"/>
        <v>ABORDAGEM SOBRE SUSTENTABILIDADE DO PNAIDS MÉDICO JÁ NÃO LEMBRAVA DA DIFERENÇA DE PREÇO DE UM ARV PARA OUTRO E ACHA MUITO PERTINENTE ESTA CONSIDERAÇÃO</v>
      </c>
      <c r="AF106" s="14" t="str">
        <f t="shared" si="82"/>
        <v>ABORDAGEM SOBRE SUSTENTABILIDADE DO PNAIDS MÉDICO JÁ NÃO LEMBRAVA DA DIFERENÇA DE PREÇO DE UM ARV PARA OUTRO E ACHA MUITO PERTINENTE ESTA CONSIDERAÇÃO</v>
      </c>
      <c r="AG106" s="14">
        <f t="shared" si="83"/>
        <v>1</v>
      </c>
      <c r="AH106" s="14">
        <f t="shared" ref="AH106:AL106" si="129">IFERROR(FIND("#",$AF106,AG106+1),LEN($AF106)+1)</f>
        <v>151</v>
      </c>
      <c r="AI106" s="14">
        <f t="shared" si="129"/>
        <v>151</v>
      </c>
      <c r="AJ106" s="14">
        <f t="shared" si="129"/>
        <v>151</v>
      </c>
      <c r="AK106" s="14">
        <f t="shared" si="129"/>
        <v>151</v>
      </c>
      <c r="AL106" s="14">
        <f t="shared" si="129"/>
        <v>151</v>
      </c>
      <c r="AM106" s="14" t="str">
        <f t="shared" si="112"/>
        <v>ABORDAGEM SOBRE SUSTENTABILIDADE DO PNAIDS MÉDICO JÁ NÃO LEMBRAVA DA DIFERENÇA DE PREÇO DE UM ARV PARA OUTRO E ACHA MUITO PERTINENTE ESTA CONSIDERAÇÃO</v>
      </c>
      <c r="AN106" s="14" t="str">
        <f t="shared" si="113"/>
        <v/>
      </c>
      <c r="AO106" s="14" t="str">
        <f t="shared" si="114"/>
        <v/>
      </c>
      <c r="AP106" s="14" t="str">
        <f t="shared" si="115"/>
        <v/>
      </c>
      <c r="AQ106" s="14" t="str">
        <f t="shared" si="116"/>
        <v/>
      </c>
      <c r="AR106" s="14" t="str">
        <f t="shared" si="117"/>
        <v/>
      </c>
    </row>
    <row r="107" spans="1:44" x14ac:dyDescent="0.25">
      <c r="A107">
        <v>1</v>
      </c>
      <c r="B107" t="s">
        <v>28</v>
      </c>
      <c r="C107">
        <v>391102</v>
      </c>
      <c r="D107" s="40">
        <v>41373.697916666701</v>
      </c>
      <c r="E107" s="40">
        <v>41373.995138888902</v>
      </c>
      <c r="F107" s="40">
        <v>41375.557638888902</v>
      </c>
      <c r="G107" t="s">
        <v>29</v>
      </c>
      <c r="H107">
        <v>60000012471027</v>
      </c>
      <c r="I107" t="s">
        <v>1730</v>
      </c>
      <c r="J107" t="s">
        <v>1731</v>
      </c>
      <c r="K107" t="s">
        <v>32</v>
      </c>
      <c r="L107">
        <v>3</v>
      </c>
      <c r="M107" t="s">
        <v>33</v>
      </c>
      <c r="N107">
        <v>60000015461254</v>
      </c>
      <c r="O107">
        <v>60000016462659</v>
      </c>
      <c r="P107">
        <v>140156000000409</v>
      </c>
      <c r="R107" t="s">
        <v>34</v>
      </c>
      <c r="S107" t="s">
        <v>35</v>
      </c>
      <c r="T107" t="s">
        <v>36</v>
      </c>
      <c r="W107" t="s">
        <v>37</v>
      </c>
      <c r="AC107" t="s">
        <v>1732</v>
      </c>
      <c r="AD107" t="s">
        <v>1443</v>
      </c>
      <c r="AE107" s="14" t="str">
        <f t="shared" si="80"/>
        <v>#CON MÉDICO DIZ QUE ATV SEM BOOSTER FUNCIONA MUITO BEM PARA PACIENTES ADERENTE INCLUSIVE COM TENOFOVIRLEMBRE A INTERAÇÃO DE TENO COM ATV O QUE FAZ BAIXAR BASTANTE A CONCENTRAÇÃO PLASMÁTICA, MAS O MÉDICO DIZ QUE FUNCIONA E QUE ELE TEM PACIENTES A ANOS INDETECTÁVEL ENTÃO FALAMOS SOBRE O RISCO RENAL QUANDO ESTAS DROGAS SÃO USADAS JUNTAS</v>
      </c>
      <c r="AF107" s="14" t="str">
        <f t="shared" si="82"/>
        <v>#CON MÉDICO DIZ QUE ATV SEM BOOSTER FUNCIONA MUITO BEM PARA PACIENTES ADERENTE INCLUSIVE COM TENOFOVIRLEMBRE A INTERAÇÃO DE TENO COM ATV O QUE FAZ BAIXAR BASTANTE A CONCENTRAÇÃO PLASMÁTICA, MAS O MÉDICO DIZ QUE FUNCIONA E QUE ELE TEM PACIENTES A ANOS INDETECTÁVEL ENTÃO FALAMOS SOBRE O RISCO RENAL QUANDO ESTAS DROGAS SÃO USADAS JUNTAS</v>
      </c>
      <c r="AG107" s="14">
        <f t="shared" si="83"/>
        <v>1</v>
      </c>
      <c r="AH107" s="14">
        <f t="shared" ref="AH107:AL107" si="130">IFERROR(FIND("#",$AF107,AG107+1),LEN($AF107)+1)</f>
        <v>336</v>
      </c>
      <c r="AI107" s="14">
        <f t="shared" si="130"/>
        <v>336</v>
      </c>
      <c r="AJ107" s="14">
        <f t="shared" si="130"/>
        <v>336</v>
      </c>
      <c r="AK107" s="14">
        <f t="shared" si="130"/>
        <v>336</v>
      </c>
      <c r="AL107" s="14">
        <f t="shared" si="130"/>
        <v>336</v>
      </c>
      <c r="AM107" s="14" t="str">
        <f t="shared" si="112"/>
        <v>#CON MÉDICO DIZ QUE ATV SEM BOOSTER FUNCIONA MUITO BEM PARA PACIENTES ADERENTE INCLUSIVE COM TENOFOVIRLEMBRE A INTERAÇÃO DE TENO COM ATV O QUE FAZ BAIXAR BASTANTE A CONCENTRAÇÃO PLASMÁTICA, MAS O MÉDICO DIZ QUE FUNCIONA E QUE ELE TEM PACIENTES A ANOS INDETECTÁVEL ENTÃO FALAMOS SOBRE O RISCO RENAL QUANDO ESTAS DROGAS SÃO USADAS JUNTAS</v>
      </c>
      <c r="AN107" s="14" t="str">
        <f t="shared" si="113"/>
        <v/>
      </c>
      <c r="AO107" s="14" t="str">
        <f t="shared" si="114"/>
        <v/>
      </c>
      <c r="AP107" s="14" t="str">
        <f t="shared" si="115"/>
        <v/>
      </c>
      <c r="AQ107" s="14" t="str">
        <f t="shared" si="116"/>
        <v/>
      </c>
      <c r="AR107" s="14" t="str">
        <f t="shared" si="117"/>
        <v/>
      </c>
    </row>
    <row r="108" spans="1:44" x14ac:dyDescent="0.25">
      <c r="A108">
        <v>1</v>
      </c>
      <c r="B108" t="s">
        <v>28</v>
      </c>
      <c r="C108">
        <v>391102</v>
      </c>
      <c r="D108" s="40">
        <v>41373.471527777801</v>
      </c>
      <c r="E108" s="40">
        <v>41373.682638888902</v>
      </c>
      <c r="F108" s="40">
        <v>41373.890277777798</v>
      </c>
      <c r="G108" t="s">
        <v>29</v>
      </c>
      <c r="H108">
        <v>60000012409127</v>
      </c>
      <c r="I108" t="s">
        <v>1733</v>
      </c>
      <c r="J108" t="s">
        <v>1734</v>
      </c>
      <c r="K108" t="s">
        <v>32</v>
      </c>
      <c r="L108">
        <v>4</v>
      </c>
      <c r="M108" t="s">
        <v>33</v>
      </c>
      <c r="N108">
        <v>60000015461254</v>
      </c>
      <c r="O108">
        <v>60000016462659</v>
      </c>
      <c r="P108">
        <v>140156000000395</v>
      </c>
      <c r="R108" t="s">
        <v>34</v>
      </c>
      <c r="S108" t="s">
        <v>35</v>
      </c>
      <c r="T108" t="s">
        <v>36</v>
      </c>
      <c r="W108" t="s">
        <v>37</v>
      </c>
      <c r="AC108" t="s">
        <v>1735</v>
      </c>
      <c r="AD108" t="s">
        <v>1443</v>
      </c>
      <c r="AE108" s="14" t="str">
        <f t="shared" si="80"/>
        <v>JÁ TEM USA KALETRA DOSE ÚNICA EM CRIANÇAS. COMENTOU QUE SEU PACIENTES ESTÃO FICANDO CADA VEZ EM MUMA FAIXA ETÁRIA MAIS VELHA</v>
      </c>
      <c r="AF108" s="14" t="str">
        <f t="shared" si="82"/>
        <v>JÁ TEM USA KALETRA DOSE ÚNICA EM CRIANÇAS. COMENTOU QUE SEU PACIENTES ESTÃO FICANDO CADA VEZ EM MUMA FAIXA ETÁRIA MAIS VELHA</v>
      </c>
      <c r="AG108" s="14">
        <f t="shared" si="83"/>
        <v>1</v>
      </c>
      <c r="AH108" s="14">
        <f t="shared" ref="AH108:AL108" si="131">IFERROR(FIND("#",$AF108,AG108+1),LEN($AF108)+1)</f>
        <v>125</v>
      </c>
      <c r="AI108" s="14">
        <f t="shared" si="131"/>
        <v>125</v>
      </c>
      <c r="AJ108" s="14">
        <f t="shared" si="131"/>
        <v>125</v>
      </c>
      <c r="AK108" s="14">
        <f t="shared" si="131"/>
        <v>125</v>
      </c>
      <c r="AL108" s="14">
        <f t="shared" si="131"/>
        <v>125</v>
      </c>
      <c r="AM108" s="14" t="str">
        <f t="shared" si="112"/>
        <v>JÁ TEM USA KALETRA DOSE ÚNICA EM CRIANÇAS. COMENTOU QUE SEU PACIENTES ESTÃO FICANDO CADA VEZ EM MUMA FAIXA ETÁRIA MAIS VELHA</v>
      </c>
      <c r="AN108" s="14" t="str">
        <f t="shared" si="113"/>
        <v/>
      </c>
      <c r="AO108" s="14" t="str">
        <f t="shared" si="114"/>
        <v/>
      </c>
      <c r="AP108" s="14" t="str">
        <f t="shared" si="115"/>
        <v/>
      </c>
      <c r="AQ108" s="14" t="str">
        <f t="shared" si="116"/>
        <v/>
      </c>
      <c r="AR108" s="14" t="str">
        <f t="shared" si="117"/>
        <v/>
      </c>
    </row>
    <row r="109" spans="1:44" x14ac:dyDescent="0.25">
      <c r="A109">
        <v>1</v>
      </c>
      <c r="B109" t="s">
        <v>28</v>
      </c>
      <c r="C109">
        <v>391102</v>
      </c>
      <c r="D109" s="40">
        <v>41373.456250000003</v>
      </c>
      <c r="E109" s="40">
        <v>41375.75</v>
      </c>
      <c r="F109" s="40">
        <v>41375.719444444403</v>
      </c>
      <c r="G109" t="s">
        <v>29</v>
      </c>
      <c r="H109">
        <v>60000012521499</v>
      </c>
      <c r="I109" t="s">
        <v>1736</v>
      </c>
      <c r="J109" t="s">
        <v>1737</v>
      </c>
      <c r="K109" t="s">
        <v>32</v>
      </c>
      <c r="L109">
        <v>4</v>
      </c>
      <c r="M109" t="s">
        <v>33</v>
      </c>
      <c r="N109">
        <v>60000015461254</v>
      </c>
      <c r="O109">
        <v>60000016462659</v>
      </c>
      <c r="P109">
        <v>140156000000474</v>
      </c>
      <c r="R109" t="s">
        <v>34</v>
      </c>
      <c r="S109" t="s">
        <v>35</v>
      </c>
      <c r="T109" t="s">
        <v>36</v>
      </c>
      <c r="W109" t="s">
        <v>37</v>
      </c>
      <c r="AC109" t="s">
        <v>1673</v>
      </c>
      <c r="AD109" t="s">
        <v>1443</v>
      </c>
      <c r="AE109" s="14" t="str">
        <f t="shared" si="80"/>
        <v>ABORDAGEM SOBRE SUSTENTABILIDADE DO PNAIDS MÉDICO JÁ NÃO LEMBRAVA DA DIFERENÇA DE PREÇO DE UM ARV PARA OUTRO E ACHA MUITO PERTINENTE ESTA CONSIDERAÇÃO</v>
      </c>
      <c r="AF109" s="14" t="str">
        <f t="shared" si="82"/>
        <v>ABORDAGEM SOBRE SUSTENTABILIDADE DO PNAIDS MÉDICO JÁ NÃO LEMBRAVA DA DIFERENÇA DE PREÇO DE UM ARV PARA OUTRO E ACHA MUITO PERTINENTE ESTA CONSIDERAÇÃO</v>
      </c>
      <c r="AG109" s="14">
        <f t="shared" si="83"/>
        <v>1</v>
      </c>
      <c r="AH109" s="14">
        <f t="shared" ref="AH109:AL109" si="132">IFERROR(FIND("#",$AF109,AG109+1),LEN($AF109)+1)</f>
        <v>151</v>
      </c>
      <c r="AI109" s="14">
        <f t="shared" si="132"/>
        <v>151</v>
      </c>
      <c r="AJ109" s="14">
        <f t="shared" si="132"/>
        <v>151</v>
      </c>
      <c r="AK109" s="14">
        <f t="shared" si="132"/>
        <v>151</v>
      </c>
      <c r="AL109" s="14">
        <f t="shared" si="132"/>
        <v>151</v>
      </c>
      <c r="AM109" s="14" t="str">
        <f t="shared" si="112"/>
        <v>ABORDAGEM SOBRE SUSTENTABILIDADE DO PNAIDS MÉDICO JÁ NÃO LEMBRAVA DA DIFERENÇA DE PREÇO DE UM ARV PARA OUTRO E ACHA MUITO PERTINENTE ESTA CONSIDERAÇÃO</v>
      </c>
      <c r="AN109" s="14" t="str">
        <f t="shared" si="113"/>
        <v/>
      </c>
      <c r="AO109" s="14" t="str">
        <f t="shared" si="114"/>
        <v/>
      </c>
      <c r="AP109" s="14" t="str">
        <f t="shared" si="115"/>
        <v/>
      </c>
      <c r="AQ109" s="14" t="str">
        <f t="shared" si="116"/>
        <v/>
      </c>
      <c r="AR109" s="14" t="str">
        <f t="shared" si="117"/>
        <v/>
      </c>
    </row>
    <row r="110" spans="1:44" x14ac:dyDescent="0.25">
      <c r="A110">
        <v>1</v>
      </c>
      <c r="B110" t="s">
        <v>28</v>
      </c>
      <c r="C110">
        <v>391102</v>
      </c>
      <c r="D110" s="40">
        <v>41373.434027777803</v>
      </c>
      <c r="E110" s="40">
        <v>41373.449999999997</v>
      </c>
      <c r="F110" s="40">
        <v>41373.409027777801</v>
      </c>
      <c r="G110" t="s">
        <v>29</v>
      </c>
      <c r="H110">
        <v>60000012359831</v>
      </c>
      <c r="I110" t="s">
        <v>1738</v>
      </c>
      <c r="J110" t="s">
        <v>1739</v>
      </c>
      <c r="K110" t="s">
        <v>32</v>
      </c>
      <c r="L110">
        <v>4</v>
      </c>
      <c r="M110" t="s">
        <v>33</v>
      </c>
      <c r="N110">
        <v>60000015461254</v>
      </c>
      <c r="O110">
        <v>60000016462659</v>
      </c>
      <c r="P110">
        <v>140156000000369</v>
      </c>
      <c r="R110" t="s">
        <v>34</v>
      </c>
      <c r="S110" t="s">
        <v>35</v>
      </c>
      <c r="T110" t="s">
        <v>36</v>
      </c>
      <c r="W110" t="s">
        <v>37</v>
      </c>
      <c r="AC110" t="s">
        <v>49</v>
      </c>
      <c r="AD110" t="s">
        <v>1443</v>
      </c>
      <c r="AE110" s="14" t="str">
        <f t="shared" si="80"/>
        <v>RETOMEI ASSUNTO CONSENSO MÉDICO COMENTOU QUE OS PACIENTES TEM CHEGADO BASTANTE DOENTES JÁ COM DOENÇA DEFINIDORA DE AIDS.REFORCEI POSOLOGIA QD, MÉDICO DISSE QUE AINDA NÃO TEM MUITA EXPERIÊNCIA NESTA POSOLOGIA O DESAFIEI A TER UMA EXPERIÊNCIA CLINICA PESSOAL</v>
      </c>
      <c r="AF110" s="14" t="str">
        <f t="shared" si="82"/>
        <v>RETOMEI ASSUNTO CONSENSO MÉDICO COMENTOU QUE OS PACIENTES TEM CHEGADO BASTANTE DOENTES JÁ COM DOENÇA DEFINIDORA DE AIDS.REFORCEI POSOLOGIA QD, MÉDICO DISSE QUE AINDA NÃO TEM MUITA EXPERIÊNCIA NESTA POSOLOGIA O DESAFIEI A TER UMA EXPERIÊNCIA CLINICA PESSOAL</v>
      </c>
      <c r="AG110" s="14">
        <f t="shared" si="83"/>
        <v>1</v>
      </c>
      <c r="AH110" s="14">
        <f t="shared" ref="AH110:AL110" si="133">IFERROR(FIND("#",$AF110,AG110+1),LEN($AF110)+1)</f>
        <v>257</v>
      </c>
      <c r="AI110" s="14">
        <f t="shared" si="133"/>
        <v>257</v>
      </c>
      <c r="AJ110" s="14">
        <f t="shared" si="133"/>
        <v>257</v>
      </c>
      <c r="AK110" s="14">
        <f t="shared" si="133"/>
        <v>257</v>
      </c>
      <c r="AL110" s="14">
        <f t="shared" si="133"/>
        <v>257</v>
      </c>
      <c r="AM110" s="14" t="str">
        <f t="shared" si="112"/>
        <v>RETOMEI ASSUNTO CONSENSO MÉDICO COMENTOU QUE OS PACIENTES TEM CHEGADO BASTANTE DOENTES JÁ COM DOENÇA DEFINIDORA DE AIDS.REFORCEI POSOLOGIA QD, MÉDICO DISSE QUE AINDA NÃO TEM MUITA EXPERIÊNCIA NESTA POSOLOGIA O DESAFIEI A TER UMA EXPERIÊNCIA CLINICA PESSOAL</v>
      </c>
      <c r="AN110" s="14" t="str">
        <f t="shared" si="113"/>
        <v/>
      </c>
      <c r="AO110" s="14" t="str">
        <f t="shared" si="114"/>
        <v/>
      </c>
      <c r="AP110" s="14" t="str">
        <f t="shared" si="115"/>
        <v/>
      </c>
      <c r="AQ110" s="14" t="str">
        <f t="shared" si="116"/>
        <v/>
      </c>
      <c r="AR110" s="14" t="str">
        <f t="shared" si="117"/>
        <v/>
      </c>
    </row>
    <row r="111" spans="1:44" x14ac:dyDescent="0.25">
      <c r="A111">
        <v>1</v>
      </c>
      <c r="B111" t="s">
        <v>28</v>
      </c>
      <c r="C111">
        <v>391102</v>
      </c>
      <c r="D111" s="40">
        <v>41373.426388888904</v>
      </c>
      <c r="E111" s="40">
        <v>41373.6784722222</v>
      </c>
      <c r="F111" s="40">
        <v>41373.640972222202</v>
      </c>
      <c r="G111" t="s">
        <v>29</v>
      </c>
      <c r="H111">
        <v>60000012297619</v>
      </c>
      <c r="I111" t="s">
        <v>116</v>
      </c>
      <c r="J111" t="s">
        <v>117</v>
      </c>
      <c r="K111" t="s">
        <v>32</v>
      </c>
      <c r="L111">
        <v>4</v>
      </c>
      <c r="M111" t="s">
        <v>33</v>
      </c>
      <c r="N111">
        <v>60000015461254</v>
      </c>
      <c r="O111">
        <v>60000016462659</v>
      </c>
      <c r="P111">
        <v>140156000000385</v>
      </c>
      <c r="R111" t="s">
        <v>34</v>
      </c>
      <c r="S111" t="s">
        <v>35</v>
      </c>
      <c r="T111" t="s">
        <v>36</v>
      </c>
      <c r="W111" t="s">
        <v>37</v>
      </c>
      <c r="AC111" t="s">
        <v>1740</v>
      </c>
      <c r="AD111" t="s">
        <v>1443</v>
      </c>
      <c r="AE111" s="14" t="str">
        <f t="shared" si="80"/>
        <v>Falamos sobre o evento médica ficou de confirmar, pois tem viajado todos os finais de semana para fazer traking</v>
      </c>
      <c r="AF111" s="14" t="str">
        <f t="shared" si="82"/>
        <v>Falamos sobre o evento médica ficou de confirmar, pois tem viajado todos os finais de semana para fazer traking</v>
      </c>
      <c r="AG111" s="14">
        <f t="shared" si="83"/>
        <v>1</v>
      </c>
      <c r="AH111" s="14">
        <f t="shared" ref="AH111:AL111" si="134">IFERROR(FIND("#",$AF111,AG111+1),LEN($AF111)+1)</f>
        <v>112</v>
      </c>
      <c r="AI111" s="14">
        <f t="shared" si="134"/>
        <v>112</v>
      </c>
      <c r="AJ111" s="14">
        <f t="shared" si="134"/>
        <v>112</v>
      </c>
      <c r="AK111" s="14">
        <f t="shared" si="134"/>
        <v>112</v>
      </c>
      <c r="AL111" s="14">
        <f t="shared" si="134"/>
        <v>112</v>
      </c>
      <c r="AM111" s="14" t="str">
        <f t="shared" si="112"/>
        <v>Falamos sobre o evento médica ficou de confirmar, pois tem viajado todos os finais de semana para fazer traking</v>
      </c>
      <c r="AN111" s="14" t="str">
        <f t="shared" si="113"/>
        <v/>
      </c>
      <c r="AO111" s="14" t="str">
        <f t="shared" si="114"/>
        <v/>
      </c>
      <c r="AP111" s="14" t="str">
        <f t="shared" si="115"/>
        <v/>
      </c>
      <c r="AQ111" s="14" t="str">
        <f t="shared" si="116"/>
        <v/>
      </c>
      <c r="AR111" s="14" t="str">
        <f t="shared" si="117"/>
        <v/>
      </c>
    </row>
    <row r="112" spans="1:44" x14ac:dyDescent="0.25">
      <c r="A112">
        <v>1</v>
      </c>
      <c r="B112" t="s">
        <v>28</v>
      </c>
      <c r="C112">
        <v>391102</v>
      </c>
      <c r="D112" s="40">
        <v>41373.375</v>
      </c>
      <c r="E112" s="40">
        <v>41373.5534722222</v>
      </c>
      <c r="F112" s="40">
        <v>41373.525000000001</v>
      </c>
      <c r="G112" t="s">
        <v>29</v>
      </c>
      <c r="H112">
        <v>60000012287123</v>
      </c>
      <c r="I112" t="s">
        <v>57</v>
      </c>
      <c r="J112" t="s">
        <v>58</v>
      </c>
      <c r="K112" t="s">
        <v>32</v>
      </c>
      <c r="L112">
        <v>4</v>
      </c>
      <c r="M112" t="s">
        <v>33</v>
      </c>
      <c r="N112">
        <v>60000015461254</v>
      </c>
      <c r="O112">
        <v>60000016462659</v>
      </c>
      <c r="P112">
        <v>140156000000378</v>
      </c>
      <c r="R112" t="s">
        <v>34</v>
      </c>
      <c r="S112" t="s">
        <v>35</v>
      </c>
      <c r="T112" t="s">
        <v>36</v>
      </c>
      <c r="W112" t="s">
        <v>37</v>
      </c>
      <c r="AC112" t="s">
        <v>1741</v>
      </c>
      <c r="AD112" t="s">
        <v>1443</v>
      </c>
      <c r="AE112" s="14" t="str">
        <f t="shared" si="80"/>
        <v>MÉDICO DIZ TER AUMENTADO SUA EXPERIÊNCIA COM KALETRA QD</v>
      </c>
      <c r="AF112" s="14" t="str">
        <f t="shared" si="82"/>
        <v>MÉDICO DIZ TER AUMENTADO SUA EXPERIÊNCIA COM KALETRA QD</v>
      </c>
      <c r="AG112" s="14">
        <f t="shared" si="83"/>
        <v>1</v>
      </c>
      <c r="AH112" s="14">
        <f t="shared" ref="AH112:AL112" si="135">IFERROR(FIND("#",$AF112,AG112+1),LEN($AF112)+1)</f>
        <v>56</v>
      </c>
      <c r="AI112" s="14">
        <f t="shared" si="135"/>
        <v>56</v>
      </c>
      <c r="AJ112" s="14">
        <f t="shared" si="135"/>
        <v>56</v>
      </c>
      <c r="AK112" s="14">
        <f t="shared" si="135"/>
        <v>56</v>
      </c>
      <c r="AL112" s="14">
        <f t="shared" si="135"/>
        <v>56</v>
      </c>
      <c r="AM112" s="14" t="str">
        <f t="shared" si="112"/>
        <v>MÉDICO DIZ TER AUMENTADO SUA EXPERIÊNCIA COM KALETRA QD</v>
      </c>
      <c r="AN112" s="14" t="str">
        <f t="shared" si="113"/>
        <v/>
      </c>
      <c r="AO112" s="14" t="str">
        <f t="shared" si="114"/>
        <v/>
      </c>
      <c r="AP112" s="14" t="str">
        <f t="shared" si="115"/>
        <v/>
      </c>
      <c r="AQ112" s="14" t="str">
        <f t="shared" si="116"/>
        <v/>
      </c>
      <c r="AR112" s="14" t="str">
        <f t="shared" si="117"/>
        <v/>
      </c>
    </row>
    <row r="113" spans="1:44" x14ac:dyDescent="0.25">
      <c r="A113">
        <v>1</v>
      </c>
      <c r="B113" t="s">
        <v>28</v>
      </c>
      <c r="C113">
        <v>391102</v>
      </c>
      <c r="D113" s="40">
        <v>41372.590277777803</v>
      </c>
      <c r="E113" s="40">
        <v>41373.983333333301</v>
      </c>
      <c r="F113" s="40">
        <v>41375.557638888902</v>
      </c>
      <c r="G113" t="s">
        <v>29</v>
      </c>
      <c r="H113">
        <v>60000017153834</v>
      </c>
      <c r="I113" t="s">
        <v>1742</v>
      </c>
      <c r="J113" t="s">
        <v>1743</v>
      </c>
      <c r="K113" t="s">
        <v>1703</v>
      </c>
      <c r="L113">
        <v>3</v>
      </c>
      <c r="M113" t="s">
        <v>33</v>
      </c>
      <c r="N113">
        <v>60000015461254</v>
      </c>
      <c r="O113">
        <v>60000016462659</v>
      </c>
      <c r="P113">
        <v>140156000000402</v>
      </c>
      <c r="R113" t="s">
        <v>34</v>
      </c>
      <c r="S113" t="s">
        <v>35</v>
      </c>
      <c r="T113" t="s">
        <v>36</v>
      </c>
      <c r="W113" t="s">
        <v>37</v>
      </c>
      <c r="AC113" t="s">
        <v>1744</v>
      </c>
      <c r="AD113" t="s">
        <v>1443</v>
      </c>
      <c r="AE113" s="14" t="str">
        <f t="shared" si="80"/>
        <v>RETOMAMOS ASSUNTO CONSENSO</v>
      </c>
      <c r="AF113" s="14" t="str">
        <f t="shared" si="82"/>
        <v>RETOMAMOS ASSUNTO CONSENSO</v>
      </c>
      <c r="AG113" s="14">
        <f t="shared" si="83"/>
        <v>1</v>
      </c>
      <c r="AH113" s="14">
        <f t="shared" ref="AH113:AL113" si="136">IFERROR(FIND("#",$AF113,AG113+1),LEN($AF113)+1)</f>
        <v>27</v>
      </c>
      <c r="AI113" s="14">
        <f t="shared" si="136"/>
        <v>27</v>
      </c>
      <c r="AJ113" s="14">
        <f t="shared" si="136"/>
        <v>27</v>
      </c>
      <c r="AK113" s="14">
        <f t="shared" si="136"/>
        <v>27</v>
      </c>
      <c r="AL113" s="14">
        <f t="shared" si="136"/>
        <v>27</v>
      </c>
      <c r="AM113" s="14" t="str">
        <f t="shared" si="112"/>
        <v>RETOMAMOS ASSUNTO CONSENSO</v>
      </c>
      <c r="AN113" s="14" t="str">
        <f t="shared" si="113"/>
        <v/>
      </c>
      <c r="AO113" s="14" t="str">
        <f t="shared" si="114"/>
        <v/>
      </c>
      <c r="AP113" s="14" t="str">
        <f t="shared" si="115"/>
        <v/>
      </c>
      <c r="AQ113" s="14" t="str">
        <f t="shared" si="116"/>
        <v/>
      </c>
      <c r="AR113" s="14" t="str">
        <f t="shared" si="117"/>
        <v/>
      </c>
    </row>
    <row r="114" spans="1:44" x14ac:dyDescent="0.25">
      <c r="A114">
        <v>1</v>
      </c>
      <c r="B114" t="s">
        <v>28</v>
      </c>
      <c r="C114">
        <v>391102</v>
      </c>
      <c r="D114" s="40">
        <v>41369.798611111102</v>
      </c>
      <c r="E114" s="40">
        <v>41369.800694444399</v>
      </c>
      <c r="F114" s="40">
        <v>41369.761805555601</v>
      </c>
      <c r="G114" t="s">
        <v>29</v>
      </c>
      <c r="H114">
        <v>60000012534315</v>
      </c>
      <c r="I114" t="s">
        <v>30</v>
      </c>
      <c r="J114" t="s">
        <v>31</v>
      </c>
      <c r="K114" t="s">
        <v>32</v>
      </c>
      <c r="L114">
        <v>6</v>
      </c>
      <c r="M114" t="s">
        <v>33</v>
      </c>
      <c r="N114">
        <v>60000015461254</v>
      </c>
      <c r="O114">
        <v>60000016462659</v>
      </c>
      <c r="P114">
        <v>140156000000315</v>
      </c>
      <c r="R114" t="s">
        <v>34</v>
      </c>
      <c r="S114" t="s">
        <v>35</v>
      </c>
      <c r="T114" t="s">
        <v>36</v>
      </c>
      <c r="W114" t="s">
        <v>37</v>
      </c>
      <c r="AC114" t="s">
        <v>38</v>
      </c>
      <c r="AD114" t="s">
        <v>1443</v>
      </c>
      <c r="AE114" s="14" t="str">
        <f t="shared" si="80"/>
        <v>CONVERSAMOS SOBRE EVENTO ATHUS NORDESTE DO QUAL GOSTOU BASTANTE DO EVENTO</v>
      </c>
      <c r="AF114" s="14" t="str">
        <f t="shared" si="82"/>
        <v>CONVERSAMOS SOBRE EVENTO ATHUS NORDESTE DO QUAL GOSTOU BASTANTE DO EVENTO</v>
      </c>
      <c r="AG114" s="14">
        <f t="shared" si="83"/>
        <v>1</v>
      </c>
      <c r="AH114" s="14">
        <f t="shared" ref="AH114:AL114" si="137">IFERROR(FIND("#",$AF114,AG114+1),LEN($AF114)+1)</f>
        <v>74</v>
      </c>
      <c r="AI114" s="14">
        <f t="shared" si="137"/>
        <v>74</v>
      </c>
      <c r="AJ114" s="14">
        <f t="shared" si="137"/>
        <v>74</v>
      </c>
      <c r="AK114" s="14">
        <f t="shared" si="137"/>
        <v>74</v>
      </c>
      <c r="AL114" s="14">
        <f t="shared" si="137"/>
        <v>74</v>
      </c>
      <c r="AM114" s="14" t="str">
        <f t="shared" si="112"/>
        <v>CONVERSAMOS SOBRE EVENTO ATHUS NORDESTE DO QUAL GOSTOU BASTANTE DO EVENTO</v>
      </c>
      <c r="AN114" s="14" t="str">
        <f t="shared" si="113"/>
        <v/>
      </c>
      <c r="AO114" s="14" t="str">
        <f t="shared" si="114"/>
        <v/>
      </c>
      <c r="AP114" s="14" t="str">
        <f t="shared" si="115"/>
        <v/>
      </c>
      <c r="AQ114" s="14" t="str">
        <f t="shared" si="116"/>
        <v/>
      </c>
      <c r="AR114" s="14" t="str">
        <f t="shared" si="117"/>
        <v/>
      </c>
    </row>
    <row r="115" spans="1:44" x14ac:dyDescent="0.25">
      <c r="A115">
        <v>1</v>
      </c>
      <c r="B115" t="s">
        <v>28</v>
      </c>
      <c r="C115">
        <v>391102</v>
      </c>
      <c r="D115" s="40">
        <v>41369.741666666698</v>
      </c>
      <c r="E115" s="40">
        <v>41369.792361111096</v>
      </c>
      <c r="F115" s="40">
        <v>41369.751388888901</v>
      </c>
      <c r="G115" t="s">
        <v>29</v>
      </c>
      <c r="H115">
        <v>60000012297623</v>
      </c>
      <c r="I115" t="s">
        <v>39</v>
      </c>
      <c r="J115" t="s">
        <v>40</v>
      </c>
      <c r="K115" t="s">
        <v>41</v>
      </c>
      <c r="L115">
        <v>6</v>
      </c>
      <c r="M115" t="s">
        <v>33</v>
      </c>
      <c r="N115">
        <v>60000015461254</v>
      </c>
      <c r="O115">
        <v>60000016462659</v>
      </c>
      <c r="P115">
        <v>140156000000294</v>
      </c>
      <c r="R115" t="s">
        <v>34</v>
      </c>
      <c r="S115" t="s">
        <v>35</v>
      </c>
      <c r="T115" t="s">
        <v>36</v>
      </c>
      <c r="W115" t="s">
        <v>37</v>
      </c>
      <c r="AC115" t="s">
        <v>42</v>
      </c>
      <c r="AD115" t="s">
        <v>1443</v>
      </c>
      <c r="AE115" s="14" t="str">
        <f t="shared" si="80"/>
        <v>MEDICA COMENTOU QUE USA KALETRA PARA GESTANTES COMENTEI SOBREAVISO CONTINUIDADE APÓS A GESTAÇÃO E ELA COMENTOU QUE PROCUROU NO CONSENSO DE GESTANTE. COMENTEI QUE O CONSENSO DE NÃO FOI ATUALIZADO, MAS O CONSENSO DE ADULTO CONSTA A ORIENTAÇÃO DE CONTINUIDADE DE TRATAMENTO#OBJ MÉDICA CONSIDERA QUE O GRANDE FATOR LIMITANTE PARA KALETRA É O AUMENTO DE TRIGLICÉRIDES .CONTORNEI A OBJ FALANDO QUE EXISTEM OUTROS FATORES QUE DEVEM SER CONSIDERADOS TAMBÉM ALÉM DE RCV, COM DRC POIS O RIM TAMBÉM É ORGAM ALVO E DANO RENAL TAMBÉM É PREDITIVO DE RCV ALÉM NÃO CONSIDERAR PENETRAÇÃO NO SNC</v>
      </c>
      <c r="AF115" s="14" t="str">
        <f t="shared" si="82"/>
        <v>MEDICA COMENTOU QUE USA KALETRA PARA GESTANTES COMENTEI SOBREAVISO CONTINUIDADE APÓS A GESTAÇÃO E ELA COMENTOU QUE PROCUROU NO CONSENSO DE GESTANTE. COMENTEI QUE O CONSENSO DE NÃO FOI ATUALIZADO, MAS O CONSENSO DE ADULTO CONSTA A ORIENTAÇÃO DE CONTINUIDADE DE TRATAMENTO#OBJ MÉDICA CONSIDERA QUE O GRANDE FATOR LIMITANTE PARA KALETRA É O AUMENTO DE TRIGLICÉRIDES .CONTORNEI A OBJ FALANDO QUE EXISTEM OUTROS FATORES QUE DEVEM SER CONSIDERADOS TAMBÉM ALÉM DE RCV, COM DRC POIS O RIM TAMBÉM É ORGAM ALVO E DANO RENAL TAMBÉM É PREDITIVO DE RCV ALÉM NÃO CONSIDERAR PENETRAÇÃO NO SNC</v>
      </c>
      <c r="AG115" s="14">
        <f t="shared" si="83"/>
        <v>271</v>
      </c>
      <c r="AH115" s="14">
        <f t="shared" ref="AH115:AL115" si="138">IFERROR(FIND("#",$AF115,AG115+1),LEN($AF115)+1)</f>
        <v>578</v>
      </c>
      <c r="AI115" s="14">
        <f t="shared" si="138"/>
        <v>578</v>
      </c>
      <c r="AJ115" s="14">
        <f t="shared" si="138"/>
        <v>578</v>
      </c>
      <c r="AK115" s="14">
        <f t="shared" si="138"/>
        <v>578</v>
      </c>
      <c r="AL115" s="14">
        <f t="shared" si="138"/>
        <v>578</v>
      </c>
      <c r="AM115" s="14" t="str">
        <f t="shared" si="112"/>
        <v>#OBJ MÉDICA CONSIDERA QUE O GRANDE FATOR LIMITANTE PARA KALETRA É O AUMENTO DE TRIGLICÉRIDES .CONTORNEI A OBJ FALANDO QUE EXISTEM OUTROS FATORES QUE DEVEM SER CONSIDERADOS TAMBÉM ALÉM DE RCV, COM DRC POIS O RIM TAMBÉM É ORGAM ALVO E DANO RENAL TAMBÉM É PREDITIVO DE RCV ALÉM NÃO CONSIDERAR PENETRAÇÃO NO SNC</v>
      </c>
      <c r="AN115" s="14" t="str">
        <f t="shared" si="113"/>
        <v/>
      </c>
      <c r="AO115" s="14" t="str">
        <f t="shared" si="114"/>
        <v/>
      </c>
      <c r="AP115" s="14" t="str">
        <f t="shared" si="115"/>
        <v/>
      </c>
      <c r="AQ115" s="14" t="str">
        <f t="shared" si="116"/>
        <v/>
      </c>
      <c r="AR115" s="14" t="str">
        <f t="shared" si="117"/>
        <v/>
      </c>
    </row>
    <row r="116" spans="1:44" x14ac:dyDescent="0.25">
      <c r="A116">
        <v>1</v>
      </c>
      <c r="B116" t="s">
        <v>28</v>
      </c>
      <c r="C116">
        <v>391102</v>
      </c>
      <c r="D116" s="40">
        <v>41369.7097222222</v>
      </c>
      <c r="E116" s="40">
        <v>41369.795138888898</v>
      </c>
      <c r="F116" s="40">
        <v>41369.761805555601</v>
      </c>
      <c r="G116" t="s">
        <v>29</v>
      </c>
      <c r="H116">
        <v>60000017155302</v>
      </c>
      <c r="I116" t="s">
        <v>43</v>
      </c>
      <c r="J116" t="s">
        <v>44</v>
      </c>
      <c r="K116" t="s">
        <v>45</v>
      </c>
      <c r="L116">
        <v>4</v>
      </c>
      <c r="M116" t="s">
        <v>33</v>
      </c>
      <c r="N116">
        <v>60000015461254</v>
      </c>
      <c r="O116">
        <v>60000016462659</v>
      </c>
      <c r="P116">
        <v>140156000000301</v>
      </c>
      <c r="R116" t="s">
        <v>34</v>
      </c>
      <c r="S116" t="s">
        <v>35</v>
      </c>
      <c r="T116" t="s">
        <v>36</v>
      </c>
      <c r="W116" t="s">
        <v>37</v>
      </c>
      <c r="AC116" t="s">
        <v>46</v>
      </c>
      <c r="AD116" t="s">
        <v>1443</v>
      </c>
      <c r="AE116" s="14" t="str">
        <f t="shared" si="80"/>
        <v>Retomamos visita sobre consensoREFORCEI A IMPORTÂNCIA DE AUMENTAR SUA EXPERIÊNCIA CLINICA E SUGERI A TOMADA NOTURNA QUE PODE TRAZER MAIS TOLERÂNCIA</v>
      </c>
      <c r="AF116" s="14" t="str">
        <f t="shared" si="82"/>
        <v>Retomamos visita sobre consensoREFORCEI A IMPORTÂNCIA DE AUMENTAR SUA EXPERIÊNCIA CLINICA E SUGERI A TOMADA NOTURNA QUE PODE TRAZER MAIS TOLERÂNCIA</v>
      </c>
      <c r="AG116" s="14">
        <f t="shared" si="83"/>
        <v>1</v>
      </c>
      <c r="AH116" s="14">
        <f t="shared" ref="AH116:AL116" si="139">IFERROR(FIND("#",$AF116,AG116+1),LEN($AF116)+1)</f>
        <v>148</v>
      </c>
      <c r="AI116" s="14">
        <f t="shared" si="139"/>
        <v>148</v>
      </c>
      <c r="AJ116" s="14">
        <f t="shared" si="139"/>
        <v>148</v>
      </c>
      <c r="AK116" s="14">
        <f t="shared" si="139"/>
        <v>148</v>
      </c>
      <c r="AL116" s="14">
        <f t="shared" si="139"/>
        <v>148</v>
      </c>
      <c r="AM116" s="14" t="str">
        <f t="shared" si="112"/>
        <v>Retomamos visita sobre consensoREFORCEI A IMPORTÂNCIA DE AUMENTAR SUA EXPERIÊNCIA CLINICA E SUGERI A TOMADA NOTURNA QUE PODE TRAZER MAIS TOLERÂNCIA</v>
      </c>
      <c r="AN116" s="14" t="str">
        <f t="shared" si="113"/>
        <v/>
      </c>
      <c r="AO116" s="14" t="str">
        <f t="shared" si="114"/>
        <v/>
      </c>
      <c r="AP116" s="14" t="str">
        <f t="shared" si="115"/>
        <v/>
      </c>
      <c r="AQ116" s="14" t="str">
        <f t="shared" si="116"/>
        <v/>
      </c>
      <c r="AR116" s="14" t="str">
        <f t="shared" si="117"/>
        <v/>
      </c>
    </row>
    <row r="117" spans="1:44" x14ac:dyDescent="0.25">
      <c r="A117">
        <v>1</v>
      </c>
      <c r="B117" t="s">
        <v>28</v>
      </c>
      <c r="C117">
        <v>391102</v>
      </c>
      <c r="D117" s="40">
        <v>41369.679861111101</v>
      </c>
      <c r="E117" s="40">
        <v>41369.805555555598</v>
      </c>
      <c r="F117" s="40">
        <v>41372.771527777797</v>
      </c>
      <c r="G117" t="s">
        <v>29</v>
      </c>
      <c r="H117">
        <v>60000012330303</v>
      </c>
      <c r="I117" t="s">
        <v>47</v>
      </c>
      <c r="J117" t="s">
        <v>48</v>
      </c>
      <c r="K117" t="s">
        <v>41</v>
      </c>
      <c r="L117">
        <v>6</v>
      </c>
      <c r="M117" t="s">
        <v>33</v>
      </c>
      <c r="N117">
        <v>60000015461254</v>
      </c>
      <c r="O117">
        <v>60000016462659</v>
      </c>
      <c r="P117">
        <v>140156000000336</v>
      </c>
      <c r="R117" t="s">
        <v>34</v>
      </c>
      <c r="S117" t="s">
        <v>35</v>
      </c>
      <c r="T117" t="s">
        <v>36</v>
      </c>
      <c r="W117" t="s">
        <v>37</v>
      </c>
      <c r="AC117" t="s">
        <v>49</v>
      </c>
      <c r="AD117" t="s">
        <v>1443</v>
      </c>
      <c r="AE117" s="14" t="str">
        <f t="shared" si="80"/>
        <v>RETOMEI ASSUNTO CONSENSO MÉDICO COMENTOU QUE OS PACIENTES TEM CHEGADO BASTANTE DOENTES JÁ COM DOENÇA DEFINIDORA DE AIDS.REFORCEI POSOLOGIA QD, MÉDICO DISSE QUE AINDA NÃO TEM MUITA EXPERIÊNCIA NESTA POSOLOGIA O DESAFIEI A TER UMA EXPERIÊNCIA CLINICA PESSOAL</v>
      </c>
      <c r="AF117" s="14" t="str">
        <f t="shared" si="82"/>
        <v>RETOMEI ASSUNTO CONSENSO MÉDICO COMENTOU QUE OS PACIENTES TEM CHEGADO BASTANTE DOENTES JÁ COM DOENÇA DEFINIDORA DE AIDS.REFORCEI POSOLOGIA QD, MÉDICO DISSE QUE AINDA NÃO TEM MUITA EXPERIÊNCIA NESTA POSOLOGIA O DESAFIEI A TER UMA EXPERIÊNCIA CLINICA PESSOAL</v>
      </c>
      <c r="AG117" s="14">
        <f t="shared" si="83"/>
        <v>1</v>
      </c>
      <c r="AH117" s="14">
        <f t="shared" ref="AH117:AL117" si="140">IFERROR(FIND("#",$AF117,AG117+1),LEN($AF117)+1)</f>
        <v>257</v>
      </c>
      <c r="AI117" s="14">
        <f t="shared" si="140"/>
        <v>257</v>
      </c>
      <c r="AJ117" s="14">
        <f t="shared" si="140"/>
        <v>257</v>
      </c>
      <c r="AK117" s="14">
        <f t="shared" si="140"/>
        <v>257</v>
      </c>
      <c r="AL117" s="14">
        <f t="shared" si="140"/>
        <v>257</v>
      </c>
      <c r="AM117" s="14" t="str">
        <f t="shared" si="112"/>
        <v>RETOMEI ASSUNTO CONSENSO MÉDICO COMENTOU QUE OS PACIENTES TEM CHEGADO BASTANTE DOENTES JÁ COM DOENÇA DEFINIDORA DE AIDS.REFORCEI POSOLOGIA QD, MÉDICO DISSE QUE AINDA NÃO TEM MUITA EXPERIÊNCIA NESTA POSOLOGIA O DESAFIEI A TER UMA EXPERIÊNCIA CLINICA PESSOAL</v>
      </c>
      <c r="AN117" s="14" t="str">
        <f t="shared" si="113"/>
        <v/>
      </c>
      <c r="AO117" s="14" t="str">
        <f t="shared" si="114"/>
        <v/>
      </c>
      <c r="AP117" s="14" t="str">
        <f t="shared" si="115"/>
        <v/>
      </c>
      <c r="AQ117" s="14" t="str">
        <f t="shared" si="116"/>
        <v/>
      </c>
      <c r="AR117" s="14" t="str">
        <f t="shared" si="117"/>
        <v/>
      </c>
    </row>
    <row r="118" spans="1:44" x14ac:dyDescent="0.25">
      <c r="A118">
        <v>1</v>
      </c>
      <c r="B118" t="s">
        <v>28</v>
      </c>
      <c r="C118">
        <v>391102</v>
      </c>
      <c r="D118" s="40">
        <v>41369.648611111101</v>
      </c>
      <c r="E118" s="40">
        <v>41369.608333333301</v>
      </c>
      <c r="F118" s="40">
        <v>41369.569444444402</v>
      </c>
      <c r="G118" t="s">
        <v>29</v>
      </c>
      <c r="H118">
        <v>60000012461771</v>
      </c>
      <c r="I118" t="s">
        <v>50</v>
      </c>
      <c r="J118" t="s">
        <v>51</v>
      </c>
      <c r="K118" t="s">
        <v>32</v>
      </c>
      <c r="L118">
        <v>6</v>
      </c>
      <c r="M118" t="s">
        <v>33</v>
      </c>
      <c r="N118">
        <v>60000015461254</v>
      </c>
      <c r="O118">
        <v>60000016462659</v>
      </c>
      <c r="P118">
        <v>140156000000280</v>
      </c>
      <c r="R118" t="s">
        <v>34</v>
      </c>
      <c r="S118" t="s">
        <v>35</v>
      </c>
      <c r="T118" t="s">
        <v>36</v>
      </c>
      <c r="W118" t="s">
        <v>37</v>
      </c>
      <c r="AC118" t="s">
        <v>46</v>
      </c>
      <c r="AD118" t="s">
        <v>1443</v>
      </c>
      <c r="AE118" s="14" t="str">
        <f t="shared" si="80"/>
        <v>Retomamos visita sobre consensoREFORCEI A IMPORTÂNCIA DE AUMENTAR SUA EXPERIÊNCIA CLINICA E SUGERI A TOMADA NOTURNA QUE PODE TRAZER MAIS TOLERÂNCIA</v>
      </c>
      <c r="AF118" s="14" t="str">
        <f t="shared" si="82"/>
        <v>Retomamos visita sobre consensoREFORCEI A IMPORTÂNCIA DE AUMENTAR SUA EXPERIÊNCIA CLINICA E SUGERI A TOMADA NOTURNA QUE PODE TRAZER MAIS TOLERÂNCIA</v>
      </c>
      <c r="AG118" s="14">
        <f t="shared" si="83"/>
        <v>1</v>
      </c>
      <c r="AH118" s="14">
        <f t="shared" ref="AH118:AL118" si="141">IFERROR(FIND("#",$AF118,AG118+1),LEN($AF118)+1)</f>
        <v>148</v>
      </c>
      <c r="AI118" s="14">
        <f t="shared" si="141"/>
        <v>148</v>
      </c>
      <c r="AJ118" s="14">
        <f t="shared" si="141"/>
        <v>148</v>
      </c>
      <c r="AK118" s="14">
        <f t="shared" si="141"/>
        <v>148</v>
      </c>
      <c r="AL118" s="14">
        <f t="shared" si="141"/>
        <v>148</v>
      </c>
      <c r="AM118" s="14" t="str">
        <f t="shared" si="112"/>
        <v>Retomamos visita sobre consensoREFORCEI A IMPORTÂNCIA DE AUMENTAR SUA EXPERIÊNCIA CLINICA E SUGERI A TOMADA NOTURNA QUE PODE TRAZER MAIS TOLERÂNCIA</v>
      </c>
      <c r="AN118" s="14" t="str">
        <f t="shared" si="113"/>
        <v/>
      </c>
      <c r="AO118" s="14" t="str">
        <f t="shared" si="114"/>
        <v/>
      </c>
      <c r="AP118" s="14" t="str">
        <f t="shared" si="115"/>
        <v/>
      </c>
      <c r="AQ118" s="14" t="str">
        <f t="shared" si="116"/>
        <v/>
      </c>
      <c r="AR118" s="14" t="str">
        <f t="shared" si="117"/>
        <v/>
      </c>
    </row>
    <row r="119" spans="1:44" x14ac:dyDescent="0.25">
      <c r="A119">
        <v>1</v>
      </c>
      <c r="B119" t="s">
        <v>28</v>
      </c>
      <c r="C119">
        <v>391102</v>
      </c>
      <c r="D119" s="40">
        <v>41369.639583333301</v>
      </c>
      <c r="E119" s="40">
        <v>41369.807638888902</v>
      </c>
      <c r="F119" s="40">
        <v>41372.771527777797</v>
      </c>
      <c r="G119" t="s">
        <v>29</v>
      </c>
      <c r="H119">
        <v>60000012371823</v>
      </c>
      <c r="I119" t="s">
        <v>52</v>
      </c>
      <c r="J119" t="s">
        <v>53</v>
      </c>
      <c r="K119" t="s">
        <v>45</v>
      </c>
      <c r="L119">
        <v>4</v>
      </c>
      <c r="M119" t="s">
        <v>33</v>
      </c>
      <c r="N119">
        <v>60000015461254</v>
      </c>
      <c r="O119">
        <v>60000016462659</v>
      </c>
      <c r="P119">
        <v>140156000000343</v>
      </c>
      <c r="R119" t="s">
        <v>34</v>
      </c>
      <c r="S119" t="s">
        <v>35</v>
      </c>
      <c r="T119" t="s">
        <v>36</v>
      </c>
      <c r="W119" t="s">
        <v>37</v>
      </c>
      <c r="AC119" t="s">
        <v>49</v>
      </c>
      <c r="AD119" t="s">
        <v>1443</v>
      </c>
      <c r="AE119" s="14" t="str">
        <f t="shared" si="80"/>
        <v>RETOMEI ASSUNTO CONSENSO MÉDICO COMENTOU QUE OS PACIENTES TEM CHEGADO BASTANTE DOENTES JÁ COM DOENÇA DEFINIDORA DE AIDS.REFORCEI POSOLOGIA QD, MÉDICO DISSE QUE AINDA NÃO TEM MUITA EXPERIÊNCIA NESTA POSOLOGIA O DESAFIEI A TER UMA EXPERIÊNCIA CLINICA PESSOAL</v>
      </c>
      <c r="AF119" s="14" t="str">
        <f t="shared" si="82"/>
        <v>RETOMEI ASSUNTO CONSENSO MÉDICO COMENTOU QUE OS PACIENTES TEM CHEGADO BASTANTE DOENTES JÁ COM DOENÇA DEFINIDORA DE AIDS.REFORCEI POSOLOGIA QD, MÉDICO DISSE QUE AINDA NÃO TEM MUITA EXPERIÊNCIA NESTA POSOLOGIA O DESAFIEI A TER UMA EXPERIÊNCIA CLINICA PESSOAL</v>
      </c>
      <c r="AG119" s="14">
        <f t="shared" si="83"/>
        <v>1</v>
      </c>
      <c r="AH119" s="14">
        <f t="shared" ref="AH119:AL119" si="142">IFERROR(FIND("#",$AF119,AG119+1),LEN($AF119)+1)</f>
        <v>257</v>
      </c>
      <c r="AI119" s="14">
        <f t="shared" si="142"/>
        <v>257</v>
      </c>
      <c r="AJ119" s="14">
        <f t="shared" si="142"/>
        <v>257</v>
      </c>
      <c r="AK119" s="14">
        <f t="shared" si="142"/>
        <v>257</v>
      </c>
      <c r="AL119" s="14">
        <f t="shared" si="142"/>
        <v>257</v>
      </c>
      <c r="AM119" s="14" t="str">
        <f t="shared" si="112"/>
        <v>RETOMEI ASSUNTO CONSENSO MÉDICO COMENTOU QUE OS PACIENTES TEM CHEGADO BASTANTE DOENTES JÁ COM DOENÇA DEFINIDORA DE AIDS.REFORCEI POSOLOGIA QD, MÉDICO DISSE QUE AINDA NÃO TEM MUITA EXPERIÊNCIA NESTA POSOLOGIA O DESAFIEI A TER UMA EXPERIÊNCIA CLINICA PESSOAL</v>
      </c>
      <c r="AN119" s="14" t="str">
        <f t="shared" si="113"/>
        <v/>
      </c>
      <c r="AO119" s="14" t="str">
        <f t="shared" si="114"/>
        <v/>
      </c>
      <c r="AP119" s="14" t="str">
        <f t="shared" si="115"/>
        <v/>
      </c>
      <c r="AQ119" s="14" t="str">
        <f t="shared" si="116"/>
        <v/>
      </c>
      <c r="AR119" s="14" t="str">
        <f t="shared" si="117"/>
        <v/>
      </c>
    </row>
    <row r="120" spans="1:44" x14ac:dyDescent="0.25">
      <c r="A120">
        <v>1</v>
      </c>
      <c r="B120" t="s">
        <v>28</v>
      </c>
      <c r="C120">
        <v>391102</v>
      </c>
      <c r="D120" s="40">
        <v>41369.639583333301</v>
      </c>
      <c r="E120" s="40">
        <v>41369.807638888902</v>
      </c>
      <c r="F120" s="40">
        <v>41372.771527777797</v>
      </c>
      <c r="G120" t="s">
        <v>29</v>
      </c>
      <c r="H120">
        <v>60000012371823</v>
      </c>
      <c r="I120" t="s">
        <v>52</v>
      </c>
      <c r="J120" t="s">
        <v>53</v>
      </c>
      <c r="K120" t="s">
        <v>45</v>
      </c>
      <c r="L120">
        <v>4</v>
      </c>
      <c r="M120" t="s">
        <v>33</v>
      </c>
      <c r="N120">
        <v>60000015461254</v>
      </c>
      <c r="O120">
        <v>60000016462659</v>
      </c>
      <c r="P120">
        <v>140156000000343</v>
      </c>
      <c r="R120" t="s">
        <v>34</v>
      </c>
      <c r="S120" t="s">
        <v>35</v>
      </c>
      <c r="T120" t="s">
        <v>36</v>
      </c>
      <c r="W120" t="s">
        <v>37</v>
      </c>
      <c r="AC120" t="s">
        <v>49</v>
      </c>
      <c r="AD120" t="s">
        <v>1443</v>
      </c>
      <c r="AE120" s="14" t="str">
        <f t="shared" si="80"/>
        <v>RETOMEI ASSUNTO CONSENSO MÉDICO COMENTOU QUE OS PACIENTES TEM CHEGADO BASTANTE DOENTES JÁ COM DOENÇA DEFINIDORA DE AIDS.REFORCEI POSOLOGIA QD, MÉDICO DISSE QUE AINDA NÃO TEM MUITA EXPERIÊNCIA NESTA POSOLOGIA O DESAFIEI A TER UMA EXPERIÊNCIA CLINICA PESSOAL</v>
      </c>
      <c r="AF120" s="14" t="str">
        <f t="shared" si="82"/>
        <v>RETOMEI ASSUNTO CONSENSO MÉDICO COMENTOU QUE OS PACIENTES TEM CHEGADO BASTANTE DOENTES JÁ COM DOENÇA DEFINIDORA DE AIDS.REFORCEI POSOLOGIA QD, MÉDICO DISSE QUE AINDA NÃO TEM MUITA EXPERIÊNCIA NESTA POSOLOGIA O DESAFIEI A TER UMA EXPERIÊNCIA CLINICA PESSOAL</v>
      </c>
      <c r="AG120" s="14">
        <f t="shared" si="83"/>
        <v>1</v>
      </c>
      <c r="AH120" s="14">
        <f t="shared" ref="AH120:AL120" si="143">IFERROR(FIND("#",$AF120,AG120+1),LEN($AF120)+1)</f>
        <v>257</v>
      </c>
      <c r="AI120" s="14">
        <f t="shared" si="143"/>
        <v>257</v>
      </c>
      <c r="AJ120" s="14">
        <f t="shared" si="143"/>
        <v>257</v>
      </c>
      <c r="AK120" s="14">
        <f t="shared" si="143"/>
        <v>257</v>
      </c>
      <c r="AL120" s="14">
        <f t="shared" si="143"/>
        <v>257</v>
      </c>
      <c r="AM120" s="14" t="str">
        <f t="shared" si="112"/>
        <v>RETOMEI ASSUNTO CONSENSO MÉDICO COMENTOU QUE OS PACIENTES TEM CHEGADO BASTANTE DOENTES JÁ COM DOENÇA DEFINIDORA DE AIDS.REFORCEI POSOLOGIA QD, MÉDICO DISSE QUE AINDA NÃO TEM MUITA EXPERIÊNCIA NESTA POSOLOGIA O DESAFIEI A TER UMA EXPERIÊNCIA CLINICA PESSOAL</v>
      </c>
      <c r="AN120" s="14" t="str">
        <f t="shared" si="113"/>
        <v/>
      </c>
      <c r="AO120" s="14" t="str">
        <f t="shared" si="114"/>
        <v/>
      </c>
      <c r="AP120" s="14" t="str">
        <f t="shared" si="115"/>
        <v/>
      </c>
      <c r="AQ120" s="14" t="str">
        <f t="shared" si="116"/>
        <v/>
      </c>
      <c r="AR120" s="14" t="str">
        <f t="shared" si="117"/>
        <v/>
      </c>
    </row>
    <row r="121" spans="1:44" x14ac:dyDescent="0.25">
      <c r="A121">
        <v>1</v>
      </c>
      <c r="B121" t="s">
        <v>28</v>
      </c>
      <c r="C121">
        <v>391102</v>
      </c>
      <c r="D121" s="40">
        <v>41369.538194444402</v>
      </c>
      <c r="E121" s="40">
        <v>41369.563194444403</v>
      </c>
      <c r="F121" s="40">
        <v>41369.525694444397</v>
      </c>
      <c r="G121" t="s">
        <v>29</v>
      </c>
      <c r="H121">
        <v>60000012276171</v>
      </c>
      <c r="I121" t="s">
        <v>54</v>
      </c>
      <c r="J121" t="s">
        <v>55</v>
      </c>
      <c r="K121" t="s">
        <v>32</v>
      </c>
      <c r="L121">
        <v>3</v>
      </c>
      <c r="M121" t="s">
        <v>33</v>
      </c>
      <c r="N121">
        <v>60000015461254</v>
      </c>
      <c r="O121">
        <v>60000016462659</v>
      </c>
      <c r="P121">
        <v>140156000000252</v>
      </c>
      <c r="R121" t="s">
        <v>34</v>
      </c>
      <c r="S121" t="s">
        <v>35</v>
      </c>
      <c r="T121" t="s">
        <v>36</v>
      </c>
      <c r="W121" t="s">
        <v>37</v>
      </c>
      <c r="AC121" t="s">
        <v>56</v>
      </c>
      <c r="AD121" t="s">
        <v>1443</v>
      </c>
      <c r="AE121" s="14" t="str">
        <f t="shared" si="80"/>
        <v>FALAMOS SOBRE CONSENSO MÉDICA DISSE QUE JÁ ESTÁ ADOTANDO AS NOVAS DIretrizes#MERC OBSERVEI EM CIMA DA MESA O MATERIAL DA BMS QUE ABORDA PRIMEIRA FALHA MÉDICA DISSE QUE ASSIM COMO NÓS QUEREMOS INICIO DE TRATAMENTO ELES ESTÃO QUERENDO A PRIMEIRA FALHA DE EFV</v>
      </c>
      <c r="AF121" s="14" t="str">
        <f t="shared" si="82"/>
        <v>FALAMOS SOBRE CONSENSO MÉDICA DISSE QUE JÁ ESTÁ ADOTANDO AS NOVAS DIretrizes#MERC OBSERVEI EM CIMA DA MESA O MATERIAL DA BMS QUE ABORDA PRIMEIRA FALHA MÉDICA DISSE QUE ASSIM COMO NÓS QUEREMOS INICIO DE TRATAMENTO ELES ESTÃO QUERENDO A PRIMEIRA FALHA DE EFV</v>
      </c>
      <c r="AG121" s="14">
        <f t="shared" si="83"/>
        <v>77</v>
      </c>
      <c r="AH121" s="14">
        <f t="shared" ref="AH121:AL121" si="144">IFERROR(FIND("#",$AF121,AG121+1),LEN($AF121)+1)</f>
        <v>257</v>
      </c>
      <c r="AI121" s="14">
        <f t="shared" si="144"/>
        <v>257</v>
      </c>
      <c r="AJ121" s="14">
        <f t="shared" si="144"/>
        <v>257</v>
      </c>
      <c r="AK121" s="14">
        <f t="shared" si="144"/>
        <v>257</v>
      </c>
      <c r="AL121" s="14">
        <f t="shared" si="144"/>
        <v>257</v>
      </c>
      <c r="AM121" s="14" t="str">
        <f t="shared" si="112"/>
        <v>#MERC OBSERVEI EM CIMA DA MESA O MATERIAL DA BMS QUE ABORDA PRIMEIRA FALHA MÉDICA DISSE QUE ASSIM COMO NÓS QUEREMOS INICIO DE TRATAMENTO ELES ESTÃO QUERENDO A PRIMEIRA FALHA DE EFV</v>
      </c>
      <c r="AN121" s="14" t="str">
        <f t="shared" si="113"/>
        <v/>
      </c>
      <c r="AO121" s="14" t="str">
        <f t="shared" si="114"/>
        <v/>
      </c>
      <c r="AP121" s="14" t="str">
        <f t="shared" si="115"/>
        <v/>
      </c>
      <c r="AQ121" s="14" t="str">
        <f t="shared" si="116"/>
        <v/>
      </c>
      <c r="AR121" s="14" t="str">
        <f t="shared" si="117"/>
        <v/>
      </c>
    </row>
    <row r="122" spans="1:44" x14ac:dyDescent="0.25">
      <c r="A122">
        <v>1</v>
      </c>
      <c r="B122" t="s">
        <v>28</v>
      </c>
      <c r="C122">
        <v>391102</v>
      </c>
      <c r="D122" s="40">
        <v>41369.470833333296</v>
      </c>
      <c r="E122" s="40">
        <v>41369.804861111101</v>
      </c>
      <c r="F122" s="40">
        <v>41372.771527777797</v>
      </c>
      <c r="G122" t="s">
        <v>29</v>
      </c>
      <c r="H122">
        <v>60000012287123</v>
      </c>
      <c r="I122" t="s">
        <v>57</v>
      </c>
      <c r="J122" t="s">
        <v>58</v>
      </c>
      <c r="K122" t="s">
        <v>32</v>
      </c>
      <c r="L122">
        <v>4</v>
      </c>
      <c r="M122" t="s">
        <v>33</v>
      </c>
      <c r="N122">
        <v>60000015461254</v>
      </c>
      <c r="O122">
        <v>60000016462659</v>
      </c>
      <c r="P122">
        <v>140156000000329</v>
      </c>
      <c r="R122" t="s">
        <v>34</v>
      </c>
      <c r="S122" t="s">
        <v>35</v>
      </c>
      <c r="T122" t="s">
        <v>36</v>
      </c>
      <c r="W122" t="s">
        <v>37</v>
      </c>
      <c r="AC122" t="s">
        <v>49</v>
      </c>
      <c r="AD122" t="s">
        <v>1443</v>
      </c>
      <c r="AE122" s="14" t="str">
        <f t="shared" si="80"/>
        <v>RETOMEI ASSUNTO CONSENSO MÉDICO COMENTOU QUE OS PACIENTES TEM CHEGADO BASTANTE DOENTES JÁ COM DOENÇA DEFINIDORA DE AIDS.REFORCEI POSOLOGIA QD, MÉDICO DISSE QUE AINDA NÃO TEM MUITA EXPERIÊNCIA NESTA POSOLOGIA O DESAFIEI A TER UMA EXPERIÊNCIA CLINICA PESSOAL</v>
      </c>
      <c r="AF122" s="14" t="str">
        <f t="shared" si="82"/>
        <v>RETOMEI ASSUNTO CONSENSO MÉDICO COMENTOU QUE OS PACIENTES TEM CHEGADO BASTANTE DOENTES JÁ COM DOENÇA DEFINIDORA DE AIDS.REFORCEI POSOLOGIA QD, MÉDICO DISSE QUE AINDA NÃO TEM MUITA EXPERIÊNCIA NESTA POSOLOGIA O DESAFIEI A TER UMA EXPERIÊNCIA CLINICA PESSOAL</v>
      </c>
      <c r="AG122" s="14">
        <f t="shared" si="83"/>
        <v>1</v>
      </c>
      <c r="AH122" s="14">
        <f t="shared" ref="AH122:AL122" si="145">IFERROR(FIND("#",$AF122,AG122+1),LEN($AF122)+1)</f>
        <v>257</v>
      </c>
      <c r="AI122" s="14">
        <f t="shared" si="145"/>
        <v>257</v>
      </c>
      <c r="AJ122" s="14">
        <f t="shared" si="145"/>
        <v>257</v>
      </c>
      <c r="AK122" s="14">
        <f t="shared" si="145"/>
        <v>257</v>
      </c>
      <c r="AL122" s="14">
        <f t="shared" si="145"/>
        <v>257</v>
      </c>
      <c r="AM122" s="14" t="str">
        <f t="shared" si="112"/>
        <v>RETOMEI ASSUNTO CONSENSO MÉDICO COMENTOU QUE OS PACIENTES TEM CHEGADO BASTANTE DOENTES JÁ COM DOENÇA DEFINIDORA DE AIDS.REFORCEI POSOLOGIA QD, MÉDICO DISSE QUE AINDA NÃO TEM MUITA EXPERIÊNCIA NESTA POSOLOGIA O DESAFIEI A TER UMA EXPERIÊNCIA CLINICA PESSOAL</v>
      </c>
      <c r="AN122" s="14" t="str">
        <f t="shared" si="113"/>
        <v/>
      </c>
      <c r="AO122" s="14" t="str">
        <f t="shared" si="114"/>
        <v/>
      </c>
      <c r="AP122" s="14" t="str">
        <f t="shared" si="115"/>
        <v/>
      </c>
      <c r="AQ122" s="14" t="str">
        <f t="shared" si="116"/>
        <v/>
      </c>
      <c r="AR122" s="14" t="str">
        <f t="shared" si="117"/>
        <v/>
      </c>
    </row>
    <row r="123" spans="1:44" x14ac:dyDescent="0.25">
      <c r="A123">
        <v>1</v>
      </c>
      <c r="B123" t="s">
        <v>28</v>
      </c>
      <c r="C123">
        <v>391102</v>
      </c>
      <c r="D123" s="40">
        <v>41369.422222222202</v>
      </c>
      <c r="E123" s="40">
        <v>41369.603472222203</v>
      </c>
      <c r="F123" s="40">
        <v>41369.569444444402</v>
      </c>
      <c r="G123" t="s">
        <v>29</v>
      </c>
      <c r="H123">
        <v>60000017150814</v>
      </c>
      <c r="I123" t="s">
        <v>59</v>
      </c>
      <c r="J123" t="s">
        <v>60</v>
      </c>
      <c r="K123" t="s">
        <v>45</v>
      </c>
      <c r="L123">
        <v>4</v>
      </c>
      <c r="M123" t="s">
        <v>33</v>
      </c>
      <c r="N123">
        <v>60000015461254</v>
      </c>
      <c r="O123">
        <v>60000016462659</v>
      </c>
      <c r="P123">
        <v>140156000000266</v>
      </c>
      <c r="R123" t="s">
        <v>34</v>
      </c>
      <c r="S123" t="s">
        <v>35</v>
      </c>
      <c r="T123" t="s">
        <v>61</v>
      </c>
      <c r="W123" t="s">
        <v>37</v>
      </c>
      <c r="AC123" t="s">
        <v>62</v>
      </c>
      <c r="AD123" t="s">
        <v>1443</v>
      </c>
      <c r="AE123" s="14" t="str">
        <f t="shared" si="80"/>
        <v>FALAMOS SOBRE CONSENSO MÉDICA ESTA TRABALHANDO EM ALVORADA, SAPUCAIA E TRAMANDAÍ</v>
      </c>
      <c r="AF123" s="14" t="str">
        <f t="shared" si="82"/>
        <v>FALAMOS SOBRE CONSENSO MÉDICA ESTA TRABALHANDO EM ALVORADA, SAPUCAIA E TRAMANDAÍ</v>
      </c>
      <c r="AG123" s="14">
        <f t="shared" si="83"/>
        <v>1</v>
      </c>
      <c r="AH123" s="14">
        <f t="shared" ref="AH123:AL123" si="146">IFERROR(FIND("#",$AF123,AG123+1),LEN($AF123)+1)</f>
        <v>81</v>
      </c>
      <c r="AI123" s="14">
        <f t="shared" si="146"/>
        <v>81</v>
      </c>
      <c r="AJ123" s="14">
        <f t="shared" si="146"/>
        <v>81</v>
      </c>
      <c r="AK123" s="14">
        <f t="shared" si="146"/>
        <v>81</v>
      </c>
      <c r="AL123" s="14">
        <f t="shared" si="146"/>
        <v>81</v>
      </c>
      <c r="AM123" s="14" t="str">
        <f t="shared" si="112"/>
        <v>FALAMOS SOBRE CONSENSO MÉDICA ESTA TRABALHANDO EM ALVORADA, SAPUCAIA E TRAMANDAÍ</v>
      </c>
      <c r="AN123" s="14" t="str">
        <f t="shared" si="113"/>
        <v/>
      </c>
      <c r="AO123" s="14" t="str">
        <f t="shared" si="114"/>
        <v/>
      </c>
      <c r="AP123" s="14" t="str">
        <f t="shared" si="115"/>
        <v/>
      </c>
      <c r="AQ123" s="14" t="str">
        <f t="shared" si="116"/>
        <v/>
      </c>
      <c r="AR123" s="14" t="str">
        <f t="shared" si="117"/>
        <v/>
      </c>
    </row>
    <row r="124" spans="1:44" x14ac:dyDescent="0.25">
      <c r="A124">
        <v>1</v>
      </c>
      <c r="B124" t="s">
        <v>28</v>
      </c>
      <c r="C124">
        <v>391102</v>
      </c>
      <c r="D124" s="40">
        <v>41369.422222222202</v>
      </c>
      <c r="E124" s="40">
        <v>41369.603472222203</v>
      </c>
      <c r="F124" s="40">
        <v>41369.569444444402</v>
      </c>
      <c r="G124" t="s">
        <v>29</v>
      </c>
      <c r="H124">
        <v>60000017150814</v>
      </c>
      <c r="I124" t="s">
        <v>59</v>
      </c>
      <c r="J124" t="s">
        <v>60</v>
      </c>
      <c r="K124" t="s">
        <v>45</v>
      </c>
      <c r="L124">
        <v>4</v>
      </c>
      <c r="M124" t="s">
        <v>33</v>
      </c>
      <c r="N124">
        <v>60000015461254</v>
      </c>
      <c r="O124">
        <v>60000016462659</v>
      </c>
      <c r="P124">
        <v>140156000000266</v>
      </c>
      <c r="R124" t="s">
        <v>34</v>
      </c>
      <c r="S124" t="s">
        <v>35</v>
      </c>
      <c r="T124" t="s">
        <v>61</v>
      </c>
      <c r="W124" t="s">
        <v>37</v>
      </c>
      <c r="AC124" t="s">
        <v>62</v>
      </c>
      <c r="AD124" t="s">
        <v>1443</v>
      </c>
      <c r="AE124" s="14" t="str">
        <f t="shared" si="80"/>
        <v>FALAMOS SOBRE CONSENSO MÉDICA ESTA TRABALHANDO EM ALVORADA, SAPUCAIA E TRAMANDAÍ</v>
      </c>
      <c r="AF124" s="14" t="str">
        <f t="shared" si="82"/>
        <v>FALAMOS SOBRE CONSENSO MÉDICA ESTA TRABALHANDO EM ALVORADA, SAPUCAIA E TRAMANDAÍ</v>
      </c>
      <c r="AG124" s="14">
        <f t="shared" si="83"/>
        <v>1</v>
      </c>
      <c r="AH124" s="14">
        <f t="shared" ref="AH124:AL124" si="147">IFERROR(FIND("#",$AF124,AG124+1),LEN($AF124)+1)</f>
        <v>81</v>
      </c>
      <c r="AI124" s="14">
        <f t="shared" si="147"/>
        <v>81</v>
      </c>
      <c r="AJ124" s="14">
        <f t="shared" si="147"/>
        <v>81</v>
      </c>
      <c r="AK124" s="14">
        <f t="shared" si="147"/>
        <v>81</v>
      </c>
      <c r="AL124" s="14">
        <f t="shared" si="147"/>
        <v>81</v>
      </c>
      <c r="AM124" s="14" t="str">
        <f t="shared" si="112"/>
        <v>FALAMOS SOBRE CONSENSO MÉDICA ESTA TRABALHANDO EM ALVORADA, SAPUCAIA E TRAMANDAÍ</v>
      </c>
      <c r="AN124" s="14" t="str">
        <f t="shared" si="113"/>
        <v/>
      </c>
      <c r="AO124" s="14" t="str">
        <f t="shared" si="114"/>
        <v/>
      </c>
      <c r="AP124" s="14" t="str">
        <f t="shared" si="115"/>
        <v/>
      </c>
      <c r="AQ124" s="14" t="str">
        <f t="shared" si="116"/>
        <v/>
      </c>
      <c r="AR124" s="14" t="str">
        <f t="shared" si="117"/>
        <v/>
      </c>
    </row>
    <row r="125" spans="1:44" x14ac:dyDescent="0.25">
      <c r="A125">
        <v>1</v>
      </c>
      <c r="B125" t="s">
        <v>28</v>
      </c>
      <c r="C125">
        <v>391102</v>
      </c>
      <c r="D125" s="40">
        <v>41369.396527777797</v>
      </c>
      <c r="E125" s="40">
        <v>41369.589583333298</v>
      </c>
      <c r="F125" s="40">
        <v>41369.558333333298</v>
      </c>
      <c r="G125" t="s">
        <v>29</v>
      </c>
      <c r="H125">
        <v>60000012415979</v>
      </c>
      <c r="I125" t="s">
        <v>63</v>
      </c>
      <c r="J125" t="s">
        <v>64</v>
      </c>
      <c r="K125" t="s">
        <v>32</v>
      </c>
      <c r="L125">
        <v>4</v>
      </c>
      <c r="M125" t="s">
        <v>33</v>
      </c>
      <c r="N125">
        <v>60000015461254</v>
      </c>
      <c r="O125">
        <v>60000016462659</v>
      </c>
      <c r="P125">
        <v>140156000000259</v>
      </c>
      <c r="R125" t="s">
        <v>34</v>
      </c>
      <c r="S125" t="s">
        <v>35</v>
      </c>
      <c r="T125" t="s">
        <v>36</v>
      </c>
      <c r="W125" t="s">
        <v>37</v>
      </c>
      <c r="AC125" t="s">
        <v>65</v>
      </c>
      <c r="AD125" t="s">
        <v>1443</v>
      </c>
      <c r="AE125" s="14" t="str">
        <f t="shared" si="80"/>
        <v>FALAMOS SIBRE CONSENSO#OBJ CONSIDERA UM GRANDE PROBLEMA O NÚMERO DE COMPRIMIDOS E ACHA ISSO O FATOR LIMITANTE PARA PRESCRIÇÃO, CITOU TAMBÉM AUMENTO DE TRIGLICÉRIDES E INTOLERÃNCIA GÁSTRICA INTESTINAL.PERGUNTEI QUAL A FREQÜÊNCIA DESTA RECLAMAÇÕES O MÉDICO FOI EVASIVO E NÃO QUIZ RELATAR POIS DIZ NÃO LEBRAR QUAL PACIENTE</v>
      </c>
      <c r="AF125" s="14" t="str">
        <f t="shared" si="82"/>
        <v>FALAMOS SIBRE CONSENSO#OBJ CONSIDERA UM GRANDE PROBLEMA O NÚMERO DE COMPRIMIDOS E ACHA ISSO O FATOR LIMITANTE PARA PRESCRIÇÃO, CITOU TAMBÉM AUMENTO DE TRIGLICÉRIDES E INTOLERÃNCIA GÁSTRICA INTESTINAL.PERGUNTEI QUAL A FREQÜÊNCIA DESTA RECLAMAÇÕES O MÉDICO FOI EVASIVO E NÃO QUIZ RELATAR POIS DIZ NÃO LEBRAR QUAL PACIENTE</v>
      </c>
      <c r="AG125" s="14">
        <f t="shared" si="83"/>
        <v>23</v>
      </c>
      <c r="AH125" s="14">
        <f t="shared" ref="AH125:AL125" si="148">IFERROR(FIND("#",$AF125,AG125+1),LEN($AF125)+1)</f>
        <v>320</v>
      </c>
      <c r="AI125" s="14">
        <f t="shared" si="148"/>
        <v>320</v>
      </c>
      <c r="AJ125" s="14">
        <f t="shared" si="148"/>
        <v>320</v>
      </c>
      <c r="AK125" s="14">
        <f t="shared" si="148"/>
        <v>320</v>
      </c>
      <c r="AL125" s="14">
        <f t="shared" si="148"/>
        <v>320</v>
      </c>
      <c r="AM125" s="14" t="str">
        <f t="shared" si="112"/>
        <v>#OBJ CONSIDERA UM GRANDE PROBLEMA O NÚMERO DE COMPRIMIDOS E ACHA ISSO O FATOR LIMITANTE PARA PRESCRIÇÃO, CITOU TAMBÉM AUMENTO DE TRIGLICÉRIDES E INTOLERÃNCIA GÁSTRICA INTESTINAL.PERGUNTEI QUAL A FREQÜÊNCIA DESTA RECLAMAÇÕES O MÉDICO FOI EVASIVO E NÃO QUIZ RELATAR POIS DIZ NÃO LEBRAR QUAL PACIENTE</v>
      </c>
      <c r="AN125" s="14" t="str">
        <f t="shared" si="113"/>
        <v/>
      </c>
      <c r="AO125" s="14" t="str">
        <f t="shared" si="114"/>
        <v/>
      </c>
      <c r="AP125" s="14" t="str">
        <f t="shared" si="115"/>
        <v/>
      </c>
      <c r="AQ125" s="14" t="str">
        <f t="shared" si="116"/>
        <v/>
      </c>
      <c r="AR125" s="14" t="str">
        <f t="shared" si="117"/>
        <v/>
      </c>
    </row>
    <row r="126" spans="1:44" x14ac:dyDescent="0.25">
      <c r="A126">
        <v>1</v>
      </c>
      <c r="B126" t="s">
        <v>28</v>
      </c>
      <c r="C126">
        <v>391102</v>
      </c>
      <c r="D126" s="40">
        <v>41369.378472222197</v>
      </c>
      <c r="E126" s="40">
        <v>41369.798611111102</v>
      </c>
      <c r="F126" s="40">
        <v>41369.761805555601</v>
      </c>
      <c r="G126" t="s">
        <v>29</v>
      </c>
      <c r="H126">
        <v>60000012513423</v>
      </c>
      <c r="I126" t="s">
        <v>66</v>
      </c>
      <c r="J126" t="s">
        <v>67</v>
      </c>
      <c r="K126" t="s">
        <v>32</v>
      </c>
      <c r="L126">
        <v>6</v>
      </c>
      <c r="M126" t="s">
        <v>33</v>
      </c>
      <c r="N126">
        <v>60000015461254</v>
      </c>
      <c r="O126">
        <v>60000016462659</v>
      </c>
      <c r="P126">
        <v>140156000000308</v>
      </c>
      <c r="R126" t="s">
        <v>34</v>
      </c>
      <c r="S126" t="s">
        <v>35</v>
      </c>
      <c r="T126" t="s">
        <v>36</v>
      </c>
      <c r="W126" t="s">
        <v>37</v>
      </c>
      <c r="AC126" t="s">
        <v>49</v>
      </c>
      <c r="AD126" t="s">
        <v>1443</v>
      </c>
      <c r="AE126" s="14" t="str">
        <f t="shared" si="80"/>
        <v>RETOMEI ASSUNTO CONSENSO MÉDICO COMENTOU QUE OS PACIENTES TEM CHEGADO BASTANTE DOENTES JÁ COM DOENÇA DEFINIDORA DE AIDS.REFORCEI POSOLOGIA QD, MÉDICO DISSE QUE AINDA NÃO TEM MUITA EXPERIÊNCIA NESTA POSOLOGIA O DESAFIEI A TER UMA EXPERIÊNCIA CLINICA PESSOAL</v>
      </c>
      <c r="AF126" s="14" t="str">
        <f t="shared" si="82"/>
        <v>RETOMEI ASSUNTO CONSENSO MÉDICO COMENTOU QUE OS PACIENTES TEM CHEGADO BASTANTE DOENTES JÁ COM DOENÇA DEFINIDORA DE AIDS.REFORCEI POSOLOGIA QD, MÉDICO DISSE QUE AINDA NÃO TEM MUITA EXPERIÊNCIA NESTA POSOLOGIA O DESAFIEI A TER UMA EXPERIÊNCIA CLINICA PESSOAL</v>
      </c>
      <c r="AG126" s="14">
        <f t="shared" si="83"/>
        <v>1</v>
      </c>
      <c r="AH126" s="14">
        <f t="shared" ref="AH126:AL126" si="149">IFERROR(FIND("#",$AF126,AG126+1),LEN($AF126)+1)</f>
        <v>257</v>
      </c>
      <c r="AI126" s="14">
        <f t="shared" si="149"/>
        <v>257</v>
      </c>
      <c r="AJ126" s="14">
        <f t="shared" si="149"/>
        <v>257</v>
      </c>
      <c r="AK126" s="14">
        <f t="shared" si="149"/>
        <v>257</v>
      </c>
      <c r="AL126" s="14">
        <f t="shared" si="149"/>
        <v>257</v>
      </c>
      <c r="AM126" s="14" t="str">
        <f t="shared" si="112"/>
        <v>RETOMEI ASSUNTO CONSENSO MÉDICO COMENTOU QUE OS PACIENTES TEM CHEGADO BASTANTE DOENTES JÁ COM DOENÇA DEFINIDORA DE AIDS.REFORCEI POSOLOGIA QD, MÉDICO DISSE QUE AINDA NÃO TEM MUITA EXPERIÊNCIA NESTA POSOLOGIA O DESAFIEI A TER UMA EXPERIÊNCIA CLINICA PESSOAL</v>
      </c>
      <c r="AN126" s="14" t="str">
        <f t="shared" si="113"/>
        <v/>
      </c>
      <c r="AO126" s="14" t="str">
        <f t="shared" si="114"/>
        <v/>
      </c>
      <c r="AP126" s="14" t="str">
        <f t="shared" si="115"/>
        <v/>
      </c>
      <c r="AQ126" s="14" t="str">
        <f t="shared" si="116"/>
        <v/>
      </c>
      <c r="AR126" s="14" t="str">
        <f t="shared" si="117"/>
        <v/>
      </c>
    </row>
    <row r="127" spans="1:44" x14ac:dyDescent="0.25">
      <c r="A127">
        <v>1</v>
      </c>
      <c r="B127" t="s">
        <v>28</v>
      </c>
      <c r="C127">
        <v>391102</v>
      </c>
      <c r="D127" s="40">
        <v>41368.603472222203</v>
      </c>
      <c r="E127" s="40">
        <v>41369.605555555601</v>
      </c>
      <c r="F127" s="40">
        <v>41369.569444444402</v>
      </c>
      <c r="G127" t="s">
        <v>29</v>
      </c>
      <c r="H127">
        <v>60000017155474</v>
      </c>
      <c r="I127" t="s">
        <v>68</v>
      </c>
      <c r="J127" t="s">
        <v>69</v>
      </c>
      <c r="K127" t="s">
        <v>41</v>
      </c>
      <c r="L127">
        <v>4</v>
      </c>
      <c r="M127" t="s">
        <v>33</v>
      </c>
      <c r="N127">
        <v>60000015461254</v>
      </c>
      <c r="O127">
        <v>60000016462659</v>
      </c>
      <c r="P127">
        <v>140156000000273</v>
      </c>
      <c r="R127" t="s">
        <v>34</v>
      </c>
      <c r="S127" t="s">
        <v>35</v>
      </c>
      <c r="T127" t="s">
        <v>36</v>
      </c>
      <c r="W127" t="s">
        <v>37</v>
      </c>
      <c r="AC127" t="s">
        <v>46</v>
      </c>
      <c r="AD127" t="s">
        <v>1443</v>
      </c>
      <c r="AE127" s="14" t="str">
        <f t="shared" si="80"/>
        <v>Retomamos visita sobre consensoREFORCEI A IMPORTÂNCIA DE AUMENTAR SUA EXPERIÊNCIA CLINICA E SUGERI A TOMADA NOTURNA QUE PODE TRAZER MAIS TOLERÂNCIA</v>
      </c>
      <c r="AF127" s="14" t="str">
        <f t="shared" si="82"/>
        <v>Retomamos visita sobre consensoREFORCEI A IMPORTÂNCIA DE AUMENTAR SUA EXPERIÊNCIA CLINICA E SUGERI A TOMADA NOTURNA QUE PODE TRAZER MAIS TOLERÂNCIA</v>
      </c>
      <c r="AG127" s="14">
        <f t="shared" si="83"/>
        <v>1</v>
      </c>
      <c r="AH127" s="14">
        <f t="shared" ref="AH127:AL127" si="150">IFERROR(FIND("#",$AF127,AG127+1),LEN($AF127)+1)</f>
        <v>148</v>
      </c>
      <c r="AI127" s="14">
        <f t="shared" si="150"/>
        <v>148</v>
      </c>
      <c r="AJ127" s="14">
        <f t="shared" si="150"/>
        <v>148</v>
      </c>
      <c r="AK127" s="14">
        <f t="shared" si="150"/>
        <v>148</v>
      </c>
      <c r="AL127" s="14">
        <f t="shared" si="150"/>
        <v>148</v>
      </c>
      <c r="AM127" s="14" t="str">
        <f t="shared" si="112"/>
        <v>Retomamos visita sobre consensoREFORCEI A IMPORTÂNCIA DE AUMENTAR SUA EXPERIÊNCIA CLINICA E SUGERI A TOMADA NOTURNA QUE PODE TRAZER MAIS TOLERÂNCIA</v>
      </c>
      <c r="AN127" s="14" t="str">
        <f t="shared" si="113"/>
        <v/>
      </c>
      <c r="AO127" s="14" t="str">
        <f t="shared" si="114"/>
        <v/>
      </c>
      <c r="AP127" s="14" t="str">
        <f t="shared" si="115"/>
        <v/>
      </c>
      <c r="AQ127" s="14" t="str">
        <f t="shared" si="116"/>
        <v/>
      </c>
      <c r="AR127" s="14" t="str">
        <f t="shared" si="117"/>
        <v/>
      </c>
    </row>
    <row r="128" spans="1:44" x14ac:dyDescent="0.25">
      <c r="A128">
        <v>1</v>
      </c>
      <c r="B128" t="s">
        <v>28</v>
      </c>
      <c r="C128">
        <v>391102</v>
      </c>
      <c r="D128" s="40">
        <v>41368.577777777798</v>
      </c>
      <c r="E128" s="40">
        <v>41368.663888888899</v>
      </c>
      <c r="F128" s="40">
        <v>41369.493750000001</v>
      </c>
      <c r="G128" t="s">
        <v>29</v>
      </c>
      <c r="H128">
        <v>60000012352871</v>
      </c>
      <c r="I128" t="s">
        <v>70</v>
      </c>
      <c r="J128" t="s">
        <v>71</v>
      </c>
      <c r="K128" t="s">
        <v>32</v>
      </c>
      <c r="L128">
        <v>4</v>
      </c>
      <c r="M128" t="s">
        <v>33</v>
      </c>
      <c r="N128">
        <v>60000015461254</v>
      </c>
      <c r="O128">
        <v>60000016462659</v>
      </c>
      <c r="P128">
        <v>140156000000238</v>
      </c>
      <c r="R128" t="s">
        <v>34</v>
      </c>
      <c r="S128" t="s">
        <v>35</v>
      </c>
      <c r="T128" t="s">
        <v>36</v>
      </c>
      <c r="W128" t="s">
        <v>37</v>
      </c>
      <c r="AC128" t="s">
        <v>72</v>
      </c>
      <c r="AD128" t="s">
        <v>1443</v>
      </c>
      <c r="AE128" s="14" t="str">
        <f t="shared" si="80"/>
        <v>REFORCEI A IMPORTÂNCIA DE AUMENTAR SUA EXPERIÊNCIA CLINICA E SUGERI A TOMADA NOTURNA QUE PODE TRAZER MAIS TOLERÂNCIA</v>
      </c>
      <c r="AF128" s="14" t="str">
        <f t="shared" si="82"/>
        <v>REFORCEI A IMPORTÂNCIA DE AUMENTAR SUA EXPERIÊNCIA CLINICA E SUGERI A TOMADA NOTURNA QUE PODE TRAZER MAIS TOLERÂNCIA</v>
      </c>
      <c r="AG128" s="14">
        <f t="shared" si="83"/>
        <v>1</v>
      </c>
      <c r="AH128" s="14">
        <f t="shared" ref="AH128:AL128" si="151">IFERROR(FIND("#",$AF128,AG128+1),LEN($AF128)+1)</f>
        <v>117</v>
      </c>
      <c r="AI128" s="14">
        <f t="shared" si="151"/>
        <v>117</v>
      </c>
      <c r="AJ128" s="14">
        <f t="shared" si="151"/>
        <v>117</v>
      </c>
      <c r="AK128" s="14">
        <f t="shared" si="151"/>
        <v>117</v>
      </c>
      <c r="AL128" s="14">
        <f t="shared" si="151"/>
        <v>117</v>
      </c>
      <c r="AM128" s="14" t="str">
        <f t="shared" si="112"/>
        <v>REFORCEI A IMPORTÂNCIA DE AUMENTAR SUA EXPERIÊNCIA CLINICA E SUGERI A TOMADA NOTURNA QUE PODE TRAZER MAIS TOLERÂNCIA</v>
      </c>
      <c r="AN128" s="14" t="str">
        <f t="shared" si="113"/>
        <v/>
      </c>
      <c r="AO128" s="14" t="str">
        <f t="shared" si="114"/>
        <v/>
      </c>
      <c r="AP128" s="14" t="str">
        <f t="shared" si="115"/>
        <v/>
      </c>
      <c r="AQ128" s="14" t="str">
        <f t="shared" si="116"/>
        <v/>
      </c>
      <c r="AR128" s="14" t="str">
        <f t="shared" si="117"/>
        <v/>
      </c>
    </row>
    <row r="129" spans="1:44" x14ac:dyDescent="0.25">
      <c r="A129">
        <v>1</v>
      </c>
      <c r="B129" t="s">
        <v>28</v>
      </c>
      <c r="C129">
        <v>391102</v>
      </c>
      <c r="D129" s="40">
        <v>41368.483333333301</v>
      </c>
      <c r="E129" s="40">
        <v>41369.610416666699</v>
      </c>
      <c r="F129" s="40">
        <v>41369.569444444402</v>
      </c>
      <c r="G129" t="s">
        <v>29</v>
      </c>
      <c r="H129">
        <v>60000017969312</v>
      </c>
      <c r="I129" t="s">
        <v>73</v>
      </c>
      <c r="J129" t="s">
        <v>74</v>
      </c>
      <c r="K129" t="s">
        <v>41</v>
      </c>
      <c r="L129">
        <v>4</v>
      </c>
      <c r="M129" t="s">
        <v>33</v>
      </c>
      <c r="N129">
        <v>60000015461254</v>
      </c>
      <c r="O129">
        <v>60000016462659</v>
      </c>
      <c r="P129">
        <v>140156000000287</v>
      </c>
      <c r="R129" t="s">
        <v>34</v>
      </c>
      <c r="S129" t="s">
        <v>35</v>
      </c>
      <c r="T129" t="s">
        <v>36</v>
      </c>
      <c r="W129" t="s">
        <v>37</v>
      </c>
      <c r="AC129" t="s">
        <v>46</v>
      </c>
      <c r="AD129" t="s">
        <v>1443</v>
      </c>
      <c r="AE129" s="14" t="str">
        <f t="shared" si="80"/>
        <v>Retomamos visita sobre consensoREFORCEI A IMPORTÂNCIA DE AUMENTAR SUA EXPERIÊNCIA CLINICA E SUGERI A TOMADA NOTURNA QUE PODE TRAZER MAIS TOLERÂNCIA</v>
      </c>
      <c r="AF129" s="14" t="str">
        <f t="shared" si="82"/>
        <v>Retomamos visita sobre consensoREFORCEI A IMPORTÂNCIA DE AUMENTAR SUA EXPERIÊNCIA CLINICA E SUGERI A TOMADA NOTURNA QUE PODE TRAZER MAIS TOLERÂNCIA</v>
      </c>
      <c r="AG129" s="14">
        <f t="shared" si="83"/>
        <v>1</v>
      </c>
      <c r="AH129" s="14">
        <f t="shared" ref="AH129:AL129" si="152">IFERROR(FIND("#",$AF129,AG129+1),LEN($AF129)+1)</f>
        <v>148</v>
      </c>
      <c r="AI129" s="14">
        <f t="shared" si="152"/>
        <v>148</v>
      </c>
      <c r="AJ129" s="14">
        <f t="shared" si="152"/>
        <v>148</v>
      </c>
      <c r="AK129" s="14">
        <f t="shared" si="152"/>
        <v>148</v>
      </c>
      <c r="AL129" s="14">
        <f t="shared" si="152"/>
        <v>148</v>
      </c>
      <c r="AM129" s="14" t="str">
        <f t="shared" si="112"/>
        <v>Retomamos visita sobre consensoREFORCEI A IMPORTÂNCIA DE AUMENTAR SUA EXPERIÊNCIA CLINICA E SUGERI A TOMADA NOTURNA QUE PODE TRAZER MAIS TOLERÂNCIA</v>
      </c>
      <c r="AN129" s="14" t="str">
        <f t="shared" si="113"/>
        <v/>
      </c>
      <c r="AO129" s="14" t="str">
        <f t="shared" si="114"/>
        <v/>
      </c>
      <c r="AP129" s="14" t="str">
        <f t="shared" si="115"/>
        <v/>
      </c>
      <c r="AQ129" s="14" t="str">
        <f t="shared" si="116"/>
        <v/>
      </c>
      <c r="AR129" s="14" t="str">
        <f t="shared" si="117"/>
        <v/>
      </c>
    </row>
    <row r="130" spans="1:44" x14ac:dyDescent="0.25">
      <c r="A130">
        <v>1</v>
      </c>
      <c r="B130" t="s">
        <v>28</v>
      </c>
      <c r="C130">
        <v>391102</v>
      </c>
      <c r="D130" s="40">
        <v>41368.483333333301</v>
      </c>
      <c r="E130" s="40">
        <v>41369.610416666699</v>
      </c>
      <c r="F130" s="40">
        <v>41369.569444444402</v>
      </c>
      <c r="G130" t="s">
        <v>29</v>
      </c>
      <c r="H130">
        <v>60000017969312</v>
      </c>
      <c r="I130" t="s">
        <v>73</v>
      </c>
      <c r="J130" t="s">
        <v>74</v>
      </c>
      <c r="K130" t="s">
        <v>41</v>
      </c>
      <c r="L130">
        <v>4</v>
      </c>
      <c r="M130" t="s">
        <v>33</v>
      </c>
      <c r="N130">
        <v>60000015461254</v>
      </c>
      <c r="O130">
        <v>60000016462659</v>
      </c>
      <c r="P130">
        <v>140156000000287</v>
      </c>
      <c r="R130" t="s">
        <v>34</v>
      </c>
      <c r="S130" t="s">
        <v>35</v>
      </c>
      <c r="T130" t="s">
        <v>36</v>
      </c>
      <c r="W130" t="s">
        <v>37</v>
      </c>
      <c r="AC130" t="s">
        <v>46</v>
      </c>
      <c r="AD130" t="s">
        <v>1437</v>
      </c>
      <c r="AE130" s="14" t="str">
        <f t="shared" ref="AE130:AE193" si="153">SUBSTITUTE(AC130,"# ","#")</f>
        <v>Retomamos visita sobre consensoREFORCEI A IMPORTÂNCIA DE AUMENTAR SUA EXPERIÊNCIA CLINICA E SUGERI A TOMADA NOTURNA QUE PODE TRAZER MAIS TOLERÂNCIA</v>
      </c>
      <c r="AF130" s="14" t="str">
        <f t="shared" si="82"/>
        <v>Retomamos visita sobre consensoREFORCEI A IMPORTÂNCIA DE AUMENTAR SUA EXPERIÊNCIA CLINICA E SUGERI A TOMADA NOTURNA QUE PODE TRAZER MAIS TOLERÂNCIA</v>
      </c>
      <c r="AG130" s="14">
        <f t="shared" si="83"/>
        <v>1</v>
      </c>
      <c r="AH130" s="14">
        <f t="shared" ref="AH130:AL130" si="154">IFERROR(FIND("#",$AF130,AG130+1),LEN($AF130)+1)</f>
        <v>148</v>
      </c>
      <c r="AI130" s="14">
        <f t="shared" si="154"/>
        <v>148</v>
      </c>
      <c r="AJ130" s="14">
        <f t="shared" si="154"/>
        <v>148</v>
      </c>
      <c r="AK130" s="14">
        <f t="shared" si="154"/>
        <v>148</v>
      </c>
      <c r="AL130" s="14">
        <f t="shared" si="154"/>
        <v>148</v>
      </c>
      <c r="AM130" s="14" t="str">
        <f t="shared" si="112"/>
        <v>Retomamos visita sobre consensoREFORCEI A IMPORTÂNCIA DE AUMENTAR SUA EXPERIÊNCIA CLINICA E SUGERI A TOMADA NOTURNA QUE PODE TRAZER MAIS TOLERÂNCIA</v>
      </c>
      <c r="AN130" s="14" t="str">
        <f t="shared" si="113"/>
        <v/>
      </c>
      <c r="AO130" s="14" t="str">
        <f t="shared" si="114"/>
        <v/>
      </c>
      <c r="AP130" s="14" t="str">
        <f t="shared" si="115"/>
        <v/>
      </c>
      <c r="AQ130" s="14" t="str">
        <f t="shared" si="116"/>
        <v/>
      </c>
      <c r="AR130" s="14" t="str">
        <f t="shared" si="117"/>
        <v/>
      </c>
    </row>
    <row r="131" spans="1:44" x14ac:dyDescent="0.25">
      <c r="A131">
        <v>1</v>
      </c>
      <c r="B131" t="s">
        <v>28</v>
      </c>
      <c r="C131">
        <v>391102</v>
      </c>
      <c r="D131" s="40">
        <v>41368.476388888899</v>
      </c>
      <c r="E131" s="40">
        <v>41368.644444444399</v>
      </c>
      <c r="F131" s="40">
        <v>41369.493750000001</v>
      </c>
      <c r="G131" t="s">
        <v>29</v>
      </c>
      <c r="H131">
        <v>60000012460311</v>
      </c>
      <c r="I131" t="s">
        <v>75</v>
      </c>
      <c r="J131" t="s">
        <v>76</v>
      </c>
      <c r="K131" t="s">
        <v>32</v>
      </c>
      <c r="L131">
        <v>4</v>
      </c>
      <c r="M131" t="s">
        <v>33</v>
      </c>
      <c r="N131">
        <v>60000015461254</v>
      </c>
      <c r="O131">
        <v>60000016462659</v>
      </c>
      <c r="P131">
        <v>140156000000231</v>
      </c>
      <c r="R131" t="s">
        <v>34</v>
      </c>
      <c r="S131" t="s">
        <v>35</v>
      </c>
      <c r="T131" t="s">
        <v>36</v>
      </c>
      <c r="W131" t="s">
        <v>37</v>
      </c>
      <c r="AC131" t="s">
        <v>77</v>
      </c>
      <c r="AD131" t="s">
        <v>1443</v>
      </c>
      <c r="AE131" s="14" t="str">
        <f t="shared" si="153"/>
        <v>MÉDICA SAIU DO SAE DA PREFEITURA E AGORA ESTARÁ ATENDENDO SOMENTE NOS CONVÊNIOS DA SANTA CASA ONDE COMENTOU TER MUITOS PACIENTES COM HIV</v>
      </c>
      <c r="AF131" s="14" t="str">
        <f t="shared" ref="AF131:AF194" si="155">SUBSTITUTE(AE131,"@ ","@")</f>
        <v>MÉDICA SAIU DO SAE DA PREFEITURA E AGORA ESTARÁ ATENDENDO SOMENTE NOS CONVÊNIOS DA SANTA CASA ONDE COMENTOU TER MUITOS PACIENTES COM HIV</v>
      </c>
      <c r="AG131" s="14">
        <f t="shared" ref="AG131:AG194" si="156">IFERROR(FIND("#",AF131),1)</f>
        <v>1</v>
      </c>
      <c r="AH131" s="14">
        <f t="shared" ref="AH131:AL131" si="157">IFERROR(FIND("#",$AF131,AG131+1),LEN($AF131)+1)</f>
        <v>137</v>
      </c>
      <c r="AI131" s="14">
        <f t="shared" si="157"/>
        <v>137</v>
      </c>
      <c r="AJ131" s="14">
        <f t="shared" si="157"/>
        <v>137</v>
      </c>
      <c r="AK131" s="14">
        <f t="shared" si="157"/>
        <v>137</v>
      </c>
      <c r="AL131" s="14">
        <f t="shared" si="157"/>
        <v>137</v>
      </c>
      <c r="AM131" s="14" t="str">
        <f t="shared" si="112"/>
        <v>MÉDICA SAIU DO SAE DA PREFEITURA E AGORA ESTARÁ ATENDENDO SOMENTE NOS CONVÊNIOS DA SANTA CASA ONDE COMENTOU TER MUITOS PACIENTES COM HIV</v>
      </c>
      <c r="AN131" s="14" t="str">
        <f t="shared" si="113"/>
        <v/>
      </c>
      <c r="AO131" s="14" t="str">
        <f t="shared" si="114"/>
        <v/>
      </c>
      <c r="AP131" s="14" t="str">
        <f t="shared" si="115"/>
        <v/>
      </c>
      <c r="AQ131" s="14" t="str">
        <f t="shared" si="116"/>
        <v/>
      </c>
      <c r="AR131" s="14" t="str">
        <f t="shared" si="117"/>
        <v/>
      </c>
    </row>
    <row r="132" spans="1:44" x14ac:dyDescent="0.25">
      <c r="A132">
        <v>1</v>
      </c>
      <c r="B132" t="s">
        <v>28</v>
      </c>
      <c r="C132">
        <v>391102</v>
      </c>
      <c r="D132" s="40">
        <v>41368.469444444403</v>
      </c>
      <c r="E132" s="40">
        <v>41369.8034722222</v>
      </c>
      <c r="F132" s="40">
        <v>41372.771527777797</v>
      </c>
      <c r="G132" t="s">
        <v>29</v>
      </c>
      <c r="H132">
        <v>60000017150846</v>
      </c>
      <c r="I132" t="s">
        <v>78</v>
      </c>
      <c r="J132" t="s">
        <v>79</v>
      </c>
      <c r="K132" t="s">
        <v>32</v>
      </c>
      <c r="L132">
        <v>3</v>
      </c>
      <c r="M132" t="s">
        <v>33</v>
      </c>
      <c r="N132">
        <v>60000015461254</v>
      </c>
      <c r="O132">
        <v>60000016462659</v>
      </c>
      <c r="P132">
        <v>140156000000322</v>
      </c>
      <c r="R132" t="s">
        <v>34</v>
      </c>
      <c r="S132" t="s">
        <v>35</v>
      </c>
      <c r="T132" t="s">
        <v>36</v>
      </c>
      <c r="W132" t="s">
        <v>37</v>
      </c>
      <c r="AC132" t="s">
        <v>49</v>
      </c>
      <c r="AD132" t="s">
        <v>1443</v>
      </c>
      <c r="AE132" s="14" t="str">
        <f t="shared" si="153"/>
        <v>RETOMEI ASSUNTO CONSENSO MÉDICO COMENTOU QUE OS PACIENTES TEM CHEGADO BASTANTE DOENTES JÁ COM DOENÇA DEFINIDORA DE AIDS.REFORCEI POSOLOGIA QD, MÉDICO DISSE QUE AINDA NÃO TEM MUITA EXPERIÊNCIA NESTA POSOLOGIA O DESAFIEI A TER UMA EXPERIÊNCIA CLINICA PESSOAL</v>
      </c>
      <c r="AF132" s="14" t="str">
        <f t="shared" si="155"/>
        <v>RETOMEI ASSUNTO CONSENSO MÉDICO COMENTOU QUE OS PACIENTES TEM CHEGADO BASTANTE DOENTES JÁ COM DOENÇA DEFINIDORA DE AIDS.REFORCEI POSOLOGIA QD, MÉDICO DISSE QUE AINDA NÃO TEM MUITA EXPERIÊNCIA NESTA POSOLOGIA O DESAFIEI A TER UMA EXPERIÊNCIA CLINICA PESSOAL</v>
      </c>
      <c r="AG132" s="14">
        <f t="shared" si="156"/>
        <v>1</v>
      </c>
      <c r="AH132" s="14">
        <f t="shared" ref="AH132:AL132" si="158">IFERROR(FIND("#",$AF132,AG132+1),LEN($AF132)+1)</f>
        <v>257</v>
      </c>
      <c r="AI132" s="14">
        <f t="shared" si="158"/>
        <v>257</v>
      </c>
      <c r="AJ132" s="14">
        <f t="shared" si="158"/>
        <v>257</v>
      </c>
      <c r="AK132" s="14">
        <f t="shared" si="158"/>
        <v>257</v>
      </c>
      <c r="AL132" s="14">
        <f t="shared" si="158"/>
        <v>257</v>
      </c>
      <c r="AM132" s="14" t="str">
        <f t="shared" si="112"/>
        <v>RETOMEI ASSUNTO CONSENSO MÉDICO COMENTOU QUE OS PACIENTES TEM CHEGADO BASTANTE DOENTES JÁ COM DOENÇA DEFINIDORA DE AIDS.REFORCEI POSOLOGIA QD, MÉDICO DISSE QUE AINDA NÃO TEM MUITA EXPERIÊNCIA NESTA POSOLOGIA O DESAFIEI A TER UMA EXPERIÊNCIA CLINICA PESSOAL</v>
      </c>
      <c r="AN132" s="14" t="str">
        <f t="shared" si="113"/>
        <v/>
      </c>
      <c r="AO132" s="14" t="str">
        <f t="shared" si="114"/>
        <v/>
      </c>
      <c r="AP132" s="14" t="str">
        <f t="shared" si="115"/>
        <v/>
      </c>
      <c r="AQ132" s="14" t="str">
        <f t="shared" si="116"/>
        <v/>
      </c>
      <c r="AR132" s="14" t="str">
        <f t="shared" si="117"/>
        <v/>
      </c>
    </row>
    <row r="133" spans="1:44" x14ac:dyDescent="0.25">
      <c r="A133">
        <v>1</v>
      </c>
      <c r="B133" t="s">
        <v>28</v>
      </c>
      <c r="C133">
        <v>391102</v>
      </c>
      <c r="D133" s="40">
        <v>41368.348611111098</v>
      </c>
      <c r="E133" s="40">
        <v>41368.511111111096</v>
      </c>
      <c r="F133" s="40">
        <v>41369.493750000001</v>
      </c>
      <c r="G133" t="s">
        <v>29</v>
      </c>
      <c r="H133">
        <v>140156000000193</v>
      </c>
      <c r="I133" t="s">
        <v>1745</v>
      </c>
      <c r="J133" t="s">
        <v>1746</v>
      </c>
      <c r="M133" t="s">
        <v>33</v>
      </c>
      <c r="N133">
        <v>60000015461254</v>
      </c>
      <c r="O133">
        <v>60000016462659</v>
      </c>
      <c r="P133">
        <v>140156000000206</v>
      </c>
      <c r="R133" t="s">
        <v>34</v>
      </c>
      <c r="S133" t="s">
        <v>35</v>
      </c>
      <c r="W133" t="s">
        <v>37</v>
      </c>
      <c r="AC133" t="s">
        <v>80</v>
      </c>
      <c r="AD133" t="s">
        <v>1443</v>
      </c>
      <c r="AE133" s="14" t="str">
        <f t="shared" si="153"/>
        <v>FALAMOS DOS ESTUDOS BASE DE KALETRA E A EXCELETE RECUPERAÇÃO IMUNOLÓGICANINDEPENDENTE DO BASAL DE CD4</v>
      </c>
      <c r="AF133" s="14" t="str">
        <f t="shared" si="155"/>
        <v>FALAMOS DOS ESTUDOS BASE DE KALETRA E A EXCELETE RECUPERAÇÃO IMUNOLÓGICANINDEPENDENTE DO BASAL DE CD4</v>
      </c>
      <c r="AG133" s="14">
        <f t="shared" si="156"/>
        <v>1</v>
      </c>
      <c r="AH133" s="14">
        <f t="shared" ref="AH133:AL133" si="159">IFERROR(FIND("#",$AF133,AG133+1),LEN($AF133)+1)</f>
        <v>102</v>
      </c>
      <c r="AI133" s="14">
        <f t="shared" si="159"/>
        <v>102</v>
      </c>
      <c r="AJ133" s="14">
        <f t="shared" si="159"/>
        <v>102</v>
      </c>
      <c r="AK133" s="14">
        <f t="shared" si="159"/>
        <v>102</v>
      </c>
      <c r="AL133" s="14">
        <f t="shared" si="159"/>
        <v>102</v>
      </c>
      <c r="AM133" s="14" t="str">
        <f t="shared" si="112"/>
        <v>FALAMOS DOS ESTUDOS BASE DE KALETRA E A EXCELETE RECUPERAÇÃO IMUNOLÓGICANINDEPENDENTE DO BASAL DE CD4</v>
      </c>
      <c r="AN133" s="14" t="str">
        <f t="shared" si="113"/>
        <v/>
      </c>
      <c r="AO133" s="14" t="str">
        <f t="shared" si="114"/>
        <v/>
      </c>
      <c r="AP133" s="14" t="str">
        <f t="shared" si="115"/>
        <v/>
      </c>
      <c r="AQ133" s="14" t="str">
        <f t="shared" si="116"/>
        <v/>
      </c>
      <c r="AR133" s="14" t="str">
        <f t="shared" si="117"/>
        <v/>
      </c>
    </row>
    <row r="134" spans="1:44" x14ac:dyDescent="0.25">
      <c r="A134">
        <v>1</v>
      </c>
      <c r="B134" t="s">
        <v>28</v>
      </c>
      <c r="C134">
        <v>391102</v>
      </c>
      <c r="D134" s="40">
        <v>41367.667361111096</v>
      </c>
      <c r="E134" s="40">
        <v>41367.704861111102</v>
      </c>
      <c r="F134" s="40">
        <v>41367.697222222203</v>
      </c>
      <c r="G134" t="s">
        <v>29</v>
      </c>
      <c r="H134">
        <v>60000017154974</v>
      </c>
      <c r="I134" t="s">
        <v>81</v>
      </c>
      <c r="J134" t="s">
        <v>82</v>
      </c>
      <c r="K134" t="s">
        <v>41</v>
      </c>
      <c r="L134">
        <v>6</v>
      </c>
      <c r="M134" t="s">
        <v>33</v>
      </c>
      <c r="N134">
        <v>60000015461254</v>
      </c>
      <c r="O134">
        <v>60000016462659</v>
      </c>
      <c r="P134">
        <v>140156000000188</v>
      </c>
      <c r="R134" t="s">
        <v>34</v>
      </c>
      <c r="S134" t="s">
        <v>35</v>
      </c>
      <c r="T134" t="s">
        <v>36</v>
      </c>
      <c r="W134" t="s">
        <v>37</v>
      </c>
      <c r="AC134" t="s">
        <v>83</v>
      </c>
      <c r="AD134" t="s">
        <v>1443</v>
      </c>
      <c r="AE134" s="14" t="str">
        <f t="shared" si="153"/>
        <v>Retomamos visita sobre consenso LEMBREI O CONTÍNUO TRATAMENTO APÓS A GESTAÇÃO, MÉDICA COMENTOU TER BOA EXPERIÊNCIA COM KALETRA E POUCOS EFEITOS COLATERAISREFORCEI A IMPORTÂNCIA DE AUMENTAR SUA EXPERIÊNCIA CLINICA E SUGERI A TOMADA NOTURNA QUE PODE TRAZER MAIS TOLERÂNCIA</v>
      </c>
      <c r="AF134" s="14" t="str">
        <f t="shared" si="155"/>
        <v>Retomamos visita sobre consenso LEMBREI O CONTÍNUO TRATAMENTO APÓS A GESTAÇÃO, MÉDICA COMENTOU TER BOA EXPERIÊNCIA COM KALETRA E POUCOS EFEITOS COLATERAISREFORCEI A IMPORTÂNCIA DE AUMENTAR SUA EXPERIÊNCIA CLINICA E SUGERI A TOMADA NOTURNA QUE PODE TRAZER MAIS TOLERÂNCIA</v>
      </c>
      <c r="AG134" s="14">
        <f t="shared" si="156"/>
        <v>1</v>
      </c>
      <c r="AH134" s="14">
        <f t="shared" ref="AH134:AL134" si="160">IFERROR(FIND("#",$AF134,AG134+1),LEN($AF134)+1)</f>
        <v>271</v>
      </c>
      <c r="AI134" s="14">
        <f t="shared" si="160"/>
        <v>271</v>
      </c>
      <c r="AJ134" s="14">
        <f t="shared" si="160"/>
        <v>271</v>
      </c>
      <c r="AK134" s="14">
        <f t="shared" si="160"/>
        <v>271</v>
      </c>
      <c r="AL134" s="14">
        <f t="shared" si="160"/>
        <v>271</v>
      </c>
      <c r="AM134" s="14" t="str">
        <f t="shared" si="112"/>
        <v>Retomamos visita sobre consenso LEMBREI O CONTÍNUO TRATAMENTO APÓS A GESTAÇÃO, MÉDICA COMENTOU TER BOA EXPERIÊNCIA COM KALETRA E POUCOS EFEITOS COLATERAISREFORCEI A IMPORTÂNCIA DE AUMENTAR SUA EXPERIÊNCIA CLINICA E SUGERI A TOMADA NOTURNA QUE PODE TRAZER MAIS TOLERÂNCIA</v>
      </c>
      <c r="AN134" s="14" t="str">
        <f t="shared" si="113"/>
        <v/>
      </c>
      <c r="AO134" s="14" t="str">
        <f t="shared" si="114"/>
        <v/>
      </c>
      <c r="AP134" s="14" t="str">
        <f t="shared" si="115"/>
        <v/>
      </c>
      <c r="AQ134" s="14" t="str">
        <f t="shared" si="116"/>
        <v/>
      </c>
      <c r="AR134" s="14" t="str">
        <f t="shared" si="117"/>
        <v/>
      </c>
    </row>
    <row r="135" spans="1:44" x14ac:dyDescent="0.25">
      <c r="A135">
        <v>1</v>
      </c>
      <c r="B135" t="s">
        <v>28</v>
      </c>
      <c r="C135">
        <v>391102</v>
      </c>
      <c r="D135" s="40">
        <v>41367.664583333302</v>
      </c>
      <c r="E135" s="40">
        <v>41368.666666666701</v>
      </c>
      <c r="F135" s="40">
        <v>41369.493750000001</v>
      </c>
      <c r="G135" t="s">
        <v>29</v>
      </c>
      <c r="H135">
        <v>60000017151810</v>
      </c>
      <c r="I135" t="s">
        <v>84</v>
      </c>
      <c r="J135" t="s">
        <v>85</v>
      </c>
      <c r="K135" t="s">
        <v>32</v>
      </c>
      <c r="L135">
        <v>6</v>
      </c>
      <c r="M135" t="s">
        <v>33</v>
      </c>
      <c r="N135">
        <v>60000015461254</v>
      </c>
      <c r="O135">
        <v>60000016462659</v>
      </c>
      <c r="P135">
        <v>140156000000245</v>
      </c>
      <c r="R135" t="s">
        <v>34</v>
      </c>
      <c r="S135" t="s">
        <v>35</v>
      </c>
      <c r="T135" t="s">
        <v>36</v>
      </c>
      <c r="W135" t="s">
        <v>37</v>
      </c>
      <c r="AC135" t="s">
        <v>46</v>
      </c>
      <c r="AD135" t="s">
        <v>1443</v>
      </c>
      <c r="AE135" s="14" t="str">
        <f t="shared" si="153"/>
        <v>Retomamos visita sobre consensoREFORCEI A IMPORTÂNCIA DE AUMENTAR SUA EXPERIÊNCIA CLINICA E SUGERI A TOMADA NOTURNA QUE PODE TRAZER MAIS TOLERÂNCIA</v>
      </c>
      <c r="AF135" s="14" t="str">
        <f t="shared" si="155"/>
        <v>Retomamos visita sobre consensoREFORCEI A IMPORTÂNCIA DE AUMENTAR SUA EXPERIÊNCIA CLINICA E SUGERI A TOMADA NOTURNA QUE PODE TRAZER MAIS TOLERÂNCIA</v>
      </c>
      <c r="AG135" s="14">
        <f t="shared" si="156"/>
        <v>1</v>
      </c>
      <c r="AH135" s="14">
        <f t="shared" ref="AH135:AL135" si="161">IFERROR(FIND("#",$AF135,AG135+1),LEN($AF135)+1)</f>
        <v>148</v>
      </c>
      <c r="AI135" s="14">
        <f t="shared" si="161"/>
        <v>148</v>
      </c>
      <c r="AJ135" s="14">
        <f t="shared" si="161"/>
        <v>148</v>
      </c>
      <c r="AK135" s="14">
        <f t="shared" si="161"/>
        <v>148</v>
      </c>
      <c r="AL135" s="14">
        <f t="shared" si="161"/>
        <v>148</v>
      </c>
      <c r="AM135" s="14" t="str">
        <f t="shared" si="112"/>
        <v>Retomamos visita sobre consensoREFORCEI A IMPORTÂNCIA DE AUMENTAR SUA EXPERIÊNCIA CLINICA E SUGERI A TOMADA NOTURNA QUE PODE TRAZER MAIS TOLERÂNCIA</v>
      </c>
      <c r="AN135" s="14" t="str">
        <f t="shared" si="113"/>
        <v/>
      </c>
      <c r="AO135" s="14" t="str">
        <f t="shared" si="114"/>
        <v/>
      </c>
      <c r="AP135" s="14" t="str">
        <f t="shared" si="115"/>
        <v/>
      </c>
      <c r="AQ135" s="14" t="str">
        <f t="shared" si="116"/>
        <v/>
      </c>
      <c r="AR135" s="14" t="str">
        <f t="shared" si="117"/>
        <v/>
      </c>
    </row>
    <row r="136" spans="1:44" x14ac:dyDescent="0.25">
      <c r="A136">
        <v>1</v>
      </c>
      <c r="B136" t="s">
        <v>28</v>
      </c>
      <c r="C136">
        <v>391102</v>
      </c>
      <c r="D136" s="40">
        <v>41367.632638888899</v>
      </c>
      <c r="E136" s="40">
        <v>41367.634722222203</v>
      </c>
      <c r="F136" s="40">
        <v>41367.599305555603</v>
      </c>
      <c r="G136" t="s">
        <v>29</v>
      </c>
      <c r="H136">
        <v>60000017154030</v>
      </c>
      <c r="I136" t="s">
        <v>86</v>
      </c>
      <c r="J136" t="s">
        <v>87</v>
      </c>
      <c r="K136" t="s">
        <v>88</v>
      </c>
      <c r="L136">
        <v>3</v>
      </c>
      <c r="M136" t="s">
        <v>33</v>
      </c>
      <c r="N136">
        <v>60000015461254</v>
      </c>
      <c r="O136">
        <v>60000016462659</v>
      </c>
      <c r="P136">
        <v>140156000000175</v>
      </c>
      <c r="R136" t="s">
        <v>34</v>
      </c>
      <c r="S136" t="s">
        <v>35</v>
      </c>
      <c r="T136" t="s">
        <v>36</v>
      </c>
      <c r="W136" t="s">
        <v>37</v>
      </c>
      <c r="AC136" t="s">
        <v>89</v>
      </c>
      <c r="AD136" t="s">
        <v>1443</v>
      </c>
      <c r="AE136" s="14" t="str">
        <f t="shared" si="153"/>
        <v>MÉDICA COMENTOU QUE SÓ TEM SIDO VISITADA PELO ABBOTT DAS LINHAS DE VIROLOGIAABORDEI CASAIS SORO DESCORDANTES E A MÉDICA COMENTOU QUE VAI COMEÇAR OBSEVAR MAIS E PROPOR INICIO DE TARV</v>
      </c>
      <c r="AF136" s="14" t="str">
        <f t="shared" si="155"/>
        <v>MÉDICA COMENTOU QUE SÓ TEM SIDO VISITADA PELO ABBOTT DAS LINHAS DE VIROLOGIAABORDEI CASAIS SORO DESCORDANTES E A MÉDICA COMENTOU QUE VAI COMEÇAR OBSEVAR MAIS E PROPOR INICIO DE TARV</v>
      </c>
      <c r="AG136" s="14">
        <f t="shared" si="156"/>
        <v>1</v>
      </c>
      <c r="AH136" s="14">
        <f t="shared" ref="AH136:AL136" si="162">IFERROR(FIND("#",$AF136,AG136+1),LEN($AF136)+1)</f>
        <v>182</v>
      </c>
      <c r="AI136" s="14">
        <f t="shared" si="162"/>
        <v>182</v>
      </c>
      <c r="AJ136" s="14">
        <f t="shared" si="162"/>
        <v>182</v>
      </c>
      <c r="AK136" s="14">
        <f t="shared" si="162"/>
        <v>182</v>
      </c>
      <c r="AL136" s="14">
        <f t="shared" si="162"/>
        <v>182</v>
      </c>
      <c r="AM136" s="14" t="str">
        <f t="shared" si="112"/>
        <v>MÉDICA COMENTOU QUE SÓ TEM SIDO VISITADA PELO ABBOTT DAS LINHAS DE VIROLOGIAABORDEI CASAIS SORO DESCORDANTES E A MÉDICA COMENTOU QUE VAI COMEÇAR OBSEVAR MAIS E PROPOR INICIO DE TARV</v>
      </c>
      <c r="AN136" s="14" t="str">
        <f t="shared" si="113"/>
        <v/>
      </c>
      <c r="AO136" s="14" t="str">
        <f t="shared" si="114"/>
        <v/>
      </c>
      <c r="AP136" s="14" t="str">
        <f t="shared" si="115"/>
        <v/>
      </c>
      <c r="AQ136" s="14" t="str">
        <f t="shared" si="116"/>
        <v/>
      </c>
      <c r="AR136" s="14" t="str">
        <f t="shared" si="117"/>
        <v/>
      </c>
    </row>
    <row r="137" spans="1:44" x14ac:dyDescent="0.25">
      <c r="A137">
        <v>1</v>
      </c>
      <c r="B137" t="s">
        <v>28</v>
      </c>
      <c r="C137">
        <v>391102</v>
      </c>
      <c r="D137" s="40">
        <v>41367.620138888902</v>
      </c>
      <c r="E137" s="40">
        <v>41367.629166666702</v>
      </c>
      <c r="F137" s="40">
        <v>41367.588888888902</v>
      </c>
      <c r="G137" t="s">
        <v>29</v>
      </c>
      <c r="H137">
        <v>60000017153026</v>
      </c>
      <c r="I137" t="s">
        <v>90</v>
      </c>
      <c r="J137" t="s">
        <v>91</v>
      </c>
      <c r="K137" t="s">
        <v>32</v>
      </c>
      <c r="L137">
        <v>4</v>
      </c>
      <c r="M137" t="s">
        <v>33</v>
      </c>
      <c r="N137">
        <v>60000015461254</v>
      </c>
      <c r="O137">
        <v>60000016462659</v>
      </c>
      <c r="P137">
        <v>140156000000163</v>
      </c>
      <c r="R137" t="s">
        <v>34</v>
      </c>
      <c r="S137" t="s">
        <v>35</v>
      </c>
      <c r="T137" t="s">
        <v>36</v>
      </c>
      <c r="W137" t="s">
        <v>37</v>
      </c>
      <c r="AC137" t="s">
        <v>92</v>
      </c>
      <c r="AD137" t="s">
        <v>1443</v>
      </c>
      <c r="AE137" s="14" t="str">
        <f t="shared" si="153"/>
        <v>#MER MÉDICO COMENTOU QUE RECEBEU VISTA DE 3 PESSOAS DA BMS DIZENDO QUE O SERVIÇO É O ÚNICO QUE PRESCREVE MAIS KALETRA DO QUE ATV. SENTI O MÉDICO SENSIBILIZADO POR ESTE DISCURSO.CONTORNEI DIZENDO QUE ISTO É UMA INVERDADE E QUE KALETRA SE MANTÉM NO CONSENSO DEVIDO O SEU MAIOR NÚMERO DE EVIDÊNCIA E MAIOR EXPERIÊNCIA CLINICA REFORCEI SUSTENTABILIDADE DO PROGRAMA</v>
      </c>
      <c r="AF137" s="14" t="str">
        <f t="shared" si="155"/>
        <v>#MER MÉDICO COMENTOU QUE RECEBEU VISTA DE 3 PESSOAS DA BMS DIZENDO QUE O SERVIÇO É O ÚNICO QUE PRESCREVE MAIS KALETRA DO QUE ATV. SENTI O MÉDICO SENSIBILIZADO POR ESTE DISCURSO.CONTORNEI DIZENDO QUE ISTO É UMA INVERDADE E QUE KALETRA SE MANTÉM NO CONSENSO DEVIDO O SEU MAIOR NÚMERO DE EVIDÊNCIA E MAIOR EXPERIÊNCIA CLINICA REFORCEI SUSTENTABILIDADE DO PROGRAMA</v>
      </c>
      <c r="AG137" s="14">
        <f t="shared" si="156"/>
        <v>1</v>
      </c>
      <c r="AH137" s="14">
        <f t="shared" ref="AH137:AL137" si="163">IFERROR(FIND("#",$AF137,AG137+1),LEN($AF137)+1)</f>
        <v>361</v>
      </c>
      <c r="AI137" s="14">
        <f t="shared" si="163"/>
        <v>361</v>
      </c>
      <c r="AJ137" s="14">
        <f t="shared" si="163"/>
        <v>361</v>
      </c>
      <c r="AK137" s="14">
        <f t="shared" si="163"/>
        <v>361</v>
      </c>
      <c r="AL137" s="14">
        <f t="shared" si="163"/>
        <v>361</v>
      </c>
      <c r="AM137" s="14" t="str">
        <f t="shared" si="112"/>
        <v>#MER MÉDICO COMENTOU QUE RECEBEU VISTA DE 3 PESSOAS DA BMS DIZENDO QUE O SERVIÇO É O ÚNICO QUE PRESCREVE MAIS KALETRA DO QUE ATV. SENTI O MÉDICO SENSIBILIZADO POR ESTE DISCURSO.CONTORNEI DIZENDO QUE ISTO É UMA INVERDADE E QUE KALETRA SE MANTÉM NO CONSENSO DEVIDO O SEU MAIOR NÚMERO DE EVIDÊNCIA E MAIOR EXPERIÊNCIA CLINICA REFORCEI SUSTENTABILIDADE DO PROGRAMA</v>
      </c>
      <c r="AN137" s="14" t="str">
        <f t="shared" si="113"/>
        <v/>
      </c>
      <c r="AO137" s="14" t="str">
        <f t="shared" si="114"/>
        <v/>
      </c>
      <c r="AP137" s="14" t="str">
        <f t="shared" si="115"/>
        <v/>
      </c>
      <c r="AQ137" s="14" t="str">
        <f t="shared" si="116"/>
        <v/>
      </c>
      <c r="AR137" s="14" t="str">
        <f t="shared" si="117"/>
        <v/>
      </c>
    </row>
    <row r="138" spans="1:44" x14ac:dyDescent="0.25">
      <c r="A138">
        <v>1</v>
      </c>
      <c r="B138" t="s">
        <v>28</v>
      </c>
      <c r="C138">
        <v>391102</v>
      </c>
      <c r="D138" s="40">
        <v>41367.413888888899</v>
      </c>
      <c r="E138" s="40">
        <v>41367.5444444444</v>
      </c>
      <c r="F138" s="40">
        <v>41367.507638888899</v>
      </c>
      <c r="G138" t="s">
        <v>29</v>
      </c>
      <c r="H138">
        <v>60000012396415</v>
      </c>
      <c r="I138" t="s">
        <v>93</v>
      </c>
      <c r="J138" t="s">
        <v>94</v>
      </c>
      <c r="K138" t="s">
        <v>41</v>
      </c>
      <c r="L138">
        <v>6</v>
      </c>
      <c r="M138" t="s">
        <v>33</v>
      </c>
      <c r="N138">
        <v>60000015461254</v>
      </c>
      <c r="O138">
        <v>60000016462659</v>
      </c>
      <c r="P138">
        <v>140156000000150</v>
      </c>
      <c r="R138" t="s">
        <v>34</v>
      </c>
      <c r="S138" t="s">
        <v>35</v>
      </c>
      <c r="T138" t="s">
        <v>36</v>
      </c>
      <c r="W138" t="s">
        <v>37</v>
      </c>
      <c r="AC138" t="s">
        <v>95</v>
      </c>
      <c r="AD138" t="s">
        <v>1443</v>
      </c>
      <c r="AE138" s="14" t="str">
        <f t="shared" si="153"/>
        <v>RETOMAMOS ASSUNTO CONSENSO SONDEI SOBRE CRITÉRIOS DE INICIO DE TARV #MER MÉDICA COMENTOU QUE OS PACIENTES ESTÃO CHEGANDO COM CD4 MAIS BAIXO E COM DOENÇA DEFINIDORA DE AIDS</v>
      </c>
      <c r="AF138" s="14" t="str">
        <f t="shared" si="155"/>
        <v>RETOMAMOS ASSUNTO CONSENSO SONDEI SOBRE CRITÉRIOS DE INICIO DE TARV #MER MÉDICA COMENTOU QUE OS PACIENTES ESTÃO CHEGANDO COM CD4 MAIS BAIXO E COM DOENÇA DEFINIDORA DE AIDS</v>
      </c>
      <c r="AG138" s="14">
        <f t="shared" si="156"/>
        <v>69</v>
      </c>
      <c r="AH138" s="14">
        <f t="shared" ref="AH138:AL138" si="164">IFERROR(FIND("#",$AF138,AG138+1),LEN($AF138)+1)</f>
        <v>172</v>
      </c>
      <c r="AI138" s="14">
        <f t="shared" si="164"/>
        <v>172</v>
      </c>
      <c r="AJ138" s="14">
        <f t="shared" si="164"/>
        <v>172</v>
      </c>
      <c r="AK138" s="14">
        <f t="shared" si="164"/>
        <v>172</v>
      </c>
      <c r="AL138" s="14">
        <f t="shared" si="164"/>
        <v>172</v>
      </c>
      <c r="AM138" s="14" t="str">
        <f t="shared" si="112"/>
        <v>#MER MÉDICA COMENTOU QUE OS PACIENTES ESTÃO CHEGANDO COM CD4 MAIS BAIXO E COM DOENÇA DEFINIDORA DE AIDS</v>
      </c>
      <c r="AN138" s="14" t="str">
        <f t="shared" si="113"/>
        <v/>
      </c>
      <c r="AO138" s="14" t="str">
        <f t="shared" si="114"/>
        <v/>
      </c>
      <c r="AP138" s="14" t="str">
        <f t="shared" si="115"/>
        <v/>
      </c>
      <c r="AQ138" s="14" t="str">
        <f t="shared" si="116"/>
        <v/>
      </c>
      <c r="AR138" s="14" t="str">
        <f t="shared" si="117"/>
        <v/>
      </c>
    </row>
    <row r="139" spans="1:44" x14ac:dyDescent="0.25">
      <c r="A139">
        <v>1</v>
      </c>
      <c r="B139" t="s">
        <v>28</v>
      </c>
      <c r="C139">
        <v>391102</v>
      </c>
      <c r="D139" s="40">
        <v>41366.877777777801</v>
      </c>
      <c r="E139" s="40">
        <v>41366.878472222197</v>
      </c>
      <c r="F139" s="40">
        <v>41366.847222222197</v>
      </c>
      <c r="G139" t="s">
        <v>29</v>
      </c>
      <c r="H139">
        <v>60000012425191</v>
      </c>
      <c r="I139" t="s">
        <v>96</v>
      </c>
      <c r="J139" t="s">
        <v>97</v>
      </c>
      <c r="K139" t="s">
        <v>32</v>
      </c>
      <c r="L139">
        <v>4</v>
      </c>
      <c r="M139" t="s">
        <v>33</v>
      </c>
      <c r="N139">
        <v>60000015461254</v>
      </c>
      <c r="O139">
        <v>60000016462659</v>
      </c>
      <c r="P139">
        <v>140156000000108</v>
      </c>
      <c r="R139" t="s">
        <v>34</v>
      </c>
      <c r="S139" t="s">
        <v>35</v>
      </c>
      <c r="T139" t="s">
        <v>36</v>
      </c>
      <c r="W139" t="s">
        <v>37</v>
      </c>
      <c r="AC139" t="s">
        <v>46</v>
      </c>
      <c r="AD139" t="s">
        <v>1443</v>
      </c>
      <c r="AE139" s="14" t="str">
        <f t="shared" si="153"/>
        <v>Retomamos visita sobre consensoREFORCEI A IMPORTÂNCIA DE AUMENTAR SUA EXPERIÊNCIA CLINICA E SUGERI A TOMADA NOTURNA QUE PODE TRAZER MAIS TOLERÂNCIA</v>
      </c>
      <c r="AF139" s="14" t="str">
        <f t="shared" si="155"/>
        <v>Retomamos visita sobre consensoREFORCEI A IMPORTÂNCIA DE AUMENTAR SUA EXPERIÊNCIA CLINICA E SUGERI A TOMADA NOTURNA QUE PODE TRAZER MAIS TOLERÂNCIA</v>
      </c>
      <c r="AG139" s="14">
        <f t="shared" si="156"/>
        <v>1</v>
      </c>
      <c r="AH139" s="14">
        <f t="shared" ref="AH139:AL139" si="165">IFERROR(FIND("#",$AF139,AG139+1),LEN($AF139)+1)</f>
        <v>148</v>
      </c>
      <c r="AI139" s="14">
        <f t="shared" si="165"/>
        <v>148</v>
      </c>
      <c r="AJ139" s="14">
        <f t="shared" si="165"/>
        <v>148</v>
      </c>
      <c r="AK139" s="14">
        <f t="shared" si="165"/>
        <v>148</v>
      </c>
      <c r="AL139" s="14">
        <f t="shared" si="165"/>
        <v>148</v>
      </c>
      <c r="AM139" s="14" t="str">
        <f t="shared" si="112"/>
        <v>Retomamos visita sobre consensoREFORCEI A IMPORTÂNCIA DE AUMENTAR SUA EXPERIÊNCIA CLINICA E SUGERI A TOMADA NOTURNA QUE PODE TRAZER MAIS TOLERÂNCIA</v>
      </c>
      <c r="AN139" s="14" t="str">
        <f t="shared" si="113"/>
        <v/>
      </c>
      <c r="AO139" s="14" t="str">
        <f t="shared" si="114"/>
        <v/>
      </c>
      <c r="AP139" s="14" t="str">
        <f t="shared" si="115"/>
        <v/>
      </c>
      <c r="AQ139" s="14" t="str">
        <f t="shared" si="116"/>
        <v/>
      </c>
      <c r="AR139" s="14" t="str">
        <f t="shared" si="117"/>
        <v/>
      </c>
    </row>
    <row r="140" spans="1:44" x14ac:dyDescent="0.25">
      <c r="A140">
        <v>1</v>
      </c>
      <c r="B140" t="s">
        <v>28</v>
      </c>
      <c r="C140">
        <v>391102</v>
      </c>
      <c r="D140" s="40">
        <v>41366.712500000001</v>
      </c>
      <c r="E140" s="40">
        <v>41366.906944444403</v>
      </c>
      <c r="F140" s="40">
        <v>41366.868055555598</v>
      </c>
      <c r="G140" t="s">
        <v>29</v>
      </c>
      <c r="H140">
        <v>60000012579519</v>
      </c>
      <c r="I140" t="s">
        <v>98</v>
      </c>
      <c r="J140" t="s">
        <v>99</v>
      </c>
      <c r="K140" t="s">
        <v>41</v>
      </c>
      <c r="L140">
        <v>4</v>
      </c>
      <c r="M140" t="s">
        <v>33</v>
      </c>
      <c r="N140">
        <v>60000015461254</v>
      </c>
      <c r="O140">
        <v>60000016462659</v>
      </c>
      <c r="P140">
        <v>140156000000115</v>
      </c>
      <c r="R140" t="s">
        <v>34</v>
      </c>
      <c r="S140" t="s">
        <v>35</v>
      </c>
      <c r="T140" t="s">
        <v>36</v>
      </c>
      <c r="W140" t="s">
        <v>37</v>
      </c>
      <c r="AC140" t="s">
        <v>100</v>
      </c>
      <c r="AD140" t="s">
        <v>1443</v>
      </c>
      <c r="AE140" s="14" t="str">
        <f t="shared" si="153"/>
        <v>RETOMAMOS ASSUNTO CONSENSOMARCAMOS EVENTO NO SERVIÇO#CON MEDICO COMENTOU QUE FOI MUITO LEGAL O PRECEPTOR SHIP DA MSD</v>
      </c>
      <c r="AF140" s="14" t="str">
        <f t="shared" si="155"/>
        <v>RETOMAMOS ASSUNTO CONSENSOMARCAMOS EVENTO NO SERVIÇO#CON MEDICO COMENTOU QUE FOI MUITO LEGAL O PRECEPTOR SHIP DA MSD</v>
      </c>
      <c r="AG140" s="14">
        <f t="shared" si="156"/>
        <v>53</v>
      </c>
      <c r="AH140" s="14">
        <f t="shared" ref="AH140:AL140" si="166">IFERROR(FIND("#",$AF140,AG140+1),LEN($AF140)+1)</f>
        <v>117</v>
      </c>
      <c r="AI140" s="14">
        <f t="shared" si="166"/>
        <v>117</v>
      </c>
      <c r="AJ140" s="14">
        <f t="shared" si="166"/>
        <v>117</v>
      </c>
      <c r="AK140" s="14">
        <f t="shared" si="166"/>
        <v>117</v>
      </c>
      <c r="AL140" s="14">
        <f t="shared" si="166"/>
        <v>117</v>
      </c>
      <c r="AM140" s="14" t="str">
        <f t="shared" si="112"/>
        <v>#CON MEDICO COMENTOU QUE FOI MUITO LEGAL O PRECEPTOR SHIP DA MSD</v>
      </c>
      <c r="AN140" s="14" t="str">
        <f t="shared" si="113"/>
        <v/>
      </c>
      <c r="AO140" s="14" t="str">
        <f t="shared" si="114"/>
        <v/>
      </c>
      <c r="AP140" s="14" t="str">
        <f t="shared" si="115"/>
        <v/>
      </c>
      <c r="AQ140" s="14" t="str">
        <f t="shared" si="116"/>
        <v/>
      </c>
      <c r="AR140" s="14" t="str">
        <f t="shared" si="117"/>
        <v/>
      </c>
    </row>
    <row r="141" spans="1:44" x14ac:dyDescent="0.25">
      <c r="A141">
        <v>1</v>
      </c>
      <c r="B141" t="s">
        <v>28</v>
      </c>
      <c r="C141">
        <v>391102</v>
      </c>
      <c r="D141" s="40">
        <v>41366.699305555601</v>
      </c>
      <c r="E141" s="40">
        <v>41366.914583333302</v>
      </c>
      <c r="F141" s="40">
        <v>41366.879166666702</v>
      </c>
      <c r="G141" t="s">
        <v>29</v>
      </c>
      <c r="H141">
        <v>60000012404007</v>
      </c>
      <c r="I141" t="s">
        <v>101</v>
      </c>
      <c r="J141" t="s">
        <v>102</v>
      </c>
      <c r="K141" t="s">
        <v>32</v>
      </c>
      <c r="L141">
        <v>6</v>
      </c>
      <c r="M141" t="s">
        <v>33</v>
      </c>
      <c r="N141">
        <v>60000015461254</v>
      </c>
      <c r="O141">
        <v>60000016462659</v>
      </c>
      <c r="P141">
        <v>140156000000122</v>
      </c>
      <c r="R141" t="s">
        <v>34</v>
      </c>
      <c r="S141" t="s">
        <v>35</v>
      </c>
      <c r="T141" t="s">
        <v>36</v>
      </c>
      <c r="W141" t="s">
        <v>37</v>
      </c>
      <c r="AC141" t="s">
        <v>103</v>
      </c>
      <c r="AD141" t="s">
        <v>1443</v>
      </c>
      <c r="AE141" s="14" t="str">
        <f t="shared" si="153"/>
        <v>Retomamos visita sobre consenso REFORCEI O QUANTO KALETRA AUMENTA CD4 Independente do basal citando enfatizando o quanto KALETRA PODE RECUPERAR IMUNOLOGICAMENTE PACIENTE MESMO ESTES COM CD4 MAIS ALTOREFORCEI A IMPORTÂNCIA DE AUMENTAR SUA EXPERIÊNCIA CLINICA E SUGERI A TOMADA NOTURNA QUE PODE TRAZER MAIS TOLERÂNCIA</v>
      </c>
      <c r="AF141" s="14" t="str">
        <f t="shared" si="155"/>
        <v>Retomamos visita sobre consenso REFORCEI O QUANTO KALETRA AUMENTA CD4 Independente do basal citando enfatizando o quanto KALETRA PODE RECUPERAR IMUNOLOGICAMENTE PACIENTE MESMO ESTES COM CD4 MAIS ALTOREFORCEI A IMPORTÂNCIA DE AUMENTAR SUA EXPERIÊNCIA CLINICA E SUGERI A TOMADA NOTURNA QUE PODE TRAZER MAIS TOLERÂNCIA</v>
      </c>
      <c r="AG141" s="14">
        <f t="shared" si="156"/>
        <v>1</v>
      </c>
      <c r="AH141" s="14">
        <f t="shared" ref="AH141:AL141" si="167">IFERROR(FIND("#",$AF141,AG141+1),LEN($AF141)+1)</f>
        <v>316</v>
      </c>
      <c r="AI141" s="14">
        <f t="shared" si="167"/>
        <v>316</v>
      </c>
      <c r="AJ141" s="14">
        <f t="shared" si="167"/>
        <v>316</v>
      </c>
      <c r="AK141" s="14">
        <f t="shared" si="167"/>
        <v>316</v>
      </c>
      <c r="AL141" s="14">
        <f t="shared" si="167"/>
        <v>316</v>
      </c>
      <c r="AM141" s="14" t="str">
        <f t="shared" si="112"/>
        <v>Retomamos visita sobre consenso REFORCEI O QUANTO KALETRA AUMENTA CD4 Independente do basal citando enfatizando o quanto KALETRA PODE RECUPERAR IMUNOLOGICAMENTE PACIENTE MESMO ESTES COM CD4 MAIS ALTOREFORCEI A IMPORTÂNCIA DE AUMENTAR SUA EXPERIÊNCIA CLINICA E SUGERI A TOMADA NOTURNA QUE PODE TRAZER MAIS TOLERÂNCIA</v>
      </c>
      <c r="AN141" s="14" t="str">
        <f t="shared" si="113"/>
        <v/>
      </c>
      <c r="AO141" s="14" t="str">
        <f t="shared" si="114"/>
        <v/>
      </c>
      <c r="AP141" s="14" t="str">
        <f t="shared" si="115"/>
        <v/>
      </c>
      <c r="AQ141" s="14" t="str">
        <f t="shared" si="116"/>
        <v/>
      </c>
      <c r="AR141" s="14" t="str">
        <f t="shared" si="117"/>
        <v/>
      </c>
    </row>
    <row r="142" spans="1:44" x14ac:dyDescent="0.25">
      <c r="A142">
        <v>1</v>
      </c>
      <c r="B142" t="s">
        <v>28</v>
      </c>
      <c r="C142">
        <v>391102</v>
      </c>
      <c r="D142" s="40">
        <v>41366.699305555601</v>
      </c>
      <c r="E142" s="40">
        <v>41366.914583333302</v>
      </c>
      <c r="F142" s="40">
        <v>41366.879166666702</v>
      </c>
      <c r="G142" t="s">
        <v>29</v>
      </c>
      <c r="H142">
        <v>60000012404007</v>
      </c>
      <c r="I142" t="s">
        <v>101</v>
      </c>
      <c r="J142" t="s">
        <v>102</v>
      </c>
      <c r="K142" t="s">
        <v>32</v>
      </c>
      <c r="L142">
        <v>6</v>
      </c>
      <c r="M142" t="s">
        <v>33</v>
      </c>
      <c r="N142">
        <v>60000015461254</v>
      </c>
      <c r="O142">
        <v>60000016462659</v>
      </c>
      <c r="P142">
        <v>140156000000122</v>
      </c>
      <c r="R142" t="s">
        <v>34</v>
      </c>
      <c r="S142" t="s">
        <v>35</v>
      </c>
      <c r="T142" t="s">
        <v>36</v>
      </c>
      <c r="W142" t="s">
        <v>37</v>
      </c>
      <c r="AC142" t="s">
        <v>103</v>
      </c>
      <c r="AD142" t="s">
        <v>1443</v>
      </c>
      <c r="AE142" s="14" t="str">
        <f t="shared" si="153"/>
        <v>Retomamos visita sobre consenso REFORCEI O QUANTO KALETRA AUMENTA CD4 Independente do basal citando enfatizando o quanto KALETRA PODE RECUPERAR IMUNOLOGICAMENTE PACIENTE MESMO ESTES COM CD4 MAIS ALTOREFORCEI A IMPORTÂNCIA DE AUMENTAR SUA EXPERIÊNCIA CLINICA E SUGERI A TOMADA NOTURNA QUE PODE TRAZER MAIS TOLERÂNCIA</v>
      </c>
      <c r="AF142" s="14" t="str">
        <f t="shared" si="155"/>
        <v>Retomamos visita sobre consenso REFORCEI O QUANTO KALETRA AUMENTA CD4 Independente do basal citando enfatizando o quanto KALETRA PODE RECUPERAR IMUNOLOGICAMENTE PACIENTE MESMO ESTES COM CD4 MAIS ALTOREFORCEI A IMPORTÂNCIA DE AUMENTAR SUA EXPERIÊNCIA CLINICA E SUGERI A TOMADA NOTURNA QUE PODE TRAZER MAIS TOLERÂNCIA</v>
      </c>
      <c r="AG142" s="14">
        <f t="shared" si="156"/>
        <v>1</v>
      </c>
      <c r="AH142" s="14">
        <f t="shared" ref="AH142:AL142" si="168">IFERROR(FIND("#",$AF142,AG142+1),LEN($AF142)+1)</f>
        <v>316</v>
      </c>
      <c r="AI142" s="14">
        <f t="shared" si="168"/>
        <v>316</v>
      </c>
      <c r="AJ142" s="14">
        <f t="shared" si="168"/>
        <v>316</v>
      </c>
      <c r="AK142" s="14">
        <f t="shared" si="168"/>
        <v>316</v>
      </c>
      <c r="AL142" s="14">
        <f t="shared" si="168"/>
        <v>316</v>
      </c>
      <c r="AM142" s="14" t="str">
        <f t="shared" si="112"/>
        <v>Retomamos visita sobre consenso REFORCEI O QUANTO KALETRA AUMENTA CD4 Independente do basal citando enfatizando o quanto KALETRA PODE RECUPERAR IMUNOLOGICAMENTE PACIENTE MESMO ESTES COM CD4 MAIS ALTOREFORCEI A IMPORTÂNCIA DE AUMENTAR SUA EXPERIÊNCIA CLINICA E SUGERI A TOMADA NOTURNA QUE PODE TRAZER MAIS TOLERÂNCIA</v>
      </c>
      <c r="AN142" s="14" t="str">
        <f t="shared" si="113"/>
        <v/>
      </c>
      <c r="AO142" s="14" t="str">
        <f t="shared" si="114"/>
        <v/>
      </c>
      <c r="AP142" s="14" t="str">
        <f t="shared" si="115"/>
        <v/>
      </c>
      <c r="AQ142" s="14" t="str">
        <f t="shared" si="116"/>
        <v/>
      </c>
      <c r="AR142" s="14" t="str">
        <f t="shared" si="117"/>
        <v/>
      </c>
    </row>
    <row r="143" spans="1:44" x14ac:dyDescent="0.25">
      <c r="A143">
        <v>1</v>
      </c>
      <c r="B143" t="s">
        <v>28</v>
      </c>
      <c r="C143">
        <v>391102</v>
      </c>
      <c r="D143" s="40">
        <v>41366.661805555603</v>
      </c>
      <c r="E143" s="40">
        <v>41366.877083333296</v>
      </c>
      <c r="F143" s="40">
        <v>41366.847222222197</v>
      </c>
      <c r="G143" t="s">
        <v>29</v>
      </c>
      <c r="H143">
        <v>60000012309183</v>
      </c>
      <c r="I143" t="s">
        <v>104</v>
      </c>
      <c r="J143" t="s">
        <v>105</v>
      </c>
      <c r="K143" t="s">
        <v>32</v>
      </c>
      <c r="L143">
        <v>6</v>
      </c>
      <c r="M143" t="s">
        <v>33</v>
      </c>
      <c r="N143">
        <v>60000015461254</v>
      </c>
      <c r="O143">
        <v>60000016462659</v>
      </c>
      <c r="P143">
        <v>140156000000101</v>
      </c>
      <c r="R143" t="s">
        <v>34</v>
      </c>
      <c r="S143" t="s">
        <v>35</v>
      </c>
      <c r="T143" t="s">
        <v>36</v>
      </c>
      <c r="W143" t="s">
        <v>37</v>
      </c>
      <c r="AC143" t="s">
        <v>106</v>
      </c>
      <c r="AD143" t="s">
        <v>1443</v>
      </c>
      <c r="AE143" s="14" t="str">
        <f t="shared" si="153"/>
        <v>#OBJ MÉDICO COMENTOU QUE NA FALHA A EFAVIRENZ 50% DO PAC. ELE INICIA COM KALETRA SE ESTE PACIENTE NÃO TIVER NEM UMA PREDISPOSIÇÃO PARRA RCV E OS OUTRO 50% ELE PRESCREVE ATV.RETOUMEI QUE É IMPORTANTE LEMBRAR QUE DRC TAMBÉM É PREDITTIVO DE RCV E PERGUNTEI QUANTOS PACIENTES ELE JÁQ VIU INFARTANDO E QUANTOS PACIENTE ELE TEM FAZENDO EMODIALIZE. MÉDICO CONCORDOU QUE REALMENTE ELE TEM MUITOS PACIENTES COM DANO RENAL QUANDO COMPARADO CO PACIENTES QUE INFARTARAM</v>
      </c>
      <c r="AF143" s="14" t="str">
        <f t="shared" si="155"/>
        <v>#OBJ MÉDICO COMENTOU QUE NA FALHA A EFAVIRENZ 50% DO PAC. ELE INICIA COM KALETRA SE ESTE PACIENTE NÃO TIVER NEM UMA PREDISPOSIÇÃO PARRA RCV E OS OUTRO 50% ELE PRESCREVE ATV.RETOUMEI QUE É IMPORTANTE LEMBRAR QUE DRC TAMBÉM É PREDITTIVO DE RCV E PERGUNTEI QUANTOS PACIENTES ELE JÁQ VIU INFARTANDO E QUANTOS PACIENTE ELE TEM FAZENDO EMODIALIZE. MÉDICO CONCORDOU QUE REALMENTE ELE TEM MUITOS PACIENTES COM DANO RENAL QUANDO COMPARADO CO PACIENTES QUE INFARTARAM</v>
      </c>
      <c r="AG143" s="14">
        <f t="shared" si="156"/>
        <v>1</v>
      </c>
      <c r="AH143" s="14">
        <f t="shared" ref="AH143:AL143" si="169">IFERROR(FIND("#",$AF143,AG143+1),LEN($AF143)+1)</f>
        <v>458</v>
      </c>
      <c r="AI143" s="14">
        <f t="shared" si="169"/>
        <v>458</v>
      </c>
      <c r="AJ143" s="14">
        <f t="shared" si="169"/>
        <v>458</v>
      </c>
      <c r="AK143" s="14">
        <f t="shared" si="169"/>
        <v>458</v>
      </c>
      <c r="AL143" s="14">
        <f t="shared" si="169"/>
        <v>458</v>
      </c>
      <c r="AM143" s="14" t="str">
        <f t="shared" si="112"/>
        <v>#OBJ MÉDICO COMENTOU QUE NA FALHA A EFAVIRENZ 50% DO PAC. ELE INICIA COM KALETRA SE ESTE PACIENTE NÃO TIVER NEM UMA PREDISPOSIÇÃO PARRA RCV E OS OUTRO 50% ELE PRESCREVE ATV.RETOUMEI QUE É IMPORTANTE LEMBRAR QUE DRC TAMBÉM É PREDITTIVO DE RCV E PERGUNTEI QUANTOS PACIENTES ELE JÁQ VIU INFARTANDO E QUANTOS PACIENTE ELE TEM FAZENDO EMODIALIZE. MÉDICO CONCORDOU QUE REALMENTE ELE TEM MUITOS PACIENTES COM DANO RENAL QUANDO COMPARADO CO PACIENTES QUE INFARTARAM</v>
      </c>
      <c r="AN143" s="14" t="str">
        <f t="shared" si="113"/>
        <v/>
      </c>
      <c r="AO143" s="14" t="str">
        <f t="shared" si="114"/>
        <v/>
      </c>
      <c r="AP143" s="14" t="str">
        <f t="shared" si="115"/>
        <v/>
      </c>
      <c r="AQ143" s="14" t="str">
        <f t="shared" si="116"/>
        <v/>
      </c>
      <c r="AR143" s="14" t="str">
        <f t="shared" si="117"/>
        <v/>
      </c>
    </row>
    <row r="144" spans="1:44" x14ac:dyDescent="0.25">
      <c r="A144">
        <v>1</v>
      </c>
      <c r="B144" t="s">
        <v>28</v>
      </c>
      <c r="C144">
        <v>391102</v>
      </c>
      <c r="D144" s="40">
        <v>41366.661805555603</v>
      </c>
      <c r="E144" s="40">
        <v>41366.877083333296</v>
      </c>
      <c r="F144" s="40">
        <v>41366.847222222197</v>
      </c>
      <c r="G144" t="s">
        <v>29</v>
      </c>
      <c r="H144">
        <v>60000012309183</v>
      </c>
      <c r="I144" t="s">
        <v>104</v>
      </c>
      <c r="J144" t="s">
        <v>105</v>
      </c>
      <c r="K144" t="s">
        <v>32</v>
      </c>
      <c r="L144">
        <v>6</v>
      </c>
      <c r="M144" t="s">
        <v>33</v>
      </c>
      <c r="N144">
        <v>60000015461254</v>
      </c>
      <c r="O144">
        <v>60000016462659</v>
      </c>
      <c r="P144">
        <v>140156000000101</v>
      </c>
      <c r="R144" t="s">
        <v>34</v>
      </c>
      <c r="S144" t="s">
        <v>35</v>
      </c>
      <c r="T144" t="s">
        <v>36</v>
      </c>
      <c r="W144" t="s">
        <v>37</v>
      </c>
      <c r="AC144" t="s">
        <v>106</v>
      </c>
      <c r="AD144" t="s">
        <v>1443</v>
      </c>
      <c r="AE144" s="14" t="str">
        <f t="shared" si="153"/>
        <v>#OBJ MÉDICO COMENTOU QUE NA FALHA A EFAVIRENZ 50% DO PAC. ELE INICIA COM KALETRA SE ESTE PACIENTE NÃO TIVER NEM UMA PREDISPOSIÇÃO PARRA RCV E OS OUTRO 50% ELE PRESCREVE ATV.RETOUMEI QUE É IMPORTANTE LEMBRAR QUE DRC TAMBÉM É PREDITTIVO DE RCV E PERGUNTEI QUANTOS PACIENTES ELE JÁQ VIU INFARTANDO E QUANTOS PACIENTE ELE TEM FAZENDO EMODIALIZE. MÉDICO CONCORDOU QUE REALMENTE ELE TEM MUITOS PACIENTES COM DANO RENAL QUANDO COMPARADO CO PACIENTES QUE INFARTARAM</v>
      </c>
      <c r="AF144" s="14" t="str">
        <f t="shared" si="155"/>
        <v>#OBJ MÉDICO COMENTOU QUE NA FALHA A EFAVIRENZ 50% DO PAC. ELE INICIA COM KALETRA SE ESTE PACIENTE NÃO TIVER NEM UMA PREDISPOSIÇÃO PARRA RCV E OS OUTRO 50% ELE PRESCREVE ATV.RETOUMEI QUE É IMPORTANTE LEMBRAR QUE DRC TAMBÉM É PREDITTIVO DE RCV E PERGUNTEI QUANTOS PACIENTES ELE JÁQ VIU INFARTANDO E QUANTOS PACIENTE ELE TEM FAZENDO EMODIALIZE. MÉDICO CONCORDOU QUE REALMENTE ELE TEM MUITOS PACIENTES COM DANO RENAL QUANDO COMPARADO CO PACIENTES QUE INFARTARAM</v>
      </c>
      <c r="AG144" s="14">
        <f t="shared" si="156"/>
        <v>1</v>
      </c>
      <c r="AH144" s="14">
        <f t="shared" ref="AH144:AL144" si="170">IFERROR(FIND("#",$AF144,AG144+1),LEN($AF144)+1)</f>
        <v>458</v>
      </c>
      <c r="AI144" s="14">
        <f t="shared" si="170"/>
        <v>458</v>
      </c>
      <c r="AJ144" s="14">
        <f t="shared" si="170"/>
        <v>458</v>
      </c>
      <c r="AK144" s="14">
        <f t="shared" si="170"/>
        <v>458</v>
      </c>
      <c r="AL144" s="14">
        <f t="shared" si="170"/>
        <v>458</v>
      </c>
      <c r="AM144" s="14" t="str">
        <f t="shared" si="112"/>
        <v>#OBJ MÉDICO COMENTOU QUE NA FALHA A EFAVIRENZ 50% DO PAC. ELE INICIA COM KALETRA SE ESTE PACIENTE NÃO TIVER NEM UMA PREDISPOSIÇÃO PARRA RCV E OS OUTRO 50% ELE PRESCREVE ATV.RETOUMEI QUE É IMPORTANTE LEMBRAR QUE DRC TAMBÉM É PREDITTIVO DE RCV E PERGUNTEI QUANTOS PACIENTES ELE JÁQ VIU INFARTANDO E QUANTOS PACIENTE ELE TEM FAZENDO EMODIALIZE. MÉDICO CONCORDOU QUE REALMENTE ELE TEM MUITOS PACIENTES COM DANO RENAL QUANDO COMPARADO CO PACIENTES QUE INFARTARAM</v>
      </c>
      <c r="AN144" s="14" t="str">
        <f t="shared" si="113"/>
        <v/>
      </c>
      <c r="AO144" s="14" t="str">
        <f t="shared" si="114"/>
        <v/>
      </c>
      <c r="AP144" s="14" t="str">
        <f t="shared" si="115"/>
        <v/>
      </c>
      <c r="AQ144" s="14" t="str">
        <f t="shared" si="116"/>
        <v/>
      </c>
      <c r="AR144" s="14" t="str">
        <f t="shared" si="117"/>
        <v/>
      </c>
    </row>
    <row r="145" spans="1:44" x14ac:dyDescent="0.25">
      <c r="A145">
        <v>1</v>
      </c>
      <c r="B145" t="s">
        <v>28</v>
      </c>
      <c r="C145">
        <v>391102</v>
      </c>
      <c r="D145" s="40">
        <v>41366.643750000003</v>
      </c>
      <c r="E145" s="40">
        <v>41366.944444444402</v>
      </c>
      <c r="F145" s="40">
        <v>41367.4152777778</v>
      </c>
      <c r="G145" t="s">
        <v>29</v>
      </c>
      <c r="H145">
        <v>60000017965464</v>
      </c>
      <c r="I145" t="s">
        <v>107</v>
      </c>
      <c r="J145" t="s">
        <v>108</v>
      </c>
      <c r="K145" t="s">
        <v>109</v>
      </c>
      <c r="L145">
        <v>4</v>
      </c>
      <c r="M145" t="s">
        <v>33</v>
      </c>
      <c r="N145">
        <v>60000015461254</v>
      </c>
      <c r="O145">
        <v>60000016462659</v>
      </c>
      <c r="P145">
        <v>140156000000143</v>
      </c>
      <c r="R145" t="s">
        <v>34</v>
      </c>
      <c r="S145" t="s">
        <v>35</v>
      </c>
      <c r="T145" t="s">
        <v>36</v>
      </c>
      <c r="W145" t="s">
        <v>37</v>
      </c>
      <c r="AC145" t="s">
        <v>46</v>
      </c>
      <c r="AD145" t="s">
        <v>1437</v>
      </c>
      <c r="AE145" s="14" t="str">
        <f t="shared" si="153"/>
        <v>Retomamos visita sobre consensoREFORCEI A IMPORTÂNCIA DE AUMENTAR SUA EXPERIÊNCIA CLINICA E SUGERI A TOMADA NOTURNA QUE PODE TRAZER MAIS TOLERÂNCIA</v>
      </c>
      <c r="AF145" s="14" t="str">
        <f t="shared" si="155"/>
        <v>Retomamos visita sobre consensoREFORCEI A IMPORTÂNCIA DE AUMENTAR SUA EXPERIÊNCIA CLINICA E SUGERI A TOMADA NOTURNA QUE PODE TRAZER MAIS TOLERÂNCIA</v>
      </c>
      <c r="AG145" s="14">
        <f t="shared" si="156"/>
        <v>1</v>
      </c>
      <c r="AH145" s="14">
        <f t="shared" ref="AH145:AL145" si="171">IFERROR(FIND("#",$AF145,AG145+1),LEN($AF145)+1)</f>
        <v>148</v>
      </c>
      <c r="AI145" s="14">
        <f t="shared" si="171"/>
        <v>148</v>
      </c>
      <c r="AJ145" s="14">
        <f t="shared" si="171"/>
        <v>148</v>
      </c>
      <c r="AK145" s="14">
        <f t="shared" si="171"/>
        <v>148</v>
      </c>
      <c r="AL145" s="14">
        <f t="shared" si="171"/>
        <v>148</v>
      </c>
      <c r="AM145" s="14" t="str">
        <f t="shared" si="112"/>
        <v>Retomamos visita sobre consensoREFORCEI A IMPORTÂNCIA DE AUMENTAR SUA EXPERIÊNCIA CLINICA E SUGERI A TOMADA NOTURNA QUE PODE TRAZER MAIS TOLERÂNCIA</v>
      </c>
      <c r="AN145" s="14" t="str">
        <f t="shared" si="113"/>
        <v/>
      </c>
      <c r="AO145" s="14" t="str">
        <f t="shared" si="114"/>
        <v/>
      </c>
      <c r="AP145" s="14" t="str">
        <f t="shared" si="115"/>
        <v/>
      </c>
      <c r="AQ145" s="14" t="str">
        <f t="shared" si="116"/>
        <v/>
      </c>
      <c r="AR145" s="14" t="str">
        <f t="shared" si="117"/>
        <v/>
      </c>
    </row>
    <row r="146" spans="1:44" x14ac:dyDescent="0.25">
      <c r="A146">
        <v>1</v>
      </c>
      <c r="B146" t="s">
        <v>28</v>
      </c>
      <c r="C146">
        <v>392103</v>
      </c>
      <c r="D146" s="40">
        <v>41404.538194444402</v>
      </c>
      <c r="E146" s="40">
        <v>41404.788888888899</v>
      </c>
      <c r="F146" s="40">
        <v>41404.752777777801</v>
      </c>
      <c r="G146" t="s">
        <v>29</v>
      </c>
      <c r="H146">
        <v>60000017968220</v>
      </c>
      <c r="I146" t="s">
        <v>142</v>
      </c>
      <c r="J146" t="s">
        <v>143</v>
      </c>
      <c r="K146" t="s">
        <v>45</v>
      </c>
      <c r="L146">
        <v>3</v>
      </c>
      <c r="M146" t="s">
        <v>33</v>
      </c>
      <c r="N146">
        <v>60000015461254</v>
      </c>
      <c r="O146">
        <v>60000016462661</v>
      </c>
      <c r="P146">
        <v>140308000000854</v>
      </c>
      <c r="R146" t="s">
        <v>34</v>
      </c>
      <c r="S146" t="s">
        <v>35</v>
      </c>
      <c r="T146" t="s">
        <v>36</v>
      </c>
      <c r="W146" t="s">
        <v>37</v>
      </c>
      <c r="AC146" t="s">
        <v>4782</v>
      </c>
      <c r="AD146" t="s">
        <v>1437</v>
      </c>
      <c r="AE146" s="14" t="str">
        <f t="shared" si="153"/>
        <v>Dra Marta e Dr. Luiz.Iniciei dando destaque ao material do Dr. Lauro, discutimos sobre a dificuldade de manejar e diagnosticar e dei destaque ao manejo não farmacológico de Kaletra e enfatizei a posologia QD, em seguida discuti sobre o manejo das alterações neurocognitivas, destacando o conteúdo do guia de investigação, manejo e prevenção das co-morbidades associadas ao HIV.OPV: continuar focando no manejo dos eas de Kaletra e risco renal</v>
      </c>
      <c r="AF146" s="14" t="str">
        <f t="shared" si="155"/>
        <v>Dra Marta e Dr. Luiz.Iniciei dando destaque ao material do Dr. Lauro, discutimos sobre a dificuldade de manejar e diagnosticar e dei destaque ao manejo não farmacológico de Kaletra e enfatizei a posologia QD, em seguida discuti sobre o manejo das alterações neurocognitivas, destacando o conteúdo do guia de investigação, manejo e prevenção das co-morbidades associadas ao HIV.OPV: continuar focando no manejo dos eas de Kaletra e risco renal</v>
      </c>
      <c r="AG146" s="14">
        <f t="shared" si="156"/>
        <v>1</v>
      </c>
      <c r="AH146" s="14">
        <f t="shared" ref="AH146:AL146" si="172">IFERROR(FIND("#",$AF146,AG146+1),LEN($AF146)+1)</f>
        <v>443</v>
      </c>
      <c r="AI146" s="14">
        <f t="shared" si="172"/>
        <v>443</v>
      </c>
      <c r="AJ146" s="14">
        <f t="shared" si="172"/>
        <v>443</v>
      </c>
      <c r="AK146" s="14">
        <f t="shared" si="172"/>
        <v>443</v>
      </c>
      <c r="AL146" s="14">
        <f t="shared" si="172"/>
        <v>443</v>
      </c>
      <c r="AM146" s="14" t="str">
        <f t="shared" si="112"/>
        <v>Dra Marta e Dr. Luiz.Iniciei dando destaque ao material do Dr. Lauro, discutimos sobre a dificuldade de manejar e diagnosticar e dei destaque ao manejo não farmacológico de Kaletra e enfatizei a posologia QD, em seguida discuti sobre o manejo das alterações neurocognitivas, destacando o conteúdo do guia de investigação, manejo e prevenção das co-morbidades associadas ao HIV.OPV: continuar focando no manejo dos eas de Kaletra e risco renal</v>
      </c>
      <c r="AN146" s="14" t="str">
        <f t="shared" si="113"/>
        <v/>
      </c>
      <c r="AO146" s="14" t="str">
        <f t="shared" si="114"/>
        <v/>
      </c>
      <c r="AP146" s="14" t="str">
        <f t="shared" si="115"/>
        <v/>
      </c>
      <c r="AQ146" s="14" t="str">
        <f t="shared" si="116"/>
        <v/>
      </c>
      <c r="AR146" s="14" t="str">
        <f t="shared" si="117"/>
        <v/>
      </c>
    </row>
    <row r="147" spans="1:44" x14ac:dyDescent="0.25">
      <c r="A147">
        <v>1</v>
      </c>
      <c r="B147" t="s">
        <v>28</v>
      </c>
      <c r="C147">
        <v>392103</v>
      </c>
      <c r="D147" s="40">
        <v>41404.53125</v>
      </c>
      <c r="E147" s="40">
        <v>41404.788194444402</v>
      </c>
      <c r="F147" s="40">
        <v>41404.752777777801</v>
      </c>
      <c r="G147" t="s">
        <v>29</v>
      </c>
      <c r="H147">
        <v>60000012587375</v>
      </c>
      <c r="I147" t="s">
        <v>174</v>
      </c>
      <c r="J147" t="s">
        <v>175</v>
      </c>
      <c r="K147" t="s">
        <v>41</v>
      </c>
      <c r="L147">
        <v>3</v>
      </c>
      <c r="M147" t="s">
        <v>33</v>
      </c>
      <c r="N147">
        <v>60000015461254</v>
      </c>
      <c r="O147">
        <v>60000016462661</v>
      </c>
      <c r="P147">
        <v>140308000000847</v>
      </c>
      <c r="R147" t="s">
        <v>34</v>
      </c>
      <c r="S147" t="s">
        <v>35</v>
      </c>
      <c r="T147" t="s">
        <v>61</v>
      </c>
      <c r="W147" t="s">
        <v>37</v>
      </c>
      <c r="AC147" t="s">
        <v>4782</v>
      </c>
      <c r="AD147" t="s">
        <v>1446</v>
      </c>
      <c r="AE147" s="14" t="str">
        <f t="shared" si="153"/>
        <v>Dra Marta e Dr. Luiz.Iniciei dando destaque ao material do Dr. Lauro, discutimos sobre a dificuldade de manejar e diagnosticar e dei destaque ao manejo não farmacológico de Kaletra e enfatizei a posologia QD, em seguida discuti sobre o manejo das alterações neurocognitivas, destacando o conteúdo do guia de investigação, manejo e prevenção das co-morbidades associadas ao HIV.OPV: continuar focando no manejo dos eas de Kaletra e risco renal</v>
      </c>
      <c r="AF147" s="14" t="str">
        <f t="shared" si="155"/>
        <v>Dra Marta e Dr. Luiz.Iniciei dando destaque ao material do Dr. Lauro, discutimos sobre a dificuldade de manejar e diagnosticar e dei destaque ao manejo não farmacológico de Kaletra e enfatizei a posologia QD, em seguida discuti sobre o manejo das alterações neurocognitivas, destacando o conteúdo do guia de investigação, manejo e prevenção das co-morbidades associadas ao HIV.OPV: continuar focando no manejo dos eas de Kaletra e risco renal</v>
      </c>
      <c r="AG147" s="14">
        <f t="shared" si="156"/>
        <v>1</v>
      </c>
      <c r="AH147" s="14">
        <f t="shared" ref="AH147:AL147" si="173">IFERROR(FIND("#",$AF147,AG147+1),LEN($AF147)+1)</f>
        <v>443</v>
      </c>
      <c r="AI147" s="14">
        <f t="shared" si="173"/>
        <v>443</v>
      </c>
      <c r="AJ147" s="14">
        <f t="shared" si="173"/>
        <v>443</v>
      </c>
      <c r="AK147" s="14">
        <f t="shared" si="173"/>
        <v>443</v>
      </c>
      <c r="AL147" s="14">
        <f t="shared" si="173"/>
        <v>443</v>
      </c>
      <c r="AM147" s="14" t="str">
        <f t="shared" si="112"/>
        <v>Dra Marta e Dr. Luiz.Iniciei dando destaque ao material do Dr. Lauro, discutimos sobre a dificuldade de manejar e diagnosticar e dei destaque ao manejo não farmacológico de Kaletra e enfatizei a posologia QD, em seguida discuti sobre o manejo das alterações neurocognitivas, destacando o conteúdo do guia de investigação, manejo e prevenção das co-morbidades associadas ao HIV.OPV: continuar focando no manejo dos eas de Kaletra e risco renal</v>
      </c>
      <c r="AN147" s="14" t="str">
        <f t="shared" si="113"/>
        <v/>
      </c>
      <c r="AO147" s="14" t="str">
        <f t="shared" si="114"/>
        <v/>
      </c>
      <c r="AP147" s="14" t="str">
        <f t="shared" si="115"/>
        <v/>
      </c>
      <c r="AQ147" s="14" t="str">
        <f t="shared" si="116"/>
        <v/>
      </c>
      <c r="AR147" s="14" t="str">
        <f t="shared" si="117"/>
        <v/>
      </c>
    </row>
    <row r="148" spans="1:44" x14ac:dyDescent="0.25">
      <c r="A148">
        <v>1</v>
      </c>
      <c r="B148" t="s">
        <v>28</v>
      </c>
      <c r="C148">
        <v>392103</v>
      </c>
      <c r="D148" s="40">
        <v>41404.340277777803</v>
      </c>
      <c r="E148" s="40">
        <v>41404.739583333299</v>
      </c>
      <c r="F148" s="40">
        <v>41404.697916666701</v>
      </c>
      <c r="G148" t="s">
        <v>29</v>
      </c>
      <c r="H148">
        <v>60000012453815</v>
      </c>
      <c r="I148" t="s">
        <v>147</v>
      </c>
      <c r="J148" t="s">
        <v>148</v>
      </c>
      <c r="K148" t="s">
        <v>32</v>
      </c>
      <c r="L148">
        <v>6</v>
      </c>
      <c r="M148" t="s">
        <v>33</v>
      </c>
      <c r="N148">
        <v>60000015461254</v>
      </c>
      <c r="O148">
        <v>60000016462661</v>
      </c>
      <c r="P148">
        <v>140308000000840</v>
      </c>
      <c r="R148" t="s">
        <v>34</v>
      </c>
      <c r="S148" t="s">
        <v>35</v>
      </c>
      <c r="T148" t="s">
        <v>36</v>
      </c>
      <c r="W148" t="s">
        <v>37</v>
      </c>
      <c r="AC148" t="s">
        <v>4783</v>
      </c>
      <c r="AD148" t="s">
        <v>1446</v>
      </c>
      <c r="AE148" s="14" t="str">
        <f t="shared" si="153"/>
        <v>Destaquei o material do Dr. Lauro, dando ênfase a dificuldade de exames que existe no posto e instiguei a Dr.utilizar uma droga mais segura em relação as alterações renais,.</v>
      </c>
      <c r="AF148" s="14" t="str">
        <f t="shared" si="155"/>
        <v>Destaquei o material do Dr. Lauro, dando ênfase a dificuldade de exames que existe no posto e instiguei a Dr.utilizar uma droga mais segura em relação as alterações renais,.</v>
      </c>
      <c r="AG148" s="14">
        <f t="shared" si="156"/>
        <v>1</v>
      </c>
      <c r="AH148" s="14">
        <f t="shared" ref="AH148:AL148" si="174">IFERROR(FIND("#",$AF148,AG148+1),LEN($AF148)+1)</f>
        <v>174</v>
      </c>
      <c r="AI148" s="14">
        <f t="shared" si="174"/>
        <v>174</v>
      </c>
      <c r="AJ148" s="14">
        <f t="shared" si="174"/>
        <v>174</v>
      </c>
      <c r="AK148" s="14">
        <f t="shared" si="174"/>
        <v>174</v>
      </c>
      <c r="AL148" s="14">
        <f t="shared" si="174"/>
        <v>174</v>
      </c>
      <c r="AM148" s="14" t="str">
        <f t="shared" si="112"/>
        <v>Destaquei o material do Dr. Lauro, dando ênfase a dificuldade de exames que existe no posto e instiguei a Dr.utilizar uma droga mais segura em relação as alterações renais,.</v>
      </c>
      <c r="AN148" s="14" t="str">
        <f t="shared" si="113"/>
        <v/>
      </c>
      <c r="AO148" s="14" t="str">
        <f t="shared" si="114"/>
        <v/>
      </c>
      <c r="AP148" s="14" t="str">
        <f t="shared" si="115"/>
        <v/>
      </c>
      <c r="AQ148" s="14" t="str">
        <f t="shared" si="116"/>
        <v/>
      </c>
      <c r="AR148" s="14" t="str">
        <f t="shared" si="117"/>
        <v/>
      </c>
    </row>
    <row r="149" spans="1:44" x14ac:dyDescent="0.25">
      <c r="A149">
        <v>1</v>
      </c>
      <c r="B149" t="s">
        <v>28</v>
      </c>
      <c r="C149">
        <v>392103</v>
      </c>
      <c r="D149" s="40">
        <v>41403.493055555598</v>
      </c>
      <c r="E149" s="40">
        <v>41403.59375</v>
      </c>
      <c r="F149" s="40">
        <v>41403.559722222199</v>
      </c>
      <c r="G149" t="s">
        <v>29</v>
      </c>
      <c r="H149">
        <v>60000017964056</v>
      </c>
      <c r="I149" t="s">
        <v>4784</v>
      </c>
      <c r="J149" t="s">
        <v>4785</v>
      </c>
      <c r="K149" t="s">
        <v>32</v>
      </c>
      <c r="L149">
        <v>4</v>
      </c>
      <c r="M149" t="s">
        <v>135</v>
      </c>
      <c r="N149">
        <v>60000015461254</v>
      </c>
      <c r="O149">
        <v>60000016462661</v>
      </c>
      <c r="P149">
        <v>140308000000749</v>
      </c>
      <c r="R149" t="s">
        <v>34</v>
      </c>
      <c r="S149" t="s">
        <v>35</v>
      </c>
      <c r="T149" t="s">
        <v>36</v>
      </c>
      <c r="W149" t="s">
        <v>37</v>
      </c>
      <c r="AC149" t="s">
        <v>4786</v>
      </c>
      <c r="AD149" t="s">
        <v>1437</v>
      </c>
      <c r="AE149" s="14" t="str">
        <f t="shared" si="153"/>
        <v>Durante a visita a Dra se demonstrou desconfortável em responder as perguntas, porém contornei esta objeção. #A Dra não aceita material que não seja reciclado, mesmo assim sondei sobre a percepção dela em relação a doença renal, ela em afirmou que tem observado muito com Tenofovir, mas não associou a algum Ipr.</v>
      </c>
      <c r="AF149" s="14" t="str">
        <f t="shared" si="155"/>
        <v>Durante a visita a Dra se demonstrou desconfortável em responder as perguntas, porém contornei esta objeção. #A Dra não aceita material que não seja reciclado, mesmo assim sondei sobre a percepção dela em relação a doença renal, ela em afirmou que tem observado muito com Tenofovir, mas não associou a algum Ipr.</v>
      </c>
      <c r="AG149" s="14">
        <f t="shared" si="156"/>
        <v>110</v>
      </c>
      <c r="AH149" s="14">
        <f t="shared" ref="AH149:AL149" si="175">IFERROR(FIND("#",$AF149,AG149+1),LEN($AF149)+1)</f>
        <v>313</v>
      </c>
      <c r="AI149" s="14">
        <f t="shared" si="175"/>
        <v>313</v>
      </c>
      <c r="AJ149" s="14">
        <f t="shared" si="175"/>
        <v>313</v>
      </c>
      <c r="AK149" s="14">
        <f t="shared" si="175"/>
        <v>313</v>
      </c>
      <c r="AL149" s="14">
        <f t="shared" si="175"/>
        <v>313</v>
      </c>
      <c r="AM149" s="14" t="str">
        <f t="shared" si="112"/>
        <v>#A Dra não aceita material que não seja reciclado, mesmo assim sondei sobre a percepção dela em relação a doença renal, ela em afirmou que tem observado muito com Tenofovir, mas não associou a algum Ipr.</v>
      </c>
      <c r="AN149" s="14" t="str">
        <f t="shared" si="113"/>
        <v/>
      </c>
      <c r="AO149" s="14" t="str">
        <f t="shared" si="114"/>
        <v/>
      </c>
      <c r="AP149" s="14" t="str">
        <f t="shared" si="115"/>
        <v/>
      </c>
      <c r="AQ149" s="14" t="str">
        <f t="shared" si="116"/>
        <v/>
      </c>
      <c r="AR149" s="14" t="str">
        <f t="shared" si="117"/>
        <v/>
      </c>
    </row>
    <row r="150" spans="1:44" x14ac:dyDescent="0.25">
      <c r="A150">
        <v>1</v>
      </c>
      <c r="B150" t="s">
        <v>28</v>
      </c>
      <c r="C150">
        <v>392103</v>
      </c>
      <c r="D150" s="40">
        <v>41403.486111111102</v>
      </c>
      <c r="E150" s="40">
        <v>41403.588888888902</v>
      </c>
      <c r="F150" s="40">
        <v>41403.5493055556</v>
      </c>
      <c r="G150" t="s">
        <v>29</v>
      </c>
      <c r="H150">
        <v>60000012375323</v>
      </c>
      <c r="I150" t="s">
        <v>190</v>
      </c>
      <c r="J150" t="s">
        <v>191</v>
      </c>
      <c r="K150" t="s">
        <v>41</v>
      </c>
      <c r="L150">
        <v>3</v>
      </c>
      <c r="M150" t="s">
        <v>135</v>
      </c>
      <c r="N150">
        <v>60000015461254</v>
      </c>
      <c r="O150">
        <v>60000016462661</v>
      </c>
      <c r="P150">
        <v>140308000000741</v>
      </c>
      <c r="R150" t="s">
        <v>34</v>
      </c>
      <c r="S150" t="s">
        <v>35</v>
      </c>
      <c r="T150" t="s">
        <v>36</v>
      </c>
      <c r="W150" t="s">
        <v>176</v>
      </c>
      <c r="X150" t="s">
        <v>37</v>
      </c>
      <c r="AC150" t="s">
        <v>4787</v>
      </c>
      <c r="AD150" t="s">
        <v>1446</v>
      </c>
      <c r="AE150" s="14" t="str">
        <f t="shared" si="153"/>
        <v>Iniciamos com a pesquisa de targeting, e em seguida destaquei o material do dr. Lauro, a Dra fez uma observação muito interessante, pôs ela não tinha se atentado para solicitações dos exames para acompanhamento do risco renal, apesar de ser infecto pediatra.</v>
      </c>
      <c r="AF150" s="14" t="str">
        <f t="shared" si="155"/>
        <v>Iniciamos com a pesquisa de targeting, e em seguida destaquei o material do dr. Lauro, a Dra fez uma observação muito interessante, pôs ela não tinha se atentado para solicitações dos exames para acompanhamento do risco renal, apesar de ser infecto pediatra.</v>
      </c>
      <c r="AG150" s="14">
        <f t="shared" si="156"/>
        <v>1</v>
      </c>
      <c r="AH150" s="14">
        <f t="shared" ref="AH150:AL150" si="176">IFERROR(FIND("#",$AF150,AG150+1),LEN($AF150)+1)</f>
        <v>259</v>
      </c>
      <c r="AI150" s="14">
        <f t="shared" si="176"/>
        <v>259</v>
      </c>
      <c r="AJ150" s="14">
        <f t="shared" si="176"/>
        <v>259</v>
      </c>
      <c r="AK150" s="14">
        <f t="shared" si="176"/>
        <v>259</v>
      </c>
      <c r="AL150" s="14">
        <f t="shared" si="176"/>
        <v>259</v>
      </c>
      <c r="AM150" s="14" t="str">
        <f t="shared" si="112"/>
        <v>Iniciamos com a pesquisa de targeting, e em seguida destaquei o material do dr. Lauro, a Dra fez uma observação muito interessante, pôs ela não tinha se atentado para solicitações dos exames para acompanhamento do risco renal, apesar de ser infecto pediatra.</v>
      </c>
      <c r="AN150" s="14" t="str">
        <f t="shared" si="113"/>
        <v/>
      </c>
      <c r="AO150" s="14" t="str">
        <f t="shared" si="114"/>
        <v/>
      </c>
      <c r="AP150" s="14" t="str">
        <f t="shared" si="115"/>
        <v/>
      </c>
      <c r="AQ150" s="14" t="str">
        <f t="shared" si="116"/>
        <v/>
      </c>
      <c r="AR150" s="14" t="str">
        <f t="shared" si="117"/>
        <v/>
      </c>
    </row>
    <row r="151" spans="1:44" x14ac:dyDescent="0.25">
      <c r="A151">
        <v>1</v>
      </c>
      <c r="B151" t="s">
        <v>28</v>
      </c>
      <c r="C151">
        <v>392103</v>
      </c>
      <c r="D151" s="40">
        <v>41403.440972222197</v>
      </c>
      <c r="E151" s="40">
        <v>41403.583333333299</v>
      </c>
      <c r="F151" s="40">
        <v>41403.5493055556</v>
      </c>
      <c r="G151" t="s">
        <v>29</v>
      </c>
      <c r="H151">
        <v>60000017964172</v>
      </c>
      <c r="I151" t="s">
        <v>197</v>
      </c>
      <c r="J151" t="s">
        <v>198</v>
      </c>
      <c r="K151" t="s">
        <v>32</v>
      </c>
      <c r="L151">
        <v>4</v>
      </c>
      <c r="M151" t="s">
        <v>135</v>
      </c>
      <c r="N151">
        <v>60000015461254</v>
      </c>
      <c r="O151">
        <v>60000016462661</v>
      </c>
      <c r="P151">
        <v>140308000000734</v>
      </c>
      <c r="R151" t="s">
        <v>34</v>
      </c>
      <c r="S151" t="s">
        <v>35</v>
      </c>
      <c r="T151" t="s">
        <v>36</v>
      </c>
      <c r="W151" t="s">
        <v>37</v>
      </c>
      <c r="AC151" t="s">
        <v>4788</v>
      </c>
      <c r="AD151" t="s">
        <v>1437</v>
      </c>
      <c r="AE151" s="14" t="str">
        <f t="shared" si="153"/>
        <v>Iniciei fazendo a pesquisa de targeting e sondamos sobre a possibilidade do dr. Participar do preceptorship no Emilio Ribas. Dei ênfase ao material do dr. Lauro instigando o medico a aumentar o acompanhamento dos pacientes com risco renal.</v>
      </c>
      <c r="AF151" s="14" t="str">
        <f t="shared" si="155"/>
        <v>Iniciei fazendo a pesquisa de targeting e sondamos sobre a possibilidade do dr. Participar do preceptorship no Emilio Ribas. Dei ênfase ao material do dr. Lauro instigando o medico a aumentar o acompanhamento dos pacientes com risco renal.</v>
      </c>
      <c r="AG151" s="14">
        <f t="shared" si="156"/>
        <v>1</v>
      </c>
      <c r="AH151" s="14">
        <f t="shared" ref="AH151:AL151" si="177">IFERROR(FIND("#",$AF151,AG151+1),LEN($AF151)+1)</f>
        <v>240</v>
      </c>
      <c r="AI151" s="14">
        <f t="shared" si="177"/>
        <v>240</v>
      </c>
      <c r="AJ151" s="14">
        <f t="shared" si="177"/>
        <v>240</v>
      </c>
      <c r="AK151" s="14">
        <f t="shared" si="177"/>
        <v>240</v>
      </c>
      <c r="AL151" s="14">
        <f t="shared" si="177"/>
        <v>240</v>
      </c>
      <c r="AM151" s="14" t="str">
        <f t="shared" si="112"/>
        <v>Iniciei fazendo a pesquisa de targeting e sondamos sobre a possibilidade do dr. Participar do preceptorship no Emilio Ribas. Dei ênfase ao material do dr. Lauro instigando o medico a aumentar o acompanhamento dos pacientes com risco renal.</v>
      </c>
      <c r="AN151" s="14" t="str">
        <f t="shared" si="113"/>
        <v/>
      </c>
      <c r="AO151" s="14" t="str">
        <f t="shared" si="114"/>
        <v/>
      </c>
      <c r="AP151" s="14" t="str">
        <f t="shared" si="115"/>
        <v/>
      </c>
      <c r="AQ151" s="14" t="str">
        <f t="shared" si="116"/>
        <v/>
      </c>
      <c r="AR151" s="14" t="str">
        <f t="shared" si="117"/>
        <v/>
      </c>
    </row>
    <row r="152" spans="1:44" x14ac:dyDescent="0.25">
      <c r="A152">
        <v>1</v>
      </c>
      <c r="B152" t="s">
        <v>28</v>
      </c>
      <c r="C152">
        <v>392103</v>
      </c>
      <c r="D152" s="40">
        <v>41403.392361111102</v>
      </c>
      <c r="E152" s="40">
        <v>41403.565277777801</v>
      </c>
      <c r="F152" s="40">
        <v>41403.538888888899</v>
      </c>
      <c r="G152" t="s">
        <v>29</v>
      </c>
      <c r="H152">
        <v>60000017964744</v>
      </c>
      <c r="I152" t="s">
        <v>199</v>
      </c>
      <c r="J152" t="s">
        <v>200</v>
      </c>
      <c r="K152" t="s">
        <v>41</v>
      </c>
      <c r="L152">
        <v>3</v>
      </c>
      <c r="M152" t="s">
        <v>135</v>
      </c>
      <c r="N152">
        <v>60000015461254</v>
      </c>
      <c r="O152">
        <v>60000016462661</v>
      </c>
      <c r="P152">
        <v>140308000000727</v>
      </c>
      <c r="R152" t="s">
        <v>34</v>
      </c>
      <c r="S152" t="s">
        <v>35</v>
      </c>
      <c r="T152" t="s">
        <v>36</v>
      </c>
      <c r="W152" t="s">
        <v>37</v>
      </c>
      <c r="AC152" t="s">
        <v>4789</v>
      </c>
      <c r="AD152" t="s">
        <v>1437</v>
      </c>
      <c r="AE152" s="14" t="str">
        <f t="shared" si="153"/>
        <v>Iniciei fazendo a pesquisa de targeting, em seguida destaquei o material do dr. Lauro dando ênfase ao acompanhamento dos pacientes do grupo de risco, também voltei a destacar a Posologia QD, porém ele argumentou que todos os seus pacientes estão bem e não vê necessidade de alterar o esquema.</v>
      </c>
      <c r="AF152" s="14" t="str">
        <f t="shared" si="155"/>
        <v>Iniciei fazendo a pesquisa de targeting, em seguida destaquei o material do dr. Lauro dando ênfase ao acompanhamento dos pacientes do grupo de risco, também voltei a destacar a Posologia QD, porém ele argumentou que todos os seus pacientes estão bem e não vê necessidade de alterar o esquema.</v>
      </c>
      <c r="AG152" s="14">
        <f t="shared" si="156"/>
        <v>1</v>
      </c>
      <c r="AH152" s="14">
        <f t="shared" ref="AH152:AL152" si="178">IFERROR(FIND("#",$AF152,AG152+1),LEN($AF152)+1)</f>
        <v>293</v>
      </c>
      <c r="AI152" s="14">
        <f t="shared" si="178"/>
        <v>293</v>
      </c>
      <c r="AJ152" s="14">
        <f t="shared" si="178"/>
        <v>293</v>
      </c>
      <c r="AK152" s="14">
        <f t="shared" si="178"/>
        <v>293</v>
      </c>
      <c r="AL152" s="14">
        <f t="shared" si="178"/>
        <v>293</v>
      </c>
      <c r="AM152" s="14" t="str">
        <f t="shared" si="112"/>
        <v>Iniciei fazendo a pesquisa de targeting, em seguida destaquei o material do dr. Lauro dando ênfase ao acompanhamento dos pacientes do grupo de risco, também voltei a destacar a Posologia QD, porém ele argumentou que todos os seus pacientes estão bem e não vê necessidade de alterar o esquema.</v>
      </c>
      <c r="AN152" s="14" t="str">
        <f t="shared" si="113"/>
        <v/>
      </c>
      <c r="AO152" s="14" t="str">
        <f t="shared" si="114"/>
        <v/>
      </c>
      <c r="AP152" s="14" t="str">
        <f t="shared" si="115"/>
        <v/>
      </c>
      <c r="AQ152" s="14" t="str">
        <f t="shared" si="116"/>
        <v/>
      </c>
      <c r="AR152" s="14" t="str">
        <f t="shared" si="117"/>
        <v/>
      </c>
    </row>
    <row r="153" spans="1:44" x14ac:dyDescent="0.25">
      <c r="A153">
        <v>1</v>
      </c>
      <c r="B153" t="s">
        <v>28</v>
      </c>
      <c r="C153">
        <v>392103</v>
      </c>
      <c r="D153" s="40">
        <v>41403.368055555598</v>
      </c>
      <c r="E153" s="40">
        <v>41403.484027777798</v>
      </c>
      <c r="F153" s="40">
        <v>41403.443055555603</v>
      </c>
      <c r="G153" t="s">
        <v>29</v>
      </c>
      <c r="H153">
        <v>60000012584859</v>
      </c>
      <c r="I153" t="s">
        <v>159</v>
      </c>
      <c r="J153" t="s">
        <v>160</v>
      </c>
      <c r="K153" t="s">
        <v>41</v>
      </c>
      <c r="L153">
        <v>3</v>
      </c>
      <c r="M153" t="s">
        <v>33</v>
      </c>
      <c r="N153">
        <v>60000015461254</v>
      </c>
      <c r="O153">
        <v>60000016462661</v>
      </c>
      <c r="P153">
        <v>140308000000692</v>
      </c>
      <c r="R153" t="s">
        <v>34</v>
      </c>
      <c r="S153" t="s">
        <v>35</v>
      </c>
      <c r="T153" t="s">
        <v>36</v>
      </c>
      <c r="W153" t="s">
        <v>37</v>
      </c>
      <c r="AC153" t="s">
        <v>4790</v>
      </c>
      <c r="AD153" t="s">
        <v>1446</v>
      </c>
      <c r="AE153" s="14" t="str">
        <f t="shared" si="153"/>
        <v>#mercado:Iniciei a visita fazendo a pesquisa de targeting, em em seguido perguntei sobre o tratamento das comorbidades, principalmente alterações renais, pois percebi que ela tem um bom acesso aos exames, porém não tem percebido um aumento desta comorbidade.#conco: Dra continua com uma pequena objeção em relação a posologia QD, por este motivo prescreve Atazanavir.</v>
      </c>
      <c r="AF153" s="14" t="str">
        <f t="shared" si="155"/>
        <v>#mercado:Iniciei a visita fazendo a pesquisa de targeting, em em seguido perguntei sobre o tratamento das comorbidades, principalmente alterações renais, pois percebi que ela tem um bom acesso aos exames, porém não tem percebido um aumento desta comorbidade.#conco: Dra continua com uma pequena objeção em relação a posologia QD, por este motivo prescreve Atazanavir.</v>
      </c>
      <c r="AG153" s="14">
        <f t="shared" si="156"/>
        <v>1</v>
      </c>
      <c r="AH153" s="14">
        <f t="shared" ref="AH153:AL153" si="179">IFERROR(FIND("#",$AF153,AG153+1),LEN($AF153)+1)</f>
        <v>259</v>
      </c>
      <c r="AI153" s="14">
        <f t="shared" si="179"/>
        <v>368</v>
      </c>
      <c r="AJ153" s="14">
        <f t="shared" si="179"/>
        <v>368</v>
      </c>
      <c r="AK153" s="14">
        <f t="shared" si="179"/>
        <v>368</v>
      </c>
      <c r="AL153" s="14">
        <f t="shared" si="179"/>
        <v>368</v>
      </c>
      <c r="AM153" s="14" t="str">
        <f t="shared" si="112"/>
        <v>#mercado:Iniciei a visita fazendo a pesquisa de targeting, em em seguido perguntei sobre o tratamento das comorbidades, principalmente alterações renais, pois percebi que ela tem um bom acesso aos exames, porém não tem percebido um aumento desta comorbidade.#</v>
      </c>
      <c r="AN153" s="14" t="str">
        <f t="shared" si="113"/>
        <v>#conco: Dra continua com uma pequena objeção em relação a posologia QD, por este motivo prescreve Atazanavir.</v>
      </c>
      <c r="AO153" s="14" t="str">
        <f t="shared" si="114"/>
        <v/>
      </c>
      <c r="AP153" s="14" t="str">
        <f t="shared" si="115"/>
        <v/>
      </c>
      <c r="AQ153" s="14" t="str">
        <f t="shared" si="116"/>
        <v/>
      </c>
      <c r="AR153" s="14" t="str">
        <f t="shared" si="117"/>
        <v/>
      </c>
    </row>
    <row r="154" spans="1:44" x14ac:dyDescent="0.25">
      <c r="A154">
        <v>1</v>
      </c>
      <c r="B154" t="s">
        <v>28</v>
      </c>
      <c r="C154">
        <v>392103</v>
      </c>
      <c r="D154" s="40">
        <v>41402.690972222197</v>
      </c>
      <c r="E154" s="40">
        <v>41402.944444444402</v>
      </c>
      <c r="F154" s="40">
        <v>41404.676388888904</v>
      </c>
      <c r="G154" t="s">
        <v>29</v>
      </c>
      <c r="H154">
        <v>60000012424059</v>
      </c>
      <c r="I154" t="s">
        <v>165</v>
      </c>
      <c r="J154" t="s">
        <v>166</v>
      </c>
      <c r="K154" t="s">
        <v>32</v>
      </c>
      <c r="L154">
        <v>6</v>
      </c>
      <c r="M154" t="s">
        <v>33</v>
      </c>
      <c r="N154">
        <v>60000015461254</v>
      </c>
      <c r="O154">
        <v>60000016462661</v>
      </c>
      <c r="P154">
        <v>140308000000633</v>
      </c>
      <c r="R154" t="s">
        <v>34</v>
      </c>
      <c r="S154" t="s">
        <v>35</v>
      </c>
      <c r="T154" t="s">
        <v>36</v>
      </c>
      <c r="W154" t="s">
        <v>37</v>
      </c>
      <c r="AC154" t="s">
        <v>4791</v>
      </c>
      <c r="AD154" t="s">
        <v>1446</v>
      </c>
      <c r="AE154" s="14" t="str">
        <f t="shared" si="153"/>
        <v>Destaquei o material do Dr. Lauro e Dra afirmou que esta tendo muito pacientes com alterações renais, e discuti sobre a dificuldade de se diagnosticar e manejar, reforcei sobre sobre a possibilidade de se iniciar com uma droga mais segura</v>
      </c>
      <c r="AF154" s="14" t="str">
        <f t="shared" si="155"/>
        <v>Destaquei o material do Dr. Lauro e Dra afirmou que esta tendo muito pacientes com alterações renais, e discuti sobre a dificuldade de se diagnosticar e manejar, reforcei sobre sobre a possibilidade de se iniciar com uma droga mais segura</v>
      </c>
      <c r="AG154" s="14">
        <f t="shared" si="156"/>
        <v>1</v>
      </c>
      <c r="AH154" s="14">
        <f t="shared" ref="AH154:AL154" si="180">IFERROR(FIND("#",$AF154,AG154+1),LEN($AF154)+1)</f>
        <v>239</v>
      </c>
      <c r="AI154" s="14">
        <f t="shared" si="180"/>
        <v>239</v>
      </c>
      <c r="AJ154" s="14">
        <f t="shared" si="180"/>
        <v>239</v>
      </c>
      <c r="AK154" s="14">
        <f t="shared" si="180"/>
        <v>239</v>
      </c>
      <c r="AL154" s="14">
        <f t="shared" si="180"/>
        <v>239</v>
      </c>
      <c r="AM154" s="14" t="str">
        <f t="shared" si="112"/>
        <v>Destaquei o material do Dr. Lauro e Dra afirmou que esta tendo muito pacientes com alterações renais, e discuti sobre a dificuldade de se diagnosticar e manejar, reforcei sobre sobre a possibilidade de se iniciar com uma droga mais segura</v>
      </c>
      <c r="AN154" s="14" t="str">
        <f t="shared" si="113"/>
        <v/>
      </c>
      <c r="AO154" s="14" t="str">
        <f t="shared" si="114"/>
        <v/>
      </c>
      <c r="AP154" s="14" t="str">
        <f t="shared" si="115"/>
        <v/>
      </c>
      <c r="AQ154" s="14" t="str">
        <f t="shared" si="116"/>
        <v/>
      </c>
      <c r="AR154" s="14" t="str">
        <f t="shared" si="117"/>
        <v/>
      </c>
    </row>
    <row r="155" spans="1:44" x14ac:dyDescent="0.25">
      <c r="A155">
        <v>1</v>
      </c>
      <c r="B155" t="s">
        <v>28</v>
      </c>
      <c r="C155">
        <v>392103</v>
      </c>
      <c r="D155" s="40">
        <v>41402.675694444399</v>
      </c>
      <c r="E155" s="40">
        <v>41402.711805555598</v>
      </c>
      <c r="F155" s="40">
        <v>41402.847916666702</v>
      </c>
      <c r="G155" t="s">
        <v>29</v>
      </c>
      <c r="H155">
        <v>60000017966112</v>
      </c>
      <c r="I155" t="s">
        <v>168</v>
      </c>
      <c r="J155" t="s">
        <v>169</v>
      </c>
      <c r="K155" t="s">
        <v>32</v>
      </c>
      <c r="L155">
        <v>6</v>
      </c>
      <c r="M155" t="s">
        <v>33</v>
      </c>
      <c r="N155">
        <v>60000015461254</v>
      </c>
      <c r="O155">
        <v>60000016462661</v>
      </c>
      <c r="P155">
        <v>140308000000599</v>
      </c>
      <c r="R155" t="s">
        <v>34</v>
      </c>
      <c r="S155" t="s">
        <v>35</v>
      </c>
      <c r="T155" t="s">
        <v>36</v>
      </c>
      <c r="W155" t="s">
        <v>37</v>
      </c>
      <c r="AC155" t="s">
        <v>4792</v>
      </c>
      <c r="AD155" t="s">
        <v>1437</v>
      </c>
      <c r="AE155" s="14" t="str">
        <f t="shared" si="153"/>
        <v>Fiz a pesquisa de Targeting, e observei que Dra é uma grande prescritora de Kaletra, porém percebi que tem como preferencia ITRNN. Trabalhei o material do dr. Lauro focando risco renal e a dificuldade de tratar este perfil em relação a diagnostico e manejo, foquei o estudo Eurosida, dando ênfase que Kaletra apresenta maior segurança para os perfis de risco renal.</v>
      </c>
      <c r="AF155" s="14" t="str">
        <f t="shared" si="155"/>
        <v>Fiz a pesquisa de Targeting, e observei que Dra é uma grande prescritora de Kaletra, porém percebi que tem como preferencia ITRNN. Trabalhei o material do dr. Lauro focando risco renal e a dificuldade de tratar este perfil em relação a diagnostico e manejo, foquei o estudo Eurosida, dando ênfase que Kaletra apresenta maior segurança para os perfis de risco renal.</v>
      </c>
      <c r="AG155" s="14">
        <f t="shared" si="156"/>
        <v>1</v>
      </c>
      <c r="AH155" s="14">
        <f t="shared" ref="AH155:AL155" si="181">IFERROR(FIND("#",$AF155,AG155+1),LEN($AF155)+1)</f>
        <v>366</v>
      </c>
      <c r="AI155" s="14">
        <f t="shared" si="181"/>
        <v>366</v>
      </c>
      <c r="AJ155" s="14">
        <f t="shared" si="181"/>
        <v>366</v>
      </c>
      <c r="AK155" s="14">
        <f t="shared" si="181"/>
        <v>366</v>
      </c>
      <c r="AL155" s="14">
        <f t="shared" si="181"/>
        <v>366</v>
      </c>
      <c r="AM155" s="14" t="str">
        <f t="shared" si="112"/>
        <v>Fiz a pesquisa de Targeting, e observei que Dra é uma grande prescritora de Kaletra, porém percebi que tem como preferencia ITRNN. Trabalhei o material do dr. Lauro focando risco renal e a dificuldade de tratar este perfil em relação a diagnostico e manejo, foquei o estudo Eurosida, dando ênfase que Kaletra apresenta maior segurança para os perfis de risco renal.</v>
      </c>
      <c r="AN155" s="14" t="str">
        <f t="shared" si="113"/>
        <v/>
      </c>
      <c r="AO155" s="14" t="str">
        <f t="shared" si="114"/>
        <v/>
      </c>
      <c r="AP155" s="14" t="str">
        <f t="shared" si="115"/>
        <v/>
      </c>
      <c r="AQ155" s="14" t="str">
        <f t="shared" si="116"/>
        <v/>
      </c>
      <c r="AR155" s="14" t="str">
        <f t="shared" si="117"/>
        <v/>
      </c>
    </row>
    <row r="156" spans="1:44" x14ac:dyDescent="0.25">
      <c r="A156">
        <v>1</v>
      </c>
      <c r="B156" t="s">
        <v>28</v>
      </c>
      <c r="C156">
        <v>392103</v>
      </c>
      <c r="D156" s="40">
        <v>41402.649305555598</v>
      </c>
      <c r="E156" s="40">
        <v>41402.943055555603</v>
      </c>
      <c r="F156" s="40">
        <v>41404.676388888904</v>
      </c>
      <c r="G156" t="s">
        <v>29</v>
      </c>
      <c r="H156">
        <v>60000017964220</v>
      </c>
      <c r="I156" t="s">
        <v>162</v>
      </c>
      <c r="J156" t="s">
        <v>163</v>
      </c>
      <c r="K156" t="s">
        <v>41</v>
      </c>
      <c r="L156">
        <v>6</v>
      </c>
      <c r="M156" t="s">
        <v>33</v>
      </c>
      <c r="N156">
        <v>60000015461254</v>
      </c>
      <c r="O156">
        <v>60000016462661</v>
      </c>
      <c r="P156">
        <v>140308000000619</v>
      </c>
      <c r="R156" t="s">
        <v>34</v>
      </c>
      <c r="S156" t="s">
        <v>35</v>
      </c>
      <c r="T156" t="s">
        <v>36</v>
      </c>
      <c r="W156" t="s">
        <v>37</v>
      </c>
      <c r="AC156" t="s">
        <v>4793</v>
      </c>
      <c r="AD156" t="s">
        <v>1437</v>
      </c>
      <c r="AE156" s="14" t="str">
        <f t="shared" si="153"/>
        <v>Dra SandraA Dra estava ocupado e me atendeu rapidamente sem muito feedback do material,  penas destaquei o estudo HPTN052.#opv: retornar ao HPTN e iniciar a sondagem sobre risco renal, na revisita.</v>
      </c>
      <c r="AF156" s="14" t="str">
        <f t="shared" si="155"/>
        <v>Dra SandraA Dra estava ocupado e me atendeu rapidamente sem muito feedback do material,  penas destaquei o estudo HPTN052.#opv: retornar ao HPTN e iniciar a sondagem sobre risco renal, na revisita.</v>
      </c>
      <c r="AG156" s="14">
        <f t="shared" si="156"/>
        <v>123</v>
      </c>
      <c r="AH156" s="14">
        <f t="shared" ref="AH156:AL156" si="182">IFERROR(FIND("#",$AF156,AG156+1),LEN($AF156)+1)</f>
        <v>198</v>
      </c>
      <c r="AI156" s="14">
        <f t="shared" si="182"/>
        <v>198</v>
      </c>
      <c r="AJ156" s="14">
        <f t="shared" si="182"/>
        <v>198</v>
      </c>
      <c r="AK156" s="14">
        <f t="shared" si="182"/>
        <v>198</v>
      </c>
      <c r="AL156" s="14">
        <f t="shared" si="182"/>
        <v>198</v>
      </c>
      <c r="AM156" s="14" t="str">
        <f t="shared" si="112"/>
        <v>#opv: retornar ao HPTN e iniciar a sondagem sobre risco renal, na revisita.</v>
      </c>
      <c r="AN156" s="14" t="str">
        <f t="shared" si="113"/>
        <v/>
      </c>
      <c r="AO156" s="14" t="str">
        <f t="shared" si="114"/>
        <v/>
      </c>
      <c r="AP156" s="14" t="str">
        <f t="shared" si="115"/>
        <v/>
      </c>
      <c r="AQ156" s="14" t="str">
        <f t="shared" si="116"/>
        <v/>
      </c>
      <c r="AR156" s="14" t="str">
        <f t="shared" si="117"/>
        <v/>
      </c>
    </row>
    <row r="157" spans="1:44" x14ac:dyDescent="0.25">
      <c r="A157">
        <v>1</v>
      </c>
      <c r="B157" t="s">
        <v>28</v>
      </c>
      <c r="C157">
        <v>392103</v>
      </c>
      <c r="D157" s="40">
        <v>41402.482638888898</v>
      </c>
      <c r="E157" s="40">
        <v>41402.943749999999</v>
      </c>
      <c r="F157" s="40">
        <v>41404.676388888904</v>
      </c>
      <c r="G157" t="s">
        <v>29</v>
      </c>
      <c r="H157">
        <v>60000012338931</v>
      </c>
      <c r="I157" t="s">
        <v>4794</v>
      </c>
      <c r="J157" t="s">
        <v>4795</v>
      </c>
      <c r="K157" t="s">
        <v>32</v>
      </c>
      <c r="L157">
        <v>6</v>
      </c>
      <c r="M157" t="s">
        <v>33</v>
      </c>
      <c r="N157">
        <v>60000015461254</v>
      </c>
      <c r="O157">
        <v>60000016462661</v>
      </c>
      <c r="P157">
        <v>140308000000626</v>
      </c>
      <c r="R157" t="s">
        <v>34</v>
      </c>
      <c r="S157" t="s">
        <v>35</v>
      </c>
      <c r="T157" t="s">
        <v>36</v>
      </c>
      <c r="W157" t="s">
        <v>37</v>
      </c>
      <c r="AC157" t="s">
        <v>4796</v>
      </c>
      <c r="AD157" t="s">
        <v>1446</v>
      </c>
      <c r="AE157" s="14" t="str">
        <f t="shared" si="153"/>
        <v>Visita rápida sem muito feed back, destaquei rapidamente o material do Dr. Lauro.</v>
      </c>
      <c r="AF157" s="14" t="str">
        <f t="shared" si="155"/>
        <v>Visita rápida sem muito feed back, destaquei rapidamente o material do Dr. Lauro.</v>
      </c>
      <c r="AG157" s="14">
        <f t="shared" si="156"/>
        <v>1</v>
      </c>
      <c r="AH157" s="14">
        <f t="shared" ref="AH157:AL157" si="183">IFERROR(FIND("#",$AF157,AG157+1),LEN($AF157)+1)</f>
        <v>82</v>
      </c>
      <c r="AI157" s="14">
        <f t="shared" si="183"/>
        <v>82</v>
      </c>
      <c r="AJ157" s="14">
        <f t="shared" si="183"/>
        <v>82</v>
      </c>
      <c r="AK157" s="14">
        <f t="shared" si="183"/>
        <v>82</v>
      </c>
      <c r="AL157" s="14">
        <f t="shared" si="183"/>
        <v>82</v>
      </c>
      <c r="AM157" s="14" t="str">
        <f t="shared" si="112"/>
        <v>Visita rápida sem muito feed back, destaquei rapidamente o material do Dr. Lauro.</v>
      </c>
      <c r="AN157" s="14" t="str">
        <f t="shared" si="113"/>
        <v/>
      </c>
      <c r="AO157" s="14" t="str">
        <f t="shared" si="114"/>
        <v/>
      </c>
      <c r="AP157" s="14" t="str">
        <f t="shared" si="115"/>
        <v/>
      </c>
      <c r="AQ157" s="14" t="str">
        <f t="shared" si="116"/>
        <v/>
      </c>
      <c r="AR157" s="14" t="str">
        <f t="shared" si="117"/>
        <v/>
      </c>
    </row>
    <row r="158" spans="1:44" x14ac:dyDescent="0.25">
      <c r="A158">
        <v>1</v>
      </c>
      <c r="B158" t="s">
        <v>28</v>
      </c>
      <c r="C158">
        <v>392103</v>
      </c>
      <c r="D158" s="40">
        <v>41402.458333333299</v>
      </c>
      <c r="E158" s="40">
        <v>41402.822222222203</v>
      </c>
      <c r="F158" s="40">
        <v>41404.6652777778</v>
      </c>
      <c r="G158" t="s">
        <v>29</v>
      </c>
      <c r="H158">
        <v>60000012489407</v>
      </c>
      <c r="I158" t="s">
        <v>1749</v>
      </c>
      <c r="J158" t="s">
        <v>1750</v>
      </c>
      <c r="K158" t="s">
        <v>32</v>
      </c>
      <c r="L158">
        <v>6</v>
      </c>
      <c r="M158" t="s">
        <v>33</v>
      </c>
      <c r="N158">
        <v>60000015461254</v>
      </c>
      <c r="O158">
        <v>60000016462661</v>
      </c>
      <c r="P158">
        <v>145168000002104</v>
      </c>
      <c r="R158" t="s">
        <v>34</v>
      </c>
      <c r="S158" t="s">
        <v>35</v>
      </c>
      <c r="T158" t="s">
        <v>36</v>
      </c>
      <c r="W158" t="s">
        <v>37</v>
      </c>
      <c r="AC158" t="s">
        <v>4797</v>
      </c>
      <c r="AD158" t="s">
        <v>1446</v>
      </c>
      <c r="AE158" s="14" t="str">
        <f t="shared" si="153"/>
        <v>Destaquei o material do Dr. Lauro, dando ênfase a dificuldade do manejo.</v>
      </c>
      <c r="AF158" s="14" t="str">
        <f t="shared" si="155"/>
        <v>Destaquei o material do Dr. Lauro, dando ênfase a dificuldade do manejo.</v>
      </c>
      <c r="AG158" s="14">
        <f t="shared" si="156"/>
        <v>1</v>
      </c>
      <c r="AH158" s="14">
        <f t="shared" ref="AH158:AL158" si="184">IFERROR(FIND("#",$AF158,AG158+1),LEN($AF158)+1)</f>
        <v>73</v>
      </c>
      <c r="AI158" s="14">
        <f t="shared" si="184"/>
        <v>73</v>
      </c>
      <c r="AJ158" s="14">
        <f t="shared" si="184"/>
        <v>73</v>
      </c>
      <c r="AK158" s="14">
        <f t="shared" si="184"/>
        <v>73</v>
      </c>
      <c r="AL158" s="14">
        <f t="shared" si="184"/>
        <v>73</v>
      </c>
      <c r="AM158" s="14" t="str">
        <f t="shared" ref="AM158:AM221" si="185">MID($AF158,AG158,IF(AG158=1,AH158,(AH158-AG158)))</f>
        <v>Destaquei o material do Dr. Lauro, dando ênfase a dificuldade do manejo.</v>
      </c>
      <c r="AN158" s="14" t="str">
        <f t="shared" ref="AN158:AN221" si="186">IF(AH158=AI158,"",MID($AF158,AH158,AI158-AH158))</f>
        <v/>
      </c>
      <c r="AO158" s="14" t="str">
        <f t="shared" ref="AO158:AO221" si="187">IF(AI158=AJ158,"",MID($AF158,AI158,AJ158-AI158))</f>
        <v/>
      </c>
      <c r="AP158" s="14" t="str">
        <f t="shared" ref="AP158:AP221" si="188">IF(AJ158=AK158,"",MID($AF158,AJ158,AK158-AJ158))</f>
        <v/>
      </c>
      <c r="AQ158" s="14" t="str">
        <f t="shared" ref="AQ158:AQ221" si="189">IF(AK158=AL158,"",MID($AF158,AK158,AL158-AK158))</f>
        <v/>
      </c>
      <c r="AR158" s="14" t="str">
        <f t="shared" ref="AR158:AR221" si="190">IF(AL158=AK158,"",MID($AF158,AL158,LEN(AF158)-AL158))</f>
        <v/>
      </c>
    </row>
    <row r="159" spans="1:44" x14ac:dyDescent="0.25">
      <c r="A159">
        <v>1</v>
      </c>
      <c r="B159" t="s">
        <v>28</v>
      </c>
      <c r="C159">
        <v>392103</v>
      </c>
      <c r="D159" s="40">
        <v>41402.449999999997</v>
      </c>
      <c r="E159" s="40">
        <v>41402.456250000003</v>
      </c>
      <c r="F159" s="40">
        <v>41402.586805555598</v>
      </c>
      <c r="G159" t="s">
        <v>29</v>
      </c>
      <c r="H159">
        <v>60000012446379</v>
      </c>
      <c r="I159" t="s">
        <v>182</v>
      </c>
      <c r="J159" t="s">
        <v>183</v>
      </c>
      <c r="K159" t="s">
        <v>41</v>
      </c>
      <c r="L159">
        <v>3</v>
      </c>
      <c r="M159" t="s">
        <v>33</v>
      </c>
      <c r="N159">
        <v>60000015461254</v>
      </c>
      <c r="O159">
        <v>60000016462661</v>
      </c>
      <c r="P159">
        <v>140308000000537</v>
      </c>
      <c r="R159" t="s">
        <v>34</v>
      </c>
      <c r="S159" t="s">
        <v>35</v>
      </c>
      <c r="T159" t="s">
        <v>36</v>
      </c>
      <c r="W159" t="s">
        <v>37</v>
      </c>
      <c r="AC159" t="s">
        <v>4798</v>
      </c>
      <c r="AD159" t="s">
        <v>1446</v>
      </c>
      <c r="AE159" s="14" t="str">
        <f t="shared" si="153"/>
        <v>Dr LucianoDurante a pesquisa de Targeting o Dr. Me informou que não tem Kaletra como IP/r de escolha, pois me alegou que a quantidade de comprimidos atrapalha na adesão, argumentei sobre os estudos que demonstram nos esquemas de dose única o paciente tem melhor adesão, independentemente da quantidade de comprimidos, mas não subiu efeito, entrei na coformulação, pois a certeza da tomada do RTV só Kaletra proporciona. Por fim utilizei o material do Dr. Lauro, pois o Dr. é nefrologista, mas percebi que não ter tempo para mais discussões.#opv: voltar a focar na posologia e no sondar sobre a leitura do material do Dr. Lauro.</v>
      </c>
      <c r="AF159" s="14" t="str">
        <f t="shared" si="155"/>
        <v>Dr LucianoDurante a pesquisa de Targeting o Dr. Me informou que não tem Kaletra como IP/r de escolha, pois me alegou que a quantidade de comprimidos atrapalha na adesão, argumentei sobre os estudos que demonstram nos esquemas de dose única o paciente tem melhor adesão, independentemente da quantidade de comprimidos, mas não subiu efeito, entrei na coformulação, pois a certeza da tomada do RTV só Kaletra proporciona. Por fim utilizei o material do Dr. Lauro, pois o Dr. é nefrologista, mas percebi que não ter tempo para mais discussões.#opv: voltar a focar na posologia e no sondar sobre a leitura do material do Dr. Lauro.</v>
      </c>
      <c r="AG159" s="14">
        <f t="shared" si="156"/>
        <v>541</v>
      </c>
      <c r="AH159" s="14">
        <f t="shared" ref="AH159:AL159" si="191">IFERROR(FIND("#",$AF159,AG159+1),LEN($AF159)+1)</f>
        <v>628</v>
      </c>
      <c r="AI159" s="14">
        <f t="shared" si="191"/>
        <v>628</v>
      </c>
      <c r="AJ159" s="14">
        <f t="shared" si="191"/>
        <v>628</v>
      </c>
      <c r="AK159" s="14">
        <f t="shared" si="191"/>
        <v>628</v>
      </c>
      <c r="AL159" s="14">
        <f t="shared" si="191"/>
        <v>628</v>
      </c>
      <c r="AM159" s="14" t="str">
        <f t="shared" si="185"/>
        <v>#opv: voltar a focar na posologia e no sondar sobre a leitura do material do Dr. Lauro.</v>
      </c>
      <c r="AN159" s="14" t="str">
        <f t="shared" si="186"/>
        <v/>
      </c>
      <c r="AO159" s="14" t="str">
        <f t="shared" si="187"/>
        <v/>
      </c>
      <c r="AP159" s="14" t="str">
        <f t="shared" si="188"/>
        <v/>
      </c>
      <c r="AQ159" s="14" t="str">
        <f t="shared" si="189"/>
        <v/>
      </c>
      <c r="AR159" s="14" t="str">
        <f t="shared" si="190"/>
        <v/>
      </c>
    </row>
    <row r="160" spans="1:44" x14ac:dyDescent="0.25">
      <c r="A160">
        <v>1</v>
      </c>
      <c r="B160" t="s">
        <v>28</v>
      </c>
      <c r="C160">
        <v>392103</v>
      </c>
      <c r="D160" s="40">
        <v>41402.416666666701</v>
      </c>
      <c r="E160" s="40">
        <v>41402.420833333301</v>
      </c>
      <c r="F160" s="40">
        <v>41402.586805555598</v>
      </c>
      <c r="G160" t="s">
        <v>29</v>
      </c>
      <c r="H160">
        <v>60000012249487</v>
      </c>
      <c r="I160" t="s">
        <v>178</v>
      </c>
      <c r="J160" t="s">
        <v>179</v>
      </c>
      <c r="K160" t="s">
        <v>180</v>
      </c>
      <c r="L160">
        <v>6</v>
      </c>
      <c r="M160" t="s">
        <v>33</v>
      </c>
      <c r="N160">
        <v>60000015461254</v>
      </c>
      <c r="O160">
        <v>60000016462661</v>
      </c>
      <c r="P160">
        <v>140308000000530</v>
      </c>
      <c r="R160" t="s">
        <v>34</v>
      </c>
      <c r="S160" t="s">
        <v>35</v>
      </c>
      <c r="T160" t="s">
        <v>36</v>
      </c>
      <c r="W160" t="s">
        <v>37</v>
      </c>
      <c r="AC160" t="s">
        <v>4799</v>
      </c>
      <c r="AD160" t="s">
        <v>1446</v>
      </c>
      <c r="AE160" s="14" t="str">
        <f t="shared" si="153"/>
        <v>Dra Maria CláudiaApenas fiz a pesquisa de Targeting, porém observei que a Dra é que influencia o Dr Luciano, porém a Dra afirmou que o seu ip de preferencia é o Kaletra, devido ao tempo curto vou mantém o opv.#OPV: continuar focando no manejo dos EAS de Kaletra, e focar em alterações renais e dificuldade de diagnosticar e tratar.Observação: verificar a possibilidade de patrocínio para o brasileiro</v>
      </c>
      <c r="AF160" s="14" t="str">
        <f t="shared" si="155"/>
        <v>Dra Maria CláudiaApenas fiz a pesquisa de Targeting, porém observei que a Dra é que influencia o Dr Luciano, porém a Dra afirmou que o seu ip de preferencia é o Kaletra, devido ao tempo curto vou mantém o opv.#OPV: continuar focando no manejo dos EAS de Kaletra, e focar em alterações renais e dificuldade de diagnosticar e tratar.Observação: verificar a possibilidade de patrocínio para o brasileiro</v>
      </c>
      <c r="AG160" s="14">
        <f t="shared" si="156"/>
        <v>210</v>
      </c>
      <c r="AH160" s="14">
        <f t="shared" ref="AH160:AL160" si="192">IFERROR(FIND("#",$AF160,AG160+1),LEN($AF160)+1)</f>
        <v>401</v>
      </c>
      <c r="AI160" s="14">
        <f t="shared" si="192"/>
        <v>401</v>
      </c>
      <c r="AJ160" s="14">
        <f t="shared" si="192"/>
        <v>401</v>
      </c>
      <c r="AK160" s="14">
        <f t="shared" si="192"/>
        <v>401</v>
      </c>
      <c r="AL160" s="14">
        <f t="shared" si="192"/>
        <v>401</v>
      </c>
      <c r="AM160" s="14" t="str">
        <f t="shared" si="185"/>
        <v>#OPV: continuar focando no manejo dos EAS de Kaletra, e focar em alterações renais e dificuldade de diagnosticar e tratar.Observação: verificar a possibilidade de patrocínio para o brasileiro</v>
      </c>
      <c r="AN160" s="14" t="str">
        <f t="shared" si="186"/>
        <v/>
      </c>
      <c r="AO160" s="14" t="str">
        <f t="shared" si="187"/>
        <v/>
      </c>
      <c r="AP160" s="14" t="str">
        <f t="shared" si="188"/>
        <v/>
      </c>
      <c r="AQ160" s="14" t="str">
        <f t="shared" si="189"/>
        <v/>
      </c>
      <c r="AR160" s="14" t="str">
        <f t="shared" si="190"/>
        <v/>
      </c>
    </row>
    <row r="161" spans="1:44" x14ac:dyDescent="0.25">
      <c r="A161">
        <v>1</v>
      </c>
      <c r="B161" t="s">
        <v>28</v>
      </c>
      <c r="C161">
        <v>392103</v>
      </c>
      <c r="D161" s="40">
        <v>41402.333333333299</v>
      </c>
      <c r="E161" s="40">
        <v>41402.822916666701</v>
      </c>
      <c r="F161" s="40">
        <v>41404.6652777778</v>
      </c>
      <c r="G161" t="s">
        <v>29</v>
      </c>
      <c r="H161">
        <v>60000017964176</v>
      </c>
      <c r="I161" t="s">
        <v>1892</v>
      </c>
      <c r="J161" t="s">
        <v>1893</v>
      </c>
      <c r="K161" t="s">
        <v>32</v>
      </c>
      <c r="L161">
        <v>4</v>
      </c>
      <c r="M161" t="s">
        <v>33</v>
      </c>
      <c r="N161">
        <v>60000015461254</v>
      </c>
      <c r="O161">
        <v>60000016462661</v>
      </c>
      <c r="P161">
        <v>145168000002115</v>
      </c>
      <c r="R161" t="s">
        <v>34</v>
      </c>
      <c r="S161" t="s">
        <v>35</v>
      </c>
      <c r="T161" t="s">
        <v>36</v>
      </c>
      <c r="W161" t="s">
        <v>37</v>
      </c>
      <c r="AC161" t="s">
        <v>4800</v>
      </c>
      <c r="AD161" t="s">
        <v>1437</v>
      </c>
      <c r="AE161" s="14" t="str">
        <f t="shared" si="153"/>
        <v>Destaquei o material do dr. Lauro dando ênfase a dificuldade de manejar,sugeri a utilização do um esquema mais seguro, em se tratando do doença renal.</v>
      </c>
      <c r="AF161" s="14" t="str">
        <f t="shared" si="155"/>
        <v>Destaquei o material do dr. Lauro dando ênfase a dificuldade de manejar,sugeri a utilização do um esquema mais seguro, em se tratando do doença renal.</v>
      </c>
      <c r="AG161" s="14">
        <f t="shared" si="156"/>
        <v>1</v>
      </c>
      <c r="AH161" s="14">
        <f t="shared" ref="AH161:AL161" si="193">IFERROR(FIND("#",$AF161,AG161+1),LEN($AF161)+1)</f>
        <v>151</v>
      </c>
      <c r="AI161" s="14">
        <f t="shared" si="193"/>
        <v>151</v>
      </c>
      <c r="AJ161" s="14">
        <f t="shared" si="193"/>
        <v>151</v>
      </c>
      <c r="AK161" s="14">
        <f t="shared" si="193"/>
        <v>151</v>
      </c>
      <c r="AL161" s="14">
        <f t="shared" si="193"/>
        <v>151</v>
      </c>
      <c r="AM161" s="14" t="str">
        <f t="shared" si="185"/>
        <v>Destaquei o material do dr. Lauro dando ênfase a dificuldade de manejar,sugeri a utilização do um esquema mais seguro, em se tratando do doença renal.</v>
      </c>
      <c r="AN161" s="14" t="str">
        <f t="shared" si="186"/>
        <v/>
      </c>
      <c r="AO161" s="14" t="str">
        <f t="shared" si="187"/>
        <v/>
      </c>
      <c r="AP161" s="14" t="str">
        <f t="shared" si="188"/>
        <v/>
      </c>
      <c r="AQ161" s="14" t="str">
        <f t="shared" si="189"/>
        <v/>
      </c>
      <c r="AR161" s="14" t="str">
        <f t="shared" si="190"/>
        <v/>
      </c>
    </row>
    <row r="162" spans="1:44" x14ac:dyDescent="0.25">
      <c r="A162">
        <v>1</v>
      </c>
      <c r="B162" t="s">
        <v>28</v>
      </c>
      <c r="C162">
        <v>392103</v>
      </c>
      <c r="D162" s="40">
        <v>41401.6875</v>
      </c>
      <c r="E162" s="40">
        <v>41402.823611111096</v>
      </c>
      <c r="F162" s="40">
        <v>41404.6652777778</v>
      </c>
      <c r="G162" t="s">
        <v>29</v>
      </c>
      <c r="H162">
        <v>60000017964212</v>
      </c>
      <c r="I162" t="s">
        <v>1885</v>
      </c>
      <c r="J162" t="s">
        <v>1886</v>
      </c>
      <c r="K162" t="s">
        <v>32</v>
      </c>
      <c r="L162">
        <v>3</v>
      </c>
      <c r="M162" t="s">
        <v>33</v>
      </c>
      <c r="N162">
        <v>60000015461254</v>
      </c>
      <c r="O162">
        <v>60000016462661</v>
      </c>
      <c r="P162">
        <v>145168000002121</v>
      </c>
      <c r="R162" t="s">
        <v>34</v>
      </c>
      <c r="S162" t="s">
        <v>35</v>
      </c>
      <c r="T162" t="s">
        <v>36</v>
      </c>
      <c r="W162" t="s">
        <v>37</v>
      </c>
      <c r="AC162" t="s">
        <v>4801</v>
      </c>
      <c r="AD162" t="s">
        <v>1437</v>
      </c>
      <c r="AE162" s="14" t="str">
        <f t="shared" si="153"/>
        <v>Dr. Hamilton   Comecei fazendo a seguinte pergunta: a senhora acha mais importante na adesão, a quantidade de comprimidos ou a de tomadas, ele me respondeu o que tem mais impacto na adesão do paciente é quantidade de tomadas, sendo assim aproveitei e destaque o caso clinico de Kaletra QD e suas vantagens e comentei sobre o Eurosida destacando que o esquema: Atazanavir/r e tenofivir foi colocado em cheque devido ao resultado do estudo Eurosida, aproveitei e abordei  como é pratica clinica com pacientes com risco ou renais crônicos, observei como a maioria dos médicos da rede publica ele tem dificuldade para realizar exames. #OPV: diante dos comentários da ultima visita, instigar o Dr. Hamilton a prescrever drogas com menor risco renal, e se necessário solicitar o Estudo Eurosida.Observação: medica nova</v>
      </c>
      <c r="AF162" s="14" t="str">
        <f t="shared" si="155"/>
        <v>Dr. Hamilton   Comecei fazendo a seguinte pergunta: a senhora acha mais importante na adesão, a quantidade de comprimidos ou a de tomadas, ele me respondeu o que tem mais impacto na adesão do paciente é quantidade de tomadas, sendo assim aproveitei e destaque o caso clinico de Kaletra QD e suas vantagens e comentei sobre o Eurosida destacando que o esquema: Atazanavir/r e tenofivir foi colocado em cheque devido ao resultado do estudo Eurosida, aproveitei e abordei  como é pratica clinica com pacientes com risco ou renais crônicos, observei como a maioria dos médicos da rede publica ele tem dificuldade para realizar exames. #OPV: diante dos comentários da ultima visita, instigar o Dr. Hamilton a prescrever drogas com menor risco renal, e se necessário solicitar o Estudo Eurosida.Observação: medica nova</v>
      </c>
      <c r="AG162" s="14">
        <f t="shared" si="156"/>
        <v>632</v>
      </c>
      <c r="AH162" s="14">
        <f t="shared" ref="AH162:AL162" si="194">IFERROR(FIND("#",$AF162,AG162+1),LEN($AF162)+1)</f>
        <v>813</v>
      </c>
      <c r="AI162" s="14">
        <f t="shared" si="194"/>
        <v>813</v>
      </c>
      <c r="AJ162" s="14">
        <f t="shared" si="194"/>
        <v>813</v>
      </c>
      <c r="AK162" s="14">
        <f t="shared" si="194"/>
        <v>813</v>
      </c>
      <c r="AL162" s="14">
        <f t="shared" si="194"/>
        <v>813</v>
      </c>
      <c r="AM162" s="14" t="str">
        <f t="shared" si="185"/>
        <v>#OPV: diante dos comentários da ultima visita, instigar o Dr. Hamilton a prescrever drogas com menor risco renal, e se necessário solicitar o Estudo Eurosida.Observação: medica nova</v>
      </c>
      <c r="AN162" s="14" t="str">
        <f t="shared" si="186"/>
        <v/>
      </c>
      <c r="AO162" s="14" t="str">
        <f t="shared" si="187"/>
        <v/>
      </c>
      <c r="AP162" s="14" t="str">
        <f t="shared" si="188"/>
        <v/>
      </c>
      <c r="AQ162" s="14" t="str">
        <f t="shared" si="189"/>
        <v/>
      </c>
      <c r="AR162" s="14" t="str">
        <f t="shared" si="190"/>
        <v/>
      </c>
    </row>
    <row r="163" spans="1:44" x14ac:dyDescent="0.25">
      <c r="A163">
        <v>1</v>
      </c>
      <c r="B163" t="s">
        <v>28</v>
      </c>
      <c r="C163">
        <v>392103</v>
      </c>
      <c r="D163" s="40">
        <v>41401.458333333299</v>
      </c>
      <c r="E163" s="40">
        <v>41402.822916666701</v>
      </c>
      <c r="F163" s="40">
        <v>41404.6652777778</v>
      </c>
      <c r="G163" t="s">
        <v>29</v>
      </c>
      <c r="H163">
        <v>60000012352411</v>
      </c>
      <c r="I163" t="s">
        <v>1888</v>
      </c>
      <c r="J163" t="s">
        <v>1889</v>
      </c>
      <c r="K163" t="s">
        <v>32</v>
      </c>
      <c r="L163">
        <v>3</v>
      </c>
      <c r="M163" t="s">
        <v>33</v>
      </c>
      <c r="N163">
        <v>60000015461254</v>
      </c>
      <c r="O163">
        <v>60000016462661</v>
      </c>
      <c r="P163">
        <v>145168000002109</v>
      </c>
      <c r="R163" t="s">
        <v>34</v>
      </c>
      <c r="S163" t="s">
        <v>35</v>
      </c>
      <c r="T163" t="s">
        <v>36</v>
      </c>
      <c r="W163" t="s">
        <v>37</v>
      </c>
      <c r="AC163" t="s">
        <v>4802</v>
      </c>
      <c r="AD163" t="s">
        <v>1446</v>
      </c>
      <c r="AE163" s="14" t="str">
        <f t="shared" si="153"/>
        <v>Dra Branca: Logo no início a Dra comentou sobre o numero do aumento de pacientes idosos , sendo assim dei destaque ao manejo dos EAS do Kaletra e continuei a visita apresentando a tabela de penetração, destacando que Kaletra, dentre os ARVs mais modernos, está entre os que mais tem penetração no SNC e dei enfoque à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#OPV: continuar destacando o manejo dos eventos adversos de Kaletra e posologia QD e alerta a Dra para o quanto silenciosa a doença renal é, pois os exames segundo ela mesma demora, diante instiga La  a prescrever uma droga com menor risco.</v>
      </c>
      <c r="AF163" s="14" t="str">
        <f t="shared" si="155"/>
        <v>Dra Branca: Logo no início a Dra comentou sobre o numero do aumento de pacientes idosos , sendo assim dei destaque ao manejo dos EAS do Kaletra e continuei a visita apresentando a tabela de penetração, destacando que Kaletra, dentre os ARVs mais modernos, está entre os que mais tem penetração no SNC e dei enfoque à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#OPV: continuar destacando o manejo dos eventos adversos de Kaletra e posologia QD e alerta a Dra para o quanto silenciosa a doença renal é, pois os exames segundo ela mesma demora, diante instiga La  a prescrever uma droga com menor risco.</v>
      </c>
      <c r="AG163" s="14">
        <f t="shared" si="156"/>
        <v>638</v>
      </c>
      <c r="AH163" s="14">
        <f t="shared" ref="AH163:AL163" si="195">IFERROR(FIND("#",$AF163,AG163+1),LEN($AF163)+1)</f>
        <v>878</v>
      </c>
      <c r="AI163" s="14">
        <f t="shared" si="195"/>
        <v>878</v>
      </c>
      <c r="AJ163" s="14">
        <f t="shared" si="195"/>
        <v>878</v>
      </c>
      <c r="AK163" s="14">
        <f t="shared" si="195"/>
        <v>878</v>
      </c>
      <c r="AL163" s="14">
        <f t="shared" si="195"/>
        <v>878</v>
      </c>
      <c r="AM163" s="14" t="str">
        <f t="shared" si="185"/>
        <v>#OPV: continuar destacando o manejo dos eventos adversos de Kaletra e posologia QD e alerta a Dra para o quanto silenciosa a doença renal é, pois os exames segundo ela mesma demora, diante instiga La  a prescrever uma droga com menor risco.</v>
      </c>
      <c r="AN163" s="14" t="str">
        <f t="shared" si="186"/>
        <v/>
      </c>
      <c r="AO163" s="14" t="str">
        <f t="shared" si="187"/>
        <v/>
      </c>
      <c r="AP163" s="14" t="str">
        <f t="shared" si="188"/>
        <v/>
      </c>
      <c r="AQ163" s="14" t="str">
        <f t="shared" si="189"/>
        <v/>
      </c>
      <c r="AR163" s="14" t="str">
        <f t="shared" si="190"/>
        <v/>
      </c>
    </row>
    <row r="164" spans="1:44" x14ac:dyDescent="0.25">
      <c r="A164">
        <v>1</v>
      </c>
      <c r="B164" t="s">
        <v>28</v>
      </c>
      <c r="C164">
        <v>392103</v>
      </c>
      <c r="D164" s="40">
        <v>41400.922222222202</v>
      </c>
      <c r="E164" s="40">
        <v>41400.922916666699</v>
      </c>
      <c r="F164" s="40">
        <v>41400.888888888898</v>
      </c>
      <c r="G164" t="s">
        <v>29</v>
      </c>
      <c r="H164">
        <v>60000017963908</v>
      </c>
      <c r="I164" t="s">
        <v>1760</v>
      </c>
      <c r="J164" t="s">
        <v>1761</v>
      </c>
      <c r="K164" t="s">
        <v>32</v>
      </c>
      <c r="L164">
        <v>6</v>
      </c>
      <c r="M164" t="s">
        <v>33</v>
      </c>
      <c r="N164">
        <v>60000015461254</v>
      </c>
      <c r="O164">
        <v>60000016462661</v>
      </c>
      <c r="P164">
        <v>140308000000476</v>
      </c>
      <c r="R164" t="s">
        <v>34</v>
      </c>
      <c r="S164" t="s">
        <v>35</v>
      </c>
      <c r="T164" t="s">
        <v>36</v>
      </c>
      <c r="W164" t="s">
        <v>37</v>
      </c>
      <c r="AC164" t="s">
        <v>1762</v>
      </c>
      <c r="AD164" t="s">
        <v>1437</v>
      </c>
      <c r="AE164" s="14" t="str">
        <f t="shared" si="153"/>
        <v>Dra Maria :  Retornei ao caso clinico de Kaletra QD e continuei  dando destaque a  KAL como o único IP que demonstrou eficácia comprovada no combate ao HIV no SNC e  orientei  o manejo de EAs e da má adesão com a dose única de Kaletra, evitando a Switch Terapy, não recomendada por o consenso. Dei  ênfase ao guia de investigação, manejo e prevenção das co-morbidades associadas ao HIV, dando destaque ao manejo das doenças renais e alterações neurocognitivas. Demonstrei  o  valor de escolher um esquema com penetração e alta no escore de Letendre (KAL + BIO = 9 pontos) . #OPV: continuar destacando o manejo dos eventos adversos de Kaletra e posologia QD.</v>
      </c>
      <c r="AF164" s="14" t="str">
        <f t="shared" si="155"/>
        <v>Dra Maria :  Retornei ao caso clinico de Kaletra QD e continuei  dando destaque a  KAL como o único IP que demonstrou eficácia comprovada no combate ao HIV no SNC e  orientei  o manejo de EAs e da má adesão com a dose única de Kaletra, evitando a Switch Terapy, não recomendada por o consenso. Dei  ênfase ao guia de investigação, manejo e prevenção das co-morbidades associadas ao HIV, dando destaque ao manejo das doenças renais e alterações neurocognitivas. Demonstrei  o  valor de escolher um esquema com penetração e alta no escore de Letendre (KAL + BIO = 9 pontos) . #OPV: continuar destacando o manejo dos eventos adversos de Kaletra e posologia QD.</v>
      </c>
      <c r="AG164" s="14">
        <f t="shared" si="156"/>
        <v>575</v>
      </c>
      <c r="AH164" s="14">
        <f t="shared" ref="AH164:AL164" si="196">IFERROR(FIND("#",$AF164,AG164+1),LEN($AF164)+1)</f>
        <v>658</v>
      </c>
      <c r="AI164" s="14">
        <f t="shared" si="196"/>
        <v>658</v>
      </c>
      <c r="AJ164" s="14">
        <f t="shared" si="196"/>
        <v>658</v>
      </c>
      <c r="AK164" s="14">
        <f t="shared" si="196"/>
        <v>658</v>
      </c>
      <c r="AL164" s="14">
        <f t="shared" si="196"/>
        <v>658</v>
      </c>
      <c r="AM164" s="14" t="str">
        <f t="shared" si="185"/>
        <v>#OPV: continuar destacando o manejo dos eventos adversos de Kaletra e posologia QD.</v>
      </c>
      <c r="AN164" s="14" t="str">
        <f t="shared" si="186"/>
        <v/>
      </c>
      <c r="AO164" s="14" t="str">
        <f t="shared" si="187"/>
        <v/>
      </c>
      <c r="AP164" s="14" t="str">
        <f t="shared" si="188"/>
        <v/>
      </c>
      <c r="AQ164" s="14" t="str">
        <f t="shared" si="189"/>
        <v/>
      </c>
      <c r="AR164" s="14" t="str">
        <f t="shared" si="190"/>
        <v/>
      </c>
    </row>
    <row r="165" spans="1:44" x14ac:dyDescent="0.25">
      <c r="A165">
        <v>1</v>
      </c>
      <c r="B165" t="s">
        <v>28</v>
      </c>
      <c r="C165">
        <v>392103</v>
      </c>
      <c r="D165" s="40">
        <v>41400.59375</v>
      </c>
      <c r="E165" s="40">
        <v>41400.927777777797</v>
      </c>
      <c r="F165" s="40">
        <v>41400.888888888898</v>
      </c>
      <c r="G165" t="s">
        <v>110</v>
      </c>
      <c r="H165">
        <v>60000016840259</v>
      </c>
      <c r="J165" t="s">
        <v>1851</v>
      </c>
      <c r="M165" t="s">
        <v>33</v>
      </c>
      <c r="N165">
        <v>60000015461254</v>
      </c>
      <c r="O165">
        <v>60000016462661</v>
      </c>
      <c r="P165">
        <v>140308000000483</v>
      </c>
      <c r="R165" t="s">
        <v>34</v>
      </c>
      <c r="S165" t="s">
        <v>35</v>
      </c>
      <c r="W165" t="s">
        <v>37</v>
      </c>
      <c r="AC165" t="s">
        <v>1852</v>
      </c>
      <c r="AD165" t="s">
        <v>1446</v>
      </c>
      <c r="AE165" s="14" t="str">
        <f t="shared" si="153"/>
        <v>Discutimos sobre o impacto do trabalho da equipe multidisciplinar na adesão.</v>
      </c>
      <c r="AF165" s="14" t="str">
        <f t="shared" si="155"/>
        <v>Discutimos sobre o impacto do trabalho da equipe multidisciplinar na adesão.</v>
      </c>
      <c r="AG165" s="14">
        <f t="shared" si="156"/>
        <v>1</v>
      </c>
      <c r="AH165" s="14">
        <f t="shared" ref="AH165:AL165" si="197">IFERROR(FIND("#",$AF165,AG165+1),LEN($AF165)+1)</f>
        <v>77</v>
      </c>
      <c r="AI165" s="14">
        <f t="shared" si="197"/>
        <v>77</v>
      </c>
      <c r="AJ165" s="14">
        <f t="shared" si="197"/>
        <v>77</v>
      </c>
      <c r="AK165" s="14">
        <f t="shared" si="197"/>
        <v>77</v>
      </c>
      <c r="AL165" s="14">
        <f t="shared" si="197"/>
        <v>77</v>
      </c>
      <c r="AM165" s="14" t="str">
        <f t="shared" si="185"/>
        <v>Discutimos sobre o impacto do trabalho da equipe multidisciplinar na adesão.</v>
      </c>
      <c r="AN165" s="14" t="str">
        <f t="shared" si="186"/>
        <v/>
      </c>
      <c r="AO165" s="14" t="str">
        <f t="shared" si="187"/>
        <v/>
      </c>
      <c r="AP165" s="14" t="str">
        <f t="shared" si="188"/>
        <v/>
      </c>
      <c r="AQ165" s="14" t="str">
        <f t="shared" si="189"/>
        <v/>
      </c>
      <c r="AR165" s="14" t="str">
        <f t="shared" si="190"/>
        <v/>
      </c>
    </row>
    <row r="166" spans="1:44" x14ac:dyDescent="0.25">
      <c r="A166">
        <v>1</v>
      </c>
      <c r="B166" t="s">
        <v>28</v>
      </c>
      <c r="C166">
        <v>392103</v>
      </c>
      <c r="D166" s="40">
        <v>41400.444444444402</v>
      </c>
      <c r="E166" s="40">
        <v>41400.922222222202</v>
      </c>
      <c r="F166" s="40">
        <v>41400.888888888898</v>
      </c>
      <c r="G166" t="s">
        <v>29</v>
      </c>
      <c r="H166">
        <v>60000017970308</v>
      </c>
      <c r="I166" t="s">
        <v>136</v>
      </c>
      <c r="J166" t="s">
        <v>137</v>
      </c>
      <c r="K166" t="s">
        <v>45</v>
      </c>
      <c r="L166">
        <v>3</v>
      </c>
      <c r="M166" t="s">
        <v>33</v>
      </c>
      <c r="N166">
        <v>60000015461254</v>
      </c>
      <c r="O166">
        <v>60000016462661</v>
      </c>
      <c r="P166">
        <v>140308000000469</v>
      </c>
      <c r="R166" t="s">
        <v>34</v>
      </c>
      <c r="S166" t="s">
        <v>35</v>
      </c>
      <c r="T166" t="s">
        <v>36</v>
      </c>
      <c r="W166" t="s">
        <v>37</v>
      </c>
      <c r="AC166" t="s">
        <v>138</v>
      </c>
      <c r="AD166" t="s">
        <v>1437</v>
      </c>
      <c r="AE166" s="14" t="str">
        <f t="shared" si="153"/>
        <v>Dr José Antônio Pozza Comecei visita sondando sobre os hábitos prescritivos, e dr Eduardo foi muito sincero informou que usa o consenso, porém para pacientes com distúrbios psiquiátricos ele usa kaletra, destaquei o consenso e a versão preliminar, perguntei sobre i procedimento com gestantes o dr informou que usa kaletra, porém inicia com Efavirenz , instiguei o medico a já iniciar com kaletra, pois a maioria da gestações não planejadas e o dr gostou da abordagem. #OPV: continuar focando em mulheres em idade fértil,</v>
      </c>
      <c r="AF166" s="14" t="str">
        <f t="shared" si="155"/>
        <v>Dr José Antônio Pozza Comecei visita sondando sobre os hábitos prescritivos, e dr Eduardo foi muito sincero informou que usa o consenso, porém para pacientes com distúrbios psiquiátricos ele usa kaletra, destaquei o consenso e a versão preliminar, perguntei sobre i procedimento com gestantes o dr informou que usa kaletra, porém inicia com Efavirenz , instiguei o medico a já iniciar com kaletra, pois a maioria da gestações não planejadas e o dr gostou da abordagem. #OPV: continuar focando em mulheres em idade fértil,</v>
      </c>
      <c r="AG166" s="14">
        <f t="shared" si="156"/>
        <v>470</v>
      </c>
      <c r="AH166" s="14">
        <f t="shared" ref="AH166:AL166" si="198">IFERROR(FIND("#",$AF166,AG166+1),LEN($AF166)+1)</f>
        <v>522</v>
      </c>
      <c r="AI166" s="14">
        <f t="shared" si="198"/>
        <v>522</v>
      </c>
      <c r="AJ166" s="14">
        <f t="shared" si="198"/>
        <v>522</v>
      </c>
      <c r="AK166" s="14">
        <f t="shared" si="198"/>
        <v>522</v>
      </c>
      <c r="AL166" s="14">
        <f t="shared" si="198"/>
        <v>522</v>
      </c>
      <c r="AM166" s="14" t="str">
        <f t="shared" si="185"/>
        <v>#OPV: continuar focando em mulheres em idade fértil,</v>
      </c>
      <c r="AN166" s="14" t="str">
        <f t="shared" si="186"/>
        <v/>
      </c>
      <c r="AO166" s="14" t="str">
        <f t="shared" si="187"/>
        <v/>
      </c>
      <c r="AP166" s="14" t="str">
        <f t="shared" si="188"/>
        <v/>
      </c>
      <c r="AQ166" s="14" t="str">
        <f t="shared" si="189"/>
        <v/>
      </c>
      <c r="AR166" s="14" t="str">
        <f t="shared" si="190"/>
        <v/>
      </c>
    </row>
    <row r="167" spans="1:44" x14ac:dyDescent="0.25">
      <c r="A167">
        <v>1</v>
      </c>
      <c r="B167" t="s">
        <v>28</v>
      </c>
      <c r="C167">
        <v>392103</v>
      </c>
      <c r="D167" s="40">
        <v>41400.378472222197</v>
      </c>
      <c r="E167" s="40">
        <v>41400.920138888898</v>
      </c>
      <c r="F167" s="40">
        <v>41400.888888888898</v>
      </c>
      <c r="G167" t="s">
        <v>29</v>
      </c>
      <c r="H167">
        <v>60000017964204</v>
      </c>
      <c r="I167" t="s">
        <v>1870</v>
      </c>
      <c r="J167" t="s">
        <v>1871</v>
      </c>
      <c r="K167" t="s">
        <v>32</v>
      </c>
      <c r="L167">
        <v>4</v>
      </c>
      <c r="M167" t="s">
        <v>33</v>
      </c>
      <c r="N167">
        <v>60000015461254</v>
      </c>
      <c r="O167">
        <v>60000016462661</v>
      </c>
      <c r="P167">
        <v>140308000000462</v>
      </c>
      <c r="R167" t="s">
        <v>34</v>
      </c>
      <c r="S167" t="s">
        <v>35</v>
      </c>
      <c r="T167" t="s">
        <v>36</v>
      </c>
      <c r="W167" t="s">
        <v>37</v>
      </c>
      <c r="AC167" t="s">
        <v>4803</v>
      </c>
      <c r="AD167" t="s">
        <v>1437</v>
      </c>
      <c r="AE167" s="14" t="str">
        <f t="shared" si="153"/>
        <v>Dra valeriaLogo no inicio da visita a Dra observou o material do ciclo e adorou, pois observei que ela respeita muito a opinião do Dr Estevão e começamos a discutir sobre inicio de terapia em casais, pois os pacientes de consultório tende a ter um melhor entendimento da doença, a Dra estava sozinha na enfermagem do HUPE e teve finalizar a visita.#OPV:  continuar  focando em comorbidades, principalmente em risco renal para linkar com o material do próximo ciclo e instigar a Dra a prescrever uma droga mais seguro para os pacientes com perfil de risco.</v>
      </c>
      <c r="AF167" s="14" t="str">
        <f t="shared" si="155"/>
        <v>Dra valeriaLogo no inicio da visita a Dra observou o material do ciclo e adorou, pois observei que ela respeita muito a opinião do Dr Estevão e começamos a discutir sobre inicio de terapia em casais, pois os pacientes de consultório tende a ter um melhor entendimento da doença, a Dra estava sozinha na enfermagem do HUPE e teve finalizar a visita.#OPV:  continuar  focando em comorbidades, principalmente em risco renal para linkar com o material do próximo ciclo e instigar a Dra a prescrever uma droga mais seguro para os pacientes com perfil de risco.</v>
      </c>
      <c r="AG167" s="14">
        <f t="shared" si="156"/>
        <v>349</v>
      </c>
      <c r="AH167" s="14">
        <f t="shared" ref="AH167:AL167" si="199">IFERROR(FIND("#",$AF167,AG167+1),LEN($AF167)+1)</f>
        <v>556</v>
      </c>
      <c r="AI167" s="14">
        <f t="shared" si="199"/>
        <v>556</v>
      </c>
      <c r="AJ167" s="14">
        <f t="shared" si="199"/>
        <v>556</v>
      </c>
      <c r="AK167" s="14">
        <f t="shared" si="199"/>
        <v>556</v>
      </c>
      <c r="AL167" s="14">
        <f t="shared" si="199"/>
        <v>556</v>
      </c>
      <c r="AM167" s="14" t="str">
        <f t="shared" si="185"/>
        <v>#OPV:  continuar  focando em comorbidades, principalmente em risco renal para linkar com o material do próximo ciclo e instigar a Dra a prescrever uma droga mais seguro para os pacientes com perfil de risco.</v>
      </c>
      <c r="AN167" s="14" t="str">
        <f t="shared" si="186"/>
        <v/>
      </c>
      <c r="AO167" s="14" t="str">
        <f t="shared" si="187"/>
        <v/>
      </c>
      <c r="AP167" s="14" t="str">
        <f t="shared" si="188"/>
        <v/>
      </c>
      <c r="AQ167" s="14" t="str">
        <f t="shared" si="189"/>
        <v/>
      </c>
      <c r="AR167" s="14" t="str">
        <f t="shared" si="190"/>
        <v/>
      </c>
    </row>
    <row r="168" spans="1:44" x14ac:dyDescent="0.25">
      <c r="A168">
        <v>1</v>
      </c>
      <c r="B168" t="s">
        <v>28</v>
      </c>
      <c r="C168">
        <v>392103</v>
      </c>
      <c r="D168" s="40">
        <v>41400.354166666701</v>
      </c>
      <c r="E168" s="40">
        <v>41400.854166666701</v>
      </c>
      <c r="F168" s="40">
        <v>41402.858333333301</v>
      </c>
      <c r="G168" t="s">
        <v>29</v>
      </c>
      <c r="H168">
        <v>60000012365835</v>
      </c>
      <c r="I168" t="s">
        <v>1863</v>
      </c>
      <c r="J168" t="s">
        <v>1864</v>
      </c>
      <c r="K168" t="s">
        <v>32</v>
      </c>
      <c r="L168">
        <v>4</v>
      </c>
      <c r="M168" t="s">
        <v>33</v>
      </c>
      <c r="N168">
        <v>60000015461254</v>
      </c>
      <c r="O168">
        <v>60000016462661</v>
      </c>
      <c r="P168">
        <v>145168000001972</v>
      </c>
      <c r="R168" t="s">
        <v>34</v>
      </c>
      <c r="S168" t="s">
        <v>35</v>
      </c>
      <c r="T168" t="s">
        <v>36</v>
      </c>
      <c r="W168" t="s">
        <v>37</v>
      </c>
      <c r="X168" t="s">
        <v>176</v>
      </c>
      <c r="AC168" t="s">
        <v>4804</v>
      </c>
      <c r="AD168" t="s">
        <v>1446</v>
      </c>
      <c r="AE168" s="14" t="str">
        <f t="shared" si="153"/>
        <v>Discutimos sobre o ATHUS, e dei ênfase a palestra do Dr. Lauro dando destaque a dificuldade de se manejar alteração renal e diagnostico.</v>
      </c>
      <c r="AF168" s="14" t="str">
        <f t="shared" si="155"/>
        <v>Discutimos sobre o ATHUS, e dei ênfase a palestra do Dr. Lauro dando destaque a dificuldade de se manejar alteração renal e diagnostico.</v>
      </c>
      <c r="AG168" s="14">
        <f t="shared" si="156"/>
        <v>1</v>
      </c>
      <c r="AH168" s="14">
        <f t="shared" ref="AH168:AL168" si="200">IFERROR(FIND("#",$AF168,AG168+1),LEN($AF168)+1)</f>
        <v>137</v>
      </c>
      <c r="AI168" s="14">
        <f t="shared" si="200"/>
        <v>137</v>
      </c>
      <c r="AJ168" s="14">
        <f t="shared" si="200"/>
        <v>137</v>
      </c>
      <c r="AK168" s="14">
        <f t="shared" si="200"/>
        <v>137</v>
      </c>
      <c r="AL168" s="14">
        <f t="shared" si="200"/>
        <v>137</v>
      </c>
      <c r="AM168" s="14" t="str">
        <f t="shared" si="185"/>
        <v>Discutimos sobre o ATHUS, e dei ênfase a palestra do Dr. Lauro dando destaque a dificuldade de se manejar alteração renal e diagnostico.</v>
      </c>
      <c r="AN168" s="14" t="str">
        <f t="shared" si="186"/>
        <v/>
      </c>
      <c r="AO168" s="14" t="str">
        <f t="shared" si="187"/>
        <v/>
      </c>
      <c r="AP168" s="14" t="str">
        <f t="shared" si="188"/>
        <v/>
      </c>
      <c r="AQ168" s="14" t="str">
        <f t="shared" si="189"/>
        <v/>
      </c>
      <c r="AR168" s="14" t="str">
        <f t="shared" si="190"/>
        <v/>
      </c>
    </row>
    <row r="169" spans="1:44" x14ac:dyDescent="0.25">
      <c r="A169">
        <v>1</v>
      </c>
      <c r="B169" t="s">
        <v>28</v>
      </c>
      <c r="C169">
        <v>392103</v>
      </c>
      <c r="D169" s="40">
        <v>41400.34375</v>
      </c>
      <c r="E169" s="40">
        <v>41400.929166666698</v>
      </c>
      <c r="F169" s="40">
        <v>41400.888888888898</v>
      </c>
      <c r="G169" t="s">
        <v>110</v>
      </c>
      <c r="H169">
        <v>60000016840313</v>
      </c>
      <c r="J169" t="s">
        <v>1862</v>
      </c>
      <c r="M169" t="s">
        <v>33</v>
      </c>
      <c r="N169">
        <v>60000015461254</v>
      </c>
      <c r="O169">
        <v>60000016462661</v>
      </c>
      <c r="P169">
        <v>140308000000489</v>
      </c>
      <c r="R169" t="s">
        <v>34</v>
      </c>
      <c r="S169" t="s">
        <v>35</v>
      </c>
      <c r="W169" t="s">
        <v>37</v>
      </c>
      <c r="AC169" t="s">
        <v>1852</v>
      </c>
      <c r="AD169" t="s">
        <v>1446</v>
      </c>
      <c r="AE169" s="14" t="str">
        <f t="shared" si="153"/>
        <v>Discutimos sobre o impacto do trabalho da equipe multidisciplinar na adesão.</v>
      </c>
      <c r="AF169" s="14" t="str">
        <f t="shared" si="155"/>
        <v>Discutimos sobre o impacto do trabalho da equipe multidisciplinar na adesão.</v>
      </c>
      <c r="AG169" s="14">
        <f t="shared" si="156"/>
        <v>1</v>
      </c>
      <c r="AH169" s="14">
        <f t="shared" ref="AH169:AL169" si="201">IFERROR(FIND("#",$AF169,AG169+1),LEN($AF169)+1)</f>
        <v>77</v>
      </c>
      <c r="AI169" s="14">
        <f t="shared" si="201"/>
        <v>77</v>
      </c>
      <c r="AJ169" s="14">
        <f t="shared" si="201"/>
        <v>77</v>
      </c>
      <c r="AK169" s="14">
        <f t="shared" si="201"/>
        <v>77</v>
      </c>
      <c r="AL169" s="14">
        <f t="shared" si="201"/>
        <v>77</v>
      </c>
      <c r="AM169" s="14" t="str">
        <f t="shared" si="185"/>
        <v>Discutimos sobre o impacto do trabalho da equipe multidisciplinar na adesão.</v>
      </c>
      <c r="AN169" s="14" t="str">
        <f t="shared" si="186"/>
        <v/>
      </c>
      <c r="AO169" s="14" t="str">
        <f t="shared" si="187"/>
        <v/>
      </c>
      <c r="AP169" s="14" t="str">
        <f t="shared" si="188"/>
        <v/>
      </c>
      <c r="AQ169" s="14" t="str">
        <f t="shared" si="189"/>
        <v/>
      </c>
      <c r="AR169" s="14" t="str">
        <f t="shared" si="190"/>
        <v/>
      </c>
    </row>
    <row r="170" spans="1:44" x14ac:dyDescent="0.25">
      <c r="A170">
        <v>1</v>
      </c>
      <c r="B170" t="s">
        <v>28</v>
      </c>
      <c r="C170">
        <v>392103</v>
      </c>
      <c r="D170" s="40">
        <v>41396.451388888898</v>
      </c>
      <c r="E170" s="40">
        <v>41397.703472222202</v>
      </c>
      <c r="F170" s="40">
        <v>41400.827083333301</v>
      </c>
      <c r="G170" t="s">
        <v>29</v>
      </c>
      <c r="H170">
        <v>60000012489407</v>
      </c>
      <c r="I170" t="s">
        <v>1749</v>
      </c>
      <c r="J170" t="s">
        <v>1750</v>
      </c>
      <c r="K170" t="s">
        <v>32</v>
      </c>
      <c r="L170">
        <v>6</v>
      </c>
      <c r="M170" t="s">
        <v>33</v>
      </c>
      <c r="N170">
        <v>60000015461254</v>
      </c>
      <c r="O170">
        <v>60000016462661</v>
      </c>
      <c r="P170">
        <v>140308000000450</v>
      </c>
      <c r="R170" t="s">
        <v>34</v>
      </c>
      <c r="S170" t="s">
        <v>35</v>
      </c>
      <c r="T170" t="s">
        <v>36</v>
      </c>
      <c r="W170" t="s">
        <v>37</v>
      </c>
      <c r="AC170" t="s">
        <v>4805</v>
      </c>
      <c r="AD170" t="s">
        <v>1446</v>
      </c>
      <c r="AE170" s="14" t="str">
        <f t="shared" si="153"/>
        <v>Dr Cesar e Dr. Jadir:Retornei a abordar o inicio de terapia com ipr, e logo no inicio da visita o dr informou que esta pensando em só iniciar com ipr, aproveitei e destaquei o consenso, lembrando sobre a primeira opção dos iprs, pois já vinha trabalhando ipr para mulheres em idade fértil, o dr tem aumentando a prescrição de kaletra segundo a equipe multidisciplinar, porém o uso de atv tem evoluído também, venho destacando os diferenciais de kaletra, e vem surtindo efeito, Dr. César mais uma vez informou que vêm prescrevendo menos ITRNN em virgens de terapia, o Dr. Jadir não demonstrou ter a mesma opinião. #obj: discutimos sobre casais sorodiscordantes, e mais uma vez ouvi reclamação sobre o problema de adesão, destaquei a flexibilidade da posologia e a barreira genética, destacando a coformulação.#Opv:Continuar focando no inicio de terapia com ipr, pois a zona oeste é um dos locais do RJ com o maior índice de novos casos e mulheres em idade fértil</v>
      </c>
      <c r="AF170" s="14" t="str">
        <f t="shared" si="155"/>
        <v>Dr Cesar e Dr. Jadir:Retornei a abordar o inicio de terapia com ipr, e logo no inicio da visita o dr informou que esta pensando em só iniciar com ipr, aproveitei e destaquei o consenso, lembrando sobre a primeira opção dos iprs, pois já vinha trabalhando ipr para mulheres em idade fértil, o dr tem aumentando a prescrição de kaletra segundo a equipe multidisciplinar, porém o uso de atv tem evoluído também, venho destacando os diferenciais de kaletra, e vem surtindo efeito, Dr. César mais uma vez informou que vêm prescrevendo menos ITRNN em virgens de terapia, o Dr. Jadir não demonstrou ter a mesma opinião. #obj: discutimos sobre casais sorodiscordantes, e mais uma vez ouvi reclamação sobre o problema de adesão, destaquei a flexibilidade da posologia e a barreira genética, destacando a coformulação.#Opv:Continuar focando no inicio de terapia com ipr, pois a zona oeste é um dos locais do RJ com o maior índice de novos casos e mulheres em idade fértil</v>
      </c>
      <c r="AG170" s="14">
        <f t="shared" si="156"/>
        <v>614</v>
      </c>
      <c r="AH170" s="14">
        <f t="shared" ref="AH170:AL170" si="202">IFERROR(FIND("#",$AF170,AG170+1),LEN($AF170)+1)</f>
        <v>809</v>
      </c>
      <c r="AI170" s="14">
        <f t="shared" si="202"/>
        <v>962</v>
      </c>
      <c r="AJ170" s="14">
        <f t="shared" si="202"/>
        <v>962</v>
      </c>
      <c r="AK170" s="14">
        <f t="shared" si="202"/>
        <v>962</v>
      </c>
      <c r="AL170" s="14">
        <f t="shared" si="202"/>
        <v>962</v>
      </c>
      <c r="AM170" s="14" t="str">
        <f t="shared" si="185"/>
        <v>#obj: discutimos sobre casais sorodiscordantes, e mais uma vez ouvi reclamação sobre o problema de adesão, destaquei a flexibilidade da posologia e a barreira genética, destacando a coformulação.</v>
      </c>
      <c r="AN170" s="14" t="str">
        <f t="shared" si="186"/>
        <v>#Opv:Continuar focando no inicio de terapia com ipr, pois a zona oeste é um dos locais do RJ com o maior índice de novos casos e mulheres em idade fértil</v>
      </c>
      <c r="AO170" s="14" t="str">
        <f t="shared" si="187"/>
        <v/>
      </c>
      <c r="AP170" s="14" t="str">
        <f t="shared" si="188"/>
        <v/>
      </c>
      <c r="AQ170" s="14" t="str">
        <f t="shared" si="189"/>
        <v/>
      </c>
      <c r="AR170" s="14" t="str">
        <f t="shared" si="190"/>
        <v/>
      </c>
    </row>
    <row r="171" spans="1:44" x14ac:dyDescent="0.25">
      <c r="A171">
        <v>1</v>
      </c>
      <c r="B171" t="s">
        <v>28</v>
      </c>
      <c r="C171">
        <v>392103</v>
      </c>
      <c r="D171" s="40">
        <v>41396.451388888898</v>
      </c>
      <c r="E171" s="40">
        <v>41397.702777777798</v>
      </c>
      <c r="F171" s="40">
        <v>41400.827083333301</v>
      </c>
      <c r="G171" t="s">
        <v>29</v>
      </c>
      <c r="H171">
        <v>60000012453815</v>
      </c>
      <c r="I171" t="s">
        <v>147</v>
      </c>
      <c r="J171" t="s">
        <v>148</v>
      </c>
      <c r="K171" t="s">
        <v>32</v>
      </c>
      <c r="L171">
        <v>6</v>
      </c>
      <c r="M171" t="s">
        <v>33</v>
      </c>
      <c r="N171">
        <v>60000015461254</v>
      </c>
      <c r="O171">
        <v>60000016462661</v>
      </c>
      <c r="P171">
        <v>140308000000443</v>
      </c>
      <c r="R171" t="s">
        <v>34</v>
      </c>
      <c r="S171" t="s">
        <v>35</v>
      </c>
      <c r="T171" t="s">
        <v>36</v>
      </c>
      <c r="W171" t="s">
        <v>37</v>
      </c>
      <c r="AC171" t="s">
        <v>4805</v>
      </c>
      <c r="AD171" t="s">
        <v>1446</v>
      </c>
      <c r="AE171" s="14" t="str">
        <f t="shared" si="153"/>
        <v>Dr Cesar e Dr. Jadir:Retornei a abordar o inicio de terapia com ipr, e logo no inicio da visita o dr informou que esta pensando em só iniciar com ipr, aproveitei e destaquei o consenso, lembrando sobre a primeira opção dos iprs, pois já vinha trabalhando ipr para mulheres em idade fértil, o dr tem aumentando a prescrição de kaletra segundo a equipe multidisciplinar, porém o uso de atv tem evoluído também, venho destacando os diferenciais de kaletra, e vem surtindo efeito, Dr. César mais uma vez informou que vêm prescrevendo menos ITRNN em virgens de terapia, o Dr. Jadir não demonstrou ter a mesma opinião. #obj: discutimos sobre casais sorodiscordantes, e mais uma vez ouvi reclamação sobre o problema de adesão, destaquei a flexibilidade da posologia e a barreira genética, destacando a coformulação.#Opv:Continuar focando no inicio de terapia com ipr, pois a zona oeste é um dos locais do RJ com o maior índice de novos casos e mulheres em idade fértil</v>
      </c>
      <c r="AF171" s="14" t="str">
        <f t="shared" si="155"/>
        <v>Dr Cesar e Dr. Jadir:Retornei a abordar o inicio de terapia com ipr, e logo no inicio da visita o dr informou que esta pensando em só iniciar com ipr, aproveitei e destaquei o consenso, lembrando sobre a primeira opção dos iprs, pois já vinha trabalhando ipr para mulheres em idade fértil, o dr tem aumentando a prescrição de kaletra segundo a equipe multidisciplinar, porém o uso de atv tem evoluído também, venho destacando os diferenciais de kaletra, e vem surtindo efeito, Dr. César mais uma vez informou que vêm prescrevendo menos ITRNN em virgens de terapia, o Dr. Jadir não demonstrou ter a mesma opinião. #obj: discutimos sobre casais sorodiscordantes, e mais uma vez ouvi reclamação sobre o problema de adesão, destaquei a flexibilidade da posologia e a barreira genética, destacando a coformulação.#Opv:Continuar focando no inicio de terapia com ipr, pois a zona oeste é um dos locais do RJ com o maior índice de novos casos e mulheres em idade fértil</v>
      </c>
      <c r="AG171" s="14">
        <f t="shared" si="156"/>
        <v>614</v>
      </c>
      <c r="AH171" s="14">
        <f t="shared" ref="AH171:AL171" si="203">IFERROR(FIND("#",$AF171,AG171+1),LEN($AF171)+1)</f>
        <v>809</v>
      </c>
      <c r="AI171" s="14">
        <f t="shared" si="203"/>
        <v>962</v>
      </c>
      <c r="AJ171" s="14">
        <f t="shared" si="203"/>
        <v>962</v>
      </c>
      <c r="AK171" s="14">
        <f t="shared" si="203"/>
        <v>962</v>
      </c>
      <c r="AL171" s="14">
        <f t="shared" si="203"/>
        <v>962</v>
      </c>
      <c r="AM171" s="14" t="str">
        <f t="shared" si="185"/>
        <v>#obj: discutimos sobre casais sorodiscordantes, e mais uma vez ouvi reclamação sobre o problema de adesão, destaquei a flexibilidade da posologia e a barreira genética, destacando a coformulação.</v>
      </c>
      <c r="AN171" s="14" t="str">
        <f t="shared" si="186"/>
        <v>#Opv:Continuar focando no inicio de terapia com ipr, pois a zona oeste é um dos locais do RJ com o maior índice de novos casos e mulheres em idade fértil</v>
      </c>
      <c r="AO171" s="14" t="str">
        <f t="shared" si="187"/>
        <v/>
      </c>
      <c r="AP171" s="14" t="str">
        <f t="shared" si="188"/>
        <v/>
      </c>
      <c r="AQ171" s="14" t="str">
        <f t="shared" si="189"/>
        <v/>
      </c>
      <c r="AR171" s="14" t="str">
        <f t="shared" si="190"/>
        <v/>
      </c>
    </row>
    <row r="172" spans="1:44" x14ac:dyDescent="0.25">
      <c r="A172">
        <v>1</v>
      </c>
      <c r="B172" t="s">
        <v>28</v>
      </c>
      <c r="C172">
        <v>392103</v>
      </c>
      <c r="D172" s="40">
        <v>41396.361111111102</v>
      </c>
      <c r="E172" s="40">
        <v>41397.612500000003</v>
      </c>
      <c r="F172" s="40">
        <v>41397.661111111098</v>
      </c>
      <c r="G172" t="s">
        <v>29</v>
      </c>
      <c r="H172">
        <v>60000012523211</v>
      </c>
      <c r="I172" t="s">
        <v>1859</v>
      </c>
      <c r="J172" t="s">
        <v>1860</v>
      </c>
      <c r="K172" t="s">
        <v>32</v>
      </c>
      <c r="L172">
        <v>3</v>
      </c>
      <c r="M172" t="s">
        <v>33</v>
      </c>
      <c r="N172">
        <v>60000015461254</v>
      </c>
      <c r="O172">
        <v>60000016462661</v>
      </c>
      <c r="P172">
        <v>140308000000436</v>
      </c>
      <c r="R172" t="s">
        <v>34</v>
      </c>
      <c r="S172" t="s">
        <v>35</v>
      </c>
      <c r="T172" t="s">
        <v>36</v>
      </c>
      <c r="W172" t="s">
        <v>37</v>
      </c>
      <c r="AC172" t="s">
        <v>4806</v>
      </c>
      <c r="AD172" t="s">
        <v>1446</v>
      </c>
      <c r="AE172" s="14" t="str">
        <f t="shared" si="153"/>
        <v>Dr Ângelo e Dra RosimeireDestaquei o inicio de terapia com Ipr dando importância da barreira genética, pois conforme já comentado o dr é um grande prescritor de Efavirenz, porém destaquei o consenso focando:- Barreira genética: kaletra precisa de 8 mutações;- no caso do Efavirenz ele tem meia vida longa, e realmente a perda de uma dose não implica em surgimento de mutações, porém mais de duas semanas sem tomar a dose a mutação k103N aparece antes da M184V do 3TC;- mutações para prótese demoram de 6 a 1 ano para aparecer e o Ricardo comenta que as da prótese só será selecionada em indivíduos expostos ao Ip/r sem o Ritonavir.Ainda trabalhei o material do ciclo dando ênfase as alterações renais, o Dr. Ângelo ainda completou falando do risco TDF e ATV, a Dra concordou apenas com o risco do ATV , porém vou revistar ainda neste ciclo, pois vou solicitar o Eurosida.#Opv: retornar focando no inicio de terapia com Ipr e alterações renais focando ATV</v>
      </c>
      <c r="AF172" s="14" t="str">
        <f t="shared" si="155"/>
        <v>Dr Ângelo e Dra RosimeireDestaquei o inicio de terapia com Ipr dando importância da barreira genética, pois conforme já comentado o dr é um grande prescritor de Efavirenz, porém destaquei o consenso focando:- Barreira genética: kaletra precisa de 8 mutações;- no caso do Efavirenz ele tem meia vida longa, e realmente a perda de uma dose não implica em surgimento de mutações, porém mais de duas semanas sem tomar a dose a mutação k103N aparece antes da M184V do 3TC;- mutações para prótese demoram de 6 a 1 ano para aparecer e o Ricardo comenta que as da prótese só será selecionada em indivíduos expostos ao Ip/r sem o Ritonavir.Ainda trabalhei o material do ciclo dando ênfase as alterações renais, o Dr. Ângelo ainda completou falando do risco TDF e ATV, a Dra concordou apenas com o risco do ATV , porém vou revistar ainda neste ciclo, pois vou solicitar o Eurosida.#Opv: retornar focando no inicio de terapia com Ipr e alterações renais focando ATV</v>
      </c>
      <c r="AG172" s="14">
        <f t="shared" si="156"/>
        <v>872</v>
      </c>
      <c r="AH172" s="14">
        <f t="shared" ref="AH172:AL172" si="204">IFERROR(FIND("#",$AF172,AG172+1),LEN($AF172)+1)</f>
        <v>955</v>
      </c>
      <c r="AI172" s="14">
        <f t="shared" si="204"/>
        <v>955</v>
      </c>
      <c r="AJ172" s="14">
        <f t="shared" si="204"/>
        <v>955</v>
      </c>
      <c r="AK172" s="14">
        <f t="shared" si="204"/>
        <v>955</v>
      </c>
      <c r="AL172" s="14">
        <f t="shared" si="204"/>
        <v>955</v>
      </c>
      <c r="AM172" s="14" t="str">
        <f t="shared" si="185"/>
        <v>#Opv: retornar focando no inicio de terapia com Ipr e alterações renais focando ATV</v>
      </c>
      <c r="AN172" s="14" t="str">
        <f t="shared" si="186"/>
        <v/>
      </c>
      <c r="AO172" s="14" t="str">
        <f t="shared" si="187"/>
        <v/>
      </c>
      <c r="AP172" s="14" t="str">
        <f t="shared" si="188"/>
        <v/>
      </c>
      <c r="AQ172" s="14" t="str">
        <f t="shared" si="189"/>
        <v/>
      </c>
      <c r="AR172" s="14" t="str">
        <f t="shared" si="190"/>
        <v/>
      </c>
    </row>
    <row r="173" spans="1:44" x14ac:dyDescent="0.25">
      <c r="A173">
        <v>1</v>
      </c>
      <c r="B173" t="s">
        <v>28</v>
      </c>
      <c r="C173">
        <v>392103</v>
      </c>
      <c r="D173" s="40">
        <v>41396.357638888898</v>
      </c>
      <c r="E173" s="40">
        <v>41397.610416666699</v>
      </c>
      <c r="F173" s="40">
        <v>41397.661111111098</v>
      </c>
      <c r="G173" t="s">
        <v>29</v>
      </c>
      <c r="H173">
        <v>60000017969532</v>
      </c>
      <c r="I173" t="s">
        <v>1877</v>
      </c>
      <c r="J173" t="s">
        <v>1878</v>
      </c>
      <c r="K173" t="s">
        <v>41</v>
      </c>
      <c r="L173">
        <v>4</v>
      </c>
      <c r="M173" t="s">
        <v>33</v>
      </c>
      <c r="N173">
        <v>60000015461254</v>
      </c>
      <c r="O173">
        <v>60000016462661</v>
      </c>
      <c r="P173">
        <v>140308000000429</v>
      </c>
      <c r="R173" t="s">
        <v>34</v>
      </c>
      <c r="S173" t="s">
        <v>35</v>
      </c>
      <c r="T173" t="s">
        <v>36</v>
      </c>
      <c r="W173" t="s">
        <v>37</v>
      </c>
      <c r="AC173" t="s">
        <v>4806</v>
      </c>
      <c r="AD173" t="s">
        <v>1437</v>
      </c>
      <c r="AE173" s="14" t="str">
        <f t="shared" si="153"/>
        <v>Dr Ângelo e Dra RosimeireDestaquei o inicio de terapia com Ipr dando importância da barreira genética, pois conforme já comentado o dr é um grande prescritor de Efavirenz, porém destaquei o consenso focando:- Barreira genética: kaletra precisa de 8 mutações;- no caso do Efavirenz ele tem meia vida longa, e realmente a perda de uma dose não implica em surgimento de mutações, porém mais de duas semanas sem tomar a dose a mutação k103N aparece antes da M184V do 3TC;- mutações para prótese demoram de 6 a 1 ano para aparecer e o Ricardo comenta que as da prótese só será selecionada em indivíduos expostos ao Ip/r sem o Ritonavir.Ainda trabalhei o material do ciclo dando ênfase as alterações renais, o Dr. Ângelo ainda completou falando do risco TDF e ATV, a Dra concordou apenas com o risco do ATV , porém vou revistar ainda neste ciclo, pois vou solicitar o Eurosida.#Opv: retornar focando no inicio de terapia com Ipr e alterações renais focando ATV</v>
      </c>
      <c r="AF173" s="14" t="str">
        <f t="shared" si="155"/>
        <v>Dr Ângelo e Dra RosimeireDestaquei o inicio de terapia com Ipr dando importância da barreira genética, pois conforme já comentado o dr é um grande prescritor de Efavirenz, porém destaquei o consenso focando:- Barreira genética: kaletra precisa de 8 mutações;- no caso do Efavirenz ele tem meia vida longa, e realmente a perda de uma dose não implica em surgimento de mutações, porém mais de duas semanas sem tomar a dose a mutação k103N aparece antes da M184V do 3TC;- mutações para prótese demoram de 6 a 1 ano para aparecer e o Ricardo comenta que as da prótese só será selecionada em indivíduos expostos ao Ip/r sem o Ritonavir.Ainda trabalhei o material do ciclo dando ênfase as alterações renais, o Dr. Ângelo ainda completou falando do risco TDF e ATV, a Dra concordou apenas com o risco do ATV , porém vou revistar ainda neste ciclo, pois vou solicitar o Eurosida.#Opv: retornar focando no inicio de terapia com Ipr e alterações renais focando ATV</v>
      </c>
      <c r="AG173" s="14">
        <f t="shared" si="156"/>
        <v>872</v>
      </c>
      <c r="AH173" s="14">
        <f t="shared" ref="AH173:AL173" si="205">IFERROR(FIND("#",$AF173,AG173+1),LEN($AF173)+1)</f>
        <v>955</v>
      </c>
      <c r="AI173" s="14">
        <f t="shared" si="205"/>
        <v>955</v>
      </c>
      <c r="AJ173" s="14">
        <f t="shared" si="205"/>
        <v>955</v>
      </c>
      <c r="AK173" s="14">
        <f t="shared" si="205"/>
        <v>955</v>
      </c>
      <c r="AL173" s="14">
        <f t="shared" si="205"/>
        <v>955</v>
      </c>
      <c r="AM173" s="14" t="str">
        <f t="shared" si="185"/>
        <v>#Opv: retornar focando no inicio de terapia com Ipr e alterações renais focando ATV</v>
      </c>
      <c r="AN173" s="14" t="str">
        <f t="shared" si="186"/>
        <v/>
      </c>
      <c r="AO173" s="14" t="str">
        <f t="shared" si="187"/>
        <v/>
      </c>
      <c r="AP173" s="14" t="str">
        <f t="shared" si="188"/>
        <v/>
      </c>
      <c r="AQ173" s="14" t="str">
        <f t="shared" si="189"/>
        <v/>
      </c>
      <c r="AR173" s="14" t="str">
        <f t="shared" si="190"/>
        <v/>
      </c>
    </row>
    <row r="174" spans="1:44" x14ac:dyDescent="0.25">
      <c r="A174">
        <v>1</v>
      </c>
      <c r="B174" t="s">
        <v>28</v>
      </c>
      <c r="C174">
        <v>392103</v>
      </c>
      <c r="D174" s="40">
        <v>41394.625</v>
      </c>
      <c r="E174" s="40">
        <v>41394.777777777803</v>
      </c>
      <c r="F174" s="40">
        <v>41394.736111111102</v>
      </c>
      <c r="G174" t="s">
        <v>110</v>
      </c>
      <c r="H174">
        <v>60000016841259</v>
      </c>
      <c r="J174" t="s">
        <v>1747</v>
      </c>
      <c r="M174" t="s">
        <v>33</v>
      </c>
      <c r="N174">
        <v>60000015461254</v>
      </c>
      <c r="O174">
        <v>60000016462661</v>
      </c>
      <c r="P174">
        <v>145168000001809</v>
      </c>
      <c r="R174" t="s">
        <v>34</v>
      </c>
      <c r="S174" t="s">
        <v>35</v>
      </c>
      <c r="W174" t="s">
        <v>37</v>
      </c>
      <c r="AC174" t="s">
        <v>1748</v>
      </c>
      <c r="AD174" t="s">
        <v>1446</v>
      </c>
      <c r="AE174" s="14" t="str">
        <f t="shared" si="153"/>
        <v>Discutimos sobre adesão e  o manejo dos eventos adversos de Kaletra e posologia.</v>
      </c>
      <c r="AF174" s="14" t="str">
        <f t="shared" si="155"/>
        <v>Discutimos sobre adesão e  o manejo dos eventos adversos de Kaletra e posologia.</v>
      </c>
      <c r="AG174" s="14">
        <f t="shared" si="156"/>
        <v>1</v>
      </c>
      <c r="AH174" s="14">
        <f t="shared" ref="AH174:AL174" si="206">IFERROR(FIND("#",$AF174,AG174+1),LEN($AF174)+1)</f>
        <v>81</v>
      </c>
      <c r="AI174" s="14">
        <f t="shared" si="206"/>
        <v>81</v>
      </c>
      <c r="AJ174" s="14">
        <f t="shared" si="206"/>
        <v>81</v>
      </c>
      <c r="AK174" s="14">
        <f t="shared" si="206"/>
        <v>81</v>
      </c>
      <c r="AL174" s="14">
        <f t="shared" si="206"/>
        <v>81</v>
      </c>
      <c r="AM174" s="14" t="str">
        <f t="shared" si="185"/>
        <v>Discutimos sobre adesão e  o manejo dos eventos adversos de Kaletra e posologia.</v>
      </c>
      <c r="AN174" s="14" t="str">
        <f t="shared" si="186"/>
        <v/>
      </c>
      <c r="AO174" s="14" t="str">
        <f t="shared" si="187"/>
        <v/>
      </c>
      <c r="AP174" s="14" t="str">
        <f t="shared" si="188"/>
        <v/>
      </c>
      <c r="AQ174" s="14" t="str">
        <f t="shared" si="189"/>
        <v/>
      </c>
      <c r="AR174" s="14" t="str">
        <f t="shared" si="190"/>
        <v/>
      </c>
    </row>
    <row r="175" spans="1:44" x14ac:dyDescent="0.25">
      <c r="A175">
        <v>1</v>
      </c>
      <c r="B175" t="s">
        <v>28</v>
      </c>
      <c r="C175">
        <v>392103</v>
      </c>
      <c r="D175" s="40">
        <v>41394.458333333299</v>
      </c>
      <c r="E175" s="40">
        <v>41394.757638888899</v>
      </c>
      <c r="F175" s="40">
        <v>41394.715972222199</v>
      </c>
      <c r="G175" t="s">
        <v>29</v>
      </c>
      <c r="H175">
        <v>60000012489407</v>
      </c>
      <c r="I175" t="s">
        <v>1749</v>
      </c>
      <c r="J175" t="s">
        <v>1750</v>
      </c>
      <c r="K175" t="s">
        <v>32</v>
      </c>
      <c r="L175">
        <v>6</v>
      </c>
      <c r="M175" t="s">
        <v>33</v>
      </c>
      <c r="N175">
        <v>60000015461254</v>
      </c>
      <c r="O175">
        <v>60000016462661</v>
      </c>
      <c r="P175">
        <v>145168000001733</v>
      </c>
      <c r="R175" t="s">
        <v>34</v>
      </c>
      <c r="S175" t="s">
        <v>35</v>
      </c>
      <c r="T175" t="s">
        <v>36</v>
      </c>
      <c r="W175" t="s">
        <v>37</v>
      </c>
      <c r="AC175" t="s">
        <v>1751</v>
      </c>
      <c r="AD175" t="s">
        <v>1446</v>
      </c>
      <c r="AE175" s="14" t="str">
        <f t="shared" si="153"/>
        <v>Dr. Cesar Comecei fazendo a seguinte pergunta: a senhora acha mais importante na adesão, a quantidade de comprimidos ou a de tomadas, ele me respondeu o que tem mais impacto na adesão do paciente é quantidade de tomadas, sendo assim aproveitei e destaque o caso clinico de Kaletra QD e  finalizei destacando o score de penetração dos arvs,  destaquei também o material do Dr. Lauro Dando ênfase a dificuldade de manejar e instiguei a Dra a utilizar uma droga mais segura para pacientes com risco renal , dei ênfase ao resultado do Eurosida. #OPV: continuar destacando o manejo dos eventos adversos de Kaletra e posologia QD</v>
      </c>
      <c r="AF175" s="14" t="str">
        <f t="shared" si="155"/>
        <v>Dr. Cesar Comecei fazendo a seguinte pergunta: a senhora acha mais importante na adesão, a quantidade de comprimidos ou a de tomadas, ele me respondeu o que tem mais impacto na adesão do paciente é quantidade de tomadas, sendo assim aproveitei e destaque o caso clinico de Kaletra QD e  finalizei destacando o score de penetração dos arvs,  destaquei também o material do Dr. Lauro Dando ênfase a dificuldade de manejar e instiguei a Dra a utilizar uma droga mais segura para pacientes com risco renal , dei ênfase ao resultado do Eurosida. #OPV: continuar destacando o manejo dos eventos adversos de Kaletra e posologia QD</v>
      </c>
      <c r="AG175" s="14">
        <f t="shared" si="156"/>
        <v>542</v>
      </c>
      <c r="AH175" s="14">
        <f t="shared" ref="AH175:AL175" si="207">IFERROR(FIND("#",$AF175,AG175+1),LEN($AF175)+1)</f>
        <v>624</v>
      </c>
      <c r="AI175" s="14">
        <f t="shared" si="207"/>
        <v>624</v>
      </c>
      <c r="AJ175" s="14">
        <f t="shared" si="207"/>
        <v>624</v>
      </c>
      <c r="AK175" s="14">
        <f t="shared" si="207"/>
        <v>624</v>
      </c>
      <c r="AL175" s="14">
        <f t="shared" si="207"/>
        <v>624</v>
      </c>
      <c r="AM175" s="14" t="str">
        <f t="shared" si="185"/>
        <v>#OPV: continuar destacando o manejo dos eventos adversos de Kaletra e posologia QD</v>
      </c>
      <c r="AN175" s="14" t="str">
        <f t="shared" si="186"/>
        <v/>
      </c>
      <c r="AO175" s="14" t="str">
        <f t="shared" si="187"/>
        <v/>
      </c>
      <c r="AP175" s="14" t="str">
        <f t="shared" si="188"/>
        <v/>
      </c>
      <c r="AQ175" s="14" t="str">
        <f t="shared" si="189"/>
        <v/>
      </c>
      <c r="AR175" s="14" t="str">
        <f t="shared" si="190"/>
        <v/>
      </c>
    </row>
    <row r="176" spans="1:44" x14ac:dyDescent="0.25">
      <c r="A176">
        <v>1</v>
      </c>
      <c r="B176" t="s">
        <v>28</v>
      </c>
      <c r="C176">
        <v>392103</v>
      </c>
      <c r="D176" s="40">
        <v>41394.354166666701</v>
      </c>
      <c r="E176" s="40">
        <v>41394.777083333298</v>
      </c>
      <c r="F176" s="40">
        <v>41394.735416666699</v>
      </c>
      <c r="G176" t="s">
        <v>110</v>
      </c>
      <c r="H176">
        <v>60000016840804</v>
      </c>
      <c r="J176" t="s">
        <v>1752</v>
      </c>
      <c r="M176" t="s">
        <v>33</v>
      </c>
      <c r="N176">
        <v>60000015461254</v>
      </c>
      <c r="O176">
        <v>60000016462661</v>
      </c>
      <c r="P176">
        <v>145168000001802</v>
      </c>
      <c r="R176" t="s">
        <v>34</v>
      </c>
      <c r="S176" t="s">
        <v>35</v>
      </c>
      <c r="W176" t="s">
        <v>37</v>
      </c>
      <c r="AC176" t="s">
        <v>1748</v>
      </c>
      <c r="AD176" t="s">
        <v>1446</v>
      </c>
      <c r="AE176" s="14" t="str">
        <f t="shared" si="153"/>
        <v>Discutimos sobre adesão e  o manejo dos eventos adversos de Kaletra e posologia.</v>
      </c>
      <c r="AF176" s="14" t="str">
        <f t="shared" si="155"/>
        <v>Discutimos sobre adesão e  o manejo dos eventos adversos de Kaletra e posologia.</v>
      </c>
      <c r="AG176" s="14">
        <f t="shared" si="156"/>
        <v>1</v>
      </c>
      <c r="AH176" s="14">
        <f t="shared" ref="AH176:AL176" si="208">IFERROR(FIND("#",$AF176,AG176+1),LEN($AF176)+1)</f>
        <v>81</v>
      </c>
      <c r="AI176" s="14">
        <f t="shared" si="208"/>
        <v>81</v>
      </c>
      <c r="AJ176" s="14">
        <f t="shared" si="208"/>
        <v>81</v>
      </c>
      <c r="AK176" s="14">
        <f t="shared" si="208"/>
        <v>81</v>
      </c>
      <c r="AL176" s="14">
        <f t="shared" si="208"/>
        <v>81</v>
      </c>
      <c r="AM176" s="14" t="str">
        <f t="shared" si="185"/>
        <v>Discutimos sobre adesão e  o manejo dos eventos adversos de Kaletra e posologia.</v>
      </c>
      <c r="AN176" s="14" t="str">
        <f t="shared" si="186"/>
        <v/>
      </c>
      <c r="AO176" s="14" t="str">
        <f t="shared" si="187"/>
        <v/>
      </c>
      <c r="AP176" s="14" t="str">
        <f t="shared" si="188"/>
        <v/>
      </c>
      <c r="AQ176" s="14" t="str">
        <f t="shared" si="189"/>
        <v/>
      </c>
      <c r="AR176" s="14" t="str">
        <f t="shared" si="190"/>
        <v/>
      </c>
    </row>
    <row r="177" spans="1:44" x14ac:dyDescent="0.25">
      <c r="A177">
        <v>1</v>
      </c>
      <c r="B177" t="s">
        <v>28</v>
      </c>
      <c r="C177">
        <v>392103</v>
      </c>
      <c r="D177" s="40">
        <v>41394.354166666701</v>
      </c>
      <c r="E177" s="40">
        <v>41394.754861111098</v>
      </c>
      <c r="F177" s="40">
        <v>41394.713194444397</v>
      </c>
      <c r="G177" t="s">
        <v>29</v>
      </c>
      <c r="H177">
        <v>60000017964236</v>
      </c>
      <c r="I177" t="s">
        <v>1753</v>
      </c>
      <c r="J177" t="s">
        <v>1754</v>
      </c>
      <c r="K177" t="s">
        <v>41</v>
      </c>
      <c r="L177">
        <v>6</v>
      </c>
      <c r="M177" t="s">
        <v>33</v>
      </c>
      <c r="N177">
        <v>60000015461254</v>
      </c>
      <c r="O177">
        <v>60000016462661</v>
      </c>
      <c r="P177">
        <v>145168000001725</v>
      </c>
      <c r="R177" t="s">
        <v>34</v>
      </c>
      <c r="S177" t="s">
        <v>35</v>
      </c>
      <c r="T177" t="s">
        <v>36</v>
      </c>
      <c r="W177" t="s">
        <v>37</v>
      </c>
      <c r="AC177" t="s">
        <v>1755</v>
      </c>
      <c r="AD177" t="s">
        <v>1437</v>
      </c>
      <c r="AE177" s="14" t="str">
        <f t="shared" si="153"/>
        <v>Dr.Mauro: Iniciei  sondando sobre o peso da tabela Charter na hora do Dr Mauro montar um tarv's , o mesmo me informou que devido ao estudo Start  ele começa com CD4 alto e isto não tem muita influência na hora da prescrição em seguida dei  ênfase ao guia de investigação, manejo e prevenção das co-morbidades associadas ao HIV, dando destaque ao manejo das doenças renais e alterações neurocognitivas, finalizei destacando o score de penetração dos arvs. O Dr. Mauro confirmou a presença no Athus. #OPV:continuar trabalhando a mensagem de alta penetração no sistema nervoso central ou drogas neuroativas, e trabalhar o risco renal.</v>
      </c>
      <c r="AF177" s="14" t="str">
        <f t="shared" si="155"/>
        <v>Dr.Mauro: Iniciei  sondando sobre o peso da tabela Charter na hora do Dr Mauro montar um tarv's , o mesmo me informou que devido ao estudo Start  ele começa com CD4 alto e isto não tem muita influência na hora da prescrição em seguida dei  ênfase ao guia de investigação, manejo e prevenção das co-morbidades associadas ao HIV, dando destaque ao manejo das doenças renais e alterações neurocognitivas, finalizei destacando o score de penetração dos arvs. O Dr. Mauro confirmou a presença no Athus. #OPV:continuar trabalhando a mensagem de alta penetração no sistema nervoso central ou drogas neuroativas, e trabalhar o risco renal.</v>
      </c>
      <c r="AG177" s="14">
        <f t="shared" si="156"/>
        <v>499</v>
      </c>
      <c r="AH177" s="14">
        <f t="shared" ref="AH177:AL177" si="209">IFERROR(FIND("#",$AF177,AG177+1),LEN($AF177)+1)</f>
        <v>632</v>
      </c>
      <c r="AI177" s="14">
        <f t="shared" si="209"/>
        <v>632</v>
      </c>
      <c r="AJ177" s="14">
        <f t="shared" si="209"/>
        <v>632</v>
      </c>
      <c r="AK177" s="14">
        <f t="shared" si="209"/>
        <v>632</v>
      </c>
      <c r="AL177" s="14">
        <f t="shared" si="209"/>
        <v>632</v>
      </c>
      <c r="AM177" s="14" t="str">
        <f t="shared" si="185"/>
        <v>#OPV:continuar trabalhando a mensagem de alta penetração no sistema nervoso central ou drogas neuroativas, e trabalhar o risco renal.</v>
      </c>
      <c r="AN177" s="14" t="str">
        <f t="shared" si="186"/>
        <v/>
      </c>
      <c r="AO177" s="14" t="str">
        <f t="shared" si="187"/>
        <v/>
      </c>
      <c r="AP177" s="14" t="str">
        <f t="shared" si="188"/>
        <v/>
      </c>
      <c r="AQ177" s="14" t="str">
        <f t="shared" si="189"/>
        <v/>
      </c>
      <c r="AR177" s="14" t="str">
        <f t="shared" si="190"/>
        <v/>
      </c>
    </row>
    <row r="178" spans="1:44" x14ac:dyDescent="0.25">
      <c r="A178">
        <v>1</v>
      </c>
      <c r="B178" t="s">
        <v>28</v>
      </c>
      <c r="C178">
        <v>392103</v>
      </c>
      <c r="D178" s="40">
        <v>41394.333333333299</v>
      </c>
      <c r="E178" s="40">
        <v>41394.778472222199</v>
      </c>
      <c r="F178" s="40">
        <v>41394.7368055556</v>
      </c>
      <c r="G178" t="s">
        <v>110</v>
      </c>
      <c r="H178">
        <v>60000016841070</v>
      </c>
      <c r="J178" t="s">
        <v>1756</v>
      </c>
      <c r="M178" t="s">
        <v>33</v>
      </c>
      <c r="N178">
        <v>60000015461254</v>
      </c>
      <c r="O178">
        <v>60000016462661</v>
      </c>
      <c r="P178">
        <v>145168000001817</v>
      </c>
      <c r="R178" t="s">
        <v>34</v>
      </c>
      <c r="S178" t="s">
        <v>35</v>
      </c>
      <c r="W178" t="s">
        <v>37</v>
      </c>
      <c r="AC178" t="s">
        <v>1748</v>
      </c>
      <c r="AD178" t="s">
        <v>1446</v>
      </c>
      <c r="AE178" s="14" t="str">
        <f t="shared" si="153"/>
        <v>Discutimos sobre adesão e  o manejo dos eventos adversos de Kaletra e posologia.</v>
      </c>
      <c r="AF178" s="14" t="str">
        <f t="shared" si="155"/>
        <v>Discutimos sobre adesão e  o manejo dos eventos adversos de Kaletra e posologia.</v>
      </c>
      <c r="AG178" s="14">
        <f t="shared" si="156"/>
        <v>1</v>
      </c>
      <c r="AH178" s="14">
        <f t="shared" ref="AH178:AL178" si="210">IFERROR(FIND("#",$AF178,AG178+1),LEN($AF178)+1)</f>
        <v>81</v>
      </c>
      <c r="AI178" s="14">
        <f t="shared" si="210"/>
        <v>81</v>
      </c>
      <c r="AJ178" s="14">
        <f t="shared" si="210"/>
        <v>81</v>
      </c>
      <c r="AK178" s="14">
        <f t="shared" si="210"/>
        <v>81</v>
      </c>
      <c r="AL178" s="14">
        <f t="shared" si="210"/>
        <v>81</v>
      </c>
      <c r="AM178" s="14" t="str">
        <f t="shared" si="185"/>
        <v>Discutimos sobre adesão e  o manejo dos eventos adversos de Kaletra e posologia.</v>
      </c>
      <c r="AN178" s="14" t="str">
        <f t="shared" si="186"/>
        <v/>
      </c>
      <c r="AO178" s="14" t="str">
        <f t="shared" si="187"/>
        <v/>
      </c>
      <c r="AP178" s="14" t="str">
        <f t="shared" si="188"/>
        <v/>
      </c>
      <c r="AQ178" s="14" t="str">
        <f t="shared" si="189"/>
        <v/>
      </c>
      <c r="AR178" s="14" t="str">
        <f t="shared" si="190"/>
        <v/>
      </c>
    </row>
    <row r="179" spans="1:44" x14ac:dyDescent="0.25">
      <c r="A179">
        <v>1</v>
      </c>
      <c r="B179" t="s">
        <v>28</v>
      </c>
      <c r="C179">
        <v>392103</v>
      </c>
      <c r="D179" s="40">
        <v>41393.6875</v>
      </c>
      <c r="E179" s="40">
        <v>41394.747916666704</v>
      </c>
      <c r="F179" s="40">
        <v>41394.706250000003</v>
      </c>
      <c r="G179" t="s">
        <v>29</v>
      </c>
      <c r="H179">
        <v>60000017963996</v>
      </c>
      <c r="I179" t="s">
        <v>1757</v>
      </c>
      <c r="J179" t="s">
        <v>1758</v>
      </c>
      <c r="K179" t="s">
        <v>32</v>
      </c>
      <c r="L179">
        <v>6</v>
      </c>
      <c r="M179" t="s">
        <v>33</v>
      </c>
      <c r="N179">
        <v>60000015461254</v>
      </c>
      <c r="O179">
        <v>60000016462661</v>
      </c>
      <c r="P179">
        <v>145168000001710</v>
      </c>
      <c r="R179" t="s">
        <v>34</v>
      </c>
      <c r="S179" t="s">
        <v>35</v>
      </c>
      <c r="T179" t="s">
        <v>36</v>
      </c>
      <c r="W179" t="s">
        <v>37</v>
      </c>
      <c r="AC179" t="s">
        <v>1759</v>
      </c>
      <c r="AD179" t="s">
        <v>1437</v>
      </c>
      <c r="AE179" s="14" t="str">
        <f t="shared" si="153"/>
        <v>Dr. Gustavo  Iniciei apresentada a tabela de penetração, destacando que Kaletra, dentre os ARVs mais modernos, está entre os que mais têm penetração no SNC e dou enfoque a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#OPV: continuar destacando o manejo dos eventos adversos de Kaletra e posologia QD.</v>
      </c>
      <c r="AF179" s="14" t="str">
        <f t="shared" si="155"/>
        <v>Dr. Gustavo  Iniciei apresentada a tabela de penetração, destacando que Kaletra, dentre os ARVs mais modernos, está entre os que mais têm penetração no SNC e dou enfoque a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#OPV: continuar destacando o manejo dos eventos adversos de Kaletra e posologia QD.</v>
      </c>
      <c r="AG179" s="14">
        <f t="shared" si="156"/>
        <v>494</v>
      </c>
      <c r="AH179" s="14">
        <f t="shared" ref="AH179:AL179" si="211">IFERROR(FIND("#",$AF179,AG179+1),LEN($AF179)+1)</f>
        <v>577</v>
      </c>
      <c r="AI179" s="14">
        <f t="shared" si="211"/>
        <v>577</v>
      </c>
      <c r="AJ179" s="14">
        <f t="shared" si="211"/>
        <v>577</v>
      </c>
      <c r="AK179" s="14">
        <f t="shared" si="211"/>
        <v>577</v>
      </c>
      <c r="AL179" s="14">
        <f t="shared" si="211"/>
        <v>577</v>
      </c>
      <c r="AM179" s="14" t="str">
        <f t="shared" si="185"/>
        <v>#OPV: continuar destacando o manejo dos eventos adversos de Kaletra e posologia QD.</v>
      </c>
      <c r="AN179" s="14" t="str">
        <f t="shared" si="186"/>
        <v/>
      </c>
      <c r="AO179" s="14" t="str">
        <f t="shared" si="187"/>
        <v/>
      </c>
      <c r="AP179" s="14" t="str">
        <f t="shared" si="188"/>
        <v/>
      </c>
      <c r="AQ179" s="14" t="str">
        <f t="shared" si="189"/>
        <v/>
      </c>
      <c r="AR179" s="14" t="str">
        <f t="shared" si="190"/>
        <v/>
      </c>
    </row>
    <row r="180" spans="1:44" x14ac:dyDescent="0.25">
      <c r="A180">
        <v>1</v>
      </c>
      <c r="B180" t="s">
        <v>28</v>
      </c>
      <c r="C180">
        <v>392103</v>
      </c>
      <c r="D180" s="40">
        <v>41393.666666666701</v>
      </c>
      <c r="E180" s="40">
        <v>41394.752777777801</v>
      </c>
      <c r="F180" s="40">
        <v>41394.711111111101</v>
      </c>
      <c r="G180" t="s">
        <v>29</v>
      </c>
      <c r="H180">
        <v>60000017963908</v>
      </c>
      <c r="I180" t="s">
        <v>1760</v>
      </c>
      <c r="J180" t="s">
        <v>1761</v>
      </c>
      <c r="K180" t="s">
        <v>32</v>
      </c>
      <c r="L180">
        <v>6</v>
      </c>
      <c r="M180" t="s">
        <v>33</v>
      </c>
      <c r="N180">
        <v>60000015461254</v>
      </c>
      <c r="O180">
        <v>60000016462661</v>
      </c>
      <c r="P180">
        <v>145168000001716</v>
      </c>
      <c r="R180" t="s">
        <v>34</v>
      </c>
      <c r="S180" t="s">
        <v>35</v>
      </c>
      <c r="T180" t="s">
        <v>36</v>
      </c>
      <c r="W180" t="s">
        <v>37</v>
      </c>
      <c r="AC180" t="s">
        <v>1762</v>
      </c>
      <c r="AD180" t="s">
        <v>1437</v>
      </c>
      <c r="AE180" s="14" t="str">
        <f t="shared" si="153"/>
        <v>Dra Maria :  Retornei ao caso clinico de Kaletra QD e continuei  dando destaque a  KAL como o único IP que demonstrou eficácia comprovada no combate ao HIV no SNC e  orientei  o manejo de EAs e da má adesão com a dose única de Kaletra, evitando a Switch Terapy, não recomendada por o consenso. Dei  ênfase ao guia de investigação, manejo e prevenção das co-morbidades associadas ao HIV, dando destaque ao manejo das doenças renais e alterações neurocognitivas. Demonstrei  o  valor de escolher um esquema com penetração e alta no escore de Letendre (KAL + BIO = 9 pontos) . #OPV: continuar destacando o manejo dos eventos adversos de Kaletra e posologia QD.</v>
      </c>
      <c r="AF180" s="14" t="str">
        <f t="shared" si="155"/>
        <v>Dra Maria :  Retornei ao caso clinico de Kaletra QD e continuei  dando destaque a  KAL como o único IP que demonstrou eficácia comprovada no combate ao HIV no SNC e  orientei  o manejo de EAs e da má adesão com a dose única de Kaletra, evitando a Switch Terapy, não recomendada por o consenso. Dei  ênfase ao guia de investigação, manejo e prevenção das co-morbidades associadas ao HIV, dando destaque ao manejo das doenças renais e alterações neurocognitivas. Demonstrei  o  valor de escolher um esquema com penetração e alta no escore de Letendre (KAL + BIO = 9 pontos) . #OPV: continuar destacando o manejo dos eventos adversos de Kaletra e posologia QD.</v>
      </c>
      <c r="AG180" s="14">
        <f t="shared" si="156"/>
        <v>575</v>
      </c>
      <c r="AH180" s="14">
        <f t="shared" ref="AH180:AL180" si="212">IFERROR(FIND("#",$AF180,AG180+1),LEN($AF180)+1)</f>
        <v>658</v>
      </c>
      <c r="AI180" s="14">
        <f t="shared" si="212"/>
        <v>658</v>
      </c>
      <c r="AJ180" s="14">
        <f t="shared" si="212"/>
        <v>658</v>
      </c>
      <c r="AK180" s="14">
        <f t="shared" si="212"/>
        <v>658</v>
      </c>
      <c r="AL180" s="14">
        <f t="shared" si="212"/>
        <v>658</v>
      </c>
      <c r="AM180" s="14" t="str">
        <f t="shared" si="185"/>
        <v>#OPV: continuar destacando o manejo dos eventos adversos de Kaletra e posologia QD.</v>
      </c>
      <c r="AN180" s="14" t="str">
        <f t="shared" si="186"/>
        <v/>
      </c>
      <c r="AO180" s="14" t="str">
        <f t="shared" si="187"/>
        <v/>
      </c>
      <c r="AP180" s="14" t="str">
        <f t="shared" si="188"/>
        <v/>
      </c>
      <c r="AQ180" s="14" t="str">
        <f t="shared" si="189"/>
        <v/>
      </c>
      <c r="AR180" s="14" t="str">
        <f t="shared" si="190"/>
        <v/>
      </c>
    </row>
    <row r="181" spans="1:44" x14ac:dyDescent="0.25">
      <c r="A181">
        <v>1</v>
      </c>
      <c r="B181" t="s">
        <v>28</v>
      </c>
      <c r="C181">
        <v>392103</v>
      </c>
      <c r="D181" s="40">
        <v>41393.520833333299</v>
      </c>
      <c r="E181" s="40">
        <v>41394.771527777797</v>
      </c>
      <c r="F181" s="40">
        <v>41394.729861111096</v>
      </c>
      <c r="G181" t="s">
        <v>29</v>
      </c>
      <c r="H181">
        <v>60000012276991</v>
      </c>
      <c r="I181" t="s">
        <v>1763</v>
      </c>
      <c r="J181" t="s">
        <v>1764</v>
      </c>
      <c r="M181" t="s">
        <v>33</v>
      </c>
      <c r="N181">
        <v>60000015461254</v>
      </c>
      <c r="O181">
        <v>60000016462661</v>
      </c>
      <c r="P181">
        <v>145168000001784</v>
      </c>
      <c r="R181" t="s">
        <v>34</v>
      </c>
      <c r="S181" t="s">
        <v>35</v>
      </c>
      <c r="T181" t="s">
        <v>36</v>
      </c>
      <c r="W181" t="s">
        <v>37</v>
      </c>
      <c r="AC181" t="s">
        <v>1765</v>
      </c>
      <c r="AD181" t="s">
        <v>1446</v>
      </c>
      <c r="AE181" s="14" t="str">
        <f t="shared" si="153"/>
        <v>Dr Emerson: Comecei fazendo a seguinte pergunta: o que a Dr. acha mais importante na adesão, a quantidade de comprimidos ou a de tomadas, ele me respondeu o que tem mais impacto na adesão do paciente é quantidade de tomadas e comentei sobre o estudo do Ritonavir demonstrou que 47% dos pacientes intercalaram uma das doses, sendo assim aproveitei e destaque o caso clinico de Kaletra QD e suas vantagens e comentei sobre o Eurosida destacando que o esquema: Atazanavir/r e tenofivir foi colocado em cheque devido ao resultado do estudo  #OPV: continuar dando ênfase ao manejo não farmacológico dos eventos adversos do Kaletra.</v>
      </c>
      <c r="AF181" s="14" t="str">
        <f t="shared" si="155"/>
        <v>Dr Emerson: Comecei fazendo a seguinte pergunta: o que a Dr. acha mais importante na adesão, a quantidade de comprimidos ou a de tomadas, ele me respondeu o que tem mais impacto na adesão do paciente é quantidade de tomadas e comentei sobre o estudo do Ritonavir demonstrou que 47% dos pacientes intercalaram uma das doses, sendo assim aproveitei e destaque o caso clinico de Kaletra QD e suas vantagens e comentei sobre o Eurosida destacando que o esquema: Atazanavir/r e tenofivir foi colocado em cheque devido ao resultado do estudo  #OPV: continuar dando ênfase ao manejo não farmacológico dos eventos adversos do Kaletra.</v>
      </c>
      <c r="AG181" s="14">
        <f t="shared" si="156"/>
        <v>538</v>
      </c>
      <c r="AH181" s="14">
        <f t="shared" ref="AH181:AL181" si="213">IFERROR(FIND("#",$AF181,AG181+1),LEN($AF181)+1)</f>
        <v>627</v>
      </c>
      <c r="AI181" s="14">
        <f t="shared" si="213"/>
        <v>627</v>
      </c>
      <c r="AJ181" s="14">
        <f t="shared" si="213"/>
        <v>627</v>
      </c>
      <c r="AK181" s="14">
        <f t="shared" si="213"/>
        <v>627</v>
      </c>
      <c r="AL181" s="14">
        <f t="shared" si="213"/>
        <v>627</v>
      </c>
      <c r="AM181" s="14" t="str">
        <f t="shared" si="185"/>
        <v>#OPV: continuar dando ênfase ao manejo não farmacológico dos eventos adversos do Kaletra.</v>
      </c>
      <c r="AN181" s="14" t="str">
        <f t="shared" si="186"/>
        <v/>
      </c>
      <c r="AO181" s="14" t="str">
        <f t="shared" si="187"/>
        <v/>
      </c>
      <c r="AP181" s="14" t="str">
        <f t="shared" si="188"/>
        <v/>
      </c>
      <c r="AQ181" s="14" t="str">
        <f t="shared" si="189"/>
        <v/>
      </c>
      <c r="AR181" s="14" t="str">
        <f t="shared" si="190"/>
        <v/>
      </c>
    </row>
    <row r="182" spans="1:44" x14ac:dyDescent="0.25">
      <c r="A182">
        <v>1</v>
      </c>
      <c r="B182" t="s">
        <v>28</v>
      </c>
      <c r="C182">
        <v>392103</v>
      </c>
      <c r="D182" s="40">
        <v>41393.479166666701</v>
      </c>
      <c r="E182" s="40">
        <v>41394.766666666699</v>
      </c>
      <c r="F182" s="40">
        <v>41394.724999999999</v>
      </c>
      <c r="G182" t="s">
        <v>29</v>
      </c>
      <c r="H182">
        <v>60000012409763</v>
      </c>
      <c r="I182" t="s">
        <v>1766</v>
      </c>
      <c r="J182" t="s">
        <v>1767</v>
      </c>
      <c r="K182" t="s">
        <v>180</v>
      </c>
      <c r="L182">
        <v>3</v>
      </c>
      <c r="M182" t="s">
        <v>33</v>
      </c>
      <c r="N182">
        <v>60000015461254</v>
      </c>
      <c r="O182">
        <v>60000016462661</v>
      </c>
      <c r="P182">
        <v>145168000001765</v>
      </c>
      <c r="R182" t="s">
        <v>34</v>
      </c>
      <c r="S182" t="s">
        <v>35</v>
      </c>
      <c r="T182" t="s">
        <v>36</v>
      </c>
      <c r="W182" t="s">
        <v>37</v>
      </c>
      <c r="AC182" t="s">
        <v>1768</v>
      </c>
      <c r="AD182" t="s">
        <v>1446</v>
      </c>
      <c r="AE182" s="14" t="str">
        <f t="shared" si="153"/>
        <v>Dra Helena Promovi que a medica  observe mais  paciente,pois ele pode ter uma provável predisposição a males neurocognitivos acendidos pelo o HIV e que, às vezes, são potencializados por efeitos colaterais do ITRNN e corroborei com a ponderação de escolher um esquema com penetração e alta no escore de Letendre  #OPV: continuar destacando o manejo dos eventos adversos de Kaletra e posologia QD, promover o material do Dr. Lauro.</v>
      </c>
      <c r="AF182" s="14" t="str">
        <f t="shared" si="155"/>
        <v>Dra Helena Promovi que a medica  observe mais  paciente,pois ele pode ter uma provável predisposição a males neurocognitivos acendidos pelo o HIV e que, às vezes, são potencializados por efeitos colaterais do ITRNN e corroborei com a ponderação de escolher um esquema com penetração e alta no escore de Letendre  #OPV: continuar destacando o manejo dos eventos adversos de Kaletra e posologia QD, promover o material do Dr. Lauro.</v>
      </c>
      <c r="AG182" s="14">
        <f t="shared" si="156"/>
        <v>314</v>
      </c>
      <c r="AH182" s="14">
        <f t="shared" ref="AH182:AL182" si="214">IFERROR(FIND("#",$AF182,AG182+1),LEN($AF182)+1)</f>
        <v>431</v>
      </c>
      <c r="AI182" s="14">
        <f t="shared" si="214"/>
        <v>431</v>
      </c>
      <c r="AJ182" s="14">
        <f t="shared" si="214"/>
        <v>431</v>
      </c>
      <c r="AK182" s="14">
        <f t="shared" si="214"/>
        <v>431</v>
      </c>
      <c r="AL182" s="14">
        <f t="shared" si="214"/>
        <v>431</v>
      </c>
      <c r="AM182" s="14" t="str">
        <f t="shared" si="185"/>
        <v>#OPV: continuar destacando o manejo dos eventos adversos de Kaletra e posologia QD, promover o material do Dr. Lauro.</v>
      </c>
      <c r="AN182" s="14" t="str">
        <f t="shared" si="186"/>
        <v/>
      </c>
      <c r="AO182" s="14" t="str">
        <f t="shared" si="187"/>
        <v/>
      </c>
      <c r="AP182" s="14" t="str">
        <f t="shared" si="188"/>
        <v/>
      </c>
      <c r="AQ182" s="14" t="str">
        <f t="shared" si="189"/>
        <v/>
      </c>
      <c r="AR182" s="14" t="str">
        <f t="shared" si="190"/>
        <v/>
      </c>
    </row>
    <row r="183" spans="1:44" x14ac:dyDescent="0.25">
      <c r="A183">
        <v>1</v>
      </c>
      <c r="B183" t="s">
        <v>28</v>
      </c>
      <c r="C183">
        <v>392103</v>
      </c>
      <c r="D183" s="40">
        <v>41393.458333333299</v>
      </c>
      <c r="E183" s="40">
        <v>41394.770138888904</v>
      </c>
      <c r="F183" s="40">
        <v>41394.728472222203</v>
      </c>
      <c r="G183" t="s">
        <v>29</v>
      </c>
      <c r="H183">
        <v>60000017151094</v>
      </c>
      <c r="I183" t="s">
        <v>1769</v>
      </c>
      <c r="J183" t="s">
        <v>1770</v>
      </c>
      <c r="K183" t="s">
        <v>41</v>
      </c>
      <c r="L183">
        <v>3</v>
      </c>
      <c r="M183" t="s">
        <v>33</v>
      </c>
      <c r="N183">
        <v>60000015461254</v>
      </c>
      <c r="O183">
        <v>60000016462661</v>
      </c>
      <c r="P183">
        <v>145168000001775</v>
      </c>
      <c r="R183" t="s">
        <v>34</v>
      </c>
      <c r="S183" t="s">
        <v>35</v>
      </c>
      <c r="T183" t="s">
        <v>36</v>
      </c>
      <c r="W183" t="s">
        <v>37</v>
      </c>
      <c r="AC183" t="s">
        <v>1771</v>
      </c>
      <c r="AD183" t="s">
        <v>1446</v>
      </c>
      <c r="AE183" s="14" t="str">
        <f t="shared" si="153"/>
        <v>Dra Regina Nesta visita abordei a dificuldade na adesão , principalmente na tomada do Ritonavir,Continuei foco em manejo de EAs, coformulação ,comodidade e flexibilidade da posologia, e também não necessidade de refrigeração, o que ajuda na adesão do kaletra e percebi que a Dra se preocupa muito com adesão, o que pode gerar uma oportunidade.  #OPV: na próxima visita focar as alterações renais e ósseas.</v>
      </c>
      <c r="AF183" s="14" t="str">
        <f t="shared" si="155"/>
        <v>Dra Regina Nesta visita abordei a dificuldade na adesão , principalmente na tomada do Ritonavir,Continuei foco em manejo de EAs, coformulação ,comodidade e flexibilidade da posologia, e também não necessidade de refrigeração, o que ajuda na adesão do kaletra e percebi que a Dra se preocupa muito com adesão, o que pode gerar uma oportunidade.  #OPV: na próxima visita focar as alterações renais e ósseas.</v>
      </c>
      <c r="AG183" s="14">
        <f t="shared" si="156"/>
        <v>346</v>
      </c>
      <c r="AH183" s="14">
        <f t="shared" ref="AH183:AL183" si="215">IFERROR(FIND("#",$AF183,AG183+1),LEN($AF183)+1)</f>
        <v>406</v>
      </c>
      <c r="AI183" s="14">
        <f t="shared" si="215"/>
        <v>406</v>
      </c>
      <c r="AJ183" s="14">
        <f t="shared" si="215"/>
        <v>406</v>
      </c>
      <c r="AK183" s="14">
        <f t="shared" si="215"/>
        <v>406</v>
      </c>
      <c r="AL183" s="14">
        <f t="shared" si="215"/>
        <v>406</v>
      </c>
      <c r="AM183" s="14" t="str">
        <f t="shared" si="185"/>
        <v>#OPV: na próxima visita focar as alterações renais e ósseas.</v>
      </c>
      <c r="AN183" s="14" t="str">
        <f t="shared" si="186"/>
        <v/>
      </c>
      <c r="AO183" s="14" t="str">
        <f t="shared" si="187"/>
        <v/>
      </c>
      <c r="AP183" s="14" t="str">
        <f t="shared" si="188"/>
        <v/>
      </c>
      <c r="AQ183" s="14" t="str">
        <f t="shared" si="189"/>
        <v/>
      </c>
      <c r="AR183" s="14" t="str">
        <f t="shared" si="190"/>
        <v/>
      </c>
    </row>
    <row r="184" spans="1:44" x14ac:dyDescent="0.25">
      <c r="A184">
        <v>1</v>
      </c>
      <c r="B184" t="s">
        <v>28</v>
      </c>
      <c r="C184">
        <v>392103</v>
      </c>
      <c r="D184" s="40">
        <v>41393.395833333299</v>
      </c>
      <c r="E184" s="40">
        <v>41394.759722222203</v>
      </c>
      <c r="F184" s="40">
        <v>41394.718055555597</v>
      </c>
      <c r="G184" t="s">
        <v>29</v>
      </c>
      <c r="H184">
        <v>60000012286087</v>
      </c>
      <c r="I184" t="s">
        <v>1772</v>
      </c>
      <c r="J184" t="s">
        <v>1773</v>
      </c>
      <c r="K184" t="s">
        <v>32</v>
      </c>
      <c r="L184">
        <v>3</v>
      </c>
      <c r="M184" t="s">
        <v>33</v>
      </c>
      <c r="N184">
        <v>60000015461254</v>
      </c>
      <c r="O184">
        <v>60000016462661</v>
      </c>
      <c r="P184">
        <v>145168000001748</v>
      </c>
      <c r="R184" t="s">
        <v>34</v>
      </c>
      <c r="S184" t="s">
        <v>35</v>
      </c>
      <c r="T184" t="s">
        <v>61</v>
      </c>
      <c r="W184" t="s">
        <v>37</v>
      </c>
      <c r="AC184" t="s">
        <v>1774</v>
      </c>
      <c r="AD184" t="s">
        <v>1446</v>
      </c>
      <c r="AE184" s="14" t="str">
        <f t="shared" si="153"/>
        <v>Dr. Hugo Destaquei  o material do Dr. Lauro Dando ênfase a dificuldade de manejar e instiguei a Dra a utilizar uma droga mais segura para pacientes com risco renal , dei ênfase ao resultado do  Eurosida destacando que o esquema: Atazanavir/r e tenofivir foi colocado em cheque devido ao resultado do estudo.  #OPV: continuar dando ênfase a adesão e ao manejo não farmacológico dos eventos adversos do Kaletra</v>
      </c>
      <c r="AF184" s="14" t="str">
        <f t="shared" si="155"/>
        <v>Dr. Hugo Destaquei  o material do Dr. Lauro Dando ênfase a dificuldade de manejar e instiguei a Dra a utilizar uma droga mais segura para pacientes com risco renal , dei ênfase ao resultado do  Eurosida destacando que o esquema: Atazanavir/r e tenofivir foi colocado em cheque devido ao resultado do estudo.  #OPV: continuar dando ênfase a adesão e ao manejo não farmacológico dos eventos adversos do Kaletra</v>
      </c>
      <c r="AG184" s="14">
        <f t="shared" si="156"/>
        <v>310</v>
      </c>
      <c r="AH184" s="14">
        <f t="shared" ref="AH184:AL184" si="216">IFERROR(FIND("#",$AF184,AG184+1),LEN($AF184)+1)</f>
        <v>409</v>
      </c>
      <c r="AI184" s="14">
        <f t="shared" si="216"/>
        <v>409</v>
      </c>
      <c r="AJ184" s="14">
        <f t="shared" si="216"/>
        <v>409</v>
      </c>
      <c r="AK184" s="14">
        <f t="shared" si="216"/>
        <v>409</v>
      </c>
      <c r="AL184" s="14">
        <f t="shared" si="216"/>
        <v>409</v>
      </c>
      <c r="AM184" s="14" t="str">
        <f t="shared" si="185"/>
        <v>#OPV: continuar dando ênfase a adesão e ao manejo não farmacológico dos eventos adversos do Kaletra</v>
      </c>
      <c r="AN184" s="14" t="str">
        <f t="shared" si="186"/>
        <v/>
      </c>
      <c r="AO184" s="14" t="str">
        <f t="shared" si="187"/>
        <v/>
      </c>
      <c r="AP184" s="14" t="str">
        <f t="shared" si="188"/>
        <v/>
      </c>
      <c r="AQ184" s="14" t="str">
        <f t="shared" si="189"/>
        <v/>
      </c>
      <c r="AR184" s="14" t="str">
        <f t="shared" si="190"/>
        <v/>
      </c>
    </row>
    <row r="185" spans="1:44" x14ac:dyDescent="0.25">
      <c r="A185">
        <v>1</v>
      </c>
      <c r="B185" t="s">
        <v>28</v>
      </c>
      <c r="C185">
        <v>392103</v>
      </c>
      <c r="D185" s="40">
        <v>41390.663194444402</v>
      </c>
      <c r="E185" s="40">
        <v>41390.666666666701</v>
      </c>
      <c r="F185" s="40">
        <v>41390.625</v>
      </c>
      <c r="G185" t="s">
        <v>29</v>
      </c>
      <c r="H185">
        <v>60000012249487</v>
      </c>
      <c r="I185" t="s">
        <v>178</v>
      </c>
      <c r="J185" t="s">
        <v>179</v>
      </c>
      <c r="K185" t="s">
        <v>180</v>
      </c>
      <c r="L185">
        <v>6</v>
      </c>
      <c r="M185" t="s">
        <v>33</v>
      </c>
      <c r="N185">
        <v>60000015461254</v>
      </c>
      <c r="O185">
        <v>60000016462661</v>
      </c>
      <c r="P185">
        <v>145168000001610</v>
      </c>
      <c r="R185" t="s">
        <v>34</v>
      </c>
      <c r="S185" t="s">
        <v>35</v>
      </c>
      <c r="T185" t="s">
        <v>36</v>
      </c>
      <c r="W185" t="s">
        <v>37</v>
      </c>
      <c r="AC185" t="s">
        <v>1775</v>
      </c>
      <c r="AD185" t="s">
        <v>1446</v>
      </c>
      <c r="AE185" s="14" t="str">
        <f t="shared" si="153"/>
        <v>Dra Maria Claudia Revisita: Destaquei o material do Dr. Lauro, dando ênfase a dificuldade de exames que existe no posto e instiguei a Dra utilizar uma droga  mais segura em relação as alterações renais, a dra concordou porem observei que a percepção dela em relação a diarréia aumentou, conversei sobre o uso de cálcio, porem a Dra informou que o preço é a grande barreira. #OPV: continuar focando no manejo dos EAS de Kaletra. Observação: verificar a possibilidade de patrocínio para o brasileiro</v>
      </c>
      <c r="AF185" s="14" t="str">
        <f t="shared" si="155"/>
        <v>Dra Maria Claudia Revisita: Destaquei o material do Dr. Lauro, dando ênfase a dificuldade de exames que existe no posto e instiguei a Dra utilizar uma droga  mais segura em relação as alterações renais, a dra concordou porem observei que a percepção dela em relação a diarréia aumentou, conversei sobre o uso de cálcio, porem a Dra informou que o preço é a grande barreira. #OPV: continuar focando no manejo dos EAS de Kaletra. Observação: verificar a possibilidade de patrocínio para o brasileiro</v>
      </c>
      <c r="AG185" s="14">
        <f t="shared" si="156"/>
        <v>375</v>
      </c>
      <c r="AH185" s="14">
        <f t="shared" ref="AH185:AL185" si="217">IFERROR(FIND("#",$AF185,AG185+1),LEN($AF185)+1)</f>
        <v>498</v>
      </c>
      <c r="AI185" s="14">
        <f t="shared" si="217"/>
        <v>498</v>
      </c>
      <c r="AJ185" s="14">
        <f t="shared" si="217"/>
        <v>498</v>
      </c>
      <c r="AK185" s="14">
        <f t="shared" si="217"/>
        <v>498</v>
      </c>
      <c r="AL185" s="14">
        <f t="shared" si="217"/>
        <v>498</v>
      </c>
      <c r="AM185" s="14" t="str">
        <f t="shared" si="185"/>
        <v>#OPV: continuar focando no manejo dos EAS de Kaletra. Observação: verificar a possibilidade de patrocínio para o brasileiro</v>
      </c>
      <c r="AN185" s="14" t="str">
        <f t="shared" si="186"/>
        <v/>
      </c>
      <c r="AO185" s="14" t="str">
        <f t="shared" si="187"/>
        <v/>
      </c>
      <c r="AP185" s="14" t="str">
        <f t="shared" si="188"/>
        <v/>
      </c>
      <c r="AQ185" s="14" t="str">
        <f t="shared" si="189"/>
        <v/>
      </c>
      <c r="AR185" s="14" t="str">
        <f t="shared" si="190"/>
        <v/>
      </c>
    </row>
    <row r="186" spans="1:44" x14ac:dyDescent="0.25">
      <c r="A186">
        <v>1</v>
      </c>
      <c r="B186" t="s">
        <v>28</v>
      </c>
      <c r="C186">
        <v>392103</v>
      </c>
      <c r="D186" s="40">
        <v>41390.654166666704</v>
      </c>
      <c r="E186" s="40">
        <v>41390.655555555597</v>
      </c>
      <c r="F186" s="40">
        <v>41390.613888888904</v>
      </c>
      <c r="G186" t="s">
        <v>29</v>
      </c>
      <c r="H186">
        <v>60000012314291</v>
      </c>
      <c r="I186" t="s">
        <v>1776</v>
      </c>
      <c r="J186" t="s">
        <v>1777</v>
      </c>
      <c r="K186" t="s">
        <v>41</v>
      </c>
      <c r="L186">
        <v>3</v>
      </c>
      <c r="M186" t="s">
        <v>33</v>
      </c>
      <c r="N186">
        <v>60000015461254</v>
      </c>
      <c r="O186">
        <v>60000016462661</v>
      </c>
      <c r="P186">
        <v>145168000001454</v>
      </c>
      <c r="R186" t="s">
        <v>34</v>
      </c>
      <c r="S186" t="s">
        <v>35</v>
      </c>
      <c r="T186" t="s">
        <v>36</v>
      </c>
      <c r="W186" t="s">
        <v>37</v>
      </c>
      <c r="AC186" t="s">
        <v>1778</v>
      </c>
      <c r="AD186" t="s">
        <v>1446</v>
      </c>
      <c r="AE186" s="14" t="str">
        <f t="shared" si="153"/>
        <v>Dra Halime:  Perguntei em que momento da terapia ela utiliza Kaletra, ela me respondeu que tem um ambulatório só de gestantes e que neste ambulatório tem Kaletra como primeira opção, aproveitei e destaque o consenso DHHS, ela também demonstrou ter uma objeção: náuseas. Destaquei o guia de investigação, manejo e prevenção das co-morbidades associadas ao HIV, dei ênfase ao manejo da depressão. #OPV: continuar focando em gestantes e nos EAS de Kaletra.</v>
      </c>
      <c r="AF186" s="14" t="str">
        <f t="shared" si="155"/>
        <v>Dra Halime:  Perguntei em que momento da terapia ela utiliza Kaletra, ela me respondeu que tem um ambulatório só de gestantes e que neste ambulatório tem Kaletra como primeira opção, aproveitei e destaque o consenso DHHS, ela também demonstrou ter uma objeção: náuseas. Destaquei o guia de investigação, manejo e prevenção das co-morbidades associadas ao HIV, dei ênfase ao manejo da depressão. #OPV: continuar focando em gestantes e nos EAS de Kaletra.</v>
      </c>
      <c r="AG186" s="14">
        <f t="shared" si="156"/>
        <v>396</v>
      </c>
      <c r="AH186" s="14">
        <f t="shared" ref="AH186:AL186" si="218">IFERROR(FIND("#",$AF186,AG186+1),LEN($AF186)+1)</f>
        <v>454</v>
      </c>
      <c r="AI186" s="14">
        <f t="shared" si="218"/>
        <v>454</v>
      </c>
      <c r="AJ186" s="14">
        <f t="shared" si="218"/>
        <v>454</v>
      </c>
      <c r="AK186" s="14">
        <f t="shared" si="218"/>
        <v>454</v>
      </c>
      <c r="AL186" s="14">
        <f t="shared" si="218"/>
        <v>454</v>
      </c>
      <c r="AM186" s="14" t="str">
        <f t="shared" si="185"/>
        <v>#OPV: continuar focando em gestantes e nos EAS de Kaletra.</v>
      </c>
      <c r="AN186" s="14" t="str">
        <f t="shared" si="186"/>
        <v/>
      </c>
      <c r="AO186" s="14" t="str">
        <f t="shared" si="187"/>
        <v/>
      </c>
      <c r="AP186" s="14" t="str">
        <f t="shared" si="188"/>
        <v/>
      </c>
      <c r="AQ186" s="14" t="str">
        <f t="shared" si="189"/>
        <v/>
      </c>
      <c r="AR186" s="14" t="str">
        <f t="shared" si="190"/>
        <v/>
      </c>
    </row>
    <row r="187" spans="1:44" x14ac:dyDescent="0.25">
      <c r="A187">
        <v>1</v>
      </c>
      <c r="B187" t="s">
        <v>28</v>
      </c>
      <c r="C187">
        <v>392103</v>
      </c>
      <c r="D187" s="40">
        <v>41390.654166666704</v>
      </c>
      <c r="E187" s="40">
        <v>41390.655555555597</v>
      </c>
      <c r="F187" s="40">
        <v>41390.613888888904</v>
      </c>
      <c r="G187" t="s">
        <v>29</v>
      </c>
      <c r="H187">
        <v>60000012314291</v>
      </c>
      <c r="I187" t="s">
        <v>1776</v>
      </c>
      <c r="J187" t="s">
        <v>1777</v>
      </c>
      <c r="K187" t="s">
        <v>41</v>
      </c>
      <c r="L187">
        <v>3</v>
      </c>
      <c r="M187" t="s">
        <v>33</v>
      </c>
      <c r="N187">
        <v>60000015461254</v>
      </c>
      <c r="O187">
        <v>60000016462661</v>
      </c>
      <c r="P187">
        <v>145168000001454</v>
      </c>
      <c r="R187" t="s">
        <v>34</v>
      </c>
      <c r="S187" t="s">
        <v>35</v>
      </c>
      <c r="T187" t="s">
        <v>36</v>
      </c>
      <c r="W187" t="s">
        <v>37</v>
      </c>
      <c r="AC187" t="s">
        <v>1778</v>
      </c>
      <c r="AD187" t="s">
        <v>1446</v>
      </c>
      <c r="AE187" s="14" t="str">
        <f t="shared" si="153"/>
        <v>Dra Halime:  Perguntei em que momento da terapia ela utiliza Kaletra, ela me respondeu que tem um ambulatório só de gestantes e que neste ambulatório tem Kaletra como primeira opção, aproveitei e destaque o consenso DHHS, ela também demonstrou ter uma objeção: náuseas. Destaquei o guia de investigação, manejo e prevenção das co-morbidades associadas ao HIV, dei ênfase ao manejo da depressão. #OPV: continuar focando em gestantes e nos EAS de Kaletra.</v>
      </c>
      <c r="AF187" s="14" t="str">
        <f t="shared" si="155"/>
        <v>Dra Halime:  Perguntei em que momento da terapia ela utiliza Kaletra, ela me respondeu que tem um ambulatório só de gestantes e que neste ambulatório tem Kaletra como primeira opção, aproveitei e destaque o consenso DHHS, ela também demonstrou ter uma objeção: náuseas. Destaquei o guia de investigação, manejo e prevenção das co-morbidades associadas ao HIV, dei ênfase ao manejo da depressão. #OPV: continuar focando em gestantes e nos EAS de Kaletra.</v>
      </c>
      <c r="AG187" s="14">
        <f t="shared" si="156"/>
        <v>396</v>
      </c>
      <c r="AH187" s="14">
        <f t="shared" ref="AH187:AL187" si="219">IFERROR(FIND("#",$AF187,AG187+1),LEN($AF187)+1)</f>
        <v>454</v>
      </c>
      <c r="AI187" s="14">
        <f t="shared" si="219"/>
        <v>454</v>
      </c>
      <c r="AJ187" s="14">
        <f t="shared" si="219"/>
        <v>454</v>
      </c>
      <c r="AK187" s="14">
        <f t="shared" si="219"/>
        <v>454</v>
      </c>
      <c r="AL187" s="14">
        <f t="shared" si="219"/>
        <v>454</v>
      </c>
      <c r="AM187" s="14" t="str">
        <f t="shared" si="185"/>
        <v>#OPV: continuar focando em gestantes e nos EAS de Kaletra.</v>
      </c>
      <c r="AN187" s="14" t="str">
        <f t="shared" si="186"/>
        <v/>
      </c>
      <c r="AO187" s="14" t="str">
        <f t="shared" si="187"/>
        <v/>
      </c>
      <c r="AP187" s="14" t="str">
        <f t="shared" si="188"/>
        <v/>
      </c>
      <c r="AQ187" s="14" t="str">
        <f t="shared" si="189"/>
        <v/>
      </c>
      <c r="AR187" s="14" t="str">
        <f t="shared" si="190"/>
        <v/>
      </c>
    </row>
    <row r="188" spans="1:44" x14ac:dyDescent="0.25">
      <c r="A188">
        <v>1</v>
      </c>
      <c r="B188" t="s">
        <v>28</v>
      </c>
      <c r="C188">
        <v>392103</v>
      </c>
      <c r="D188" s="40">
        <v>41390.5625</v>
      </c>
      <c r="E188" s="40">
        <v>41390.668749999997</v>
      </c>
      <c r="F188" s="40">
        <v>41390.627083333296</v>
      </c>
      <c r="G188" t="s">
        <v>29</v>
      </c>
      <c r="H188">
        <v>60000017963792</v>
      </c>
      <c r="I188" t="s">
        <v>1779</v>
      </c>
      <c r="J188" t="s">
        <v>1780</v>
      </c>
      <c r="K188" t="s">
        <v>32</v>
      </c>
      <c r="L188">
        <v>6</v>
      </c>
      <c r="M188" t="s">
        <v>33</v>
      </c>
      <c r="N188">
        <v>60000015461254</v>
      </c>
      <c r="O188">
        <v>60000016462661</v>
      </c>
      <c r="P188">
        <v>145168000001618</v>
      </c>
      <c r="R188" t="s">
        <v>34</v>
      </c>
      <c r="S188" t="s">
        <v>35</v>
      </c>
      <c r="T188" t="s">
        <v>36</v>
      </c>
      <c r="W188" t="s">
        <v>37</v>
      </c>
      <c r="AC188" t="s">
        <v>1781</v>
      </c>
      <c r="AD188" t="s">
        <v>1437</v>
      </c>
      <c r="AE188" s="14" t="str">
        <f t="shared" si="153"/>
        <v>Dra Aparecida: Revisita: Médica tem muitos pacientes naive, por isso mantive destaque em Kaletra como primeira escolha, visando a estratégia de maior tempo de estudo, 7 anos, de pacientes sem falha com Kaletra e ainda com a comodidade de escolher a posologia QD ou BID e dei ênfase a coformulação e maior dificuldade de falhas na adesão por não precisar refrigeração, e finalizei dando ênfase a dificuldade de se manejar a doença renal e instiguei a dra a prescrever uma droga com mais segura.</v>
      </c>
      <c r="AF188" s="14" t="str">
        <f t="shared" si="155"/>
        <v>Dra Aparecida: Revisita: Médica tem muitos pacientes naive, por isso mantive destaque em Kaletra como primeira escolha, visando a estratégia de maior tempo de estudo, 7 anos, de pacientes sem falha com Kaletra e ainda com a comodidade de escolher a posologia QD ou BID e dei ênfase a coformulação e maior dificuldade de falhas na adesão por não precisar refrigeração, e finalizei dando ênfase a dificuldade de se manejar a doença renal e instiguei a dra a prescrever uma droga com mais segura.</v>
      </c>
      <c r="AG188" s="14">
        <f t="shared" si="156"/>
        <v>1</v>
      </c>
      <c r="AH188" s="14">
        <f t="shared" ref="AH188:AL188" si="220">IFERROR(FIND("#",$AF188,AG188+1),LEN($AF188)+1)</f>
        <v>494</v>
      </c>
      <c r="AI188" s="14">
        <f t="shared" si="220"/>
        <v>494</v>
      </c>
      <c r="AJ188" s="14">
        <f t="shared" si="220"/>
        <v>494</v>
      </c>
      <c r="AK188" s="14">
        <f t="shared" si="220"/>
        <v>494</v>
      </c>
      <c r="AL188" s="14">
        <f t="shared" si="220"/>
        <v>494</v>
      </c>
      <c r="AM188" s="14" t="str">
        <f t="shared" si="185"/>
        <v>Dra Aparecida: Revisita: Médica tem muitos pacientes naive, por isso mantive destaque em Kaletra como primeira escolha, visando a estratégia de maior tempo de estudo, 7 anos, de pacientes sem falha com Kaletra e ainda com a comodidade de escolher a posologia QD ou BID e dei ênfase a coformulação e maior dificuldade de falhas na adesão por não precisar refrigeração, e finalizei dando ênfase a dificuldade de se manejar a doença renal e instiguei a dra a prescrever uma droga com mais segura.</v>
      </c>
      <c r="AN188" s="14" t="str">
        <f t="shared" si="186"/>
        <v/>
      </c>
      <c r="AO188" s="14" t="str">
        <f t="shared" si="187"/>
        <v/>
      </c>
      <c r="AP188" s="14" t="str">
        <f t="shared" si="188"/>
        <v/>
      </c>
      <c r="AQ188" s="14" t="str">
        <f t="shared" si="189"/>
        <v/>
      </c>
      <c r="AR188" s="14" t="str">
        <f t="shared" si="190"/>
        <v/>
      </c>
    </row>
    <row r="189" spans="1:44" x14ac:dyDescent="0.25">
      <c r="A189">
        <v>1</v>
      </c>
      <c r="B189" t="s">
        <v>28</v>
      </c>
      <c r="C189">
        <v>392103</v>
      </c>
      <c r="D189" s="40">
        <v>41390.395833333299</v>
      </c>
      <c r="E189" s="40">
        <v>41390.654166666704</v>
      </c>
      <c r="F189" s="40">
        <v>41390.612500000003</v>
      </c>
      <c r="G189" t="s">
        <v>29</v>
      </c>
      <c r="H189">
        <v>60000017968236</v>
      </c>
      <c r="I189" t="s">
        <v>1782</v>
      </c>
      <c r="J189" t="s">
        <v>1783</v>
      </c>
      <c r="K189" t="s">
        <v>41</v>
      </c>
      <c r="L189">
        <v>3</v>
      </c>
      <c r="M189" t="s">
        <v>33</v>
      </c>
      <c r="N189">
        <v>60000015461254</v>
      </c>
      <c r="O189">
        <v>60000016462661</v>
      </c>
      <c r="P189">
        <v>145168000001445</v>
      </c>
      <c r="R189" t="s">
        <v>34</v>
      </c>
      <c r="S189" t="s">
        <v>35</v>
      </c>
      <c r="T189" t="s">
        <v>61</v>
      </c>
      <c r="W189" t="s">
        <v>37</v>
      </c>
      <c r="AC189" t="s">
        <v>1784</v>
      </c>
      <c r="AD189" t="s">
        <v>1437</v>
      </c>
      <c r="AE189" s="14" t="str">
        <f t="shared" si="153"/>
        <v>Dra Edwiges:  Aproveitei e continuei a visita destacando estudo 720 e 830, quanto a durabilidade sem falhas e comodidade posológica de Kaletra e continuei focando Kaletra, principalmente no resgate, por se tratar de uma excelente droga e não precisar de RTV refrigerado, o que dificulta e muito, a adesão dos pacientes. #OPV :  Voltaria destacar o uso de kaletra para mulheres em idade fértil e diferenciação de Ip'r.</v>
      </c>
      <c r="AF189" s="14" t="str">
        <f t="shared" si="155"/>
        <v>Dra Edwiges:  Aproveitei e continuei a visita destacando estudo 720 e 830, quanto a durabilidade sem falhas e comodidade posológica de Kaletra e continuei focando Kaletra, principalmente no resgate, por se tratar de uma excelente droga e não precisar de RTV refrigerado, o que dificulta e muito, a adesão dos pacientes. #OPV :  Voltaria destacar o uso de kaletra para mulheres em idade fértil e diferenciação de Ip'r.</v>
      </c>
      <c r="AG189" s="14">
        <f t="shared" si="156"/>
        <v>321</v>
      </c>
      <c r="AH189" s="14">
        <f t="shared" ref="AH189:AL189" si="221">IFERROR(FIND("#",$AF189,AG189+1),LEN($AF189)+1)</f>
        <v>418</v>
      </c>
      <c r="AI189" s="14">
        <f t="shared" si="221"/>
        <v>418</v>
      </c>
      <c r="AJ189" s="14">
        <f t="shared" si="221"/>
        <v>418</v>
      </c>
      <c r="AK189" s="14">
        <f t="shared" si="221"/>
        <v>418</v>
      </c>
      <c r="AL189" s="14">
        <f t="shared" si="221"/>
        <v>418</v>
      </c>
      <c r="AM189" s="14" t="str">
        <f t="shared" si="185"/>
        <v>#OPV :  Voltaria destacar o uso de kaletra para mulheres em idade fértil e diferenciação de Ip'r.</v>
      </c>
      <c r="AN189" s="14" t="str">
        <f t="shared" si="186"/>
        <v/>
      </c>
      <c r="AO189" s="14" t="str">
        <f t="shared" si="187"/>
        <v/>
      </c>
      <c r="AP189" s="14" t="str">
        <f t="shared" si="188"/>
        <v/>
      </c>
      <c r="AQ189" s="14" t="str">
        <f t="shared" si="189"/>
        <v/>
      </c>
      <c r="AR189" s="14" t="str">
        <f t="shared" si="190"/>
        <v/>
      </c>
    </row>
    <row r="190" spans="1:44" x14ac:dyDescent="0.25">
      <c r="A190">
        <v>1</v>
      </c>
      <c r="B190" t="s">
        <v>28</v>
      </c>
      <c r="C190">
        <v>392103</v>
      </c>
      <c r="D190" s="40">
        <v>41390.333333333299</v>
      </c>
      <c r="E190" s="40">
        <v>41390.652083333298</v>
      </c>
      <c r="F190" s="40">
        <v>41390.610416666699</v>
      </c>
      <c r="G190" t="s">
        <v>29</v>
      </c>
      <c r="H190">
        <v>60000017968260</v>
      </c>
      <c r="I190" t="s">
        <v>1785</v>
      </c>
      <c r="J190" t="s">
        <v>1786</v>
      </c>
      <c r="M190" t="s">
        <v>33</v>
      </c>
      <c r="N190">
        <v>60000015461254</v>
      </c>
      <c r="O190">
        <v>60000016462661</v>
      </c>
      <c r="P190">
        <v>145168000001435</v>
      </c>
      <c r="R190" t="s">
        <v>34</v>
      </c>
      <c r="S190" t="s">
        <v>35</v>
      </c>
      <c r="T190" t="s">
        <v>36</v>
      </c>
      <c r="W190" t="s">
        <v>37</v>
      </c>
      <c r="AC190" t="s">
        <v>1787</v>
      </c>
      <c r="AD190" t="s">
        <v>1437</v>
      </c>
      <c r="AE190" s="14" t="str">
        <f t="shared" si="153"/>
        <v>Dr. Michel,  Iniciei sondado em que momento da terapia ele utiliza Kaletra, ele me respondeu que tem usa muito no resgate do Efavirenz, e as vezes no resgate do Atazanavir, mas  tem Kaletra como primeira opção, aproveitei e destaque o consenso DHHS, ela também demonstrou ter uma objeção: náuseas. Destaquei o guia de investigação, manejo e prevenção das co-morbidades associadas ao HIV, dei ênfase as alterações renais e dificuldade de manejo e instiguei ele a usar uma droga mais segura.. #MP o Dr. Adorou a qualidade do guia  e na sua opinião foi o melhor material entregue na conferencia, e solicitou para os residentes da AMI.  #OBJ:Manter foco na objeção com QD .   #OPV: continuar focando nos EAS de Kaletra, focando o resgate de ITRNN.</v>
      </c>
      <c r="AF190" s="14" t="str">
        <f t="shared" si="155"/>
        <v>Dr. Michel,  Iniciei sondado em que momento da terapia ele utiliza Kaletra, ele me respondeu que tem usa muito no resgate do Efavirenz, e as vezes no resgate do Atazanavir, mas  tem Kaletra como primeira opção, aproveitei e destaque o consenso DHHS, ela também demonstrou ter uma objeção: náuseas. Destaquei o guia de investigação, manejo e prevenção das co-morbidades associadas ao HIV, dei ênfase as alterações renais e dificuldade de manejo e instiguei ele a usar uma droga mais segura.. #MP o Dr. Adorou a qualidade do guia  e na sua opinião foi o melhor material entregue na conferencia, e solicitou para os residentes da AMI.  #OBJ:Manter foco na objeção com QD .   #OPV: continuar focando nos EAS de Kaletra, focando o resgate de ITRNN.</v>
      </c>
      <c r="AG190" s="14">
        <f t="shared" si="156"/>
        <v>492</v>
      </c>
      <c r="AH190" s="14">
        <f t="shared" ref="AH190:AL190" si="222">IFERROR(FIND("#",$AF190,AG190+1),LEN($AF190)+1)</f>
        <v>634</v>
      </c>
      <c r="AI190" s="14">
        <f t="shared" si="222"/>
        <v>673</v>
      </c>
      <c r="AJ190" s="14">
        <f t="shared" si="222"/>
        <v>744</v>
      </c>
      <c r="AK190" s="14">
        <f t="shared" si="222"/>
        <v>744</v>
      </c>
      <c r="AL190" s="14">
        <f t="shared" si="222"/>
        <v>744</v>
      </c>
      <c r="AM190" s="14" t="str">
        <f t="shared" si="185"/>
        <v xml:space="preserve">#MP o Dr. Adorou a qualidade do guia  e na sua opinião foi o melhor material entregue na conferencia, e solicitou para os residentes da AMI.  </v>
      </c>
      <c r="AN190" s="14" t="str">
        <f t="shared" si="186"/>
        <v xml:space="preserve">#OBJ:Manter foco na objeção com QD .   </v>
      </c>
      <c r="AO190" s="14" t="str">
        <f t="shared" si="187"/>
        <v>#OPV: continuar focando nos EAS de Kaletra, focando o resgate de ITRNN.</v>
      </c>
      <c r="AP190" s="14" t="str">
        <f t="shared" si="188"/>
        <v/>
      </c>
      <c r="AQ190" s="14" t="str">
        <f t="shared" si="189"/>
        <v/>
      </c>
      <c r="AR190" s="14" t="str">
        <f t="shared" si="190"/>
        <v/>
      </c>
    </row>
    <row r="191" spans="1:44" x14ac:dyDescent="0.25">
      <c r="A191">
        <v>1</v>
      </c>
      <c r="B191" t="s">
        <v>28</v>
      </c>
      <c r="C191">
        <v>392103</v>
      </c>
      <c r="D191" s="40">
        <v>41389.729166666701</v>
      </c>
      <c r="E191" s="40">
        <v>41390.672222222202</v>
      </c>
      <c r="F191" s="40">
        <v>41390.630555555603</v>
      </c>
      <c r="G191" t="s">
        <v>29</v>
      </c>
      <c r="H191">
        <v>60000012453815</v>
      </c>
      <c r="I191" t="s">
        <v>147</v>
      </c>
      <c r="J191" t="s">
        <v>148</v>
      </c>
      <c r="K191" t="s">
        <v>32</v>
      </c>
      <c r="L191">
        <v>6</v>
      </c>
      <c r="M191" t="s">
        <v>33</v>
      </c>
      <c r="N191">
        <v>60000015461254</v>
      </c>
      <c r="O191">
        <v>60000016462661</v>
      </c>
      <c r="P191">
        <v>145168000001630</v>
      </c>
      <c r="R191" t="s">
        <v>34</v>
      </c>
      <c r="S191" t="s">
        <v>35</v>
      </c>
      <c r="T191" t="s">
        <v>36</v>
      </c>
      <c r="W191" t="s">
        <v>37</v>
      </c>
      <c r="AC191" t="s">
        <v>1788</v>
      </c>
      <c r="AD191" t="s">
        <v>1446</v>
      </c>
      <c r="AE191" s="14" t="str">
        <f t="shared" si="153"/>
        <v>Dr Jadir: Revista: Nesta visita abordei a dificuldade na adesão , principalmente na tomada do Ritonavir e continuei com foco em manejo de EAs, coformulação ,comodidade e flexibilidade da posologia, e também não necessidade de refrigeração, o que ajuda na adesão do kaletra, percebi que o Dr. se preocupa muito com adesão, o que pode gerar uma oportunidade, por isso dei ênfase ao guia entregue no J. H  e a dificuldade de se manejar as alterações renais em pacientes. Observação: Manter OPV. #OPV: começar a instigar o dr a pensar no risco renal na hora de prescrever e alerta sobre a dificuldade de se tratar esta comorbidade.</v>
      </c>
      <c r="AF191" s="14" t="str">
        <f t="shared" si="155"/>
        <v>Dr Jadir: Revista: Nesta visita abordei a dificuldade na adesão , principalmente na tomada do Ritonavir e continuei com foco em manejo de EAs, coformulação ,comodidade e flexibilidade da posologia, e também não necessidade de refrigeração, o que ajuda na adesão do kaletra, percebi que o Dr. se preocupa muito com adesão, o que pode gerar uma oportunidade, por isso dei ênfase ao guia entregue no J. H  e a dificuldade de se manejar as alterações renais em pacientes. Observação: Manter OPV. #OPV: começar a instigar o dr a pensar no risco renal na hora de prescrever e alerta sobre a dificuldade de se tratar esta comorbidade.</v>
      </c>
      <c r="AG191" s="14">
        <f t="shared" si="156"/>
        <v>493</v>
      </c>
      <c r="AH191" s="14">
        <f t="shared" ref="AH191:AL191" si="223">IFERROR(FIND("#",$AF191,AG191+1),LEN($AF191)+1)</f>
        <v>628</v>
      </c>
      <c r="AI191" s="14">
        <f t="shared" si="223"/>
        <v>628</v>
      </c>
      <c r="AJ191" s="14">
        <f t="shared" si="223"/>
        <v>628</v>
      </c>
      <c r="AK191" s="14">
        <f t="shared" si="223"/>
        <v>628</v>
      </c>
      <c r="AL191" s="14">
        <f t="shared" si="223"/>
        <v>628</v>
      </c>
      <c r="AM191" s="14" t="str">
        <f t="shared" si="185"/>
        <v>#OPV: começar a instigar o dr a pensar no risco renal na hora de prescrever e alerta sobre a dificuldade de se tratar esta comorbidade.</v>
      </c>
      <c r="AN191" s="14" t="str">
        <f t="shared" si="186"/>
        <v/>
      </c>
      <c r="AO191" s="14" t="str">
        <f t="shared" si="187"/>
        <v/>
      </c>
      <c r="AP191" s="14" t="str">
        <f t="shared" si="188"/>
        <v/>
      </c>
      <c r="AQ191" s="14" t="str">
        <f t="shared" si="189"/>
        <v/>
      </c>
      <c r="AR191" s="14" t="str">
        <f t="shared" si="190"/>
        <v/>
      </c>
    </row>
    <row r="192" spans="1:44" x14ac:dyDescent="0.25">
      <c r="A192">
        <v>1</v>
      </c>
      <c r="B192" t="s">
        <v>28</v>
      </c>
      <c r="C192">
        <v>392103</v>
      </c>
      <c r="D192" s="40">
        <v>41389.651388888902</v>
      </c>
      <c r="E192" s="40">
        <v>41390.651388888902</v>
      </c>
      <c r="F192" s="40">
        <v>41390.609722222202</v>
      </c>
      <c r="G192" t="s">
        <v>29</v>
      </c>
      <c r="H192">
        <v>60000017964508</v>
      </c>
      <c r="I192" t="s">
        <v>1789</v>
      </c>
      <c r="J192" t="s">
        <v>1790</v>
      </c>
      <c r="K192" t="s">
        <v>32</v>
      </c>
      <c r="L192">
        <v>4</v>
      </c>
      <c r="M192" t="s">
        <v>33</v>
      </c>
      <c r="N192">
        <v>60000015461254</v>
      </c>
      <c r="O192">
        <v>60000016462661</v>
      </c>
      <c r="P192">
        <v>145168000001428</v>
      </c>
      <c r="R192" t="s">
        <v>34</v>
      </c>
      <c r="S192" t="s">
        <v>35</v>
      </c>
      <c r="T192" t="s">
        <v>36</v>
      </c>
      <c r="W192" t="s">
        <v>37</v>
      </c>
      <c r="AC192" t="s">
        <v>1791</v>
      </c>
      <c r="AD192" t="s">
        <v>1437</v>
      </c>
      <c r="AE192" s="14" t="str">
        <f t="shared" si="153"/>
        <v>Dr: Roberto:  Iniciei dando ênfase as mudanças do consenso, manutenção de kaletra como Ip'r de escolha e destaquei o HPTN052 dando ênfase ao tratamento de casais sorodiscordantes, o  #OPV: voltar a abordar o consenso.</v>
      </c>
      <c r="AF192" s="14" t="str">
        <f t="shared" si="155"/>
        <v>Dr: Roberto:  Iniciei dando ênfase as mudanças do consenso, manutenção de kaletra como Ip'r de escolha e destaquei o HPTN052 dando ênfase ao tratamento de casais sorodiscordantes, o  #OPV: voltar a abordar o consenso.</v>
      </c>
      <c r="AG192" s="14">
        <f t="shared" si="156"/>
        <v>184</v>
      </c>
      <c r="AH192" s="14">
        <f t="shared" ref="AH192:AL192" si="224">IFERROR(FIND("#",$AF192,AG192+1),LEN($AF192)+1)</f>
        <v>218</v>
      </c>
      <c r="AI192" s="14">
        <f t="shared" si="224"/>
        <v>218</v>
      </c>
      <c r="AJ192" s="14">
        <f t="shared" si="224"/>
        <v>218</v>
      </c>
      <c r="AK192" s="14">
        <f t="shared" si="224"/>
        <v>218</v>
      </c>
      <c r="AL192" s="14">
        <f t="shared" si="224"/>
        <v>218</v>
      </c>
      <c r="AM192" s="14" t="str">
        <f t="shared" si="185"/>
        <v>#OPV: voltar a abordar o consenso.</v>
      </c>
      <c r="AN192" s="14" t="str">
        <f t="shared" si="186"/>
        <v/>
      </c>
      <c r="AO192" s="14" t="str">
        <f t="shared" si="187"/>
        <v/>
      </c>
      <c r="AP192" s="14" t="str">
        <f t="shared" si="188"/>
        <v/>
      </c>
      <c r="AQ192" s="14" t="str">
        <f t="shared" si="189"/>
        <v/>
      </c>
      <c r="AR192" s="14" t="str">
        <f t="shared" si="190"/>
        <v/>
      </c>
    </row>
    <row r="193" spans="1:44" x14ac:dyDescent="0.25">
      <c r="A193">
        <v>1</v>
      </c>
      <c r="B193" t="s">
        <v>28</v>
      </c>
      <c r="C193">
        <v>392103</v>
      </c>
      <c r="D193" s="40">
        <v>41389.5625</v>
      </c>
      <c r="E193" s="40">
        <v>41390.651388888902</v>
      </c>
      <c r="F193" s="40">
        <v>41390.609722222202</v>
      </c>
      <c r="G193" t="s">
        <v>29</v>
      </c>
      <c r="H193">
        <v>60000017968248</v>
      </c>
      <c r="I193" t="s">
        <v>1792</v>
      </c>
      <c r="J193" t="s">
        <v>1793</v>
      </c>
      <c r="K193" t="s">
        <v>41</v>
      </c>
      <c r="L193">
        <v>3</v>
      </c>
      <c r="M193" t="s">
        <v>33</v>
      </c>
      <c r="N193">
        <v>60000015461254</v>
      </c>
      <c r="O193">
        <v>60000016462661</v>
      </c>
      <c r="P193">
        <v>145168000001421</v>
      </c>
      <c r="R193" t="s">
        <v>34</v>
      </c>
      <c r="S193" t="s">
        <v>35</v>
      </c>
      <c r="T193" t="s">
        <v>36</v>
      </c>
      <c r="W193" t="s">
        <v>37</v>
      </c>
      <c r="AC193" t="s">
        <v>1794</v>
      </c>
      <c r="AD193" t="s">
        <v>1437</v>
      </c>
      <c r="AE193" s="14" t="str">
        <f t="shared" si="153"/>
        <v>Dra. Débora Teixeira:  Visita rápida sem muito feedback, apenas voltei a destacar o estudo de manejo da Hipertrigliceridemia, voltar ainda neste ciclo. #OPV: manter a OPV da visita anterior.</v>
      </c>
      <c r="AF193" s="14" t="str">
        <f t="shared" si="155"/>
        <v>Dra. Débora Teixeira:  Visita rápida sem muito feedback, apenas voltei a destacar o estudo de manejo da Hipertrigliceridemia, voltar ainda neste ciclo. #OPV: manter a OPV da visita anterior.</v>
      </c>
      <c r="AG193" s="14">
        <f t="shared" si="156"/>
        <v>153</v>
      </c>
      <c r="AH193" s="14">
        <f t="shared" ref="AH193:AL193" si="225">IFERROR(FIND("#",$AF193,AG193+1),LEN($AF193)+1)</f>
        <v>191</v>
      </c>
      <c r="AI193" s="14">
        <f t="shared" si="225"/>
        <v>191</v>
      </c>
      <c r="AJ193" s="14">
        <f t="shared" si="225"/>
        <v>191</v>
      </c>
      <c r="AK193" s="14">
        <f t="shared" si="225"/>
        <v>191</v>
      </c>
      <c r="AL193" s="14">
        <f t="shared" si="225"/>
        <v>191</v>
      </c>
      <c r="AM193" s="14" t="str">
        <f t="shared" si="185"/>
        <v>#OPV: manter a OPV da visita anterior.</v>
      </c>
      <c r="AN193" s="14" t="str">
        <f t="shared" si="186"/>
        <v/>
      </c>
      <c r="AO193" s="14" t="str">
        <f t="shared" si="187"/>
        <v/>
      </c>
      <c r="AP193" s="14" t="str">
        <f t="shared" si="188"/>
        <v/>
      </c>
      <c r="AQ193" s="14" t="str">
        <f t="shared" si="189"/>
        <v/>
      </c>
      <c r="AR193" s="14" t="str">
        <f t="shared" si="190"/>
        <v/>
      </c>
    </row>
    <row r="194" spans="1:44" x14ac:dyDescent="0.25">
      <c r="A194">
        <v>1</v>
      </c>
      <c r="B194" t="s">
        <v>28</v>
      </c>
      <c r="C194">
        <v>392103</v>
      </c>
      <c r="D194" s="40">
        <v>41389.5625</v>
      </c>
      <c r="E194" s="40">
        <v>41390.650694444397</v>
      </c>
      <c r="F194" s="40">
        <v>41390.609027777798</v>
      </c>
      <c r="G194" t="s">
        <v>29</v>
      </c>
      <c r="H194">
        <v>60000012337263</v>
      </c>
      <c r="I194" t="s">
        <v>1795</v>
      </c>
      <c r="J194" t="s">
        <v>1796</v>
      </c>
      <c r="K194" t="s">
        <v>180</v>
      </c>
      <c r="L194">
        <v>3</v>
      </c>
      <c r="M194" t="s">
        <v>33</v>
      </c>
      <c r="N194">
        <v>60000015461254</v>
      </c>
      <c r="O194">
        <v>60000016462661</v>
      </c>
      <c r="P194">
        <v>145168000001414</v>
      </c>
      <c r="R194" t="s">
        <v>34</v>
      </c>
      <c r="S194" t="s">
        <v>35</v>
      </c>
      <c r="T194" t="s">
        <v>36</v>
      </c>
      <c r="W194" t="s">
        <v>37</v>
      </c>
      <c r="AC194" t="s">
        <v>1797</v>
      </c>
      <c r="AD194" t="s">
        <v>1446</v>
      </c>
      <c r="AE194" s="14" t="str">
        <f t="shared" ref="AE194:AE257" si="226">SUBSTITUTE(AC194,"# ","#")</f>
        <v>Dra Regina: Visita com foco na abordagem na dose única e focando manejo de EAs e comodidade com Kaletra, afinal de contas, o paciente pode tomar tudo de uma só vez com TDF e 3TC. O objetivo é manter a médica atualizada, focando em novidades, explorando o seu perfil, com o enfoque em manejo e comodidade de Kaletra. #OPV: continuar focando em estudos de longa duração, pois a Dra é infecto pediatra. #MP o Dr. Adorou a qualidade do guia  e na sua opinião foi o melhor material entregue na conferencia</v>
      </c>
      <c r="AF194" s="14" t="str">
        <f t="shared" si="155"/>
        <v>Dra Regina: Visita com foco na abordagem na dose única e focando manejo de EAs e comodidade com Kaletra, afinal de contas, o paciente pode tomar tudo de uma só vez com TDF e 3TC. O objetivo é manter a médica atualizada, focando em novidades, explorando o seu perfil, com o enfoque em manejo e comodidade de Kaletra. #OPV: continuar focando em estudos de longa duração, pois a Dra é infecto pediatra. #MP o Dr. Adorou a qualidade do guia  e na sua opinião foi o melhor material entregue na conferencia</v>
      </c>
      <c r="AG194" s="14">
        <f t="shared" si="156"/>
        <v>317</v>
      </c>
      <c r="AH194" s="14">
        <f t="shared" ref="AH194:AL194" si="227">IFERROR(FIND("#",$AF194,AG194+1),LEN($AF194)+1)</f>
        <v>401</v>
      </c>
      <c r="AI194" s="14">
        <f t="shared" si="227"/>
        <v>501</v>
      </c>
      <c r="AJ194" s="14">
        <f t="shared" si="227"/>
        <v>501</v>
      </c>
      <c r="AK194" s="14">
        <f t="shared" si="227"/>
        <v>501</v>
      </c>
      <c r="AL194" s="14">
        <f t="shared" si="227"/>
        <v>501</v>
      </c>
      <c r="AM194" s="14" t="str">
        <f t="shared" si="185"/>
        <v xml:space="preserve">#OPV: continuar focando em estudos de longa duração, pois a Dra é infecto pediatra. </v>
      </c>
      <c r="AN194" s="14" t="str">
        <f t="shared" si="186"/>
        <v>#MP o Dr. Adorou a qualidade do guia  e na sua opinião foi o melhor material entregue na conferencia</v>
      </c>
      <c r="AO194" s="14" t="str">
        <f t="shared" si="187"/>
        <v/>
      </c>
      <c r="AP194" s="14" t="str">
        <f t="shared" si="188"/>
        <v/>
      </c>
      <c r="AQ194" s="14" t="str">
        <f t="shared" si="189"/>
        <v/>
      </c>
      <c r="AR194" s="14" t="str">
        <f t="shared" si="190"/>
        <v/>
      </c>
    </row>
    <row r="195" spans="1:44" x14ac:dyDescent="0.25">
      <c r="A195">
        <v>1</v>
      </c>
      <c r="B195" t="s">
        <v>28</v>
      </c>
      <c r="C195">
        <v>392103</v>
      </c>
      <c r="D195" s="40">
        <v>41389.479166666701</v>
      </c>
      <c r="E195" s="40">
        <v>41390.65</v>
      </c>
      <c r="F195" s="40">
        <v>41390.608333333301</v>
      </c>
      <c r="G195" t="s">
        <v>29</v>
      </c>
      <c r="H195">
        <v>60000012586231</v>
      </c>
      <c r="I195" t="s">
        <v>1798</v>
      </c>
      <c r="J195" t="s">
        <v>1799</v>
      </c>
      <c r="K195" t="s">
        <v>45</v>
      </c>
      <c r="L195">
        <v>3</v>
      </c>
      <c r="M195" t="s">
        <v>33</v>
      </c>
      <c r="N195">
        <v>60000015461254</v>
      </c>
      <c r="O195">
        <v>60000016462661</v>
      </c>
      <c r="P195">
        <v>145168000001407</v>
      </c>
      <c r="R195" t="s">
        <v>34</v>
      </c>
      <c r="S195" t="s">
        <v>35</v>
      </c>
      <c r="T195" t="s">
        <v>36</v>
      </c>
      <c r="W195" t="s">
        <v>37</v>
      </c>
      <c r="AC195" t="s">
        <v>1800</v>
      </c>
      <c r="AD195" t="s">
        <v>1446</v>
      </c>
      <c r="AE195" s="14" t="str">
        <f t="shared" si="226"/>
        <v>Dr. Marcus Davi:   Acredito que posso utilizar a estratégia de destacar bons resultados dos médicos com posologia QD, divulgando melhoras comentadas por seus colegas nos EAs, pois assim, posso contornar a principal objeção que é o número de comprimidos. #OBJ:Manter foco na objeção com QD .   #OPV: continuar focando nos EAS de Kaletra, focando o resgate de ITRNN.</v>
      </c>
      <c r="AF195" s="14" t="str">
        <f t="shared" ref="AF195:AF258" si="228">SUBSTITUTE(AE195,"@ ","@")</f>
        <v>Dr. Marcus Davi:   Acredito que posso utilizar a estratégia de destacar bons resultados dos médicos com posologia QD, divulgando melhoras comentadas por seus colegas nos EAs, pois assim, posso contornar a principal objeção que é o número de comprimidos. #OBJ:Manter foco na objeção com QD .   #OPV: continuar focando nos EAS de Kaletra, focando o resgate de ITRNN.</v>
      </c>
      <c r="AG195" s="14">
        <f t="shared" ref="AG195:AG258" si="229">IFERROR(FIND("#",AF195),1)</f>
        <v>255</v>
      </c>
      <c r="AH195" s="14">
        <f t="shared" ref="AH195:AL195" si="230">IFERROR(FIND("#",$AF195,AG195+1),LEN($AF195)+1)</f>
        <v>294</v>
      </c>
      <c r="AI195" s="14">
        <f t="shared" si="230"/>
        <v>365</v>
      </c>
      <c r="AJ195" s="14">
        <f t="shared" si="230"/>
        <v>365</v>
      </c>
      <c r="AK195" s="14">
        <f t="shared" si="230"/>
        <v>365</v>
      </c>
      <c r="AL195" s="14">
        <f t="shared" si="230"/>
        <v>365</v>
      </c>
      <c r="AM195" s="14" t="str">
        <f t="shared" si="185"/>
        <v xml:space="preserve">#OBJ:Manter foco na objeção com QD .   </v>
      </c>
      <c r="AN195" s="14" t="str">
        <f t="shared" si="186"/>
        <v>#OPV: continuar focando nos EAS de Kaletra, focando o resgate de ITRNN.</v>
      </c>
      <c r="AO195" s="14" t="str">
        <f t="shared" si="187"/>
        <v/>
      </c>
      <c r="AP195" s="14" t="str">
        <f t="shared" si="188"/>
        <v/>
      </c>
      <c r="AQ195" s="14" t="str">
        <f t="shared" si="189"/>
        <v/>
      </c>
      <c r="AR195" s="14" t="str">
        <f t="shared" si="190"/>
        <v/>
      </c>
    </row>
    <row r="196" spans="1:44" x14ac:dyDescent="0.25">
      <c r="A196">
        <v>1</v>
      </c>
      <c r="B196" t="s">
        <v>28</v>
      </c>
      <c r="C196">
        <v>392103</v>
      </c>
      <c r="D196" s="40">
        <v>41389.416666666701</v>
      </c>
      <c r="E196" s="40">
        <v>41390.649305555598</v>
      </c>
      <c r="F196" s="40">
        <v>41390.607638888898</v>
      </c>
      <c r="G196" t="s">
        <v>29</v>
      </c>
      <c r="H196">
        <v>60000012587995</v>
      </c>
      <c r="I196" t="s">
        <v>1801</v>
      </c>
      <c r="J196" t="s">
        <v>1802</v>
      </c>
      <c r="K196" t="s">
        <v>41</v>
      </c>
      <c r="L196">
        <v>3</v>
      </c>
      <c r="M196" t="s">
        <v>33</v>
      </c>
      <c r="N196">
        <v>60000015461254</v>
      </c>
      <c r="O196">
        <v>60000016462661</v>
      </c>
      <c r="P196">
        <v>145168000001392</v>
      </c>
      <c r="R196" t="s">
        <v>34</v>
      </c>
      <c r="S196" t="s">
        <v>35</v>
      </c>
      <c r="T196" t="s">
        <v>36</v>
      </c>
      <c r="W196" t="s">
        <v>37</v>
      </c>
      <c r="AC196" t="s">
        <v>1803</v>
      </c>
      <c r="AD196" t="s">
        <v>1446</v>
      </c>
      <c r="AE196" s="14" t="str">
        <f t="shared" si="226"/>
        <v>Dr. Marcus: Comecei a visita discutindo sobre a #OBJ:posologia QD, ele informou que usa, porém tem pacientes que tem mais diarréias, sugeri o uso de comprimidos de cálcio já que a marinha tem disponibilidade, o dr achou interessante, porém me solicitou estudos sobre o manejo da diarréia com comprimidos de cálcio . #OPV: continuar focando na posologia e coformulação e verificar no Abbott Center.</v>
      </c>
      <c r="AF196" s="14" t="str">
        <f t="shared" si="228"/>
        <v>Dr. Marcus: Comecei a visita discutindo sobre a #OBJ:posologia QD, ele informou que usa, porém tem pacientes que tem mais diarréias, sugeri o uso de comprimidos de cálcio já que a marinha tem disponibilidade, o dr achou interessante, porém me solicitou estudos sobre o manejo da diarréia com comprimidos de cálcio . #OPV: continuar focando na posologia e coformulação e verificar no Abbott Center.</v>
      </c>
      <c r="AG196" s="14">
        <f t="shared" si="229"/>
        <v>49</v>
      </c>
      <c r="AH196" s="14">
        <f t="shared" ref="AH196:AL196" si="231">IFERROR(FIND("#",$AF196,AG196+1),LEN($AF196)+1)</f>
        <v>317</v>
      </c>
      <c r="AI196" s="14">
        <f t="shared" si="231"/>
        <v>398</v>
      </c>
      <c r="AJ196" s="14">
        <f t="shared" si="231"/>
        <v>398</v>
      </c>
      <c r="AK196" s="14">
        <f t="shared" si="231"/>
        <v>398</v>
      </c>
      <c r="AL196" s="14">
        <f t="shared" si="231"/>
        <v>398</v>
      </c>
      <c r="AM196" s="14" t="str">
        <f t="shared" si="185"/>
        <v xml:space="preserve">#OBJ:posologia QD, ele informou que usa, porém tem pacientes que tem mais diarréias, sugeri o uso de comprimidos de cálcio já que a marinha tem disponibilidade, o dr achou interessante, porém me solicitou estudos sobre o manejo da diarréia com comprimidos de cálcio . </v>
      </c>
      <c r="AN196" s="14" t="str">
        <f t="shared" si="186"/>
        <v>#OPV: continuar focando na posologia e coformulação e verificar no Abbott Center.</v>
      </c>
      <c r="AO196" s="14" t="str">
        <f t="shared" si="187"/>
        <v/>
      </c>
      <c r="AP196" s="14" t="str">
        <f t="shared" si="188"/>
        <v/>
      </c>
      <c r="AQ196" s="14" t="str">
        <f t="shared" si="189"/>
        <v/>
      </c>
      <c r="AR196" s="14" t="str">
        <f t="shared" si="190"/>
        <v/>
      </c>
    </row>
    <row r="197" spans="1:44" x14ac:dyDescent="0.25">
      <c r="A197">
        <v>1</v>
      </c>
      <c r="B197" t="s">
        <v>28</v>
      </c>
      <c r="C197">
        <v>392103</v>
      </c>
      <c r="D197" s="40">
        <v>41389.354166666701</v>
      </c>
      <c r="E197" s="40">
        <v>41390.648611111101</v>
      </c>
      <c r="F197" s="40">
        <v>41390.6069444444</v>
      </c>
      <c r="G197" t="s">
        <v>29</v>
      </c>
      <c r="H197">
        <v>60000017154690</v>
      </c>
      <c r="I197" t="s">
        <v>1804</v>
      </c>
      <c r="J197" t="s">
        <v>1805</v>
      </c>
      <c r="K197" t="s">
        <v>41</v>
      </c>
      <c r="L197">
        <v>3</v>
      </c>
      <c r="M197" t="s">
        <v>33</v>
      </c>
      <c r="N197">
        <v>60000015461254</v>
      </c>
      <c r="O197">
        <v>60000016462661</v>
      </c>
      <c r="P197">
        <v>145168000001385</v>
      </c>
      <c r="R197" t="s">
        <v>34</v>
      </c>
      <c r="S197" t="s">
        <v>35</v>
      </c>
      <c r="T197" t="s">
        <v>36</v>
      </c>
      <c r="W197" t="s">
        <v>37</v>
      </c>
      <c r="AC197" t="s">
        <v>1806</v>
      </c>
      <c r="AD197" t="s">
        <v>1446</v>
      </c>
      <c r="AE197" s="14" t="str">
        <f t="shared" si="226"/>
        <v>Dra Maria Benamor Comecei fazendo a seguinte pergunta: o que a Dra acha mais importante na adesão, a quantidade de comprimidos ou a de tomadas, ele me respondeu o que tem mais impacto na adesão do paciente é quantidade de tomadas e comentei sobre o estudo do Ritonavir demonstrou que 47% dos pacientes intercalaram uma das doses, sendo assim aproveitei e destaque o caso clinico de Kaletra QD e suas vantagens e comentei sobre o Eurosida destacando que o esquema: Atazanavir/r e tenofivir foi colocado em cheque devido ao resultado do estudo .OPV: continuar dando ênfase ao manejo não farmacológico dos eventos adversos do Kaletra.</v>
      </c>
      <c r="AF197" s="14" t="str">
        <f t="shared" si="228"/>
        <v>Dra Maria Benamor Comecei fazendo a seguinte pergunta: o que a Dra acha mais importante na adesão, a quantidade de comprimidos ou a de tomadas, ele me respondeu o que tem mais impacto na adesão do paciente é quantidade de tomadas e comentei sobre o estudo do Ritonavir demonstrou que 47% dos pacientes intercalaram uma das doses, sendo assim aproveitei e destaque o caso clinico de Kaletra QD e suas vantagens e comentei sobre o Eurosida destacando que o esquema: Atazanavir/r e tenofivir foi colocado em cheque devido ao resultado do estudo .OPV: continuar dando ênfase ao manejo não farmacológico dos eventos adversos do Kaletra.</v>
      </c>
      <c r="AG197" s="14">
        <f t="shared" si="229"/>
        <v>1</v>
      </c>
      <c r="AH197" s="14">
        <f t="shared" ref="AH197:AL197" si="232">IFERROR(FIND("#",$AF197,AG197+1),LEN($AF197)+1)</f>
        <v>632</v>
      </c>
      <c r="AI197" s="14">
        <f t="shared" si="232"/>
        <v>632</v>
      </c>
      <c r="AJ197" s="14">
        <f t="shared" si="232"/>
        <v>632</v>
      </c>
      <c r="AK197" s="14">
        <f t="shared" si="232"/>
        <v>632</v>
      </c>
      <c r="AL197" s="14">
        <f t="shared" si="232"/>
        <v>632</v>
      </c>
      <c r="AM197" s="14" t="str">
        <f t="shared" si="185"/>
        <v>Dra Maria Benamor Comecei fazendo a seguinte pergunta: o que a Dra acha mais importante na adesão, a quantidade de comprimidos ou a de tomadas, ele me respondeu o que tem mais impacto na adesão do paciente é quantidade de tomadas e comentei sobre o estudo do Ritonavir demonstrou que 47% dos pacientes intercalaram uma das doses, sendo assim aproveitei e destaque o caso clinico de Kaletra QD e suas vantagens e comentei sobre o Eurosida destacando que o esquema: Atazanavir/r e tenofivir foi colocado em cheque devido ao resultado do estudo .OPV: continuar dando ênfase ao manejo não farmacológico dos eventos adversos do Kaletra.</v>
      </c>
      <c r="AN197" s="14" t="str">
        <f t="shared" si="186"/>
        <v/>
      </c>
      <c r="AO197" s="14" t="str">
        <f t="shared" si="187"/>
        <v/>
      </c>
      <c r="AP197" s="14" t="str">
        <f t="shared" si="188"/>
        <v/>
      </c>
      <c r="AQ197" s="14" t="str">
        <f t="shared" si="189"/>
        <v/>
      </c>
      <c r="AR197" s="14" t="str">
        <f t="shared" si="190"/>
        <v/>
      </c>
    </row>
    <row r="198" spans="1:44" x14ac:dyDescent="0.25">
      <c r="A198">
        <v>1</v>
      </c>
      <c r="B198" t="s">
        <v>28</v>
      </c>
      <c r="C198">
        <v>392103</v>
      </c>
      <c r="D198" s="40">
        <v>41388.708333333299</v>
      </c>
      <c r="E198" s="40">
        <v>41390.647916666698</v>
      </c>
      <c r="F198" s="40">
        <v>41390.606249999997</v>
      </c>
      <c r="G198" t="s">
        <v>29</v>
      </c>
      <c r="H198">
        <v>60000012478003</v>
      </c>
      <c r="I198" t="s">
        <v>1807</v>
      </c>
      <c r="J198" t="s">
        <v>1808</v>
      </c>
      <c r="K198" t="s">
        <v>32</v>
      </c>
      <c r="L198">
        <v>3</v>
      </c>
      <c r="M198" t="s">
        <v>33</v>
      </c>
      <c r="N198">
        <v>60000015461254</v>
      </c>
      <c r="O198">
        <v>60000016462661</v>
      </c>
      <c r="P198">
        <v>145168000001378</v>
      </c>
      <c r="R198" t="s">
        <v>34</v>
      </c>
      <c r="S198" t="s">
        <v>35</v>
      </c>
      <c r="T198" t="s">
        <v>36</v>
      </c>
      <c r="W198" t="s">
        <v>37</v>
      </c>
      <c r="AC198" t="s">
        <v>1809</v>
      </c>
      <c r="AD198" t="s">
        <v>1446</v>
      </c>
      <c r="AE198" s="14" t="str">
        <f t="shared" si="226"/>
        <v>Dra Maria Clara: Sondei sobre os hábitos prescritivos dela, ela me informou que usa mais para resgate e uma vez ao dia para virgens e experimentado, inclusive conversou sobre um paciente dela que por má adesão ela trocou de BID para QD e paciente passou a ter carga viral indetectável. Destaquei os uso de óleo de peixe para combater a Hipertrigliceridemia. #OPV: diante do feed back dado pela medica, focar nas próximas visitas em pacientes virgens de terapia.</v>
      </c>
      <c r="AF198" s="14" t="str">
        <f t="shared" si="228"/>
        <v>Dra Maria Clara: Sondei sobre os hábitos prescritivos dela, ela me informou que usa mais para resgate e uma vez ao dia para virgens e experimentado, inclusive conversou sobre um paciente dela que por má adesão ela trocou de BID para QD e paciente passou a ter carga viral indetectável. Destaquei os uso de óleo de peixe para combater a Hipertrigliceridemia. #OPV: diante do feed back dado pela medica, focar nas próximas visitas em pacientes virgens de terapia.</v>
      </c>
      <c r="AG198" s="14">
        <f t="shared" si="229"/>
        <v>359</v>
      </c>
      <c r="AH198" s="14">
        <f t="shared" ref="AH198:AL198" si="233">IFERROR(FIND("#",$AF198,AG198+1),LEN($AF198)+1)</f>
        <v>462</v>
      </c>
      <c r="AI198" s="14">
        <f t="shared" si="233"/>
        <v>462</v>
      </c>
      <c r="AJ198" s="14">
        <f t="shared" si="233"/>
        <v>462</v>
      </c>
      <c r="AK198" s="14">
        <f t="shared" si="233"/>
        <v>462</v>
      </c>
      <c r="AL198" s="14">
        <f t="shared" si="233"/>
        <v>462</v>
      </c>
      <c r="AM198" s="14" t="str">
        <f t="shared" si="185"/>
        <v>#OPV: diante do feed back dado pela medica, focar nas próximas visitas em pacientes virgens de terapia.</v>
      </c>
      <c r="AN198" s="14" t="str">
        <f t="shared" si="186"/>
        <v/>
      </c>
      <c r="AO198" s="14" t="str">
        <f t="shared" si="187"/>
        <v/>
      </c>
      <c r="AP198" s="14" t="str">
        <f t="shared" si="188"/>
        <v/>
      </c>
      <c r="AQ198" s="14" t="str">
        <f t="shared" si="189"/>
        <v/>
      </c>
      <c r="AR198" s="14" t="str">
        <f t="shared" si="190"/>
        <v/>
      </c>
    </row>
    <row r="199" spans="1:44" x14ac:dyDescent="0.25">
      <c r="A199">
        <v>1</v>
      </c>
      <c r="B199" t="s">
        <v>28</v>
      </c>
      <c r="C199">
        <v>392103</v>
      </c>
      <c r="D199" s="40">
        <v>41388.645833333299</v>
      </c>
      <c r="E199" s="40">
        <v>41390.645833333299</v>
      </c>
      <c r="F199" s="40">
        <v>41390.604166666701</v>
      </c>
      <c r="G199" t="s">
        <v>29</v>
      </c>
      <c r="H199">
        <v>60000012508655</v>
      </c>
      <c r="I199" t="s">
        <v>1810</v>
      </c>
      <c r="J199" t="s">
        <v>1811</v>
      </c>
      <c r="K199" t="s">
        <v>41</v>
      </c>
      <c r="L199">
        <v>4</v>
      </c>
      <c r="M199" t="s">
        <v>33</v>
      </c>
      <c r="N199">
        <v>60000015461254</v>
      </c>
      <c r="O199">
        <v>60000016462661</v>
      </c>
      <c r="P199">
        <v>145168000001348</v>
      </c>
      <c r="R199" t="s">
        <v>34</v>
      </c>
      <c r="S199" t="s">
        <v>35</v>
      </c>
      <c r="T199" t="s">
        <v>36</v>
      </c>
      <c r="W199" t="s">
        <v>37</v>
      </c>
      <c r="AC199" t="s">
        <v>1812</v>
      </c>
      <c r="AD199" t="s">
        <v>1446</v>
      </c>
      <c r="AE199" s="14" t="str">
        <f t="shared" si="226"/>
        <v>Dr. Patrícia Iniciei a visita discutindo  sobre os hábitos prescritivos, porém ela deu respostas muito genéricas, por isso não consegui ter a certeza de esquema preferencial , em relação a posologia QD, a medica informou que não usa , pois segundo ela os pacientes reclamam da quantidade de comprimidos. #obj: quantidade de comprimidos. #MP o Dr. Adorou a qualidade do guia  e na sua opinião foi o melhor material entregue na conferencia, e vai ajudar muito no dia a dia dela.  #OPV : continuar a sondagem de hábitos prescritivos e solicitar o estudo 730 para a objeção de quantidade de comprimidos.</v>
      </c>
      <c r="AF199" s="14" t="str">
        <f t="shared" si="228"/>
        <v>Dr. Patrícia Iniciei a visita discutindo  sobre os hábitos prescritivos, porém ela deu respostas muito genéricas, por isso não consegui ter a certeza de esquema preferencial , em relação a posologia QD, a medica informou que não usa , pois segundo ela os pacientes reclamam da quantidade de comprimidos. #obj: quantidade de comprimidos. #MP o Dr. Adorou a qualidade do guia  e na sua opinião foi o melhor material entregue na conferencia, e vai ajudar muito no dia a dia dela.  #OPV : continuar a sondagem de hábitos prescritivos e solicitar o estudo 730 para a objeção de quantidade de comprimidos.</v>
      </c>
      <c r="AG199" s="14">
        <f t="shared" si="229"/>
        <v>305</v>
      </c>
      <c r="AH199" s="14">
        <f t="shared" ref="AH199:AL199" si="234">IFERROR(FIND("#",$AF199,AG199+1),LEN($AF199)+1)</f>
        <v>338</v>
      </c>
      <c r="AI199" s="14">
        <f t="shared" si="234"/>
        <v>479</v>
      </c>
      <c r="AJ199" s="14">
        <f t="shared" si="234"/>
        <v>600</v>
      </c>
      <c r="AK199" s="14">
        <f t="shared" si="234"/>
        <v>600</v>
      </c>
      <c r="AL199" s="14">
        <f t="shared" si="234"/>
        <v>600</v>
      </c>
      <c r="AM199" s="14" t="str">
        <f t="shared" si="185"/>
        <v xml:space="preserve">#obj: quantidade de comprimidos. </v>
      </c>
      <c r="AN199" s="14" t="str">
        <f t="shared" si="186"/>
        <v xml:space="preserve">#MP o Dr. Adorou a qualidade do guia  e na sua opinião foi o melhor material entregue na conferencia, e vai ajudar muito no dia a dia dela.  </v>
      </c>
      <c r="AO199" s="14" t="str">
        <f t="shared" si="187"/>
        <v>#OPV : continuar a sondagem de hábitos prescritivos e solicitar o estudo 730 para a objeção de quantidade de comprimidos.</v>
      </c>
      <c r="AP199" s="14" t="str">
        <f t="shared" si="188"/>
        <v/>
      </c>
      <c r="AQ199" s="14" t="str">
        <f t="shared" si="189"/>
        <v/>
      </c>
      <c r="AR199" s="14" t="str">
        <f t="shared" si="190"/>
        <v/>
      </c>
    </row>
    <row r="200" spans="1:44" x14ac:dyDescent="0.25">
      <c r="A200">
        <v>1</v>
      </c>
      <c r="B200" t="s">
        <v>28</v>
      </c>
      <c r="C200">
        <v>392103</v>
      </c>
      <c r="D200" s="40">
        <v>41388.604166666701</v>
      </c>
      <c r="E200" s="40">
        <v>41390.646527777797</v>
      </c>
      <c r="F200" s="40">
        <v>41390.604861111096</v>
      </c>
      <c r="G200" t="s">
        <v>29</v>
      </c>
      <c r="H200">
        <v>60000012249347</v>
      </c>
      <c r="I200" t="s">
        <v>1813</v>
      </c>
      <c r="J200" t="s">
        <v>1814</v>
      </c>
      <c r="K200" t="s">
        <v>41</v>
      </c>
      <c r="L200">
        <v>4</v>
      </c>
      <c r="M200" t="s">
        <v>33</v>
      </c>
      <c r="N200">
        <v>60000015461254</v>
      </c>
      <c r="O200">
        <v>60000016462661</v>
      </c>
      <c r="P200">
        <v>145168000001355</v>
      </c>
      <c r="R200" t="s">
        <v>34</v>
      </c>
      <c r="S200" t="s">
        <v>35</v>
      </c>
      <c r="T200" t="s">
        <v>36</v>
      </c>
      <c r="W200" t="s">
        <v>37</v>
      </c>
      <c r="AC200" t="s">
        <v>1815</v>
      </c>
      <c r="AD200" t="s">
        <v>1446</v>
      </c>
      <c r="AE200" s="14" t="str">
        <f t="shared" si="226"/>
        <v>Dr. Washington: Visitas rápidas apenas destacaram o manejo de alterações neurocognitivas do guia de investigação, manejo e prevenção das co-morbidades associadas ao HIV. #OPV : continuar focando no manejo dos eas de Kaletra.</v>
      </c>
      <c r="AF200" s="14" t="str">
        <f t="shared" si="228"/>
        <v>Dr. Washington: Visitas rápidas apenas destacaram o manejo de alterações neurocognitivas do guia de investigação, manejo e prevenção das co-morbidades associadas ao HIV. #OPV : continuar focando no manejo dos eas de Kaletra.</v>
      </c>
      <c r="AG200" s="14">
        <f t="shared" si="229"/>
        <v>171</v>
      </c>
      <c r="AH200" s="14">
        <f t="shared" ref="AH200:AL200" si="235">IFERROR(FIND("#",$AF200,AG200+1),LEN($AF200)+1)</f>
        <v>225</v>
      </c>
      <c r="AI200" s="14">
        <f t="shared" si="235"/>
        <v>225</v>
      </c>
      <c r="AJ200" s="14">
        <f t="shared" si="235"/>
        <v>225</v>
      </c>
      <c r="AK200" s="14">
        <f t="shared" si="235"/>
        <v>225</v>
      </c>
      <c r="AL200" s="14">
        <f t="shared" si="235"/>
        <v>225</v>
      </c>
      <c r="AM200" s="14" t="str">
        <f t="shared" si="185"/>
        <v>#OPV : continuar focando no manejo dos eas de Kaletra.</v>
      </c>
      <c r="AN200" s="14" t="str">
        <f t="shared" si="186"/>
        <v/>
      </c>
      <c r="AO200" s="14" t="str">
        <f t="shared" si="187"/>
        <v/>
      </c>
      <c r="AP200" s="14" t="str">
        <f t="shared" si="188"/>
        <v/>
      </c>
      <c r="AQ200" s="14" t="str">
        <f t="shared" si="189"/>
        <v/>
      </c>
      <c r="AR200" s="14" t="str">
        <f t="shared" si="190"/>
        <v/>
      </c>
    </row>
    <row r="201" spans="1:44" x14ac:dyDescent="0.25">
      <c r="A201">
        <v>1</v>
      </c>
      <c r="B201" t="s">
        <v>28</v>
      </c>
      <c r="C201">
        <v>392103</v>
      </c>
      <c r="D201" s="40">
        <v>41388.583333333299</v>
      </c>
      <c r="E201" s="40">
        <v>41390.645833333299</v>
      </c>
      <c r="F201" s="40">
        <v>41390.604166666701</v>
      </c>
      <c r="G201" t="s">
        <v>29</v>
      </c>
      <c r="H201">
        <v>60000012500507</v>
      </c>
      <c r="I201" t="s">
        <v>1816</v>
      </c>
      <c r="J201" t="s">
        <v>1817</v>
      </c>
      <c r="K201" t="s">
        <v>32</v>
      </c>
      <c r="L201">
        <v>4</v>
      </c>
      <c r="M201" t="s">
        <v>33</v>
      </c>
      <c r="N201">
        <v>60000015461254</v>
      </c>
      <c r="O201">
        <v>60000016462661</v>
      </c>
      <c r="P201">
        <v>145168000001341</v>
      </c>
      <c r="R201" t="s">
        <v>34</v>
      </c>
      <c r="S201" t="s">
        <v>35</v>
      </c>
      <c r="T201" t="s">
        <v>36</v>
      </c>
      <c r="W201" t="s">
        <v>37</v>
      </c>
      <c r="AC201" t="s">
        <v>1818</v>
      </c>
      <c r="AD201" t="s">
        <v>1446</v>
      </c>
      <c r="AE201" s="14" t="str">
        <f t="shared" si="226"/>
        <v>Dr. Oscar: Destaquei a barreira genética de Kaletra e certeza da tomada do Ritonavir, e comentei sobre o estudo 730, e discuti sobre o guia de investigação, manejo e prevenção das co-morbidades associadas ao HIV, e que segundo ela vai seu extremamente útil. #OPV: trabalhar nesta medica focando Kaletra x ATV, mas não esquecer de Efavirenz.</v>
      </c>
      <c r="AF201" s="14" t="str">
        <f t="shared" si="228"/>
        <v>Dr. Oscar: Destaquei a barreira genética de Kaletra e certeza da tomada do Ritonavir, e comentei sobre o estudo 730, e discuti sobre o guia de investigação, manejo e prevenção das co-morbidades associadas ao HIV, e que segundo ela vai seu extremamente útil. #OPV: trabalhar nesta medica focando Kaletra x ATV, mas não esquecer de Efavirenz.</v>
      </c>
      <c r="AG201" s="14">
        <f t="shared" si="229"/>
        <v>259</v>
      </c>
      <c r="AH201" s="14">
        <f t="shared" ref="AH201:AL201" si="236">IFERROR(FIND("#",$AF201,AG201+1),LEN($AF201)+1)</f>
        <v>341</v>
      </c>
      <c r="AI201" s="14">
        <f t="shared" si="236"/>
        <v>341</v>
      </c>
      <c r="AJ201" s="14">
        <f t="shared" si="236"/>
        <v>341</v>
      </c>
      <c r="AK201" s="14">
        <f t="shared" si="236"/>
        <v>341</v>
      </c>
      <c r="AL201" s="14">
        <f t="shared" si="236"/>
        <v>341</v>
      </c>
      <c r="AM201" s="14" t="str">
        <f t="shared" si="185"/>
        <v>#OPV: trabalhar nesta medica focando Kaletra x ATV, mas não esquecer de Efavirenz.</v>
      </c>
      <c r="AN201" s="14" t="str">
        <f t="shared" si="186"/>
        <v/>
      </c>
      <c r="AO201" s="14" t="str">
        <f t="shared" si="187"/>
        <v/>
      </c>
      <c r="AP201" s="14" t="str">
        <f t="shared" si="188"/>
        <v/>
      </c>
      <c r="AQ201" s="14" t="str">
        <f t="shared" si="189"/>
        <v/>
      </c>
      <c r="AR201" s="14" t="str">
        <f t="shared" si="190"/>
        <v/>
      </c>
    </row>
    <row r="202" spans="1:44" x14ac:dyDescent="0.25">
      <c r="A202">
        <v>1</v>
      </c>
      <c r="B202" t="s">
        <v>28</v>
      </c>
      <c r="C202">
        <v>392103</v>
      </c>
      <c r="D202" s="40">
        <v>41388.5</v>
      </c>
      <c r="E202" s="40">
        <v>41390.645138888904</v>
      </c>
      <c r="F202" s="40">
        <v>41390.603472222203</v>
      </c>
      <c r="G202" t="s">
        <v>29</v>
      </c>
      <c r="H202">
        <v>60000017964208</v>
      </c>
      <c r="I202" t="s">
        <v>1819</v>
      </c>
      <c r="J202" t="s">
        <v>1820</v>
      </c>
      <c r="K202" t="s">
        <v>32</v>
      </c>
      <c r="L202">
        <v>4</v>
      </c>
      <c r="M202" t="s">
        <v>33</v>
      </c>
      <c r="N202">
        <v>60000015461254</v>
      </c>
      <c r="O202">
        <v>60000016462661</v>
      </c>
      <c r="P202">
        <v>145168000001334</v>
      </c>
      <c r="R202" t="s">
        <v>34</v>
      </c>
      <c r="S202" t="s">
        <v>35</v>
      </c>
      <c r="T202" t="s">
        <v>36</v>
      </c>
      <c r="W202" t="s">
        <v>37</v>
      </c>
      <c r="AC202" t="s">
        <v>1821</v>
      </c>
      <c r="AD202" t="s">
        <v>1437</v>
      </c>
      <c r="AE202" s="14" t="str">
        <f t="shared" si="226"/>
        <v>Dr. Nélio: Comecei visita discutindo  sobre os hábitos prescritivos, e Dr. foi muito sincero informou que usa o consenso, porém para pacientes com distúrbios psiquiátricos ele usa kaletra, destaquei o consenso e a versão preliminar, perguntei sobre i procedimento com gestantes o dr informou que usa kaletra, porém inicia com Efavirenz , instiguei o medico a já iniciar com kaletra, pois a maioria da gestações não planejadas e o dr gostou da abordagem. #OPV: continuar focando em mulheres em idade fértil,</v>
      </c>
      <c r="AF202" s="14" t="str">
        <f t="shared" si="228"/>
        <v>Dr. Nélio: Comecei visita discutindo  sobre os hábitos prescritivos, e Dr. foi muito sincero informou que usa o consenso, porém para pacientes com distúrbios psiquiátricos ele usa kaletra, destaquei o consenso e a versão preliminar, perguntei sobre i procedimento com gestantes o dr informou que usa kaletra, porém inicia com Efavirenz , instiguei o medico a já iniciar com kaletra, pois a maioria da gestações não planejadas e o dr gostou da abordagem. #OPV: continuar focando em mulheres em idade fértil,</v>
      </c>
      <c r="AG202" s="14">
        <f t="shared" si="229"/>
        <v>455</v>
      </c>
      <c r="AH202" s="14">
        <f t="shared" ref="AH202:AL202" si="237">IFERROR(FIND("#",$AF202,AG202+1),LEN($AF202)+1)</f>
        <v>507</v>
      </c>
      <c r="AI202" s="14">
        <f t="shared" si="237"/>
        <v>507</v>
      </c>
      <c r="AJ202" s="14">
        <f t="shared" si="237"/>
        <v>507</v>
      </c>
      <c r="AK202" s="14">
        <f t="shared" si="237"/>
        <v>507</v>
      </c>
      <c r="AL202" s="14">
        <f t="shared" si="237"/>
        <v>507</v>
      </c>
      <c r="AM202" s="14" t="str">
        <f t="shared" si="185"/>
        <v>#OPV: continuar focando em mulheres em idade fértil,</v>
      </c>
      <c r="AN202" s="14" t="str">
        <f t="shared" si="186"/>
        <v/>
      </c>
      <c r="AO202" s="14" t="str">
        <f t="shared" si="187"/>
        <v/>
      </c>
      <c r="AP202" s="14" t="str">
        <f t="shared" si="188"/>
        <v/>
      </c>
      <c r="AQ202" s="14" t="str">
        <f t="shared" si="189"/>
        <v/>
      </c>
      <c r="AR202" s="14" t="str">
        <f t="shared" si="190"/>
        <v/>
      </c>
    </row>
    <row r="203" spans="1:44" x14ac:dyDescent="0.25">
      <c r="A203">
        <v>1</v>
      </c>
      <c r="B203" t="s">
        <v>28</v>
      </c>
      <c r="C203">
        <v>392103</v>
      </c>
      <c r="D203" s="40">
        <v>41388.4375</v>
      </c>
      <c r="E203" s="40">
        <v>41390.644444444399</v>
      </c>
      <c r="F203" s="40">
        <v>41390.6027777778</v>
      </c>
      <c r="G203" t="s">
        <v>29</v>
      </c>
      <c r="H203">
        <v>60000017966084</v>
      </c>
      <c r="I203" t="s">
        <v>1822</v>
      </c>
      <c r="J203" t="s">
        <v>1823</v>
      </c>
      <c r="K203" t="s">
        <v>32</v>
      </c>
      <c r="L203">
        <v>3</v>
      </c>
      <c r="M203" t="s">
        <v>33</v>
      </c>
      <c r="N203">
        <v>60000015461254</v>
      </c>
      <c r="O203">
        <v>60000016462661</v>
      </c>
      <c r="P203">
        <v>145168000001327</v>
      </c>
      <c r="R203" t="s">
        <v>34</v>
      </c>
      <c r="S203" t="s">
        <v>35</v>
      </c>
      <c r="T203" t="s">
        <v>36</v>
      </c>
      <c r="W203" t="s">
        <v>37</v>
      </c>
      <c r="AC203" t="s">
        <v>1824</v>
      </c>
      <c r="AD203" t="s">
        <v>1437</v>
      </c>
      <c r="AE203" s="14" t="str">
        <f t="shared" si="226"/>
        <v>Dr. Lauro,  Destaquei o manejo não farmacológico da dislipidemia, usando como referencia o guia de investigação, manejo e prevenção das co-morbidades associadas ao HIV.   #OPV: continuar focando nos eas de Kaletra, focar nos estudos 730 e Actg 5142. #MP o Dr. Adorou a qualidade do guia  e na sua opinião foi o melhor material entregue na conferencia</v>
      </c>
      <c r="AF203" s="14" t="str">
        <f t="shared" si="228"/>
        <v>Dr. Lauro,  Destaquei o manejo não farmacológico da dislipidemia, usando como referencia o guia de investigação, manejo e prevenção das co-morbidades associadas ao HIV.   #OPV: continuar focando nos eas de Kaletra, focar nos estudos 730 e Actg 5142. #MP o Dr. Adorou a qualidade do guia  e na sua opinião foi o melhor material entregue na conferencia</v>
      </c>
      <c r="AG203" s="14">
        <f t="shared" si="229"/>
        <v>172</v>
      </c>
      <c r="AH203" s="14">
        <f t="shared" ref="AH203:AL203" si="238">IFERROR(FIND("#",$AF203,AG203+1),LEN($AF203)+1)</f>
        <v>251</v>
      </c>
      <c r="AI203" s="14">
        <f t="shared" si="238"/>
        <v>351</v>
      </c>
      <c r="AJ203" s="14">
        <f t="shared" si="238"/>
        <v>351</v>
      </c>
      <c r="AK203" s="14">
        <f t="shared" si="238"/>
        <v>351</v>
      </c>
      <c r="AL203" s="14">
        <f t="shared" si="238"/>
        <v>351</v>
      </c>
      <c r="AM203" s="14" t="str">
        <f t="shared" si="185"/>
        <v xml:space="preserve">#OPV: continuar focando nos eas de Kaletra, focar nos estudos 730 e Actg 5142. </v>
      </c>
      <c r="AN203" s="14" t="str">
        <f t="shared" si="186"/>
        <v>#MP o Dr. Adorou a qualidade do guia  e na sua opinião foi o melhor material entregue na conferencia</v>
      </c>
      <c r="AO203" s="14" t="str">
        <f t="shared" si="187"/>
        <v/>
      </c>
      <c r="AP203" s="14" t="str">
        <f t="shared" si="188"/>
        <v/>
      </c>
      <c r="AQ203" s="14" t="str">
        <f t="shared" si="189"/>
        <v/>
      </c>
      <c r="AR203" s="14" t="str">
        <f t="shared" si="190"/>
        <v/>
      </c>
    </row>
    <row r="204" spans="1:44" x14ac:dyDescent="0.25">
      <c r="A204">
        <v>1</v>
      </c>
      <c r="B204" t="s">
        <v>28</v>
      </c>
      <c r="C204">
        <v>392103</v>
      </c>
      <c r="D204" s="40">
        <v>41388.395833333299</v>
      </c>
      <c r="E204" s="40">
        <v>41390.643750000003</v>
      </c>
      <c r="F204" s="40">
        <v>41390.602083333302</v>
      </c>
      <c r="G204" t="s">
        <v>29</v>
      </c>
      <c r="H204">
        <v>60000017969528</v>
      </c>
      <c r="I204" t="s">
        <v>1825</v>
      </c>
      <c r="J204" t="s">
        <v>1826</v>
      </c>
      <c r="K204" t="s">
        <v>41</v>
      </c>
      <c r="L204">
        <v>3</v>
      </c>
      <c r="M204" t="s">
        <v>33</v>
      </c>
      <c r="N204">
        <v>60000015461254</v>
      </c>
      <c r="O204">
        <v>60000016462661</v>
      </c>
      <c r="P204">
        <v>145168000001320</v>
      </c>
      <c r="R204" t="s">
        <v>34</v>
      </c>
      <c r="S204" t="s">
        <v>35</v>
      </c>
      <c r="T204" t="s">
        <v>61</v>
      </c>
      <c r="W204" t="s">
        <v>37</v>
      </c>
      <c r="AC204" t="s">
        <v>1827</v>
      </c>
      <c r="AD204" t="s">
        <v>1437</v>
      </c>
      <c r="AE204" s="14" t="str">
        <f t="shared" si="226"/>
        <v>Dra Claudete:  A Dra confirmou que usa kaletra QD, porém voltou a reclamar da diarréia, tentei contornar, com o uso de comprimidos de cálcio, porém a medica informou que tem medo por que afeta os rins. #OPV : contornar a objeção da diarréia e verificar sobre o risco de uso de comprimidos de cálcio em pacientes soropositivos.</v>
      </c>
      <c r="AF204" s="14" t="str">
        <f t="shared" si="228"/>
        <v>Dra Claudete:  A Dra confirmou que usa kaletra QD, porém voltou a reclamar da diarréia, tentei contornar, com o uso de comprimidos de cálcio, porém a medica informou que tem medo por que afeta os rins. #OPV : contornar a objeção da diarréia e verificar sobre o risco de uso de comprimidos de cálcio em pacientes soropositivos.</v>
      </c>
      <c r="AG204" s="14">
        <f t="shared" si="229"/>
        <v>203</v>
      </c>
      <c r="AH204" s="14">
        <f t="shared" ref="AH204:AL204" si="239">IFERROR(FIND("#",$AF204,AG204+1),LEN($AF204)+1)</f>
        <v>327</v>
      </c>
      <c r="AI204" s="14">
        <f t="shared" si="239"/>
        <v>327</v>
      </c>
      <c r="AJ204" s="14">
        <f t="shared" si="239"/>
        <v>327</v>
      </c>
      <c r="AK204" s="14">
        <f t="shared" si="239"/>
        <v>327</v>
      </c>
      <c r="AL204" s="14">
        <f t="shared" si="239"/>
        <v>327</v>
      </c>
      <c r="AM204" s="14" t="str">
        <f t="shared" si="185"/>
        <v>#OPV : contornar a objeção da diarréia e verificar sobre o risco de uso de comprimidos de cálcio em pacientes soropositivos.</v>
      </c>
      <c r="AN204" s="14" t="str">
        <f t="shared" si="186"/>
        <v/>
      </c>
      <c r="AO204" s="14" t="str">
        <f t="shared" si="187"/>
        <v/>
      </c>
      <c r="AP204" s="14" t="str">
        <f t="shared" si="188"/>
        <v/>
      </c>
      <c r="AQ204" s="14" t="str">
        <f t="shared" si="189"/>
        <v/>
      </c>
      <c r="AR204" s="14" t="str">
        <f t="shared" si="190"/>
        <v/>
      </c>
    </row>
    <row r="205" spans="1:44" x14ac:dyDescent="0.25">
      <c r="A205">
        <v>1</v>
      </c>
      <c r="B205" t="s">
        <v>28</v>
      </c>
      <c r="C205">
        <v>392103</v>
      </c>
      <c r="D205" s="40">
        <v>41388.354166666701</v>
      </c>
      <c r="E205" s="40">
        <v>41390.6430555556</v>
      </c>
      <c r="F205" s="40">
        <v>41390.601388888899</v>
      </c>
      <c r="G205" t="s">
        <v>29</v>
      </c>
      <c r="H205">
        <v>60000017964168</v>
      </c>
      <c r="I205" t="s">
        <v>1828</v>
      </c>
      <c r="J205" t="s">
        <v>1829</v>
      </c>
      <c r="K205" t="s">
        <v>41</v>
      </c>
      <c r="L205">
        <v>3</v>
      </c>
      <c r="M205" t="s">
        <v>33</v>
      </c>
      <c r="N205">
        <v>60000015461254</v>
      </c>
      <c r="O205">
        <v>60000016462661</v>
      </c>
      <c r="P205">
        <v>145168000001310</v>
      </c>
      <c r="R205" t="s">
        <v>34</v>
      </c>
      <c r="S205" t="s">
        <v>35</v>
      </c>
      <c r="T205" t="s">
        <v>36</v>
      </c>
      <c r="W205" t="s">
        <v>37</v>
      </c>
      <c r="AC205" t="s">
        <v>1830</v>
      </c>
      <c r="AD205" t="s">
        <v>1437</v>
      </c>
      <c r="AE205" s="14" t="str">
        <f t="shared" si="226"/>
        <v>Dr Alamir: Iniciei dando destaque ao manejo não farmacológico de Kaletra e enfatizei a posologia QD, em seguida discuti sobre o manejo das alterações neurocognitivas, destacando o conteúdo do guia de investigação, manejo e prevenção das co-morbidades associadas ao HIV, que foi entregue na J.H, #MP o Dr. Adorou a qualidade do guia  e na sua opinião foi o melhor material entregue na conferencia.. OPV: continuar focando no manejo dos eas de Kaletra, voltar a instigar o medico a aumentar a o seu acompanhamento das alterações renais.</v>
      </c>
      <c r="AF205" s="14" t="str">
        <f t="shared" si="228"/>
        <v>Dr Alamir: Iniciei dando destaque ao manejo não farmacológico de Kaletra e enfatizei a posologia QD, em seguida discuti sobre o manejo das alterações neurocognitivas, destacando o conteúdo do guia de investigação, manejo e prevenção das co-morbidades associadas ao HIV, que foi entregue na J.H, #MP o Dr. Adorou a qualidade do guia  e na sua opinião foi o melhor material entregue na conferencia.. OPV: continuar focando no manejo dos eas de Kaletra, voltar a instigar o medico a aumentar a o seu acompanhamento das alterações renais.</v>
      </c>
      <c r="AG205" s="14">
        <f t="shared" si="229"/>
        <v>296</v>
      </c>
      <c r="AH205" s="14">
        <f t="shared" ref="AH205:AL205" si="240">IFERROR(FIND("#",$AF205,AG205+1),LEN($AF205)+1)</f>
        <v>535</v>
      </c>
      <c r="AI205" s="14">
        <f t="shared" si="240"/>
        <v>535</v>
      </c>
      <c r="AJ205" s="14">
        <f t="shared" si="240"/>
        <v>535</v>
      </c>
      <c r="AK205" s="14">
        <f t="shared" si="240"/>
        <v>535</v>
      </c>
      <c r="AL205" s="14">
        <f t="shared" si="240"/>
        <v>535</v>
      </c>
      <c r="AM205" s="14" t="str">
        <f t="shared" si="185"/>
        <v>#MP o Dr. Adorou a qualidade do guia  e na sua opinião foi o melhor material entregue na conferencia.. OPV: continuar focando no manejo dos eas de Kaletra, voltar a instigar o medico a aumentar a o seu acompanhamento das alterações renais.</v>
      </c>
      <c r="AN205" s="14" t="str">
        <f t="shared" si="186"/>
        <v/>
      </c>
      <c r="AO205" s="14" t="str">
        <f t="shared" si="187"/>
        <v/>
      </c>
      <c r="AP205" s="14" t="str">
        <f t="shared" si="188"/>
        <v/>
      </c>
      <c r="AQ205" s="14" t="str">
        <f t="shared" si="189"/>
        <v/>
      </c>
      <c r="AR205" s="14" t="str">
        <f t="shared" si="190"/>
        <v/>
      </c>
    </row>
    <row r="206" spans="1:44" x14ac:dyDescent="0.25">
      <c r="A206">
        <v>1</v>
      </c>
      <c r="B206" t="s">
        <v>28</v>
      </c>
      <c r="C206">
        <v>392103</v>
      </c>
      <c r="D206" s="40">
        <v>41380.6875</v>
      </c>
      <c r="E206" s="40">
        <v>41382.872916666704</v>
      </c>
      <c r="F206" s="40">
        <v>41382.831250000003</v>
      </c>
      <c r="G206" t="s">
        <v>29</v>
      </c>
      <c r="H206">
        <v>60000012512043</v>
      </c>
      <c r="I206" t="s">
        <v>1831</v>
      </c>
      <c r="J206" t="s">
        <v>1832</v>
      </c>
      <c r="K206" t="s">
        <v>32</v>
      </c>
      <c r="L206">
        <v>4</v>
      </c>
      <c r="M206" t="s">
        <v>33</v>
      </c>
      <c r="N206">
        <v>60000015461254</v>
      </c>
      <c r="O206">
        <v>60000016462661</v>
      </c>
      <c r="P206">
        <v>145168000001222</v>
      </c>
      <c r="R206" t="s">
        <v>34</v>
      </c>
      <c r="S206" t="s">
        <v>35</v>
      </c>
      <c r="T206" t="s">
        <v>36</v>
      </c>
      <c r="W206" t="s">
        <v>37</v>
      </c>
      <c r="AC206" t="s">
        <v>1833</v>
      </c>
      <c r="AD206" t="s">
        <v>1446</v>
      </c>
      <c r="AE206" s="14" t="str">
        <f t="shared" si="226"/>
        <v>Dr. Roberto. Pontuei sobre o manejo da diarréia, em seguida  solicitei que o medico observe mais  paciente,pois ate pode ter uma possível predisposição a males neurocognitivos acendidos pelo o HIV e que, às vezes, são potencializados por efeitos colaterais do ITRNN e corroborei com a ponderação de escolher um esquema com penetração e alta no escore de Letendre (KAL + BIO = 9 pontos) . #OPV: continuar destacando o manejo dos eventos adversos de Kaletra e posologia QD.</v>
      </c>
      <c r="AF206" s="14" t="str">
        <f t="shared" si="228"/>
        <v>Dr. Roberto. Pontuei sobre o manejo da diarréia, em seguida  solicitei que o medico observe mais  paciente,pois ate pode ter uma possível predisposição a males neurocognitivos acendidos pelo o HIV e que, às vezes, são potencializados por efeitos colaterais do ITRNN e corroborei com a ponderação de escolher um esquema com penetração e alta no escore de Letendre (KAL + BIO = 9 pontos) . #OPV: continuar destacando o manejo dos eventos adversos de Kaletra e posologia QD.</v>
      </c>
      <c r="AG206" s="14">
        <f t="shared" si="229"/>
        <v>389</v>
      </c>
      <c r="AH206" s="14">
        <f t="shared" ref="AH206:AL206" si="241">IFERROR(FIND("#",$AF206,AG206+1),LEN($AF206)+1)</f>
        <v>472</v>
      </c>
      <c r="AI206" s="14">
        <f t="shared" si="241"/>
        <v>472</v>
      </c>
      <c r="AJ206" s="14">
        <f t="shared" si="241"/>
        <v>472</v>
      </c>
      <c r="AK206" s="14">
        <f t="shared" si="241"/>
        <v>472</v>
      </c>
      <c r="AL206" s="14">
        <f t="shared" si="241"/>
        <v>472</v>
      </c>
      <c r="AM206" s="14" t="str">
        <f t="shared" si="185"/>
        <v>#OPV: continuar destacando o manejo dos eventos adversos de Kaletra e posologia QD.</v>
      </c>
      <c r="AN206" s="14" t="str">
        <f t="shared" si="186"/>
        <v/>
      </c>
      <c r="AO206" s="14" t="str">
        <f t="shared" si="187"/>
        <v/>
      </c>
      <c r="AP206" s="14" t="str">
        <f t="shared" si="188"/>
        <v/>
      </c>
      <c r="AQ206" s="14" t="str">
        <f t="shared" si="189"/>
        <v/>
      </c>
      <c r="AR206" s="14" t="str">
        <f t="shared" si="190"/>
        <v/>
      </c>
    </row>
    <row r="207" spans="1:44" x14ac:dyDescent="0.25">
      <c r="A207">
        <v>1</v>
      </c>
      <c r="B207" t="s">
        <v>28</v>
      </c>
      <c r="C207">
        <v>392103</v>
      </c>
      <c r="D207" s="40">
        <v>41380.625</v>
      </c>
      <c r="E207" s="40">
        <v>41382.868055555598</v>
      </c>
      <c r="F207" s="40">
        <v>41382.826388888898</v>
      </c>
      <c r="G207" t="s">
        <v>29</v>
      </c>
      <c r="H207">
        <v>60000017964236</v>
      </c>
      <c r="I207" t="s">
        <v>1753</v>
      </c>
      <c r="J207" t="s">
        <v>1754</v>
      </c>
      <c r="K207" t="s">
        <v>41</v>
      </c>
      <c r="L207">
        <v>6</v>
      </c>
      <c r="M207" t="s">
        <v>33</v>
      </c>
      <c r="N207">
        <v>60000015461254</v>
      </c>
      <c r="O207">
        <v>60000016462661</v>
      </c>
      <c r="P207">
        <v>145168000001185</v>
      </c>
      <c r="R207" t="s">
        <v>34</v>
      </c>
      <c r="S207" t="s">
        <v>35</v>
      </c>
      <c r="T207" t="s">
        <v>36</v>
      </c>
      <c r="W207" t="s">
        <v>37</v>
      </c>
      <c r="AC207" t="s">
        <v>1834</v>
      </c>
      <c r="AD207" t="s">
        <v>1437</v>
      </c>
      <c r="AE207" s="14" t="str">
        <f t="shared" si="226"/>
        <v>Dr. Mauro:  Comecei   a oferecer foco na irreversibilidade da HAND, mas que pode ser controlada com esquemas de boa penetração no SNC e incentivei o Dr Rafael a  pensar que o paciente possa ter uma possível predisposição a males neurocognitivos provocados por o HIV e que, às vezes, são potencializados por efeitos colaterais do ITRNN e demonstrei a importância de escolher um esquema com penetração e alta no escore de Letendre (KAL + BIO = 9 pontos) .  #OPV: continuar destacando o manejo dos eventos adversos de Kaletra e posologia QD.</v>
      </c>
      <c r="AF207" s="14" t="str">
        <f t="shared" si="228"/>
        <v>Dr. Mauro:  Comecei   a oferecer foco na irreversibilidade da HAND, mas que pode ser controlada com esquemas de boa penetração no SNC e incentivei o Dr Rafael a  pensar que o paciente possa ter uma possível predisposição a males neurocognitivos provocados por o HIV e que, às vezes, são potencializados por efeitos colaterais do ITRNN e demonstrei a importância de escolher um esquema com penetração e alta no escore de Letendre (KAL + BIO = 9 pontos) .  #OPV: continuar destacando o manejo dos eventos adversos de Kaletra e posologia QD.</v>
      </c>
      <c r="AG207" s="14">
        <f t="shared" si="229"/>
        <v>456</v>
      </c>
      <c r="AH207" s="14">
        <f t="shared" ref="AH207:AL207" si="242">IFERROR(FIND("#",$AF207,AG207+1),LEN($AF207)+1)</f>
        <v>539</v>
      </c>
      <c r="AI207" s="14">
        <f t="shared" si="242"/>
        <v>539</v>
      </c>
      <c r="AJ207" s="14">
        <f t="shared" si="242"/>
        <v>539</v>
      </c>
      <c r="AK207" s="14">
        <f t="shared" si="242"/>
        <v>539</v>
      </c>
      <c r="AL207" s="14">
        <f t="shared" si="242"/>
        <v>539</v>
      </c>
      <c r="AM207" s="14" t="str">
        <f t="shared" si="185"/>
        <v>#OPV: continuar destacando o manejo dos eventos adversos de Kaletra e posologia QD.</v>
      </c>
      <c r="AN207" s="14" t="str">
        <f t="shared" si="186"/>
        <v/>
      </c>
      <c r="AO207" s="14" t="str">
        <f t="shared" si="187"/>
        <v/>
      </c>
      <c r="AP207" s="14" t="str">
        <f t="shared" si="188"/>
        <v/>
      </c>
      <c r="AQ207" s="14" t="str">
        <f t="shared" si="189"/>
        <v/>
      </c>
      <c r="AR207" s="14" t="str">
        <f t="shared" si="190"/>
        <v/>
      </c>
    </row>
    <row r="208" spans="1:44" x14ac:dyDescent="0.25">
      <c r="A208">
        <v>1</v>
      </c>
      <c r="B208" t="s">
        <v>28</v>
      </c>
      <c r="C208">
        <v>392103</v>
      </c>
      <c r="D208" s="40">
        <v>41380.5625</v>
      </c>
      <c r="E208" s="40">
        <v>41382.867361111101</v>
      </c>
      <c r="F208" s="40">
        <v>41382.8256944444</v>
      </c>
      <c r="G208" t="s">
        <v>29</v>
      </c>
      <c r="H208">
        <v>60000017963996</v>
      </c>
      <c r="I208" t="s">
        <v>1757</v>
      </c>
      <c r="J208" t="s">
        <v>1758</v>
      </c>
      <c r="K208" t="s">
        <v>32</v>
      </c>
      <c r="L208">
        <v>6</v>
      </c>
      <c r="M208" t="s">
        <v>33</v>
      </c>
      <c r="N208">
        <v>60000015461254</v>
      </c>
      <c r="O208">
        <v>60000016462661</v>
      </c>
      <c r="P208">
        <v>145168000001178</v>
      </c>
      <c r="R208" t="s">
        <v>34</v>
      </c>
      <c r="S208" t="s">
        <v>35</v>
      </c>
      <c r="T208" t="s">
        <v>36</v>
      </c>
      <c r="W208" t="s">
        <v>37</v>
      </c>
      <c r="AC208" t="s">
        <v>1835</v>
      </c>
      <c r="AD208" t="s">
        <v>1437</v>
      </c>
      <c r="AE208" s="14" t="str">
        <f t="shared" si="226"/>
        <v>Dr. Gustavo Comecei perguntando sobre a percepção do dr. Sobre  o risco renal e comentei sobre o Eurosida destacando que o esquema: Atazanavir/r e tenofivir foi colocado em cheque devido ao resultado do estudo.  #OPV: continuar dando ênfase a adesão e ao manejo não farmacológico dos eventos adversos do Kaletra.</v>
      </c>
      <c r="AF208" s="14" t="str">
        <f t="shared" si="228"/>
        <v>Dr. Gustavo Comecei perguntando sobre a percepção do dr. Sobre  o risco renal e comentei sobre o Eurosida destacando que o esquema: Atazanavir/r e tenofivir foi colocado em cheque devido ao resultado do estudo.  #OPV: continuar dando ênfase a adesão e ao manejo não farmacológico dos eventos adversos do Kaletra.</v>
      </c>
      <c r="AG208" s="14">
        <f t="shared" si="229"/>
        <v>213</v>
      </c>
      <c r="AH208" s="14">
        <f t="shared" ref="AH208:AL208" si="243">IFERROR(FIND("#",$AF208,AG208+1),LEN($AF208)+1)</f>
        <v>313</v>
      </c>
      <c r="AI208" s="14">
        <f t="shared" si="243"/>
        <v>313</v>
      </c>
      <c r="AJ208" s="14">
        <f t="shared" si="243"/>
        <v>313</v>
      </c>
      <c r="AK208" s="14">
        <f t="shared" si="243"/>
        <v>313</v>
      </c>
      <c r="AL208" s="14">
        <f t="shared" si="243"/>
        <v>313</v>
      </c>
      <c r="AM208" s="14" t="str">
        <f t="shared" si="185"/>
        <v>#OPV: continuar dando ênfase a adesão e ao manejo não farmacológico dos eventos adversos do Kaletra.</v>
      </c>
      <c r="AN208" s="14" t="str">
        <f t="shared" si="186"/>
        <v/>
      </c>
      <c r="AO208" s="14" t="str">
        <f t="shared" si="187"/>
        <v/>
      </c>
      <c r="AP208" s="14" t="str">
        <f t="shared" si="188"/>
        <v/>
      </c>
      <c r="AQ208" s="14" t="str">
        <f t="shared" si="189"/>
        <v/>
      </c>
      <c r="AR208" s="14" t="str">
        <f t="shared" si="190"/>
        <v/>
      </c>
    </row>
    <row r="209" spans="1:44" x14ac:dyDescent="0.25">
      <c r="A209">
        <v>1</v>
      </c>
      <c r="B209" t="s">
        <v>28</v>
      </c>
      <c r="C209">
        <v>392103</v>
      </c>
      <c r="D209" s="40">
        <v>41379.513888888898</v>
      </c>
      <c r="E209" s="40">
        <v>41380.974999999999</v>
      </c>
      <c r="F209" s="40">
        <v>41383.425694444399</v>
      </c>
      <c r="G209" t="s">
        <v>29</v>
      </c>
      <c r="H209">
        <v>60000012248643</v>
      </c>
      <c r="I209" t="s">
        <v>1836</v>
      </c>
      <c r="J209" t="s">
        <v>1837</v>
      </c>
      <c r="K209" t="s">
        <v>41</v>
      </c>
      <c r="L209">
        <v>3</v>
      </c>
      <c r="M209" t="s">
        <v>33</v>
      </c>
      <c r="N209">
        <v>60000015461254</v>
      </c>
      <c r="O209">
        <v>60000016462661</v>
      </c>
      <c r="P209">
        <v>140308000000379</v>
      </c>
      <c r="R209" t="s">
        <v>34</v>
      </c>
      <c r="S209" t="s">
        <v>35</v>
      </c>
      <c r="T209" t="s">
        <v>36</v>
      </c>
      <c r="W209" t="s">
        <v>176</v>
      </c>
      <c r="AC209" t="s">
        <v>1838</v>
      </c>
      <c r="AD209" t="s">
        <v>1446</v>
      </c>
      <c r="AE209" s="14" t="str">
        <f t="shared" si="226"/>
        <v>Dra Nadja :Destaquei o inicio de terapia com Ipr dando importância da barreira genética, pois a dra é infecto pediatra, destaquei o estudo 720.#opv: continuar focando no inicio de terapia com Ipr, e resgate..</v>
      </c>
      <c r="AF209" s="14" t="str">
        <f t="shared" si="228"/>
        <v>Dra Nadja :Destaquei o inicio de terapia com Ipr dando importância da barreira genética, pois a dra é infecto pediatra, destaquei o estudo 720.#opv: continuar focando no inicio de terapia com Ipr, e resgate..</v>
      </c>
      <c r="AG209" s="14">
        <f t="shared" si="229"/>
        <v>144</v>
      </c>
      <c r="AH209" s="14">
        <f t="shared" ref="AH209:AL209" si="244">IFERROR(FIND("#",$AF209,AG209+1),LEN($AF209)+1)</f>
        <v>209</v>
      </c>
      <c r="AI209" s="14">
        <f t="shared" si="244"/>
        <v>209</v>
      </c>
      <c r="AJ209" s="14">
        <f t="shared" si="244"/>
        <v>209</v>
      </c>
      <c r="AK209" s="14">
        <f t="shared" si="244"/>
        <v>209</v>
      </c>
      <c r="AL209" s="14">
        <f t="shared" si="244"/>
        <v>209</v>
      </c>
      <c r="AM209" s="14" t="str">
        <f t="shared" si="185"/>
        <v>#opv: continuar focando no inicio de terapia com Ipr, e resgate..</v>
      </c>
      <c r="AN209" s="14" t="str">
        <f t="shared" si="186"/>
        <v/>
      </c>
      <c r="AO209" s="14" t="str">
        <f t="shared" si="187"/>
        <v/>
      </c>
      <c r="AP209" s="14" t="str">
        <f t="shared" si="188"/>
        <v/>
      </c>
      <c r="AQ209" s="14" t="str">
        <f t="shared" si="189"/>
        <v/>
      </c>
      <c r="AR209" s="14" t="str">
        <f t="shared" si="190"/>
        <v/>
      </c>
    </row>
    <row r="210" spans="1:44" x14ac:dyDescent="0.25">
      <c r="A210">
        <v>1</v>
      </c>
      <c r="B210" t="s">
        <v>28</v>
      </c>
      <c r="C210">
        <v>392103</v>
      </c>
      <c r="D210" s="40">
        <v>41379.479166666701</v>
      </c>
      <c r="E210" s="40">
        <v>41380.966666666704</v>
      </c>
      <c r="F210" s="40">
        <v>41380.925000000003</v>
      </c>
      <c r="G210" t="s">
        <v>29</v>
      </c>
      <c r="H210">
        <v>60000017968252</v>
      </c>
      <c r="I210" t="s">
        <v>1839</v>
      </c>
      <c r="J210" t="s">
        <v>1840</v>
      </c>
      <c r="K210" t="s">
        <v>41</v>
      </c>
      <c r="L210">
        <v>3</v>
      </c>
      <c r="M210" t="s">
        <v>33</v>
      </c>
      <c r="N210">
        <v>60000015461254</v>
      </c>
      <c r="O210">
        <v>60000016462661</v>
      </c>
      <c r="P210">
        <v>145168000001150</v>
      </c>
      <c r="R210" t="s">
        <v>34</v>
      </c>
      <c r="S210" t="s">
        <v>35</v>
      </c>
      <c r="T210" t="s">
        <v>36</v>
      </c>
      <c r="W210" t="s">
        <v>37</v>
      </c>
      <c r="AC210" t="s">
        <v>1841</v>
      </c>
      <c r="AD210" t="s">
        <v>1437</v>
      </c>
      <c r="AE210" s="14" t="str">
        <f t="shared" si="226"/>
        <v>Dr Eduardo.  Destaquei material do ciclo dando ênfase, mas destacando a manutencao de Kaletra como o Ipr preferencial, me ainda instiguei ele a começar com ipr, pelos motivos abaixo: - Barreira genética: kaletra precisa de 8 mutações; - no caso do Efavirenz ele tem meia vida longa, e realmente a perda de uma dose não implica em surgimento de mutações, porém mais de duas semanas sem tomar a dose a mutação k103N aparece antes da M184V do 3TC; - mutações para prótese demoram de 6 a 1 ano para aparecer e o Ricardo comenta que as da prótese só será selecionada em indivíduos expostos ao Ip/r sem o Ritonavir.  O dr informou que já usa em alguns casos o Ipr como primeira opção, e usa Kaletra, reforcei sobre os eventos adversos de Efavirenz, pôs a estrada para o Rio requer muita atenção.  #Opv: Continuar focando no inicio de terapia com Ipr.</v>
      </c>
      <c r="AF210" s="14" t="str">
        <f t="shared" si="228"/>
        <v>Dr Eduardo.  Destaquei material do ciclo dando ênfase, mas destacando a manutencao de Kaletra como o Ipr preferencial, me ainda instiguei ele a começar com ipr, pelos motivos abaixo: - Barreira genética: kaletra precisa de 8 mutações; - no caso do Efavirenz ele tem meia vida longa, e realmente a perda de uma dose não implica em surgimento de mutações, porém mais de duas semanas sem tomar a dose a mutação k103N aparece antes da M184V do 3TC; - mutações para prótese demoram de 6 a 1 ano para aparecer e o Ricardo comenta que as da prótese só será selecionada em indivíduos expostos ao Ip/r sem o Ritonavir.  O dr informou que já usa em alguns casos o Ipr como primeira opção, e usa Kaletra, reforcei sobre os eventos adversos de Efavirenz, pôs a estrada para o Rio requer muita atenção.  #Opv: Continuar focando no inicio de terapia com Ipr.</v>
      </c>
      <c r="AG210" s="14">
        <f t="shared" si="229"/>
        <v>792</v>
      </c>
      <c r="AH210" s="14">
        <f t="shared" ref="AH210:AL210" si="245">IFERROR(FIND("#",$AF210,AG210+1),LEN($AF210)+1)</f>
        <v>845</v>
      </c>
      <c r="AI210" s="14">
        <f t="shared" si="245"/>
        <v>845</v>
      </c>
      <c r="AJ210" s="14">
        <f t="shared" si="245"/>
        <v>845</v>
      </c>
      <c r="AK210" s="14">
        <f t="shared" si="245"/>
        <v>845</v>
      </c>
      <c r="AL210" s="14">
        <f t="shared" si="245"/>
        <v>845</v>
      </c>
      <c r="AM210" s="14" t="str">
        <f t="shared" si="185"/>
        <v>#Opv: Continuar focando no inicio de terapia com Ipr.</v>
      </c>
      <c r="AN210" s="14" t="str">
        <f t="shared" si="186"/>
        <v/>
      </c>
      <c r="AO210" s="14" t="str">
        <f t="shared" si="187"/>
        <v/>
      </c>
      <c r="AP210" s="14" t="str">
        <f t="shared" si="188"/>
        <v/>
      </c>
      <c r="AQ210" s="14" t="str">
        <f t="shared" si="189"/>
        <v/>
      </c>
      <c r="AR210" s="14" t="str">
        <f t="shared" si="190"/>
        <v/>
      </c>
    </row>
    <row r="211" spans="1:44" x14ac:dyDescent="0.25">
      <c r="A211">
        <v>1</v>
      </c>
      <c r="B211" t="s">
        <v>28</v>
      </c>
      <c r="C211">
        <v>392103</v>
      </c>
      <c r="D211" s="40">
        <v>41376.535416666702</v>
      </c>
      <c r="E211" s="40">
        <v>41376.535416666702</v>
      </c>
      <c r="F211" s="40">
        <v>41376.498611111099</v>
      </c>
      <c r="G211" t="s">
        <v>29</v>
      </c>
      <c r="H211">
        <v>60000012597371</v>
      </c>
      <c r="I211" t="s">
        <v>1842</v>
      </c>
      <c r="J211" t="s">
        <v>1843</v>
      </c>
      <c r="M211" t="s">
        <v>33</v>
      </c>
      <c r="N211">
        <v>60000015461254</v>
      </c>
      <c r="O211">
        <v>60000016462661</v>
      </c>
      <c r="P211">
        <v>140308000000362</v>
      </c>
      <c r="R211" t="s">
        <v>34</v>
      </c>
      <c r="S211" t="s">
        <v>35</v>
      </c>
      <c r="T211" t="s">
        <v>36</v>
      </c>
      <c r="W211" t="s">
        <v>37</v>
      </c>
      <c r="AC211" t="s">
        <v>4807</v>
      </c>
      <c r="AD211" t="s">
        <v>1446</v>
      </c>
      <c r="AE211" s="14" t="str">
        <f t="shared" si="226"/>
        <v>Dra Ana, Dr João e Dra Letícia:Os médicos estavam no round e pediram esperar dentro da sala, após o termino e comecei a discutir com todos sobre as mudanças do consenso, citei o HPTN052, e todos foram comentaram sobre a dificuldade de se tratar este paciente, porém a Dra Letícia informou que não esta mais em ambulatório e esta atuando na direção do Hospital São Francisco de Assis e dr João também só trabalha na enfermagem, #material do ciclo: em relação aos materiais do ciclo todos gostaram do da versão preliminar apesar de já estarem cientes sobre os principais assuntos só que a versão impresso ajudou muito, inclusive a Dra Letícia solicitou uma versão para ficar na sala dos médicos.#Opv : de todos os médicos apenas as Dras Ana e Evelyn estão com ambulatórios, para Dra Ana focar na prescrição QD, e na diferenciação de ips E Dra Letícia e dr João continuar focando na educação continuada, com foco na barreira genética, pois eles podem trocar esquemas dos pacientes internados.</v>
      </c>
      <c r="AF211" s="14" t="str">
        <f t="shared" si="228"/>
        <v>Dra Ana, Dr João e Dra Letícia:Os médicos estavam no round e pediram esperar dentro da sala, após o termino e comecei a discutir com todos sobre as mudanças do consenso, citei o HPTN052, e todos foram comentaram sobre a dificuldade de se tratar este paciente, porém a Dra Letícia informou que não esta mais em ambulatório e esta atuando na direção do Hospital São Francisco de Assis e dr João também só trabalha na enfermagem, #material do ciclo: em relação aos materiais do ciclo todos gostaram do da versão preliminar apesar de já estarem cientes sobre os principais assuntos só que a versão impresso ajudou muito, inclusive a Dra Letícia solicitou uma versão para ficar na sala dos médicos.#Opv : de todos os médicos apenas as Dras Ana e Evelyn estão com ambulatórios, para Dra Ana focar na prescrição QD, e na diferenciação de ips E Dra Letícia e dr João continuar focando na educação continuada, com foco na barreira genética, pois eles podem trocar esquemas dos pacientes internados.</v>
      </c>
      <c r="AG211" s="14">
        <f t="shared" si="229"/>
        <v>428</v>
      </c>
      <c r="AH211" s="14">
        <f t="shared" ref="AH211:AL211" si="246">IFERROR(FIND("#",$AF211,AG211+1),LEN($AF211)+1)</f>
        <v>694</v>
      </c>
      <c r="AI211" s="14">
        <f t="shared" si="246"/>
        <v>990</v>
      </c>
      <c r="AJ211" s="14">
        <f t="shared" si="246"/>
        <v>990</v>
      </c>
      <c r="AK211" s="14">
        <f t="shared" si="246"/>
        <v>990</v>
      </c>
      <c r="AL211" s="14">
        <f t="shared" si="246"/>
        <v>990</v>
      </c>
      <c r="AM211" s="14" t="str">
        <f t="shared" si="185"/>
        <v>#material do ciclo: em relação aos materiais do ciclo todos gostaram do da versão preliminar apesar de já estarem cientes sobre os principais assuntos só que a versão impresso ajudou muito, inclusive a Dra Letícia solicitou uma versão para ficar na sala dos médicos.</v>
      </c>
      <c r="AN211" s="14" t="str">
        <f t="shared" si="186"/>
        <v>#Opv : de todos os médicos apenas as Dras Ana e Evelyn estão com ambulatórios, para Dra Ana focar na prescrição QD, e na diferenciação de ips E Dra Letícia e dr João continuar focando na educação continuada, com foco na barreira genética, pois eles podem trocar esquemas dos pacientes internados.</v>
      </c>
      <c r="AO211" s="14" t="str">
        <f t="shared" si="187"/>
        <v/>
      </c>
      <c r="AP211" s="14" t="str">
        <f t="shared" si="188"/>
        <v/>
      </c>
      <c r="AQ211" s="14" t="str">
        <f t="shared" si="189"/>
        <v/>
      </c>
      <c r="AR211" s="14" t="str">
        <f t="shared" si="190"/>
        <v/>
      </c>
    </row>
    <row r="212" spans="1:44" x14ac:dyDescent="0.25">
      <c r="A212">
        <v>1</v>
      </c>
      <c r="B212" t="s">
        <v>28</v>
      </c>
      <c r="C212">
        <v>392103</v>
      </c>
      <c r="D212" s="40">
        <v>41376.534722222197</v>
      </c>
      <c r="E212" s="40">
        <v>41376.534722222197</v>
      </c>
      <c r="F212" s="40">
        <v>41376.498611111099</v>
      </c>
      <c r="G212" t="s">
        <v>29</v>
      </c>
      <c r="H212">
        <v>60000017155454</v>
      </c>
      <c r="I212" t="s">
        <v>1844</v>
      </c>
      <c r="J212" t="s">
        <v>1845</v>
      </c>
      <c r="K212" t="s">
        <v>41</v>
      </c>
      <c r="L212">
        <v>3</v>
      </c>
      <c r="M212" t="s">
        <v>33</v>
      </c>
      <c r="N212">
        <v>60000015461254</v>
      </c>
      <c r="O212">
        <v>60000016462661</v>
      </c>
      <c r="P212">
        <v>140308000000355</v>
      </c>
      <c r="R212" t="s">
        <v>34</v>
      </c>
      <c r="S212" t="s">
        <v>35</v>
      </c>
      <c r="T212" t="s">
        <v>36</v>
      </c>
      <c r="W212" t="s">
        <v>37</v>
      </c>
      <c r="AC212" t="s">
        <v>4807</v>
      </c>
      <c r="AD212" t="s">
        <v>1446</v>
      </c>
      <c r="AE212" s="14" t="str">
        <f t="shared" si="226"/>
        <v>Dra Ana, Dr João e Dra Letícia:Os médicos estavam no round e pediram esperar dentro da sala, após o termino e comecei a discutir com todos sobre as mudanças do consenso, citei o HPTN052, e todos foram comentaram sobre a dificuldade de se tratar este paciente, porém a Dra Letícia informou que não esta mais em ambulatório e esta atuando na direção do Hospital São Francisco de Assis e dr João também só trabalha na enfermagem, #material do ciclo: em relação aos materiais do ciclo todos gostaram do da versão preliminar apesar de já estarem cientes sobre os principais assuntos só que a versão impresso ajudou muito, inclusive a Dra Letícia solicitou uma versão para ficar na sala dos médicos.#Opv : de todos os médicos apenas as Dras Ana e Evelyn estão com ambulatórios, para Dra Ana focar na prescrição QD, e na diferenciação de ips E Dra Letícia e dr João continuar focando na educação continuada, com foco na barreira genética, pois eles podem trocar esquemas dos pacientes internados.</v>
      </c>
      <c r="AF212" s="14" t="str">
        <f t="shared" si="228"/>
        <v>Dra Ana, Dr João e Dra Letícia:Os médicos estavam no round e pediram esperar dentro da sala, após o termino e comecei a discutir com todos sobre as mudanças do consenso, citei o HPTN052, e todos foram comentaram sobre a dificuldade de se tratar este paciente, porém a Dra Letícia informou que não esta mais em ambulatório e esta atuando na direção do Hospital São Francisco de Assis e dr João também só trabalha na enfermagem, #material do ciclo: em relação aos materiais do ciclo todos gostaram do da versão preliminar apesar de já estarem cientes sobre os principais assuntos só que a versão impresso ajudou muito, inclusive a Dra Letícia solicitou uma versão para ficar na sala dos médicos.#Opv : de todos os médicos apenas as Dras Ana e Evelyn estão com ambulatórios, para Dra Ana focar na prescrição QD, e na diferenciação de ips E Dra Letícia e dr João continuar focando na educação continuada, com foco na barreira genética, pois eles podem trocar esquemas dos pacientes internados.</v>
      </c>
      <c r="AG212" s="14">
        <f t="shared" si="229"/>
        <v>428</v>
      </c>
      <c r="AH212" s="14">
        <f t="shared" ref="AH212:AL212" si="247">IFERROR(FIND("#",$AF212,AG212+1),LEN($AF212)+1)</f>
        <v>694</v>
      </c>
      <c r="AI212" s="14">
        <f t="shared" si="247"/>
        <v>990</v>
      </c>
      <c r="AJ212" s="14">
        <f t="shared" si="247"/>
        <v>990</v>
      </c>
      <c r="AK212" s="14">
        <f t="shared" si="247"/>
        <v>990</v>
      </c>
      <c r="AL212" s="14">
        <f t="shared" si="247"/>
        <v>990</v>
      </c>
      <c r="AM212" s="14" t="str">
        <f t="shared" si="185"/>
        <v>#material do ciclo: em relação aos materiais do ciclo todos gostaram do da versão preliminar apesar de já estarem cientes sobre os principais assuntos só que a versão impresso ajudou muito, inclusive a Dra Letícia solicitou uma versão para ficar na sala dos médicos.</v>
      </c>
      <c r="AN212" s="14" t="str">
        <f t="shared" si="186"/>
        <v>#Opv : de todos os médicos apenas as Dras Ana e Evelyn estão com ambulatórios, para Dra Ana focar na prescrição QD, e na diferenciação de ips E Dra Letícia e dr João continuar focando na educação continuada, com foco na barreira genética, pois eles podem trocar esquemas dos pacientes internados.</v>
      </c>
      <c r="AO212" s="14" t="str">
        <f t="shared" si="187"/>
        <v/>
      </c>
      <c r="AP212" s="14" t="str">
        <f t="shared" si="188"/>
        <v/>
      </c>
      <c r="AQ212" s="14" t="str">
        <f t="shared" si="189"/>
        <v/>
      </c>
      <c r="AR212" s="14" t="str">
        <f t="shared" si="190"/>
        <v/>
      </c>
    </row>
    <row r="213" spans="1:44" x14ac:dyDescent="0.25">
      <c r="A213">
        <v>1</v>
      </c>
      <c r="B213" t="s">
        <v>28</v>
      </c>
      <c r="C213">
        <v>392103</v>
      </c>
      <c r="D213" s="40">
        <v>41376.533333333296</v>
      </c>
      <c r="E213" s="40">
        <v>41376.534027777801</v>
      </c>
      <c r="F213" s="40">
        <v>41376.493055555598</v>
      </c>
      <c r="G213" t="s">
        <v>29</v>
      </c>
      <c r="H213">
        <v>60000012372567</v>
      </c>
      <c r="I213" t="s">
        <v>1846</v>
      </c>
      <c r="J213" t="s">
        <v>1847</v>
      </c>
      <c r="K213" t="s">
        <v>41</v>
      </c>
      <c r="L213">
        <v>3</v>
      </c>
      <c r="M213" t="s">
        <v>33</v>
      </c>
      <c r="N213">
        <v>60000015461254</v>
      </c>
      <c r="O213">
        <v>60000016462661</v>
      </c>
      <c r="P213">
        <v>140308000000348</v>
      </c>
      <c r="R213" t="s">
        <v>34</v>
      </c>
      <c r="S213" t="s">
        <v>35</v>
      </c>
      <c r="T213" t="s">
        <v>36</v>
      </c>
      <c r="W213" t="s">
        <v>37</v>
      </c>
      <c r="AC213" t="s">
        <v>4807</v>
      </c>
      <c r="AD213" t="s">
        <v>1446</v>
      </c>
      <c r="AE213" s="14" t="str">
        <f t="shared" si="226"/>
        <v>Dra Ana, Dr João e Dra Letícia:Os médicos estavam no round e pediram esperar dentro da sala, após o termino e comecei a discutir com todos sobre as mudanças do consenso, citei o HPTN052, e todos foram comentaram sobre a dificuldade de se tratar este paciente, porém a Dra Letícia informou que não esta mais em ambulatório e esta atuando na direção do Hospital São Francisco de Assis e dr João também só trabalha na enfermagem, #material do ciclo: em relação aos materiais do ciclo todos gostaram do da versão preliminar apesar de já estarem cientes sobre os principais assuntos só que a versão impresso ajudou muito, inclusive a Dra Letícia solicitou uma versão para ficar na sala dos médicos.#Opv : de todos os médicos apenas as Dras Ana e Evelyn estão com ambulatórios, para Dra Ana focar na prescrição QD, e na diferenciação de ips E Dra Letícia e dr João continuar focando na educação continuada, com foco na barreira genética, pois eles podem trocar esquemas dos pacientes internados.</v>
      </c>
      <c r="AF213" s="14" t="str">
        <f t="shared" si="228"/>
        <v>Dra Ana, Dr João e Dra Letícia:Os médicos estavam no round e pediram esperar dentro da sala, após o termino e comecei a discutir com todos sobre as mudanças do consenso, citei o HPTN052, e todos foram comentaram sobre a dificuldade de se tratar este paciente, porém a Dra Letícia informou que não esta mais em ambulatório e esta atuando na direção do Hospital São Francisco de Assis e dr João também só trabalha na enfermagem, #material do ciclo: em relação aos materiais do ciclo todos gostaram do da versão preliminar apesar de já estarem cientes sobre os principais assuntos só que a versão impresso ajudou muito, inclusive a Dra Letícia solicitou uma versão para ficar na sala dos médicos.#Opv : de todos os médicos apenas as Dras Ana e Evelyn estão com ambulatórios, para Dra Ana focar na prescrição QD, e na diferenciação de ips E Dra Letícia e dr João continuar focando na educação continuada, com foco na barreira genética, pois eles podem trocar esquemas dos pacientes internados.</v>
      </c>
      <c r="AG213" s="14">
        <f t="shared" si="229"/>
        <v>428</v>
      </c>
      <c r="AH213" s="14">
        <f t="shared" ref="AH213:AL213" si="248">IFERROR(FIND("#",$AF213,AG213+1),LEN($AF213)+1)</f>
        <v>694</v>
      </c>
      <c r="AI213" s="14">
        <f t="shared" si="248"/>
        <v>990</v>
      </c>
      <c r="AJ213" s="14">
        <f t="shared" si="248"/>
        <v>990</v>
      </c>
      <c r="AK213" s="14">
        <f t="shared" si="248"/>
        <v>990</v>
      </c>
      <c r="AL213" s="14">
        <f t="shared" si="248"/>
        <v>990</v>
      </c>
      <c r="AM213" s="14" t="str">
        <f t="shared" si="185"/>
        <v>#material do ciclo: em relação aos materiais do ciclo todos gostaram do da versão preliminar apesar de já estarem cientes sobre os principais assuntos só que a versão impresso ajudou muito, inclusive a Dra Letícia solicitou uma versão para ficar na sala dos médicos.</v>
      </c>
      <c r="AN213" s="14" t="str">
        <f t="shared" si="186"/>
        <v>#Opv : de todos os médicos apenas as Dras Ana e Evelyn estão com ambulatórios, para Dra Ana focar na prescrição QD, e na diferenciação de ips E Dra Letícia e dr João continuar focando na educação continuada, com foco na barreira genética, pois eles podem trocar esquemas dos pacientes internados.</v>
      </c>
      <c r="AO213" s="14" t="str">
        <f t="shared" si="187"/>
        <v/>
      </c>
      <c r="AP213" s="14" t="str">
        <f t="shared" si="188"/>
        <v/>
      </c>
      <c r="AQ213" s="14" t="str">
        <f t="shared" si="189"/>
        <v/>
      </c>
      <c r="AR213" s="14" t="str">
        <f t="shared" si="190"/>
        <v/>
      </c>
    </row>
    <row r="214" spans="1:44" x14ac:dyDescent="0.25">
      <c r="A214">
        <v>1</v>
      </c>
      <c r="B214" t="s">
        <v>28</v>
      </c>
      <c r="C214">
        <v>392103</v>
      </c>
      <c r="D214" s="40">
        <v>41376.354166666701</v>
      </c>
      <c r="E214" s="40">
        <v>41376.699999999997</v>
      </c>
      <c r="F214" s="40">
        <v>41376.658333333296</v>
      </c>
      <c r="G214" t="s">
        <v>29</v>
      </c>
      <c r="H214">
        <v>60000012338427</v>
      </c>
      <c r="I214" t="s">
        <v>1848</v>
      </c>
      <c r="J214" t="s">
        <v>1849</v>
      </c>
      <c r="K214" t="s">
        <v>41</v>
      </c>
      <c r="L214">
        <v>3</v>
      </c>
      <c r="M214" t="s">
        <v>33</v>
      </c>
      <c r="N214">
        <v>60000015461254</v>
      </c>
      <c r="O214">
        <v>60000016462661</v>
      </c>
      <c r="P214">
        <v>145168000000882</v>
      </c>
      <c r="R214" t="s">
        <v>34</v>
      </c>
      <c r="S214" t="s">
        <v>35</v>
      </c>
      <c r="T214" t="s">
        <v>36</v>
      </c>
      <c r="W214" t="s">
        <v>37</v>
      </c>
      <c r="AC214" t="s">
        <v>1850</v>
      </c>
      <c r="AD214" t="s">
        <v>1446</v>
      </c>
      <c r="AE214" s="14" t="str">
        <f t="shared" si="226"/>
        <v>Dra Geovanna  Iniciei dando destaque ao manejo não farmacológico de Kaletra e enfatizei a posologia QD, em seguida discuti sobre as alterações neurocognitivas, destacando o VA, e enfatizei a dificuldade na adesão , principalmente na tomada do Ritonavir.Continuei foco em manejo de EAs, coformulação ,comodidade e flexibilidade da posologia, e também não necessidade de refrigeração, o que ajuda na adesão do kaletra.Percebi que a Dra se preocupa muito com adesão, o que pode gerar uma oportunidade.   #OPV: continuar focando no manejo dos eas de Kaletra, e alertar para o risco renal.</v>
      </c>
      <c r="AF214" s="14" t="str">
        <f t="shared" si="228"/>
        <v>Dra Geovanna  Iniciei dando destaque ao manejo não farmacológico de Kaletra e enfatizei a posologia QD, em seguida discuti sobre as alterações neurocognitivas, destacando o VA, e enfatizei a dificuldade na adesão , principalmente na tomada do Ritonavir.Continuei foco em manejo de EAs, coformulação ,comodidade e flexibilidade da posologia, e também não necessidade de refrigeração, o que ajuda na adesão do kaletra.Percebi que a Dra se preocupa muito com adesão, o que pode gerar uma oportunidade.   #OPV: continuar focando no manejo dos eas de Kaletra, e alertar para o risco renal.</v>
      </c>
      <c r="AG214" s="14">
        <f t="shared" si="229"/>
        <v>502</v>
      </c>
      <c r="AH214" s="14">
        <f t="shared" ref="AH214:AL214" si="249">IFERROR(FIND("#",$AF214,AG214+1),LEN($AF214)+1)</f>
        <v>585</v>
      </c>
      <c r="AI214" s="14">
        <f t="shared" si="249"/>
        <v>585</v>
      </c>
      <c r="AJ214" s="14">
        <f t="shared" si="249"/>
        <v>585</v>
      </c>
      <c r="AK214" s="14">
        <f t="shared" si="249"/>
        <v>585</v>
      </c>
      <c r="AL214" s="14">
        <f t="shared" si="249"/>
        <v>585</v>
      </c>
      <c r="AM214" s="14" t="str">
        <f t="shared" si="185"/>
        <v>#OPV: continuar focando no manejo dos eas de Kaletra, e alertar para o risco renal.</v>
      </c>
      <c r="AN214" s="14" t="str">
        <f t="shared" si="186"/>
        <v/>
      </c>
      <c r="AO214" s="14" t="str">
        <f t="shared" si="187"/>
        <v/>
      </c>
      <c r="AP214" s="14" t="str">
        <f t="shared" si="188"/>
        <v/>
      </c>
      <c r="AQ214" s="14" t="str">
        <f t="shared" si="189"/>
        <v/>
      </c>
      <c r="AR214" s="14" t="str">
        <f t="shared" si="190"/>
        <v/>
      </c>
    </row>
    <row r="215" spans="1:44" x14ac:dyDescent="0.25">
      <c r="A215">
        <v>1</v>
      </c>
      <c r="B215" t="s">
        <v>28</v>
      </c>
      <c r="C215">
        <v>392103</v>
      </c>
      <c r="D215" s="40">
        <v>41376.333333333299</v>
      </c>
      <c r="E215" s="40">
        <v>41376.727083333302</v>
      </c>
      <c r="F215" s="40">
        <v>41376.685416666704</v>
      </c>
      <c r="G215" t="s">
        <v>110</v>
      </c>
      <c r="H215">
        <v>60000016840259</v>
      </c>
      <c r="J215" t="s">
        <v>1851</v>
      </c>
      <c r="M215" t="s">
        <v>33</v>
      </c>
      <c r="N215">
        <v>60000015461254</v>
      </c>
      <c r="O215">
        <v>60000016462661</v>
      </c>
      <c r="P215">
        <v>145168000000981</v>
      </c>
      <c r="R215" t="s">
        <v>34</v>
      </c>
      <c r="S215" t="s">
        <v>35</v>
      </c>
      <c r="W215" t="s">
        <v>37</v>
      </c>
      <c r="AC215" t="s">
        <v>1852</v>
      </c>
      <c r="AD215" t="s">
        <v>1446</v>
      </c>
      <c r="AE215" s="14" t="str">
        <f t="shared" si="226"/>
        <v>Discutimos sobre o impacto do trabalho da equipe multidisciplinar na adesão.</v>
      </c>
      <c r="AF215" s="14" t="str">
        <f t="shared" si="228"/>
        <v>Discutimos sobre o impacto do trabalho da equipe multidisciplinar na adesão.</v>
      </c>
      <c r="AG215" s="14">
        <f t="shared" si="229"/>
        <v>1</v>
      </c>
      <c r="AH215" s="14">
        <f t="shared" ref="AH215:AL215" si="250">IFERROR(FIND("#",$AF215,AG215+1),LEN($AF215)+1)</f>
        <v>77</v>
      </c>
      <c r="AI215" s="14">
        <f t="shared" si="250"/>
        <v>77</v>
      </c>
      <c r="AJ215" s="14">
        <f t="shared" si="250"/>
        <v>77</v>
      </c>
      <c r="AK215" s="14">
        <f t="shared" si="250"/>
        <v>77</v>
      </c>
      <c r="AL215" s="14">
        <f t="shared" si="250"/>
        <v>77</v>
      </c>
      <c r="AM215" s="14" t="str">
        <f t="shared" si="185"/>
        <v>Discutimos sobre o impacto do trabalho da equipe multidisciplinar na adesão.</v>
      </c>
      <c r="AN215" s="14" t="str">
        <f t="shared" si="186"/>
        <v/>
      </c>
      <c r="AO215" s="14" t="str">
        <f t="shared" si="187"/>
        <v/>
      </c>
      <c r="AP215" s="14" t="str">
        <f t="shared" si="188"/>
        <v/>
      </c>
      <c r="AQ215" s="14" t="str">
        <f t="shared" si="189"/>
        <v/>
      </c>
      <c r="AR215" s="14" t="str">
        <f t="shared" si="190"/>
        <v/>
      </c>
    </row>
    <row r="216" spans="1:44" x14ac:dyDescent="0.25">
      <c r="A216">
        <v>1</v>
      </c>
      <c r="B216" t="s">
        <v>28</v>
      </c>
      <c r="C216">
        <v>392103</v>
      </c>
      <c r="D216" s="40">
        <v>41375.738888888904</v>
      </c>
      <c r="E216" s="40">
        <v>41376.727083333302</v>
      </c>
      <c r="F216" s="40">
        <v>41376.685416666704</v>
      </c>
      <c r="G216" t="s">
        <v>110</v>
      </c>
      <c r="H216">
        <v>60000016841148</v>
      </c>
      <c r="J216" t="s">
        <v>1853</v>
      </c>
      <c r="M216" t="s">
        <v>33</v>
      </c>
      <c r="N216">
        <v>60000015461254</v>
      </c>
      <c r="O216">
        <v>60000016462661</v>
      </c>
      <c r="P216">
        <v>145168000000988</v>
      </c>
      <c r="R216" t="s">
        <v>34</v>
      </c>
      <c r="S216" t="s">
        <v>35</v>
      </c>
      <c r="W216" t="s">
        <v>37</v>
      </c>
      <c r="AC216" t="s">
        <v>1852</v>
      </c>
      <c r="AD216" t="s">
        <v>1446</v>
      </c>
      <c r="AE216" s="14" t="str">
        <f t="shared" si="226"/>
        <v>Discutimos sobre o impacto do trabalho da equipe multidisciplinar na adesão.</v>
      </c>
      <c r="AF216" s="14" t="str">
        <f t="shared" si="228"/>
        <v>Discutimos sobre o impacto do trabalho da equipe multidisciplinar na adesão.</v>
      </c>
      <c r="AG216" s="14">
        <f t="shared" si="229"/>
        <v>1</v>
      </c>
      <c r="AH216" s="14">
        <f t="shared" ref="AH216:AL216" si="251">IFERROR(FIND("#",$AF216,AG216+1),LEN($AF216)+1)</f>
        <v>77</v>
      </c>
      <c r="AI216" s="14">
        <f t="shared" si="251"/>
        <v>77</v>
      </c>
      <c r="AJ216" s="14">
        <f t="shared" si="251"/>
        <v>77</v>
      </c>
      <c r="AK216" s="14">
        <f t="shared" si="251"/>
        <v>77</v>
      </c>
      <c r="AL216" s="14">
        <f t="shared" si="251"/>
        <v>77</v>
      </c>
      <c r="AM216" s="14" t="str">
        <f t="shared" si="185"/>
        <v>Discutimos sobre o impacto do trabalho da equipe multidisciplinar na adesão.</v>
      </c>
      <c r="AN216" s="14" t="str">
        <f t="shared" si="186"/>
        <v/>
      </c>
      <c r="AO216" s="14" t="str">
        <f t="shared" si="187"/>
        <v/>
      </c>
      <c r="AP216" s="14" t="str">
        <f t="shared" si="188"/>
        <v/>
      </c>
      <c r="AQ216" s="14" t="str">
        <f t="shared" si="189"/>
        <v/>
      </c>
      <c r="AR216" s="14" t="str">
        <f t="shared" si="190"/>
        <v/>
      </c>
    </row>
    <row r="217" spans="1:44" x14ac:dyDescent="0.25">
      <c r="A217">
        <v>1</v>
      </c>
      <c r="B217" t="s">
        <v>28</v>
      </c>
      <c r="C217">
        <v>392103</v>
      </c>
      <c r="D217" s="40">
        <v>41375.4375</v>
      </c>
      <c r="E217" s="40">
        <v>41375.6652777778</v>
      </c>
      <c r="F217" s="40">
        <v>41375.623611111099</v>
      </c>
      <c r="G217" t="s">
        <v>29</v>
      </c>
      <c r="H217">
        <v>60000012506071</v>
      </c>
      <c r="I217" t="s">
        <v>1855</v>
      </c>
      <c r="J217" t="s">
        <v>1856</v>
      </c>
      <c r="K217" t="s">
        <v>32</v>
      </c>
      <c r="L217">
        <v>3</v>
      </c>
      <c r="M217" t="s">
        <v>33</v>
      </c>
      <c r="N217">
        <v>60000015461254</v>
      </c>
      <c r="O217">
        <v>60000016462661</v>
      </c>
      <c r="P217">
        <v>145168000000800</v>
      </c>
      <c r="R217" t="s">
        <v>34</v>
      </c>
      <c r="S217" t="s">
        <v>35</v>
      </c>
      <c r="T217" t="s">
        <v>36</v>
      </c>
      <c r="W217" t="s">
        <v>37</v>
      </c>
      <c r="AC217" t="s">
        <v>1854</v>
      </c>
      <c r="AD217" t="s">
        <v>1446</v>
      </c>
      <c r="AE217" s="14" t="str">
        <f t="shared" si="226"/>
        <v>Dra Daniele, Dra Silvia e Dr. Rodrigo:  Nesta visita abordei a dificuldade na adesão , principalmente na tomada do Ritonavir, pois destaquei o estudo HPTN052, e para minha surpresa a Dra Silvia e Dr. Rodrigo informaram que tiveram problemas em iniciar os sorodiscordantes,  reforcei  sobre o impacto da geladeira na adesão . Continuei foco em manejo de EAs, coformulação ,comodidade e flexibilidade da posologia, e também não necessidade de refrigeração, o que ajuda na adesão do kaletra. Percebi que a Dr. se preocupa muito com adesão, o que pode gerar uma oportunidade.  #OPV: foco na abordagem na dose única e focando manejo de eventos adversos e comodidade com Kaletra, afinal de contas, o paciente pode tomar tudo de uma só vez com TDF e 3TC, focando e em QD, pois muitos pacientes  são militares da ativa.</v>
      </c>
      <c r="AF217" s="14" t="str">
        <f t="shared" si="228"/>
        <v>Dra Daniele, Dra Silvia e Dr. Rodrigo:  Nesta visita abordei a dificuldade na adesão , principalmente na tomada do Ritonavir, pois destaquei o estudo HPTN052, e para minha surpresa a Dra Silvia e Dr. Rodrigo informaram que tiveram problemas em iniciar os sorodiscordantes,  reforcei  sobre o impacto da geladeira na adesão . Continuei foco em manejo de EAs, coformulação ,comodidade e flexibilidade da posologia, e também não necessidade de refrigeração, o que ajuda na adesão do kaletra. Percebi que a Dr. se preocupa muito com adesão, o que pode gerar uma oportunidade.  #OPV: foco na abordagem na dose única e focando manejo de eventos adversos e comodidade com Kaletra, afinal de contas, o paciente pode tomar tudo de uma só vez com TDF e 3TC, focando e em QD, pois muitos pacientes  são militares da ativa.</v>
      </c>
      <c r="AG217" s="14">
        <f t="shared" si="229"/>
        <v>574</v>
      </c>
      <c r="AH217" s="14">
        <f t="shared" ref="AH217:AL217" si="252">IFERROR(FIND("#",$AF217,AG217+1),LEN($AF217)+1)</f>
        <v>812</v>
      </c>
      <c r="AI217" s="14">
        <f t="shared" si="252"/>
        <v>812</v>
      </c>
      <c r="AJ217" s="14">
        <f t="shared" si="252"/>
        <v>812</v>
      </c>
      <c r="AK217" s="14">
        <f t="shared" si="252"/>
        <v>812</v>
      </c>
      <c r="AL217" s="14">
        <f t="shared" si="252"/>
        <v>812</v>
      </c>
      <c r="AM217" s="14" t="str">
        <f t="shared" si="185"/>
        <v>#OPV: foco na abordagem na dose única e focando manejo de eventos adversos e comodidade com Kaletra, afinal de contas, o paciente pode tomar tudo de uma só vez com TDF e 3TC, focando e em QD, pois muitos pacientes  são militares da ativa.</v>
      </c>
      <c r="AN217" s="14" t="str">
        <f t="shared" si="186"/>
        <v/>
      </c>
      <c r="AO217" s="14" t="str">
        <f t="shared" si="187"/>
        <v/>
      </c>
      <c r="AP217" s="14" t="str">
        <f t="shared" si="188"/>
        <v/>
      </c>
      <c r="AQ217" s="14" t="str">
        <f t="shared" si="189"/>
        <v/>
      </c>
      <c r="AR217" s="14" t="str">
        <f t="shared" si="190"/>
        <v/>
      </c>
    </row>
    <row r="218" spans="1:44" x14ac:dyDescent="0.25">
      <c r="A218">
        <v>1</v>
      </c>
      <c r="B218" t="s">
        <v>28</v>
      </c>
      <c r="C218">
        <v>392103</v>
      </c>
      <c r="D218" s="40">
        <v>41375.4375</v>
      </c>
      <c r="E218" s="40">
        <v>41375.664583333302</v>
      </c>
      <c r="F218" s="40">
        <v>41375.622916666704</v>
      </c>
      <c r="G218" t="s">
        <v>29</v>
      </c>
      <c r="H218">
        <v>60000012271427</v>
      </c>
      <c r="I218" t="s">
        <v>1857</v>
      </c>
      <c r="J218" t="s">
        <v>1858</v>
      </c>
      <c r="K218" t="s">
        <v>41</v>
      </c>
      <c r="L218">
        <v>3</v>
      </c>
      <c r="M218" t="s">
        <v>33</v>
      </c>
      <c r="N218">
        <v>60000015461254</v>
      </c>
      <c r="O218">
        <v>60000016462661</v>
      </c>
      <c r="P218">
        <v>145168000000793</v>
      </c>
      <c r="R218" t="s">
        <v>34</v>
      </c>
      <c r="S218" t="s">
        <v>35</v>
      </c>
      <c r="T218" t="s">
        <v>36</v>
      </c>
      <c r="W218" t="s">
        <v>37</v>
      </c>
      <c r="AC218" t="s">
        <v>1854</v>
      </c>
      <c r="AD218" t="s">
        <v>1446</v>
      </c>
      <c r="AE218" s="14" t="str">
        <f t="shared" si="226"/>
        <v>Dra Daniele, Dra Silvia e Dr. Rodrigo:  Nesta visita abordei a dificuldade na adesão , principalmente na tomada do Ritonavir, pois destaquei o estudo HPTN052, e para minha surpresa a Dra Silvia e Dr. Rodrigo informaram que tiveram problemas em iniciar os sorodiscordantes,  reforcei  sobre o impacto da geladeira na adesão . Continuei foco em manejo de EAs, coformulação ,comodidade e flexibilidade da posologia, e também não necessidade de refrigeração, o que ajuda na adesão do kaletra. Percebi que a Dr. se preocupa muito com adesão, o que pode gerar uma oportunidade.  #OPV: foco na abordagem na dose única e focando manejo de eventos adversos e comodidade com Kaletra, afinal de contas, o paciente pode tomar tudo de uma só vez com TDF e 3TC, focando e em QD, pois muitos pacientes  são militares da ativa.</v>
      </c>
      <c r="AF218" s="14" t="str">
        <f t="shared" si="228"/>
        <v>Dra Daniele, Dra Silvia e Dr. Rodrigo:  Nesta visita abordei a dificuldade na adesão , principalmente na tomada do Ritonavir, pois destaquei o estudo HPTN052, e para minha surpresa a Dra Silvia e Dr. Rodrigo informaram que tiveram problemas em iniciar os sorodiscordantes,  reforcei  sobre o impacto da geladeira na adesão . Continuei foco em manejo de EAs, coformulação ,comodidade e flexibilidade da posologia, e também não necessidade de refrigeração, o que ajuda na adesão do kaletra. Percebi que a Dr. se preocupa muito com adesão, o que pode gerar uma oportunidade.  #OPV: foco na abordagem na dose única e focando manejo de eventos adversos e comodidade com Kaletra, afinal de contas, o paciente pode tomar tudo de uma só vez com TDF e 3TC, focando e em QD, pois muitos pacientes  são militares da ativa.</v>
      </c>
      <c r="AG218" s="14">
        <f t="shared" si="229"/>
        <v>574</v>
      </c>
      <c r="AH218" s="14">
        <f t="shared" ref="AH218:AL218" si="253">IFERROR(FIND("#",$AF218,AG218+1),LEN($AF218)+1)</f>
        <v>812</v>
      </c>
      <c r="AI218" s="14">
        <f t="shared" si="253"/>
        <v>812</v>
      </c>
      <c r="AJ218" s="14">
        <f t="shared" si="253"/>
        <v>812</v>
      </c>
      <c r="AK218" s="14">
        <f t="shared" si="253"/>
        <v>812</v>
      </c>
      <c r="AL218" s="14">
        <f t="shared" si="253"/>
        <v>812</v>
      </c>
      <c r="AM218" s="14" t="str">
        <f t="shared" si="185"/>
        <v>#OPV: foco na abordagem na dose única e focando manejo de eventos adversos e comodidade com Kaletra, afinal de contas, o paciente pode tomar tudo de uma só vez com TDF e 3TC, focando e em QD, pois muitos pacientes  são militares da ativa.</v>
      </c>
      <c r="AN218" s="14" t="str">
        <f t="shared" si="186"/>
        <v/>
      </c>
      <c r="AO218" s="14" t="str">
        <f t="shared" si="187"/>
        <v/>
      </c>
      <c r="AP218" s="14" t="str">
        <f t="shared" si="188"/>
        <v/>
      </c>
      <c r="AQ218" s="14" t="str">
        <f t="shared" si="189"/>
        <v/>
      </c>
      <c r="AR218" s="14" t="str">
        <f t="shared" si="190"/>
        <v/>
      </c>
    </row>
    <row r="219" spans="1:44" x14ac:dyDescent="0.25">
      <c r="A219">
        <v>1</v>
      </c>
      <c r="B219" t="s">
        <v>28</v>
      </c>
      <c r="C219">
        <v>392103</v>
      </c>
      <c r="D219" s="40">
        <v>41375.354166666701</v>
      </c>
      <c r="E219" s="40">
        <v>41375.650694444397</v>
      </c>
      <c r="F219" s="40">
        <v>41375.609027777798</v>
      </c>
      <c r="G219" t="s">
        <v>29</v>
      </c>
      <c r="H219">
        <v>60000012523211</v>
      </c>
      <c r="I219" t="s">
        <v>1859</v>
      </c>
      <c r="J219" t="s">
        <v>1860</v>
      </c>
      <c r="K219" t="s">
        <v>32</v>
      </c>
      <c r="L219">
        <v>3</v>
      </c>
      <c r="M219" t="s">
        <v>33</v>
      </c>
      <c r="N219">
        <v>60000015461254</v>
      </c>
      <c r="O219">
        <v>60000016462661</v>
      </c>
      <c r="P219">
        <v>145168000000753</v>
      </c>
      <c r="R219" t="s">
        <v>34</v>
      </c>
      <c r="S219" t="s">
        <v>35</v>
      </c>
      <c r="T219" t="s">
        <v>36</v>
      </c>
      <c r="W219" t="s">
        <v>37</v>
      </c>
      <c r="AC219" t="s">
        <v>1861</v>
      </c>
      <c r="AD219" t="s">
        <v>1446</v>
      </c>
      <c r="AE219" s="14" t="str">
        <f t="shared" si="226"/>
        <v>Dra Rosemeire, Dr Ângelo e Dra Heruza: Visitei os três médicos ao mesmo tempo e iniciei destacando o estudo HPTN052, e perguntei sobre como esta sem iniciar terapia para este perfil de paciente, todos concordaram que é difícil e necessário muito esforço para iniciar tarvs para estes pacientes, foi a Dra Rosemeire comentou sobre a sua percepção sobre alterações renais e que tem observado com maior freqüência em seus pacientes, principalmente com Tenofovir, porem o dr Ângelo entreviu e comentou que tem visto muito só com o uso de Atazanavir, destaquei o resultado do Eurosida e comentei sobre a dificuldade de se fazer os exames para dar o diagnostico e mais uma vez todos concordaram. #OPV: diante da ultima visita, irei instigar os médicos acima a levarem consideração o risco renal e os perfis de risco, destacando kaletra como sendo o IPR mais seguro</v>
      </c>
      <c r="AF219" s="14" t="str">
        <f t="shared" si="228"/>
        <v>Dra Rosemeire, Dr Ângelo e Dra Heruza: Visitei os três médicos ao mesmo tempo e iniciei destacando o estudo HPTN052, e perguntei sobre como esta sem iniciar terapia para este perfil de paciente, todos concordaram que é difícil e necessário muito esforço para iniciar tarvs para estes pacientes, foi a Dra Rosemeire comentou sobre a sua percepção sobre alterações renais e que tem observado com maior freqüência em seus pacientes, principalmente com Tenofovir, porem o dr Ângelo entreviu e comentou que tem visto muito só com o uso de Atazanavir, destaquei o resultado do Eurosida e comentei sobre a dificuldade de se fazer os exames para dar o diagnostico e mais uma vez todos concordaram. #OPV: diante da ultima visita, irei instigar os médicos acima a levarem consideração o risco renal e os perfis de risco, destacando kaletra como sendo o IPR mais seguro</v>
      </c>
      <c r="AG219" s="14">
        <f t="shared" si="229"/>
        <v>691</v>
      </c>
      <c r="AH219" s="14">
        <f t="shared" ref="AH219:AL219" si="254">IFERROR(FIND("#",$AF219,AG219+1),LEN($AF219)+1)</f>
        <v>859</v>
      </c>
      <c r="AI219" s="14">
        <f t="shared" si="254"/>
        <v>859</v>
      </c>
      <c r="AJ219" s="14">
        <f t="shared" si="254"/>
        <v>859</v>
      </c>
      <c r="AK219" s="14">
        <f t="shared" si="254"/>
        <v>859</v>
      </c>
      <c r="AL219" s="14">
        <f t="shared" si="254"/>
        <v>859</v>
      </c>
      <c r="AM219" s="14" t="str">
        <f t="shared" si="185"/>
        <v>#OPV: diante da ultima visita, irei instigar os médicos acima a levarem consideração o risco renal e os perfis de risco, destacando kaletra como sendo o IPR mais seguro</v>
      </c>
      <c r="AN219" s="14" t="str">
        <f t="shared" si="186"/>
        <v/>
      </c>
      <c r="AO219" s="14" t="str">
        <f t="shared" si="187"/>
        <v/>
      </c>
      <c r="AP219" s="14" t="str">
        <f t="shared" si="188"/>
        <v/>
      </c>
      <c r="AQ219" s="14" t="str">
        <f t="shared" si="189"/>
        <v/>
      </c>
      <c r="AR219" s="14" t="str">
        <f t="shared" si="190"/>
        <v/>
      </c>
    </row>
    <row r="220" spans="1:44" x14ac:dyDescent="0.25">
      <c r="A220">
        <v>1</v>
      </c>
      <c r="B220" t="s">
        <v>28</v>
      </c>
      <c r="C220">
        <v>392103</v>
      </c>
      <c r="D220" s="40">
        <v>41375.333333333299</v>
      </c>
      <c r="E220" s="40">
        <v>41376.726388888899</v>
      </c>
      <c r="F220" s="40">
        <v>41376.684722222199</v>
      </c>
      <c r="G220" t="s">
        <v>110</v>
      </c>
      <c r="H220">
        <v>60000016840313</v>
      </c>
      <c r="J220" t="s">
        <v>1862</v>
      </c>
      <c r="M220" t="s">
        <v>33</v>
      </c>
      <c r="N220">
        <v>60000015461254</v>
      </c>
      <c r="O220">
        <v>60000016462661</v>
      </c>
      <c r="P220">
        <v>145168000000974</v>
      </c>
      <c r="R220" t="s">
        <v>34</v>
      </c>
      <c r="S220" t="s">
        <v>35</v>
      </c>
      <c r="W220" t="s">
        <v>37</v>
      </c>
      <c r="AC220" t="s">
        <v>1852</v>
      </c>
      <c r="AD220" t="s">
        <v>1446</v>
      </c>
      <c r="AE220" s="14" t="str">
        <f t="shared" si="226"/>
        <v>Discutimos sobre o impacto do trabalho da equipe multidisciplinar na adesão.</v>
      </c>
      <c r="AF220" s="14" t="str">
        <f t="shared" si="228"/>
        <v>Discutimos sobre o impacto do trabalho da equipe multidisciplinar na adesão.</v>
      </c>
      <c r="AG220" s="14">
        <f t="shared" si="229"/>
        <v>1</v>
      </c>
      <c r="AH220" s="14">
        <f t="shared" ref="AH220:AL220" si="255">IFERROR(FIND("#",$AF220,AG220+1),LEN($AF220)+1)</f>
        <v>77</v>
      </c>
      <c r="AI220" s="14">
        <f t="shared" si="255"/>
        <v>77</v>
      </c>
      <c r="AJ220" s="14">
        <f t="shared" si="255"/>
        <v>77</v>
      </c>
      <c r="AK220" s="14">
        <f t="shared" si="255"/>
        <v>77</v>
      </c>
      <c r="AL220" s="14">
        <f t="shared" si="255"/>
        <v>77</v>
      </c>
      <c r="AM220" s="14" t="str">
        <f t="shared" si="185"/>
        <v>Discutimos sobre o impacto do trabalho da equipe multidisciplinar na adesão.</v>
      </c>
      <c r="AN220" s="14" t="str">
        <f t="shared" si="186"/>
        <v/>
      </c>
      <c r="AO220" s="14" t="str">
        <f t="shared" si="187"/>
        <v/>
      </c>
      <c r="AP220" s="14" t="str">
        <f t="shared" si="188"/>
        <v/>
      </c>
      <c r="AQ220" s="14" t="str">
        <f t="shared" si="189"/>
        <v/>
      </c>
      <c r="AR220" s="14" t="str">
        <f t="shared" si="190"/>
        <v/>
      </c>
    </row>
    <row r="221" spans="1:44" x14ac:dyDescent="0.25">
      <c r="A221">
        <v>1</v>
      </c>
      <c r="B221" t="s">
        <v>28</v>
      </c>
      <c r="C221">
        <v>392103</v>
      </c>
      <c r="D221" s="40">
        <v>41374.720138888901</v>
      </c>
      <c r="E221" s="40">
        <v>41376.724305555603</v>
      </c>
      <c r="F221" s="40">
        <v>41376.682638888902</v>
      </c>
      <c r="G221" t="s">
        <v>29</v>
      </c>
      <c r="H221">
        <v>60000012365835</v>
      </c>
      <c r="I221" t="s">
        <v>1863</v>
      </c>
      <c r="J221" t="s">
        <v>1864</v>
      </c>
      <c r="K221" t="s">
        <v>32</v>
      </c>
      <c r="L221">
        <v>4</v>
      </c>
      <c r="M221" t="s">
        <v>33</v>
      </c>
      <c r="N221">
        <v>60000015461254</v>
      </c>
      <c r="O221">
        <v>60000016462661</v>
      </c>
      <c r="P221">
        <v>145168000000953</v>
      </c>
      <c r="R221" t="s">
        <v>34</v>
      </c>
      <c r="S221" t="s">
        <v>35</v>
      </c>
      <c r="T221" t="s">
        <v>36</v>
      </c>
      <c r="W221" t="s">
        <v>37</v>
      </c>
      <c r="AC221" t="s">
        <v>1865</v>
      </c>
      <c r="AD221" t="s">
        <v>1446</v>
      </c>
      <c r="AE221" s="14" t="str">
        <f t="shared" si="226"/>
        <v>Dra Erika Discutimos sobre casais sorodiscordante, e dei  ênfase: - Barreira genética: kaletra precisa de 8 mutações; - no caso do Efavirenz ele tem meia vida longa, e realmente a perda de uma dose não implica em surgimento de mutações, porém mais de duas semanas sem tomar a dose a mutação k103N aparece antes da M184V do 3TC; - mutações para prótese demoram de 6 a 1 ano para aparecer e o Ricardo comenta que as da prótese só será selecionada em indivíduos expostos ao Ip/r sem o Ritonavir. O dr informou que já usa em alguns casos o Ipr como primeira opção, e usa Kaletra, pois ela tem um ambulatório só de gestantes.  #Opv:Continuar focando no inicio de terapia com Ipr.</v>
      </c>
      <c r="AF221" s="14" t="str">
        <f t="shared" si="228"/>
        <v>Dra Erika Discutimos sobre casais sorodiscordante, e dei  ênfase: - Barreira genética: kaletra precisa de 8 mutações; - no caso do Efavirenz ele tem meia vida longa, e realmente a perda de uma dose não implica em surgimento de mutações, porém mais de duas semanas sem tomar a dose a mutação k103N aparece antes da M184V do 3TC; - mutações para prótese demoram de 6 a 1 ano para aparecer e o Ricardo comenta que as da prótese só será selecionada em indivíduos expostos ao Ip/r sem o Ritonavir. O dr informou que já usa em alguns casos o Ipr como primeira opção, e usa Kaletra, pois ela tem um ambulatório só de gestantes.  #Opv:Continuar focando no inicio de terapia com Ipr.</v>
      </c>
      <c r="AG221" s="14">
        <f t="shared" si="229"/>
        <v>623</v>
      </c>
      <c r="AH221" s="14">
        <f t="shared" ref="AH221:AL221" si="256">IFERROR(FIND("#",$AF221,AG221+1),LEN($AF221)+1)</f>
        <v>675</v>
      </c>
      <c r="AI221" s="14">
        <f t="shared" si="256"/>
        <v>675</v>
      </c>
      <c r="AJ221" s="14">
        <f t="shared" si="256"/>
        <v>675</v>
      </c>
      <c r="AK221" s="14">
        <f t="shared" si="256"/>
        <v>675</v>
      </c>
      <c r="AL221" s="14">
        <f t="shared" si="256"/>
        <v>675</v>
      </c>
      <c r="AM221" s="14" t="str">
        <f t="shared" si="185"/>
        <v>#Opv:Continuar focando no inicio de terapia com Ipr.</v>
      </c>
      <c r="AN221" s="14" t="str">
        <f t="shared" si="186"/>
        <v/>
      </c>
      <c r="AO221" s="14" t="str">
        <f t="shared" si="187"/>
        <v/>
      </c>
      <c r="AP221" s="14" t="str">
        <f t="shared" si="188"/>
        <v/>
      </c>
      <c r="AQ221" s="14" t="str">
        <f t="shared" si="189"/>
        <v/>
      </c>
      <c r="AR221" s="14" t="str">
        <f t="shared" si="190"/>
        <v/>
      </c>
    </row>
    <row r="222" spans="1:44" x14ac:dyDescent="0.25">
      <c r="A222">
        <v>1</v>
      </c>
      <c r="B222" t="s">
        <v>28</v>
      </c>
      <c r="C222">
        <v>392103</v>
      </c>
      <c r="D222" s="40">
        <v>41374.651388888902</v>
      </c>
      <c r="E222" s="40">
        <v>41375.652083333298</v>
      </c>
      <c r="F222" s="40">
        <v>41375.610416666699</v>
      </c>
      <c r="G222" t="s">
        <v>29</v>
      </c>
      <c r="H222">
        <v>60000012570975</v>
      </c>
      <c r="I222" t="s">
        <v>1866</v>
      </c>
      <c r="J222" t="s">
        <v>1867</v>
      </c>
      <c r="K222" t="s">
        <v>41</v>
      </c>
      <c r="L222">
        <v>3</v>
      </c>
      <c r="M222" t="s">
        <v>33</v>
      </c>
      <c r="N222">
        <v>60000015461254</v>
      </c>
      <c r="O222">
        <v>60000016462661</v>
      </c>
      <c r="P222">
        <v>145168000000763</v>
      </c>
      <c r="R222" t="s">
        <v>34</v>
      </c>
      <c r="S222" t="s">
        <v>35</v>
      </c>
      <c r="T222" t="s">
        <v>36</v>
      </c>
      <c r="W222" t="s">
        <v>37</v>
      </c>
      <c r="AC222" t="s">
        <v>1868</v>
      </c>
      <c r="AD222" t="s">
        <v>1446</v>
      </c>
      <c r="AE222" s="14" t="str">
        <f t="shared" si="226"/>
        <v>Dra Priscila Voltei a sondar sobre a percepção da medica em relação ao declínio neurocognitivo de seus pacientes, e ela me informou que faz uso de esquema com boa penetração nestes casos e finalizei dando ênfase a posologia QD.   #OPV: continuar focando no manejo dos eas de Kaletra e na posologia QD.</v>
      </c>
      <c r="AF222" s="14" t="str">
        <f t="shared" si="228"/>
        <v>Dra Priscila Voltei a sondar sobre a percepção da medica em relação ao declínio neurocognitivo de seus pacientes, e ela me informou que faz uso de esquema com boa penetração nestes casos e finalizei dando ênfase a posologia QD.   #OPV: continuar focando no manejo dos eas de Kaletra e na posologia QD.</v>
      </c>
      <c r="AG222" s="14">
        <f t="shared" si="229"/>
        <v>231</v>
      </c>
      <c r="AH222" s="14">
        <f t="shared" ref="AH222:AL222" si="257">IFERROR(FIND("#",$AF222,AG222+1),LEN($AF222)+1)</f>
        <v>302</v>
      </c>
      <c r="AI222" s="14">
        <f t="shared" si="257"/>
        <v>302</v>
      </c>
      <c r="AJ222" s="14">
        <f t="shared" si="257"/>
        <v>302</v>
      </c>
      <c r="AK222" s="14">
        <f t="shared" si="257"/>
        <v>302</v>
      </c>
      <c r="AL222" s="14">
        <f t="shared" si="257"/>
        <v>302</v>
      </c>
      <c r="AM222" s="14" t="str">
        <f t="shared" ref="AM222:AM285" si="258">MID($AF222,AG222,IF(AG222=1,AH222,(AH222-AG222)))</f>
        <v>#OPV: continuar focando no manejo dos eas de Kaletra e na posologia QD.</v>
      </c>
      <c r="AN222" s="14" t="str">
        <f t="shared" ref="AN222:AN285" si="259">IF(AH222=AI222,"",MID($AF222,AH222,AI222-AH222))</f>
        <v/>
      </c>
      <c r="AO222" s="14" t="str">
        <f t="shared" ref="AO222:AO285" si="260">IF(AI222=AJ222,"",MID($AF222,AI222,AJ222-AI222))</f>
        <v/>
      </c>
      <c r="AP222" s="14" t="str">
        <f t="shared" ref="AP222:AP285" si="261">IF(AJ222=AK222,"",MID($AF222,AJ222,AK222-AJ222))</f>
        <v/>
      </c>
      <c r="AQ222" s="14" t="str">
        <f t="shared" ref="AQ222:AQ285" si="262">IF(AK222=AL222,"",MID($AF222,AK222,AL222-AK222))</f>
        <v/>
      </c>
      <c r="AR222" s="14" t="str">
        <f t="shared" ref="AR222:AR285" si="263">IF(AL222=AK222,"",MID($AF222,AL222,LEN(AF222)-AL222))</f>
        <v/>
      </c>
    </row>
    <row r="223" spans="1:44" x14ac:dyDescent="0.25">
      <c r="A223">
        <v>1</v>
      </c>
      <c r="B223" t="s">
        <v>28</v>
      </c>
      <c r="C223">
        <v>392103</v>
      </c>
      <c r="D223" s="40">
        <v>41374.606249999997</v>
      </c>
      <c r="E223" s="40">
        <v>41376.733333333301</v>
      </c>
      <c r="F223" s="40">
        <v>41376.691666666702</v>
      </c>
      <c r="G223" t="s">
        <v>29</v>
      </c>
      <c r="H223">
        <v>60000017963908</v>
      </c>
      <c r="I223" t="s">
        <v>1760</v>
      </c>
      <c r="J223" t="s">
        <v>1761</v>
      </c>
      <c r="K223" t="s">
        <v>32</v>
      </c>
      <c r="L223">
        <v>6</v>
      </c>
      <c r="M223" t="s">
        <v>33</v>
      </c>
      <c r="N223">
        <v>60000015461254</v>
      </c>
      <c r="O223">
        <v>60000016462661</v>
      </c>
      <c r="P223">
        <v>145168000001011</v>
      </c>
      <c r="R223" t="s">
        <v>34</v>
      </c>
      <c r="S223" t="s">
        <v>35</v>
      </c>
      <c r="T223" t="s">
        <v>36</v>
      </c>
      <c r="W223" t="s">
        <v>37</v>
      </c>
      <c r="AC223" t="s">
        <v>1869</v>
      </c>
      <c r="AD223" t="s">
        <v>1437</v>
      </c>
      <c r="AE223" s="14" t="str">
        <f t="shared" si="226"/>
        <v>Dra Maria  Destaquei o material do dr Ricardo, dando foco principalmente, o fato de KAL, desde o lançamento da apresentação tablet (comprimidos), permanecer como escolha de IP prioritária do consenso brasileiro (acredito que isso aumenta a segurança na hora da prescrição) e enfatizei  o inicio de terapia com Ipr dando importância da barreira genética, pois conforme já comentado o Dra é um grande prescritora de Efavirenz, reforcei com estudo 720. Confirmei a presença da dra no Athus e instiguei a pensar no risco renal na hora de prescrever.     Opv: continuar com foco no inicio de terapia com Ipr e flexibilidade da posologia e voltar a discutir sobre risco renal enfatizando ATVx KAl.</v>
      </c>
      <c r="AF223" s="14" t="str">
        <f t="shared" si="228"/>
        <v>Dra Maria  Destaquei o material do dr Ricardo, dando foco principalmente, o fato de KAL, desde o lançamento da apresentação tablet (comprimidos), permanecer como escolha de IP prioritária do consenso brasileiro (acredito que isso aumenta a segurança na hora da prescrição) e enfatizei  o inicio de terapia com Ipr dando importância da barreira genética, pois conforme já comentado o Dra é um grande prescritora de Efavirenz, reforcei com estudo 720. Confirmei a presença da dra no Athus e instiguei a pensar no risco renal na hora de prescrever.     Opv: continuar com foco no inicio de terapia com Ipr e flexibilidade da posologia e voltar a discutir sobre risco renal enfatizando ATVx KAl.</v>
      </c>
      <c r="AG223" s="14">
        <f t="shared" si="229"/>
        <v>1</v>
      </c>
      <c r="AH223" s="14">
        <f t="shared" ref="AH223:AL223" si="264">IFERROR(FIND("#",$AF223,AG223+1),LEN($AF223)+1)</f>
        <v>692</v>
      </c>
      <c r="AI223" s="14">
        <f t="shared" si="264"/>
        <v>692</v>
      </c>
      <c r="AJ223" s="14">
        <f t="shared" si="264"/>
        <v>692</v>
      </c>
      <c r="AK223" s="14">
        <f t="shared" si="264"/>
        <v>692</v>
      </c>
      <c r="AL223" s="14">
        <f t="shared" si="264"/>
        <v>692</v>
      </c>
      <c r="AM223" s="14" t="str">
        <f t="shared" si="258"/>
        <v>Dra Maria  Destaquei o material do dr Ricardo, dando foco principalmente, o fato de KAL, desde o lançamento da apresentação tablet (comprimidos), permanecer como escolha de IP prioritária do consenso brasileiro (acredito que isso aumenta a segurança na hora da prescrição) e enfatizei  o inicio de terapia com Ipr dando importância da barreira genética, pois conforme já comentado o Dra é um grande prescritora de Efavirenz, reforcei com estudo 720. Confirmei a presença da dra no Athus e instiguei a pensar no risco renal na hora de prescrever.     Opv: continuar com foco no inicio de terapia com Ipr e flexibilidade da posologia e voltar a discutir sobre risco renal enfatizando ATVx KAl.</v>
      </c>
      <c r="AN223" s="14" t="str">
        <f t="shared" si="259"/>
        <v/>
      </c>
      <c r="AO223" s="14" t="str">
        <f t="shared" si="260"/>
        <v/>
      </c>
      <c r="AP223" s="14" t="str">
        <f t="shared" si="261"/>
        <v/>
      </c>
      <c r="AQ223" s="14" t="str">
        <f t="shared" si="262"/>
        <v/>
      </c>
      <c r="AR223" s="14" t="str">
        <f t="shared" si="263"/>
        <v/>
      </c>
    </row>
    <row r="224" spans="1:44" x14ac:dyDescent="0.25">
      <c r="A224">
        <v>1</v>
      </c>
      <c r="B224" t="s">
        <v>28</v>
      </c>
      <c r="C224">
        <v>392103</v>
      </c>
      <c r="D224" s="40">
        <v>41374.541666666701</v>
      </c>
      <c r="E224" s="40">
        <v>41376.5444444444</v>
      </c>
      <c r="F224" s="40">
        <v>41376.652083333298</v>
      </c>
      <c r="G224" t="s">
        <v>29</v>
      </c>
      <c r="H224">
        <v>60000017964204</v>
      </c>
      <c r="I224" t="s">
        <v>1870</v>
      </c>
      <c r="J224" t="s">
        <v>1871</v>
      </c>
      <c r="K224" t="s">
        <v>32</v>
      </c>
      <c r="L224">
        <v>4</v>
      </c>
      <c r="M224" t="s">
        <v>33</v>
      </c>
      <c r="N224">
        <v>60000015461254</v>
      </c>
      <c r="O224">
        <v>60000016462661</v>
      </c>
      <c r="P224">
        <v>140308000000368</v>
      </c>
      <c r="R224" t="s">
        <v>34</v>
      </c>
      <c r="S224" t="s">
        <v>35</v>
      </c>
      <c r="T224" t="s">
        <v>36</v>
      </c>
      <c r="W224" t="s">
        <v>37</v>
      </c>
      <c r="AC224" t="s">
        <v>1872</v>
      </c>
      <c r="AD224" t="s">
        <v>1437</v>
      </c>
      <c r="AE224" s="14" t="str">
        <f t="shared" si="226"/>
        <v>Dra valeriaLogo no inicio da visita a Dra observou o material do ciclo e adorou, pois observei que ela respeita muito a opinião do Dr Estevão e começamos a discutir sobre inicio de terapia em casais, pois os pacientes de consultório tende a ter um melhor entendimento da doença, a Dra estava sozinha na enfermagem do HUPE e teve finalizar a visita.#OPV: continuar focando em comorbidades, principalmente em risco renal para linkar com o material do próximo ciclo e instigar a Dra a prescrever uma droga mais seguro para os pacientes com perfil de risco.</v>
      </c>
      <c r="AF224" s="14" t="str">
        <f t="shared" si="228"/>
        <v>Dra valeriaLogo no inicio da visita a Dra observou o material do ciclo e adorou, pois observei que ela respeita muito a opinião do Dr Estevão e começamos a discutir sobre inicio de terapia em casais, pois os pacientes de consultório tende a ter um melhor entendimento da doença, a Dra estava sozinha na enfermagem do HUPE e teve finalizar a visita.#OPV: continuar focando em comorbidades, principalmente em risco renal para linkar com o material do próximo ciclo e instigar a Dra a prescrever uma droga mais seguro para os pacientes com perfil de risco.</v>
      </c>
      <c r="AG224" s="14">
        <f t="shared" si="229"/>
        <v>349</v>
      </c>
      <c r="AH224" s="14">
        <f t="shared" ref="AH224:AL224" si="265">IFERROR(FIND("#",$AF224,AG224+1),LEN($AF224)+1)</f>
        <v>554</v>
      </c>
      <c r="AI224" s="14">
        <f t="shared" si="265"/>
        <v>554</v>
      </c>
      <c r="AJ224" s="14">
        <f t="shared" si="265"/>
        <v>554</v>
      </c>
      <c r="AK224" s="14">
        <f t="shared" si="265"/>
        <v>554</v>
      </c>
      <c r="AL224" s="14">
        <f t="shared" si="265"/>
        <v>554</v>
      </c>
      <c r="AM224" s="14" t="str">
        <f t="shared" si="258"/>
        <v>#OPV: continuar focando em comorbidades, principalmente em risco renal para linkar com o material do próximo ciclo e instigar a Dra a prescrever uma droga mais seguro para os pacientes com perfil de risco.</v>
      </c>
      <c r="AN224" s="14" t="str">
        <f t="shared" si="259"/>
        <v/>
      </c>
      <c r="AO224" s="14" t="str">
        <f t="shared" si="260"/>
        <v/>
      </c>
      <c r="AP224" s="14" t="str">
        <f t="shared" si="261"/>
        <v/>
      </c>
      <c r="AQ224" s="14" t="str">
        <f t="shared" si="262"/>
        <v/>
      </c>
      <c r="AR224" s="14" t="str">
        <f t="shared" si="263"/>
        <v/>
      </c>
    </row>
    <row r="225" spans="1:44" x14ac:dyDescent="0.25">
      <c r="A225">
        <v>1</v>
      </c>
      <c r="B225" t="s">
        <v>28</v>
      </c>
      <c r="C225">
        <v>392103</v>
      </c>
      <c r="D225" s="40">
        <v>41374.474999999999</v>
      </c>
      <c r="E225" s="40">
        <v>41376.725694444402</v>
      </c>
      <c r="F225" s="40">
        <v>41376.684027777803</v>
      </c>
      <c r="G225" t="s">
        <v>110</v>
      </c>
      <c r="H225">
        <v>60000016841413</v>
      </c>
      <c r="J225" t="s">
        <v>1873</v>
      </c>
      <c r="M225" t="s">
        <v>33</v>
      </c>
      <c r="N225">
        <v>60000015461254</v>
      </c>
      <c r="O225">
        <v>60000016462661</v>
      </c>
      <c r="P225">
        <v>145168000000967</v>
      </c>
      <c r="R225" t="s">
        <v>34</v>
      </c>
      <c r="S225" t="s">
        <v>35</v>
      </c>
      <c r="W225" t="s">
        <v>37</v>
      </c>
      <c r="AC225" t="s">
        <v>1852</v>
      </c>
      <c r="AD225" t="s">
        <v>1446</v>
      </c>
      <c r="AE225" s="14" t="str">
        <f t="shared" si="226"/>
        <v>Discutimos sobre o impacto do trabalho da equipe multidisciplinar na adesão.</v>
      </c>
      <c r="AF225" s="14" t="str">
        <f t="shared" si="228"/>
        <v>Discutimos sobre o impacto do trabalho da equipe multidisciplinar na adesão.</v>
      </c>
      <c r="AG225" s="14">
        <f t="shared" si="229"/>
        <v>1</v>
      </c>
      <c r="AH225" s="14">
        <f t="shared" ref="AH225:AL225" si="266">IFERROR(FIND("#",$AF225,AG225+1),LEN($AF225)+1)</f>
        <v>77</v>
      </c>
      <c r="AI225" s="14">
        <f t="shared" si="266"/>
        <v>77</v>
      </c>
      <c r="AJ225" s="14">
        <f t="shared" si="266"/>
        <v>77</v>
      </c>
      <c r="AK225" s="14">
        <f t="shared" si="266"/>
        <v>77</v>
      </c>
      <c r="AL225" s="14">
        <f t="shared" si="266"/>
        <v>77</v>
      </c>
      <c r="AM225" s="14" t="str">
        <f t="shared" si="258"/>
        <v>Discutimos sobre o impacto do trabalho da equipe multidisciplinar na adesão.</v>
      </c>
      <c r="AN225" s="14" t="str">
        <f t="shared" si="259"/>
        <v/>
      </c>
      <c r="AO225" s="14" t="str">
        <f t="shared" si="260"/>
        <v/>
      </c>
      <c r="AP225" s="14" t="str">
        <f t="shared" si="261"/>
        <v/>
      </c>
      <c r="AQ225" s="14" t="str">
        <f t="shared" si="262"/>
        <v/>
      </c>
      <c r="AR225" s="14" t="str">
        <f t="shared" si="263"/>
        <v/>
      </c>
    </row>
    <row r="226" spans="1:44" x14ac:dyDescent="0.25">
      <c r="A226">
        <v>1</v>
      </c>
      <c r="B226" t="s">
        <v>28</v>
      </c>
      <c r="C226">
        <v>392103</v>
      </c>
      <c r="D226" s="40">
        <v>41374.436805555597</v>
      </c>
      <c r="E226" s="40">
        <v>41376.730555555601</v>
      </c>
      <c r="F226" s="40">
        <v>41376.688888888901</v>
      </c>
      <c r="G226" t="s">
        <v>29</v>
      </c>
      <c r="H226">
        <v>60000012255967</v>
      </c>
      <c r="I226" t="s">
        <v>1874</v>
      </c>
      <c r="J226" t="s">
        <v>1875</v>
      </c>
      <c r="K226" t="s">
        <v>45</v>
      </c>
      <c r="L226">
        <v>3</v>
      </c>
      <c r="M226" t="s">
        <v>33</v>
      </c>
      <c r="N226">
        <v>60000015461254</v>
      </c>
      <c r="O226">
        <v>60000016462661</v>
      </c>
      <c r="P226">
        <v>145168000001001</v>
      </c>
      <c r="R226" t="s">
        <v>34</v>
      </c>
      <c r="S226" t="s">
        <v>35</v>
      </c>
      <c r="T226" t="s">
        <v>36</v>
      </c>
      <c r="W226" t="s">
        <v>37</v>
      </c>
      <c r="AC226" t="s">
        <v>1876</v>
      </c>
      <c r="AD226" t="s">
        <v>1446</v>
      </c>
      <c r="AE226" s="14" t="str">
        <f t="shared" si="226"/>
        <v>Dra Fabiana: A medica esta saindo da residência, e destaquei o inicio de terapia com Ipr dando importância da barreira genética, pois conforme já comentado o Dra é um grande prescritora de Efavirenz, reforcei com estudo 720.  #Opv: continuar focando no inicio de terapia com Ipr e focar no manejo dos eventos adversos de Kaletra e posologia QD.</v>
      </c>
      <c r="AF226" s="14" t="str">
        <f t="shared" si="228"/>
        <v>Dra Fabiana: A medica esta saindo da residência, e destaquei o inicio de terapia com Ipr dando importância da barreira genética, pois conforme já comentado o Dra é um grande prescritora de Efavirenz, reforcei com estudo 720.  #Opv: continuar focando no inicio de terapia com Ipr e focar no manejo dos eventos adversos de Kaletra e posologia QD.</v>
      </c>
      <c r="AG226" s="14">
        <f t="shared" si="229"/>
        <v>227</v>
      </c>
      <c r="AH226" s="14">
        <f t="shared" ref="AH226:AL226" si="267">IFERROR(FIND("#",$AF226,AG226+1),LEN($AF226)+1)</f>
        <v>345</v>
      </c>
      <c r="AI226" s="14">
        <f t="shared" si="267"/>
        <v>345</v>
      </c>
      <c r="AJ226" s="14">
        <f t="shared" si="267"/>
        <v>345</v>
      </c>
      <c r="AK226" s="14">
        <f t="shared" si="267"/>
        <v>345</v>
      </c>
      <c r="AL226" s="14">
        <f t="shared" si="267"/>
        <v>345</v>
      </c>
      <c r="AM226" s="14" t="str">
        <f t="shared" si="258"/>
        <v>#Opv: continuar focando no inicio de terapia com Ipr e focar no manejo dos eventos adversos de Kaletra e posologia QD.</v>
      </c>
      <c r="AN226" s="14" t="str">
        <f t="shared" si="259"/>
        <v/>
      </c>
      <c r="AO226" s="14" t="str">
        <f t="shared" si="260"/>
        <v/>
      </c>
      <c r="AP226" s="14" t="str">
        <f t="shared" si="261"/>
        <v/>
      </c>
      <c r="AQ226" s="14" t="str">
        <f t="shared" si="262"/>
        <v/>
      </c>
      <c r="AR226" s="14" t="str">
        <f t="shared" si="263"/>
        <v/>
      </c>
    </row>
    <row r="227" spans="1:44" x14ac:dyDescent="0.25">
      <c r="A227">
        <v>1</v>
      </c>
      <c r="B227" t="s">
        <v>28</v>
      </c>
      <c r="C227">
        <v>392103</v>
      </c>
      <c r="D227" s="40">
        <v>41374.354166666701</v>
      </c>
      <c r="E227" s="40">
        <v>41375.650694444397</v>
      </c>
      <c r="F227" s="40">
        <v>41375.609027777798</v>
      </c>
      <c r="G227" t="s">
        <v>29</v>
      </c>
      <c r="H227">
        <v>60000017969532</v>
      </c>
      <c r="I227" t="s">
        <v>1877</v>
      </c>
      <c r="J227" t="s">
        <v>1878</v>
      </c>
      <c r="K227" t="s">
        <v>41</v>
      </c>
      <c r="L227">
        <v>4</v>
      </c>
      <c r="M227" t="s">
        <v>33</v>
      </c>
      <c r="N227">
        <v>60000015461254</v>
      </c>
      <c r="O227">
        <v>60000016462661</v>
      </c>
      <c r="P227">
        <v>145168000000746</v>
      </c>
      <c r="R227" t="s">
        <v>34</v>
      </c>
      <c r="S227" t="s">
        <v>35</v>
      </c>
      <c r="T227" t="s">
        <v>36</v>
      </c>
      <c r="W227" t="s">
        <v>37</v>
      </c>
      <c r="AC227" t="s">
        <v>1861</v>
      </c>
      <c r="AD227" t="s">
        <v>1437</v>
      </c>
      <c r="AE227" s="14" t="str">
        <f t="shared" si="226"/>
        <v>Dra Rosemeire, Dr Ângelo e Dra Heruza: Visitei os três médicos ao mesmo tempo e iniciei destacando o estudo HPTN052, e perguntei sobre como esta sem iniciar terapia para este perfil de paciente, todos concordaram que é difícil e necessário muito esforço para iniciar tarvs para estes pacientes, foi a Dra Rosemeire comentou sobre a sua percepção sobre alterações renais e que tem observado com maior freqüência em seus pacientes, principalmente com Tenofovir, porem o dr Ângelo entreviu e comentou que tem visto muito só com o uso de Atazanavir, destaquei o resultado do Eurosida e comentei sobre a dificuldade de se fazer os exames para dar o diagnostico e mais uma vez todos concordaram. #OPV: diante da ultima visita, irei instigar os médicos acima a levarem consideração o risco renal e os perfis de risco, destacando kaletra como sendo o IPR mais seguro</v>
      </c>
      <c r="AF227" s="14" t="str">
        <f t="shared" si="228"/>
        <v>Dra Rosemeire, Dr Ângelo e Dra Heruza: Visitei os três médicos ao mesmo tempo e iniciei destacando o estudo HPTN052, e perguntei sobre como esta sem iniciar terapia para este perfil de paciente, todos concordaram que é difícil e necessário muito esforço para iniciar tarvs para estes pacientes, foi a Dra Rosemeire comentou sobre a sua percepção sobre alterações renais e que tem observado com maior freqüência em seus pacientes, principalmente com Tenofovir, porem o dr Ângelo entreviu e comentou que tem visto muito só com o uso de Atazanavir, destaquei o resultado do Eurosida e comentei sobre a dificuldade de se fazer os exames para dar o diagnostico e mais uma vez todos concordaram. #OPV: diante da ultima visita, irei instigar os médicos acima a levarem consideração o risco renal e os perfis de risco, destacando kaletra como sendo o IPR mais seguro</v>
      </c>
      <c r="AG227" s="14">
        <f t="shared" si="229"/>
        <v>691</v>
      </c>
      <c r="AH227" s="14">
        <f t="shared" ref="AH227:AL227" si="268">IFERROR(FIND("#",$AF227,AG227+1),LEN($AF227)+1)</f>
        <v>859</v>
      </c>
      <c r="AI227" s="14">
        <f t="shared" si="268"/>
        <v>859</v>
      </c>
      <c r="AJ227" s="14">
        <f t="shared" si="268"/>
        <v>859</v>
      </c>
      <c r="AK227" s="14">
        <f t="shared" si="268"/>
        <v>859</v>
      </c>
      <c r="AL227" s="14">
        <f t="shared" si="268"/>
        <v>859</v>
      </c>
      <c r="AM227" s="14" t="str">
        <f t="shared" si="258"/>
        <v>#OPV: diante da ultima visita, irei instigar os médicos acima a levarem consideração o risco renal e os perfis de risco, destacando kaletra como sendo o IPR mais seguro</v>
      </c>
      <c r="AN227" s="14" t="str">
        <f t="shared" si="259"/>
        <v/>
      </c>
      <c r="AO227" s="14" t="str">
        <f t="shared" si="260"/>
        <v/>
      </c>
      <c r="AP227" s="14" t="str">
        <f t="shared" si="261"/>
        <v/>
      </c>
      <c r="AQ227" s="14" t="str">
        <f t="shared" si="262"/>
        <v/>
      </c>
      <c r="AR227" s="14" t="str">
        <f t="shared" si="263"/>
        <v/>
      </c>
    </row>
    <row r="228" spans="1:44" x14ac:dyDescent="0.25">
      <c r="A228">
        <v>1</v>
      </c>
      <c r="B228" t="s">
        <v>28</v>
      </c>
      <c r="C228">
        <v>392103</v>
      </c>
      <c r="D228" s="40">
        <v>41374.354166666701</v>
      </c>
      <c r="E228" s="40">
        <v>41374.8215277778</v>
      </c>
      <c r="F228" s="40">
        <v>41374.779861111099</v>
      </c>
      <c r="G228" t="s">
        <v>29</v>
      </c>
      <c r="H228">
        <v>60000012422535</v>
      </c>
      <c r="I228" t="s">
        <v>1879</v>
      </c>
      <c r="J228" t="s">
        <v>1880</v>
      </c>
      <c r="K228" t="s">
        <v>32</v>
      </c>
      <c r="L228">
        <v>6</v>
      </c>
      <c r="M228" t="s">
        <v>33</v>
      </c>
      <c r="N228">
        <v>60000015461254</v>
      </c>
      <c r="O228">
        <v>60000016462661</v>
      </c>
      <c r="P228">
        <v>145168000000669</v>
      </c>
      <c r="R228" t="s">
        <v>34</v>
      </c>
      <c r="S228" t="s">
        <v>35</v>
      </c>
      <c r="T228" t="s">
        <v>36</v>
      </c>
      <c r="W228" t="s">
        <v>37</v>
      </c>
      <c r="AC228" t="s">
        <v>1881</v>
      </c>
      <c r="AD228" t="s">
        <v>1446</v>
      </c>
      <c r="AE228" s="14" t="str">
        <f t="shared" si="226"/>
        <v>Dra Adriana. Iniciei focando na irreversibilidade da HAND, mas que pode ser controlada com esquemas de boa penetração no SNC e incentivei o Dr Rafael a  pensar que o paciente possa ter uma possível predisposição a males neurocognitivos provocados por o HIV e que, às vezes, são potencializados por efeitos colaterais do ITRNN e comprovei a importância de escolher um esquema com penetração e alta no escore de Letendre.  #OPV: continuar destacando o manejo dos eventos adversos de Kaletra e posologia QD., dando destaque ao manejo das doenças renais e alterações neurocognitivas, completei destacando o score de penetração dos arvs.</v>
      </c>
      <c r="AF228" s="14" t="str">
        <f t="shared" si="228"/>
        <v>Dra Adriana. Iniciei focando na irreversibilidade da HAND, mas que pode ser controlada com esquemas de boa penetração no SNC e incentivei o Dr Rafael a  pensar que o paciente possa ter uma possível predisposição a males neurocognitivos provocados por o HIV e que, às vezes, são potencializados por efeitos colaterais do ITRNN e comprovei a importância de escolher um esquema com penetração e alta no escore de Letendre.  #OPV: continuar destacando o manejo dos eventos adversos de Kaletra e posologia QD., dando destaque ao manejo das doenças renais e alterações neurocognitivas, completei destacando o score de penetração dos arvs.</v>
      </c>
      <c r="AG228" s="14">
        <f t="shared" si="229"/>
        <v>422</v>
      </c>
      <c r="AH228" s="14">
        <f t="shared" ref="AH228:AL228" si="269">IFERROR(FIND("#",$AF228,AG228+1),LEN($AF228)+1)</f>
        <v>633</v>
      </c>
      <c r="AI228" s="14">
        <f t="shared" si="269"/>
        <v>633</v>
      </c>
      <c r="AJ228" s="14">
        <f t="shared" si="269"/>
        <v>633</v>
      </c>
      <c r="AK228" s="14">
        <f t="shared" si="269"/>
        <v>633</v>
      </c>
      <c r="AL228" s="14">
        <f t="shared" si="269"/>
        <v>633</v>
      </c>
      <c r="AM228" s="14" t="str">
        <f t="shared" si="258"/>
        <v>#OPV: continuar destacando o manejo dos eventos adversos de Kaletra e posologia QD., dando destaque ao manejo das doenças renais e alterações neurocognitivas, completei destacando o score de penetração dos arvs.</v>
      </c>
      <c r="AN228" s="14" t="str">
        <f t="shared" si="259"/>
        <v/>
      </c>
      <c r="AO228" s="14" t="str">
        <f t="shared" si="260"/>
        <v/>
      </c>
      <c r="AP228" s="14" t="str">
        <f t="shared" si="261"/>
        <v/>
      </c>
      <c r="AQ228" s="14" t="str">
        <f t="shared" si="262"/>
        <v/>
      </c>
      <c r="AR228" s="14" t="str">
        <f t="shared" si="263"/>
        <v/>
      </c>
    </row>
    <row r="229" spans="1:44" x14ac:dyDescent="0.25">
      <c r="A229">
        <v>1</v>
      </c>
      <c r="B229" t="s">
        <v>28</v>
      </c>
      <c r="C229">
        <v>392103</v>
      </c>
      <c r="D229" s="40">
        <v>41373.734027777798</v>
      </c>
      <c r="E229" s="40">
        <v>41373.738888888904</v>
      </c>
      <c r="F229" s="40">
        <v>41373.697222222203</v>
      </c>
      <c r="G229" t="s">
        <v>29</v>
      </c>
      <c r="H229">
        <v>60000017964248</v>
      </c>
      <c r="I229" t="s">
        <v>1882</v>
      </c>
      <c r="J229" t="s">
        <v>1883</v>
      </c>
      <c r="K229" t="s">
        <v>32</v>
      </c>
      <c r="L229">
        <v>4</v>
      </c>
      <c r="M229" t="s">
        <v>33</v>
      </c>
      <c r="N229">
        <v>60000015461254</v>
      </c>
      <c r="O229">
        <v>60000016462661</v>
      </c>
      <c r="P229">
        <v>145168000000609</v>
      </c>
      <c r="R229" t="s">
        <v>34</v>
      </c>
      <c r="S229" t="s">
        <v>35</v>
      </c>
      <c r="T229" t="s">
        <v>36</v>
      </c>
      <c r="W229" t="s">
        <v>37</v>
      </c>
      <c r="AC229" t="s">
        <v>1884</v>
      </c>
      <c r="AD229" t="s">
        <v>1437</v>
      </c>
      <c r="AE229" s="14" t="str">
        <f t="shared" si="226"/>
        <v>Dr Eduardo   Iniciei a visita destacando mais uma vez o consenso brasileiro. #MP. O dr informou as capas dos materiais de ciclo estão parecidas demais e que não leu o de casais sorodiscordantes por este motivo. Perguntei sobre a pratica clinica dele com este perfil de paciente, e como na maioria das vezes que eu fiz esta perguntei e a resposta foi sobre a dificuldade de se iniciar este perfil de paciente, argumentei sobre os eventos adversos estéticos e seu impacto na adesão, e foquei na posologia QD. Ainda perguntei sobre a percepção dele dos pacientes com risco renal, porem não deu tempo para uma resposta. #OPV: retornar a comorbidade da ultima visita e focar em ATV X Kaletra no que diz respeito a risco renal.</v>
      </c>
      <c r="AF229" s="14" t="str">
        <f t="shared" si="228"/>
        <v>Dr Eduardo   Iniciei a visita destacando mais uma vez o consenso brasileiro. #MP. O dr informou as capas dos materiais de ciclo estão parecidas demais e que não leu o de casais sorodiscordantes por este motivo. Perguntei sobre a pratica clinica dele com este perfil de paciente, e como na maioria das vezes que eu fiz esta perguntei e a resposta foi sobre a dificuldade de se iniciar este perfil de paciente, argumentei sobre os eventos adversos estéticos e seu impacto na adesão, e foquei na posologia QD. Ainda perguntei sobre a percepção dele dos pacientes com risco renal, porem não deu tempo para uma resposta. #OPV: retornar a comorbidade da ultima visita e focar em ATV X Kaletra no que diz respeito a risco renal.</v>
      </c>
      <c r="AG229" s="14">
        <f t="shared" si="229"/>
        <v>78</v>
      </c>
      <c r="AH229" s="14">
        <f t="shared" ref="AH229:AL229" si="270">IFERROR(FIND("#",$AF229,AG229+1),LEN($AF229)+1)</f>
        <v>617</v>
      </c>
      <c r="AI229" s="14">
        <f t="shared" si="270"/>
        <v>722</v>
      </c>
      <c r="AJ229" s="14">
        <f t="shared" si="270"/>
        <v>722</v>
      </c>
      <c r="AK229" s="14">
        <f t="shared" si="270"/>
        <v>722</v>
      </c>
      <c r="AL229" s="14">
        <f t="shared" si="270"/>
        <v>722</v>
      </c>
      <c r="AM229" s="14" t="str">
        <f t="shared" si="258"/>
        <v xml:space="preserve">#MP. O dr informou as capas dos materiais de ciclo estão parecidas demais e que não leu o de casais sorodiscordantes por este motivo. Perguntei sobre a pratica clinica dele com este perfil de paciente, e como na maioria das vezes que eu fiz esta perguntei e a resposta foi sobre a dificuldade de se iniciar este perfil de paciente, argumentei sobre os eventos adversos estéticos e seu impacto na adesão, e foquei na posologia QD. Ainda perguntei sobre a percepção dele dos pacientes com risco renal, porem não deu tempo para uma resposta. </v>
      </c>
      <c r="AN229" s="14" t="str">
        <f t="shared" si="259"/>
        <v>#OPV: retornar a comorbidade da ultima visita e focar em ATV X Kaletra no que diz respeito a risco renal.</v>
      </c>
      <c r="AO229" s="14" t="str">
        <f t="shared" si="260"/>
        <v/>
      </c>
      <c r="AP229" s="14" t="str">
        <f t="shared" si="261"/>
        <v/>
      </c>
      <c r="AQ229" s="14" t="str">
        <f t="shared" si="262"/>
        <v/>
      </c>
      <c r="AR229" s="14" t="str">
        <f t="shared" si="263"/>
        <v/>
      </c>
    </row>
    <row r="230" spans="1:44" x14ac:dyDescent="0.25">
      <c r="A230">
        <v>1</v>
      </c>
      <c r="B230" t="s">
        <v>28</v>
      </c>
      <c r="C230">
        <v>392103</v>
      </c>
      <c r="D230" s="40">
        <v>41373.697916666701</v>
      </c>
      <c r="E230" s="40">
        <v>41374.866666666698</v>
      </c>
      <c r="F230" s="40">
        <v>41375.612500000003</v>
      </c>
      <c r="G230" t="s">
        <v>29</v>
      </c>
      <c r="H230">
        <v>60000017964212</v>
      </c>
      <c r="I230" t="s">
        <v>1885</v>
      </c>
      <c r="J230" t="s">
        <v>1886</v>
      </c>
      <c r="K230" t="s">
        <v>32</v>
      </c>
      <c r="L230">
        <v>3</v>
      </c>
      <c r="M230" t="s">
        <v>33</v>
      </c>
      <c r="N230">
        <v>60000015461254</v>
      </c>
      <c r="O230">
        <v>60000016462661</v>
      </c>
      <c r="P230">
        <v>140308000000341</v>
      </c>
      <c r="R230" t="s">
        <v>34</v>
      </c>
      <c r="S230" t="s">
        <v>35</v>
      </c>
      <c r="T230" t="s">
        <v>36</v>
      </c>
      <c r="W230" t="s">
        <v>37</v>
      </c>
      <c r="AC230" t="s">
        <v>1887</v>
      </c>
      <c r="AD230" t="s">
        <v>1437</v>
      </c>
      <c r="AE230" s="14" t="str">
        <f t="shared" si="226"/>
        <v>Dr. Hamilton Comecei fazendo a seguinte pergunta: a senhora acha mais importante na adesão, a quantidade de comprimidos ou a de tomadas, ele me respondeu o que tem mais impacto na adesão do paciente é quantidade de tomadas, sendo assim aproveitei e destaque o caso clinico de Kaletra QD e suas vantagens e comentei sobre o Eurosida destacando que o esquema: Atazanavir/r e tenofivir foi colocado em cheque devido ao resultado do estudo Eurosida, aproveitei e abordei como é pratica clinica com pacientes com risco ou renais crônicos, observei como a maioria dos médicos da rede publica ele tem dificuldade para realizar exames.#OPV: diante dos comentários da ultima visita, instigar o Dr. Hamilton a prescrever drogas com menor risco renal, e se necessário solicitar o Estudo Eurosida.Observação: medica nova</v>
      </c>
      <c r="AF230" s="14" t="str">
        <f t="shared" si="228"/>
        <v>Dr. Hamilton Comecei fazendo a seguinte pergunta: a senhora acha mais importante na adesão, a quantidade de comprimidos ou a de tomadas, ele me respondeu o que tem mais impacto na adesão do paciente é quantidade de tomadas, sendo assim aproveitei e destaque o caso clinico de Kaletra QD e suas vantagens e comentei sobre o Eurosida destacando que o esquema: Atazanavir/r e tenofivir foi colocado em cheque devido ao resultado do estudo Eurosida, aproveitei e abordei como é pratica clinica com pacientes com risco ou renais crônicos, observei como a maioria dos médicos da rede publica ele tem dificuldade para realizar exames.#OPV: diante dos comentários da ultima visita, instigar o Dr. Hamilton a prescrever drogas com menor risco renal, e se necessário solicitar o Estudo Eurosida.Observação: medica nova</v>
      </c>
      <c r="AG230" s="14">
        <f t="shared" si="229"/>
        <v>628</v>
      </c>
      <c r="AH230" s="14">
        <f t="shared" ref="AH230:AL230" si="271">IFERROR(FIND("#",$AF230,AG230+1),LEN($AF230)+1)</f>
        <v>809</v>
      </c>
      <c r="AI230" s="14">
        <f t="shared" si="271"/>
        <v>809</v>
      </c>
      <c r="AJ230" s="14">
        <f t="shared" si="271"/>
        <v>809</v>
      </c>
      <c r="AK230" s="14">
        <f t="shared" si="271"/>
        <v>809</v>
      </c>
      <c r="AL230" s="14">
        <f t="shared" si="271"/>
        <v>809</v>
      </c>
      <c r="AM230" s="14" t="str">
        <f t="shared" si="258"/>
        <v>#OPV: diante dos comentários da ultima visita, instigar o Dr. Hamilton a prescrever drogas com menor risco renal, e se necessário solicitar o Estudo Eurosida.Observação: medica nova</v>
      </c>
      <c r="AN230" s="14" t="str">
        <f t="shared" si="259"/>
        <v/>
      </c>
      <c r="AO230" s="14" t="str">
        <f t="shared" si="260"/>
        <v/>
      </c>
      <c r="AP230" s="14" t="str">
        <f t="shared" si="261"/>
        <v/>
      </c>
      <c r="AQ230" s="14" t="str">
        <f t="shared" si="262"/>
        <v/>
      </c>
      <c r="AR230" s="14" t="str">
        <f t="shared" si="263"/>
        <v/>
      </c>
    </row>
    <row r="231" spans="1:44" x14ac:dyDescent="0.25">
      <c r="A231">
        <v>1</v>
      </c>
      <c r="B231" t="s">
        <v>28</v>
      </c>
      <c r="C231">
        <v>392103</v>
      </c>
      <c r="D231" s="40">
        <v>41373.614583333299</v>
      </c>
      <c r="E231" s="40">
        <v>41374.8659722222</v>
      </c>
      <c r="F231" s="40">
        <v>41375.612500000003</v>
      </c>
      <c r="G231" t="s">
        <v>29</v>
      </c>
      <c r="H231">
        <v>60000012352411</v>
      </c>
      <c r="I231" t="s">
        <v>1888</v>
      </c>
      <c r="J231" t="s">
        <v>1889</v>
      </c>
      <c r="K231" t="s">
        <v>32</v>
      </c>
      <c r="L231">
        <v>3</v>
      </c>
      <c r="M231" t="s">
        <v>33</v>
      </c>
      <c r="N231">
        <v>60000015461254</v>
      </c>
      <c r="O231">
        <v>60000016462661</v>
      </c>
      <c r="P231">
        <v>140308000000334</v>
      </c>
      <c r="R231" t="s">
        <v>34</v>
      </c>
      <c r="S231" t="s">
        <v>35</v>
      </c>
      <c r="T231" t="s">
        <v>36</v>
      </c>
      <c r="W231" t="s">
        <v>37</v>
      </c>
      <c r="AC231" t="s">
        <v>1890</v>
      </c>
      <c r="AD231" t="s">
        <v>1446</v>
      </c>
      <c r="AE231" s="14" t="str">
        <f t="shared" si="226"/>
        <v>Dra Branca:Logo no início a Dra comentou sobre o numero do aumento de pacientes idosos , sendo assim dei destaque ao manejo dos EAS do Kaletra e continuei a visita apresentando a tabela de penetração, destacando que Kaletra, dentre os ARVs mais modernos, está entre os que mais tem penetração no SNC e dei enfoque à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consenso.#OPV: continuar destacando o manejo dos eventos adversos de Kaletra e posologia QD e alerta a Dra para o quanto silenciosa a doença renal é, pois os exames segundo ela mesma demora, diante instiga La a prescrever uma droga com menor risco.</v>
      </c>
      <c r="AF231" s="14" t="str">
        <f t="shared" si="228"/>
        <v>Dra Branca:Logo no início a Dra comentou sobre o numero do aumento de pacientes idosos , sendo assim dei destaque ao manejo dos EAS do Kaletra e continuei a visita apresentando a tabela de penetração, destacando que Kaletra, dentre os ARVs mais modernos, está entre os que mais tem penetração no SNC e dei enfoque à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consenso.#OPV: continuar destacando o manejo dos eventos adversos de Kaletra e posologia QD e alerta a Dra para o quanto silenciosa a doença renal é, pois os exames segundo ela mesma demora, diante instiga La a prescrever uma droga com menor risco.</v>
      </c>
      <c r="AG231" s="14">
        <f t="shared" si="229"/>
        <v>635</v>
      </c>
      <c r="AH231" s="14">
        <f t="shared" ref="AH231:AL231" si="272">IFERROR(FIND("#",$AF231,AG231+1),LEN($AF231)+1)</f>
        <v>874</v>
      </c>
      <c r="AI231" s="14">
        <f t="shared" si="272"/>
        <v>874</v>
      </c>
      <c r="AJ231" s="14">
        <f t="shared" si="272"/>
        <v>874</v>
      </c>
      <c r="AK231" s="14">
        <f t="shared" si="272"/>
        <v>874</v>
      </c>
      <c r="AL231" s="14">
        <f t="shared" si="272"/>
        <v>874</v>
      </c>
      <c r="AM231" s="14" t="str">
        <f t="shared" si="258"/>
        <v>#OPV: continuar destacando o manejo dos eventos adversos de Kaletra e posologia QD e alerta a Dra para o quanto silenciosa a doença renal é, pois os exames segundo ela mesma demora, diante instiga La a prescrever uma droga com menor risco.</v>
      </c>
      <c r="AN231" s="14" t="str">
        <f t="shared" si="259"/>
        <v/>
      </c>
      <c r="AO231" s="14" t="str">
        <f t="shared" si="260"/>
        <v/>
      </c>
      <c r="AP231" s="14" t="str">
        <f t="shared" si="261"/>
        <v/>
      </c>
      <c r="AQ231" s="14" t="str">
        <f t="shared" si="262"/>
        <v/>
      </c>
      <c r="AR231" s="14" t="str">
        <f t="shared" si="263"/>
        <v/>
      </c>
    </row>
    <row r="232" spans="1:44" x14ac:dyDescent="0.25">
      <c r="A232">
        <v>1</v>
      </c>
      <c r="B232" t="s">
        <v>28</v>
      </c>
      <c r="C232">
        <v>392103</v>
      </c>
      <c r="D232" s="40">
        <v>41373.444444444402</v>
      </c>
      <c r="E232" s="40">
        <v>41374.864583333299</v>
      </c>
      <c r="F232" s="40">
        <v>41375.612500000003</v>
      </c>
      <c r="G232" t="s">
        <v>29</v>
      </c>
      <c r="H232">
        <v>60000012489407</v>
      </c>
      <c r="I232" t="s">
        <v>1749</v>
      </c>
      <c r="J232" t="s">
        <v>1750</v>
      </c>
      <c r="K232" t="s">
        <v>32</v>
      </c>
      <c r="L232">
        <v>6</v>
      </c>
      <c r="M232" t="s">
        <v>33</v>
      </c>
      <c r="N232">
        <v>60000015461254</v>
      </c>
      <c r="O232">
        <v>60000016462661</v>
      </c>
      <c r="P232">
        <v>140308000000327</v>
      </c>
      <c r="R232" t="s">
        <v>34</v>
      </c>
      <c r="S232" t="s">
        <v>35</v>
      </c>
      <c r="T232" t="s">
        <v>36</v>
      </c>
      <c r="W232" t="s">
        <v>37</v>
      </c>
      <c r="AC232" t="s">
        <v>1891</v>
      </c>
      <c r="AD232" t="s">
        <v>1446</v>
      </c>
      <c r="AE232" s="14" t="str">
        <f t="shared" si="226"/>
        <v>Dr. CesarPromovi que o medico observe mais paciente,pois ele pode ter uma provável predisposição a males neurocognitivos acendidos pelo o HIV e que, às vezes, são potencializados por efeitos colaterais do ITRNN e corroborei com a ponderação de escolher um esquema com penetração e alta no escore de Letendre, aproveitei o foco em comorbidades destaquei também as alterações renais e ósseas dos pacientes HIV positivo .#OPV: continuar destacando o manejo dos eventos adversos de Kaletra e posologia QD e voltar a discussão em relação as alterações renais e ósseas, pois será o próximo tema do próximo ciclo, alertando o dr para as dificuldades de diagnostico, inclusive demora nos exames.</v>
      </c>
      <c r="AF232" s="14" t="str">
        <f t="shared" si="228"/>
        <v>Dr. CesarPromovi que o medico observe mais paciente,pois ele pode ter uma provável predisposição a males neurocognitivos acendidos pelo o HIV e que, às vezes, são potencializados por efeitos colaterais do ITRNN e corroborei com a ponderação de escolher um esquema com penetração e alta no escore de Letendre, aproveitei o foco em comorbidades destaquei também as alterações renais e ósseas dos pacientes HIV positivo .#OPV: continuar destacando o manejo dos eventos adversos de Kaletra e posologia QD e voltar a discussão em relação as alterações renais e ósseas, pois será o próximo tema do próximo ciclo, alertando o dr para as dificuldades de diagnostico, inclusive demora nos exames.</v>
      </c>
      <c r="AG232" s="14">
        <f t="shared" si="229"/>
        <v>419</v>
      </c>
      <c r="AH232" s="14">
        <f t="shared" ref="AH232:AL232" si="273">IFERROR(FIND("#",$AF232,AG232+1),LEN($AF232)+1)</f>
        <v>688</v>
      </c>
      <c r="AI232" s="14">
        <f t="shared" si="273"/>
        <v>688</v>
      </c>
      <c r="AJ232" s="14">
        <f t="shared" si="273"/>
        <v>688</v>
      </c>
      <c r="AK232" s="14">
        <f t="shared" si="273"/>
        <v>688</v>
      </c>
      <c r="AL232" s="14">
        <f t="shared" si="273"/>
        <v>688</v>
      </c>
      <c r="AM232" s="14" t="str">
        <f t="shared" si="258"/>
        <v>#OPV: continuar destacando o manejo dos eventos adversos de Kaletra e posologia QD e voltar a discussão em relação as alterações renais e ósseas, pois será o próximo tema do próximo ciclo, alertando o dr para as dificuldades de diagnostico, inclusive demora nos exames.</v>
      </c>
      <c r="AN232" s="14" t="str">
        <f t="shared" si="259"/>
        <v/>
      </c>
      <c r="AO232" s="14" t="str">
        <f t="shared" si="260"/>
        <v/>
      </c>
      <c r="AP232" s="14" t="str">
        <f t="shared" si="261"/>
        <v/>
      </c>
      <c r="AQ232" s="14" t="str">
        <f t="shared" si="262"/>
        <v/>
      </c>
      <c r="AR232" s="14" t="str">
        <f t="shared" si="263"/>
        <v/>
      </c>
    </row>
    <row r="233" spans="1:44" x14ac:dyDescent="0.25">
      <c r="A233">
        <v>1</v>
      </c>
      <c r="B233" t="s">
        <v>28</v>
      </c>
      <c r="C233">
        <v>392103</v>
      </c>
      <c r="D233" s="40">
        <v>41373.354166666701</v>
      </c>
      <c r="E233" s="40">
        <v>41374.823611111096</v>
      </c>
      <c r="F233" s="40">
        <v>41374.781944444403</v>
      </c>
      <c r="G233" t="s">
        <v>29</v>
      </c>
      <c r="H233">
        <v>60000017964176</v>
      </c>
      <c r="I233" t="s">
        <v>1892</v>
      </c>
      <c r="J233" t="s">
        <v>1893</v>
      </c>
      <c r="K233" t="s">
        <v>32</v>
      </c>
      <c r="L233">
        <v>4</v>
      </c>
      <c r="M233" t="s">
        <v>33</v>
      </c>
      <c r="N233">
        <v>60000015461254</v>
      </c>
      <c r="O233">
        <v>60000016462661</v>
      </c>
      <c r="P233">
        <v>145168000000677</v>
      </c>
      <c r="R233" t="s">
        <v>34</v>
      </c>
      <c r="S233" t="s">
        <v>35</v>
      </c>
      <c r="T233" t="s">
        <v>36</v>
      </c>
      <c r="W233" t="s">
        <v>37</v>
      </c>
      <c r="AC233" t="s">
        <v>1894</v>
      </c>
      <c r="AD233" t="s">
        <v>1437</v>
      </c>
      <c r="AE233" s="14" t="str">
        <f t="shared" si="226"/>
        <v>Dra Amparo Iniciei apresentada a tabela de penetração, destacando que Kaletra, dentre os ARVs mais modernos, está entre os que mais têm penetração no SNC e dou enfoque a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Ainda destaquei a dificuldade se manejar a doença renal. #OPV: continuar destacando o manejo dos eventos adversos de Kaletra e posologia QD e voltar a destacar o risco e sua dificuldade de se manejar.</v>
      </c>
      <c r="AF233" s="14" t="str">
        <f t="shared" si="228"/>
        <v>Dra Amparo Iniciei apresentada a tabela de penetração, destacando que Kaletra, dentre os ARVs mais modernos, está entre os que mais têm penetração no SNC e dou enfoque a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Ainda destaquei a dificuldade se manejar a doença renal. #OPV: continuar destacando o manejo dos eventos adversos de Kaletra e posologia QD e voltar a destacar o risco e sua dificuldade de se manejar.</v>
      </c>
      <c r="AG233" s="14">
        <f t="shared" si="229"/>
        <v>550</v>
      </c>
      <c r="AH233" s="14">
        <f t="shared" ref="AH233:AL233" si="274">IFERROR(FIND("#",$AF233,AG233+1),LEN($AF233)+1)</f>
        <v>693</v>
      </c>
      <c r="AI233" s="14">
        <f t="shared" si="274"/>
        <v>693</v>
      </c>
      <c r="AJ233" s="14">
        <f t="shared" si="274"/>
        <v>693</v>
      </c>
      <c r="AK233" s="14">
        <f t="shared" si="274"/>
        <v>693</v>
      </c>
      <c r="AL233" s="14">
        <f t="shared" si="274"/>
        <v>693</v>
      </c>
      <c r="AM233" s="14" t="str">
        <f t="shared" si="258"/>
        <v>#OPV: continuar destacando o manejo dos eventos adversos de Kaletra e posologia QD e voltar a destacar o risco e sua dificuldade de se manejar.</v>
      </c>
      <c r="AN233" s="14" t="str">
        <f t="shared" si="259"/>
        <v/>
      </c>
      <c r="AO233" s="14" t="str">
        <f t="shared" si="260"/>
        <v/>
      </c>
      <c r="AP233" s="14" t="str">
        <f t="shared" si="261"/>
        <v/>
      </c>
      <c r="AQ233" s="14" t="str">
        <f t="shared" si="262"/>
        <v/>
      </c>
      <c r="AR233" s="14" t="str">
        <f t="shared" si="263"/>
        <v/>
      </c>
    </row>
    <row r="234" spans="1:44" x14ac:dyDescent="0.25">
      <c r="A234">
        <v>1</v>
      </c>
      <c r="B234" t="s">
        <v>28</v>
      </c>
      <c r="C234">
        <v>392103</v>
      </c>
      <c r="D234" s="40">
        <v>41372.522916666698</v>
      </c>
      <c r="E234" s="40">
        <v>41373.7319444444</v>
      </c>
      <c r="F234" s="40">
        <v>41373.690277777801</v>
      </c>
      <c r="G234" t="s">
        <v>29</v>
      </c>
      <c r="H234">
        <v>60000017963788</v>
      </c>
      <c r="I234" t="s">
        <v>1895</v>
      </c>
      <c r="J234" t="s">
        <v>1896</v>
      </c>
      <c r="K234" t="s">
        <v>32</v>
      </c>
      <c r="L234">
        <v>3</v>
      </c>
      <c r="M234" t="s">
        <v>33</v>
      </c>
      <c r="N234">
        <v>60000015461254</v>
      </c>
      <c r="O234">
        <v>60000016462661</v>
      </c>
      <c r="P234">
        <v>145168000000599</v>
      </c>
      <c r="R234" t="s">
        <v>34</v>
      </c>
      <c r="S234" t="s">
        <v>35</v>
      </c>
      <c r="T234" t="s">
        <v>36</v>
      </c>
      <c r="W234" t="s">
        <v>37</v>
      </c>
      <c r="AC234" t="s">
        <v>1897</v>
      </c>
      <c r="AD234" t="s">
        <v>1437</v>
      </c>
      <c r="AE234" s="14" t="str">
        <f t="shared" si="226"/>
        <v>Dra Lucy: Visita rápida sem muito feed Back, pois vamos nos encontrar na Conferencia Johns Hopkins.</v>
      </c>
      <c r="AF234" s="14" t="str">
        <f t="shared" si="228"/>
        <v>Dra Lucy: Visita rápida sem muito feed Back, pois vamos nos encontrar na Conferencia Johns Hopkins.</v>
      </c>
      <c r="AG234" s="14">
        <f t="shared" si="229"/>
        <v>1</v>
      </c>
      <c r="AH234" s="14">
        <f t="shared" ref="AH234:AL234" si="275">IFERROR(FIND("#",$AF234,AG234+1),LEN($AF234)+1)</f>
        <v>100</v>
      </c>
      <c r="AI234" s="14">
        <f t="shared" si="275"/>
        <v>100</v>
      </c>
      <c r="AJ234" s="14">
        <f t="shared" si="275"/>
        <v>100</v>
      </c>
      <c r="AK234" s="14">
        <f t="shared" si="275"/>
        <v>100</v>
      </c>
      <c r="AL234" s="14">
        <f t="shared" si="275"/>
        <v>100</v>
      </c>
      <c r="AM234" s="14" t="str">
        <f t="shared" si="258"/>
        <v>Dra Lucy: Visita rápida sem muito feed Back, pois vamos nos encontrar na Conferencia Johns Hopkins.</v>
      </c>
      <c r="AN234" s="14" t="str">
        <f t="shared" si="259"/>
        <v/>
      </c>
      <c r="AO234" s="14" t="str">
        <f t="shared" si="260"/>
        <v/>
      </c>
      <c r="AP234" s="14" t="str">
        <f t="shared" si="261"/>
        <v/>
      </c>
      <c r="AQ234" s="14" t="str">
        <f t="shared" si="262"/>
        <v/>
      </c>
      <c r="AR234" s="14" t="str">
        <f t="shared" si="263"/>
        <v/>
      </c>
    </row>
    <row r="235" spans="1:44" x14ac:dyDescent="0.25">
      <c r="A235">
        <v>1</v>
      </c>
      <c r="B235" t="s">
        <v>28</v>
      </c>
      <c r="C235">
        <v>392103</v>
      </c>
      <c r="D235" s="40">
        <v>41372.479166666701</v>
      </c>
      <c r="E235" s="40">
        <v>41373.730555555601</v>
      </c>
      <c r="F235" s="40">
        <v>41373.688888888901</v>
      </c>
      <c r="G235" t="s">
        <v>29</v>
      </c>
      <c r="H235">
        <v>60000017963792</v>
      </c>
      <c r="I235" t="s">
        <v>1779</v>
      </c>
      <c r="J235" t="s">
        <v>1780</v>
      </c>
      <c r="K235" t="s">
        <v>32</v>
      </c>
      <c r="L235">
        <v>6</v>
      </c>
      <c r="M235" t="s">
        <v>33</v>
      </c>
      <c r="N235">
        <v>60000015461254</v>
      </c>
      <c r="O235">
        <v>60000016462661</v>
      </c>
      <c r="P235">
        <v>145168000000590</v>
      </c>
      <c r="R235" t="s">
        <v>34</v>
      </c>
      <c r="S235" t="s">
        <v>35</v>
      </c>
      <c r="T235" t="s">
        <v>36</v>
      </c>
      <c r="W235" t="s">
        <v>37</v>
      </c>
      <c r="AC235" t="s">
        <v>1898</v>
      </c>
      <c r="AD235" t="s">
        <v>1437</v>
      </c>
      <c r="AE235" s="14" t="str">
        <f t="shared" si="226"/>
        <v>Dra Apparecida  Confirmei com a Dra a presença dela no evento e discutimos sobre comorbidades, foquei em risco renal e percebi que a Dra coloca a culpa no Tenofovir, perguntei se ela observa uma maior incidência em pacientes com esquemas com IPR, porem ela não soube me informar,  mas percebi que a incidência tem aumentado em seu ambulatório, vejo que devo focar nesta comorbidade utilizar  o Eurosida. #OPV: solicitar o Eurosida e focar nesta comorbidade, pois o MP vai ajudar a instigar a medica a aumentar a percepção em relação a doença renal.</v>
      </c>
      <c r="AF235" s="14" t="str">
        <f t="shared" si="228"/>
        <v>Dra Apparecida  Confirmei com a Dra a presença dela no evento e discutimos sobre comorbidades, foquei em risco renal e percebi que a Dra coloca a culpa no Tenofovir, perguntei se ela observa uma maior incidência em pacientes com esquemas com IPR, porem ela não soube me informar,  mas percebi que a incidência tem aumentado em seu ambulatório, vejo que devo focar nesta comorbidade utilizar  o Eurosida. #OPV: solicitar o Eurosida e focar nesta comorbidade, pois o MP vai ajudar a instigar a medica a aumentar a percepção em relação a doença renal.</v>
      </c>
      <c r="AG235" s="14">
        <f t="shared" si="229"/>
        <v>405</v>
      </c>
      <c r="AH235" s="14">
        <f t="shared" ref="AH235:AL235" si="276">IFERROR(FIND("#",$AF235,AG235+1),LEN($AF235)+1)</f>
        <v>549</v>
      </c>
      <c r="AI235" s="14">
        <f t="shared" si="276"/>
        <v>549</v>
      </c>
      <c r="AJ235" s="14">
        <f t="shared" si="276"/>
        <v>549</v>
      </c>
      <c r="AK235" s="14">
        <f t="shared" si="276"/>
        <v>549</v>
      </c>
      <c r="AL235" s="14">
        <f t="shared" si="276"/>
        <v>549</v>
      </c>
      <c r="AM235" s="14" t="str">
        <f t="shared" si="258"/>
        <v>#OPV: solicitar o Eurosida e focar nesta comorbidade, pois o MP vai ajudar a instigar a medica a aumentar a percepção em relação a doença renal.</v>
      </c>
      <c r="AN235" s="14" t="str">
        <f t="shared" si="259"/>
        <v/>
      </c>
      <c r="AO235" s="14" t="str">
        <f t="shared" si="260"/>
        <v/>
      </c>
      <c r="AP235" s="14" t="str">
        <f t="shared" si="261"/>
        <v/>
      </c>
      <c r="AQ235" s="14" t="str">
        <f t="shared" si="262"/>
        <v/>
      </c>
      <c r="AR235" s="14" t="str">
        <f t="shared" si="263"/>
        <v/>
      </c>
    </row>
    <row r="236" spans="1:44" x14ac:dyDescent="0.25">
      <c r="A236">
        <v>1</v>
      </c>
      <c r="B236" t="s">
        <v>28</v>
      </c>
      <c r="C236">
        <v>392103</v>
      </c>
      <c r="D236" s="40">
        <v>41372.4375</v>
      </c>
      <c r="E236" s="40">
        <v>41373.726388888899</v>
      </c>
      <c r="F236" s="40">
        <v>41373.684722222199</v>
      </c>
      <c r="G236" t="s">
        <v>29</v>
      </c>
      <c r="H236">
        <v>60000012271327</v>
      </c>
      <c r="I236" t="s">
        <v>1899</v>
      </c>
      <c r="J236" t="s">
        <v>1900</v>
      </c>
      <c r="K236" t="s">
        <v>32</v>
      </c>
      <c r="L236">
        <v>4</v>
      </c>
      <c r="M236" t="s">
        <v>33</v>
      </c>
      <c r="N236">
        <v>60000015461254</v>
      </c>
      <c r="O236">
        <v>60000016462661</v>
      </c>
      <c r="P236">
        <v>145168000000580</v>
      </c>
      <c r="R236" t="s">
        <v>34</v>
      </c>
      <c r="S236" t="s">
        <v>35</v>
      </c>
      <c r="T236" t="s">
        <v>36</v>
      </c>
      <c r="W236" t="s">
        <v>37</v>
      </c>
      <c r="AC236" t="s">
        <v>1901</v>
      </c>
      <c r="AD236" t="s">
        <v>1446</v>
      </c>
      <c r="AE236" s="14" t="str">
        <f t="shared" si="226"/>
        <v>Dra Tânia  Foi uma visita bem rápida, pois Dra não estava se sentindo bem, porque estava com suspeita de dengue. Destaquei o estudo de casais soro discordantes e confirmei com ela a presença no Athus regional e na conferencia Jonhs Hopkins. Perguntei qual era a percepção dela com os pacientes com risco renal, porem não tive tempo para a resposta.  #opv:  Voltar a focar  em risco renal e abordar a dificuldade de se tratar esta comorbidades.</v>
      </c>
      <c r="AF236" s="14" t="str">
        <f t="shared" si="228"/>
        <v>Dra Tânia  Foi uma visita bem rápida, pois Dra não estava se sentindo bem, porque estava com suspeita de dengue. Destaquei o estudo de casais soro discordantes e confirmei com ela a presença no Athus regional e na conferencia Jonhs Hopkins. Perguntei qual era a percepção dela com os pacientes com risco renal, porem não tive tempo para a resposta.  #opv:  Voltar a focar  em risco renal e abordar a dificuldade de se tratar esta comorbidades.</v>
      </c>
      <c r="AG236" s="14">
        <f t="shared" si="229"/>
        <v>351</v>
      </c>
      <c r="AH236" s="14">
        <f t="shared" ref="AH236:AL236" si="277">IFERROR(FIND("#",$AF236,AG236+1),LEN($AF236)+1)</f>
        <v>444</v>
      </c>
      <c r="AI236" s="14">
        <f t="shared" si="277"/>
        <v>444</v>
      </c>
      <c r="AJ236" s="14">
        <f t="shared" si="277"/>
        <v>444</v>
      </c>
      <c r="AK236" s="14">
        <f t="shared" si="277"/>
        <v>444</v>
      </c>
      <c r="AL236" s="14">
        <f t="shared" si="277"/>
        <v>444</v>
      </c>
      <c r="AM236" s="14" t="str">
        <f t="shared" si="258"/>
        <v>#opv:  Voltar a focar  em risco renal e abordar a dificuldade de se tratar esta comorbidades.</v>
      </c>
      <c r="AN236" s="14" t="str">
        <f t="shared" si="259"/>
        <v/>
      </c>
      <c r="AO236" s="14" t="str">
        <f t="shared" si="260"/>
        <v/>
      </c>
      <c r="AP236" s="14" t="str">
        <f t="shared" si="261"/>
        <v/>
      </c>
      <c r="AQ236" s="14" t="str">
        <f t="shared" si="262"/>
        <v/>
      </c>
      <c r="AR236" s="14" t="str">
        <f t="shared" si="263"/>
        <v/>
      </c>
    </row>
    <row r="237" spans="1:44" x14ac:dyDescent="0.25">
      <c r="A237">
        <v>1</v>
      </c>
      <c r="B237" t="s">
        <v>28</v>
      </c>
      <c r="C237">
        <v>392103</v>
      </c>
      <c r="D237" s="40">
        <v>41369.701388888898</v>
      </c>
      <c r="E237" s="40">
        <v>41369.702083333301</v>
      </c>
      <c r="F237" s="40">
        <v>41369.660416666702</v>
      </c>
      <c r="G237" t="s">
        <v>29</v>
      </c>
      <c r="H237">
        <v>60000017970308</v>
      </c>
      <c r="I237" t="s">
        <v>136</v>
      </c>
      <c r="J237" t="s">
        <v>137</v>
      </c>
      <c r="K237" t="s">
        <v>45</v>
      </c>
      <c r="L237">
        <v>3</v>
      </c>
      <c r="M237" t="s">
        <v>33</v>
      </c>
      <c r="N237">
        <v>60000015461254</v>
      </c>
      <c r="O237">
        <v>60000016462661</v>
      </c>
      <c r="P237">
        <v>145168000000133</v>
      </c>
      <c r="R237" t="s">
        <v>34</v>
      </c>
      <c r="S237" t="s">
        <v>35</v>
      </c>
      <c r="T237" t="s">
        <v>36</v>
      </c>
      <c r="W237" t="s">
        <v>37</v>
      </c>
      <c r="AC237" t="s">
        <v>138</v>
      </c>
      <c r="AD237" t="s">
        <v>1437</v>
      </c>
      <c r="AE237" s="14" t="str">
        <f t="shared" si="226"/>
        <v>Dr José Antônio Pozza Comecei visita sondando sobre os hábitos prescritivos, e dr Eduardo foi muito sincero informou que usa o consenso, porém para pacientes com distúrbios psiquiátricos ele usa kaletra, destaquei o consenso e a versão preliminar, perguntei sobre i procedimento com gestantes o dr informou que usa kaletra, porém inicia com Efavirenz , instiguei o medico a já iniciar com kaletra, pois a maioria da gestações não planejadas e o dr gostou da abordagem. #OPV: continuar focando em mulheres em idade fértil,</v>
      </c>
      <c r="AF237" s="14" t="str">
        <f t="shared" si="228"/>
        <v>Dr José Antônio Pozza Comecei visita sondando sobre os hábitos prescritivos, e dr Eduardo foi muito sincero informou que usa o consenso, porém para pacientes com distúrbios psiquiátricos ele usa kaletra, destaquei o consenso e a versão preliminar, perguntei sobre i procedimento com gestantes o dr informou que usa kaletra, porém inicia com Efavirenz , instiguei o medico a já iniciar com kaletra, pois a maioria da gestações não planejadas e o dr gostou da abordagem. #OPV: continuar focando em mulheres em idade fértil,</v>
      </c>
      <c r="AG237" s="14">
        <f t="shared" si="229"/>
        <v>470</v>
      </c>
      <c r="AH237" s="14">
        <f t="shared" ref="AH237:AL237" si="278">IFERROR(FIND("#",$AF237,AG237+1),LEN($AF237)+1)</f>
        <v>522</v>
      </c>
      <c r="AI237" s="14">
        <f t="shared" si="278"/>
        <v>522</v>
      </c>
      <c r="AJ237" s="14">
        <f t="shared" si="278"/>
        <v>522</v>
      </c>
      <c r="AK237" s="14">
        <f t="shared" si="278"/>
        <v>522</v>
      </c>
      <c r="AL237" s="14">
        <f t="shared" si="278"/>
        <v>522</v>
      </c>
      <c r="AM237" s="14" t="str">
        <f t="shared" si="258"/>
        <v>#OPV: continuar focando em mulheres em idade fértil,</v>
      </c>
      <c r="AN237" s="14" t="str">
        <f t="shared" si="259"/>
        <v/>
      </c>
      <c r="AO237" s="14" t="str">
        <f t="shared" si="260"/>
        <v/>
      </c>
      <c r="AP237" s="14" t="str">
        <f t="shared" si="261"/>
        <v/>
      </c>
      <c r="AQ237" s="14" t="str">
        <f t="shared" si="262"/>
        <v/>
      </c>
      <c r="AR237" s="14" t="str">
        <f t="shared" si="263"/>
        <v/>
      </c>
    </row>
    <row r="238" spans="1:44" x14ac:dyDescent="0.25">
      <c r="A238">
        <v>1</v>
      </c>
      <c r="B238" t="s">
        <v>28</v>
      </c>
      <c r="C238">
        <v>392103</v>
      </c>
      <c r="D238" s="40">
        <v>41369.625</v>
      </c>
      <c r="E238" s="40">
        <v>41369.704166666699</v>
      </c>
      <c r="F238" s="40">
        <v>41369.662499999999</v>
      </c>
      <c r="G238" t="s">
        <v>29</v>
      </c>
      <c r="H238">
        <v>60000017155254</v>
      </c>
      <c r="I238" t="s">
        <v>139</v>
      </c>
      <c r="J238" t="s">
        <v>140</v>
      </c>
      <c r="K238" t="s">
        <v>41</v>
      </c>
      <c r="L238">
        <v>3</v>
      </c>
      <c r="M238" t="s">
        <v>33</v>
      </c>
      <c r="N238">
        <v>60000015461254</v>
      </c>
      <c r="O238">
        <v>60000016462661</v>
      </c>
      <c r="P238">
        <v>145168000000147</v>
      </c>
      <c r="R238" t="s">
        <v>34</v>
      </c>
      <c r="S238" t="s">
        <v>35</v>
      </c>
      <c r="T238" t="s">
        <v>61</v>
      </c>
      <c r="W238" t="s">
        <v>37</v>
      </c>
      <c r="AC238" t="s">
        <v>141</v>
      </c>
      <c r="AD238" t="s">
        <v>1446</v>
      </c>
      <c r="AE238" s="14" t="str">
        <f t="shared" si="226"/>
        <v>Dr Luiz  e Dra Bibiana: Conversei com as duas medicas ao mesmo tempo, destaquei os estudos de manejo da Hipertrigliceridemia e posologia QD, as afirmaram que vão tentar usar o óleo de peixe para combater o aumento de triglicérides , em relação a posologia QD já duas já fazem uso e Destaquei de maneira enfática o consenso  brasileiro.   #OPV: continuar focando no manejo dos EAS de Kaletra.</v>
      </c>
      <c r="AF238" s="14" t="str">
        <f t="shared" si="228"/>
        <v>Dr Luiz  e Dra Bibiana: Conversei com as duas medicas ao mesmo tempo, destaquei os estudos de manejo da Hipertrigliceridemia e posologia QD, as afirmaram que vão tentar usar o óleo de peixe para combater o aumento de triglicérides , em relação a posologia QD já duas já fazem uso e Destaquei de maneira enfática o consenso  brasileiro.   #OPV: continuar focando no manejo dos EAS de Kaletra.</v>
      </c>
      <c r="AG238" s="14">
        <f t="shared" si="229"/>
        <v>339</v>
      </c>
      <c r="AH238" s="14">
        <f t="shared" ref="AH238:AL238" si="279">IFERROR(FIND("#",$AF238,AG238+1),LEN($AF238)+1)</f>
        <v>392</v>
      </c>
      <c r="AI238" s="14">
        <f t="shared" si="279"/>
        <v>392</v>
      </c>
      <c r="AJ238" s="14">
        <f t="shared" si="279"/>
        <v>392</v>
      </c>
      <c r="AK238" s="14">
        <f t="shared" si="279"/>
        <v>392</v>
      </c>
      <c r="AL238" s="14">
        <f t="shared" si="279"/>
        <v>392</v>
      </c>
      <c r="AM238" s="14" t="str">
        <f t="shared" si="258"/>
        <v>#OPV: continuar focando no manejo dos EAS de Kaletra.</v>
      </c>
      <c r="AN238" s="14" t="str">
        <f t="shared" si="259"/>
        <v/>
      </c>
      <c r="AO238" s="14" t="str">
        <f t="shared" si="260"/>
        <v/>
      </c>
      <c r="AP238" s="14" t="str">
        <f t="shared" si="261"/>
        <v/>
      </c>
      <c r="AQ238" s="14" t="str">
        <f t="shared" si="262"/>
        <v/>
      </c>
      <c r="AR238" s="14" t="str">
        <f t="shared" si="263"/>
        <v/>
      </c>
    </row>
    <row r="239" spans="1:44" x14ac:dyDescent="0.25">
      <c r="A239">
        <v>1</v>
      </c>
      <c r="B239" t="s">
        <v>28</v>
      </c>
      <c r="C239">
        <v>392103</v>
      </c>
      <c r="D239" s="40">
        <v>41369.625</v>
      </c>
      <c r="E239" s="40">
        <v>41369.704166666699</v>
      </c>
      <c r="F239" s="40">
        <v>41369.662499999999</v>
      </c>
      <c r="G239" t="s">
        <v>29</v>
      </c>
      <c r="H239">
        <v>60000017968220</v>
      </c>
      <c r="I239" t="s">
        <v>142</v>
      </c>
      <c r="J239" t="s">
        <v>143</v>
      </c>
      <c r="K239" t="s">
        <v>45</v>
      </c>
      <c r="L239">
        <v>3</v>
      </c>
      <c r="M239" t="s">
        <v>33</v>
      </c>
      <c r="N239">
        <v>60000015461254</v>
      </c>
      <c r="O239">
        <v>60000016462661</v>
      </c>
      <c r="P239">
        <v>145168000000140</v>
      </c>
      <c r="R239" t="s">
        <v>34</v>
      </c>
      <c r="S239" t="s">
        <v>35</v>
      </c>
      <c r="T239" t="s">
        <v>36</v>
      </c>
      <c r="W239" t="s">
        <v>37</v>
      </c>
      <c r="AC239" t="s">
        <v>141</v>
      </c>
      <c r="AD239" t="s">
        <v>1437</v>
      </c>
      <c r="AE239" s="14" t="str">
        <f t="shared" si="226"/>
        <v>Dr Luiz  e Dra Bibiana: Conversei com as duas medicas ao mesmo tempo, destaquei os estudos de manejo da Hipertrigliceridemia e posologia QD, as afirmaram que vão tentar usar o óleo de peixe para combater o aumento de triglicérides , em relação a posologia QD já duas já fazem uso e Destaquei de maneira enfática o consenso  brasileiro.   #OPV: continuar focando no manejo dos EAS de Kaletra.</v>
      </c>
      <c r="AF239" s="14" t="str">
        <f t="shared" si="228"/>
        <v>Dr Luiz  e Dra Bibiana: Conversei com as duas medicas ao mesmo tempo, destaquei os estudos de manejo da Hipertrigliceridemia e posologia QD, as afirmaram que vão tentar usar o óleo de peixe para combater o aumento de triglicérides , em relação a posologia QD já duas já fazem uso e Destaquei de maneira enfática o consenso  brasileiro.   #OPV: continuar focando no manejo dos EAS de Kaletra.</v>
      </c>
      <c r="AG239" s="14">
        <f t="shared" si="229"/>
        <v>339</v>
      </c>
      <c r="AH239" s="14">
        <f t="shared" ref="AH239:AL239" si="280">IFERROR(FIND("#",$AF239,AG239+1),LEN($AF239)+1)</f>
        <v>392</v>
      </c>
      <c r="AI239" s="14">
        <f t="shared" si="280"/>
        <v>392</v>
      </c>
      <c r="AJ239" s="14">
        <f t="shared" si="280"/>
        <v>392</v>
      </c>
      <c r="AK239" s="14">
        <f t="shared" si="280"/>
        <v>392</v>
      </c>
      <c r="AL239" s="14">
        <f t="shared" si="280"/>
        <v>392</v>
      </c>
      <c r="AM239" s="14" t="str">
        <f t="shared" si="258"/>
        <v>#OPV: continuar focando no manejo dos EAS de Kaletra.</v>
      </c>
      <c r="AN239" s="14" t="str">
        <f t="shared" si="259"/>
        <v/>
      </c>
      <c r="AO239" s="14" t="str">
        <f t="shared" si="260"/>
        <v/>
      </c>
      <c r="AP239" s="14" t="str">
        <f t="shared" si="261"/>
        <v/>
      </c>
      <c r="AQ239" s="14" t="str">
        <f t="shared" si="262"/>
        <v/>
      </c>
      <c r="AR239" s="14" t="str">
        <f t="shared" si="263"/>
        <v/>
      </c>
    </row>
    <row r="240" spans="1:44" x14ac:dyDescent="0.25">
      <c r="A240">
        <v>1</v>
      </c>
      <c r="B240" t="s">
        <v>28</v>
      </c>
      <c r="C240">
        <v>392103</v>
      </c>
      <c r="D240" s="40">
        <v>41369.583333333299</v>
      </c>
      <c r="E240" s="40">
        <v>41369.693749999999</v>
      </c>
      <c r="F240" s="40">
        <v>41369.652083333298</v>
      </c>
      <c r="G240" t="s">
        <v>29</v>
      </c>
      <c r="H240">
        <v>60000017964132</v>
      </c>
      <c r="I240" t="s">
        <v>144</v>
      </c>
      <c r="J240" t="s">
        <v>145</v>
      </c>
      <c r="K240" t="s">
        <v>32</v>
      </c>
      <c r="L240">
        <v>4</v>
      </c>
      <c r="M240" t="s">
        <v>33</v>
      </c>
      <c r="N240">
        <v>60000015461254</v>
      </c>
      <c r="O240">
        <v>60000016462661</v>
      </c>
      <c r="P240">
        <v>145168000000102</v>
      </c>
      <c r="R240" t="s">
        <v>34</v>
      </c>
      <c r="S240" t="s">
        <v>35</v>
      </c>
      <c r="T240" t="s">
        <v>36</v>
      </c>
      <c r="W240" t="s">
        <v>37</v>
      </c>
      <c r="AC240" t="s">
        <v>146</v>
      </c>
      <c r="AD240" t="s">
        <v>1437</v>
      </c>
      <c r="AE240" s="14" t="str">
        <f t="shared" si="226"/>
        <v>Dra Dirce: Sondei sobre os hábitos prescritivos dela, ela me informou que usa mais para resgate e uma vez ao dia para virgens e experimentado, inclusive conversou sobre um paciente dela que por má adesão ela trocou de BID para QD e paciente passou a ter carga viral infectável. Destaquei os uso de óleo de peixe para combater a Hipertrigliceridemia. #OPV: diante do feed back dado pela medica, focar nas próximas visitas em pacientes virgens de terapia. Observação: solicitar o estudo 802.</v>
      </c>
      <c r="AF240" s="14" t="str">
        <f t="shared" si="228"/>
        <v>Dra Dirce: Sondei sobre os hábitos prescritivos dela, ela me informou que usa mais para resgate e uma vez ao dia para virgens e experimentado, inclusive conversou sobre um paciente dela que por má adesão ela trocou de BID para QD e paciente passou a ter carga viral infectável. Destaquei os uso de óleo de peixe para combater a Hipertrigliceridemia. #OPV: diante do feed back dado pela medica, focar nas próximas visitas em pacientes virgens de terapia. Observação: solicitar o estudo 802.</v>
      </c>
      <c r="AG240" s="14">
        <f t="shared" si="229"/>
        <v>351</v>
      </c>
      <c r="AH240" s="14">
        <f t="shared" ref="AH240:AL240" si="281">IFERROR(FIND("#",$AF240,AG240+1),LEN($AF240)+1)</f>
        <v>490</v>
      </c>
      <c r="AI240" s="14">
        <f t="shared" si="281"/>
        <v>490</v>
      </c>
      <c r="AJ240" s="14">
        <f t="shared" si="281"/>
        <v>490</v>
      </c>
      <c r="AK240" s="14">
        <f t="shared" si="281"/>
        <v>490</v>
      </c>
      <c r="AL240" s="14">
        <f t="shared" si="281"/>
        <v>490</v>
      </c>
      <c r="AM240" s="14" t="str">
        <f t="shared" si="258"/>
        <v>#OPV: diante do feed back dado pela medica, focar nas próximas visitas em pacientes virgens de terapia. Observação: solicitar o estudo 802.</v>
      </c>
      <c r="AN240" s="14" t="str">
        <f t="shared" si="259"/>
        <v/>
      </c>
      <c r="AO240" s="14" t="str">
        <f t="shared" si="260"/>
        <v/>
      </c>
      <c r="AP240" s="14" t="str">
        <f t="shared" si="261"/>
        <v/>
      </c>
      <c r="AQ240" s="14" t="str">
        <f t="shared" si="262"/>
        <v/>
      </c>
      <c r="AR240" s="14" t="str">
        <f t="shared" si="263"/>
        <v/>
      </c>
    </row>
    <row r="241" spans="1:44" x14ac:dyDescent="0.25">
      <c r="A241">
        <v>1</v>
      </c>
      <c r="B241" t="s">
        <v>28</v>
      </c>
      <c r="C241">
        <v>392103</v>
      </c>
      <c r="D241" s="40">
        <v>41369.386111111096</v>
      </c>
      <c r="E241" s="40">
        <v>41369.715277777803</v>
      </c>
      <c r="F241" s="40">
        <v>41369.673611111102</v>
      </c>
      <c r="G241" t="s">
        <v>29</v>
      </c>
      <c r="H241">
        <v>60000012453815</v>
      </c>
      <c r="I241" t="s">
        <v>147</v>
      </c>
      <c r="J241" t="s">
        <v>148</v>
      </c>
      <c r="K241" t="s">
        <v>32</v>
      </c>
      <c r="L241">
        <v>6</v>
      </c>
      <c r="M241" t="s">
        <v>33</v>
      </c>
      <c r="N241">
        <v>60000015461254</v>
      </c>
      <c r="O241">
        <v>60000016462661</v>
      </c>
      <c r="P241">
        <v>145168000000211</v>
      </c>
      <c r="R241" t="s">
        <v>34</v>
      </c>
      <c r="S241" t="s">
        <v>35</v>
      </c>
      <c r="T241" t="s">
        <v>36</v>
      </c>
      <c r="W241" t="s">
        <v>37</v>
      </c>
      <c r="AC241" t="s">
        <v>149</v>
      </c>
      <c r="AD241" t="s">
        <v>1446</v>
      </c>
      <c r="AE241" s="14" t="str">
        <f t="shared" si="226"/>
        <v>Dr Jadir   Ambiciono que posso utilizar a estratégia de destacar bons resultados dos médicos com a QD, divulgando melhoras comentadas por seus colegas nos EAs, pois assim, posso contornar a principal objeção que é o número de comprimidos, sendo que o dr Jadir já um grande prescritor de Kaletra. Lembrei sobre o Evento Athus. #OPV: começar a instigar o dr a pensar no risco renal na hora de prescrever e alerta sobre a dificuldade de se tratar esta comorbidade.</v>
      </c>
      <c r="AF241" s="14" t="str">
        <f t="shared" si="228"/>
        <v>Dr Jadir   Ambiciono que posso utilizar a estratégia de destacar bons resultados dos médicos com a QD, divulgando melhoras comentadas por seus colegas nos EAs, pois assim, posso contornar a principal objeção que é o número de comprimidos, sendo que o dr Jadir já um grande prescritor de Kaletra. Lembrei sobre o Evento Athus. #OPV: começar a instigar o dr a pensar no risco renal na hora de prescrever e alerta sobre a dificuldade de se tratar esta comorbidade.</v>
      </c>
      <c r="AG241" s="14">
        <f t="shared" si="229"/>
        <v>327</v>
      </c>
      <c r="AH241" s="14">
        <f t="shared" ref="AH241:AL241" si="282">IFERROR(FIND("#",$AF241,AG241+1),LEN($AF241)+1)</f>
        <v>462</v>
      </c>
      <c r="AI241" s="14">
        <f t="shared" si="282"/>
        <v>462</v>
      </c>
      <c r="AJ241" s="14">
        <f t="shared" si="282"/>
        <v>462</v>
      </c>
      <c r="AK241" s="14">
        <f t="shared" si="282"/>
        <v>462</v>
      </c>
      <c r="AL241" s="14">
        <f t="shared" si="282"/>
        <v>462</v>
      </c>
      <c r="AM241" s="14" t="str">
        <f t="shared" si="258"/>
        <v>#OPV: começar a instigar o dr a pensar no risco renal na hora de prescrever e alerta sobre a dificuldade de se tratar esta comorbidade.</v>
      </c>
      <c r="AN241" s="14" t="str">
        <f t="shared" si="259"/>
        <v/>
      </c>
      <c r="AO241" s="14" t="str">
        <f t="shared" si="260"/>
        <v/>
      </c>
      <c r="AP241" s="14" t="str">
        <f t="shared" si="261"/>
        <v/>
      </c>
      <c r="AQ241" s="14" t="str">
        <f t="shared" si="262"/>
        <v/>
      </c>
      <c r="AR241" s="14" t="str">
        <f t="shared" si="263"/>
        <v/>
      </c>
    </row>
    <row r="242" spans="1:44" x14ac:dyDescent="0.25">
      <c r="A242">
        <v>1</v>
      </c>
      <c r="B242" t="s">
        <v>28</v>
      </c>
      <c r="C242">
        <v>392103</v>
      </c>
      <c r="D242" s="40">
        <v>41369.354166666701</v>
      </c>
      <c r="E242" s="40">
        <v>41369.697916666701</v>
      </c>
      <c r="F242" s="40">
        <v>41369.65625</v>
      </c>
      <c r="G242" t="s">
        <v>29</v>
      </c>
      <c r="H242">
        <v>60000017968240</v>
      </c>
      <c r="I242" t="s">
        <v>150</v>
      </c>
      <c r="J242" t="s">
        <v>151</v>
      </c>
      <c r="K242" t="s">
        <v>41</v>
      </c>
      <c r="L242">
        <v>4</v>
      </c>
      <c r="M242" t="s">
        <v>33</v>
      </c>
      <c r="N242">
        <v>60000015461254</v>
      </c>
      <c r="O242">
        <v>60000016462661</v>
      </c>
      <c r="P242">
        <v>145168000000119</v>
      </c>
      <c r="R242" t="s">
        <v>34</v>
      </c>
      <c r="S242" t="s">
        <v>35</v>
      </c>
      <c r="T242" t="s">
        <v>36</v>
      </c>
      <c r="W242" t="s">
        <v>37</v>
      </c>
      <c r="AC242" t="s">
        <v>152</v>
      </c>
      <c r="AD242" t="s">
        <v>1446</v>
      </c>
      <c r="AE242" s="14" t="str">
        <f t="shared" si="226"/>
        <v>Dra Gabriela . Destaquei a flexibilidade da posologia, pois acredito que posso utilizar a estratégia de destacar bons resultados dos médicos com posologia QD, divulgando melhoras comentadas por seus colegas nos EAs, pois assim, posso contornar a principal objeção que é o número de comprimidos. Ainda discuti sobre o HPTN e a dificuldade de adesão deste perfil de paciente. #OPV: instigar a Dra a aumentar a percepção para o risco renal que silencioso e os médicos de postos de saúde tem poucos exames para diagnosticar.</v>
      </c>
      <c r="AF242" s="14" t="str">
        <f t="shared" si="228"/>
        <v>Dra Gabriela . Destaquei a flexibilidade da posologia, pois acredito que posso utilizar a estratégia de destacar bons resultados dos médicos com posologia QD, divulgando melhoras comentadas por seus colegas nos EAs, pois assim, posso contornar a principal objeção que é o número de comprimidos. Ainda discuti sobre o HPTN e a dificuldade de adesão deste perfil de paciente. #OPV: instigar a Dra a aumentar a percepção para o risco renal que silencioso e os médicos de postos de saúde tem poucos exames para diagnosticar.</v>
      </c>
      <c r="AG242" s="14">
        <f t="shared" si="229"/>
        <v>375</v>
      </c>
      <c r="AH242" s="14">
        <f t="shared" ref="AH242:AL242" si="283">IFERROR(FIND("#",$AF242,AG242+1),LEN($AF242)+1)</f>
        <v>521</v>
      </c>
      <c r="AI242" s="14">
        <f t="shared" si="283"/>
        <v>521</v>
      </c>
      <c r="AJ242" s="14">
        <f t="shared" si="283"/>
        <v>521</v>
      </c>
      <c r="AK242" s="14">
        <f t="shared" si="283"/>
        <v>521</v>
      </c>
      <c r="AL242" s="14">
        <f t="shared" si="283"/>
        <v>521</v>
      </c>
      <c r="AM242" s="14" t="str">
        <f t="shared" si="258"/>
        <v>#OPV: instigar a Dra a aumentar a percepção para o risco renal que silencioso e os médicos de postos de saúde tem poucos exames para diagnosticar.</v>
      </c>
      <c r="AN242" s="14" t="str">
        <f t="shared" si="259"/>
        <v/>
      </c>
      <c r="AO242" s="14" t="str">
        <f t="shared" si="260"/>
        <v/>
      </c>
      <c r="AP242" s="14" t="str">
        <f t="shared" si="261"/>
        <v/>
      </c>
      <c r="AQ242" s="14" t="str">
        <f t="shared" si="262"/>
        <v/>
      </c>
      <c r="AR242" s="14" t="str">
        <f t="shared" si="263"/>
        <v/>
      </c>
    </row>
    <row r="243" spans="1:44" x14ac:dyDescent="0.25">
      <c r="A243">
        <v>1</v>
      </c>
      <c r="B243" t="s">
        <v>28</v>
      </c>
      <c r="C243">
        <v>392103</v>
      </c>
      <c r="D243" s="40">
        <v>41369.354166666701</v>
      </c>
      <c r="E243" s="40">
        <v>41369.697916666701</v>
      </c>
      <c r="F243" s="40">
        <v>41369.65625</v>
      </c>
      <c r="G243" t="s">
        <v>29</v>
      </c>
      <c r="H243">
        <v>60000017968240</v>
      </c>
      <c r="I243" t="s">
        <v>150</v>
      </c>
      <c r="J243" t="s">
        <v>151</v>
      </c>
      <c r="K243" t="s">
        <v>41</v>
      </c>
      <c r="L243">
        <v>4</v>
      </c>
      <c r="M243" t="s">
        <v>33</v>
      </c>
      <c r="N243">
        <v>60000015461254</v>
      </c>
      <c r="O243">
        <v>60000016462661</v>
      </c>
      <c r="P243">
        <v>145168000000119</v>
      </c>
      <c r="R243" t="s">
        <v>34</v>
      </c>
      <c r="S243" t="s">
        <v>35</v>
      </c>
      <c r="T243" t="s">
        <v>36</v>
      </c>
      <c r="W243" t="s">
        <v>37</v>
      </c>
      <c r="AC243" t="s">
        <v>152</v>
      </c>
      <c r="AD243" t="s">
        <v>1437</v>
      </c>
      <c r="AE243" s="14" t="str">
        <f t="shared" si="226"/>
        <v>Dra Gabriela . Destaquei a flexibilidade da posologia, pois acredito que posso utilizar a estratégia de destacar bons resultados dos médicos com posologia QD, divulgando melhoras comentadas por seus colegas nos EAs, pois assim, posso contornar a principal objeção que é o número de comprimidos. Ainda discuti sobre o HPTN e a dificuldade de adesão deste perfil de paciente. #OPV: instigar a Dra a aumentar a percepção para o risco renal que silencioso e os médicos de postos de saúde tem poucos exames para diagnosticar.</v>
      </c>
      <c r="AF243" s="14" t="str">
        <f t="shared" si="228"/>
        <v>Dra Gabriela . Destaquei a flexibilidade da posologia, pois acredito que posso utilizar a estratégia de destacar bons resultados dos médicos com posologia QD, divulgando melhoras comentadas por seus colegas nos EAs, pois assim, posso contornar a principal objeção que é o número de comprimidos. Ainda discuti sobre o HPTN e a dificuldade de adesão deste perfil de paciente. #OPV: instigar a Dra a aumentar a percepção para o risco renal que silencioso e os médicos de postos de saúde tem poucos exames para diagnosticar.</v>
      </c>
      <c r="AG243" s="14">
        <f t="shared" si="229"/>
        <v>375</v>
      </c>
      <c r="AH243" s="14">
        <f t="shared" ref="AH243:AL243" si="284">IFERROR(FIND("#",$AF243,AG243+1),LEN($AF243)+1)</f>
        <v>521</v>
      </c>
      <c r="AI243" s="14">
        <f t="shared" si="284"/>
        <v>521</v>
      </c>
      <c r="AJ243" s="14">
        <f t="shared" si="284"/>
        <v>521</v>
      </c>
      <c r="AK243" s="14">
        <f t="shared" si="284"/>
        <v>521</v>
      </c>
      <c r="AL243" s="14">
        <f t="shared" si="284"/>
        <v>521</v>
      </c>
      <c r="AM243" s="14" t="str">
        <f t="shared" si="258"/>
        <v>#OPV: instigar a Dra a aumentar a percepção para o risco renal que silencioso e os médicos de postos de saúde tem poucos exames para diagnosticar.</v>
      </c>
      <c r="AN243" s="14" t="str">
        <f t="shared" si="259"/>
        <v/>
      </c>
      <c r="AO243" s="14" t="str">
        <f t="shared" si="260"/>
        <v/>
      </c>
      <c r="AP243" s="14" t="str">
        <f t="shared" si="261"/>
        <v/>
      </c>
      <c r="AQ243" s="14" t="str">
        <f t="shared" si="262"/>
        <v/>
      </c>
      <c r="AR243" s="14" t="str">
        <f t="shared" si="263"/>
        <v/>
      </c>
    </row>
    <row r="244" spans="1:44" x14ac:dyDescent="0.25">
      <c r="A244">
        <v>1</v>
      </c>
      <c r="B244" t="s">
        <v>28</v>
      </c>
      <c r="C244">
        <v>392103</v>
      </c>
      <c r="D244" s="40">
        <v>41369.354166666701</v>
      </c>
      <c r="E244" s="40">
        <v>41369.697916666701</v>
      </c>
      <c r="F244" s="40">
        <v>41369.65625</v>
      </c>
      <c r="G244" t="s">
        <v>29</v>
      </c>
      <c r="H244">
        <v>60000017968240</v>
      </c>
      <c r="I244" t="s">
        <v>150</v>
      </c>
      <c r="J244" t="s">
        <v>151</v>
      </c>
      <c r="K244" t="s">
        <v>41</v>
      </c>
      <c r="L244">
        <v>4</v>
      </c>
      <c r="M244" t="s">
        <v>33</v>
      </c>
      <c r="N244">
        <v>60000015461254</v>
      </c>
      <c r="O244">
        <v>60000016462661</v>
      </c>
      <c r="P244">
        <v>145168000000119</v>
      </c>
      <c r="R244" t="s">
        <v>34</v>
      </c>
      <c r="S244" t="s">
        <v>35</v>
      </c>
      <c r="T244" t="s">
        <v>36</v>
      </c>
      <c r="W244" t="s">
        <v>37</v>
      </c>
      <c r="AC244" t="s">
        <v>152</v>
      </c>
      <c r="AD244" t="s">
        <v>1446</v>
      </c>
      <c r="AE244" s="14" t="str">
        <f t="shared" si="226"/>
        <v>Dra Gabriela . Destaquei a flexibilidade da posologia, pois acredito que posso utilizar a estratégia de destacar bons resultados dos médicos com posologia QD, divulgando melhoras comentadas por seus colegas nos EAs, pois assim, posso contornar a principal objeção que é o número de comprimidos. Ainda discuti sobre o HPTN e a dificuldade de adesão deste perfil de paciente. #OPV: instigar a Dra a aumentar a percepção para o risco renal que silencioso e os médicos de postos de saúde tem poucos exames para diagnosticar.</v>
      </c>
      <c r="AF244" s="14" t="str">
        <f t="shared" si="228"/>
        <v>Dra Gabriela . Destaquei a flexibilidade da posologia, pois acredito que posso utilizar a estratégia de destacar bons resultados dos médicos com posologia QD, divulgando melhoras comentadas por seus colegas nos EAs, pois assim, posso contornar a principal objeção que é o número de comprimidos. Ainda discuti sobre o HPTN e a dificuldade de adesão deste perfil de paciente. #OPV: instigar a Dra a aumentar a percepção para o risco renal que silencioso e os médicos de postos de saúde tem poucos exames para diagnosticar.</v>
      </c>
      <c r="AG244" s="14">
        <f t="shared" si="229"/>
        <v>375</v>
      </c>
      <c r="AH244" s="14">
        <f t="shared" ref="AH244:AL244" si="285">IFERROR(FIND("#",$AF244,AG244+1),LEN($AF244)+1)</f>
        <v>521</v>
      </c>
      <c r="AI244" s="14">
        <f t="shared" si="285"/>
        <v>521</v>
      </c>
      <c r="AJ244" s="14">
        <f t="shared" si="285"/>
        <v>521</v>
      </c>
      <c r="AK244" s="14">
        <f t="shared" si="285"/>
        <v>521</v>
      </c>
      <c r="AL244" s="14">
        <f t="shared" si="285"/>
        <v>521</v>
      </c>
      <c r="AM244" s="14" t="str">
        <f t="shared" si="258"/>
        <v>#OPV: instigar a Dra a aumentar a percepção para o risco renal que silencioso e os médicos de postos de saúde tem poucos exames para diagnosticar.</v>
      </c>
      <c r="AN244" s="14" t="str">
        <f t="shared" si="259"/>
        <v/>
      </c>
      <c r="AO244" s="14" t="str">
        <f t="shared" si="260"/>
        <v/>
      </c>
      <c r="AP244" s="14" t="str">
        <f t="shared" si="261"/>
        <v/>
      </c>
      <c r="AQ244" s="14" t="str">
        <f t="shared" si="262"/>
        <v/>
      </c>
      <c r="AR244" s="14" t="str">
        <f t="shared" si="263"/>
        <v/>
      </c>
    </row>
    <row r="245" spans="1:44" x14ac:dyDescent="0.25">
      <c r="A245">
        <v>1</v>
      </c>
      <c r="B245" t="s">
        <v>28</v>
      </c>
      <c r="C245">
        <v>392103</v>
      </c>
      <c r="D245" s="40">
        <v>41368.632638888899</v>
      </c>
      <c r="E245" s="40">
        <v>41368.635416666701</v>
      </c>
      <c r="F245" s="40">
        <v>41368.6</v>
      </c>
      <c r="G245" t="s">
        <v>29</v>
      </c>
      <c r="H245">
        <v>60000012406175</v>
      </c>
      <c r="I245" t="s">
        <v>153</v>
      </c>
      <c r="J245" t="s">
        <v>154</v>
      </c>
      <c r="K245" t="s">
        <v>41</v>
      </c>
      <c r="L245">
        <v>4</v>
      </c>
      <c r="M245" t="s">
        <v>33</v>
      </c>
      <c r="N245">
        <v>60000015461254</v>
      </c>
      <c r="O245">
        <v>60000016462661</v>
      </c>
      <c r="P245">
        <v>140308000000289</v>
      </c>
      <c r="R245" t="s">
        <v>34</v>
      </c>
      <c r="S245" t="s">
        <v>35</v>
      </c>
      <c r="T245" t="s">
        <v>36</v>
      </c>
      <c r="W245" t="s">
        <v>37</v>
      </c>
      <c r="AC245" t="s">
        <v>155</v>
      </c>
      <c r="AD245" t="s">
        <v>1446</v>
      </c>
      <c r="AE245" s="14" t="str">
        <f t="shared" si="226"/>
        <v>Dr RodrigoLogo no inicio o dr Informou que usa muito Kaletra e que tem começado muitos pacientes,porém tem poucos casais sorodiscordantes. @ medico:Perguntei sobre a sua pratica clinica com pacientes com risco renal e mais uma vez eu escutei a mesma reclamação sobre a falta de opção de exames para diagnostico da doença. Instiguei ele começar com uma droga com menor risco.#opv:Continuar focando em risco renal e complementar com o material do ciclo.</v>
      </c>
      <c r="AF245" s="14" t="str">
        <f t="shared" si="228"/>
        <v>Dr RodrigoLogo no inicio o dr Informou que usa muito Kaletra e que tem começado muitos pacientes,porém tem poucos casais sorodiscordantes. @medico:Perguntei sobre a sua pratica clinica com pacientes com risco renal e mais uma vez eu escutei a mesma reclamação sobre a falta de opção de exames para diagnostico da doença. Instiguei ele começar com uma droga com menor risco.#opv:Continuar focando em risco renal e complementar com o material do ciclo.</v>
      </c>
      <c r="AG245" s="14">
        <f t="shared" si="229"/>
        <v>374</v>
      </c>
      <c r="AH245" s="14">
        <f t="shared" ref="AH245:AL245" si="286">IFERROR(FIND("#",$AF245,AG245+1),LEN($AF245)+1)</f>
        <v>451</v>
      </c>
      <c r="AI245" s="14">
        <f t="shared" si="286"/>
        <v>451</v>
      </c>
      <c r="AJ245" s="14">
        <f t="shared" si="286"/>
        <v>451</v>
      </c>
      <c r="AK245" s="14">
        <f t="shared" si="286"/>
        <v>451</v>
      </c>
      <c r="AL245" s="14">
        <f t="shared" si="286"/>
        <v>451</v>
      </c>
      <c r="AM245" s="14" t="str">
        <f t="shared" si="258"/>
        <v>#opv:Continuar focando em risco renal e complementar com o material do ciclo.</v>
      </c>
      <c r="AN245" s="14" t="str">
        <f t="shared" si="259"/>
        <v/>
      </c>
      <c r="AO245" s="14" t="str">
        <f t="shared" si="260"/>
        <v/>
      </c>
      <c r="AP245" s="14" t="str">
        <f t="shared" si="261"/>
        <v/>
      </c>
      <c r="AQ245" s="14" t="str">
        <f t="shared" si="262"/>
        <v/>
      </c>
      <c r="AR245" s="14" t="str">
        <f t="shared" si="263"/>
        <v/>
      </c>
    </row>
    <row r="246" spans="1:44" x14ac:dyDescent="0.25">
      <c r="A246">
        <v>1</v>
      </c>
      <c r="B246" t="s">
        <v>28</v>
      </c>
      <c r="C246">
        <v>392103</v>
      </c>
      <c r="D246" s="40">
        <v>41368.632638888899</v>
      </c>
      <c r="E246" s="40">
        <v>41368.635416666701</v>
      </c>
      <c r="F246" s="40">
        <v>41368.6</v>
      </c>
      <c r="G246" t="s">
        <v>29</v>
      </c>
      <c r="H246">
        <v>60000012406175</v>
      </c>
      <c r="I246" t="s">
        <v>153</v>
      </c>
      <c r="J246" t="s">
        <v>154</v>
      </c>
      <c r="K246" t="s">
        <v>41</v>
      </c>
      <c r="L246">
        <v>4</v>
      </c>
      <c r="M246" t="s">
        <v>33</v>
      </c>
      <c r="N246">
        <v>60000015461254</v>
      </c>
      <c r="O246">
        <v>60000016462661</v>
      </c>
      <c r="P246">
        <v>140308000000289</v>
      </c>
      <c r="R246" t="s">
        <v>34</v>
      </c>
      <c r="S246" t="s">
        <v>35</v>
      </c>
      <c r="T246" t="s">
        <v>36</v>
      </c>
      <c r="W246" t="s">
        <v>37</v>
      </c>
      <c r="AC246" t="s">
        <v>155</v>
      </c>
      <c r="AD246" t="s">
        <v>1446</v>
      </c>
      <c r="AE246" s="14" t="str">
        <f t="shared" si="226"/>
        <v>Dr RodrigoLogo no inicio o dr Informou que usa muito Kaletra e que tem começado muitos pacientes,porém tem poucos casais sorodiscordantes. @ medico:Perguntei sobre a sua pratica clinica com pacientes com risco renal e mais uma vez eu escutei a mesma reclamação sobre a falta de opção de exames para diagnostico da doença. Instiguei ele começar com uma droga com menor risco.#opv:Continuar focando em risco renal e complementar com o material do ciclo.</v>
      </c>
      <c r="AF246" s="14" t="str">
        <f t="shared" si="228"/>
        <v>Dr RodrigoLogo no inicio o dr Informou que usa muito Kaletra e que tem começado muitos pacientes,porém tem poucos casais sorodiscordantes. @medico:Perguntei sobre a sua pratica clinica com pacientes com risco renal e mais uma vez eu escutei a mesma reclamação sobre a falta de opção de exames para diagnostico da doença. Instiguei ele começar com uma droga com menor risco.#opv:Continuar focando em risco renal e complementar com o material do ciclo.</v>
      </c>
      <c r="AG246" s="14">
        <f t="shared" si="229"/>
        <v>374</v>
      </c>
      <c r="AH246" s="14">
        <f t="shared" ref="AH246:AL246" si="287">IFERROR(FIND("#",$AF246,AG246+1),LEN($AF246)+1)</f>
        <v>451</v>
      </c>
      <c r="AI246" s="14">
        <f t="shared" si="287"/>
        <v>451</v>
      </c>
      <c r="AJ246" s="14">
        <f t="shared" si="287"/>
        <v>451</v>
      </c>
      <c r="AK246" s="14">
        <f t="shared" si="287"/>
        <v>451</v>
      </c>
      <c r="AL246" s="14">
        <f t="shared" si="287"/>
        <v>451</v>
      </c>
      <c r="AM246" s="14" t="str">
        <f t="shared" si="258"/>
        <v>#opv:Continuar focando em risco renal e complementar com o material do ciclo.</v>
      </c>
      <c r="AN246" s="14" t="str">
        <f t="shared" si="259"/>
        <v/>
      </c>
      <c r="AO246" s="14" t="str">
        <f t="shared" si="260"/>
        <v/>
      </c>
      <c r="AP246" s="14" t="str">
        <f t="shared" si="261"/>
        <v/>
      </c>
      <c r="AQ246" s="14" t="str">
        <f t="shared" si="262"/>
        <v/>
      </c>
      <c r="AR246" s="14" t="str">
        <f t="shared" si="263"/>
        <v/>
      </c>
    </row>
    <row r="247" spans="1:44" x14ac:dyDescent="0.25">
      <c r="A247">
        <v>1</v>
      </c>
      <c r="B247" t="s">
        <v>28</v>
      </c>
      <c r="C247">
        <v>392103</v>
      </c>
      <c r="D247" s="40">
        <v>41368.4375</v>
      </c>
      <c r="E247" s="40">
        <v>41369.695138888899</v>
      </c>
      <c r="F247" s="40">
        <v>41369.653472222199</v>
      </c>
      <c r="G247" t="s">
        <v>29</v>
      </c>
      <c r="H247">
        <v>60000012277207</v>
      </c>
      <c r="I247" t="s">
        <v>156</v>
      </c>
      <c r="J247" t="s">
        <v>157</v>
      </c>
      <c r="K247" t="s">
        <v>41</v>
      </c>
      <c r="L247">
        <v>3</v>
      </c>
      <c r="M247" t="s">
        <v>33</v>
      </c>
      <c r="N247">
        <v>60000015461254</v>
      </c>
      <c r="O247">
        <v>60000016462661</v>
      </c>
      <c r="P247">
        <v>145168000000109</v>
      </c>
      <c r="R247" t="s">
        <v>34</v>
      </c>
      <c r="S247" t="s">
        <v>35</v>
      </c>
      <c r="T247" t="s">
        <v>36</v>
      </c>
      <c r="W247" t="s">
        <v>37</v>
      </c>
      <c r="AC247" t="s">
        <v>158</v>
      </c>
      <c r="AD247" t="s">
        <v>1446</v>
      </c>
      <c r="AE247" s="14" t="str">
        <f t="shared" si="226"/>
        <v>Dra Andrea   Comecei instigando Dra a pensar sobre o impacto da não tomada do Ritonavir e voltei a destacar o inicio de terapia com Ip'r e voltei aos Highlights para relembrar o estudo de manejo da Hipertrigliceridemia com óleo de peixe, pois ele havia questionado sobre o aumento de triglicérides.  #OPV: a Dra já havia informado que passou a prescrever mais o Atazanavir, reverter o este habito prescritivos. Verificar a solicitação dos estudos no Abbott Center.</v>
      </c>
      <c r="AF247" s="14" t="str">
        <f t="shared" si="228"/>
        <v>Dra Andrea   Comecei instigando Dra a pensar sobre o impacto da não tomada do Ritonavir e voltei a destacar o inicio de terapia com Ip'r e voltei aos Highlights para relembrar o estudo de manejo da Hipertrigliceridemia com óleo de peixe, pois ele havia questionado sobre o aumento de triglicérides.  #OPV: a Dra já havia informado que passou a prescrever mais o Atazanavir, reverter o este habito prescritivos. Verificar a solicitação dos estudos no Abbott Center.</v>
      </c>
      <c r="AG247" s="14">
        <f t="shared" si="229"/>
        <v>301</v>
      </c>
      <c r="AH247" s="14">
        <f t="shared" ref="AH247:AL247" si="288">IFERROR(FIND("#",$AF247,AG247+1),LEN($AF247)+1)</f>
        <v>465</v>
      </c>
      <c r="AI247" s="14">
        <f t="shared" si="288"/>
        <v>465</v>
      </c>
      <c r="AJ247" s="14">
        <f t="shared" si="288"/>
        <v>465</v>
      </c>
      <c r="AK247" s="14">
        <f t="shared" si="288"/>
        <v>465</v>
      </c>
      <c r="AL247" s="14">
        <f t="shared" si="288"/>
        <v>465</v>
      </c>
      <c r="AM247" s="14" t="str">
        <f t="shared" si="258"/>
        <v>#OPV: a Dra já havia informado que passou a prescrever mais o Atazanavir, reverter o este habito prescritivos. Verificar a solicitação dos estudos no Abbott Center.</v>
      </c>
      <c r="AN247" s="14" t="str">
        <f t="shared" si="259"/>
        <v/>
      </c>
      <c r="AO247" s="14" t="str">
        <f t="shared" si="260"/>
        <v/>
      </c>
      <c r="AP247" s="14" t="str">
        <f t="shared" si="261"/>
        <v/>
      </c>
      <c r="AQ247" s="14" t="str">
        <f t="shared" si="262"/>
        <v/>
      </c>
      <c r="AR247" s="14" t="str">
        <f t="shared" si="263"/>
        <v/>
      </c>
    </row>
    <row r="248" spans="1:44" x14ac:dyDescent="0.25">
      <c r="A248">
        <v>1</v>
      </c>
      <c r="B248" t="s">
        <v>28</v>
      </c>
      <c r="C248">
        <v>392103</v>
      </c>
      <c r="D248" s="40">
        <v>41368.340972222199</v>
      </c>
      <c r="E248" s="40">
        <v>41369.699999999997</v>
      </c>
      <c r="F248" s="40">
        <v>41369.658333333296</v>
      </c>
      <c r="G248" t="s">
        <v>29</v>
      </c>
      <c r="H248">
        <v>60000012584859</v>
      </c>
      <c r="I248" t="s">
        <v>159</v>
      </c>
      <c r="J248" t="s">
        <v>160</v>
      </c>
      <c r="K248" t="s">
        <v>41</v>
      </c>
      <c r="L248">
        <v>3</v>
      </c>
      <c r="M248" t="s">
        <v>33</v>
      </c>
      <c r="N248">
        <v>60000015461254</v>
      </c>
      <c r="O248">
        <v>60000016462661</v>
      </c>
      <c r="P248">
        <v>145168000000126</v>
      </c>
      <c r="R248" t="s">
        <v>34</v>
      </c>
      <c r="S248" t="s">
        <v>35</v>
      </c>
      <c r="T248" t="s">
        <v>36</v>
      </c>
      <c r="W248" t="s">
        <v>37</v>
      </c>
      <c r="AC248" t="s">
        <v>161</v>
      </c>
      <c r="AD248" t="s">
        <v>1446</v>
      </c>
      <c r="AE248" s="14" t="str">
        <f t="shared" si="226"/>
        <v>Dra Silvia  Comecei apresentado a tabela de penetração, destacando que Kaletra, dentre os ARVs mais modernos, está entre os que mais tem penetração no SNC e dou enfoque a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#OPV: continuar destacando o manejo dos eventos adversos de Kaletra e posologia QD.</v>
      </c>
      <c r="AF248" s="14" t="str">
        <f t="shared" si="228"/>
        <v>Dra Silvia  Comecei apresentado a tabela de penetração, destacando que Kaletra, dentre os ARVs mais modernos, está entre os que mais tem penetração no SNC e dou enfoque a nomenclatura "drogas potencialmente neuroativas", qual apareceu no consenso europeu deste ano, o qual destaca KAL como o único IP que demonstrou eficácia comprovada no combate ao HIV no SNC e orientei o manejo de EAs e da má adesão com a dose única de Kaletra, evitando a Switch Terapy, não recomendada por o consenso.  #OPV: continuar destacando o manejo dos eventos adversos de Kaletra e posologia QD.</v>
      </c>
      <c r="AG248" s="14">
        <f t="shared" si="229"/>
        <v>492</v>
      </c>
      <c r="AH248" s="14">
        <f t="shared" ref="AH248:AL248" si="289">IFERROR(FIND("#",$AF248,AG248+1),LEN($AF248)+1)</f>
        <v>575</v>
      </c>
      <c r="AI248" s="14">
        <f t="shared" si="289"/>
        <v>575</v>
      </c>
      <c r="AJ248" s="14">
        <f t="shared" si="289"/>
        <v>575</v>
      </c>
      <c r="AK248" s="14">
        <f t="shared" si="289"/>
        <v>575</v>
      </c>
      <c r="AL248" s="14">
        <f t="shared" si="289"/>
        <v>575</v>
      </c>
      <c r="AM248" s="14" t="str">
        <f t="shared" si="258"/>
        <v>#OPV: continuar destacando o manejo dos eventos adversos de Kaletra e posologia QD.</v>
      </c>
      <c r="AN248" s="14" t="str">
        <f t="shared" si="259"/>
        <v/>
      </c>
      <c r="AO248" s="14" t="str">
        <f t="shared" si="260"/>
        <v/>
      </c>
      <c r="AP248" s="14" t="str">
        <f t="shared" si="261"/>
        <v/>
      </c>
      <c r="AQ248" s="14" t="str">
        <f t="shared" si="262"/>
        <v/>
      </c>
      <c r="AR248" s="14" t="str">
        <f t="shared" si="263"/>
        <v/>
      </c>
    </row>
    <row r="249" spans="1:44" x14ac:dyDescent="0.25">
      <c r="A249">
        <v>1</v>
      </c>
      <c r="B249" t="s">
        <v>28</v>
      </c>
      <c r="C249">
        <v>392103</v>
      </c>
      <c r="D249" s="40">
        <v>41367.649305555598</v>
      </c>
      <c r="E249" s="40">
        <v>41368.795138888898</v>
      </c>
      <c r="F249" s="40">
        <v>41369.472222222197</v>
      </c>
      <c r="G249" t="s">
        <v>29</v>
      </c>
      <c r="H249">
        <v>60000017964220</v>
      </c>
      <c r="I249" t="s">
        <v>162</v>
      </c>
      <c r="J249" t="s">
        <v>163</v>
      </c>
      <c r="K249" t="s">
        <v>41</v>
      </c>
      <c r="L249">
        <v>6</v>
      </c>
      <c r="M249" t="s">
        <v>33</v>
      </c>
      <c r="N249">
        <v>60000015461254</v>
      </c>
      <c r="O249">
        <v>60000016462661</v>
      </c>
      <c r="P249">
        <v>140308000000320</v>
      </c>
      <c r="R249" t="s">
        <v>34</v>
      </c>
      <c r="S249" t="s">
        <v>35</v>
      </c>
      <c r="T249" t="s">
        <v>36</v>
      </c>
      <c r="W249" t="s">
        <v>37</v>
      </c>
      <c r="AC249" t="s">
        <v>164</v>
      </c>
      <c r="AD249" t="s">
        <v>1437</v>
      </c>
      <c r="AE249" s="14" t="str">
        <f t="shared" si="226"/>
        <v>Dra SandraA Dra estava ocupado e me atendeu rapidamente sem muito feedback do material, penas destaquei o estudo HPTN052.#opv: retornar ao HPTN e iniciar a sondagem sobre risco renal, na revisita.</v>
      </c>
      <c r="AF249" s="14" t="str">
        <f t="shared" si="228"/>
        <v>Dra SandraA Dra estava ocupado e me atendeu rapidamente sem muito feedback do material, penas destaquei o estudo HPTN052.#opv: retornar ao HPTN e iniciar a sondagem sobre risco renal, na revisita.</v>
      </c>
      <c r="AG249" s="14">
        <f t="shared" si="229"/>
        <v>122</v>
      </c>
      <c r="AH249" s="14">
        <f t="shared" ref="AH249:AL249" si="290">IFERROR(FIND("#",$AF249,AG249+1),LEN($AF249)+1)</f>
        <v>197</v>
      </c>
      <c r="AI249" s="14">
        <f t="shared" si="290"/>
        <v>197</v>
      </c>
      <c r="AJ249" s="14">
        <f t="shared" si="290"/>
        <v>197</v>
      </c>
      <c r="AK249" s="14">
        <f t="shared" si="290"/>
        <v>197</v>
      </c>
      <c r="AL249" s="14">
        <f t="shared" si="290"/>
        <v>197</v>
      </c>
      <c r="AM249" s="14" t="str">
        <f t="shared" si="258"/>
        <v>#opv: retornar ao HPTN e iniciar a sondagem sobre risco renal, na revisita.</v>
      </c>
      <c r="AN249" s="14" t="str">
        <f t="shared" si="259"/>
        <v/>
      </c>
      <c r="AO249" s="14" t="str">
        <f t="shared" si="260"/>
        <v/>
      </c>
      <c r="AP249" s="14" t="str">
        <f t="shared" si="261"/>
        <v/>
      </c>
      <c r="AQ249" s="14" t="str">
        <f t="shared" si="262"/>
        <v/>
      </c>
      <c r="AR249" s="14" t="str">
        <f t="shared" si="263"/>
        <v/>
      </c>
    </row>
    <row r="250" spans="1:44" x14ac:dyDescent="0.25">
      <c r="A250">
        <v>1</v>
      </c>
      <c r="B250" t="s">
        <v>28</v>
      </c>
      <c r="C250">
        <v>392103</v>
      </c>
      <c r="D250" s="40">
        <v>41367.642361111102</v>
      </c>
      <c r="E250" s="40">
        <v>41368.649305555598</v>
      </c>
      <c r="F250" s="40">
        <v>41368.754166666702</v>
      </c>
      <c r="G250" t="s">
        <v>29</v>
      </c>
      <c r="H250">
        <v>60000012424059</v>
      </c>
      <c r="I250" t="s">
        <v>165</v>
      </c>
      <c r="J250" t="s">
        <v>166</v>
      </c>
      <c r="K250" t="s">
        <v>32</v>
      </c>
      <c r="L250">
        <v>6</v>
      </c>
      <c r="M250" t="s">
        <v>33</v>
      </c>
      <c r="N250">
        <v>60000015461254</v>
      </c>
      <c r="O250">
        <v>60000016462661</v>
      </c>
      <c r="P250">
        <v>140308000000313</v>
      </c>
      <c r="R250" t="s">
        <v>34</v>
      </c>
      <c r="S250" t="s">
        <v>35</v>
      </c>
      <c r="T250" t="s">
        <v>36</v>
      </c>
      <c r="W250" t="s">
        <v>37</v>
      </c>
      <c r="AC250" t="s">
        <v>167</v>
      </c>
      <c r="AD250" t="s">
        <v>1446</v>
      </c>
      <c r="AE250" s="14" t="str">
        <f t="shared" si="226"/>
        <v>Dra Karla@MKT: A Dra informou que alguns pacientes de seus ambulatórios estão reclamando do derretimento das capsulas gel de Ritonavir, pois segundo ela as capsulas estão mais sensíveis as mudanças de temperatura, sondei com o Sérgio Aquino dispensados de Arvs do município do Rio de janeiro, que me informou que já comunicou o Ministério.Continuei a visita destacando a coformulação do Kaletra, e iniciamos uma discussão sobre o consenso e porquês Kaletra se manteve como o ipr de escolha. Finalizei confirmando mais uma vez o patrocínio do congresso Brasileiro.#opv: continuar focando na diferenciação de Iprs e focar no risco renal.</v>
      </c>
      <c r="AF250" s="14" t="str">
        <f t="shared" si="228"/>
        <v>Dra Karla@MKT: A Dra informou que alguns pacientes de seus ambulatórios estão reclamando do derretimento das capsulas gel de Ritonavir, pois segundo ela as capsulas estão mais sensíveis as mudanças de temperatura, sondei com o Sérgio Aquino dispensados de Arvs do município do Rio de janeiro, que me informou que já comunicou o Ministério.Continuei a visita destacando a coformulação do Kaletra, e iniciamos uma discussão sobre o consenso e porquês Kaletra se manteve como o ipr de escolha. Finalizei confirmando mais uma vez o patrocínio do congresso Brasileiro.#opv: continuar focando na diferenciação de Iprs e focar no risco renal.</v>
      </c>
      <c r="AG250" s="14">
        <f t="shared" si="229"/>
        <v>564</v>
      </c>
      <c r="AH250" s="14">
        <f t="shared" ref="AH250:AL250" si="291">IFERROR(FIND("#",$AF250,AG250+1),LEN($AF250)+1)</f>
        <v>636</v>
      </c>
      <c r="AI250" s="14">
        <f t="shared" si="291"/>
        <v>636</v>
      </c>
      <c r="AJ250" s="14">
        <f t="shared" si="291"/>
        <v>636</v>
      </c>
      <c r="AK250" s="14">
        <f t="shared" si="291"/>
        <v>636</v>
      </c>
      <c r="AL250" s="14">
        <f t="shared" si="291"/>
        <v>636</v>
      </c>
      <c r="AM250" s="14" t="str">
        <f t="shared" si="258"/>
        <v>#opv: continuar focando na diferenciação de Iprs e focar no risco renal.</v>
      </c>
      <c r="AN250" s="14" t="str">
        <f t="shared" si="259"/>
        <v/>
      </c>
      <c r="AO250" s="14" t="str">
        <f t="shared" si="260"/>
        <v/>
      </c>
      <c r="AP250" s="14" t="str">
        <f t="shared" si="261"/>
        <v/>
      </c>
      <c r="AQ250" s="14" t="str">
        <f t="shared" si="262"/>
        <v/>
      </c>
      <c r="AR250" s="14" t="str">
        <f t="shared" si="263"/>
        <v/>
      </c>
    </row>
    <row r="251" spans="1:44" x14ac:dyDescent="0.25">
      <c r="A251">
        <v>1</v>
      </c>
      <c r="B251" t="s">
        <v>28</v>
      </c>
      <c r="C251">
        <v>392103</v>
      </c>
      <c r="D251" s="40">
        <v>41367.628472222197</v>
      </c>
      <c r="E251" s="40">
        <v>41368.630555555603</v>
      </c>
      <c r="F251" s="40">
        <v>41368.6</v>
      </c>
      <c r="G251" t="s">
        <v>29</v>
      </c>
      <c r="H251">
        <v>60000017966112</v>
      </c>
      <c r="I251" t="s">
        <v>168</v>
      </c>
      <c r="J251" t="s">
        <v>169</v>
      </c>
      <c r="K251" t="s">
        <v>32</v>
      </c>
      <c r="L251">
        <v>6</v>
      </c>
      <c r="M251" t="s">
        <v>33</v>
      </c>
      <c r="N251">
        <v>60000015461254</v>
      </c>
      <c r="O251">
        <v>60000016462661</v>
      </c>
      <c r="P251">
        <v>140308000000280</v>
      </c>
      <c r="R251" t="s">
        <v>34</v>
      </c>
      <c r="S251" t="s">
        <v>35</v>
      </c>
      <c r="T251" t="s">
        <v>36</v>
      </c>
      <c r="W251" t="s">
        <v>37</v>
      </c>
      <c r="AC251" t="s">
        <v>170</v>
      </c>
      <c r="AD251" t="s">
        <v>1437</v>
      </c>
      <c r="AE251" s="14" t="str">
        <f t="shared" si="226"/>
        <v>Dra MárciaReforcei o consenso e comecei sondar sobre o tratamento dos pacientes com risco renal, porém a Dra me informou que estava sem tempo, pediu para retornar na sexta feira.#opv: dar continuidade a discussão de risco renal, focando Atazanavir x Kaletra.</v>
      </c>
      <c r="AF251" s="14" t="str">
        <f t="shared" si="228"/>
        <v>Dra MárciaReforcei o consenso e comecei sondar sobre o tratamento dos pacientes com risco renal, porém a Dra me informou que estava sem tempo, pediu para retornar na sexta feira.#opv: dar continuidade a discussão de risco renal, focando Atazanavir x Kaletra.</v>
      </c>
      <c r="AG251" s="14">
        <f t="shared" si="229"/>
        <v>179</v>
      </c>
      <c r="AH251" s="14">
        <f t="shared" ref="AH251:AL251" si="292">IFERROR(FIND("#",$AF251,AG251+1),LEN($AF251)+1)</f>
        <v>259</v>
      </c>
      <c r="AI251" s="14">
        <f t="shared" si="292"/>
        <v>259</v>
      </c>
      <c r="AJ251" s="14">
        <f t="shared" si="292"/>
        <v>259</v>
      </c>
      <c r="AK251" s="14">
        <f t="shared" si="292"/>
        <v>259</v>
      </c>
      <c r="AL251" s="14">
        <f t="shared" si="292"/>
        <v>259</v>
      </c>
      <c r="AM251" s="14" t="str">
        <f t="shared" si="258"/>
        <v>#opv: dar continuidade a discussão de risco renal, focando Atazanavir x Kaletra.</v>
      </c>
      <c r="AN251" s="14" t="str">
        <f t="shared" si="259"/>
        <v/>
      </c>
      <c r="AO251" s="14" t="str">
        <f t="shared" si="260"/>
        <v/>
      </c>
      <c r="AP251" s="14" t="str">
        <f t="shared" si="261"/>
        <v/>
      </c>
      <c r="AQ251" s="14" t="str">
        <f t="shared" si="262"/>
        <v/>
      </c>
      <c r="AR251" s="14" t="str">
        <f t="shared" si="263"/>
        <v/>
      </c>
    </row>
    <row r="252" spans="1:44" x14ac:dyDescent="0.25">
      <c r="A252">
        <v>1</v>
      </c>
      <c r="B252" t="s">
        <v>28</v>
      </c>
      <c r="C252">
        <v>392103</v>
      </c>
      <c r="D252" s="40">
        <v>41367.513888888898</v>
      </c>
      <c r="E252" s="40">
        <v>41368.642361111102</v>
      </c>
      <c r="F252" s="40">
        <v>41369.683333333298</v>
      </c>
      <c r="G252" t="s">
        <v>29</v>
      </c>
      <c r="H252">
        <v>60000017968256</v>
      </c>
      <c r="I252" t="s">
        <v>171</v>
      </c>
      <c r="J252" t="s">
        <v>172</v>
      </c>
      <c r="K252" t="s">
        <v>41</v>
      </c>
      <c r="L252">
        <v>4</v>
      </c>
      <c r="M252" t="s">
        <v>33</v>
      </c>
      <c r="N252">
        <v>60000015461254</v>
      </c>
      <c r="O252">
        <v>60000016462661</v>
      </c>
      <c r="P252">
        <v>140308000000306</v>
      </c>
      <c r="R252" t="s">
        <v>34</v>
      </c>
      <c r="S252" t="s">
        <v>35</v>
      </c>
      <c r="T252" t="s">
        <v>36</v>
      </c>
      <c r="W252" t="s">
        <v>37</v>
      </c>
      <c r="AC252" t="s">
        <v>173</v>
      </c>
      <c r="AD252" t="s">
        <v>1437</v>
      </c>
      <c r="AE252" s="14" t="str">
        <f t="shared" si="226"/>
        <v>Dra Anna Carina  A Dra recebe consultores, porém não da feed back sobre os materiais, sendo destaquei rapidamente o estudo HPTN052. #OPV: continuar sondando sobre hábitos prescritivos. Visita rapida sem feed</v>
      </c>
      <c r="AF252" s="14" t="str">
        <f t="shared" si="228"/>
        <v>Dra Anna Carina  A Dra recebe consultores, porém não da feed back sobre os materiais, sendo destaquei rapidamente o estudo HPTN052. #OPV: continuar sondando sobre hábitos prescritivos. Visita rapida sem feed</v>
      </c>
      <c r="AG252" s="14">
        <f t="shared" si="229"/>
        <v>133</v>
      </c>
      <c r="AH252" s="14">
        <f t="shared" ref="AH252:AL252" si="293">IFERROR(FIND("#",$AF252,AG252+1),LEN($AF252)+1)</f>
        <v>208</v>
      </c>
      <c r="AI252" s="14">
        <f t="shared" si="293"/>
        <v>208</v>
      </c>
      <c r="AJ252" s="14">
        <f t="shared" si="293"/>
        <v>208</v>
      </c>
      <c r="AK252" s="14">
        <f t="shared" si="293"/>
        <v>208</v>
      </c>
      <c r="AL252" s="14">
        <f t="shared" si="293"/>
        <v>208</v>
      </c>
      <c r="AM252" s="14" t="str">
        <f t="shared" si="258"/>
        <v>#OPV: continuar sondando sobre hábitos prescritivos. Visita rapida sem feed</v>
      </c>
      <c r="AN252" s="14" t="str">
        <f t="shared" si="259"/>
        <v/>
      </c>
      <c r="AO252" s="14" t="str">
        <f t="shared" si="260"/>
        <v/>
      </c>
      <c r="AP252" s="14" t="str">
        <f t="shared" si="261"/>
        <v/>
      </c>
      <c r="AQ252" s="14" t="str">
        <f t="shared" si="262"/>
        <v/>
      </c>
      <c r="AR252" s="14" t="str">
        <f t="shared" si="263"/>
        <v/>
      </c>
    </row>
    <row r="253" spans="1:44" x14ac:dyDescent="0.25">
      <c r="A253">
        <v>1</v>
      </c>
      <c r="B253" t="s">
        <v>28</v>
      </c>
      <c r="C253">
        <v>392103</v>
      </c>
      <c r="D253" s="40">
        <v>41367.513888888898</v>
      </c>
      <c r="E253" s="40">
        <v>41368.642361111102</v>
      </c>
      <c r="F253" s="40">
        <v>41369.683333333298</v>
      </c>
      <c r="G253" t="s">
        <v>29</v>
      </c>
      <c r="H253">
        <v>60000017968256</v>
      </c>
      <c r="I253" t="s">
        <v>171</v>
      </c>
      <c r="J253" t="s">
        <v>172</v>
      </c>
      <c r="K253" t="s">
        <v>41</v>
      </c>
      <c r="L253">
        <v>4</v>
      </c>
      <c r="M253" t="s">
        <v>33</v>
      </c>
      <c r="N253">
        <v>60000015461254</v>
      </c>
      <c r="O253">
        <v>60000016462661</v>
      </c>
      <c r="P253">
        <v>140308000000306</v>
      </c>
      <c r="R253" t="s">
        <v>34</v>
      </c>
      <c r="S253" t="s">
        <v>35</v>
      </c>
      <c r="T253" t="s">
        <v>36</v>
      </c>
      <c r="W253" t="s">
        <v>37</v>
      </c>
      <c r="AC253" t="s">
        <v>173</v>
      </c>
      <c r="AD253" t="s">
        <v>1446</v>
      </c>
      <c r="AE253" s="14" t="str">
        <f t="shared" si="226"/>
        <v>Dra Anna Carina  A Dra recebe consultores, porém não da feed back sobre os materiais, sendo destaquei rapidamente o estudo HPTN052. #OPV: continuar sondando sobre hábitos prescritivos. Visita rapida sem feed</v>
      </c>
      <c r="AF253" s="14" t="str">
        <f t="shared" si="228"/>
        <v>Dra Anna Carina  A Dra recebe consultores, porém não da feed back sobre os materiais, sendo destaquei rapidamente o estudo HPTN052. #OPV: continuar sondando sobre hábitos prescritivos. Visita rapida sem feed</v>
      </c>
      <c r="AG253" s="14">
        <f t="shared" si="229"/>
        <v>133</v>
      </c>
      <c r="AH253" s="14">
        <f t="shared" ref="AH253:AL253" si="294">IFERROR(FIND("#",$AF253,AG253+1),LEN($AF253)+1)</f>
        <v>208</v>
      </c>
      <c r="AI253" s="14">
        <f t="shared" si="294"/>
        <v>208</v>
      </c>
      <c r="AJ253" s="14">
        <f t="shared" si="294"/>
        <v>208</v>
      </c>
      <c r="AK253" s="14">
        <f t="shared" si="294"/>
        <v>208</v>
      </c>
      <c r="AL253" s="14">
        <f t="shared" si="294"/>
        <v>208</v>
      </c>
      <c r="AM253" s="14" t="str">
        <f t="shared" si="258"/>
        <v>#OPV: continuar sondando sobre hábitos prescritivos. Visita rapida sem feed</v>
      </c>
      <c r="AN253" s="14" t="str">
        <f t="shared" si="259"/>
        <v/>
      </c>
      <c r="AO253" s="14" t="str">
        <f t="shared" si="260"/>
        <v/>
      </c>
      <c r="AP253" s="14" t="str">
        <f t="shared" si="261"/>
        <v/>
      </c>
      <c r="AQ253" s="14" t="str">
        <f t="shared" si="262"/>
        <v/>
      </c>
      <c r="AR253" s="14" t="str">
        <f t="shared" si="263"/>
        <v/>
      </c>
    </row>
    <row r="254" spans="1:44" x14ac:dyDescent="0.25">
      <c r="A254">
        <v>1</v>
      </c>
      <c r="B254" t="s">
        <v>28</v>
      </c>
      <c r="C254">
        <v>392103</v>
      </c>
      <c r="D254" s="40">
        <v>41367.427083333299</v>
      </c>
      <c r="E254" s="40">
        <v>41368.641666666699</v>
      </c>
      <c r="F254" s="40">
        <v>41368.754166666702</v>
      </c>
      <c r="G254" t="s">
        <v>29</v>
      </c>
      <c r="H254">
        <v>60000012587375</v>
      </c>
      <c r="I254" t="s">
        <v>174</v>
      </c>
      <c r="J254" t="s">
        <v>175</v>
      </c>
      <c r="K254" t="s">
        <v>41</v>
      </c>
      <c r="L254">
        <v>3</v>
      </c>
      <c r="M254" t="s">
        <v>33</v>
      </c>
      <c r="N254">
        <v>60000015461254</v>
      </c>
      <c r="O254">
        <v>60000016462661</v>
      </c>
      <c r="P254">
        <v>140308000000296</v>
      </c>
      <c r="R254" t="s">
        <v>34</v>
      </c>
      <c r="S254" t="s">
        <v>35</v>
      </c>
      <c r="T254" t="s">
        <v>61</v>
      </c>
      <c r="W254" t="s">
        <v>37</v>
      </c>
      <c r="X254" t="s">
        <v>176</v>
      </c>
      <c r="AC254" t="s">
        <v>177</v>
      </c>
      <c r="AD254" t="s">
        <v>1446</v>
      </c>
      <c r="AE254" s="14" t="str">
        <f t="shared" si="226"/>
        <v>Dra MartaLogo no inicio da visita a Dra informou que esta tendo dificuldade para iniciar terapia em pacientes sorodiscordantes e que usou #MP: para ajudar o paciente no entendimento da importância do tratamento precoce, pois na opinião dela o MP ficou muito bem escrito e fácil entendimento. Reforcei sobre a importância do primeiro esquema que é o mais duradouro e citei o 720. Finalizei pertinente sobre o risco renal, porém ela precisou ver um paciente.#opv: continuar focando no inicio de terapia, e no risco renal.</v>
      </c>
      <c r="AF254" s="14" t="str">
        <f t="shared" si="228"/>
        <v>Dra MartaLogo no inicio da visita a Dra informou que esta tendo dificuldade para iniciar terapia em pacientes sorodiscordantes e que usou #MP: para ajudar o paciente no entendimento da importância do tratamento precoce, pois na opinião dela o MP ficou muito bem escrito e fácil entendimento. Reforcei sobre a importância do primeiro esquema que é o mais duradouro e citei o 720. Finalizei pertinente sobre o risco renal, porém ela precisou ver um paciente.#opv: continuar focando no inicio de terapia, e no risco renal.</v>
      </c>
      <c r="AG254" s="14">
        <f t="shared" si="229"/>
        <v>139</v>
      </c>
      <c r="AH254" s="14">
        <f t="shared" ref="AH254:AL254" si="295">IFERROR(FIND("#",$AF254,AG254+1),LEN($AF254)+1)</f>
        <v>457</v>
      </c>
      <c r="AI254" s="14">
        <f t="shared" si="295"/>
        <v>520</v>
      </c>
      <c r="AJ254" s="14">
        <f t="shared" si="295"/>
        <v>520</v>
      </c>
      <c r="AK254" s="14">
        <f t="shared" si="295"/>
        <v>520</v>
      </c>
      <c r="AL254" s="14">
        <f t="shared" si="295"/>
        <v>520</v>
      </c>
      <c r="AM254" s="14" t="str">
        <f t="shared" si="258"/>
        <v>#MP: para ajudar o paciente no entendimento da importância do tratamento precoce, pois na opinião dela o MP ficou muito bem escrito e fácil entendimento. Reforcei sobre a importância do primeiro esquema que é o mais duradouro e citei o 720. Finalizei pertinente sobre o risco renal, porém ela precisou ver um paciente.</v>
      </c>
      <c r="AN254" s="14" t="str">
        <f t="shared" si="259"/>
        <v>#opv: continuar focando no inicio de terapia, e no risco renal.</v>
      </c>
      <c r="AO254" s="14" t="str">
        <f t="shared" si="260"/>
        <v/>
      </c>
      <c r="AP254" s="14" t="str">
        <f t="shared" si="261"/>
        <v/>
      </c>
      <c r="AQ254" s="14" t="str">
        <f t="shared" si="262"/>
        <v/>
      </c>
      <c r="AR254" s="14" t="str">
        <f t="shared" si="263"/>
        <v/>
      </c>
    </row>
    <row r="255" spans="1:44" x14ac:dyDescent="0.25">
      <c r="A255">
        <v>1</v>
      </c>
      <c r="B255" t="s">
        <v>28</v>
      </c>
      <c r="C255">
        <v>392103</v>
      </c>
      <c r="D255" s="40">
        <v>41367.378472222197</v>
      </c>
      <c r="E255" s="40">
        <v>41368.629166666702</v>
      </c>
      <c r="F255" s="40">
        <v>41368.6</v>
      </c>
      <c r="G255" t="s">
        <v>29</v>
      </c>
      <c r="H255">
        <v>60000012249487</v>
      </c>
      <c r="I255" t="s">
        <v>178</v>
      </c>
      <c r="J255" t="s">
        <v>179</v>
      </c>
      <c r="K255" t="s">
        <v>180</v>
      </c>
      <c r="L255">
        <v>6</v>
      </c>
      <c r="M255" t="s">
        <v>33</v>
      </c>
      <c r="N255">
        <v>60000015461254</v>
      </c>
      <c r="O255">
        <v>60000016462661</v>
      </c>
      <c r="P255">
        <v>140308000000271</v>
      </c>
      <c r="R255" t="s">
        <v>34</v>
      </c>
      <c r="S255" t="s">
        <v>35</v>
      </c>
      <c r="T255" t="s">
        <v>36</v>
      </c>
      <c r="W255" t="s">
        <v>37</v>
      </c>
      <c r="AC255" t="s">
        <v>181</v>
      </c>
      <c r="AD255" t="s">
        <v>1446</v>
      </c>
      <c r="AE255" s="14" t="str">
        <f t="shared" si="226"/>
        <v>Dra MariaIniciei a visita da mesma forma que fiz com o Dr Luciano, sondando sobre a pratica clinica dos pacientes com risco renal, ela me respondeu da mesma forma que ele, tem poucos exames e resultado e bem demorado e reconhece Kaletra com menos risco renal apesar do evento da BMS ter associado lopinavir com risco renal DAD, informou que na próxima visita estarei com um material sobre risco renal.#con:Informou sobre o evento da BMS, que destacou o resultado do DAD, e palestrante Dr. Mendonça informou na sua pratica clinica esta tendo um bom resultado trocando tenofovir por abacavir, em caso de risco renal. #opv: continuar destacando a melhor performance de Kaletra no Eurosida, focando ATV/r.</v>
      </c>
      <c r="AF255" s="14" t="str">
        <f t="shared" si="228"/>
        <v>Dra MariaIniciei a visita da mesma forma que fiz com o Dr Luciano, sondando sobre a pratica clinica dos pacientes com risco renal, ela me respondeu da mesma forma que ele, tem poucos exames e resultado e bem demorado e reconhece Kaletra com menos risco renal apesar do evento da BMS ter associado lopinavir com risco renal DAD, informou que na próxima visita estarei com um material sobre risco renal.#con:Informou sobre o evento da BMS, que destacou o resultado do DAD, e palestrante Dr. Mendonça informou na sua pratica clinica esta tendo um bom resultado trocando tenofovir por abacavir, em caso de risco renal. #opv: continuar destacando a melhor performance de Kaletra no Eurosida, focando ATV/r.</v>
      </c>
      <c r="AG255" s="14">
        <f t="shared" si="229"/>
        <v>402</v>
      </c>
      <c r="AH255" s="14">
        <f t="shared" ref="AH255:AL255" si="296">IFERROR(FIND("#",$AF255,AG255+1),LEN($AF255)+1)</f>
        <v>616</v>
      </c>
      <c r="AI255" s="14">
        <f t="shared" si="296"/>
        <v>702</v>
      </c>
      <c r="AJ255" s="14">
        <f t="shared" si="296"/>
        <v>702</v>
      </c>
      <c r="AK255" s="14">
        <f t="shared" si="296"/>
        <v>702</v>
      </c>
      <c r="AL255" s="14">
        <f t="shared" si="296"/>
        <v>702</v>
      </c>
      <c r="AM255" s="14" t="str">
        <f t="shared" si="258"/>
        <v xml:space="preserve">#con:Informou sobre o evento da BMS, que destacou o resultado do DAD, e palestrante Dr. Mendonça informou na sua pratica clinica esta tendo um bom resultado trocando tenofovir por abacavir, em caso de risco renal. </v>
      </c>
      <c r="AN255" s="14" t="str">
        <f t="shared" si="259"/>
        <v>#opv: continuar destacando a melhor performance de Kaletra no Eurosida, focando ATV/r.</v>
      </c>
      <c r="AO255" s="14" t="str">
        <f t="shared" si="260"/>
        <v/>
      </c>
      <c r="AP255" s="14" t="str">
        <f t="shared" si="261"/>
        <v/>
      </c>
      <c r="AQ255" s="14" t="str">
        <f t="shared" si="262"/>
        <v/>
      </c>
      <c r="AR255" s="14" t="str">
        <f t="shared" si="263"/>
        <v/>
      </c>
    </row>
    <row r="256" spans="1:44" x14ac:dyDescent="0.25">
      <c r="A256">
        <v>1</v>
      </c>
      <c r="B256" t="s">
        <v>28</v>
      </c>
      <c r="C256">
        <v>392103</v>
      </c>
      <c r="D256" s="40">
        <v>41367.333333333299</v>
      </c>
      <c r="E256" s="40">
        <v>41368.627777777801</v>
      </c>
      <c r="F256" s="40">
        <v>41368.6</v>
      </c>
      <c r="G256" t="s">
        <v>29</v>
      </c>
      <c r="H256">
        <v>60000012446379</v>
      </c>
      <c r="I256" t="s">
        <v>182</v>
      </c>
      <c r="J256" t="s">
        <v>183</v>
      </c>
      <c r="K256" t="s">
        <v>41</v>
      </c>
      <c r="L256">
        <v>3</v>
      </c>
      <c r="M256" t="s">
        <v>33</v>
      </c>
      <c r="N256">
        <v>60000015461254</v>
      </c>
      <c r="O256">
        <v>60000016462661</v>
      </c>
      <c r="P256">
        <v>140308000000262</v>
      </c>
      <c r="R256" t="s">
        <v>34</v>
      </c>
      <c r="S256" t="s">
        <v>35</v>
      </c>
      <c r="T256" t="s">
        <v>36</v>
      </c>
      <c r="W256" t="s">
        <v>37</v>
      </c>
      <c r="AC256" t="s">
        <v>4808</v>
      </c>
      <c r="AD256" t="s">
        <v>1446</v>
      </c>
      <c r="AE256" s="14" t="str">
        <f t="shared" si="226"/>
        <v>Dr LucianoInicie sondando sobre como é pratica clinica com risco renal, porém ele me informou que tem poucos exames e são demorados, mas estava com muitos pacientes para atender o foi possível continuar.#opv: voltar a focar no risco renal, e discutir sobre o material do ciclo e Eurosida.</v>
      </c>
      <c r="AF256" s="14" t="str">
        <f t="shared" si="228"/>
        <v>Dr LucianoInicie sondando sobre como é pratica clinica com risco renal, porém ele me informou que tem poucos exames e são demorados, mas estava com muitos pacientes para atender o foi possível continuar.#opv: voltar a focar no risco renal, e discutir sobre o material do ciclo e Eurosida.</v>
      </c>
      <c r="AG256" s="14">
        <f t="shared" si="229"/>
        <v>204</v>
      </c>
      <c r="AH256" s="14">
        <f t="shared" ref="AH256:AL256" si="297">IFERROR(FIND("#",$AF256,AG256+1),LEN($AF256)+1)</f>
        <v>289</v>
      </c>
      <c r="AI256" s="14">
        <f t="shared" si="297"/>
        <v>289</v>
      </c>
      <c r="AJ256" s="14">
        <f t="shared" si="297"/>
        <v>289</v>
      </c>
      <c r="AK256" s="14">
        <f t="shared" si="297"/>
        <v>289</v>
      </c>
      <c r="AL256" s="14">
        <f t="shared" si="297"/>
        <v>289</v>
      </c>
      <c r="AM256" s="14" t="str">
        <f t="shared" si="258"/>
        <v>#opv: voltar a focar no risco renal, e discutir sobre o material do ciclo e Eurosida.</v>
      </c>
      <c r="AN256" s="14" t="str">
        <f t="shared" si="259"/>
        <v/>
      </c>
      <c r="AO256" s="14" t="str">
        <f t="shared" si="260"/>
        <v/>
      </c>
      <c r="AP256" s="14" t="str">
        <f t="shared" si="261"/>
        <v/>
      </c>
      <c r="AQ256" s="14" t="str">
        <f t="shared" si="262"/>
        <v/>
      </c>
      <c r="AR256" s="14" t="str">
        <f t="shared" si="263"/>
        <v/>
      </c>
    </row>
    <row r="257" spans="1:44" x14ac:dyDescent="0.25">
      <c r="A257">
        <v>1</v>
      </c>
      <c r="B257" t="s">
        <v>28</v>
      </c>
      <c r="C257">
        <v>392103</v>
      </c>
      <c r="D257" s="40">
        <v>41365.708333333299</v>
      </c>
      <c r="E257" s="40">
        <v>41366.753472222197</v>
      </c>
      <c r="F257" s="40">
        <v>41366.713194444397</v>
      </c>
      <c r="G257" t="s">
        <v>29</v>
      </c>
      <c r="H257">
        <v>60000017964068</v>
      </c>
      <c r="I257" t="s">
        <v>184</v>
      </c>
      <c r="J257" t="s">
        <v>185</v>
      </c>
      <c r="K257" t="s">
        <v>32</v>
      </c>
      <c r="L257">
        <v>6</v>
      </c>
      <c r="M257" t="s">
        <v>33</v>
      </c>
      <c r="N257">
        <v>60000015461254</v>
      </c>
      <c r="O257">
        <v>60000016462661</v>
      </c>
      <c r="P257">
        <v>140308000000103</v>
      </c>
      <c r="R257" t="s">
        <v>34</v>
      </c>
      <c r="S257" t="s">
        <v>35</v>
      </c>
      <c r="T257" t="s">
        <v>36</v>
      </c>
      <c r="W257" t="s">
        <v>37</v>
      </c>
      <c r="AC257" t="s">
        <v>186</v>
      </c>
      <c r="AD257" t="s">
        <v>1437</v>
      </c>
      <c r="AE257" s="14" t="str">
        <f t="shared" si="226"/>
        <v>Dra Carla:Ofereci o brasileiro para Dra, porém ela me informou que a MSD vai patrocinar.Destaquei o estudo HPTN, e discutimos muito sobre como agir com os pacientes que estão nesta situação, pois como e quando tem que ser discutido muito com o paciente, portanto enfatizei os eventos adversos estéticos e aproveitei a recente onda de calor que teve na cidade para destacar o impacto da geladeira na adesão, pois transportar do quarenta graus a sombra um medicamento complica a vida de qualquer paciente e Dra concordou.A Dra já uma grande prescritora de Kaletra, porém devo continuar focando na diferenciação dos Iprs.#opv: continuar focando na diferenciação dos iprs.</v>
      </c>
      <c r="AF257" s="14" t="str">
        <f t="shared" si="228"/>
        <v>Dra Carla:Ofereci o brasileiro para Dra, porém ela me informou que a MSD vai patrocinar.Destaquei o estudo HPTN, e discutimos muito sobre como agir com os pacientes que estão nesta situação, pois como e quando tem que ser discutido muito com o paciente, portanto enfatizei os eventos adversos estéticos e aproveitei a recente onda de calor que teve na cidade para destacar o impacto da geladeira na adesão, pois transportar do quarenta graus a sombra um medicamento complica a vida de qualquer paciente e Dra concordou.A Dra já uma grande prescritora de Kaletra, porém devo continuar focando na diferenciação dos Iprs.#opv: continuar focando na diferenciação dos iprs.</v>
      </c>
      <c r="AG257" s="14">
        <f t="shared" si="229"/>
        <v>619</v>
      </c>
      <c r="AH257" s="14">
        <f t="shared" ref="AH257:AL257" si="298">IFERROR(FIND("#",$AF257,AG257+1),LEN($AF257)+1)</f>
        <v>669</v>
      </c>
      <c r="AI257" s="14">
        <f t="shared" si="298"/>
        <v>669</v>
      </c>
      <c r="AJ257" s="14">
        <f t="shared" si="298"/>
        <v>669</v>
      </c>
      <c r="AK257" s="14">
        <f t="shared" si="298"/>
        <v>669</v>
      </c>
      <c r="AL257" s="14">
        <f t="shared" si="298"/>
        <v>669</v>
      </c>
      <c r="AM257" s="14" t="str">
        <f t="shared" si="258"/>
        <v>#opv: continuar focando na diferenciação dos iprs.</v>
      </c>
      <c r="AN257" s="14" t="str">
        <f t="shared" si="259"/>
        <v/>
      </c>
      <c r="AO257" s="14" t="str">
        <f t="shared" si="260"/>
        <v/>
      </c>
      <c r="AP257" s="14" t="str">
        <f t="shared" si="261"/>
        <v/>
      </c>
      <c r="AQ257" s="14" t="str">
        <f t="shared" si="262"/>
        <v/>
      </c>
      <c r="AR257" s="14" t="str">
        <f t="shared" si="263"/>
        <v/>
      </c>
    </row>
    <row r="258" spans="1:44" x14ac:dyDescent="0.25">
      <c r="A258">
        <v>1</v>
      </c>
      <c r="B258" t="s">
        <v>28</v>
      </c>
      <c r="C258">
        <v>392103</v>
      </c>
      <c r="D258" s="40">
        <v>41365.694444444402</v>
      </c>
      <c r="E258" s="40">
        <v>41366.756249999999</v>
      </c>
      <c r="F258" s="40">
        <v>41366.720833333296</v>
      </c>
      <c r="G258" t="s">
        <v>29</v>
      </c>
      <c r="H258">
        <v>60000012248579</v>
      </c>
      <c r="I258" t="s">
        <v>187</v>
      </c>
      <c r="J258" t="s">
        <v>188</v>
      </c>
      <c r="K258" t="s">
        <v>41</v>
      </c>
      <c r="L258">
        <v>3</v>
      </c>
      <c r="M258" t="s">
        <v>33</v>
      </c>
      <c r="N258">
        <v>60000015461254</v>
      </c>
      <c r="O258">
        <v>60000016462661</v>
      </c>
      <c r="P258">
        <v>140308000000112</v>
      </c>
      <c r="R258" t="s">
        <v>34</v>
      </c>
      <c r="S258" t="s">
        <v>35</v>
      </c>
      <c r="T258" t="s">
        <v>36</v>
      </c>
      <c r="W258" t="s">
        <v>37</v>
      </c>
      <c r="AC258" t="s">
        <v>189</v>
      </c>
      <c r="AD258" t="s">
        <v>1446</v>
      </c>
      <c r="AE258" s="14" t="str">
        <f t="shared" ref="AE258:AE321" si="299">SUBSTITUTE(AC258,"# ","#")</f>
        <v>Dra Bárbara:Logo no inicio da visita confirmei o patrocínio do brasileiro com a inscrição, porém a Dra estava muito ocupada, destaquei rapidamente o material do ciclo.#opv: retornar no ciclo para continuar a visita</v>
      </c>
      <c r="AF258" s="14" t="str">
        <f t="shared" si="228"/>
        <v>Dra Bárbara:Logo no inicio da visita confirmei o patrocínio do brasileiro com a inscrição, porém a Dra estava muito ocupada, destaquei rapidamente o material do ciclo.#opv: retornar no ciclo para continuar a visita</v>
      </c>
      <c r="AG258" s="14">
        <f t="shared" si="229"/>
        <v>168</v>
      </c>
      <c r="AH258" s="14">
        <f t="shared" ref="AH258:AL258" si="300">IFERROR(FIND("#",$AF258,AG258+1),LEN($AF258)+1)</f>
        <v>215</v>
      </c>
      <c r="AI258" s="14">
        <f t="shared" si="300"/>
        <v>215</v>
      </c>
      <c r="AJ258" s="14">
        <f t="shared" si="300"/>
        <v>215</v>
      </c>
      <c r="AK258" s="14">
        <f t="shared" si="300"/>
        <v>215</v>
      </c>
      <c r="AL258" s="14">
        <f t="shared" si="300"/>
        <v>215</v>
      </c>
      <c r="AM258" s="14" t="str">
        <f t="shared" si="258"/>
        <v>#opv: retornar no ciclo para continuar a visita</v>
      </c>
      <c r="AN258" s="14" t="str">
        <f t="shared" si="259"/>
        <v/>
      </c>
      <c r="AO258" s="14" t="str">
        <f t="shared" si="260"/>
        <v/>
      </c>
      <c r="AP258" s="14" t="str">
        <f t="shared" si="261"/>
        <v/>
      </c>
      <c r="AQ258" s="14" t="str">
        <f t="shared" si="262"/>
        <v/>
      </c>
      <c r="AR258" s="14" t="str">
        <f t="shared" si="263"/>
        <v/>
      </c>
    </row>
    <row r="259" spans="1:44" x14ac:dyDescent="0.25">
      <c r="A259">
        <v>1</v>
      </c>
      <c r="B259" t="s">
        <v>28</v>
      </c>
      <c r="C259">
        <v>392103</v>
      </c>
      <c r="D259" s="40">
        <v>41365.694444444402</v>
      </c>
      <c r="E259" s="40">
        <v>41366.756249999999</v>
      </c>
      <c r="F259" s="40">
        <v>41366.720833333296</v>
      </c>
      <c r="G259" t="s">
        <v>29</v>
      </c>
      <c r="H259">
        <v>60000012248579</v>
      </c>
      <c r="I259" t="s">
        <v>187</v>
      </c>
      <c r="J259" t="s">
        <v>188</v>
      </c>
      <c r="K259" t="s">
        <v>41</v>
      </c>
      <c r="L259">
        <v>3</v>
      </c>
      <c r="M259" t="s">
        <v>33</v>
      </c>
      <c r="N259">
        <v>60000015461254</v>
      </c>
      <c r="O259">
        <v>60000016462661</v>
      </c>
      <c r="P259">
        <v>140308000000112</v>
      </c>
      <c r="R259" t="s">
        <v>34</v>
      </c>
      <c r="S259" t="s">
        <v>35</v>
      </c>
      <c r="T259" t="s">
        <v>36</v>
      </c>
      <c r="W259" t="s">
        <v>37</v>
      </c>
      <c r="AC259" t="s">
        <v>189</v>
      </c>
      <c r="AD259" t="s">
        <v>1446</v>
      </c>
      <c r="AE259" s="14" t="str">
        <f t="shared" si="299"/>
        <v>Dra Bárbara:Logo no inicio da visita confirmei o patrocínio do brasileiro com a inscrição, porém a Dra estava muito ocupada, destaquei rapidamente o material do ciclo.#opv: retornar no ciclo para continuar a visita</v>
      </c>
      <c r="AF259" s="14" t="str">
        <f t="shared" ref="AF259:AF322" si="301">SUBSTITUTE(AE259,"@ ","@")</f>
        <v>Dra Bárbara:Logo no inicio da visita confirmei o patrocínio do brasileiro com a inscrição, porém a Dra estava muito ocupada, destaquei rapidamente o material do ciclo.#opv: retornar no ciclo para continuar a visita</v>
      </c>
      <c r="AG259" s="14">
        <f t="shared" ref="AG259:AG322" si="302">IFERROR(FIND("#",AF259),1)</f>
        <v>168</v>
      </c>
      <c r="AH259" s="14">
        <f t="shared" ref="AH259:AL259" si="303">IFERROR(FIND("#",$AF259,AG259+1),LEN($AF259)+1)</f>
        <v>215</v>
      </c>
      <c r="AI259" s="14">
        <f t="shared" si="303"/>
        <v>215</v>
      </c>
      <c r="AJ259" s="14">
        <f t="shared" si="303"/>
        <v>215</v>
      </c>
      <c r="AK259" s="14">
        <f t="shared" si="303"/>
        <v>215</v>
      </c>
      <c r="AL259" s="14">
        <f t="shared" si="303"/>
        <v>215</v>
      </c>
      <c r="AM259" s="14" t="str">
        <f t="shared" si="258"/>
        <v>#opv: retornar no ciclo para continuar a visita</v>
      </c>
      <c r="AN259" s="14" t="str">
        <f t="shared" si="259"/>
        <v/>
      </c>
      <c r="AO259" s="14" t="str">
        <f t="shared" si="260"/>
        <v/>
      </c>
      <c r="AP259" s="14" t="str">
        <f t="shared" si="261"/>
        <v/>
      </c>
      <c r="AQ259" s="14" t="str">
        <f t="shared" si="262"/>
        <v/>
      </c>
      <c r="AR259" s="14" t="str">
        <f t="shared" si="263"/>
        <v/>
      </c>
    </row>
    <row r="260" spans="1:44" x14ac:dyDescent="0.25">
      <c r="A260">
        <v>1</v>
      </c>
      <c r="B260" t="s">
        <v>28</v>
      </c>
      <c r="C260">
        <v>392103</v>
      </c>
      <c r="D260" s="40">
        <v>41365.625</v>
      </c>
      <c r="E260" s="40">
        <v>41366.752083333296</v>
      </c>
      <c r="F260" s="40">
        <v>41366.713194444397</v>
      </c>
      <c r="G260" t="s">
        <v>29</v>
      </c>
      <c r="H260">
        <v>60000017964068</v>
      </c>
      <c r="I260" t="s">
        <v>184</v>
      </c>
      <c r="J260" t="s">
        <v>185</v>
      </c>
      <c r="K260" t="s">
        <v>32</v>
      </c>
      <c r="L260">
        <v>6</v>
      </c>
      <c r="M260" t="s">
        <v>33</v>
      </c>
      <c r="N260">
        <v>60000015461254</v>
      </c>
      <c r="O260">
        <v>60000016462661</v>
      </c>
      <c r="P260">
        <v>140308000000094</v>
      </c>
      <c r="R260" t="s">
        <v>34</v>
      </c>
      <c r="S260" t="s">
        <v>35</v>
      </c>
      <c r="T260" t="s">
        <v>36</v>
      </c>
      <c r="W260" t="s">
        <v>37</v>
      </c>
      <c r="AC260" t="s">
        <v>186</v>
      </c>
      <c r="AD260" t="s">
        <v>1437</v>
      </c>
      <c r="AE260" s="14" t="str">
        <f t="shared" si="299"/>
        <v>Dra Carla:Ofereci o brasileiro para Dra, porém ela me informou que a MSD vai patrocinar.Destaquei o estudo HPTN, e discutimos muito sobre como agir com os pacientes que estão nesta situação, pois como e quando tem que ser discutido muito com o paciente, portanto enfatizei os eventos adversos estéticos e aproveitei a recente onda de calor que teve na cidade para destacar o impacto da geladeira na adesão, pois transportar do quarenta graus a sombra um medicamento complica a vida de qualquer paciente e Dra concordou.A Dra já uma grande prescritora de Kaletra, porém devo continuar focando na diferenciação dos Iprs.#opv: continuar focando na diferenciação dos iprs.</v>
      </c>
      <c r="AF260" s="14" t="str">
        <f t="shared" si="301"/>
        <v>Dra Carla:Ofereci o brasileiro para Dra, porém ela me informou que a MSD vai patrocinar.Destaquei o estudo HPTN, e discutimos muito sobre como agir com os pacientes que estão nesta situação, pois como e quando tem que ser discutido muito com o paciente, portanto enfatizei os eventos adversos estéticos e aproveitei a recente onda de calor que teve na cidade para destacar o impacto da geladeira na adesão, pois transportar do quarenta graus a sombra um medicamento complica a vida de qualquer paciente e Dra concordou.A Dra já uma grande prescritora de Kaletra, porém devo continuar focando na diferenciação dos Iprs.#opv: continuar focando na diferenciação dos iprs.</v>
      </c>
      <c r="AG260" s="14">
        <f t="shared" si="302"/>
        <v>619</v>
      </c>
      <c r="AH260" s="14">
        <f t="shared" ref="AH260:AL260" si="304">IFERROR(FIND("#",$AF260,AG260+1),LEN($AF260)+1)</f>
        <v>669</v>
      </c>
      <c r="AI260" s="14">
        <f t="shared" si="304"/>
        <v>669</v>
      </c>
      <c r="AJ260" s="14">
        <f t="shared" si="304"/>
        <v>669</v>
      </c>
      <c r="AK260" s="14">
        <f t="shared" si="304"/>
        <v>669</v>
      </c>
      <c r="AL260" s="14">
        <f t="shared" si="304"/>
        <v>669</v>
      </c>
      <c r="AM260" s="14" t="str">
        <f t="shared" si="258"/>
        <v>#opv: continuar focando na diferenciação dos iprs.</v>
      </c>
      <c r="AN260" s="14" t="str">
        <f t="shared" si="259"/>
        <v/>
      </c>
      <c r="AO260" s="14" t="str">
        <f t="shared" si="260"/>
        <v/>
      </c>
      <c r="AP260" s="14" t="str">
        <f t="shared" si="261"/>
        <v/>
      </c>
      <c r="AQ260" s="14" t="str">
        <f t="shared" si="262"/>
        <v/>
      </c>
      <c r="AR260" s="14" t="str">
        <f t="shared" si="263"/>
        <v/>
      </c>
    </row>
    <row r="261" spans="1:44" x14ac:dyDescent="0.25">
      <c r="A261">
        <v>1</v>
      </c>
      <c r="B261" t="s">
        <v>28</v>
      </c>
      <c r="C261">
        <v>392103</v>
      </c>
      <c r="D261" s="40">
        <v>41365.538194444402</v>
      </c>
      <c r="E261" s="40">
        <v>41366.747222222199</v>
      </c>
      <c r="F261" s="40">
        <v>41366.713194444397</v>
      </c>
      <c r="G261" t="s">
        <v>29</v>
      </c>
      <c r="H261">
        <v>60000012375323</v>
      </c>
      <c r="I261" t="s">
        <v>190</v>
      </c>
      <c r="J261" t="s">
        <v>191</v>
      </c>
      <c r="K261" t="s">
        <v>41</v>
      </c>
      <c r="L261">
        <v>3</v>
      </c>
      <c r="M261" t="s">
        <v>33</v>
      </c>
      <c r="N261">
        <v>60000015461254</v>
      </c>
      <c r="O261">
        <v>60000016462661</v>
      </c>
      <c r="P261">
        <v>140308000000064</v>
      </c>
      <c r="R261" t="s">
        <v>34</v>
      </c>
      <c r="S261" t="s">
        <v>35</v>
      </c>
      <c r="T261" t="s">
        <v>36</v>
      </c>
      <c r="W261" t="s">
        <v>37</v>
      </c>
      <c r="X261" t="s">
        <v>176</v>
      </c>
      <c r="AC261" t="s">
        <v>192</v>
      </c>
      <c r="AD261" t="s">
        <v>1446</v>
      </c>
      <c r="AE261" s="14" t="str">
        <f t="shared" si="299"/>
        <v>Dra Marisa, Dra Letícia e Dra Fernanda:#objeção :As três Dras que são infecto pediatra reclamaram do tamanho do comprimido do Kaletra baby, argumentei sobre a coformulação.Nesta visita continuei focando em educação continuada, destaquei o estudo HPTN, pois para minha surpresa com exceção da Dra Marisa que só atende crianças, as Dra Letícia e Dra Fernanda me informaram que já tem muitos adolescentes que se enquadram neste perfil de paciente, dai em diante só foquei nos diferencias do Kaletra.#opv: continuar focando na educação continuada, focando as apresentações: solução oral e baby.#material de ciclo: todas as três também se confundiram com a capa do ciclo anterior.</v>
      </c>
      <c r="AF261" s="14" t="str">
        <f t="shared" si="301"/>
        <v>Dra Marisa, Dra Letícia e Dra Fernanda:#objeção :As três Dras que são infecto pediatra reclamaram do tamanho do comprimido do Kaletra baby, argumentei sobre a coformulação.Nesta visita continuei focando em educação continuada, destaquei o estudo HPTN, pois para minha surpresa com exceção da Dra Marisa que só atende crianças, as Dra Letícia e Dra Fernanda me informaram que já tem muitos adolescentes que se enquadram neste perfil de paciente, dai em diante só foquei nos diferencias do Kaletra.#opv: continuar focando na educação continuada, focando as apresentações: solução oral e baby.#material de ciclo: todas as três também se confundiram com a capa do ciclo anterior.</v>
      </c>
      <c r="AG261" s="14">
        <f t="shared" si="302"/>
        <v>40</v>
      </c>
      <c r="AH261" s="14">
        <f t="shared" ref="AH261:AL261" si="305">IFERROR(FIND("#",$AF261,AG261+1),LEN($AF261)+1)</f>
        <v>497</v>
      </c>
      <c r="AI261" s="14">
        <f t="shared" si="305"/>
        <v>591</v>
      </c>
      <c r="AJ261" s="14">
        <f t="shared" si="305"/>
        <v>676</v>
      </c>
      <c r="AK261" s="14">
        <f t="shared" si="305"/>
        <v>676</v>
      </c>
      <c r="AL261" s="14">
        <f t="shared" si="305"/>
        <v>676</v>
      </c>
      <c r="AM261" s="14" t="str">
        <f t="shared" si="258"/>
        <v>#objeção :As três Dras que são infecto pediatra reclamaram do tamanho do comprimido do Kaletra baby, argumentei sobre a coformulação.Nesta visita continuei focando em educação continuada, destaquei o estudo HPTN, pois para minha surpresa com exceção da Dra Marisa que só atende crianças, as Dra Letícia e Dra Fernanda me informaram que já tem muitos adolescentes que se enquadram neste perfil de paciente, dai em diante só foquei nos diferencias do Kaletra.</v>
      </c>
      <c r="AN261" s="14" t="str">
        <f t="shared" si="259"/>
        <v>#opv: continuar focando na educação continuada, focando as apresentações: solução oral e baby.</v>
      </c>
      <c r="AO261" s="14" t="str">
        <f t="shared" si="260"/>
        <v>#material de ciclo: todas as três também se confundiram com a capa do ciclo anterior.</v>
      </c>
      <c r="AP261" s="14" t="str">
        <f t="shared" si="261"/>
        <v/>
      </c>
      <c r="AQ261" s="14" t="str">
        <f t="shared" si="262"/>
        <v/>
      </c>
      <c r="AR261" s="14" t="str">
        <f t="shared" si="263"/>
        <v/>
      </c>
    </row>
    <row r="262" spans="1:44" x14ac:dyDescent="0.25">
      <c r="A262">
        <v>1</v>
      </c>
      <c r="B262" t="s">
        <v>28</v>
      </c>
      <c r="C262">
        <v>392103</v>
      </c>
      <c r="D262" s="40">
        <v>41365.4375</v>
      </c>
      <c r="E262" s="40">
        <v>41366.748611111099</v>
      </c>
      <c r="F262" s="40">
        <v>41366.713194444397</v>
      </c>
      <c r="G262" t="s">
        <v>29</v>
      </c>
      <c r="H262">
        <v>60000017151218</v>
      </c>
      <c r="I262" t="s">
        <v>193</v>
      </c>
      <c r="J262" t="s">
        <v>194</v>
      </c>
      <c r="K262" t="s">
        <v>32</v>
      </c>
      <c r="L262">
        <v>4</v>
      </c>
      <c r="M262" t="s">
        <v>33</v>
      </c>
      <c r="N262">
        <v>60000015461254</v>
      </c>
      <c r="O262">
        <v>60000016462661</v>
      </c>
      <c r="P262">
        <v>140308000000074</v>
      </c>
      <c r="R262" t="s">
        <v>34</v>
      </c>
      <c r="S262" t="s">
        <v>35</v>
      </c>
      <c r="T262" t="s">
        <v>36</v>
      </c>
      <c r="W262" t="s">
        <v>37</v>
      </c>
      <c r="X262" t="s">
        <v>176</v>
      </c>
      <c r="AC262" t="s">
        <v>192</v>
      </c>
      <c r="AD262" t="s">
        <v>1446</v>
      </c>
      <c r="AE262" s="14" t="str">
        <f t="shared" si="299"/>
        <v>Dra Marisa, Dra Letícia e Dra Fernanda:#objeção :As três Dras que são infecto pediatra reclamaram do tamanho do comprimido do Kaletra baby, argumentei sobre a coformulação.Nesta visita continuei focando em educação continuada, destaquei o estudo HPTN, pois para minha surpresa com exceção da Dra Marisa que só atende crianças, as Dra Letícia e Dra Fernanda me informaram que já tem muitos adolescentes que se enquadram neste perfil de paciente, dai em diante só foquei nos diferencias do Kaletra.#opv: continuar focando na educação continuada, focando as apresentações: solução oral e baby.#material de ciclo: todas as três também se confundiram com a capa do ciclo anterior.</v>
      </c>
      <c r="AF262" s="14" t="str">
        <f t="shared" si="301"/>
        <v>Dra Marisa, Dra Letícia e Dra Fernanda:#objeção :As três Dras que são infecto pediatra reclamaram do tamanho do comprimido do Kaletra baby, argumentei sobre a coformulação.Nesta visita continuei focando em educação continuada, destaquei o estudo HPTN, pois para minha surpresa com exceção da Dra Marisa que só atende crianças, as Dra Letícia e Dra Fernanda me informaram que já tem muitos adolescentes que se enquadram neste perfil de paciente, dai em diante só foquei nos diferencias do Kaletra.#opv: continuar focando na educação continuada, focando as apresentações: solução oral e baby.#material de ciclo: todas as três também se confundiram com a capa do ciclo anterior.</v>
      </c>
      <c r="AG262" s="14">
        <f t="shared" si="302"/>
        <v>40</v>
      </c>
      <c r="AH262" s="14">
        <f t="shared" ref="AH262:AL262" si="306">IFERROR(FIND("#",$AF262,AG262+1),LEN($AF262)+1)</f>
        <v>497</v>
      </c>
      <c r="AI262" s="14">
        <f t="shared" si="306"/>
        <v>591</v>
      </c>
      <c r="AJ262" s="14">
        <f t="shared" si="306"/>
        <v>676</v>
      </c>
      <c r="AK262" s="14">
        <f t="shared" si="306"/>
        <v>676</v>
      </c>
      <c r="AL262" s="14">
        <f t="shared" si="306"/>
        <v>676</v>
      </c>
      <c r="AM262" s="14" t="str">
        <f t="shared" si="258"/>
        <v>#objeção :As três Dras que são infecto pediatra reclamaram do tamanho do comprimido do Kaletra baby, argumentei sobre a coformulação.Nesta visita continuei focando em educação continuada, destaquei o estudo HPTN, pois para minha surpresa com exceção da Dra Marisa que só atende crianças, as Dra Letícia e Dra Fernanda me informaram que já tem muitos adolescentes que se enquadram neste perfil de paciente, dai em diante só foquei nos diferencias do Kaletra.</v>
      </c>
      <c r="AN262" s="14" t="str">
        <f t="shared" si="259"/>
        <v>#opv: continuar focando na educação continuada, focando as apresentações: solução oral e baby.</v>
      </c>
      <c r="AO262" s="14" t="str">
        <f t="shared" si="260"/>
        <v>#material de ciclo: todas as três também se confundiram com a capa do ciclo anterior.</v>
      </c>
      <c r="AP262" s="14" t="str">
        <f t="shared" si="261"/>
        <v/>
      </c>
      <c r="AQ262" s="14" t="str">
        <f t="shared" si="262"/>
        <v/>
      </c>
      <c r="AR262" s="14" t="str">
        <f t="shared" si="263"/>
        <v/>
      </c>
    </row>
    <row r="263" spans="1:44" x14ac:dyDescent="0.25">
      <c r="A263">
        <v>1</v>
      </c>
      <c r="B263" t="s">
        <v>28</v>
      </c>
      <c r="C263">
        <v>392103</v>
      </c>
      <c r="D263" s="40">
        <v>41365.423611111102</v>
      </c>
      <c r="E263" s="40">
        <v>41366.749305555597</v>
      </c>
      <c r="F263" s="40">
        <v>41366.713194444397</v>
      </c>
      <c r="G263" t="s">
        <v>29</v>
      </c>
      <c r="H263">
        <v>60000017964156</v>
      </c>
      <c r="I263" t="s">
        <v>195</v>
      </c>
      <c r="J263" t="s">
        <v>196</v>
      </c>
      <c r="K263" t="s">
        <v>32</v>
      </c>
      <c r="L263">
        <v>4</v>
      </c>
      <c r="M263" t="s">
        <v>33</v>
      </c>
      <c r="N263">
        <v>60000015461254</v>
      </c>
      <c r="O263">
        <v>60000016462661</v>
      </c>
      <c r="P263">
        <v>140308000000084</v>
      </c>
      <c r="R263" t="s">
        <v>34</v>
      </c>
      <c r="S263" t="s">
        <v>35</v>
      </c>
      <c r="T263" t="s">
        <v>36</v>
      </c>
      <c r="W263" t="s">
        <v>37</v>
      </c>
      <c r="X263" t="s">
        <v>176</v>
      </c>
      <c r="AC263" t="s">
        <v>192</v>
      </c>
      <c r="AD263" t="s">
        <v>1437</v>
      </c>
      <c r="AE263" s="14" t="str">
        <f t="shared" si="299"/>
        <v>Dra Marisa, Dra Letícia e Dra Fernanda:#objeção :As três Dras que são infecto pediatra reclamaram do tamanho do comprimido do Kaletra baby, argumentei sobre a coformulação.Nesta visita continuei focando em educação continuada, destaquei o estudo HPTN, pois para minha surpresa com exceção da Dra Marisa que só atende crianças, as Dra Letícia e Dra Fernanda me informaram que já tem muitos adolescentes que se enquadram neste perfil de paciente, dai em diante só foquei nos diferencias do Kaletra.#opv: continuar focando na educação continuada, focando as apresentações: solução oral e baby.#material de ciclo: todas as três também se confundiram com a capa do ciclo anterior.</v>
      </c>
      <c r="AF263" s="14" t="str">
        <f t="shared" si="301"/>
        <v>Dra Marisa, Dra Letícia e Dra Fernanda:#objeção :As três Dras que são infecto pediatra reclamaram do tamanho do comprimido do Kaletra baby, argumentei sobre a coformulação.Nesta visita continuei focando em educação continuada, destaquei o estudo HPTN, pois para minha surpresa com exceção da Dra Marisa que só atende crianças, as Dra Letícia e Dra Fernanda me informaram que já tem muitos adolescentes que se enquadram neste perfil de paciente, dai em diante só foquei nos diferencias do Kaletra.#opv: continuar focando na educação continuada, focando as apresentações: solução oral e baby.#material de ciclo: todas as três também se confundiram com a capa do ciclo anterior.</v>
      </c>
      <c r="AG263" s="14">
        <f t="shared" si="302"/>
        <v>40</v>
      </c>
      <c r="AH263" s="14">
        <f t="shared" ref="AH263:AL263" si="307">IFERROR(FIND("#",$AF263,AG263+1),LEN($AF263)+1)</f>
        <v>497</v>
      </c>
      <c r="AI263" s="14">
        <f t="shared" si="307"/>
        <v>591</v>
      </c>
      <c r="AJ263" s="14">
        <f t="shared" si="307"/>
        <v>676</v>
      </c>
      <c r="AK263" s="14">
        <f t="shared" si="307"/>
        <v>676</v>
      </c>
      <c r="AL263" s="14">
        <f t="shared" si="307"/>
        <v>676</v>
      </c>
      <c r="AM263" s="14" t="str">
        <f t="shared" si="258"/>
        <v>#objeção :As três Dras que são infecto pediatra reclamaram do tamanho do comprimido do Kaletra baby, argumentei sobre a coformulação.Nesta visita continuei focando em educação continuada, destaquei o estudo HPTN, pois para minha surpresa com exceção da Dra Marisa que só atende crianças, as Dra Letícia e Dra Fernanda me informaram que já tem muitos adolescentes que se enquadram neste perfil de paciente, dai em diante só foquei nos diferencias do Kaletra.</v>
      </c>
      <c r="AN263" s="14" t="str">
        <f t="shared" si="259"/>
        <v>#opv: continuar focando na educação continuada, focando as apresentações: solução oral e baby.</v>
      </c>
      <c r="AO263" s="14" t="str">
        <f t="shared" si="260"/>
        <v>#material de ciclo: todas as três também se confundiram com a capa do ciclo anterior.</v>
      </c>
      <c r="AP263" s="14" t="str">
        <f t="shared" si="261"/>
        <v/>
      </c>
      <c r="AQ263" s="14" t="str">
        <f t="shared" si="262"/>
        <v/>
      </c>
      <c r="AR263" s="14" t="str">
        <f t="shared" si="263"/>
        <v/>
      </c>
    </row>
    <row r="264" spans="1:44" x14ac:dyDescent="0.25">
      <c r="A264">
        <v>1</v>
      </c>
      <c r="B264" t="s">
        <v>28</v>
      </c>
      <c r="C264">
        <v>392103</v>
      </c>
      <c r="D264" s="40">
        <v>41365.375</v>
      </c>
      <c r="E264" s="40">
        <v>41366.743055555598</v>
      </c>
      <c r="F264" s="40">
        <v>41366.702777777798</v>
      </c>
      <c r="G264" t="s">
        <v>29</v>
      </c>
      <c r="H264">
        <v>60000017964172</v>
      </c>
      <c r="I264" t="s">
        <v>197</v>
      </c>
      <c r="J264" t="s">
        <v>198</v>
      </c>
      <c r="K264" t="s">
        <v>32</v>
      </c>
      <c r="L264">
        <v>4</v>
      </c>
      <c r="M264" t="s">
        <v>33</v>
      </c>
      <c r="N264">
        <v>60000015461254</v>
      </c>
      <c r="O264">
        <v>60000016462661</v>
      </c>
      <c r="P264">
        <v>140308000000055</v>
      </c>
      <c r="R264" t="s">
        <v>34</v>
      </c>
      <c r="S264" t="s">
        <v>35</v>
      </c>
      <c r="T264" t="s">
        <v>36</v>
      </c>
      <c r="W264" t="s">
        <v>37</v>
      </c>
      <c r="AC264" t="s">
        <v>4809</v>
      </c>
      <c r="AD264" t="s">
        <v>1437</v>
      </c>
      <c r="AE264" s="14" t="str">
        <f t="shared" si="299"/>
        <v>Dr. FernandoA Dr como sempre é muito política na sondagem, reforcei a importância detrate casais sorodiscordantes e sondei sobre qual era a opinião dele sobre o melhor esquema, percebi que ele teve duvida, destaquei a barreira genética de Kaletra e a proteção aos análogos, pois os Itrnns tem baixa barreira genética e quando os pacientes deste perfil, geralmente não tem uma boa adesão. Finalizei lembrando do calor que fez recentemente na cidade e seu impacto na capsulas gelatinosa.Observação:Não esta trocando esquemas no momento e também não recebendo pacientes novos.#opv: continuar no trabalho de diferenciação dos iprs.</v>
      </c>
      <c r="AF264" s="14" t="str">
        <f t="shared" si="301"/>
        <v>Dr. FernandoA Dr como sempre é muito política na sondagem, reforcei a importância detrate casais sorodiscordantes e sondei sobre qual era a opinião dele sobre o melhor esquema, percebi que ele teve duvida, destaquei a barreira genética de Kaletra e a proteção aos análogos, pois os Itrnns tem baixa barreira genética e quando os pacientes deste perfil, geralmente não tem uma boa adesão. Finalizei lembrando do calor que fez recentemente na cidade e seu impacto na capsulas gelatinosa.Observação:Não esta trocando esquemas no momento e também não recebendo pacientes novos.#opv: continuar no trabalho de diferenciação dos iprs.</v>
      </c>
      <c r="AG264" s="14">
        <f t="shared" si="302"/>
        <v>574</v>
      </c>
      <c r="AH264" s="14">
        <f t="shared" ref="AH264:AL264" si="308">IFERROR(FIND("#",$AF264,AG264+1),LEN($AF264)+1)</f>
        <v>628</v>
      </c>
      <c r="AI264" s="14">
        <f t="shared" si="308"/>
        <v>628</v>
      </c>
      <c r="AJ264" s="14">
        <f t="shared" si="308"/>
        <v>628</v>
      </c>
      <c r="AK264" s="14">
        <f t="shared" si="308"/>
        <v>628</v>
      </c>
      <c r="AL264" s="14">
        <f t="shared" si="308"/>
        <v>628</v>
      </c>
      <c r="AM264" s="14" t="str">
        <f t="shared" si="258"/>
        <v>#opv: continuar no trabalho de diferenciação dos iprs.</v>
      </c>
      <c r="AN264" s="14" t="str">
        <f t="shared" si="259"/>
        <v/>
      </c>
      <c r="AO264" s="14" t="str">
        <f t="shared" si="260"/>
        <v/>
      </c>
      <c r="AP264" s="14" t="str">
        <f t="shared" si="261"/>
        <v/>
      </c>
      <c r="AQ264" s="14" t="str">
        <f t="shared" si="262"/>
        <v/>
      </c>
      <c r="AR264" s="14" t="str">
        <f t="shared" si="263"/>
        <v/>
      </c>
    </row>
    <row r="265" spans="1:44" x14ac:dyDescent="0.25">
      <c r="A265">
        <v>1</v>
      </c>
      <c r="B265" t="s">
        <v>28</v>
      </c>
      <c r="C265">
        <v>392103</v>
      </c>
      <c r="D265" s="40">
        <v>41365.371527777803</v>
      </c>
      <c r="E265" s="40">
        <v>41366.741666666698</v>
      </c>
      <c r="F265" s="40">
        <v>41366.702777777798</v>
      </c>
      <c r="G265" t="s">
        <v>29</v>
      </c>
      <c r="H265">
        <v>60000017964744</v>
      </c>
      <c r="I265" t="s">
        <v>199</v>
      </c>
      <c r="J265" t="s">
        <v>200</v>
      </c>
      <c r="K265" t="s">
        <v>41</v>
      </c>
      <c r="L265">
        <v>3</v>
      </c>
      <c r="M265" t="s">
        <v>33</v>
      </c>
      <c r="N265">
        <v>60000015461254</v>
      </c>
      <c r="O265">
        <v>60000016462661</v>
      </c>
      <c r="P265">
        <v>140308000000046</v>
      </c>
      <c r="R265" t="s">
        <v>34</v>
      </c>
      <c r="S265" t="s">
        <v>35</v>
      </c>
      <c r="T265" t="s">
        <v>36</v>
      </c>
      <c r="W265" t="s">
        <v>37</v>
      </c>
      <c r="AC265" t="s">
        <v>201</v>
      </c>
      <c r="AD265" t="s">
        <v>1437</v>
      </c>
      <c r="AE265" s="14" t="str">
        <f t="shared" si="299"/>
        <v>Dr JorgeDurante a viaita o dr Citou os consensos europeu e americano, e afirmou que Kaletra só era preferencial no Brasil, informei a ele sobre o novo consenso e que o mesmo afirma que também é custo, porém também tem barreira genética, estudos de longa duração e coformulação e perguntei para ele qual era o ipr que ele tinha melhor experiência: Kaletra. Reforcei Kaletra QD.Argumentos:Consenso, sustentabilidade#opv: continuar focando na flexilidade da posologia e no consenso.</v>
      </c>
      <c r="AF265" s="14" t="str">
        <f t="shared" si="301"/>
        <v>Dr JorgeDurante a viaita o dr Citou os consensos europeu e americano, e afirmou que Kaletra só era preferencial no Brasil, informei a ele sobre o novo consenso e que o mesmo afirma que também é custo, porém também tem barreira genética, estudos de longa duração e coformulação e perguntei para ele qual era o ipr que ele tinha melhor experiência: Kaletra. Reforcei Kaletra QD.Argumentos:Consenso, sustentabilidade#opv: continuar focando na flexilidade da posologia e no consenso.</v>
      </c>
      <c r="AG265" s="14">
        <f t="shared" si="302"/>
        <v>414</v>
      </c>
      <c r="AH265" s="14">
        <f t="shared" ref="AH265:AL265" si="309">IFERROR(FIND("#",$AF265,AG265+1),LEN($AF265)+1)</f>
        <v>480</v>
      </c>
      <c r="AI265" s="14">
        <f t="shared" si="309"/>
        <v>480</v>
      </c>
      <c r="AJ265" s="14">
        <f t="shared" si="309"/>
        <v>480</v>
      </c>
      <c r="AK265" s="14">
        <f t="shared" si="309"/>
        <v>480</v>
      </c>
      <c r="AL265" s="14">
        <f t="shared" si="309"/>
        <v>480</v>
      </c>
      <c r="AM265" s="14" t="str">
        <f t="shared" si="258"/>
        <v>#opv: continuar focando na flexilidade da posologia e no consenso.</v>
      </c>
      <c r="AN265" s="14" t="str">
        <f t="shared" si="259"/>
        <v/>
      </c>
      <c r="AO265" s="14" t="str">
        <f t="shared" si="260"/>
        <v/>
      </c>
      <c r="AP265" s="14" t="str">
        <f t="shared" si="261"/>
        <v/>
      </c>
      <c r="AQ265" s="14" t="str">
        <f t="shared" si="262"/>
        <v/>
      </c>
      <c r="AR265" s="14" t="str">
        <f t="shared" si="263"/>
        <v/>
      </c>
    </row>
    <row r="266" spans="1:44" x14ac:dyDescent="0.25">
      <c r="A266">
        <v>1</v>
      </c>
      <c r="B266" t="s">
        <v>28</v>
      </c>
      <c r="C266">
        <v>392103</v>
      </c>
      <c r="D266" s="40">
        <v>41365.357638888898</v>
      </c>
      <c r="E266" s="40">
        <v>41366.740277777797</v>
      </c>
      <c r="F266" s="40">
        <v>41366.702777777798</v>
      </c>
      <c r="G266" t="s">
        <v>29</v>
      </c>
      <c r="H266">
        <v>60000017968264</v>
      </c>
      <c r="I266" t="s">
        <v>202</v>
      </c>
      <c r="J266" t="s">
        <v>203</v>
      </c>
      <c r="M266" t="s">
        <v>33</v>
      </c>
      <c r="N266">
        <v>60000015461254</v>
      </c>
      <c r="O266">
        <v>60000016462661</v>
      </c>
      <c r="P266">
        <v>140308000000038</v>
      </c>
      <c r="R266" t="s">
        <v>34</v>
      </c>
      <c r="S266" t="s">
        <v>35</v>
      </c>
      <c r="T266" t="s">
        <v>61</v>
      </c>
      <c r="W266" t="s">
        <v>37</v>
      </c>
      <c r="AC266" t="s">
        <v>204</v>
      </c>
      <c r="AD266" t="s">
        <v>1437</v>
      </c>
      <c r="AE266" s="14" t="str">
        <f t="shared" si="299"/>
        <v>Dra Ana Maria, Dra Paula e Dra Márcia:Conversei as três medicas ao mesmo tempo, continuei focando o consenso, pois as as Dras. Só atendem HIV no São Sebastião, sondei sobre como elas estão se comportando sobre o consenso, as três foram afirmaram que não começam terapia, porém sempre que necessário, reforcei o consenso mais uma vez.#opv: continuar com o foco na educação continuada nas três medicas, porém sondar mais , sendo que na Dra Ana, sondar sobre o uso na Rifabutina.#material promocional: as Dra se confundiram cm as capas dos materiais de ciclo, pois informou que são muito parecidos.</v>
      </c>
      <c r="AF266" s="14" t="str">
        <f t="shared" si="301"/>
        <v>Dra Ana Maria, Dra Paula e Dra Márcia:Conversei as três medicas ao mesmo tempo, continuei focando o consenso, pois as as Dras. Só atendem HIV no São Sebastião, sondei sobre como elas estão se comportando sobre o consenso, as três foram afirmaram que não começam terapia, porém sempre que necessário, reforcei o consenso mais uma vez.#opv: continuar com o foco na educação continuada nas três medicas, porém sondar mais , sendo que na Dra Ana, sondar sobre o uso na Rifabutina.#material promocional: as Dra se confundiram cm as capas dos materiais de ciclo, pois informou que são muito parecidos.</v>
      </c>
      <c r="AG266" s="14">
        <f t="shared" si="302"/>
        <v>334</v>
      </c>
      <c r="AH266" s="14">
        <f t="shared" ref="AH266:AL266" si="310">IFERROR(FIND("#",$AF266,AG266+1),LEN($AF266)+1)</f>
        <v>477</v>
      </c>
      <c r="AI266" s="14">
        <f t="shared" si="310"/>
        <v>596</v>
      </c>
      <c r="AJ266" s="14">
        <f t="shared" si="310"/>
        <v>596</v>
      </c>
      <c r="AK266" s="14">
        <f t="shared" si="310"/>
        <v>596</v>
      </c>
      <c r="AL266" s="14">
        <f t="shared" si="310"/>
        <v>596</v>
      </c>
      <c r="AM266" s="14" t="str">
        <f t="shared" si="258"/>
        <v>#opv: continuar com o foco na educação continuada nas três medicas, porém sondar mais , sendo que na Dra Ana, sondar sobre o uso na Rifabutina.</v>
      </c>
      <c r="AN266" s="14" t="str">
        <f t="shared" si="259"/>
        <v>#material promocional: as Dra se confundiram cm as capas dos materiais de ciclo, pois informou que são muito parecidos.</v>
      </c>
      <c r="AO266" s="14" t="str">
        <f t="shared" si="260"/>
        <v/>
      </c>
      <c r="AP266" s="14" t="str">
        <f t="shared" si="261"/>
        <v/>
      </c>
      <c r="AQ266" s="14" t="str">
        <f t="shared" si="262"/>
        <v/>
      </c>
      <c r="AR266" s="14" t="str">
        <f t="shared" si="263"/>
        <v/>
      </c>
    </row>
    <row r="267" spans="1:44" x14ac:dyDescent="0.25">
      <c r="A267">
        <v>1</v>
      </c>
      <c r="B267" t="s">
        <v>28</v>
      </c>
      <c r="C267">
        <v>392103</v>
      </c>
      <c r="D267" s="40">
        <v>41365.357638888898</v>
      </c>
      <c r="E267" s="40">
        <v>41366.738194444399</v>
      </c>
      <c r="F267" s="40">
        <v>41366.702777777798</v>
      </c>
      <c r="G267" t="s">
        <v>29</v>
      </c>
      <c r="H267">
        <v>60000017968232</v>
      </c>
      <c r="I267" t="s">
        <v>205</v>
      </c>
      <c r="J267" t="s">
        <v>206</v>
      </c>
      <c r="K267" t="s">
        <v>41</v>
      </c>
      <c r="L267">
        <v>3</v>
      </c>
      <c r="M267" t="s">
        <v>33</v>
      </c>
      <c r="N267">
        <v>60000015461254</v>
      </c>
      <c r="O267">
        <v>60000016462661</v>
      </c>
      <c r="P267">
        <v>140308000000031</v>
      </c>
      <c r="R267" t="s">
        <v>34</v>
      </c>
      <c r="S267" t="s">
        <v>35</v>
      </c>
      <c r="T267" t="s">
        <v>36</v>
      </c>
      <c r="W267" t="s">
        <v>37</v>
      </c>
      <c r="AC267" t="s">
        <v>204</v>
      </c>
      <c r="AD267" t="s">
        <v>1437</v>
      </c>
      <c r="AE267" s="14" t="str">
        <f t="shared" si="299"/>
        <v>Dra Ana Maria, Dra Paula e Dra Márcia:Conversei as três medicas ao mesmo tempo, continuei focando o consenso, pois as as Dras. Só atendem HIV no São Sebastião, sondei sobre como elas estão se comportando sobre o consenso, as três foram afirmaram que não começam terapia, porém sempre que necessário, reforcei o consenso mais uma vez.#opv: continuar com o foco na educação continuada nas três medicas, porém sondar mais , sendo que na Dra Ana, sondar sobre o uso na Rifabutina.#material promocional: as Dra se confundiram cm as capas dos materiais de ciclo, pois informou que são muito parecidos.</v>
      </c>
      <c r="AF267" s="14" t="str">
        <f t="shared" si="301"/>
        <v>Dra Ana Maria, Dra Paula e Dra Márcia:Conversei as três medicas ao mesmo tempo, continuei focando o consenso, pois as as Dras. Só atendem HIV no São Sebastião, sondei sobre como elas estão se comportando sobre o consenso, as três foram afirmaram que não começam terapia, porém sempre que necessário, reforcei o consenso mais uma vez.#opv: continuar com o foco na educação continuada nas três medicas, porém sondar mais , sendo que na Dra Ana, sondar sobre o uso na Rifabutina.#material promocional: as Dra se confundiram cm as capas dos materiais de ciclo, pois informou que são muito parecidos.</v>
      </c>
      <c r="AG267" s="14">
        <f t="shared" si="302"/>
        <v>334</v>
      </c>
      <c r="AH267" s="14">
        <f t="shared" ref="AH267:AL267" si="311">IFERROR(FIND("#",$AF267,AG267+1),LEN($AF267)+1)</f>
        <v>477</v>
      </c>
      <c r="AI267" s="14">
        <f t="shared" si="311"/>
        <v>596</v>
      </c>
      <c r="AJ267" s="14">
        <f t="shared" si="311"/>
        <v>596</v>
      </c>
      <c r="AK267" s="14">
        <f t="shared" si="311"/>
        <v>596</v>
      </c>
      <c r="AL267" s="14">
        <f t="shared" si="311"/>
        <v>596</v>
      </c>
      <c r="AM267" s="14" t="str">
        <f t="shared" si="258"/>
        <v>#opv: continuar com o foco na educação continuada nas três medicas, porém sondar mais , sendo que na Dra Ana, sondar sobre o uso na Rifabutina.</v>
      </c>
      <c r="AN267" s="14" t="str">
        <f t="shared" si="259"/>
        <v>#material promocional: as Dra se confundiram cm as capas dos materiais de ciclo, pois informou que são muito parecidos.</v>
      </c>
      <c r="AO267" s="14" t="str">
        <f t="shared" si="260"/>
        <v/>
      </c>
      <c r="AP267" s="14" t="str">
        <f t="shared" si="261"/>
        <v/>
      </c>
      <c r="AQ267" s="14" t="str">
        <f t="shared" si="262"/>
        <v/>
      </c>
      <c r="AR267" s="14" t="str">
        <f t="shared" si="263"/>
        <v/>
      </c>
    </row>
    <row r="268" spans="1:44" x14ac:dyDescent="0.25">
      <c r="A268">
        <v>1</v>
      </c>
      <c r="B268" t="s">
        <v>28</v>
      </c>
      <c r="C268">
        <v>392103</v>
      </c>
      <c r="D268" s="40">
        <v>41365.357638888898</v>
      </c>
      <c r="E268" s="40">
        <v>41366.735416666699</v>
      </c>
      <c r="F268" s="40">
        <v>41366.702777777798</v>
      </c>
      <c r="G268" t="s">
        <v>29</v>
      </c>
      <c r="H268">
        <v>60000017968268</v>
      </c>
      <c r="I268" t="s">
        <v>207</v>
      </c>
      <c r="J268" t="s">
        <v>208</v>
      </c>
      <c r="M268" t="s">
        <v>33</v>
      </c>
      <c r="N268">
        <v>60000015461254</v>
      </c>
      <c r="O268">
        <v>60000016462661</v>
      </c>
      <c r="P268">
        <v>140308000000023</v>
      </c>
      <c r="R268" t="s">
        <v>34</v>
      </c>
      <c r="S268" t="s">
        <v>35</v>
      </c>
      <c r="T268" t="s">
        <v>36</v>
      </c>
      <c r="W268" t="s">
        <v>37</v>
      </c>
      <c r="AC268" t="s">
        <v>204</v>
      </c>
      <c r="AD268" t="s">
        <v>1437</v>
      </c>
      <c r="AE268" s="14" t="str">
        <f t="shared" si="299"/>
        <v>Dra Ana Maria, Dra Paula e Dra Márcia:Conversei as três medicas ao mesmo tempo, continuei focando o consenso, pois as as Dras. Só atendem HIV no São Sebastião, sondei sobre como elas estão se comportando sobre o consenso, as três foram afirmaram que não começam terapia, porém sempre que necessário, reforcei o consenso mais uma vez.#opv: continuar com o foco na educação continuada nas três medicas, porém sondar mais , sendo que na Dra Ana, sondar sobre o uso na Rifabutina.#material promocional: as Dra se confundiram cm as capas dos materiais de ciclo, pois informou que são muito parecidos.</v>
      </c>
      <c r="AF268" s="14" t="str">
        <f t="shared" si="301"/>
        <v>Dra Ana Maria, Dra Paula e Dra Márcia:Conversei as três medicas ao mesmo tempo, continuei focando o consenso, pois as as Dras. Só atendem HIV no São Sebastião, sondei sobre como elas estão se comportando sobre o consenso, as três foram afirmaram que não começam terapia, porém sempre que necessário, reforcei o consenso mais uma vez.#opv: continuar com o foco na educação continuada nas três medicas, porém sondar mais , sendo que na Dra Ana, sondar sobre o uso na Rifabutina.#material promocional: as Dra se confundiram cm as capas dos materiais de ciclo, pois informou que são muito parecidos.</v>
      </c>
      <c r="AG268" s="14">
        <f t="shared" si="302"/>
        <v>334</v>
      </c>
      <c r="AH268" s="14">
        <f t="shared" ref="AH268:AL268" si="312">IFERROR(FIND("#",$AF268,AG268+1),LEN($AF268)+1)</f>
        <v>477</v>
      </c>
      <c r="AI268" s="14">
        <f t="shared" si="312"/>
        <v>596</v>
      </c>
      <c r="AJ268" s="14">
        <f t="shared" si="312"/>
        <v>596</v>
      </c>
      <c r="AK268" s="14">
        <f t="shared" si="312"/>
        <v>596</v>
      </c>
      <c r="AL268" s="14">
        <f t="shared" si="312"/>
        <v>596</v>
      </c>
      <c r="AM268" s="14" t="str">
        <f t="shared" si="258"/>
        <v>#opv: continuar com o foco na educação continuada nas três medicas, porém sondar mais , sendo que na Dra Ana, sondar sobre o uso na Rifabutina.</v>
      </c>
      <c r="AN268" s="14" t="str">
        <f t="shared" si="259"/>
        <v>#material promocional: as Dra se confundiram cm as capas dos materiais de ciclo, pois informou que são muito parecidos.</v>
      </c>
      <c r="AO268" s="14" t="str">
        <f t="shared" si="260"/>
        <v/>
      </c>
      <c r="AP268" s="14" t="str">
        <f t="shared" si="261"/>
        <v/>
      </c>
      <c r="AQ268" s="14" t="str">
        <f t="shared" si="262"/>
        <v/>
      </c>
      <c r="AR268" s="14" t="str">
        <f t="shared" si="263"/>
        <v/>
      </c>
    </row>
    <row r="269" spans="1:44" x14ac:dyDescent="0.25">
      <c r="A269">
        <v>1</v>
      </c>
      <c r="B269" t="s">
        <v>28</v>
      </c>
      <c r="C269">
        <v>393106</v>
      </c>
      <c r="D269" s="40">
        <v>41404.472222222197</v>
      </c>
      <c r="E269" s="40">
        <v>41404.974999999999</v>
      </c>
      <c r="F269" s="40">
        <v>41404.936111111099</v>
      </c>
      <c r="G269" t="s">
        <v>29</v>
      </c>
      <c r="H269">
        <v>60000012514447</v>
      </c>
      <c r="I269" t="s">
        <v>4810</v>
      </c>
      <c r="J269" t="s">
        <v>4811</v>
      </c>
      <c r="K269" t="s">
        <v>41</v>
      </c>
      <c r="L269">
        <v>3</v>
      </c>
      <c r="M269" t="s">
        <v>33</v>
      </c>
      <c r="N269">
        <v>60000015461254</v>
      </c>
      <c r="O269">
        <v>60000016462663</v>
      </c>
      <c r="P269">
        <v>140205000001332</v>
      </c>
      <c r="R269" t="s">
        <v>34</v>
      </c>
      <c r="S269" t="s">
        <v>35</v>
      </c>
      <c r="T269" t="s">
        <v>36</v>
      </c>
      <c r="W269" t="s">
        <v>37</v>
      </c>
      <c r="AC269" t="s">
        <v>4812</v>
      </c>
      <c r="AD269" t="s">
        <v>1437</v>
      </c>
      <c r="AE269" s="14" t="str">
        <f t="shared" si="299"/>
        <v>Almoço com a medica no TirrenoMedica comentou que fará inicio de terapia no ambulatório do Emílio RibasMedica tem trabalho focado em rim</v>
      </c>
      <c r="AF269" s="14" t="str">
        <f t="shared" si="301"/>
        <v>Almoço com a medica no TirrenoMedica comentou que fará inicio de terapia no ambulatório do Emílio RibasMedica tem trabalho focado em rim</v>
      </c>
      <c r="AG269" s="14">
        <f t="shared" si="302"/>
        <v>1</v>
      </c>
      <c r="AH269" s="14">
        <f t="shared" ref="AH269:AL269" si="313">IFERROR(FIND("#",$AF269,AG269+1),LEN($AF269)+1)</f>
        <v>137</v>
      </c>
      <c r="AI269" s="14">
        <f t="shared" si="313"/>
        <v>137</v>
      </c>
      <c r="AJ269" s="14">
        <f t="shared" si="313"/>
        <v>137</v>
      </c>
      <c r="AK269" s="14">
        <f t="shared" si="313"/>
        <v>137</v>
      </c>
      <c r="AL269" s="14">
        <f t="shared" si="313"/>
        <v>137</v>
      </c>
      <c r="AM269" s="14" t="str">
        <f t="shared" si="258"/>
        <v>Almoço com a medica no TirrenoMedica comentou que fará inicio de terapia no ambulatório do Emílio RibasMedica tem trabalho focado em rim</v>
      </c>
      <c r="AN269" s="14" t="str">
        <f t="shared" si="259"/>
        <v/>
      </c>
      <c r="AO269" s="14" t="str">
        <f t="shared" si="260"/>
        <v/>
      </c>
      <c r="AP269" s="14" t="str">
        <f t="shared" si="261"/>
        <v/>
      </c>
      <c r="AQ269" s="14" t="str">
        <f t="shared" si="262"/>
        <v/>
      </c>
      <c r="AR269" s="14" t="str">
        <f t="shared" si="263"/>
        <v/>
      </c>
    </row>
    <row r="270" spans="1:44" x14ac:dyDescent="0.25">
      <c r="A270">
        <v>1</v>
      </c>
      <c r="B270" t="s">
        <v>28</v>
      </c>
      <c r="C270">
        <v>393106</v>
      </c>
      <c r="D270" s="40">
        <v>41403.75</v>
      </c>
      <c r="E270" s="40">
        <v>41404.973611111098</v>
      </c>
      <c r="F270" s="40">
        <v>41404.936111111099</v>
      </c>
      <c r="G270" t="s">
        <v>29</v>
      </c>
      <c r="H270">
        <v>60000012268919</v>
      </c>
      <c r="I270" t="s">
        <v>2081</v>
      </c>
      <c r="J270" t="s">
        <v>2082</v>
      </c>
      <c r="K270" t="s">
        <v>41</v>
      </c>
      <c r="L270">
        <v>3</v>
      </c>
      <c r="M270" t="s">
        <v>33</v>
      </c>
      <c r="N270">
        <v>60000015461254</v>
      </c>
      <c r="O270">
        <v>60000016462663</v>
      </c>
      <c r="P270">
        <v>140205000001325</v>
      </c>
      <c r="R270" t="s">
        <v>34</v>
      </c>
      <c r="S270" t="s">
        <v>35</v>
      </c>
      <c r="T270" t="s">
        <v>36</v>
      </c>
      <c r="W270" t="s">
        <v>37</v>
      </c>
      <c r="AC270" t="s">
        <v>4813</v>
      </c>
      <c r="AD270" t="s">
        <v>1437</v>
      </c>
      <c r="AE270" s="14" t="str">
        <f t="shared" si="299"/>
        <v>Kaletra com tdf e comorbidades rim e ossoParticipação no evento de comorbidades do Emílio RibasJantar no figueira rubayat</v>
      </c>
      <c r="AF270" s="14" t="str">
        <f t="shared" si="301"/>
        <v>Kaletra com tdf e comorbidades rim e ossoParticipação no evento de comorbidades do Emílio RibasJantar no figueira rubayat</v>
      </c>
      <c r="AG270" s="14">
        <f t="shared" si="302"/>
        <v>1</v>
      </c>
      <c r="AH270" s="14">
        <f t="shared" ref="AH270:AL270" si="314">IFERROR(FIND("#",$AF270,AG270+1),LEN($AF270)+1)</f>
        <v>122</v>
      </c>
      <c r="AI270" s="14">
        <f t="shared" si="314"/>
        <v>122</v>
      </c>
      <c r="AJ270" s="14">
        <f t="shared" si="314"/>
        <v>122</v>
      </c>
      <c r="AK270" s="14">
        <f t="shared" si="314"/>
        <v>122</v>
      </c>
      <c r="AL270" s="14">
        <f t="shared" si="314"/>
        <v>122</v>
      </c>
      <c r="AM270" s="14" t="str">
        <f t="shared" si="258"/>
        <v>Kaletra com tdf e comorbidades rim e ossoParticipação no evento de comorbidades do Emílio RibasJantar no figueira rubayat</v>
      </c>
      <c r="AN270" s="14" t="str">
        <f t="shared" si="259"/>
        <v/>
      </c>
      <c r="AO270" s="14" t="str">
        <f t="shared" si="260"/>
        <v/>
      </c>
      <c r="AP270" s="14" t="str">
        <f t="shared" si="261"/>
        <v/>
      </c>
      <c r="AQ270" s="14" t="str">
        <f t="shared" si="262"/>
        <v/>
      </c>
      <c r="AR270" s="14" t="str">
        <f t="shared" si="263"/>
        <v/>
      </c>
    </row>
    <row r="271" spans="1:44" x14ac:dyDescent="0.25">
      <c r="A271">
        <v>1</v>
      </c>
      <c r="B271" t="s">
        <v>28</v>
      </c>
      <c r="C271">
        <v>393106</v>
      </c>
      <c r="D271" s="40">
        <v>41403.583333333299</v>
      </c>
      <c r="E271" s="40">
        <v>41404.969444444403</v>
      </c>
      <c r="F271" s="40">
        <v>41404.936111111099</v>
      </c>
      <c r="G271" t="s">
        <v>29</v>
      </c>
      <c r="H271">
        <v>60000012283651</v>
      </c>
      <c r="I271" t="s">
        <v>1959</v>
      </c>
      <c r="J271" t="s">
        <v>1960</v>
      </c>
      <c r="K271" t="s">
        <v>32</v>
      </c>
      <c r="L271">
        <v>4</v>
      </c>
      <c r="M271" t="s">
        <v>33</v>
      </c>
      <c r="N271">
        <v>60000015461254</v>
      </c>
      <c r="O271">
        <v>60000016462663</v>
      </c>
      <c r="P271">
        <v>140205000001304</v>
      </c>
      <c r="R271" t="s">
        <v>34</v>
      </c>
      <c r="S271" t="s">
        <v>35</v>
      </c>
      <c r="T271" t="s">
        <v>36</v>
      </c>
      <c r="W271" t="s">
        <v>37</v>
      </c>
      <c r="AC271" t="s">
        <v>4814</v>
      </c>
      <c r="AD271" t="s">
        <v>1437</v>
      </c>
      <c r="AE271" s="14" t="str">
        <f t="shared" si="299"/>
        <v>Encaminhamento de pacientes para a Várzea do carmo#mercado encaminhamento de pacientes virgens de terapia para serem tratados na Várzea do Carmo, dois médicos com pouco conhecimento em tarv e com oportunidade de seguir o consenso brasileiroEvento de comorbidades do Emílio RibasJantar no figueira rubayat</v>
      </c>
      <c r="AF271" s="14" t="str">
        <f t="shared" si="301"/>
        <v>Encaminhamento de pacientes para a Várzea do carmo#mercado encaminhamento de pacientes virgens de terapia para serem tratados na Várzea do Carmo, dois médicos com pouco conhecimento em tarv e com oportunidade de seguir o consenso brasileiroEvento de comorbidades do Emílio RibasJantar no figueira rubayat</v>
      </c>
      <c r="AG271" s="14">
        <f>IFERROR(FIND("#",AF271),1)</f>
        <v>51</v>
      </c>
      <c r="AH271" s="14">
        <f t="shared" ref="AH271:AL271" si="315">IFERROR(FIND("#",$AF271,AG271+1),LEN($AF271)+1)</f>
        <v>305</v>
      </c>
      <c r="AI271" s="14">
        <f t="shared" si="315"/>
        <v>305</v>
      </c>
      <c r="AJ271" s="14">
        <f t="shared" si="315"/>
        <v>305</v>
      </c>
      <c r="AK271" s="14">
        <f t="shared" si="315"/>
        <v>305</v>
      </c>
      <c r="AL271" s="14">
        <f t="shared" si="315"/>
        <v>305</v>
      </c>
      <c r="AM271" s="14" t="str">
        <f t="shared" si="258"/>
        <v>#mercado encaminhamento de pacientes virgens de terapia para serem tratados na Várzea do Carmo, dois médicos com pouco conhecimento em tarv e com oportunidade de seguir o consenso brasileiroEvento de comorbidades do Emílio RibasJantar no figueira rubayat</v>
      </c>
      <c r="AN271" s="14" t="str">
        <f t="shared" si="259"/>
        <v/>
      </c>
      <c r="AO271" s="14" t="str">
        <f t="shared" si="260"/>
        <v/>
      </c>
      <c r="AP271" s="14" t="str">
        <f t="shared" si="261"/>
        <v/>
      </c>
      <c r="AQ271" s="14" t="str">
        <f t="shared" si="262"/>
        <v/>
      </c>
      <c r="AR271" s="14" t="str">
        <f t="shared" si="263"/>
        <v/>
      </c>
    </row>
    <row r="272" spans="1:44" x14ac:dyDescent="0.25">
      <c r="A272">
        <v>1</v>
      </c>
      <c r="B272" t="s">
        <v>28</v>
      </c>
      <c r="C272">
        <v>393106</v>
      </c>
      <c r="D272" s="40">
        <v>41403.5</v>
      </c>
      <c r="E272" s="40">
        <v>41404.967361111099</v>
      </c>
      <c r="F272" s="40">
        <v>41404.936111111099</v>
      </c>
      <c r="G272" t="s">
        <v>29</v>
      </c>
      <c r="H272">
        <v>60000012500839</v>
      </c>
      <c r="I272" t="s">
        <v>212</v>
      </c>
      <c r="J272" t="s">
        <v>213</v>
      </c>
      <c r="K272" t="s">
        <v>32</v>
      </c>
      <c r="L272">
        <v>4</v>
      </c>
      <c r="M272" t="s">
        <v>33</v>
      </c>
      <c r="N272">
        <v>60000015461254</v>
      </c>
      <c r="O272">
        <v>60000016462663</v>
      </c>
      <c r="P272">
        <v>140205000001297</v>
      </c>
      <c r="R272" t="s">
        <v>34</v>
      </c>
      <c r="S272" t="s">
        <v>35</v>
      </c>
      <c r="T272" t="s">
        <v>36</v>
      </c>
      <c r="W272" t="s">
        <v>37</v>
      </c>
      <c r="AC272" t="s">
        <v>4815</v>
      </c>
      <c r="AD272" t="s">
        <v>1437</v>
      </c>
      <c r="AE272" s="14" t="str">
        <f t="shared" si="299"/>
        <v>Evento comorbidades do Emílio Ribas,Participei do jantar</v>
      </c>
      <c r="AF272" s="14" t="str">
        <f t="shared" si="301"/>
        <v>Evento comorbidades do Emílio Ribas,Participei do jantar</v>
      </c>
      <c r="AG272" s="14">
        <f t="shared" si="302"/>
        <v>1</v>
      </c>
      <c r="AH272" s="14">
        <f t="shared" ref="AH272:AL272" si="316">IFERROR(FIND("#",$AF272,AG272+1),LEN($AF272)+1)</f>
        <v>57</v>
      </c>
      <c r="AI272" s="14">
        <f t="shared" si="316"/>
        <v>57</v>
      </c>
      <c r="AJ272" s="14">
        <f t="shared" si="316"/>
        <v>57</v>
      </c>
      <c r="AK272" s="14">
        <f t="shared" si="316"/>
        <v>57</v>
      </c>
      <c r="AL272" s="14">
        <f t="shared" si="316"/>
        <v>57</v>
      </c>
      <c r="AM272" s="14" t="str">
        <f t="shared" si="258"/>
        <v>Evento comorbidades do Emílio Ribas,Participei do jantar</v>
      </c>
      <c r="AN272" s="14" t="str">
        <f t="shared" si="259"/>
        <v/>
      </c>
      <c r="AO272" s="14" t="str">
        <f t="shared" si="260"/>
        <v/>
      </c>
      <c r="AP272" s="14" t="str">
        <f t="shared" si="261"/>
        <v/>
      </c>
      <c r="AQ272" s="14" t="str">
        <f t="shared" si="262"/>
        <v/>
      </c>
      <c r="AR272" s="14" t="str">
        <f t="shared" si="263"/>
        <v/>
      </c>
    </row>
    <row r="273" spans="1:44" x14ac:dyDescent="0.25">
      <c r="A273">
        <v>1</v>
      </c>
      <c r="B273" t="s">
        <v>28</v>
      </c>
      <c r="C273">
        <v>393106</v>
      </c>
      <c r="D273" s="40">
        <v>41403.427083333299</v>
      </c>
      <c r="E273" s="40">
        <v>41404.970138888901</v>
      </c>
      <c r="F273" s="40">
        <v>41404.936111111099</v>
      </c>
      <c r="G273" t="s">
        <v>29</v>
      </c>
      <c r="H273">
        <v>60000012348519</v>
      </c>
      <c r="I273" t="s">
        <v>1944</v>
      </c>
      <c r="J273" t="s">
        <v>1945</v>
      </c>
      <c r="K273" t="s">
        <v>32</v>
      </c>
      <c r="L273">
        <v>3</v>
      </c>
      <c r="M273" t="s">
        <v>33</v>
      </c>
      <c r="N273">
        <v>60000015461254</v>
      </c>
      <c r="O273">
        <v>60000016462663</v>
      </c>
      <c r="P273">
        <v>140205000001311</v>
      </c>
      <c r="R273" t="s">
        <v>34</v>
      </c>
      <c r="S273" t="s">
        <v>35</v>
      </c>
      <c r="T273" t="s">
        <v>36</v>
      </c>
      <c r="W273" t="s">
        <v>37</v>
      </c>
      <c r="AC273" t="s">
        <v>4816</v>
      </c>
      <c r="AD273" t="s">
        <v>1437</v>
      </c>
      <c r="AE273" s="14" t="str">
        <f t="shared" si="299"/>
        <v>Tratamento de casais sorodiscordantesReforço do posicionamento do consenso quanto a inicio de tarv com tdfKaletra tem menor toxicidade renal</v>
      </c>
      <c r="AF273" s="14" t="str">
        <f t="shared" si="301"/>
        <v>Tratamento de casais sorodiscordantesReforço do posicionamento do consenso quanto a inicio de tarv com tdfKaletra tem menor toxicidade renal</v>
      </c>
      <c r="AG273" s="14">
        <f t="shared" si="302"/>
        <v>1</v>
      </c>
      <c r="AH273" s="14">
        <f t="shared" ref="AH273:AL273" si="317">IFERROR(FIND("#",$AF273,AG273+1),LEN($AF273)+1)</f>
        <v>141</v>
      </c>
      <c r="AI273" s="14">
        <f t="shared" si="317"/>
        <v>141</v>
      </c>
      <c r="AJ273" s="14">
        <f t="shared" si="317"/>
        <v>141</v>
      </c>
      <c r="AK273" s="14">
        <f t="shared" si="317"/>
        <v>141</v>
      </c>
      <c r="AL273" s="14">
        <f t="shared" si="317"/>
        <v>141</v>
      </c>
      <c r="AM273" s="14" t="str">
        <f t="shared" si="258"/>
        <v>Tratamento de casais sorodiscordantesReforço do posicionamento do consenso quanto a inicio de tarv com tdfKaletra tem menor toxicidade renal</v>
      </c>
      <c r="AN273" s="14" t="str">
        <f t="shared" si="259"/>
        <v/>
      </c>
      <c r="AO273" s="14" t="str">
        <f t="shared" si="260"/>
        <v/>
      </c>
      <c r="AP273" s="14" t="str">
        <f t="shared" si="261"/>
        <v/>
      </c>
      <c r="AQ273" s="14" t="str">
        <f t="shared" si="262"/>
        <v/>
      </c>
      <c r="AR273" s="14" t="str">
        <f t="shared" si="263"/>
        <v/>
      </c>
    </row>
    <row r="274" spans="1:44" x14ac:dyDescent="0.25">
      <c r="A274">
        <v>1</v>
      </c>
      <c r="B274" t="s">
        <v>28</v>
      </c>
      <c r="C274">
        <v>393106</v>
      </c>
      <c r="D274" s="40">
        <v>41403.385416666701</v>
      </c>
      <c r="E274" s="40">
        <v>41404.972222222197</v>
      </c>
      <c r="F274" s="40">
        <v>41404.936111111099</v>
      </c>
      <c r="G274" t="s">
        <v>29</v>
      </c>
      <c r="H274">
        <v>60000012501703</v>
      </c>
      <c r="I274" t="s">
        <v>1922</v>
      </c>
      <c r="J274" t="s">
        <v>1923</v>
      </c>
      <c r="K274" t="s">
        <v>32</v>
      </c>
      <c r="L274">
        <v>4</v>
      </c>
      <c r="M274" t="s">
        <v>33</v>
      </c>
      <c r="N274">
        <v>60000015461254</v>
      </c>
      <c r="O274">
        <v>60000016462663</v>
      </c>
      <c r="P274">
        <v>140205000001318</v>
      </c>
      <c r="R274" t="s">
        <v>34</v>
      </c>
      <c r="S274" t="s">
        <v>35</v>
      </c>
      <c r="T274" t="s">
        <v>36</v>
      </c>
      <c r="W274" t="s">
        <v>37</v>
      </c>
      <c r="AC274" t="s">
        <v>4817</v>
      </c>
      <c r="AD274" t="s">
        <v>1437</v>
      </c>
      <c r="AE274" s="14" t="str">
        <f t="shared" si="299"/>
        <v>Kaletra com tdf, considerações do consensoComorbidades, menor toxicidade renal#sol medica solicitou apoio para congresso brasileiro em fortaleza</v>
      </c>
      <c r="AF274" s="14" t="str">
        <f t="shared" si="301"/>
        <v>Kaletra com tdf, considerações do consensoComorbidades, menor toxicidade renal#sol medica solicitou apoio para congresso brasileiro em fortaleza</v>
      </c>
      <c r="AG274" s="14">
        <f t="shared" si="302"/>
        <v>79</v>
      </c>
      <c r="AH274" s="14">
        <f t="shared" ref="AH274:AL274" si="318">IFERROR(FIND("#",$AF274,AG274+1),LEN($AF274)+1)</f>
        <v>145</v>
      </c>
      <c r="AI274" s="14">
        <f t="shared" si="318"/>
        <v>145</v>
      </c>
      <c r="AJ274" s="14">
        <f t="shared" si="318"/>
        <v>145</v>
      </c>
      <c r="AK274" s="14">
        <f t="shared" si="318"/>
        <v>145</v>
      </c>
      <c r="AL274" s="14">
        <f t="shared" si="318"/>
        <v>145</v>
      </c>
      <c r="AM274" s="14" t="str">
        <f t="shared" si="258"/>
        <v>#sol medica solicitou apoio para congresso brasileiro em fortaleza</v>
      </c>
      <c r="AN274" s="14" t="str">
        <f t="shared" si="259"/>
        <v/>
      </c>
      <c r="AO274" s="14" t="str">
        <f t="shared" si="260"/>
        <v/>
      </c>
      <c r="AP274" s="14" t="str">
        <f t="shared" si="261"/>
        <v/>
      </c>
      <c r="AQ274" s="14" t="str">
        <f t="shared" si="262"/>
        <v/>
      </c>
      <c r="AR274" s="14" t="str">
        <f t="shared" si="263"/>
        <v/>
      </c>
    </row>
    <row r="275" spans="1:44" x14ac:dyDescent="0.25">
      <c r="A275">
        <v>1</v>
      </c>
      <c r="B275" t="s">
        <v>28</v>
      </c>
      <c r="C275">
        <v>393106</v>
      </c>
      <c r="D275" s="40">
        <v>41402.590277777803</v>
      </c>
      <c r="E275" s="40">
        <v>41404.977083333302</v>
      </c>
      <c r="F275" s="40">
        <v>41404.936111111099</v>
      </c>
      <c r="G275" t="s">
        <v>29</v>
      </c>
      <c r="H275">
        <v>60000012551531</v>
      </c>
      <c r="I275" t="s">
        <v>218</v>
      </c>
      <c r="J275" t="s">
        <v>219</v>
      </c>
      <c r="K275" t="s">
        <v>32</v>
      </c>
      <c r="L275">
        <v>6</v>
      </c>
      <c r="M275" t="s">
        <v>33</v>
      </c>
      <c r="N275">
        <v>60000015461254</v>
      </c>
      <c r="O275">
        <v>60000016462663</v>
      </c>
      <c r="P275">
        <v>140205000001339</v>
      </c>
      <c r="R275" t="s">
        <v>34</v>
      </c>
      <c r="S275" t="s">
        <v>35</v>
      </c>
      <c r="T275" t="s">
        <v>36</v>
      </c>
      <c r="W275" t="s">
        <v>37</v>
      </c>
      <c r="AC275" t="s">
        <v>4818</v>
      </c>
      <c r="AD275" t="s">
        <v>1437</v>
      </c>
      <c r="AE275" s="14" t="str">
        <f t="shared" si="299"/>
        <v>Crt em greveConversei com a medica sobre sustentabilidade do programa e benefícios de kaletraCoformulacaoFlexibilidade qdSem refrigeração</v>
      </c>
      <c r="AF275" s="14" t="str">
        <f t="shared" si="301"/>
        <v>Crt em greveConversei com a medica sobre sustentabilidade do programa e benefícios de kaletraCoformulacaoFlexibilidade qdSem refrigeração</v>
      </c>
      <c r="AG275" s="14">
        <f t="shared" si="302"/>
        <v>1</v>
      </c>
      <c r="AH275" s="14">
        <f t="shared" ref="AH275:AL275" si="319">IFERROR(FIND("#",$AF275,AG275+1),LEN($AF275)+1)</f>
        <v>138</v>
      </c>
      <c r="AI275" s="14">
        <f t="shared" si="319"/>
        <v>138</v>
      </c>
      <c r="AJ275" s="14">
        <f t="shared" si="319"/>
        <v>138</v>
      </c>
      <c r="AK275" s="14">
        <f t="shared" si="319"/>
        <v>138</v>
      </c>
      <c r="AL275" s="14">
        <f t="shared" si="319"/>
        <v>138</v>
      </c>
      <c r="AM275" s="14" t="str">
        <f t="shared" si="258"/>
        <v>Crt em greveConversei com a medica sobre sustentabilidade do programa e benefícios de kaletraCoformulacaoFlexibilidade qdSem refrigeração</v>
      </c>
      <c r="AN275" s="14" t="str">
        <f t="shared" si="259"/>
        <v/>
      </c>
      <c r="AO275" s="14" t="str">
        <f t="shared" si="260"/>
        <v/>
      </c>
      <c r="AP275" s="14" t="str">
        <f t="shared" si="261"/>
        <v/>
      </c>
      <c r="AQ275" s="14" t="str">
        <f t="shared" si="262"/>
        <v/>
      </c>
      <c r="AR275" s="14" t="str">
        <f t="shared" si="263"/>
        <v/>
      </c>
    </row>
    <row r="276" spans="1:44" x14ac:dyDescent="0.25">
      <c r="A276">
        <v>1</v>
      </c>
      <c r="B276" t="s">
        <v>28</v>
      </c>
      <c r="C276">
        <v>393106</v>
      </c>
      <c r="D276" s="40">
        <v>41402.434027777803</v>
      </c>
      <c r="E276" s="40">
        <v>41402.7277777778</v>
      </c>
      <c r="F276" s="40">
        <v>41402.6875</v>
      </c>
      <c r="G276" t="s">
        <v>29</v>
      </c>
      <c r="H276">
        <v>60000012469075</v>
      </c>
      <c r="I276" t="s">
        <v>1966</v>
      </c>
      <c r="J276" t="s">
        <v>1967</v>
      </c>
      <c r="K276" t="s">
        <v>41</v>
      </c>
      <c r="L276">
        <v>3</v>
      </c>
      <c r="M276" t="s">
        <v>33</v>
      </c>
      <c r="N276">
        <v>60000015461254</v>
      </c>
      <c r="O276">
        <v>60000016462663</v>
      </c>
      <c r="P276">
        <v>140205000001259</v>
      </c>
      <c r="R276" t="s">
        <v>34</v>
      </c>
      <c r="S276" t="s">
        <v>35</v>
      </c>
      <c r="T276" t="s">
        <v>36</v>
      </c>
      <c r="W276" t="s">
        <v>176</v>
      </c>
      <c r="X276" t="s">
        <v>37</v>
      </c>
      <c r="AC276" t="s">
        <v>4819</v>
      </c>
      <c r="AD276" t="s">
        <v>1437</v>
      </c>
      <c r="AE276" s="14" t="str">
        <f t="shared" si="299"/>
        <v>Conversei sobre athus, e sua agenda</v>
      </c>
      <c r="AF276" s="14" t="str">
        <f t="shared" si="301"/>
        <v>Conversei sobre athus, e sua agenda</v>
      </c>
      <c r="AG276" s="14">
        <f t="shared" si="302"/>
        <v>1</v>
      </c>
      <c r="AH276" s="14">
        <f t="shared" ref="AH276:AL276" si="320">IFERROR(FIND("#",$AF276,AG276+1),LEN($AF276)+1)</f>
        <v>36</v>
      </c>
      <c r="AI276" s="14">
        <f t="shared" si="320"/>
        <v>36</v>
      </c>
      <c r="AJ276" s="14">
        <f t="shared" si="320"/>
        <v>36</v>
      </c>
      <c r="AK276" s="14">
        <f t="shared" si="320"/>
        <v>36</v>
      </c>
      <c r="AL276" s="14">
        <f t="shared" si="320"/>
        <v>36</v>
      </c>
      <c r="AM276" s="14" t="str">
        <f t="shared" si="258"/>
        <v>Conversei sobre athus, e sua agenda</v>
      </c>
      <c r="AN276" s="14" t="str">
        <f t="shared" si="259"/>
        <v/>
      </c>
      <c r="AO276" s="14" t="str">
        <f t="shared" si="260"/>
        <v/>
      </c>
      <c r="AP276" s="14" t="str">
        <f t="shared" si="261"/>
        <v/>
      </c>
      <c r="AQ276" s="14" t="str">
        <f t="shared" si="262"/>
        <v/>
      </c>
      <c r="AR276" s="14" t="str">
        <f t="shared" si="263"/>
        <v/>
      </c>
    </row>
    <row r="277" spans="1:44" x14ac:dyDescent="0.25">
      <c r="A277">
        <v>1</v>
      </c>
      <c r="B277" t="s">
        <v>28</v>
      </c>
      <c r="C277">
        <v>393106</v>
      </c>
      <c r="D277" s="40">
        <v>41402.434027777803</v>
      </c>
      <c r="E277" s="40">
        <v>41402.7277777778</v>
      </c>
      <c r="F277" s="40">
        <v>41402.6875</v>
      </c>
      <c r="G277" t="s">
        <v>29</v>
      </c>
      <c r="H277">
        <v>60000012469075</v>
      </c>
      <c r="I277" t="s">
        <v>1966</v>
      </c>
      <c r="J277" t="s">
        <v>1967</v>
      </c>
      <c r="K277" t="s">
        <v>41</v>
      </c>
      <c r="L277">
        <v>3</v>
      </c>
      <c r="M277" t="s">
        <v>33</v>
      </c>
      <c r="N277">
        <v>60000015461254</v>
      </c>
      <c r="O277">
        <v>60000016462663</v>
      </c>
      <c r="P277">
        <v>140205000001259</v>
      </c>
      <c r="R277" t="s">
        <v>34</v>
      </c>
      <c r="S277" t="s">
        <v>35</v>
      </c>
      <c r="T277" t="s">
        <v>36</v>
      </c>
      <c r="W277" t="s">
        <v>176</v>
      </c>
      <c r="X277" t="s">
        <v>37</v>
      </c>
      <c r="AC277" t="s">
        <v>4819</v>
      </c>
      <c r="AD277" t="s">
        <v>1437</v>
      </c>
      <c r="AE277" s="14" t="str">
        <f t="shared" si="299"/>
        <v>Conversei sobre athus, e sua agenda</v>
      </c>
      <c r="AF277" s="14" t="str">
        <f t="shared" si="301"/>
        <v>Conversei sobre athus, e sua agenda</v>
      </c>
      <c r="AG277" s="14">
        <f t="shared" si="302"/>
        <v>1</v>
      </c>
      <c r="AH277" s="14">
        <f t="shared" ref="AH277:AL277" si="321">IFERROR(FIND("#",$AF277,AG277+1),LEN($AF277)+1)</f>
        <v>36</v>
      </c>
      <c r="AI277" s="14">
        <f t="shared" si="321"/>
        <v>36</v>
      </c>
      <c r="AJ277" s="14">
        <f t="shared" si="321"/>
        <v>36</v>
      </c>
      <c r="AK277" s="14">
        <f t="shared" si="321"/>
        <v>36</v>
      </c>
      <c r="AL277" s="14">
        <f t="shared" si="321"/>
        <v>36</v>
      </c>
      <c r="AM277" s="14" t="str">
        <f t="shared" si="258"/>
        <v>Conversei sobre athus, e sua agenda</v>
      </c>
      <c r="AN277" s="14" t="str">
        <f t="shared" si="259"/>
        <v/>
      </c>
      <c r="AO277" s="14" t="str">
        <f t="shared" si="260"/>
        <v/>
      </c>
      <c r="AP277" s="14" t="str">
        <f t="shared" si="261"/>
        <v/>
      </c>
      <c r="AQ277" s="14" t="str">
        <f t="shared" si="262"/>
        <v/>
      </c>
      <c r="AR277" s="14" t="str">
        <f t="shared" si="263"/>
        <v/>
      </c>
    </row>
    <row r="278" spans="1:44" x14ac:dyDescent="0.25">
      <c r="A278">
        <v>1</v>
      </c>
      <c r="B278" t="s">
        <v>28</v>
      </c>
      <c r="C278">
        <v>393106</v>
      </c>
      <c r="D278" s="40">
        <v>41401.645833333299</v>
      </c>
      <c r="E278" s="40">
        <v>41402.729861111096</v>
      </c>
      <c r="F278" s="40">
        <v>41403.390277777798</v>
      </c>
      <c r="G278" t="s">
        <v>29</v>
      </c>
      <c r="H278">
        <v>60000012588935</v>
      </c>
      <c r="I278" t="s">
        <v>1994</v>
      </c>
      <c r="J278" t="s">
        <v>1995</v>
      </c>
      <c r="K278" t="s">
        <v>41</v>
      </c>
      <c r="L278">
        <v>3</v>
      </c>
      <c r="M278" t="s">
        <v>33</v>
      </c>
      <c r="N278">
        <v>60000015461254</v>
      </c>
      <c r="O278">
        <v>60000016462663</v>
      </c>
      <c r="P278">
        <v>140205000001274</v>
      </c>
      <c r="R278" t="s">
        <v>34</v>
      </c>
      <c r="S278" t="s">
        <v>35</v>
      </c>
      <c r="T278" t="s">
        <v>36</v>
      </c>
      <c r="W278" t="s">
        <v>37</v>
      </c>
      <c r="AC278" t="s">
        <v>4820</v>
      </c>
      <c r="AD278" t="s">
        <v>1437</v>
      </c>
      <c r="AE278" s="14" t="str">
        <f t="shared" si="299"/>
        <v>Reunião na unifesp sobre esquema arv pôs primeira falhaKaletra foi citado por sua coformulacao e potência</v>
      </c>
      <c r="AF278" s="14" t="str">
        <f t="shared" si="301"/>
        <v>Reunião na unifesp sobre esquema arv pôs primeira falhaKaletra foi citado por sua coformulacao e potência</v>
      </c>
      <c r="AG278" s="14">
        <f t="shared" si="302"/>
        <v>1</v>
      </c>
      <c r="AH278" s="14">
        <f t="shared" ref="AH278:AL278" si="322">IFERROR(FIND("#",$AF278,AG278+1),LEN($AF278)+1)</f>
        <v>106</v>
      </c>
      <c r="AI278" s="14">
        <f t="shared" si="322"/>
        <v>106</v>
      </c>
      <c r="AJ278" s="14">
        <f t="shared" si="322"/>
        <v>106</v>
      </c>
      <c r="AK278" s="14">
        <f t="shared" si="322"/>
        <v>106</v>
      </c>
      <c r="AL278" s="14">
        <f t="shared" si="322"/>
        <v>106</v>
      </c>
      <c r="AM278" s="14" t="str">
        <f t="shared" si="258"/>
        <v>Reunião na unifesp sobre esquema arv pôs primeira falhaKaletra foi citado por sua coformulacao e potência</v>
      </c>
      <c r="AN278" s="14" t="str">
        <f t="shared" si="259"/>
        <v/>
      </c>
      <c r="AO278" s="14" t="str">
        <f t="shared" si="260"/>
        <v/>
      </c>
      <c r="AP278" s="14" t="str">
        <f t="shared" si="261"/>
        <v/>
      </c>
      <c r="AQ278" s="14" t="str">
        <f t="shared" si="262"/>
        <v/>
      </c>
      <c r="AR278" s="14" t="str">
        <f t="shared" si="263"/>
        <v/>
      </c>
    </row>
    <row r="279" spans="1:44" x14ac:dyDescent="0.25">
      <c r="A279">
        <v>1</v>
      </c>
      <c r="B279" t="s">
        <v>28</v>
      </c>
      <c r="C279">
        <v>393106</v>
      </c>
      <c r="D279" s="40">
        <v>41401.600694444402</v>
      </c>
      <c r="E279" s="40">
        <v>41402.728472222203</v>
      </c>
      <c r="F279" s="40">
        <v>41402.6875</v>
      </c>
      <c r="G279" t="s">
        <v>29</v>
      </c>
      <c r="H279">
        <v>60000012514411</v>
      </c>
      <c r="I279" t="s">
        <v>2016</v>
      </c>
      <c r="J279" t="s">
        <v>2017</v>
      </c>
      <c r="K279" t="s">
        <v>32</v>
      </c>
      <c r="L279">
        <v>3</v>
      </c>
      <c r="M279" t="s">
        <v>33</v>
      </c>
      <c r="N279">
        <v>60000015461254</v>
      </c>
      <c r="O279">
        <v>60000016462663</v>
      </c>
      <c r="P279">
        <v>140205000001267</v>
      </c>
      <c r="R279" t="s">
        <v>34</v>
      </c>
      <c r="S279" t="s">
        <v>35</v>
      </c>
      <c r="T279" t="s">
        <v>36</v>
      </c>
      <c r="W279" t="s">
        <v>37</v>
      </c>
      <c r="AC279" t="s">
        <v>4821</v>
      </c>
      <c r="AD279" t="s">
        <v>1437</v>
      </c>
      <c r="AE279" s="14" t="str">
        <f t="shared" si="299"/>
        <v>Reunião da unifesp sobre esquema pôs primeira falhaCitado kaletra por sua potência e durabilidade</v>
      </c>
      <c r="AF279" s="14" t="str">
        <f t="shared" si="301"/>
        <v>Reunião da unifesp sobre esquema pôs primeira falhaCitado kaletra por sua potência e durabilidade</v>
      </c>
      <c r="AG279" s="14">
        <f t="shared" si="302"/>
        <v>1</v>
      </c>
      <c r="AH279" s="14">
        <f t="shared" ref="AH279:AL279" si="323">IFERROR(FIND("#",$AF279,AG279+1),LEN($AF279)+1)</f>
        <v>98</v>
      </c>
      <c r="AI279" s="14">
        <f t="shared" si="323"/>
        <v>98</v>
      </c>
      <c r="AJ279" s="14">
        <f t="shared" si="323"/>
        <v>98</v>
      </c>
      <c r="AK279" s="14">
        <f t="shared" si="323"/>
        <v>98</v>
      </c>
      <c r="AL279" s="14">
        <f t="shared" si="323"/>
        <v>98</v>
      </c>
      <c r="AM279" s="14" t="str">
        <f t="shared" si="258"/>
        <v>Reunião da unifesp sobre esquema pôs primeira falhaCitado kaletra por sua potência e durabilidade</v>
      </c>
      <c r="AN279" s="14" t="str">
        <f t="shared" si="259"/>
        <v/>
      </c>
      <c r="AO279" s="14" t="str">
        <f t="shared" si="260"/>
        <v/>
      </c>
      <c r="AP279" s="14" t="str">
        <f t="shared" si="261"/>
        <v/>
      </c>
      <c r="AQ279" s="14" t="str">
        <f t="shared" si="262"/>
        <v/>
      </c>
      <c r="AR279" s="14" t="str">
        <f t="shared" si="263"/>
        <v/>
      </c>
    </row>
    <row r="280" spans="1:44" x14ac:dyDescent="0.25">
      <c r="A280">
        <v>1</v>
      </c>
      <c r="B280" t="s">
        <v>28</v>
      </c>
      <c r="C280">
        <v>393106</v>
      </c>
      <c r="D280" s="40">
        <v>41401.555555555598</v>
      </c>
      <c r="E280" s="40">
        <v>41402.724305555603</v>
      </c>
      <c r="F280" s="40">
        <v>41402.6875</v>
      </c>
      <c r="G280" t="s">
        <v>29</v>
      </c>
      <c r="H280">
        <v>60000012529207</v>
      </c>
      <c r="I280" t="s">
        <v>1904</v>
      </c>
      <c r="J280" t="s">
        <v>1905</v>
      </c>
      <c r="K280" t="s">
        <v>32</v>
      </c>
      <c r="L280">
        <v>6</v>
      </c>
      <c r="M280" t="s">
        <v>33</v>
      </c>
      <c r="N280">
        <v>60000015461254</v>
      </c>
      <c r="O280">
        <v>60000016462663</v>
      </c>
      <c r="P280">
        <v>140205000001245</v>
      </c>
      <c r="R280" t="s">
        <v>34</v>
      </c>
      <c r="S280" t="s">
        <v>35</v>
      </c>
      <c r="T280" t="s">
        <v>36</v>
      </c>
      <c r="W280" t="s">
        <v>37</v>
      </c>
      <c r="AC280" t="s">
        <v>4822</v>
      </c>
      <c r="AD280" t="s">
        <v>1437</v>
      </c>
      <c r="AE280" s="14" t="str">
        <f t="shared" si="299"/>
        <v>Reunião da unifesp sobre terapia antirretroviral pôs primeira falha#sol medica solicitou patrocínio de inscrição no Workshop de comorbidades, já enviado ao mkt a solicitação</v>
      </c>
      <c r="AF280" s="14" t="str">
        <f t="shared" si="301"/>
        <v>Reunião da unifesp sobre terapia antirretroviral pôs primeira falha#sol medica solicitou patrocínio de inscrição no Workshop de comorbidades, já enviado ao mkt a solicitação</v>
      </c>
      <c r="AG280" s="14">
        <f t="shared" si="302"/>
        <v>68</v>
      </c>
      <c r="AH280" s="14">
        <f t="shared" ref="AH280:AL280" si="324">IFERROR(FIND("#",$AF280,AG280+1),LEN($AF280)+1)</f>
        <v>174</v>
      </c>
      <c r="AI280" s="14">
        <f t="shared" si="324"/>
        <v>174</v>
      </c>
      <c r="AJ280" s="14">
        <f t="shared" si="324"/>
        <v>174</v>
      </c>
      <c r="AK280" s="14">
        <f t="shared" si="324"/>
        <v>174</v>
      </c>
      <c r="AL280" s="14">
        <f t="shared" si="324"/>
        <v>174</v>
      </c>
      <c r="AM280" s="14" t="str">
        <f t="shared" si="258"/>
        <v>#sol medica solicitou patrocínio de inscrição no Workshop de comorbidades, já enviado ao mkt a solicitação</v>
      </c>
      <c r="AN280" s="14" t="str">
        <f t="shared" si="259"/>
        <v/>
      </c>
      <c r="AO280" s="14" t="str">
        <f t="shared" si="260"/>
        <v/>
      </c>
      <c r="AP280" s="14" t="str">
        <f t="shared" si="261"/>
        <v/>
      </c>
      <c r="AQ280" s="14" t="str">
        <f t="shared" si="262"/>
        <v/>
      </c>
      <c r="AR280" s="14" t="str">
        <f t="shared" si="263"/>
        <v/>
      </c>
    </row>
    <row r="281" spans="1:44" x14ac:dyDescent="0.25">
      <c r="A281">
        <v>1</v>
      </c>
      <c r="B281" t="s">
        <v>28</v>
      </c>
      <c r="C281">
        <v>393106</v>
      </c>
      <c r="D281" s="40">
        <v>41401.513888888898</v>
      </c>
      <c r="E281" s="40">
        <v>41402.722916666702</v>
      </c>
      <c r="F281" s="40">
        <v>41402.6875</v>
      </c>
      <c r="G281" t="s">
        <v>29</v>
      </c>
      <c r="H281">
        <v>60000012542735</v>
      </c>
      <c r="I281" t="s">
        <v>271</v>
      </c>
      <c r="J281" t="s">
        <v>272</v>
      </c>
      <c r="K281" t="s">
        <v>32</v>
      </c>
      <c r="L281">
        <v>4</v>
      </c>
      <c r="M281" t="s">
        <v>33</v>
      </c>
      <c r="N281">
        <v>60000015461254</v>
      </c>
      <c r="O281">
        <v>60000016462663</v>
      </c>
      <c r="P281">
        <v>140205000001238</v>
      </c>
      <c r="R281" t="s">
        <v>34</v>
      </c>
      <c r="S281" t="s">
        <v>35</v>
      </c>
      <c r="T281" t="s">
        <v>36</v>
      </c>
      <c r="W281" t="s">
        <v>37</v>
      </c>
      <c r="AC281" t="s">
        <v>4823</v>
      </c>
      <c r="AD281" t="s">
        <v>1437</v>
      </c>
      <c r="AE281" s="14" t="str">
        <f t="shared" si="299"/>
        <v>Reunião da unifesp sobre terapia antirretrovural pôs primeira falha</v>
      </c>
      <c r="AF281" s="14" t="str">
        <f t="shared" si="301"/>
        <v>Reunião da unifesp sobre terapia antirretrovural pôs primeira falha</v>
      </c>
      <c r="AG281" s="14">
        <f t="shared" si="302"/>
        <v>1</v>
      </c>
      <c r="AH281" s="14">
        <f t="shared" ref="AH281:AL281" si="325">IFERROR(FIND("#",$AF281,AG281+1),LEN($AF281)+1)</f>
        <v>68</v>
      </c>
      <c r="AI281" s="14">
        <f t="shared" si="325"/>
        <v>68</v>
      </c>
      <c r="AJ281" s="14">
        <f t="shared" si="325"/>
        <v>68</v>
      </c>
      <c r="AK281" s="14">
        <f t="shared" si="325"/>
        <v>68</v>
      </c>
      <c r="AL281" s="14">
        <f t="shared" si="325"/>
        <v>68</v>
      </c>
      <c r="AM281" s="14" t="str">
        <f t="shared" si="258"/>
        <v>Reunião da unifesp sobre terapia antirretrovural pôs primeira falha</v>
      </c>
      <c r="AN281" s="14" t="str">
        <f t="shared" si="259"/>
        <v/>
      </c>
      <c r="AO281" s="14" t="str">
        <f t="shared" si="260"/>
        <v/>
      </c>
      <c r="AP281" s="14" t="str">
        <f t="shared" si="261"/>
        <v/>
      </c>
      <c r="AQ281" s="14" t="str">
        <f t="shared" si="262"/>
        <v/>
      </c>
      <c r="AR281" s="14" t="str">
        <f t="shared" si="263"/>
        <v/>
      </c>
    </row>
    <row r="282" spans="1:44" x14ac:dyDescent="0.25">
      <c r="A282">
        <v>1</v>
      </c>
      <c r="B282" t="s">
        <v>28</v>
      </c>
      <c r="C282">
        <v>393106</v>
      </c>
      <c r="D282" s="40">
        <v>41401.472222222197</v>
      </c>
      <c r="E282" s="40">
        <v>41402.725694444402</v>
      </c>
      <c r="F282" s="40">
        <v>41402.6875</v>
      </c>
      <c r="G282" t="s">
        <v>29</v>
      </c>
      <c r="H282">
        <v>60000012362023</v>
      </c>
      <c r="I282" t="s">
        <v>256</v>
      </c>
      <c r="J282" t="s">
        <v>257</v>
      </c>
      <c r="K282" t="s">
        <v>32</v>
      </c>
      <c r="L282">
        <v>4</v>
      </c>
      <c r="M282" t="s">
        <v>33</v>
      </c>
      <c r="N282">
        <v>60000015461254</v>
      </c>
      <c r="O282">
        <v>60000016462663</v>
      </c>
      <c r="P282">
        <v>140205000001252</v>
      </c>
      <c r="R282" t="s">
        <v>34</v>
      </c>
      <c r="S282" t="s">
        <v>35</v>
      </c>
      <c r="T282" t="s">
        <v>36</v>
      </c>
      <c r="W282" t="s">
        <v>37</v>
      </c>
      <c r="AC282" t="s">
        <v>4824</v>
      </c>
      <c r="AD282" t="s">
        <v>1437</v>
      </c>
      <c r="AE282" s="14" t="str">
        <f t="shared" si="299"/>
        <v>Reunião da unifesp sobre esquema antirretroviral pôs primeira falha#sol medica solicitou novo manual de comorbidades do Emílio Ribas, e pediu para verificar se ainda há estoque do livro do Ricardo diaz para seu evento</v>
      </c>
      <c r="AF282" s="14" t="str">
        <f t="shared" si="301"/>
        <v>Reunião da unifesp sobre esquema antirretroviral pôs primeira falha#sol medica solicitou novo manual de comorbidades do Emílio Ribas, e pediu para verificar se ainda há estoque do livro do Ricardo diaz para seu evento</v>
      </c>
      <c r="AG282" s="14">
        <f t="shared" si="302"/>
        <v>68</v>
      </c>
      <c r="AH282" s="14">
        <f t="shared" ref="AH282:AL282" si="326">IFERROR(FIND("#",$AF282,AG282+1),LEN($AF282)+1)</f>
        <v>218</v>
      </c>
      <c r="AI282" s="14">
        <f t="shared" si="326"/>
        <v>218</v>
      </c>
      <c r="AJ282" s="14">
        <f t="shared" si="326"/>
        <v>218</v>
      </c>
      <c r="AK282" s="14">
        <f t="shared" si="326"/>
        <v>218</v>
      </c>
      <c r="AL282" s="14">
        <f t="shared" si="326"/>
        <v>218</v>
      </c>
      <c r="AM282" s="14" t="str">
        <f t="shared" si="258"/>
        <v>#sol medica solicitou novo manual de comorbidades do Emílio Ribas, e pediu para verificar se ainda há estoque do livro do Ricardo diaz para seu evento</v>
      </c>
      <c r="AN282" s="14" t="str">
        <f t="shared" si="259"/>
        <v/>
      </c>
      <c r="AO282" s="14" t="str">
        <f t="shared" si="260"/>
        <v/>
      </c>
      <c r="AP282" s="14" t="str">
        <f t="shared" si="261"/>
        <v/>
      </c>
      <c r="AQ282" s="14" t="str">
        <f t="shared" si="262"/>
        <v/>
      </c>
      <c r="AR282" s="14" t="str">
        <f t="shared" si="263"/>
        <v/>
      </c>
    </row>
    <row r="283" spans="1:44" x14ac:dyDescent="0.25">
      <c r="A283">
        <v>1</v>
      </c>
      <c r="B283" t="s">
        <v>28</v>
      </c>
      <c r="C283">
        <v>393106</v>
      </c>
      <c r="D283" s="40">
        <v>41400.684027777803</v>
      </c>
      <c r="E283" s="40">
        <v>41402.020833333299</v>
      </c>
      <c r="F283" s="40">
        <v>41402.591666666704</v>
      </c>
      <c r="G283" t="s">
        <v>29</v>
      </c>
      <c r="H283">
        <v>60000012400823</v>
      </c>
      <c r="I283" t="s">
        <v>250</v>
      </c>
      <c r="J283" t="s">
        <v>251</v>
      </c>
      <c r="K283" t="s">
        <v>32</v>
      </c>
      <c r="L283">
        <v>6</v>
      </c>
      <c r="M283" t="s">
        <v>33</v>
      </c>
      <c r="N283">
        <v>60000015461254</v>
      </c>
      <c r="O283">
        <v>60000016462663</v>
      </c>
      <c r="P283">
        <v>140205000001231</v>
      </c>
      <c r="R283" t="s">
        <v>34</v>
      </c>
      <c r="S283" t="s">
        <v>35</v>
      </c>
      <c r="T283" t="s">
        <v>36</v>
      </c>
      <c r="W283" t="s">
        <v>37</v>
      </c>
      <c r="AC283" t="s">
        <v>4825</v>
      </c>
      <c r="AD283" t="s">
        <v>1437</v>
      </c>
      <c r="AE283" s="14" t="str">
        <f t="shared" si="299"/>
        <v>Entreguei convite do athus regionalMedica confirmou presença</v>
      </c>
      <c r="AF283" s="14" t="str">
        <f t="shared" si="301"/>
        <v>Entreguei convite do athus regionalMedica confirmou presença</v>
      </c>
      <c r="AG283" s="14">
        <f t="shared" si="302"/>
        <v>1</v>
      </c>
      <c r="AH283" s="14">
        <f t="shared" ref="AH283:AL283" si="327">IFERROR(FIND("#",$AF283,AG283+1),LEN($AF283)+1)</f>
        <v>61</v>
      </c>
      <c r="AI283" s="14">
        <f t="shared" si="327"/>
        <v>61</v>
      </c>
      <c r="AJ283" s="14">
        <f t="shared" si="327"/>
        <v>61</v>
      </c>
      <c r="AK283" s="14">
        <f t="shared" si="327"/>
        <v>61</v>
      </c>
      <c r="AL283" s="14">
        <f t="shared" si="327"/>
        <v>61</v>
      </c>
      <c r="AM283" s="14" t="str">
        <f t="shared" si="258"/>
        <v>Entreguei convite do athus regionalMedica confirmou presença</v>
      </c>
      <c r="AN283" s="14" t="str">
        <f t="shared" si="259"/>
        <v/>
      </c>
      <c r="AO283" s="14" t="str">
        <f t="shared" si="260"/>
        <v/>
      </c>
      <c r="AP283" s="14" t="str">
        <f t="shared" si="261"/>
        <v/>
      </c>
      <c r="AQ283" s="14" t="str">
        <f t="shared" si="262"/>
        <v/>
      </c>
      <c r="AR283" s="14" t="str">
        <f t="shared" si="263"/>
        <v/>
      </c>
    </row>
    <row r="284" spans="1:44" x14ac:dyDescent="0.25">
      <c r="A284">
        <v>1</v>
      </c>
      <c r="B284" t="s">
        <v>28</v>
      </c>
      <c r="C284">
        <v>393106</v>
      </c>
      <c r="D284" s="40">
        <v>41400.638888888898</v>
      </c>
      <c r="E284" s="40">
        <v>41402.0180555556</v>
      </c>
      <c r="F284" s="40">
        <v>41402.591666666704</v>
      </c>
      <c r="G284" t="s">
        <v>29</v>
      </c>
      <c r="H284">
        <v>60000012429631</v>
      </c>
      <c r="I284" t="s">
        <v>274</v>
      </c>
      <c r="J284" t="s">
        <v>275</v>
      </c>
      <c r="K284" t="s">
        <v>32</v>
      </c>
      <c r="L284">
        <v>6</v>
      </c>
      <c r="M284" t="s">
        <v>33</v>
      </c>
      <c r="N284">
        <v>60000015461254</v>
      </c>
      <c r="O284">
        <v>60000016462663</v>
      </c>
      <c r="P284">
        <v>140205000001217</v>
      </c>
      <c r="R284" t="s">
        <v>34</v>
      </c>
      <c r="S284" t="s">
        <v>35</v>
      </c>
      <c r="T284" t="s">
        <v>36</v>
      </c>
      <c r="W284" t="s">
        <v>37</v>
      </c>
      <c r="AC284" t="s">
        <v>4826</v>
      </c>
      <c r="AD284" t="s">
        <v>1437</v>
      </c>
      <c r="AE284" s="14" t="str">
        <f t="shared" si="299"/>
        <v>Desvantagens de esquemas contendo abacavir uma vez ao dia para combinação com atazanavir quando necessita mudança do tenofovirMaterial de comorbidades#mp medico elogiou iniciativa abbott de educação medica continuada no tema</v>
      </c>
      <c r="AF284" s="14" t="str">
        <f t="shared" si="301"/>
        <v>Desvantagens de esquemas contendo abacavir uma vez ao dia para combinação com atazanavir quando necessita mudança do tenofovirMaterial de comorbidades#mp medico elogiou iniciativa abbott de educação medica continuada no tema</v>
      </c>
      <c r="AG284" s="14">
        <f t="shared" si="302"/>
        <v>151</v>
      </c>
      <c r="AH284" s="14">
        <f t="shared" ref="AH284:AL284" si="328">IFERROR(FIND("#",$AF284,AG284+1),LEN($AF284)+1)</f>
        <v>225</v>
      </c>
      <c r="AI284" s="14">
        <f t="shared" si="328"/>
        <v>225</v>
      </c>
      <c r="AJ284" s="14">
        <f t="shared" si="328"/>
        <v>225</v>
      </c>
      <c r="AK284" s="14">
        <f t="shared" si="328"/>
        <v>225</v>
      </c>
      <c r="AL284" s="14">
        <f t="shared" si="328"/>
        <v>225</v>
      </c>
      <c r="AM284" s="14" t="str">
        <f t="shared" si="258"/>
        <v>#mp medico elogiou iniciativa abbott de educação medica continuada no tema</v>
      </c>
      <c r="AN284" s="14" t="str">
        <f t="shared" si="259"/>
        <v/>
      </c>
      <c r="AO284" s="14" t="str">
        <f t="shared" si="260"/>
        <v/>
      </c>
      <c r="AP284" s="14" t="str">
        <f t="shared" si="261"/>
        <v/>
      </c>
      <c r="AQ284" s="14" t="str">
        <f t="shared" si="262"/>
        <v/>
      </c>
      <c r="AR284" s="14" t="str">
        <f t="shared" si="263"/>
        <v/>
      </c>
    </row>
    <row r="285" spans="1:44" x14ac:dyDescent="0.25">
      <c r="A285">
        <v>1</v>
      </c>
      <c r="B285" t="s">
        <v>28</v>
      </c>
      <c r="C285">
        <v>393106</v>
      </c>
      <c r="D285" s="40">
        <v>41400.621527777803</v>
      </c>
      <c r="E285" s="40">
        <v>41400.834027777797</v>
      </c>
      <c r="F285" s="40">
        <v>41400.797916666699</v>
      </c>
      <c r="G285" t="s">
        <v>29</v>
      </c>
      <c r="H285">
        <v>60000017969448</v>
      </c>
      <c r="I285" t="s">
        <v>2035</v>
      </c>
      <c r="J285" t="s">
        <v>2036</v>
      </c>
      <c r="K285" t="s">
        <v>41</v>
      </c>
      <c r="L285">
        <v>3</v>
      </c>
      <c r="M285" t="s">
        <v>33</v>
      </c>
      <c r="N285">
        <v>60000015461254</v>
      </c>
      <c r="O285">
        <v>60000016462663</v>
      </c>
      <c r="P285">
        <v>140205000001210</v>
      </c>
      <c r="R285" t="s">
        <v>34</v>
      </c>
      <c r="S285" t="s">
        <v>35</v>
      </c>
      <c r="T285" t="s">
        <v>36</v>
      </c>
      <c r="W285" t="s">
        <v>37</v>
      </c>
      <c r="AC285" t="s">
        <v>4827</v>
      </c>
      <c r="AD285" t="s">
        <v>1437</v>
      </c>
      <c r="AE285" s="14" t="str">
        <f t="shared" si="299"/>
        <v>Consenso e tratamento de casais sorodiscordantesKaletra qd com tdfCombinei de almoçar com o medico no retorno de suas feriasAlmoço realizado, medico permanece com muitos pacientes virgens de terapia no jardim mitsutaniMedico tem experiência de kaletra qd</v>
      </c>
      <c r="AF285" s="14" t="str">
        <f t="shared" si="301"/>
        <v>Consenso e tratamento de casais sorodiscordantesKaletra qd com tdfCombinei de almoçar com o medico no retorno de suas feriasAlmoço realizado, medico permanece com muitos pacientes virgens de terapia no jardim mitsutaniMedico tem experiência de kaletra qd</v>
      </c>
      <c r="AG285" s="14">
        <f t="shared" si="302"/>
        <v>1</v>
      </c>
      <c r="AH285" s="14">
        <f t="shared" ref="AH285:AL285" si="329">IFERROR(FIND("#",$AF285,AG285+1),LEN($AF285)+1)</f>
        <v>255</v>
      </c>
      <c r="AI285" s="14">
        <f t="shared" si="329"/>
        <v>255</v>
      </c>
      <c r="AJ285" s="14">
        <f t="shared" si="329"/>
        <v>255</v>
      </c>
      <c r="AK285" s="14">
        <f t="shared" si="329"/>
        <v>255</v>
      </c>
      <c r="AL285" s="14">
        <f t="shared" si="329"/>
        <v>255</v>
      </c>
      <c r="AM285" s="14" t="str">
        <f t="shared" si="258"/>
        <v>Consenso e tratamento de casais sorodiscordantesKaletra qd com tdfCombinei de almoçar com o medico no retorno de suas feriasAlmoço realizado, medico permanece com muitos pacientes virgens de terapia no jardim mitsutaniMedico tem experiência de kaletra qd</v>
      </c>
      <c r="AN285" s="14" t="str">
        <f t="shared" si="259"/>
        <v/>
      </c>
      <c r="AO285" s="14" t="str">
        <f t="shared" si="260"/>
        <v/>
      </c>
      <c r="AP285" s="14" t="str">
        <f t="shared" si="261"/>
        <v/>
      </c>
      <c r="AQ285" s="14" t="str">
        <f t="shared" si="262"/>
        <v/>
      </c>
      <c r="AR285" s="14" t="str">
        <f t="shared" si="263"/>
        <v/>
      </c>
    </row>
    <row r="286" spans="1:44" x14ac:dyDescent="0.25">
      <c r="A286">
        <v>1</v>
      </c>
      <c r="B286" t="s">
        <v>28</v>
      </c>
      <c r="C286">
        <v>393106</v>
      </c>
      <c r="D286" s="40">
        <v>41400.423611111102</v>
      </c>
      <c r="E286" s="40">
        <v>41402.019444444399</v>
      </c>
      <c r="F286" s="40">
        <v>41402.591666666704</v>
      </c>
      <c r="G286" t="s">
        <v>29</v>
      </c>
      <c r="H286">
        <v>60000012408147</v>
      </c>
      <c r="I286" t="s">
        <v>289</v>
      </c>
      <c r="J286" t="s">
        <v>290</v>
      </c>
      <c r="K286" t="s">
        <v>41</v>
      </c>
      <c r="L286">
        <v>4</v>
      </c>
      <c r="M286" t="s">
        <v>33</v>
      </c>
      <c r="N286">
        <v>60000015461254</v>
      </c>
      <c r="O286">
        <v>60000016462663</v>
      </c>
      <c r="P286">
        <v>140205000001224</v>
      </c>
      <c r="R286" t="s">
        <v>34</v>
      </c>
      <c r="S286" t="s">
        <v>35</v>
      </c>
      <c r="T286" t="s">
        <v>36</v>
      </c>
      <c r="W286" t="s">
        <v>37</v>
      </c>
      <c r="AC286" t="s">
        <v>4828</v>
      </c>
      <c r="AD286" t="s">
        <v>1437</v>
      </c>
      <c r="AE286" s="14" t="str">
        <f t="shared" si="299"/>
        <v>Ver se a medica tem tido oportunidade de oferecer tratamento para casais sorodisrcodante, nova indicação no consenso de terapia arv no Brasil</v>
      </c>
      <c r="AF286" s="14" t="str">
        <f t="shared" si="301"/>
        <v>Ver se a medica tem tido oportunidade de oferecer tratamento para casais sorodisrcodante, nova indicação no consenso de terapia arv no Brasil</v>
      </c>
      <c r="AG286" s="14">
        <f t="shared" si="302"/>
        <v>1</v>
      </c>
      <c r="AH286" s="14">
        <f t="shared" ref="AH286:AL286" si="330">IFERROR(FIND("#",$AF286,AG286+1),LEN($AF286)+1)</f>
        <v>142</v>
      </c>
      <c r="AI286" s="14">
        <f t="shared" si="330"/>
        <v>142</v>
      </c>
      <c r="AJ286" s="14">
        <f t="shared" si="330"/>
        <v>142</v>
      </c>
      <c r="AK286" s="14">
        <f t="shared" si="330"/>
        <v>142</v>
      </c>
      <c r="AL286" s="14">
        <f t="shared" si="330"/>
        <v>142</v>
      </c>
      <c r="AM286" s="14" t="str">
        <f t="shared" ref="AM286:AM349" si="331">MID($AF286,AG286,IF(AG286=1,AH286,(AH286-AG286)))</f>
        <v>Ver se a medica tem tido oportunidade de oferecer tratamento para casais sorodisrcodante, nova indicação no consenso de terapia arv no Brasil</v>
      </c>
      <c r="AN286" s="14" t="str">
        <f t="shared" ref="AN286:AN349" si="332">IF(AH286=AI286,"",MID($AF286,AH286,AI286-AH286))</f>
        <v/>
      </c>
      <c r="AO286" s="14" t="str">
        <f t="shared" ref="AO286:AO349" si="333">IF(AI286=AJ286,"",MID($AF286,AI286,AJ286-AI286))</f>
        <v/>
      </c>
      <c r="AP286" s="14" t="str">
        <f t="shared" ref="AP286:AP349" si="334">IF(AJ286=AK286,"",MID($AF286,AJ286,AK286-AJ286))</f>
        <v/>
      </c>
      <c r="AQ286" s="14" t="str">
        <f t="shared" ref="AQ286:AQ349" si="335">IF(AK286=AL286,"",MID($AF286,AK286,AL286-AK286))</f>
        <v/>
      </c>
      <c r="AR286" s="14" t="str">
        <f t="shared" ref="AR286:AR349" si="336">IF(AL286=AK286,"",MID($AF286,AL286,LEN(AF286)-AL286))</f>
        <v/>
      </c>
    </row>
    <row r="287" spans="1:44" x14ac:dyDescent="0.25">
      <c r="A287">
        <v>1</v>
      </c>
      <c r="B287" t="s">
        <v>28</v>
      </c>
      <c r="C287">
        <v>393106</v>
      </c>
      <c r="D287" s="40">
        <v>41396.694444444402</v>
      </c>
      <c r="E287" s="40">
        <v>41397.947222222203</v>
      </c>
      <c r="F287" s="40">
        <v>41400.443055555603</v>
      </c>
      <c r="G287" t="s">
        <v>29</v>
      </c>
      <c r="H287">
        <v>60000012481151</v>
      </c>
      <c r="I287" t="s">
        <v>1941</v>
      </c>
      <c r="J287" t="s">
        <v>1942</v>
      </c>
      <c r="K287" t="s">
        <v>32</v>
      </c>
      <c r="L287">
        <v>4</v>
      </c>
      <c r="M287" t="s">
        <v>4829</v>
      </c>
      <c r="N287">
        <v>60000015461254</v>
      </c>
      <c r="O287">
        <v>60000016462663</v>
      </c>
      <c r="P287">
        <v>140205000001200</v>
      </c>
      <c r="R287" t="s">
        <v>34</v>
      </c>
      <c r="S287" t="s">
        <v>35</v>
      </c>
      <c r="T287" t="s">
        <v>36</v>
      </c>
      <c r="W287" t="s">
        <v>37</v>
      </c>
      <c r="AC287" t="s">
        <v>4830</v>
      </c>
      <c r="AD287" t="s">
        <v>1437</v>
      </c>
      <c r="AE287" s="14" t="str">
        <f t="shared" si="299"/>
        <v>ComorbidadesMenor toxicidade renalBoa penetração em sncKaletra com tdf, possibilidade de esquema uma vez ao diaVisita realizada durante projeto get together com consultor Marcus</v>
      </c>
      <c r="AF287" s="14" t="str">
        <f t="shared" si="301"/>
        <v>ComorbidadesMenor toxicidade renalBoa penetração em sncKaletra com tdf, possibilidade de esquema uma vez ao diaVisita realizada durante projeto get together com consultor Marcus</v>
      </c>
      <c r="AG287" s="14">
        <f t="shared" si="302"/>
        <v>1</v>
      </c>
      <c r="AH287" s="14">
        <f t="shared" ref="AH287:AL287" si="337">IFERROR(FIND("#",$AF287,AG287+1),LEN($AF287)+1)</f>
        <v>178</v>
      </c>
      <c r="AI287" s="14">
        <f t="shared" si="337"/>
        <v>178</v>
      </c>
      <c r="AJ287" s="14">
        <f t="shared" si="337"/>
        <v>178</v>
      </c>
      <c r="AK287" s="14">
        <f t="shared" si="337"/>
        <v>178</v>
      </c>
      <c r="AL287" s="14">
        <f t="shared" si="337"/>
        <v>178</v>
      </c>
      <c r="AM287" s="14" t="str">
        <f t="shared" si="331"/>
        <v>ComorbidadesMenor toxicidade renalBoa penetração em sncKaletra com tdf, possibilidade de esquema uma vez ao diaVisita realizada durante projeto get together com consultor Marcus</v>
      </c>
      <c r="AN287" s="14" t="str">
        <f t="shared" si="332"/>
        <v/>
      </c>
      <c r="AO287" s="14" t="str">
        <f t="shared" si="333"/>
        <v/>
      </c>
      <c r="AP287" s="14" t="str">
        <f t="shared" si="334"/>
        <v/>
      </c>
      <c r="AQ287" s="14" t="str">
        <f t="shared" si="335"/>
        <v/>
      </c>
      <c r="AR287" s="14" t="str">
        <f t="shared" si="336"/>
        <v/>
      </c>
    </row>
    <row r="288" spans="1:44" x14ac:dyDescent="0.25">
      <c r="A288">
        <v>1</v>
      </c>
      <c r="B288" t="s">
        <v>28</v>
      </c>
      <c r="C288">
        <v>393106</v>
      </c>
      <c r="D288" s="40">
        <v>41396.642361111102</v>
      </c>
      <c r="E288" s="40">
        <v>41397.945833333302</v>
      </c>
      <c r="F288" s="40">
        <v>41400.443055555603</v>
      </c>
      <c r="G288" t="s">
        <v>29</v>
      </c>
      <c r="H288">
        <v>60000012528751</v>
      </c>
      <c r="I288" t="s">
        <v>209</v>
      </c>
      <c r="J288" t="s">
        <v>210</v>
      </c>
      <c r="K288" t="s">
        <v>32</v>
      </c>
      <c r="L288">
        <v>6</v>
      </c>
      <c r="M288" t="s">
        <v>4829</v>
      </c>
      <c r="N288">
        <v>60000015461254</v>
      </c>
      <c r="O288">
        <v>60000016462663</v>
      </c>
      <c r="P288">
        <v>140205000001193</v>
      </c>
      <c r="R288" t="s">
        <v>34</v>
      </c>
      <c r="S288" t="s">
        <v>35</v>
      </c>
      <c r="T288" t="s">
        <v>36</v>
      </c>
      <c r="W288" t="s">
        <v>37</v>
      </c>
      <c r="AC288" t="s">
        <v>4831</v>
      </c>
      <c r="AD288" t="s">
        <v>1437</v>
      </c>
      <c r="AE288" s="14" t="str">
        <f t="shared" si="299"/>
        <v>Toxicidade renal menor com kaletra, melhor acompanhamento das comorbidades renal e óssea, kaletra qd e posição do consenso para o uso de tdf em inicio de terapiaVisita realizada durante projeto get together com consultor Marcus#sol medica solicitou patrocínio para congresso brasileiro de infectologia este ano em fortaleza</v>
      </c>
      <c r="AF288" s="14" t="str">
        <f t="shared" si="301"/>
        <v>Toxicidade renal menor com kaletra, melhor acompanhamento das comorbidades renal e óssea, kaletra qd e posição do consenso para o uso de tdf em inicio de terapiaVisita realizada durante projeto get together com consultor Marcus#sol medica solicitou patrocínio para congresso brasileiro de infectologia este ano em fortaleza</v>
      </c>
      <c r="AG288" s="14">
        <f t="shared" si="302"/>
        <v>228</v>
      </c>
      <c r="AH288" s="14">
        <f t="shared" ref="AH288:AL288" si="338">IFERROR(FIND("#",$AF288,AG288+1),LEN($AF288)+1)</f>
        <v>324</v>
      </c>
      <c r="AI288" s="14">
        <f t="shared" si="338"/>
        <v>324</v>
      </c>
      <c r="AJ288" s="14">
        <f t="shared" si="338"/>
        <v>324</v>
      </c>
      <c r="AK288" s="14">
        <f t="shared" si="338"/>
        <v>324</v>
      </c>
      <c r="AL288" s="14">
        <f t="shared" si="338"/>
        <v>324</v>
      </c>
      <c r="AM288" s="14" t="str">
        <f t="shared" si="331"/>
        <v>#sol medica solicitou patrocínio para congresso brasileiro de infectologia este ano em fortaleza</v>
      </c>
      <c r="AN288" s="14" t="str">
        <f t="shared" si="332"/>
        <v/>
      </c>
      <c r="AO288" s="14" t="str">
        <f t="shared" si="333"/>
        <v/>
      </c>
      <c r="AP288" s="14" t="str">
        <f t="shared" si="334"/>
        <v/>
      </c>
      <c r="AQ288" s="14" t="str">
        <f t="shared" si="335"/>
        <v/>
      </c>
      <c r="AR288" s="14" t="str">
        <f t="shared" si="336"/>
        <v/>
      </c>
    </row>
    <row r="289" spans="1:44" x14ac:dyDescent="0.25">
      <c r="A289">
        <v>1</v>
      </c>
      <c r="B289" t="s">
        <v>28</v>
      </c>
      <c r="C289">
        <v>393106</v>
      </c>
      <c r="D289" s="40">
        <v>41396.583333333299</v>
      </c>
      <c r="E289" s="40">
        <v>41397.944444444402</v>
      </c>
      <c r="F289" s="40">
        <v>41400.443055555603</v>
      </c>
      <c r="G289" t="s">
        <v>29</v>
      </c>
      <c r="H289">
        <v>60000012399827</v>
      </c>
      <c r="I289" t="s">
        <v>283</v>
      </c>
      <c r="J289" t="s">
        <v>284</v>
      </c>
      <c r="K289" t="s">
        <v>32</v>
      </c>
      <c r="L289">
        <v>4</v>
      </c>
      <c r="M289" t="s">
        <v>4829</v>
      </c>
      <c r="N289">
        <v>60000015461254</v>
      </c>
      <c r="O289">
        <v>60000016462663</v>
      </c>
      <c r="P289">
        <v>140205000001186</v>
      </c>
      <c r="R289" t="s">
        <v>34</v>
      </c>
      <c r="S289" t="s">
        <v>35</v>
      </c>
      <c r="T289" t="s">
        <v>36</v>
      </c>
      <c r="W289" t="s">
        <v>37</v>
      </c>
      <c r="AC289" t="s">
        <v>4832</v>
      </c>
      <c r="AD289" t="s">
        <v>1437</v>
      </c>
      <c r="AE289" s="14" t="str">
        <f t="shared" si="299"/>
        <v>#mp medico tem excelente experiência de tratamento de casais sorodisrcodante com cd4 acima de 500 caso seja necessário um medico para falar sobre o assunto, ou escrever um material, é uma indicação boacomecei trabalho no bloco de comorbidades e impacto na qualidade de vida do paciente em uso de drogas com mais nefrotoxicidadeVisita realizada durante o get together#sol medico solicitou patrocínio para um congresso internacional no próximo ano</v>
      </c>
      <c r="AF289" s="14" t="str">
        <f t="shared" si="301"/>
        <v>#mp medico tem excelente experiência de tratamento de casais sorodisrcodante com cd4 acima de 500 caso seja necessário um medico para falar sobre o assunto, ou escrever um material, é uma indicação boacomecei trabalho no bloco de comorbidades e impacto na qualidade de vida do paciente em uso de drogas com mais nefrotoxicidadeVisita realizada durante o get together#sol medico solicitou patrocínio para um congresso internacional no próximo ano</v>
      </c>
      <c r="AG289" s="14">
        <f t="shared" si="302"/>
        <v>1</v>
      </c>
      <c r="AH289" s="14">
        <f t="shared" ref="AH289:AL289" si="339">IFERROR(FIND("#",$AF289,AG289+1),LEN($AF289)+1)</f>
        <v>367</v>
      </c>
      <c r="AI289" s="14">
        <f t="shared" si="339"/>
        <v>446</v>
      </c>
      <c r="AJ289" s="14">
        <f t="shared" si="339"/>
        <v>446</v>
      </c>
      <c r="AK289" s="14">
        <f t="shared" si="339"/>
        <v>446</v>
      </c>
      <c r="AL289" s="14">
        <f t="shared" si="339"/>
        <v>446</v>
      </c>
      <c r="AM289" s="14" t="str">
        <f t="shared" si="331"/>
        <v>#mp medico tem excelente experiência de tratamento de casais sorodisrcodante com cd4 acima de 500 caso seja necessário um medico para falar sobre o assunto, ou escrever um material, é uma indicação boacomecei trabalho no bloco de comorbidades e impacto na qualidade de vida do paciente em uso de drogas com mais nefrotoxicidadeVisita realizada durante o get together#</v>
      </c>
      <c r="AN289" s="14" t="str">
        <f t="shared" si="332"/>
        <v>#sol medico solicitou patrocínio para um congresso internacional no próximo ano</v>
      </c>
      <c r="AO289" s="14" t="str">
        <f t="shared" si="333"/>
        <v/>
      </c>
      <c r="AP289" s="14" t="str">
        <f t="shared" si="334"/>
        <v/>
      </c>
      <c r="AQ289" s="14" t="str">
        <f t="shared" si="335"/>
        <v/>
      </c>
      <c r="AR289" s="14" t="str">
        <f t="shared" si="336"/>
        <v/>
      </c>
    </row>
    <row r="290" spans="1:44" x14ac:dyDescent="0.25">
      <c r="A290">
        <v>1</v>
      </c>
      <c r="B290" t="s">
        <v>28</v>
      </c>
      <c r="C290">
        <v>393106</v>
      </c>
      <c r="D290" s="40">
        <v>41396.486111111102</v>
      </c>
      <c r="E290" s="40">
        <v>41397.942361111098</v>
      </c>
      <c r="F290" s="40">
        <v>41400.443055555603</v>
      </c>
      <c r="G290" t="s">
        <v>29</v>
      </c>
      <c r="H290">
        <v>60000012542735</v>
      </c>
      <c r="I290" t="s">
        <v>271</v>
      </c>
      <c r="J290" t="s">
        <v>272</v>
      </c>
      <c r="K290" t="s">
        <v>32</v>
      </c>
      <c r="L290">
        <v>4</v>
      </c>
      <c r="M290" t="s">
        <v>4829</v>
      </c>
      <c r="N290">
        <v>60000015461254</v>
      </c>
      <c r="O290">
        <v>60000016462663</v>
      </c>
      <c r="P290">
        <v>140205000001179</v>
      </c>
      <c r="R290" t="s">
        <v>34</v>
      </c>
      <c r="S290" t="s">
        <v>35</v>
      </c>
      <c r="T290" t="s">
        <v>36</v>
      </c>
      <c r="W290" t="s">
        <v>37</v>
      </c>
      <c r="AC290" t="s">
        <v>4833</v>
      </c>
      <c r="AD290" t="s">
        <v>1437</v>
      </c>
      <c r="AE290" s="14" t="str">
        <f t="shared" si="299"/>
        <v>Manejo de dislipidemiaKaletra qd com tdf, benefícios frente a atazanavirEvento mulheresmádida mostrou aula de mulheres que iria apresentar no Athus em VitoriaVisita realizada durante o get together junto ao consultor Marcus</v>
      </c>
      <c r="AF290" s="14" t="str">
        <f t="shared" si="301"/>
        <v>Manejo de dislipidemiaKaletra qd com tdf, benefícios frente a atazanavirEvento mulheresmádida mostrou aula de mulheres que iria apresentar no Athus em VitoriaVisita realizada durante o get together junto ao consultor Marcus</v>
      </c>
      <c r="AG290" s="14">
        <f t="shared" si="302"/>
        <v>1</v>
      </c>
      <c r="AH290" s="14">
        <f t="shared" ref="AH290:AL290" si="340">IFERROR(FIND("#",$AF290,AG290+1),LEN($AF290)+1)</f>
        <v>224</v>
      </c>
      <c r="AI290" s="14">
        <f t="shared" si="340"/>
        <v>224</v>
      </c>
      <c r="AJ290" s="14">
        <f t="shared" si="340"/>
        <v>224</v>
      </c>
      <c r="AK290" s="14">
        <f t="shared" si="340"/>
        <v>224</v>
      </c>
      <c r="AL290" s="14">
        <f t="shared" si="340"/>
        <v>224</v>
      </c>
      <c r="AM290" s="14" t="str">
        <f t="shared" si="331"/>
        <v>Manejo de dislipidemiaKaletra qd com tdf, benefícios frente a atazanavirEvento mulheresmádida mostrou aula de mulheres que iria apresentar no Athus em VitoriaVisita realizada durante o get together junto ao consultor Marcus</v>
      </c>
      <c r="AN290" s="14" t="str">
        <f t="shared" si="332"/>
        <v/>
      </c>
      <c r="AO290" s="14" t="str">
        <f t="shared" si="333"/>
        <v/>
      </c>
      <c r="AP290" s="14" t="str">
        <f t="shared" si="334"/>
        <v/>
      </c>
      <c r="AQ290" s="14" t="str">
        <f t="shared" si="335"/>
        <v/>
      </c>
      <c r="AR290" s="14" t="str">
        <f t="shared" si="336"/>
        <v/>
      </c>
    </row>
    <row r="291" spans="1:44" x14ac:dyDescent="0.25">
      <c r="A291">
        <v>1</v>
      </c>
      <c r="B291" t="s">
        <v>28</v>
      </c>
      <c r="C291">
        <v>393106</v>
      </c>
      <c r="D291" s="40">
        <v>41396.434027777803</v>
      </c>
      <c r="E291" s="40">
        <v>41397.9375</v>
      </c>
      <c r="F291" s="40">
        <v>41400.443055555603</v>
      </c>
      <c r="G291" t="s">
        <v>29</v>
      </c>
      <c r="H291">
        <v>60000012459095</v>
      </c>
      <c r="I291" t="s">
        <v>277</v>
      </c>
      <c r="J291" t="s">
        <v>278</v>
      </c>
      <c r="K291" t="s">
        <v>32</v>
      </c>
      <c r="L291">
        <v>3</v>
      </c>
      <c r="M291" t="s">
        <v>4829</v>
      </c>
      <c r="N291">
        <v>60000015461254</v>
      </c>
      <c r="O291">
        <v>60000016462663</v>
      </c>
      <c r="P291">
        <v>140205000001165</v>
      </c>
      <c r="R291" t="s">
        <v>34</v>
      </c>
      <c r="S291" t="s">
        <v>35</v>
      </c>
      <c r="T291" t="s">
        <v>36</v>
      </c>
      <c r="W291" t="s">
        <v>37</v>
      </c>
      <c r="AC291" t="s">
        <v>4834</v>
      </c>
      <c r="AD291" t="s">
        <v>1437</v>
      </c>
      <c r="AE291" s="14" t="str">
        <f t="shared" si="299"/>
        <v>Sondar se o mesmo teve oportunidade de oferecer terapia para casais sorodisrcodantesconversamos sobre tratamento de casais sorodisrcodante e medico tem opiniao que se deve oferecer tarv principalmente pelo comportamento dos pacientesMedico já tem experiência com kaletra uma vez ao dia , mas usa bastante biovirVisita realizada durante o projeto get together com consultor Marcus de Fortaleza#sol medico solicitou visita da Abbott e participação em protocolo de pesquisa das novas moléculas de hcv</v>
      </c>
      <c r="AF291" s="14" t="str">
        <f t="shared" si="301"/>
        <v>Sondar se o mesmo teve oportunidade de oferecer terapia para casais sorodisrcodantesconversamos sobre tratamento de casais sorodisrcodante e medico tem opiniao que se deve oferecer tarv principalmente pelo comportamento dos pacientesMedico já tem experiência com kaletra uma vez ao dia , mas usa bastante biovirVisita realizada durante o projeto get together com consultor Marcus de Fortaleza#sol medico solicitou visita da Abbott e participação em protocolo de pesquisa das novas moléculas de hcv</v>
      </c>
      <c r="AG291" s="14">
        <f t="shared" si="302"/>
        <v>393</v>
      </c>
      <c r="AH291" s="14">
        <f t="shared" ref="AH291:AL291" si="341">IFERROR(FIND("#",$AF291,AG291+1),LEN($AF291)+1)</f>
        <v>498</v>
      </c>
      <c r="AI291" s="14">
        <f t="shared" si="341"/>
        <v>498</v>
      </c>
      <c r="AJ291" s="14">
        <f t="shared" si="341"/>
        <v>498</v>
      </c>
      <c r="AK291" s="14">
        <f t="shared" si="341"/>
        <v>498</v>
      </c>
      <c r="AL291" s="14">
        <f t="shared" si="341"/>
        <v>498</v>
      </c>
      <c r="AM291" s="14" t="str">
        <f t="shared" si="331"/>
        <v>#sol medico solicitou visita da Abbott e participação em protocolo de pesquisa das novas moléculas de hcv</v>
      </c>
      <c r="AN291" s="14" t="str">
        <f t="shared" si="332"/>
        <v/>
      </c>
      <c r="AO291" s="14" t="str">
        <f t="shared" si="333"/>
        <v/>
      </c>
      <c r="AP291" s="14" t="str">
        <f t="shared" si="334"/>
        <v/>
      </c>
      <c r="AQ291" s="14" t="str">
        <f t="shared" si="335"/>
        <v/>
      </c>
      <c r="AR291" s="14" t="str">
        <f t="shared" si="336"/>
        <v/>
      </c>
    </row>
    <row r="292" spans="1:44" x14ac:dyDescent="0.25">
      <c r="A292">
        <v>1</v>
      </c>
      <c r="B292" t="s">
        <v>28</v>
      </c>
      <c r="C292">
        <v>393106</v>
      </c>
      <c r="D292" s="40">
        <v>41396.407638888901</v>
      </c>
      <c r="E292" s="40">
        <v>41396.413888888899</v>
      </c>
      <c r="F292" s="40">
        <v>41396.456250000003</v>
      </c>
      <c r="G292" t="s">
        <v>29</v>
      </c>
      <c r="H292">
        <v>60000017151794</v>
      </c>
      <c r="I292" t="s">
        <v>286</v>
      </c>
      <c r="J292" t="s">
        <v>287</v>
      </c>
      <c r="K292" t="s">
        <v>32</v>
      </c>
      <c r="L292">
        <v>4</v>
      </c>
      <c r="M292" t="s">
        <v>4829</v>
      </c>
      <c r="N292">
        <v>60000015461254</v>
      </c>
      <c r="O292">
        <v>60000016462663</v>
      </c>
      <c r="P292">
        <v>140205000001156</v>
      </c>
      <c r="R292" t="s">
        <v>34</v>
      </c>
      <c r="S292" t="s">
        <v>35</v>
      </c>
      <c r="T292" t="s">
        <v>36</v>
      </c>
      <c r="W292" t="s">
        <v>37</v>
      </c>
      <c r="AC292" t="s">
        <v>1902</v>
      </c>
      <c r="AD292" t="s">
        <v>1437</v>
      </c>
      <c r="AE292" s="14" t="str">
        <f t="shared" si="299"/>
        <v>Trabalhar comorbidades e benefícios de kaletra a longo prazoKaletra qd em paciente experimentado de itrnn#mp medica fez comentário em relação a comorbidades, consegue fazer seguimento de seus pacientes, mas achou que o material ficou muito pratico para vizualizar o que fazer e periodicidade</v>
      </c>
      <c r="AF292" s="14" t="str">
        <f t="shared" si="301"/>
        <v>Trabalhar comorbidades e benefícios de kaletra a longo prazoKaletra qd em paciente experimentado de itrnn#mp medica fez comentário em relação a comorbidades, consegue fazer seguimento de seus pacientes, mas achou que o material ficou muito pratico para vizualizar o que fazer e periodicidade</v>
      </c>
      <c r="AG292" s="14">
        <f t="shared" si="302"/>
        <v>106</v>
      </c>
      <c r="AH292" s="14">
        <f t="shared" ref="AH292:AL292" si="342">IFERROR(FIND("#",$AF292,AG292+1),LEN($AF292)+1)</f>
        <v>292</v>
      </c>
      <c r="AI292" s="14">
        <f t="shared" si="342"/>
        <v>292</v>
      </c>
      <c r="AJ292" s="14">
        <f t="shared" si="342"/>
        <v>292</v>
      </c>
      <c r="AK292" s="14">
        <f t="shared" si="342"/>
        <v>292</v>
      </c>
      <c r="AL292" s="14">
        <f t="shared" si="342"/>
        <v>292</v>
      </c>
      <c r="AM292" s="14" t="str">
        <f t="shared" si="331"/>
        <v>#mp medica fez comentário em relação a comorbidades, consegue fazer seguimento de seus pacientes, mas achou que o material ficou muito pratico para vizualizar o que fazer e periodicidade</v>
      </c>
      <c r="AN292" s="14" t="str">
        <f t="shared" si="332"/>
        <v/>
      </c>
      <c r="AO292" s="14" t="str">
        <f t="shared" si="333"/>
        <v/>
      </c>
      <c r="AP292" s="14" t="str">
        <f t="shared" si="334"/>
        <v/>
      </c>
      <c r="AQ292" s="14" t="str">
        <f t="shared" si="335"/>
        <v/>
      </c>
      <c r="AR292" s="14" t="str">
        <f t="shared" si="336"/>
        <v/>
      </c>
    </row>
    <row r="293" spans="1:44" x14ac:dyDescent="0.25">
      <c r="A293">
        <v>1</v>
      </c>
      <c r="B293" t="s">
        <v>28</v>
      </c>
      <c r="C293">
        <v>393106</v>
      </c>
      <c r="D293" s="40">
        <v>41396.395833333299</v>
      </c>
      <c r="E293" s="40">
        <v>41397.940277777801</v>
      </c>
      <c r="F293" s="40">
        <v>41400.443055555603</v>
      </c>
      <c r="G293" t="s">
        <v>29</v>
      </c>
      <c r="H293">
        <v>60000012514447</v>
      </c>
      <c r="I293" t="s">
        <v>4810</v>
      </c>
      <c r="J293" t="s">
        <v>4811</v>
      </c>
      <c r="K293" t="s">
        <v>41</v>
      </c>
      <c r="L293">
        <v>3</v>
      </c>
      <c r="M293" t="s">
        <v>4829</v>
      </c>
      <c r="N293">
        <v>60000015461254</v>
      </c>
      <c r="O293">
        <v>60000016462663</v>
      </c>
      <c r="P293">
        <v>140205000001172</v>
      </c>
      <c r="R293" t="s">
        <v>34</v>
      </c>
      <c r="S293" t="s">
        <v>35</v>
      </c>
      <c r="T293" t="s">
        <v>36</v>
      </c>
      <c r="W293" t="s">
        <v>37</v>
      </c>
      <c r="AC293" t="s">
        <v>4835</v>
      </c>
      <c r="AD293" t="s">
        <v>1437</v>
      </c>
      <c r="AE293" s="14" t="str">
        <f t="shared" si="299"/>
        <v>Trabalhei posicionamento de kaletra no consenso como preferencial para inicio de tarv e possibilidade de uso uma vez ao dia para pacientes virgens e experimentados com tenofovirMedica sinalizou que vai começar a atender no ambulatório do iier e lá poderá iniciar bastante terapia#mp medica gostou do material e acredita que agrega muito na pratica clinica#sol medica solicitou o novo manual de comorbidades</v>
      </c>
      <c r="AF293" s="14" t="str">
        <f t="shared" si="301"/>
        <v>Trabalhei posicionamento de kaletra no consenso como preferencial para inicio de tarv e possibilidade de uso uma vez ao dia para pacientes virgens e experimentados com tenofovirMedica sinalizou que vai começar a atender no ambulatório do iier e lá poderá iniciar bastante terapia#mp medica gostou do material e acredita que agrega muito na pratica clinica#sol medica solicitou o novo manual de comorbidades</v>
      </c>
      <c r="AG293" s="14">
        <f t="shared" si="302"/>
        <v>280</v>
      </c>
      <c r="AH293" s="14">
        <f t="shared" ref="AH293:AL293" si="343">IFERROR(FIND("#",$AF293,AG293+1),LEN($AF293)+1)</f>
        <v>356</v>
      </c>
      <c r="AI293" s="14">
        <f t="shared" si="343"/>
        <v>407</v>
      </c>
      <c r="AJ293" s="14">
        <f t="shared" si="343"/>
        <v>407</v>
      </c>
      <c r="AK293" s="14">
        <f t="shared" si="343"/>
        <v>407</v>
      </c>
      <c r="AL293" s="14">
        <f t="shared" si="343"/>
        <v>407</v>
      </c>
      <c r="AM293" s="14" t="str">
        <f t="shared" si="331"/>
        <v>#mp medica gostou do material e acredita que agrega muito na pratica clinica</v>
      </c>
      <c r="AN293" s="14" t="str">
        <f t="shared" si="332"/>
        <v>#sol medica solicitou o novo manual de comorbidades</v>
      </c>
      <c r="AO293" s="14" t="str">
        <f t="shared" si="333"/>
        <v/>
      </c>
      <c r="AP293" s="14" t="str">
        <f t="shared" si="334"/>
        <v/>
      </c>
      <c r="AQ293" s="14" t="str">
        <f t="shared" si="335"/>
        <v/>
      </c>
      <c r="AR293" s="14" t="str">
        <f t="shared" si="336"/>
        <v/>
      </c>
    </row>
    <row r="294" spans="1:44" x14ac:dyDescent="0.25">
      <c r="A294">
        <v>1</v>
      </c>
      <c r="B294" t="s">
        <v>28</v>
      </c>
      <c r="C294">
        <v>393106</v>
      </c>
      <c r="D294" s="40">
        <v>41394.666666666701</v>
      </c>
      <c r="E294" s="40">
        <v>41394.918749999997</v>
      </c>
      <c r="F294" s="40">
        <v>41396.456250000003</v>
      </c>
      <c r="G294" t="s">
        <v>29</v>
      </c>
      <c r="H294">
        <v>60000012429631</v>
      </c>
      <c r="I294" t="s">
        <v>274</v>
      </c>
      <c r="J294" t="s">
        <v>275</v>
      </c>
      <c r="K294" t="s">
        <v>32</v>
      </c>
      <c r="L294">
        <v>6</v>
      </c>
      <c r="M294" t="s">
        <v>33</v>
      </c>
      <c r="N294">
        <v>60000015461254</v>
      </c>
      <c r="O294">
        <v>60000016462663</v>
      </c>
      <c r="P294">
        <v>140205000001149</v>
      </c>
      <c r="R294" t="s">
        <v>34</v>
      </c>
      <c r="S294" t="s">
        <v>35</v>
      </c>
      <c r="T294" t="s">
        <v>36</v>
      </c>
      <c r="W294" t="s">
        <v>37</v>
      </c>
      <c r="AC294" t="s">
        <v>1903</v>
      </c>
      <c r="AD294" t="s">
        <v>1437</v>
      </c>
      <c r="AE294" s="14" t="str">
        <f t="shared" si="299"/>
        <v>#sol solicitação de apoio para congresso brasileiro em nome da Maria Clara, diretora do programa dst aids do estadunidense SPPassagem aérea, email enviado para Roberta</v>
      </c>
      <c r="AF294" s="14" t="str">
        <f t="shared" si="301"/>
        <v>#sol solicitação de apoio para congresso brasileiro em nome da Maria Clara, diretora do programa dst aids do estadunidense SPPassagem aérea, email enviado para Roberta</v>
      </c>
      <c r="AG294" s="14">
        <f t="shared" si="302"/>
        <v>1</v>
      </c>
      <c r="AH294" s="14">
        <f t="shared" ref="AH294:AL294" si="344">IFERROR(FIND("#",$AF294,AG294+1),LEN($AF294)+1)</f>
        <v>168</v>
      </c>
      <c r="AI294" s="14">
        <f t="shared" si="344"/>
        <v>168</v>
      </c>
      <c r="AJ294" s="14">
        <f t="shared" si="344"/>
        <v>168</v>
      </c>
      <c r="AK294" s="14">
        <f t="shared" si="344"/>
        <v>168</v>
      </c>
      <c r="AL294" s="14">
        <f t="shared" si="344"/>
        <v>168</v>
      </c>
      <c r="AM294" s="14" t="str">
        <f t="shared" si="331"/>
        <v>#sol solicitação de apoio para congresso brasileiro em nome da Maria Clara, diretora do programa dst aids do estadunidense SPPassagem aérea, email enviado para Roberta</v>
      </c>
      <c r="AN294" s="14" t="str">
        <f t="shared" si="332"/>
        <v/>
      </c>
      <c r="AO294" s="14" t="str">
        <f t="shared" si="333"/>
        <v/>
      </c>
      <c r="AP294" s="14" t="str">
        <f t="shared" si="334"/>
        <v/>
      </c>
      <c r="AQ294" s="14" t="str">
        <f t="shared" si="335"/>
        <v/>
      </c>
      <c r="AR294" s="14" t="str">
        <f t="shared" si="336"/>
        <v/>
      </c>
    </row>
    <row r="295" spans="1:44" x14ac:dyDescent="0.25">
      <c r="A295">
        <v>1</v>
      </c>
      <c r="B295" t="s">
        <v>28</v>
      </c>
      <c r="C295">
        <v>393106</v>
      </c>
      <c r="D295" s="40">
        <v>41394.541666666701</v>
      </c>
      <c r="E295" s="40">
        <v>41394.917361111096</v>
      </c>
      <c r="F295" s="40">
        <v>41396.456250000003</v>
      </c>
      <c r="G295" t="s">
        <v>29</v>
      </c>
      <c r="H295">
        <v>60000012529207</v>
      </c>
      <c r="I295" t="s">
        <v>1904</v>
      </c>
      <c r="J295" t="s">
        <v>1905</v>
      </c>
      <c r="K295" t="s">
        <v>32</v>
      </c>
      <c r="L295">
        <v>6</v>
      </c>
      <c r="M295" t="s">
        <v>33</v>
      </c>
      <c r="N295">
        <v>60000015461254</v>
      </c>
      <c r="O295">
        <v>60000016462663</v>
      </c>
      <c r="P295">
        <v>140205000001142</v>
      </c>
      <c r="R295" t="s">
        <v>34</v>
      </c>
      <c r="S295" t="s">
        <v>35</v>
      </c>
      <c r="T295" t="s">
        <v>36</v>
      </c>
      <c r="W295" t="s">
        <v>37</v>
      </c>
      <c r="AC295" t="s">
        <v>1906</v>
      </c>
      <c r="AD295" t="s">
        <v>1437</v>
      </c>
      <c r="AE295" s="14" t="str">
        <f t="shared" si="299"/>
        <v>Reuniaomda unifesp</v>
      </c>
      <c r="AF295" s="14" t="str">
        <f t="shared" si="301"/>
        <v>Reuniaomda unifesp</v>
      </c>
      <c r="AG295" s="14">
        <f t="shared" si="302"/>
        <v>1</v>
      </c>
      <c r="AH295" s="14">
        <f t="shared" ref="AH295:AL295" si="345">IFERROR(FIND("#",$AF295,AG295+1),LEN($AF295)+1)</f>
        <v>19</v>
      </c>
      <c r="AI295" s="14">
        <f t="shared" si="345"/>
        <v>19</v>
      </c>
      <c r="AJ295" s="14">
        <f t="shared" si="345"/>
        <v>19</v>
      </c>
      <c r="AK295" s="14">
        <f t="shared" si="345"/>
        <v>19</v>
      </c>
      <c r="AL295" s="14">
        <f t="shared" si="345"/>
        <v>19</v>
      </c>
      <c r="AM295" s="14" t="str">
        <f t="shared" si="331"/>
        <v>Reuniaomda unifesp</v>
      </c>
      <c r="AN295" s="14" t="str">
        <f t="shared" si="332"/>
        <v/>
      </c>
      <c r="AO295" s="14" t="str">
        <f t="shared" si="333"/>
        <v/>
      </c>
      <c r="AP295" s="14" t="str">
        <f t="shared" si="334"/>
        <v/>
      </c>
      <c r="AQ295" s="14" t="str">
        <f t="shared" si="335"/>
        <v/>
      </c>
      <c r="AR295" s="14" t="str">
        <f t="shared" si="336"/>
        <v/>
      </c>
    </row>
    <row r="296" spans="1:44" x14ac:dyDescent="0.25">
      <c r="A296">
        <v>1</v>
      </c>
      <c r="B296" t="s">
        <v>28</v>
      </c>
      <c r="C296">
        <v>393106</v>
      </c>
      <c r="D296" s="40">
        <v>41394.510416666701</v>
      </c>
      <c r="E296" s="40">
        <v>41394.9152777778</v>
      </c>
      <c r="F296" s="40">
        <v>41396.456250000003</v>
      </c>
      <c r="G296" t="s">
        <v>29</v>
      </c>
      <c r="H296">
        <v>60000012337683</v>
      </c>
      <c r="I296" t="s">
        <v>1907</v>
      </c>
      <c r="J296" t="s">
        <v>1908</v>
      </c>
      <c r="K296" t="s">
        <v>32</v>
      </c>
      <c r="L296">
        <v>3</v>
      </c>
      <c r="M296" t="s">
        <v>33</v>
      </c>
      <c r="N296">
        <v>60000015461254</v>
      </c>
      <c r="O296">
        <v>60000016462663</v>
      </c>
      <c r="P296">
        <v>140205000001128</v>
      </c>
      <c r="R296" t="s">
        <v>34</v>
      </c>
      <c r="S296" t="s">
        <v>35</v>
      </c>
      <c r="T296" t="s">
        <v>36</v>
      </c>
      <c r="W296" t="s">
        <v>37</v>
      </c>
      <c r="AC296" t="s">
        <v>1909</v>
      </c>
      <c r="AD296" t="s">
        <v>1437</v>
      </c>
      <c r="AE296" s="14" t="str">
        <f t="shared" si="299"/>
        <v>Reunião da unifesp</v>
      </c>
      <c r="AF296" s="14" t="str">
        <f t="shared" si="301"/>
        <v>Reunião da unifesp</v>
      </c>
      <c r="AG296" s="14">
        <f t="shared" si="302"/>
        <v>1</v>
      </c>
      <c r="AH296" s="14">
        <f t="shared" ref="AH296:AL296" si="346">IFERROR(FIND("#",$AF296,AG296+1),LEN($AF296)+1)</f>
        <v>19</v>
      </c>
      <c r="AI296" s="14">
        <f t="shared" si="346"/>
        <v>19</v>
      </c>
      <c r="AJ296" s="14">
        <f t="shared" si="346"/>
        <v>19</v>
      </c>
      <c r="AK296" s="14">
        <f t="shared" si="346"/>
        <v>19</v>
      </c>
      <c r="AL296" s="14">
        <f t="shared" si="346"/>
        <v>19</v>
      </c>
      <c r="AM296" s="14" t="str">
        <f t="shared" si="331"/>
        <v>Reunião da unifesp</v>
      </c>
      <c r="AN296" s="14" t="str">
        <f t="shared" si="332"/>
        <v/>
      </c>
      <c r="AO296" s="14" t="str">
        <f t="shared" si="333"/>
        <v/>
      </c>
      <c r="AP296" s="14" t="str">
        <f t="shared" si="334"/>
        <v/>
      </c>
      <c r="AQ296" s="14" t="str">
        <f t="shared" si="335"/>
        <v/>
      </c>
      <c r="AR296" s="14" t="str">
        <f t="shared" si="336"/>
        <v/>
      </c>
    </row>
    <row r="297" spans="1:44" x14ac:dyDescent="0.25">
      <c r="A297">
        <v>1</v>
      </c>
      <c r="B297" t="s">
        <v>28</v>
      </c>
      <c r="C297">
        <v>393106</v>
      </c>
      <c r="D297" s="40">
        <v>41394.496527777803</v>
      </c>
      <c r="E297" s="40">
        <v>41394.915972222203</v>
      </c>
      <c r="F297" s="40">
        <v>41396.456250000003</v>
      </c>
      <c r="G297" t="s">
        <v>29</v>
      </c>
      <c r="H297">
        <v>60000012542735</v>
      </c>
      <c r="I297" t="s">
        <v>271</v>
      </c>
      <c r="J297" t="s">
        <v>272</v>
      </c>
      <c r="K297" t="s">
        <v>32</v>
      </c>
      <c r="L297">
        <v>4</v>
      </c>
      <c r="M297" t="s">
        <v>33</v>
      </c>
      <c r="N297">
        <v>60000015461254</v>
      </c>
      <c r="O297">
        <v>60000016462663</v>
      </c>
      <c r="P297">
        <v>140205000001135</v>
      </c>
      <c r="R297" t="s">
        <v>34</v>
      </c>
      <c r="S297" t="s">
        <v>35</v>
      </c>
      <c r="T297" t="s">
        <v>36</v>
      </c>
      <c r="W297" t="s">
        <v>37</v>
      </c>
      <c r="AC297" t="s">
        <v>1909</v>
      </c>
      <c r="AD297" t="s">
        <v>1437</v>
      </c>
      <c r="AE297" s="14" t="str">
        <f t="shared" si="299"/>
        <v>Reunião da unifesp</v>
      </c>
      <c r="AF297" s="14" t="str">
        <f t="shared" si="301"/>
        <v>Reunião da unifesp</v>
      </c>
      <c r="AG297" s="14">
        <f t="shared" si="302"/>
        <v>1</v>
      </c>
      <c r="AH297" s="14">
        <f t="shared" ref="AH297:AL297" si="347">IFERROR(FIND("#",$AF297,AG297+1),LEN($AF297)+1)</f>
        <v>19</v>
      </c>
      <c r="AI297" s="14">
        <f t="shared" si="347"/>
        <v>19</v>
      </c>
      <c r="AJ297" s="14">
        <f t="shared" si="347"/>
        <v>19</v>
      </c>
      <c r="AK297" s="14">
        <f t="shared" si="347"/>
        <v>19</v>
      </c>
      <c r="AL297" s="14">
        <f t="shared" si="347"/>
        <v>19</v>
      </c>
      <c r="AM297" s="14" t="str">
        <f t="shared" si="331"/>
        <v>Reunião da unifesp</v>
      </c>
      <c r="AN297" s="14" t="str">
        <f t="shared" si="332"/>
        <v/>
      </c>
      <c r="AO297" s="14" t="str">
        <f t="shared" si="333"/>
        <v/>
      </c>
      <c r="AP297" s="14" t="str">
        <f t="shared" si="334"/>
        <v/>
      </c>
      <c r="AQ297" s="14" t="str">
        <f t="shared" si="335"/>
        <v/>
      </c>
      <c r="AR297" s="14" t="str">
        <f t="shared" si="336"/>
        <v/>
      </c>
    </row>
    <row r="298" spans="1:44" x14ac:dyDescent="0.25">
      <c r="A298">
        <v>1</v>
      </c>
      <c r="B298" t="s">
        <v>28</v>
      </c>
      <c r="C298">
        <v>393106</v>
      </c>
      <c r="D298" s="40">
        <v>41394.40625</v>
      </c>
      <c r="E298" s="40">
        <v>41394.910416666702</v>
      </c>
      <c r="F298" s="40">
        <v>41394.870833333298</v>
      </c>
      <c r="G298" t="s">
        <v>29</v>
      </c>
      <c r="H298">
        <v>60000012547591</v>
      </c>
      <c r="I298" t="s">
        <v>1910</v>
      </c>
      <c r="J298" t="s">
        <v>1911</v>
      </c>
      <c r="K298" t="s">
        <v>32</v>
      </c>
      <c r="L298">
        <v>3</v>
      </c>
      <c r="M298" t="s">
        <v>33</v>
      </c>
      <c r="N298">
        <v>60000015461254</v>
      </c>
      <c r="O298">
        <v>60000016462663</v>
      </c>
      <c r="P298">
        <v>140205000001114</v>
      </c>
      <c r="R298" t="s">
        <v>34</v>
      </c>
      <c r="S298" t="s">
        <v>35</v>
      </c>
      <c r="T298" t="s">
        <v>36</v>
      </c>
      <c r="W298" t="s">
        <v>37</v>
      </c>
      <c r="AC298" t="s">
        <v>1912</v>
      </c>
      <c r="AE298" s="14" t="str">
        <f t="shared" si="299"/>
        <v>Posicionamento de kaletra no consenso e tratamento de casais sorodiscordantes, medica tem pouca oportunidade de atender este perfil de paciente</v>
      </c>
      <c r="AF298" s="14" t="str">
        <f t="shared" si="301"/>
        <v>Posicionamento de kaletra no consenso e tratamento de casais sorodiscordantes, medica tem pouca oportunidade de atender este perfil de paciente</v>
      </c>
      <c r="AG298" s="14">
        <f t="shared" si="302"/>
        <v>1</v>
      </c>
      <c r="AH298" s="14">
        <f t="shared" ref="AH298:AL298" si="348">IFERROR(FIND("#",$AF298,AG298+1),LEN($AF298)+1)</f>
        <v>144</v>
      </c>
      <c r="AI298" s="14">
        <f t="shared" si="348"/>
        <v>144</v>
      </c>
      <c r="AJ298" s="14">
        <f t="shared" si="348"/>
        <v>144</v>
      </c>
      <c r="AK298" s="14">
        <f t="shared" si="348"/>
        <v>144</v>
      </c>
      <c r="AL298" s="14">
        <f t="shared" si="348"/>
        <v>144</v>
      </c>
      <c r="AM298" s="14" t="str">
        <f t="shared" si="331"/>
        <v>Posicionamento de kaletra no consenso e tratamento de casais sorodiscordantes, medica tem pouca oportunidade de atender este perfil de paciente</v>
      </c>
      <c r="AN298" s="14" t="str">
        <f t="shared" si="332"/>
        <v/>
      </c>
      <c r="AO298" s="14" t="str">
        <f t="shared" si="333"/>
        <v/>
      </c>
      <c r="AP298" s="14" t="str">
        <f t="shared" si="334"/>
        <v/>
      </c>
      <c r="AQ298" s="14" t="str">
        <f t="shared" si="335"/>
        <v/>
      </c>
      <c r="AR298" s="14" t="str">
        <f t="shared" si="336"/>
        <v/>
      </c>
    </row>
    <row r="299" spans="1:44" x14ac:dyDescent="0.25">
      <c r="A299">
        <v>1</v>
      </c>
      <c r="B299" t="s">
        <v>28</v>
      </c>
      <c r="C299">
        <v>393106</v>
      </c>
      <c r="D299" s="40">
        <v>41393.652777777803</v>
      </c>
      <c r="E299" s="40">
        <v>41394.905555555597</v>
      </c>
      <c r="F299" s="40">
        <v>41394.870833333298</v>
      </c>
      <c r="G299" t="s">
        <v>29</v>
      </c>
      <c r="H299">
        <v>60000012465787</v>
      </c>
      <c r="I299" t="s">
        <v>1913</v>
      </c>
      <c r="J299" t="s">
        <v>1914</v>
      </c>
      <c r="K299" t="s">
        <v>32</v>
      </c>
      <c r="L299">
        <v>6</v>
      </c>
      <c r="M299" t="s">
        <v>33</v>
      </c>
      <c r="N299">
        <v>60000015461254</v>
      </c>
      <c r="O299">
        <v>60000016462663</v>
      </c>
      <c r="P299">
        <v>140205000001107</v>
      </c>
      <c r="R299" t="s">
        <v>34</v>
      </c>
      <c r="S299" t="s">
        <v>35</v>
      </c>
      <c r="T299" t="s">
        <v>36</v>
      </c>
      <c r="W299" t="s">
        <v>37</v>
      </c>
      <c r="AC299" t="s">
        <v>1915</v>
      </c>
      <c r="AD299" t="s">
        <v>1437</v>
      </c>
      <c r="AE299" s="14" t="str">
        <f t="shared" si="299"/>
        <v>Kaletra e tdf para pacientes virgens ou experimentadoMelhor perfil renalMelhor penetração em sistema nervoso central</v>
      </c>
      <c r="AF299" s="14" t="str">
        <f t="shared" si="301"/>
        <v>Kaletra e tdf para pacientes virgens ou experimentadoMelhor perfil renalMelhor penetração em sistema nervoso central</v>
      </c>
      <c r="AG299" s="14">
        <f t="shared" si="302"/>
        <v>1</v>
      </c>
      <c r="AH299" s="14">
        <f t="shared" ref="AH299:AL299" si="349">IFERROR(FIND("#",$AF299,AG299+1),LEN($AF299)+1)</f>
        <v>117</v>
      </c>
      <c r="AI299" s="14">
        <f t="shared" si="349"/>
        <v>117</v>
      </c>
      <c r="AJ299" s="14">
        <f t="shared" si="349"/>
        <v>117</v>
      </c>
      <c r="AK299" s="14">
        <f t="shared" si="349"/>
        <v>117</v>
      </c>
      <c r="AL299" s="14">
        <f t="shared" si="349"/>
        <v>117</v>
      </c>
      <c r="AM299" s="14" t="str">
        <f t="shared" si="331"/>
        <v>Kaletra e tdf para pacientes virgens ou experimentadoMelhor perfil renalMelhor penetração em sistema nervoso central</v>
      </c>
      <c r="AN299" s="14" t="str">
        <f t="shared" si="332"/>
        <v/>
      </c>
      <c r="AO299" s="14" t="str">
        <f t="shared" si="333"/>
        <v/>
      </c>
      <c r="AP299" s="14" t="str">
        <f t="shared" si="334"/>
        <v/>
      </c>
      <c r="AQ299" s="14" t="str">
        <f t="shared" si="335"/>
        <v/>
      </c>
      <c r="AR299" s="14" t="str">
        <f t="shared" si="336"/>
        <v/>
      </c>
    </row>
    <row r="300" spans="1:44" x14ac:dyDescent="0.25">
      <c r="A300">
        <v>1</v>
      </c>
      <c r="B300" t="s">
        <v>28</v>
      </c>
      <c r="C300">
        <v>393106</v>
      </c>
      <c r="D300" s="40">
        <v>41393.611111111102</v>
      </c>
      <c r="E300" s="40">
        <v>41394.904861111099</v>
      </c>
      <c r="F300" s="40">
        <v>41394.870833333298</v>
      </c>
      <c r="G300" t="s">
        <v>29</v>
      </c>
      <c r="H300">
        <v>60000012551531</v>
      </c>
      <c r="I300" t="s">
        <v>218</v>
      </c>
      <c r="J300" t="s">
        <v>219</v>
      </c>
      <c r="K300" t="s">
        <v>32</v>
      </c>
      <c r="L300">
        <v>6</v>
      </c>
      <c r="M300" t="s">
        <v>33</v>
      </c>
      <c r="N300">
        <v>60000015461254</v>
      </c>
      <c r="O300">
        <v>60000016462663</v>
      </c>
      <c r="P300">
        <v>140205000001100</v>
      </c>
      <c r="R300" t="s">
        <v>34</v>
      </c>
      <c r="S300" t="s">
        <v>35</v>
      </c>
      <c r="T300" t="s">
        <v>36</v>
      </c>
      <c r="W300" t="s">
        <v>37</v>
      </c>
      <c r="AC300" t="s">
        <v>1916</v>
      </c>
      <c r="AD300" t="s">
        <v>1437</v>
      </c>
      <c r="AE300" s="14" t="str">
        <f t="shared" si="299"/>
        <v>Benefícios de kaletra em perfil sorodiscordantes, inclusive recuperação imunológica</v>
      </c>
      <c r="AF300" s="14" t="str">
        <f t="shared" si="301"/>
        <v>Benefícios de kaletra em perfil sorodiscordantes, inclusive recuperação imunológica</v>
      </c>
      <c r="AG300" s="14">
        <f t="shared" si="302"/>
        <v>1</v>
      </c>
      <c r="AH300" s="14">
        <f t="shared" ref="AH300:AL300" si="350">IFERROR(FIND("#",$AF300,AG300+1),LEN($AF300)+1)</f>
        <v>84</v>
      </c>
      <c r="AI300" s="14">
        <f t="shared" si="350"/>
        <v>84</v>
      </c>
      <c r="AJ300" s="14">
        <f t="shared" si="350"/>
        <v>84</v>
      </c>
      <c r="AK300" s="14">
        <f t="shared" si="350"/>
        <v>84</v>
      </c>
      <c r="AL300" s="14">
        <f t="shared" si="350"/>
        <v>84</v>
      </c>
      <c r="AM300" s="14" t="str">
        <f t="shared" si="331"/>
        <v>Benefícios de kaletra em perfil sorodiscordantes, inclusive recuperação imunológica</v>
      </c>
      <c r="AN300" s="14" t="str">
        <f t="shared" si="332"/>
        <v/>
      </c>
      <c r="AO300" s="14" t="str">
        <f t="shared" si="333"/>
        <v/>
      </c>
      <c r="AP300" s="14" t="str">
        <f t="shared" si="334"/>
        <v/>
      </c>
      <c r="AQ300" s="14" t="str">
        <f t="shared" si="335"/>
        <v/>
      </c>
      <c r="AR300" s="14" t="str">
        <f t="shared" si="336"/>
        <v/>
      </c>
    </row>
    <row r="301" spans="1:44" x14ac:dyDescent="0.25">
      <c r="A301">
        <v>1</v>
      </c>
      <c r="B301" t="s">
        <v>28</v>
      </c>
      <c r="C301">
        <v>393106</v>
      </c>
      <c r="D301" s="40">
        <v>41393.440972222197</v>
      </c>
      <c r="E301" s="40">
        <v>41394.902777777803</v>
      </c>
      <c r="F301" s="40">
        <v>41394.870833333298</v>
      </c>
      <c r="G301" t="s">
        <v>29</v>
      </c>
      <c r="H301">
        <v>60000012528751</v>
      </c>
      <c r="I301" t="s">
        <v>209</v>
      </c>
      <c r="J301" t="s">
        <v>210</v>
      </c>
      <c r="K301" t="s">
        <v>32</v>
      </c>
      <c r="L301">
        <v>6</v>
      </c>
      <c r="M301" t="s">
        <v>33</v>
      </c>
      <c r="N301">
        <v>60000015461254</v>
      </c>
      <c r="O301">
        <v>60000016462663</v>
      </c>
      <c r="P301">
        <v>140205000001093</v>
      </c>
      <c r="R301" t="s">
        <v>34</v>
      </c>
      <c r="S301" t="s">
        <v>35</v>
      </c>
      <c r="T301" t="s">
        <v>36</v>
      </c>
      <c r="W301" t="s">
        <v>37</v>
      </c>
      <c r="AC301" t="s">
        <v>1917</v>
      </c>
      <c r="AD301" t="s">
        <v>1437</v>
      </c>
      <c r="AE301" s="14" t="str">
        <f t="shared" si="299"/>
        <v>Comorbidades, esquemas uma vez ao dia com kaletra, menor toxicidade renal associada ao kaletra</v>
      </c>
      <c r="AF301" s="14" t="str">
        <f t="shared" si="301"/>
        <v>Comorbidades, esquemas uma vez ao dia com kaletra, menor toxicidade renal associada ao kaletra</v>
      </c>
      <c r="AG301" s="14">
        <f t="shared" si="302"/>
        <v>1</v>
      </c>
      <c r="AH301" s="14">
        <f t="shared" ref="AH301:AL301" si="351">IFERROR(FIND("#",$AF301,AG301+1),LEN($AF301)+1)</f>
        <v>95</v>
      </c>
      <c r="AI301" s="14">
        <f t="shared" si="351"/>
        <v>95</v>
      </c>
      <c r="AJ301" s="14">
        <f t="shared" si="351"/>
        <v>95</v>
      </c>
      <c r="AK301" s="14">
        <f t="shared" si="351"/>
        <v>95</v>
      </c>
      <c r="AL301" s="14">
        <f t="shared" si="351"/>
        <v>95</v>
      </c>
      <c r="AM301" s="14" t="str">
        <f t="shared" si="331"/>
        <v>Comorbidades, esquemas uma vez ao dia com kaletra, menor toxicidade renal associada ao kaletra</v>
      </c>
      <c r="AN301" s="14" t="str">
        <f t="shared" si="332"/>
        <v/>
      </c>
      <c r="AO301" s="14" t="str">
        <f t="shared" si="333"/>
        <v/>
      </c>
      <c r="AP301" s="14" t="str">
        <f t="shared" si="334"/>
        <v/>
      </c>
      <c r="AQ301" s="14" t="str">
        <f t="shared" si="335"/>
        <v/>
      </c>
      <c r="AR301" s="14" t="str">
        <f t="shared" si="336"/>
        <v/>
      </c>
    </row>
    <row r="302" spans="1:44" x14ac:dyDescent="0.25">
      <c r="A302">
        <v>1</v>
      </c>
      <c r="B302" t="s">
        <v>28</v>
      </c>
      <c r="C302">
        <v>393106</v>
      </c>
      <c r="D302" s="40">
        <v>41393.381944444402</v>
      </c>
      <c r="E302" s="40">
        <v>41394.902083333298</v>
      </c>
      <c r="F302" s="40">
        <v>41394.870833333298</v>
      </c>
      <c r="G302" t="s">
        <v>29</v>
      </c>
      <c r="H302">
        <v>60000012458867</v>
      </c>
      <c r="I302" t="s">
        <v>262</v>
      </c>
      <c r="J302" t="s">
        <v>263</v>
      </c>
      <c r="K302" t="s">
        <v>32</v>
      </c>
      <c r="L302">
        <v>6</v>
      </c>
      <c r="M302" t="s">
        <v>33</v>
      </c>
      <c r="N302">
        <v>60000015461254</v>
      </c>
      <c r="O302">
        <v>60000016462663</v>
      </c>
      <c r="P302">
        <v>140205000001086</v>
      </c>
      <c r="R302" t="s">
        <v>34</v>
      </c>
      <c r="S302" t="s">
        <v>35</v>
      </c>
      <c r="T302" t="s">
        <v>36</v>
      </c>
      <c r="W302" t="s">
        <v>37</v>
      </c>
      <c r="AC302" t="s">
        <v>1918</v>
      </c>
      <c r="AD302" t="s">
        <v>1437</v>
      </c>
      <c r="AE302" s="14" t="str">
        <f t="shared" si="299"/>
        <v>Comorbidades e verificar se houve oportunidade de inicio de tarv em casais sorodisrcodante dentro da nova indicação do consenso brasileiro</v>
      </c>
      <c r="AF302" s="14" t="str">
        <f t="shared" si="301"/>
        <v>Comorbidades e verificar se houve oportunidade de inicio de tarv em casais sorodisrcodante dentro da nova indicação do consenso brasileiro</v>
      </c>
      <c r="AG302" s="14">
        <f t="shared" si="302"/>
        <v>1</v>
      </c>
      <c r="AH302" s="14">
        <f t="shared" ref="AH302:AL302" si="352">IFERROR(FIND("#",$AF302,AG302+1),LEN($AF302)+1)</f>
        <v>139</v>
      </c>
      <c r="AI302" s="14">
        <f t="shared" si="352"/>
        <v>139</v>
      </c>
      <c r="AJ302" s="14">
        <f t="shared" si="352"/>
        <v>139</v>
      </c>
      <c r="AK302" s="14">
        <f t="shared" si="352"/>
        <v>139</v>
      </c>
      <c r="AL302" s="14">
        <f t="shared" si="352"/>
        <v>139</v>
      </c>
      <c r="AM302" s="14" t="str">
        <f t="shared" si="331"/>
        <v>Comorbidades e verificar se houve oportunidade de inicio de tarv em casais sorodisrcodante dentro da nova indicação do consenso brasileiro</v>
      </c>
      <c r="AN302" s="14" t="str">
        <f t="shared" si="332"/>
        <v/>
      </c>
      <c r="AO302" s="14" t="str">
        <f t="shared" si="333"/>
        <v/>
      </c>
      <c r="AP302" s="14" t="str">
        <f t="shared" si="334"/>
        <v/>
      </c>
      <c r="AQ302" s="14" t="str">
        <f t="shared" si="335"/>
        <v/>
      </c>
      <c r="AR302" s="14" t="str">
        <f t="shared" si="336"/>
        <v/>
      </c>
    </row>
    <row r="303" spans="1:44" x14ac:dyDescent="0.25">
      <c r="A303">
        <v>1</v>
      </c>
      <c r="B303" t="s">
        <v>28</v>
      </c>
      <c r="C303">
        <v>393106</v>
      </c>
      <c r="D303" s="40">
        <v>41393.368055555598</v>
      </c>
      <c r="E303" s="40">
        <v>41394.911805555603</v>
      </c>
      <c r="F303" s="40">
        <v>41396.456250000003</v>
      </c>
      <c r="G303" t="s">
        <v>29</v>
      </c>
      <c r="H303">
        <v>60000012518231</v>
      </c>
      <c r="I303" t="s">
        <v>1919</v>
      </c>
      <c r="J303" t="s">
        <v>1920</v>
      </c>
      <c r="K303" t="s">
        <v>32</v>
      </c>
      <c r="L303">
        <v>4</v>
      </c>
      <c r="M303" t="s">
        <v>33</v>
      </c>
      <c r="N303">
        <v>60000015461254</v>
      </c>
      <c r="O303">
        <v>60000016462663</v>
      </c>
      <c r="P303">
        <v>140205000001121</v>
      </c>
      <c r="R303" t="s">
        <v>34</v>
      </c>
      <c r="S303" t="s">
        <v>35</v>
      </c>
      <c r="T303" t="s">
        <v>36</v>
      </c>
      <c r="W303" t="s">
        <v>37</v>
      </c>
      <c r="AC303" t="s">
        <v>1921</v>
      </c>
      <c r="AD303" t="s">
        <v>1437</v>
      </c>
      <c r="AE303" s="14" t="str">
        <f t="shared" si="299"/>
        <v>Encontrei medica no crtEntreguei material de tratamento de casais sorodiscordantesMedica permanecera atendendo em itapevi</v>
      </c>
      <c r="AF303" s="14" t="str">
        <f t="shared" si="301"/>
        <v>Encontrei medica no crtEntreguei material de tratamento de casais sorodiscordantesMedica permanecera atendendo em itapevi</v>
      </c>
      <c r="AG303" s="14">
        <f t="shared" si="302"/>
        <v>1</v>
      </c>
      <c r="AH303" s="14">
        <f t="shared" ref="AH303:AL303" si="353">IFERROR(FIND("#",$AF303,AG303+1),LEN($AF303)+1)</f>
        <v>122</v>
      </c>
      <c r="AI303" s="14">
        <f t="shared" si="353"/>
        <v>122</v>
      </c>
      <c r="AJ303" s="14">
        <f t="shared" si="353"/>
        <v>122</v>
      </c>
      <c r="AK303" s="14">
        <f t="shared" si="353"/>
        <v>122</v>
      </c>
      <c r="AL303" s="14">
        <f t="shared" si="353"/>
        <v>122</v>
      </c>
      <c r="AM303" s="14" t="str">
        <f t="shared" si="331"/>
        <v>Encontrei medica no crtEntreguei material de tratamento de casais sorodiscordantesMedica permanecera atendendo em itapevi</v>
      </c>
      <c r="AN303" s="14" t="str">
        <f t="shared" si="332"/>
        <v/>
      </c>
      <c r="AO303" s="14" t="str">
        <f t="shared" si="333"/>
        <v/>
      </c>
      <c r="AP303" s="14" t="str">
        <f t="shared" si="334"/>
        <v/>
      </c>
      <c r="AQ303" s="14" t="str">
        <f t="shared" si="335"/>
        <v/>
      </c>
      <c r="AR303" s="14" t="str">
        <f t="shared" si="336"/>
        <v/>
      </c>
    </row>
    <row r="304" spans="1:44" x14ac:dyDescent="0.25">
      <c r="A304">
        <v>1</v>
      </c>
      <c r="B304" t="s">
        <v>28</v>
      </c>
      <c r="C304">
        <v>393106</v>
      </c>
      <c r="D304" s="40">
        <v>41390.881944444402</v>
      </c>
      <c r="E304" s="40">
        <v>41390.883333333302</v>
      </c>
      <c r="F304" s="40">
        <v>41394.298611111102</v>
      </c>
      <c r="G304" t="s">
        <v>29</v>
      </c>
      <c r="H304">
        <v>60000012501703</v>
      </c>
      <c r="I304" t="s">
        <v>1922</v>
      </c>
      <c r="J304" t="s">
        <v>1923</v>
      </c>
      <c r="K304" t="s">
        <v>32</v>
      </c>
      <c r="L304">
        <v>4</v>
      </c>
      <c r="M304" t="s">
        <v>33</v>
      </c>
      <c r="N304">
        <v>60000015461254</v>
      </c>
      <c r="O304">
        <v>60000016462663</v>
      </c>
      <c r="P304">
        <v>140205000001079</v>
      </c>
      <c r="R304" t="s">
        <v>34</v>
      </c>
      <c r="S304" t="s">
        <v>35</v>
      </c>
      <c r="T304" t="s">
        <v>36</v>
      </c>
      <c r="W304" t="s">
        <v>37</v>
      </c>
      <c r="AC304" t="s">
        <v>1924</v>
      </c>
      <c r="AD304" t="s">
        <v>1437</v>
      </c>
      <c r="AE304" s="14" t="str">
        <f t="shared" si="299"/>
        <v>Posicionamento preferencial de kaletra no consensoTratamento de casais sorodiscordantes, medica relata que já oferece tarv para este perfil de paciente#sol medica solicitou patrocinara congresso brasileiro</v>
      </c>
      <c r="AF304" s="14" t="str">
        <f t="shared" si="301"/>
        <v>Posicionamento preferencial de kaletra no consensoTratamento de casais sorodiscordantes, medica relata que já oferece tarv para este perfil de paciente#sol medica solicitou patrocinara congresso brasileiro</v>
      </c>
      <c r="AG304" s="14">
        <f t="shared" si="302"/>
        <v>152</v>
      </c>
      <c r="AH304" s="14">
        <f t="shared" ref="AH304:AL304" si="354">IFERROR(FIND("#",$AF304,AG304+1),LEN($AF304)+1)</f>
        <v>206</v>
      </c>
      <c r="AI304" s="14">
        <f t="shared" si="354"/>
        <v>206</v>
      </c>
      <c r="AJ304" s="14">
        <f t="shared" si="354"/>
        <v>206</v>
      </c>
      <c r="AK304" s="14">
        <f t="shared" si="354"/>
        <v>206</v>
      </c>
      <c r="AL304" s="14">
        <f t="shared" si="354"/>
        <v>206</v>
      </c>
      <c r="AM304" s="14" t="str">
        <f t="shared" si="331"/>
        <v>#sol medica solicitou patrocinara congresso brasileiro</v>
      </c>
      <c r="AN304" s="14" t="str">
        <f t="shared" si="332"/>
        <v/>
      </c>
      <c r="AO304" s="14" t="str">
        <f t="shared" si="333"/>
        <v/>
      </c>
      <c r="AP304" s="14" t="str">
        <f t="shared" si="334"/>
        <v/>
      </c>
      <c r="AQ304" s="14" t="str">
        <f t="shared" si="335"/>
        <v/>
      </c>
      <c r="AR304" s="14" t="str">
        <f t="shared" si="336"/>
        <v/>
      </c>
    </row>
    <row r="305" spans="1:44" x14ac:dyDescent="0.25">
      <c r="A305">
        <v>1</v>
      </c>
      <c r="B305" t="s">
        <v>28</v>
      </c>
      <c r="C305">
        <v>393106</v>
      </c>
      <c r="D305" s="40">
        <v>41390.6875</v>
      </c>
      <c r="E305" s="40">
        <v>41390.880555555603</v>
      </c>
      <c r="F305" s="40">
        <v>41390.841666666704</v>
      </c>
      <c r="G305" t="s">
        <v>29</v>
      </c>
      <c r="H305">
        <v>60000012355791</v>
      </c>
      <c r="I305" t="s">
        <v>1925</v>
      </c>
      <c r="J305" t="s">
        <v>1926</v>
      </c>
      <c r="K305" t="s">
        <v>41</v>
      </c>
      <c r="L305">
        <v>3</v>
      </c>
      <c r="M305" t="s">
        <v>33</v>
      </c>
      <c r="N305">
        <v>60000015461254</v>
      </c>
      <c r="O305">
        <v>60000016462663</v>
      </c>
      <c r="P305">
        <v>140205000001065</v>
      </c>
      <c r="R305" t="s">
        <v>34</v>
      </c>
      <c r="S305" t="s">
        <v>35</v>
      </c>
      <c r="T305" t="s">
        <v>36</v>
      </c>
      <c r="W305" t="s">
        <v>37</v>
      </c>
      <c r="AC305" t="s">
        <v>1927</v>
      </c>
      <c r="AD305" t="s">
        <v>1437</v>
      </c>
      <c r="AE305" s="14" t="str">
        <f t="shared" si="299"/>
        <v>Posicionamento preferencial de kaletra no consenso brasileiroTratamento de casais sorodiscordantes</v>
      </c>
      <c r="AF305" s="14" t="str">
        <f t="shared" si="301"/>
        <v>Posicionamento preferencial de kaletra no consenso brasileiroTratamento de casais sorodiscordantes</v>
      </c>
      <c r="AG305" s="14">
        <f t="shared" si="302"/>
        <v>1</v>
      </c>
      <c r="AH305" s="14">
        <f t="shared" ref="AH305:AL305" si="355">IFERROR(FIND("#",$AF305,AG305+1),LEN($AF305)+1)</f>
        <v>99</v>
      </c>
      <c r="AI305" s="14">
        <f t="shared" si="355"/>
        <v>99</v>
      </c>
      <c r="AJ305" s="14">
        <f t="shared" si="355"/>
        <v>99</v>
      </c>
      <c r="AK305" s="14">
        <f t="shared" si="355"/>
        <v>99</v>
      </c>
      <c r="AL305" s="14">
        <f t="shared" si="355"/>
        <v>99</v>
      </c>
      <c r="AM305" s="14" t="str">
        <f t="shared" si="331"/>
        <v>Posicionamento preferencial de kaletra no consenso brasileiroTratamento de casais sorodiscordantes</v>
      </c>
      <c r="AN305" s="14" t="str">
        <f t="shared" si="332"/>
        <v/>
      </c>
      <c r="AO305" s="14" t="str">
        <f t="shared" si="333"/>
        <v/>
      </c>
      <c r="AP305" s="14" t="str">
        <f t="shared" si="334"/>
        <v/>
      </c>
      <c r="AQ305" s="14" t="str">
        <f t="shared" si="335"/>
        <v/>
      </c>
      <c r="AR305" s="14" t="str">
        <f t="shared" si="336"/>
        <v/>
      </c>
    </row>
    <row r="306" spans="1:44" x14ac:dyDescent="0.25">
      <c r="A306">
        <v>1</v>
      </c>
      <c r="B306" t="s">
        <v>28</v>
      </c>
      <c r="C306">
        <v>393106</v>
      </c>
      <c r="D306" s="40">
        <v>41390.625</v>
      </c>
      <c r="E306" s="40">
        <v>41390.878472222197</v>
      </c>
      <c r="F306" s="40">
        <v>41406.194444444402</v>
      </c>
      <c r="G306" t="s">
        <v>29</v>
      </c>
      <c r="H306">
        <v>60000012473907</v>
      </c>
      <c r="I306" t="s">
        <v>4836</v>
      </c>
      <c r="J306" t="s">
        <v>4837</v>
      </c>
      <c r="M306" t="s">
        <v>33</v>
      </c>
      <c r="N306">
        <v>60000015461254</v>
      </c>
      <c r="O306">
        <v>60000016462663</v>
      </c>
      <c r="P306">
        <v>140205000001052</v>
      </c>
      <c r="R306" t="s">
        <v>34</v>
      </c>
      <c r="S306" t="s">
        <v>35</v>
      </c>
      <c r="W306" t="s">
        <v>37</v>
      </c>
      <c r="AC306" t="s">
        <v>1928</v>
      </c>
      <c r="AD306" t="s">
        <v>1437</v>
      </c>
      <c r="AE306" s="14" t="str">
        <f t="shared" si="299"/>
        <v>Posicionamento preferencial de kaletra no consenso brasileiroPossibilidade de uso uma ou duas vezes ao dia para pacientes virgens e experimentadosMedica ficou de analisar posologia qd</v>
      </c>
      <c r="AF306" s="14" t="str">
        <f t="shared" si="301"/>
        <v>Posicionamento preferencial de kaletra no consenso brasileiroPossibilidade de uso uma ou duas vezes ao dia para pacientes virgens e experimentadosMedica ficou de analisar posologia qd</v>
      </c>
      <c r="AG306" s="14">
        <f t="shared" si="302"/>
        <v>1</v>
      </c>
      <c r="AH306" s="14">
        <f t="shared" ref="AH306:AL306" si="356">IFERROR(FIND("#",$AF306,AG306+1),LEN($AF306)+1)</f>
        <v>184</v>
      </c>
      <c r="AI306" s="14">
        <f t="shared" si="356"/>
        <v>184</v>
      </c>
      <c r="AJ306" s="14">
        <f t="shared" si="356"/>
        <v>184</v>
      </c>
      <c r="AK306" s="14">
        <f t="shared" si="356"/>
        <v>184</v>
      </c>
      <c r="AL306" s="14">
        <f t="shared" si="356"/>
        <v>184</v>
      </c>
      <c r="AM306" s="14" t="str">
        <f t="shared" si="331"/>
        <v>Posicionamento preferencial de kaletra no consenso brasileiroPossibilidade de uso uma ou duas vezes ao dia para pacientes virgens e experimentadosMedica ficou de analisar posologia qd</v>
      </c>
      <c r="AN306" s="14" t="str">
        <f t="shared" si="332"/>
        <v/>
      </c>
      <c r="AO306" s="14" t="str">
        <f t="shared" si="333"/>
        <v/>
      </c>
      <c r="AP306" s="14" t="str">
        <f t="shared" si="334"/>
        <v/>
      </c>
      <c r="AQ306" s="14" t="str">
        <f t="shared" si="335"/>
        <v/>
      </c>
      <c r="AR306" s="14" t="str">
        <f t="shared" si="336"/>
        <v/>
      </c>
    </row>
    <row r="307" spans="1:44" x14ac:dyDescent="0.25">
      <c r="A307">
        <v>1</v>
      </c>
      <c r="B307" t="s">
        <v>28</v>
      </c>
      <c r="C307">
        <v>393106</v>
      </c>
      <c r="D307" s="40">
        <v>41390.625</v>
      </c>
      <c r="E307" s="40">
        <v>41390.878472222197</v>
      </c>
      <c r="F307" s="40">
        <v>41406.194444444402</v>
      </c>
      <c r="G307" t="s">
        <v>29</v>
      </c>
      <c r="H307">
        <v>60000012473907</v>
      </c>
      <c r="I307" t="s">
        <v>4836</v>
      </c>
      <c r="J307" t="s">
        <v>4837</v>
      </c>
      <c r="M307" t="s">
        <v>33</v>
      </c>
      <c r="N307">
        <v>60000015461254</v>
      </c>
      <c r="O307">
        <v>60000016462663</v>
      </c>
      <c r="P307">
        <v>140205000001052</v>
      </c>
      <c r="R307" t="s">
        <v>34</v>
      </c>
      <c r="S307" t="s">
        <v>35</v>
      </c>
      <c r="W307" t="s">
        <v>37</v>
      </c>
      <c r="AC307" t="s">
        <v>1928</v>
      </c>
      <c r="AD307" t="s">
        <v>1437</v>
      </c>
      <c r="AE307" s="14" t="str">
        <f t="shared" si="299"/>
        <v>Posicionamento preferencial de kaletra no consenso brasileiroPossibilidade de uso uma ou duas vezes ao dia para pacientes virgens e experimentadosMedica ficou de analisar posologia qd</v>
      </c>
      <c r="AF307" s="14" t="str">
        <f t="shared" si="301"/>
        <v>Posicionamento preferencial de kaletra no consenso brasileiroPossibilidade de uso uma ou duas vezes ao dia para pacientes virgens e experimentadosMedica ficou de analisar posologia qd</v>
      </c>
      <c r="AG307" s="14">
        <f t="shared" si="302"/>
        <v>1</v>
      </c>
      <c r="AH307" s="14">
        <f t="shared" ref="AH307:AL307" si="357">IFERROR(FIND("#",$AF307,AG307+1),LEN($AF307)+1)</f>
        <v>184</v>
      </c>
      <c r="AI307" s="14">
        <f t="shared" si="357"/>
        <v>184</v>
      </c>
      <c r="AJ307" s="14">
        <f t="shared" si="357"/>
        <v>184</v>
      </c>
      <c r="AK307" s="14">
        <f t="shared" si="357"/>
        <v>184</v>
      </c>
      <c r="AL307" s="14">
        <f t="shared" si="357"/>
        <v>184</v>
      </c>
      <c r="AM307" s="14" t="str">
        <f t="shared" si="331"/>
        <v>Posicionamento preferencial de kaletra no consenso brasileiroPossibilidade de uso uma ou duas vezes ao dia para pacientes virgens e experimentadosMedica ficou de analisar posologia qd</v>
      </c>
      <c r="AN307" s="14" t="str">
        <f t="shared" si="332"/>
        <v/>
      </c>
      <c r="AO307" s="14" t="str">
        <f t="shared" si="333"/>
        <v/>
      </c>
      <c r="AP307" s="14" t="str">
        <f t="shared" si="334"/>
        <v/>
      </c>
      <c r="AQ307" s="14" t="str">
        <f t="shared" si="335"/>
        <v/>
      </c>
      <c r="AR307" s="14" t="str">
        <f t="shared" si="336"/>
        <v/>
      </c>
    </row>
    <row r="308" spans="1:44" x14ac:dyDescent="0.25">
      <c r="A308">
        <v>1</v>
      </c>
      <c r="B308" t="s">
        <v>28</v>
      </c>
      <c r="C308">
        <v>393106</v>
      </c>
      <c r="D308" s="40">
        <v>41390.583333333299</v>
      </c>
      <c r="E308" s="40">
        <v>41390.875694444403</v>
      </c>
      <c r="F308" s="40">
        <v>41390.841666666704</v>
      </c>
      <c r="G308" t="s">
        <v>29</v>
      </c>
      <c r="H308">
        <v>60000012588851</v>
      </c>
      <c r="I308" t="s">
        <v>1929</v>
      </c>
      <c r="J308" t="s">
        <v>1930</v>
      </c>
      <c r="K308" t="s">
        <v>41</v>
      </c>
      <c r="L308">
        <v>3</v>
      </c>
      <c r="M308" t="s">
        <v>33</v>
      </c>
      <c r="N308">
        <v>60000015461254</v>
      </c>
      <c r="O308">
        <v>60000016462663</v>
      </c>
      <c r="P308">
        <v>140205000001038</v>
      </c>
      <c r="R308" t="s">
        <v>34</v>
      </c>
      <c r="S308" t="s">
        <v>35</v>
      </c>
      <c r="T308" t="s">
        <v>36</v>
      </c>
      <c r="W308" t="s">
        <v>37</v>
      </c>
      <c r="AC308" t="s">
        <v>1931</v>
      </c>
      <c r="AD308" t="s">
        <v>1437</v>
      </c>
      <c r="AE308" s="14" t="str">
        <f t="shared" si="299"/>
        <v>Posicionamento de kaletra como preferencial no consenso brasileiro</v>
      </c>
      <c r="AF308" s="14" t="str">
        <f t="shared" si="301"/>
        <v>Posicionamento de kaletra como preferencial no consenso brasileiro</v>
      </c>
      <c r="AG308" s="14">
        <f t="shared" si="302"/>
        <v>1</v>
      </c>
      <c r="AH308" s="14">
        <f t="shared" ref="AH308:AL308" si="358">IFERROR(FIND("#",$AF308,AG308+1),LEN($AF308)+1)</f>
        <v>67</v>
      </c>
      <c r="AI308" s="14">
        <f t="shared" si="358"/>
        <v>67</v>
      </c>
      <c r="AJ308" s="14">
        <f t="shared" si="358"/>
        <v>67</v>
      </c>
      <c r="AK308" s="14">
        <f t="shared" si="358"/>
        <v>67</v>
      </c>
      <c r="AL308" s="14">
        <f t="shared" si="358"/>
        <v>67</v>
      </c>
      <c r="AM308" s="14" t="str">
        <f t="shared" si="331"/>
        <v>Posicionamento de kaletra como preferencial no consenso brasileiro</v>
      </c>
      <c r="AN308" s="14" t="str">
        <f t="shared" si="332"/>
        <v/>
      </c>
      <c r="AO308" s="14" t="str">
        <f t="shared" si="333"/>
        <v/>
      </c>
      <c r="AP308" s="14" t="str">
        <f t="shared" si="334"/>
        <v/>
      </c>
      <c r="AQ308" s="14" t="str">
        <f t="shared" si="335"/>
        <v/>
      </c>
      <c r="AR308" s="14" t="str">
        <f t="shared" si="336"/>
        <v/>
      </c>
    </row>
    <row r="309" spans="1:44" x14ac:dyDescent="0.25">
      <c r="A309">
        <v>1</v>
      </c>
      <c r="B309" t="s">
        <v>28</v>
      </c>
      <c r="C309">
        <v>393106</v>
      </c>
      <c r="D309" s="40">
        <v>41390.458333333299</v>
      </c>
      <c r="E309" s="40">
        <v>41390.879166666702</v>
      </c>
      <c r="F309" s="40">
        <v>41390.841666666704</v>
      </c>
      <c r="G309" t="s">
        <v>29</v>
      </c>
      <c r="H309">
        <v>60000017153342</v>
      </c>
      <c r="I309" t="s">
        <v>1932</v>
      </c>
      <c r="J309" t="s">
        <v>1933</v>
      </c>
      <c r="K309" t="s">
        <v>41</v>
      </c>
      <c r="L309">
        <v>3</v>
      </c>
      <c r="M309" t="s">
        <v>33</v>
      </c>
      <c r="N309">
        <v>60000015461254</v>
      </c>
      <c r="O309">
        <v>60000016462663</v>
      </c>
      <c r="P309">
        <v>140205000001058</v>
      </c>
      <c r="R309" t="s">
        <v>34</v>
      </c>
      <c r="S309" t="s">
        <v>35</v>
      </c>
      <c r="T309" t="s">
        <v>36</v>
      </c>
      <c r="W309" t="s">
        <v>37</v>
      </c>
      <c r="AC309" t="s">
        <v>1934</v>
      </c>
      <c r="AD309" t="s">
        <v>1437</v>
      </c>
      <c r="AE309" s="14" t="str">
        <f t="shared" si="299"/>
        <v>Convite do athusPosicionamento preferencial de kaletra no consenso brasileiroKaletra qd</v>
      </c>
      <c r="AF309" s="14" t="str">
        <f t="shared" si="301"/>
        <v>Convite do athusPosicionamento preferencial de kaletra no consenso brasileiroKaletra qd</v>
      </c>
      <c r="AG309" s="14">
        <f t="shared" si="302"/>
        <v>1</v>
      </c>
      <c r="AH309" s="14">
        <f t="shared" ref="AH309:AL309" si="359">IFERROR(FIND("#",$AF309,AG309+1),LEN($AF309)+1)</f>
        <v>88</v>
      </c>
      <c r="AI309" s="14">
        <f t="shared" si="359"/>
        <v>88</v>
      </c>
      <c r="AJ309" s="14">
        <f t="shared" si="359"/>
        <v>88</v>
      </c>
      <c r="AK309" s="14">
        <f t="shared" si="359"/>
        <v>88</v>
      </c>
      <c r="AL309" s="14">
        <f t="shared" si="359"/>
        <v>88</v>
      </c>
      <c r="AM309" s="14" t="str">
        <f t="shared" si="331"/>
        <v>Convite do athusPosicionamento preferencial de kaletra no consenso brasileiroKaletra qd</v>
      </c>
      <c r="AN309" s="14" t="str">
        <f t="shared" si="332"/>
        <v/>
      </c>
      <c r="AO309" s="14" t="str">
        <f t="shared" si="333"/>
        <v/>
      </c>
      <c r="AP309" s="14" t="str">
        <f t="shared" si="334"/>
        <v/>
      </c>
      <c r="AQ309" s="14" t="str">
        <f t="shared" si="335"/>
        <v/>
      </c>
      <c r="AR309" s="14" t="str">
        <f t="shared" si="336"/>
        <v/>
      </c>
    </row>
    <row r="310" spans="1:44" x14ac:dyDescent="0.25">
      <c r="A310">
        <v>1</v>
      </c>
      <c r="B310" t="s">
        <v>28</v>
      </c>
      <c r="C310">
        <v>393106</v>
      </c>
      <c r="D310" s="40">
        <v>41390.416666666701</v>
      </c>
      <c r="E310" s="40">
        <v>41390.877083333296</v>
      </c>
      <c r="F310" s="40">
        <v>41390.841666666704</v>
      </c>
      <c r="G310" t="s">
        <v>29</v>
      </c>
      <c r="H310">
        <v>60000012287587</v>
      </c>
      <c r="I310" t="s">
        <v>1935</v>
      </c>
      <c r="J310" t="s">
        <v>1936</v>
      </c>
      <c r="K310" t="s">
        <v>32</v>
      </c>
      <c r="L310">
        <v>4</v>
      </c>
      <c r="M310" t="s">
        <v>33</v>
      </c>
      <c r="N310">
        <v>60000015461254</v>
      </c>
      <c r="O310">
        <v>60000016462663</v>
      </c>
      <c r="P310">
        <v>140205000001045</v>
      </c>
      <c r="R310" t="s">
        <v>34</v>
      </c>
      <c r="S310" t="s">
        <v>35</v>
      </c>
      <c r="T310" t="s">
        <v>36</v>
      </c>
      <c r="W310" t="s">
        <v>37</v>
      </c>
      <c r="AC310" t="s">
        <v>1937</v>
      </c>
      <c r="AD310" t="s">
        <v>1437</v>
      </c>
      <c r="AE310" s="14" t="str">
        <f t="shared" si="299"/>
        <v>Posicionamento de kaletra preferencial no consenso brasileiro#sol medica solicitou patrocínio para congresso brasileiro</v>
      </c>
      <c r="AF310" s="14" t="str">
        <f t="shared" si="301"/>
        <v>Posicionamento de kaletra preferencial no consenso brasileiro#sol medica solicitou patrocínio para congresso brasileiro</v>
      </c>
      <c r="AG310" s="14">
        <f t="shared" si="302"/>
        <v>62</v>
      </c>
      <c r="AH310" s="14">
        <f t="shared" ref="AH310:AL310" si="360">IFERROR(FIND("#",$AF310,AG310+1),LEN($AF310)+1)</f>
        <v>120</v>
      </c>
      <c r="AI310" s="14">
        <f t="shared" si="360"/>
        <v>120</v>
      </c>
      <c r="AJ310" s="14">
        <f t="shared" si="360"/>
        <v>120</v>
      </c>
      <c r="AK310" s="14">
        <f t="shared" si="360"/>
        <v>120</v>
      </c>
      <c r="AL310" s="14">
        <f t="shared" si="360"/>
        <v>120</v>
      </c>
      <c r="AM310" s="14" t="str">
        <f t="shared" si="331"/>
        <v>#sol medica solicitou patrocínio para congresso brasileiro</v>
      </c>
      <c r="AN310" s="14" t="str">
        <f t="shared" si="332"/>
        <v/>
      </c>
      <c r="AO310" s="14" t="str">
        <f t="shared" si="333"/>
        <v/>
      </c>
      <c r="AP310" s="14" t="str">
        <f t="shared" si="334"/>
        <v/>
      </c>
      <c r="AQ310" s="14" t="str">
        <f t="shared" si="335"/>
        <v/>
      </c>
      <c r="AR310" s="14" t="str">
        <f t="shared" si="336"/>
        <v/>
      </c>
    </row>
    <row r="311" spans="1:44" x14ac:dyDescent="0.25">
      <c r="A311">
        <v>1</v>
      </c>
      <c r="B311" t="s">
        <v>28</v>
      </c>
      <c r="C311">
        <v>393106</v>
      </c>
      <c r="D311" s="40">
        <v>41390.371527777803</v>
      </c>
      <c r="E311" s="40">
        <v>41390.875</v>
      </c>
      <c r="F311" s="40">
        <v>41390.841666666704</v>
      </c>
      <c r="G311" t="s">
        <v>29</v>
      </c>
      <c r="H311">
        <v>60000012570291</v>
      </c>
      <c r="I311" t="s">
        <v>1938</v>
      </c>
      <c r="J311" t="s">
        <v>1939</v>
      </c>
      <c r="K311" t="s">
        <v>41</v>
      </c>
      <c r="L311">
        <v>3</v>
      </c>
      <c r="M311" t="s">
        <v>33</v>
      </c>
      <c r="N311">
        <v>60000015461254</v>
      </c>
      <c r="O311">
        <v>60000016462663</v>
      </c>
      <c r="P311">
        <v>140205000001031</v>
      </c>
      <c r="R311" t="s">
        <v>34</v>
      </c>
      <c r="S311" t="s">
        <v>35</v>
      </c>
      <c r="T311" t="s">
        <v>61</v>
      </c>
      <c r="W311" t="s">
        <v>37</v>
      </c>
      <c r="AC311" t="s">
        <v>1940</v>
      </c>
      <c r="AD311" t="s">
        <v>1437</v>
      </c>
      <c r="AE311" s="14" t="str">
        <f t="shared" si="299"/>
        <v>Posicionamento de kaletra no consenso brasileiro como preferencial e possibilidade de tomada uma vez ao dia junto com tenofovir</v>
      </c>
      <c r="AF311" s="14" t="str">
        <f t="shared" si="301"/>
        <v>Posicionamento de kaletra no consenso brasileiro como preferencial e possibilidade de tomada uma vez ao dia junto com tenofovir</v>
      </c>
      <c r="AG311" s="14">
        <f t="shared" si="302"/>
        <v>1</v>
      </c>
      <c r="AH311" s="14">
        <f t="shared" ref="AH311:AL311" si="361">IFERROR(FIND("#",$AF311,AG311+1),LEN($AF311)+1)</f>
        <v>128</v>
      </c>
      <c r="AI311" s="14">
        <f t="shared" si="361"/>
        <v>128</v>
      </c>
      <c r="AJ311" s="14">
        <f t="shared" si="361"/>
        <v>128</v>
      </c>
      <c r="AK311" s="14">
        <f t="shared" si="361"/>
        <v>128</v>
      </c>
      <c r="AL311" s="14">
        <f t="shared" si="361"/>
        <v>128</v>
      </c>
      <c r="AM311" s="14" t="str">
        <f t="shared" si="331"/>
        <v>Posicionamento de kaletra no consenso brasileiro como preferencial e possibilidade de tomada uma vez ao dia junto com tenofovir</v>
      </c>
      <c r="AN311" s="14" t="str">
        <f t="shared" si="332"/>
        <v/>
      </c>
      <c r="AO311" s="14" t="str">
        <f t="shared" si="333"/>
        <v/>
      </c>
      <c r="AP311" s="14" t="str">
        <f t="shared" si="334"/>
        <v/>
      </c>
      <c r="AQ311" s="14" t="str">
        <f t="shared" si="335"/>
        <v/>
      </c>
      <c r="AR311" s="14" t="str">
        <f t="shared" si="336"/>
        <v/>
      </c>
    </row>
    <row r="312" spans="1:44" x14ac:dyDescent="0.25">
      <c r="A312">
        <v>1</v>
      </c>
      <c r="B312" t="s">
        <v>28</v>
      </c>
      <c r="C312">
        <v>393106</v>
      </c>
      <c r="D312" s="40">
        <v>41390.354166666701</v>
      </c>
      <c r="E312" s="40">
        <v>41390.881944444402</v>
      </c>
      <c r="F312" s="40">
        <v>41390.841666666704</v>
      </c>
      <c r="G312" t="s">
        <v>29</v>
      </c>
      <c r="H312">
        <v>60000012481151</v>
      </c>
      <c r="I312" t="s">
        <v>1941</v>
      </c>
      <c r="J312" t="s">
        <v>1942</v>
      </c>
      <c r="K312" t="s">
        <v>32</v>
      </c>
      <c r="L312">
        <v>4</v>
      </c>
      <c r="M312" t="s">
        <v>33</v>
      </c>
      <c r="N312">
        <v>60000015461254</v>
      </c>
      <c r="O312">
        <v>60000016462663</v>
      </c>
      <c r="P312">
        <v>140205000001072</v>
      </c>
      <c r="R312" t="s">
        <v>34</v>
      </c>
      <c r="S312" t="s">
        <v>35</v>
      </c>
      <c r="T312" t="s">
        <v>36</v>
      </c>
      <c r="W312" t="s">
        <v>37</v>
      </c>
      <c r="AC312" t="s">
        <v>1943</v>
      </c>
      <c r="AD312" t="s">
        <v>1437</v>
      </c>
      <c r="AE312" s="14" t="str">
        <f t="shared" si="299"/>
        <v>Posicionamento preferencial de kaletra no consensoTratamento de casais sorodiscordantes</v>
      </c>
      <c r="AF312" s="14" t="str">
        <f t="shared" si="301"/>
        <v>Posicionamento preferencial de kaletra no consensoTratamento de casais sorodiscordantes</v>
      </c>
      <c r="AG312" s="14">
        <f t="shared" si="302"/>
        <v>1</v>
      </c>
      <c r="AH312" s="14">
        <f t="shared" ref="AH312:AL312" si="362">IFERROR(FIND("#",$AF312,AG312+1),LEN($AF312)+1)</f>
        <v>88</v>
      </c>
      <c r="AI312" s="14">
        <f t="shared" si="362"/>
        <v>88</v>
      </c>
      <c r="AJ312" s="14">
        <f t="shared" si="362"/>
        <v>88</v>
      </c>
      <c r="AK312" s="14">
        <f t="shared" si="362"/>
        <v>88</v>
      </c>
      <c r="AL312" s="14">
        <f t="shared" si="362"/>
        <v>88</v>
      </c>
      <c r="AM312" s="14" t="str">
        <f t="shared" si="331"/>
        <v>Posicionamento preferencial de kaletra no consensoTratamento de casais sorodiscordantes</v>
      </c>
      <c r="AN312" s="14" t="str">
        <f t="shared" si="332"/>
        <v/>
      </c>
      <c r="AO312" s="14" t="str">
        <f t="shared" si="333"/>
        <v/>
      </c>
      <c r="AP312" s="14" t="str">
        <f t="shared" si="334"/>
        <v/>
      </c>
      <c r="AQ312" s="14" t="str">
        <f t="shared" si="335"/>
        <v/>
      </c>
      <c r="AR312" s="14" t="str">
        <f t="shared" si="336"/>
        <v/>
      </c>
    </row>
    <row r="313" spans="1:44" x14ac:dyDescent="0.25">
      <c r="A313">
        <v>1</v>
      </c>
      <c r="B313" t="s">
        <v>28</v>
      </c>
      <c r="C313">
        <v>393106</v>
      </c>
      <c r="D313" s="40">
        <v>41389.559722222199</v>
      </c>
      <c r="E313" s="40">
        <v>41389.661111111098</v>
      </c>
      <c r="F313" s="40">
        <v>41390.413194444402</v>
      </c>
      <c r="G313" t="s">
        <v>29</v>
      </c>
      <c r="H313">
        <v>60000012348519</v>
      </c>
      <c r="I313" t="s">
        <v>1944</v>
      </c>
      <c r="J313" t="s">
        <v>1945</v>
      </c>
      <c r="K313" t="s">
        <v>32</v>
      </c>
      <c r="L313">
        <v>3</v>
      </c>
      <c r="M313" t="s">
        <v>33</v>
      </c>
      <c r="N313">
        <v>60000015461254</v>
      </c>
      <c r="O313">
        <v>60000016462663</v>
      </c>
      <c r="P313">
        <v>140205000001010</v>
      </c>
      <c r="R313" t="s">
        <v>34</v>
      </c>
      <c r="S313" t="s">
        <v>35</v>
      </c>
      <c r="T313" t="s">
        <v>36</v>
      </c>
      <c r="W313" t="s">
        <v>37</v>
      </c>
      <c r="AC313" t="s">
        <v>1946</v>
      </c>
      <c r="AD313" t="s">
        <v>1437</v>
      </c>
      <c r="AE313" s="14" t="str">
        <f t="shared" si="299"/>
        <v>Visitei o medico e conversamos sobre o posicionamento de kaletra no consenso brasileiroMedico atende muito paciente virgem de terapiaMedico tem pouca experiência com kaletra uma vez ao dia</v>
      </c>
      <c r="AF313" s="14" t="str">
        <f t="shared" si="301"/>
        <v>Visitei o medico e conversamos sobre o posicionamento de kaletra no consenso brasileiroMedico atende muito paciente virgem de terapiaMedico tem pouca experiência com kaletra uma vez ao dia</v>
      </c>
      <c r="AG313" s="14">
        <f t="shared" si="302"/>
        <v>1</v>
      </c>
      <c r="AH313" s="14">
        <f t="shared" ref="AH313:AL313" si="363">IFERROR(FIND("#",$AF313,AG313+1),LEN($AF313)+1)</f>
        <v>189</v>
      </c>
      <c r="AI313" s="14">
        <f t="shared" si="363"/>
        <v>189</v>
      </c>
      <c r="AJ313" s="14">
        <f t="shared" si="363"/>
        <v>189</v>
      </c>
      <c r="AK313" s="14">
        <f t="shared" si="363"/>
        <v>189</v>
      </c>
      <c r="AL313" s="14">
        <f t="shared" si="363"/>
        <v>189</v>
      </c>
      <c r="AM313" s="14" t="str">
        <f t="shared" si="331"/>
        <v>Visitei o medico e conversamos sobre o posicionamento de kaletra no consenso brasileiroMedico atende muito paciente virgem de terapiaMedico tem pouca experiência com kaletra uma vez ao dia</v>
      </c>
      <c r="AN313" s="14" t="str">
        <f t="shared" si="332"/>
        <v/>
      </c>
      <c r="AO313" s="14" t="str">
        <f t="shared" si="333"/>
        <v/>
      </c>
      <c r="AP313" s="14" t="str">
        <f t="shared" si="334"/>
        <v/>
      </c>
      <c r="AQ313" s="14" t="str">
        <f t="shared" si="335"/>
        <v/>
      </c>
      <c r="AR313" s="14" t="str">
        <f t="shared" si="336"/>
        <v/>
      </c>
    </row>
    <row r="314" spans="1:44" x14ac:dyDescent="0.25">
      <c r="A314">
        <v>1</v>
      </c>
      <c r="B314" t="s">
        <v>28</v>
      </c>
      <c r="C314">
        <v>393106</v>
      </c>
      <c r="D314" s="40">
        <v>41389.451388888898</v>
      </c>
      <c r="E314" s="40">
        <v>41389.663194444402</v>
      </c>
      <c r="F314" s="40">
        <v>41390.413194444402</v>
      </c>
      <c r="G314" t="s">
        <v>29</v>
      </c>
      <c r="H314">
        <v>60000017963588</v>
      </c>
      <c r="I314" t="s">
        <v>1947</v>
      </c>
      <c r="J314" t="s">
        <v>1948</v>
      </c>
      <c r="K314" t="s">
        <v>109</v>
      </c>
      <c r="L314">
        <v>3</v>
      </c>
      <c r="M314" t="s">
        <v>33</v>
      </c>
      <c r="N314">
        <v>60000015461254</v>
      </c>
      <c r="O314">
        <v>60000016462663</v>
      </c>
      <c r="P314">
        <v>140205000001017</v>
      </c>
      <c r="R314" t="s">
        <v>34</v>
      </c>
      <c r="S314" t="s">
        <v>35</v>
      </c>
      <c r="T314" t="s">
        <v>36</v>
      </c>
      <c r="W314" t="s">
        <v>37</v>
      </c>
      <c r="X314" t="s">
        <v>176</v>
      </c>
      <c r="AC314" t="s">
        <v>1949</v>
      </c>
      <c r="AD314" t="s">
        <v>1437</v>
      </c>
      <c r="AE314" s="14" t="str">
        <f t="shared" si="299"/>
        <v>Posicionamento de kaletra no consenso brasileiro como preferencialDurabilidadePotênciaAlta barreira genéticaComodidade posologia uma ou duas vezes ao diaCoformulacao e a não adesão seletiva ao ritonavir</v>
      </c>
      <c r="AF314" s="14" t="str">
        <f t="shared" si="301"/>
        <v>Posicionamento de kaletra no consenso brasileiro como preferencialDurabilidadePotênciaAlta barreira genéticaComodidade posologia uma ou duas vezes ao diaCoformulacao e a não adesão seletiva ao ritonavir</v>
      </c>
      <c r="AG314" s="14">
        <f t="shared" si="302"/>
        <v>1</v>
      </c>
      <c r="AH314" s="14">
        <f t="shared" ref="AH314:AL314" si="364">IFERROR(FIND("#",$AF314,AG314+1),LEN($AF314)+1)</f>
        <v>203</v>
      </c>
      <c r="AI314" s="14">
        <f t="shared" si="364"/>
        <v>203</v>
      </c>
      <c r="AJ314" s="14">
        <f t="shared" si="364"/>
        <v>203</v>
      </c>
      <c r="AK314" s="14">
        <f t="shared" si="364"/>
        <v>203</v>
      </c>
      <c r="AL314" s="14">
        <f t="shared" si="364"/>
        <v>203</v>
      </c>
      <c r="AM314" s="14" t="str">
        <f t="shared" si="331"/>
        <v>Posicionamento de kaletra no consenso brasileiro como preferencialDurabilidadePotênciaAlta barreira genéticaComodidade posologia uma ou duas vezes ao diaCoformulacao e a não adesão seletiva ao ritonavir</v>
      </c>
      <c r="AN314" s="14" t="str">
        <f t="shared" si="332"/>
        <v/>
      </c>
      <c r="AO314" s="14" t="str">
        <f t="shared" si="333"/>
        <v/>
      </c>
      <c r="AP314" s="14" t="str">
        <f t="shared" si="334"/>
        <v/>
      </c>
      <c r="AQ314" s="14" t="str">
        <f t="shared" si="335"/>
        <v/>
      </c>
      <c r="AR314" s="14" t="str">
        <f t="shared" si="336"/>
        <v/>
      </c>
    </row>
    <row r="315" spans="1:44" x14ac:dyDescent="0.25">
      <c r="A315">
        <v>1</v>
      </c>
      <c r="B315" t="s">
        <v>28</v>
      </c>
      <c r="C315">
        <v>393106</v>
      </c>
      <c r="D315" s="40">
        <v>41389.413194444402</v>
      </c>
      <c r="E315" s="40">
        <v>41390.873611111099</v>
      </c>
      <c r="F315" s="40">
        <v>41390.841666666704</v>
      </c>
      <c r="G315" t="s">
        <v>29</v>
      </c>
      <c r="H315">
        <v>60000017963624</v>
      </c>
      <c r="I315" t="s">
        <v>1950</v>
      </c>
      <c r="J315" t="s">
        <v>1951</v>
      </c>
      <c r="K315" t="s">
        <v>109</v>
      </c>
      <c r="M315" t="s">
        <v>33</v>
      </c>
      <c r="N315">
        <v>60000015461254</v>
      </c>
      <c r="O315">
        <v>60000016462663</v>
      </c>
      <c r="P315">
        <v>140205000001025</v>
      </c>
      <c r="R315" t="s">
        <v>34</v>
      </c>
      <c r="S315" t="s">
        <v>35</v>
      </c>
      <c r="T315" t="s">
        <v>36</v>
      </c>
      <c r="W315" t="s">
        <v>37</v>
      </c>
      <c r="AC315" t="s">
        <v>1952</v>
      </c>
      <c r="AD315" t="s">
        <v>1437</v>
      </c>
      <c r="AE315" s="14" t="str">
        <f t="shared" si="299"/>
        <v>Posicionamento preferencial de kaletra no consenso brasileiroBenefícios a curto e longo prazoCoformulacao</v>
      </c>
      <c r="AF315" s="14" t="str">
        <f t="shared" si="301"/>
        <v>Posicionamento preferencial de kaletra no consenso brasileiroBenefícios a curto e longo prazoCoformulacao</v>
      </c>
      <c r="AG315" s="14">
        <f t="shared" si="302"/>
        <v>1</v>
      </c>
      <c r="AH315" s="14">
        <f t="shared" ref="AH315:AL315" si="365">IFERROR(FIND("#",$AF315,AG315+1),LEN($AF315)+1)</f>
        <v>106</v>
      </c>
      <c r="AI315" s="14">
        <f t="shared" si="365"/>
        <v>106</v>
      </c>
      <c r="AJ315" s="14">
        <f t="shared" si="365"/>
        <v>106</v>
      </c>
      <c r="AK315" s="14">
        <f t="shared" si="365"/>
        <v>106</v>
      </c>
      <c r="AL315" s="14">
        <f t="shared" si="365"/>
        <v>106</v>
      </c>
      <c r="AM315" s="14" t="str">
        <f t="shared" si="331"/>
        <v>Posicionamento preferencial de kaletra no consenso brasileiroBenefícios a curto e longo prazoCoformulacao</v>
      </c>
      <c r="AN315" s="14" t="str">
        <f t="shared" si="332"/>
        <v/>
      </c>
      <c r="AO315" s="14" t="str">
        <f t="shared" si="333"/>
        <v/>
      </c>
      <c r="AP315" s="14" t="str">
        <f t="shared" si="334"/>
        <v/>
      </c>
      <c r="AQ315" s="14" t="str">
        <f t="shared" si="335"/>
        <v/>
      </c>
      <c r="AR315" s="14" t="str">
        <f t="shared" si="336"/>
        <v/>
      </c>
    </row>
    <row r="316" spans="1:44" x14ac:dyDescent="0.25">
      <c r="A316">
        <v>1</v>
      </c>
      <c r="B316" t="s">
        <v>28</v>
      </c>
      <c r="C316">
        <v>393106</v>
      </c>
      <c r="D316" s="40">
        <v>41389.347222222197</v>
      </c>
      <c r="E316" s="40">
        <v>41389.556944444397</v>
      </c>
      <c r="F316" s="40">
        <v>41389.616666666698</v>
      </c>
      <c r="G316" t="s">
        <v>29</v>
      </c>
      <c r="H316">
        <v>60000012337623</v>
      </c>
      <c r="I316" t="s">
        <v>1953</v>
      </c>
      <c r="J316" t="s">
        <v>1954</v>
      </c>
      <c r="K316" t="s">
        <v>109</v>
      </c>
      <c r="M316" t="s">
        <v>33</v>
      </c>
      <c r="N316">
        <v>60000015461254</v>
      </c>
      <c r="O316">
        <v>60000016462663</v>
      </c>
      <c r="P316">
        <v>140205000000997</v>
      </c>
      <c r="R316" t="s">
        <v>34</v>
      </c>
      <c r="S316" t="s">
        <v>35</v>
      </c>
      <c r="T316" t="s">
        <v>36</v>
      </c>
      <c r="W316" t="s">
        <v>37</v>
      </c>
      <c r="AC316" t="s">
        <v>1955</v>
      </c>
      <c r="AD316" t="s">
        <v>1437</v>
      </c>
      <c r="AE316" s="14" t="str">
        <f t="shared" si="299"/>
        <v>Consenso brasileiro e posicionamento de kaletra como preferencialSondei participação em evento regionalFlexibilidade posologia uma ou dia vezes ao dia</v>
      </c>
      <c r="AF316" s="14" t="str">
        <f t="shared" si="301"/>
        <v>Consenso brasileiro e posicionamento de kaletra como preferencialSondei participação em evento regionalFlexibilidade posologia uma ou dia vezes ao dia</v>
      </c>
      <c r="AG316" s="14">
        <f t="shared" si="302"/>
        <v>1</v>
      </c>
      <c r="AH316" s="14">
        <f t="shared" ref="AH316:AL316" si="366">IFERROR(FIND("#",$AF316,AG316+1),LEN($AF316)+1)</f>
        <v>151</v>
      </c>
      <c r="AI316" s="14">
        <f t="shared" si="366"/>
        <v>151</v>
      </c>
      <c r="AJ316" s="14">
        <f t="shared" si="366"/>
        <v>151</v>
      </c>
      <c r="AK316" s="14">
        <f t="shared" si="366"/>
        <v>151</v>
      </c>
      <c r="AL316" s="14">
        <f t="shared" si="366"/>
        <v>151</v>
      </c>
      <c r="AM316" s="14" t="str">
        <f t="shared" si="331"/>
        <v>Consenso brasileiro e posicionamento de kaletra como preferencialSondei participação em evento regionalFlexibilidade posologia uma ou dia vezes ao dia</v>
      </c>
      <c r="AN316" s="14" t="str">
        <f t="shared" si="332"/>
        <v/>
      </c>
      <c r="AO316" s="14" t="str">
        <f t="shared" si="333"/>
        <v/>
      </c>
      <c r="AP316" s="14" t="str">
        <f t="shared" si="334"/>
        <v/>
      </c>
      <c r="AQ316" s="14" t="str">
        <f t="shared" si="335"/>
        <v/>
      </c>
      <c r="AR316" s="14" t="str">
        <f t="shared" si="336"/>
        <v/>
      </c>
    </row>
    <row r="317" spans="1:44" x14ac:dyDescent="0.25">
      <c r="A317">
        <v>1</v>
      </c>
      <c r="B317" t="s">
        <v>28</v>
      </c>
      <c r="C317">
        <v>393106</v>
      </c>
      <c r="D317" s="40">
        <v>41388.71875</v>
      </c>
      <c r="E317" s="40">
        <v>41389.558333333298</v>
      </c>
      <c r="F317" s="40">
        <v>41389.616666666698</v>
      </c>
      <c r="G317" t="s">
        <v>29</v>
      </c>
      <c r="H317">
        <v>60000012249007</v>
      </c>
      <c r="I317" t="s">
        <v>1956</v>
      </c>
      <c r="J317" t="s">
        <v>1957</v>
      </c>
      <c r="K317" t="s">
        <v>32</v>
      </c>
      <c r="L317">
        <v>4</v>
      </c>
      <c r="M317" t="s">
        <v>33</v>
      </c>
      <c r="N317">
        <v>60000015461254</v>
      </c>
      <c r="O317">
        <v>60000016462663</v>
      </c>
      <c r="P317">
        <v>140205000001003</v>
      </c>
      <c r="R317" t="s">
        <v>34</v>
      </c>
      <c r="S317" t="s">
        <v>35</v>
      </c>
      <c r="T317" t="s">
        <v>36</v>
      </c>
      <c r="W317" t="s">
        <v>37</v>
      </c>
      <c r="AC317" t="s">
        <v>1958</v>
      </c>
      <c r="AD317" t="s">
        <v>1437</v>
      </c>
      <c r="AE317" s="14" t="str">
        <f t="shared" si="299"/>
        <v>Conversamos sobre o posicionamento de kaletra no consenso brasileiro#obj medico sempre valoriza consensos internacionais</v>
      </c>
      <c r="AF317" s="14" t="str">
        <f t="shared" si="301"/>
        <v>Conversamos sobre o posicionamento de kaletra no consenso brasileiro#obj medico sempre valoriza consensos internacionais</v>
      </c>
      <c r="AG317" s="14">
        <f t="shared" si="302"/>
        <v>69</v>
      </c>
      <c r="AH317" s="14">
        <f t="shared" ref="AH317:AL317" si="367">IFERROR(FIND("#",$AF317,AG317+1),LEN($AF317)+1)</f>
        <v>121</v>
      </c>
      <c r="AI317" s="14">
        <f t="shared" si="367"/>
        <v>121</v>
      </c>
      <c r="AJ317" s="14">
        <f t="shared" si="367"/>
        <v>121</v>
      </c>
      <c r="AK317" s="14">
        <f t="shared" si="367"/>
        <v>121</v>
      </c>
      <c r="AL317" s="14">
        <f t="shared" si="367"/>
        <v>121</v>
      </c>
      <c r="AM317" s="14" t="str">
        <f t="shared" si="331"/>
        <v>#obj medico sempre valoriza consensos internacionais</v>
      </c>
      <c r="AN317" s="14" t="str">
        <f t="shared" si="332"/>
        <v/>
      </c>
      <c r="AO317" s="14" t="str">
        <f t="shared" si="333"/>
        <v/>
      </c>
      <c r="AP317" s="14" t="str">
        <f t="shared" si="334"/>
        <v/>
      </c>
      <c r="AQ317" s="14" t="str">
        <f t="shared" si="335"/>
        <v/>
      </c>
      <c r="AR317" s="14" t="str">
        <f t="shared" si="336"/>
        <v/>
      </c>
    </row>
    <row r="318" spans="1:44" x14ac:dyDescent="0.25">
      <c r="A318">
        <v>1</v>
      </c>
      <c r="B318" t="s">
        <v>28</v>
      </c>
      <c r="C318">
        <v>393106</v>
      </c>
      <c r="D318" s="40">
        <v>41388.695138888899</v>
      </c>
      <c r="E318" s="40">
        <v>41388.6965277778</v>
      </c>
      <c r="F318" s="40">
        <v>41389.504166666702</v>
      </c>
      <c r="G318" t="s">
        <v>29</v>
      </c>
      <c r="H318">
        <v>60000012283651</v>
      </c>
      <c r="I318" t="s">
        <v>1959</v>
      </c>
      <c r="J318" t="s">
        <v>1960</v>
      </c>
      <c r="K318" t="s">
        <v>32</v>
      </c>
      <c r="L318">
        <v>4</v>
      </c>
      <c r="M318" t="s">
        <v>33</v>
      </c>
      <c r="N318">
        <v>60000015461254</v>
      </c>
      <c r="O318">
        <v>60000016462663</v>
      </c>
      <c r="P318">
        <v>140205000000955</v>
      </c>
      <c r="R318" t="s">
        <v>34</v>
      </c>
      <c r="S318" t="s">
        <v>35</v>
      </c>
      <c r="T318" t="s">
        <v>36</v>
      </c>
      <c r="W318" t="s">
        <v>37</v>
      </c>
      <c r="AC318" t="s">
        <v>1961</v>
      </c>
      <c r="AD318" t="s">
        <v>1437</v>
      </c>
      <c r="AE318" s="14" t="str">
        <f t="shared" si="299"/>
        <v>Posiocnamento de kaletra para pacientes virgens de terapia no consensoTratamento de casais sorodiscordantes, e hptn052</v>
      </c>
      <c r="AF318" s="14" t="str">
        <f t="shared" si="301"/>
        <v>Posiocnamento de kaletra para pacientes virgens de terapia no consensoTratamento de casais sorodiscordantes, e hptn052</v>
      </c>
      <c r="AG318" s="14">
        <f t="shared" si="302"/>
        <v>1</v>
      </c>
      <c r="AH318" s="14">
        <f t="shared" ref="AH318:AL318" si="368">IFERROR(FIND("#",$AF318,AG318+1),LEN($AF318)+1)</f>
        <v>119</v>
      </c>
      <c r="AI318" s="14">
        <f t="shared" si="368"/>
        <v>119</v>
      </c>
      <c r="AJ318" s="14">
        <f t="shared" si="368"/>
        <v>119</v>
      </c>
      <c r="AK318" s="14">
        <f t="shared" si="368"/>
        <v>119</v>
      </c>
      <c r="AL318" s="14">
        <f t="shared" si="368"/>
        <v>119</v>
      </c>
      <c r="AM318" s="14" t="str">
        <f t="shared" si="331"/>
        <v>Posiocnamento de kaletra para pacientes virgens de terapia no consensoTratamento de casais sorodiscordantes, e hptn052</v>
      </c>
      <c r="AN318" s="14" t="str">
        <f t="shared" si="332"/>
        <v/>
      </c>
      <c r="AO318" s="14" t="str">
        <f t="shared" si="333"/>
        <v/>
      </c>
      <c r="AP318" s="14" t="str">
        <f t="shared" si="334"/>
        <v/>
      </c>
      <c r="AQ318" s="14" t="str">
        <f t="shared" si="335"/>
        <v/>
      </c>
      <c r="AR318" s="14" t="str">
        <f t="shared" si="336"/>
        <v/>
      </c>
    </row>
    <row r="319" spans="1:44" x14ac:dyDescent="0.25">
      <c r="A319">
        <v>1</v>
      </c>
      <c r="B319" t="s">
        <v>28</v>
      </c>
      <c r="C319">
        <v>393106</v>
      </c>
      <c r="D319" s="40">
        <v>41388.690277777801</v>
      </c>
      <c r="E319" s="40">
        <v>41388.694444444402</v>
      </c>
      <c r="F319" s="40">
        <v>41389.504166666702</v>
      </c>
      <c r="G319" t="s">
        <v>29</v>
      </c>
      <c r="H319">
        <v>60000012486155</v>
      </c>
      <c r="I319" t="s">
        <v>1962</v>
      </c>
      <c r="J319" t="s">
        <v>1963</v>
      </c>
      <c r="K319" t="s">
        <v>41</v>
      </c>
      <c r="L319">
        <v>3</v>
      </c>
      <c r="M319" t="s">
        <v>33</v>
      </c>
      <c r="N319">
        <v>60000015461254</v>
      </c>
      <c r="O319">
        <v>60000016462663</v>
      </c>
      <c r="P319">
        <v>140205000000946</v>
      </c>
      <c r="R319" t="s">
        <v>34</v>
      </c>
      <c r="S319" t="s">
        <v>35</v>
      </c>
      <c r="T319" t="s">
        <v>36</v>
      </c>
      <c r="W319" t="s">
        <v>37</v>
      </c>
      <c r="AC319" t="s">
        <v>1964</v>
      </c>
      <c r="AD319" t="s">
        <v>1437</v>
      </c>
      <c r="AE319" s="14" t="str">
        <f t="shared" si="299"/>
        <v>Trabalhei consenso, medica tem muito paciente para tratamento de casais sorodiscordantesMedica já oferece em sua pratica clinica e já tem paciente em tarv com cd4 acima de 500#mp elogiou material de comorbidades, disse que fará diferença em sua rotina#obj relatou que mesmo conhecendo os dados dos estudos 730 e 802 acaba tendo mais diarréia em uso de kaletra uma vez ao dia#concorrente medica falou do posicionamento da Bms como concorrente de kaletra, abordagem de comorbidades relacionado a maior risco cardiovascular e dislipidemia presente em todos os pacientes em uso de kaletra</v>
      </c>
      <c r="AF319" s="14" t="str">
        <f t="shared" si="301"/>
        <v>Trabalhei consenso, medica tem muito paciente para tratamento de casais sorodiscordantesMedica já oferece em sua pratica clinica e já tem paciente em tarv com cd4 acima de 500#mp elogiou material de comorbidades, disse que fará diferença em sua rotina#obj relatou que mesmo conhecendo os dados dos estudos 730 e 802 acaba tendo mais diarréia em uso de kaletra uma vez ao dia#concorrente medica falou do posicionamento da Bms como concorrente de kaletra, abordagem de comorbidades relacionado a maior risco cardiovascular e dislipidemia presente em todos os pacientes em uso de kaletra</v>
      </c>
      <c r="AG319" s="14">
        <f t="shared" si="302"/>
        <v>176</v>
      </c>
      <c r="AH319" s="14">
        <f t="shared" ref="AH319:AL319" si="369">IFERROR(FIND("#",$AF319,AG319+1),LEN($AF319)+1)</f>
        <v>252</v>
      </c>
      <c r="AI319" s="14">
        <f t="shared" si="369"/>
        <v>375</v>
      </c>
      <c r="AJ319" s="14">
        <f t="shared" si="369"/>
        <v>585</v>
      </c>
      <c r="AK319" s="14">
        <f t="shared" si="369"/>
        <v>585</v>
      </c>
      <c r="AL319" s="14">
        <f t="shared" si="369"/>
        <v>585</v>
      </c>
      <c r="AM319" s="14" t="str">
        <f t="shared" si="331"/>
        <v>#mp elogiou material de comorbidades, disse que fará diferença em sua rotina</v>
      </c>
      <c r="AN319" s="14" t="str">
        <f t="shared" si="332"/>
        <v>#obj relatou que mesmo conhecendo os dados dos estudos 730 e 802 acaba tendo mais diarréia em uso de kaletra uma vez ao dia</v>
      </c>
      <c r="AO319" s="14" t="str">
        <f t="shared" si="333"/>
        <v>#concorrente medica falou do posicionamento da Bms como concorrente de kaletra, abordagem de comorbidades relacionado a maior risco cardiovascular e dislipidemia presente em todos os pacientes em uso de kaletra</v>
      </c>
      <c r="AP319" s="14" t="str">
        <f t="shared" si="334"/>
        <v/>
      </c>
      <c r="AQ319" s="14" t="str">
        <f t="shared" si="335"/>
        <v/>
      </c>
      <c r="AR319" s="14" t="str">
        <f t="shared" si="336"/>
        <v/>
      </c>
    </row>
    <row r="320" spans="1:44" x14ac:dyDescent="0.25">
      <c r="A320">
        <v>1</v>
      </c>
      <c r="B320" t="s">
        <v>28</v>
      </c>
      <c r="C320">
        <v>393106</v>
      </c>
      <c r="D320" s="40">
        <v>41388.690277777801</v>
      </c>
      <c r="E320" s="40">
        <v>41388.694444444402</v>
      </c>
      <c r="F320" s="40">
        <v>41389.504166666702</v>
      </c>
      <c r="G320" t="s">
        <v>29</v>
      </c>
      <c r="H320">
        <v>60000012486155</v>
      </c>
      <c r="I320" t="s">
        <v>1962</v>
      </c>
      <c r="J320" t="s">
        <v>1963</v>
      </c>
      <c r="K320" t="s">
        <v>41</v>
      </c>
      <c r="L320">
        <v>3</v>
      </c>
      <c r="M320" t="s">
        <v>33</v>
      </c>
      <c r="N320">
        <v>60000015461254</v>
      </c>
      <c r="O320">
        <v>60000016462663</v>
      </c>
      <c r="P320">
        <v>140205000000946</v>
      </c>
      <c r="R320" t="s">
        <v>34</v>
      </c>
      <c r="S320" t="s">
        <v>35</v>
      </c>
      <c r="T320" t="s">
        <v>36</v>
      </c>
      <c r="W320" t="s">
        <v>37</v>
      </c>
      <c r="AC320" t="s">
        <v>1964</v>
      </c>
      <c r="AD320" t="s">
        <v>1437</v>
      </c>
      <c r="AE320" s="14" t="str">
        <f t="shared" si="299"/>
        <v>Trabalhei consenso, medica tem muito paciente para tratamento de casais sorodiscordantesMedica já oferece em sua pratica clinica e já tem paciente em tarv com cd4 acima de 500#mp elogiou material de comorbidades, disse que fará diferença em sua rotina#obj relatou que mesmo conhecendo os dados dos estudos 730 e 802 acaba tendo mais diarréia em uso de kaletra uma vez ao dia#concorrente medica falou do posicionamento da Bms como concorrente de kaletra, abordagem de comorbidades relacionado a maior risco cardiovascular e dislipidemia presente em todos os pacientes em uso de kaletra</v>
      </c>
      <c r="AF320" s="14" t="str">
        <f t="shared" si="301"/>
        <v>Trabalhei consenso, medica tem muito paciente para tratamento de casais sorodiscordantesMedica já oferece em sua pratica clinica e já tem paciente em tarv com cd4 acima de 500#mp elogiou material de comorbidades, disse que fará diferença em sua rotina#obj relatou que mesmo conhecendo os dados dos estudos 730 e 802 acaba tendo mais diarréia em uso de kaletra uma vez ao dia#concorrente medica falou do posicionamento da Bms como concorrente de kaletra, abordagem de comorbidades relacionado a maior risco cardiovascular e dislipidemia presente em todos os pacientes em uso de kaletra</v>
      </c>
      <c r="AG320" s="14">
        <f t="shared" si="302"/>
        <v>176</v>
      </c>
      <c r="AH320" s="14">
        <f t="shared" ref="AH320:AL320" si="370">IFERROR(FIND("#",$AF320,AG320+1),LEN($AF320)+1)</f>
        <v>252</v>
      </c>
      <c r="AI320" s="14">
        <f t="shared" si="370"/>
        <v>375</v>
      </c>
      <c r="AJ320" s="14">
        <f t="shared" si="370"/>
        <v>585</v>
      </c>
      <c r="AK320" s="14">
        <f t="shared" si="370"/>
        <v>585</v>
      </c>
      <c r="AL320" s="14">
        <f t="shared" si="370"/>
        <v>585</v>
      </c>
      <c r="AM320" s="14" t="str">
        <f t="shared" si="331"/>
        <v>#mp elogiou material de comorbidades, disse que fará diferença em sua rotina</v>
      </c>
      <c r="AN320" s="14" t="str">
        <f t="shared" si="332"/>
        <v>#obj relatou que mesmo conhecendo os dados dos estudos 730 e 802 acaba tendo mais diarréia em uso de kaletra uma vez ao dia</v>
      </c>
      <c r="AO320" s="14" t="str">
        <f t="shared" si="333"/>
        <v>#concorrente medica falou do posicionamento da Bms como concorrente de kaletra, abordagem de comorbidades relacionado a maior risco cardiovascular e dislipidemia presente em todos os pacientes em uso de kaletra</v>
      </c>
      <c r="AP320" s="14" t="str">
        <f t="shared" si="334"/>
        <v/>
      </c>
      <c r="AQ320" s="14" t="str">
        <f t="shared" si="335"/>
        <v/>
      </c>
      <c r="AR320" s="14" t="str">
        <f t="shared" si="336"/>
        <v/>
      </c>
    </row>
    <row r="321" spans="1:44" x14ac:dyDescent="0.25">
      <c r="A321">
        <v>1</v>
      </c>
      <c r="B321" t="s">
        <v>28</v>
      </c>
      <c r="C321">
        <v>393106</v>
      </c>
      <c r="D321" s="40">
        <v>41388.673611111102</v>
      </c>
      <c r="E321" s="40">
        <v>41389.551388888904</v>
      </c>
      <c r="F321" s="40">
        <v>41389.515277777798</v>
      </c>
      <c r="G321" t="s">
        <v>29</v>
      </c>
      <c r="H321">
        <v>60000012400823</v>
      </c>
      <c r="I321" t="s">
        <v>250</v>
      </c>
      <c r="J321" t="s">
        <v>251</v>
      </c>
      <c r="K321" t="s">
        <v>32</v>
      </c>
      <c r="L321">
        <v>6</v>
      </c>
      <c r="M321" t="s">
        <v>33</v>
      </c>
      <c r="N321">
        <v>60000015461254</v>
      </c>
      <c r="O321">
        <v>60000016462663</v>
      </c>
      <c r="P321">
        <v>140205000000976</v>
      </c>
      <c r="R321" t="s">
        <v>34</v>
      </c>
      <c r="S321" t="s">
        <v>35</v>
      </c>
      <c r="T321" t="s">
        <v>36</v>
      </c>
      <c r="W321" t="s">
        <v>176</v>
      </c>
      <c r="X321" t="s">
        <v>37</v>
      </c>
      <c r="AC321" t="s">
        <v>1965</v>
      </c>
      <c r="AD321" t="s">
        <v>1437</v>
      </c>
      <c r="AE321" s="14" t="str">
        <f t="shared" si="299"/>
        <v>Benefícios de kaletra em comorbidades e esquema qd com tdf com menor toxicidadeConvite do athus</v>
      </c>
      <c r="AF321" s="14" t="str">
        <f t="shared" si="301"/>
        <v>Benefícios de kaletra em comorbidades e esquema qd com tdf com menor toxicidadeConvite do athus</v>
      </c>
      <c r="AG321" s="14">
        <f t="shared" si="302"/>
        <v>1</v>
      </c>
      <c r="AH321" s="14">
        <f t="shared" ref="AH321:AL321" si="371">IFERROR(FIND("#",$AF321,AG321+1),LEN($AF321)+1)</f>
        <v>96</v>
      </c>
      <c r="AI321" s="14">
        <f t="shared" si="371"/>
        <v>96</v>
      </c>
      <c r="AJ321" s="14">
        <f t="shared" si="371"/>
        <v>96</v>
      </c>
      <c r="AK321" s="14">
        <f t="shared" si="371"/>
        <v>96</v>
      </c>
      <c r="AL321" s="14">
        <f t="shared" si="371"/>
        <v>96</v>
      </c>
      <c r="AM321" s="14" t="str">
        <f t="shared" si="331"/>
        <v>Benefícios de kaletra em comorbidades e esquema qd com tdf com menor toxicidadeConvite do athus</v>
      </c>
      <c r="AN321" s="14" t="str">
        <f t="shared" si="332"/>
        <v/>
      </c>
      <c r="AO321" s="14" t="str">
        <f t="shared" si="333"/>
        <v/>
      </c>
      <c r="AP321" s="14" t="str">
        <f t="shared" si="334"/>
        <v/>
      </c>
      <c r="AQ321" s="14" t="str">
        <f t="shared" si="335"/>
        <v/>
      </c>
      <c r="AR321" s="14" t="str">
        <f t="shared" si="336"/>
        <v/>
      </c>
    </row>
    <row r="322" spans="1:44" x14ac:dyDescent="0.25">
      <c r="A322">
        <v>1</v>
      </c>
      <c r="B322" t="s">
        <v>28</v>
      </c>
      <c r="C322">
        <v>393106</v>
      </c>
      <c r="D322" s="40">
        <v>41388.420138888898</v>
      </c>
      <c r="E322" s="40">
        <v>41389.548611111102</v>
      </c>
      <c r="F322" s="40">
        <v>41389.515277777798</v>
      </c>
      <c r="G322" t="s">
        <v>29</v>
      </c>
      <c r="H322">
        <v>60000012469075</v>
      </c>
      <c r="I322" t="s">
        <v>1966</v>
      </c>
      <c r="J322" t="s">
        <v>1967</v>
      </c>
      <c r="K322" t="s">
        <v>41</v>
      </c>
      <c r="L322">
        <v>3</v>
      </c>
      <c r="M322" t="s">
        <v>33</v>
      </c>
      <c r="N322">
        <v>60000015461254</v>
      </c>
      <c r="O322">
        <v>60000016462663</v>
      </c>
      <c r="P322">
        <v>140205000000962</v>
      </c>
      <c r="R322" t="s">
        <v>34</v>
      </c>
      <c r="S322" t="s">
        <v>35</v>
      </c>
      <c r="T322" t="s">
        <v>36</v>
      </c>
      <c r="W322" t="s">
        <v>37</v>
      </c>
      <c r="AC322" t="s">
        <v>1968</v>
      </c>
      <c r="AD322" t="s">
        <v>1437</v>
      </c>
      <c r="AE322" s="14" t="str">
        <f t="shared" ref="AE322:AE385" si="372">SUBSTITUTE(AC322,"# ","#")</f>
        <v>Kaletra e tdf melhor perfil renal e comodidade posologicaEntreguei convite do athusTrabalhei material de comorbidade renal e alteração óssea, medica relata que grande parte de seus pacientes já tem complicações associadas a terapia antirretroviralMedica iniciou terapia para paciente uma vez ao dia</v>
      </c>
      <c r="AF322" s="14" t="str">
        <f t="shared" si="301"/>
        <v>Kaletra e tdf melhor perfil renal e comodidade posologicaEntreguei convite do athusTrabalhei material de comorbidade renal e alteração óssea, medica relata que grande parte de seus pacientes já tem complicações associadas a terapia antirretroviralMedica iniciou terapia para paciente uma vez ao dia</v>
      </c>
      <c r="AG322" s="14">
        <f t="shared" si="302"/>
        <v>1</v>
      </c>
      <c r="AH322" s="14">
        <f t="shared" ref="AH322:AL322" si="373">IFERROR(FIND("#",$AF322,AG322+1),LEN($AF322)+1)</f>
        <v>299</v>
      </c>
      <c r="AI322" s="14">
        <f t="shared" si="373"/>
        <v>299</v>
      </c>
      <c r="AJ322" s="14">
        <f t="shared" si="373"/>
        <v>299</v>
      </c>
      <c r="AK322" s="14">
        <f t="shared" si="373"/>
        <v>299</v>
      </c>
      <c r="AL322" s="14">
        <f t="shared" si="373"/>
        <v>299</v>
      </c>
      <c r="AM322" s="14" t="str">
        <f t="shared" si="331"/>
        <v>Kaletra e tdf melhor perfil renal e comodidade posologicaEntreguei convite do athusTrabalhei material de comorbidade renal e alteração óssea, medica relata que grande parte de seus pacientes já tem complicações associadas a terapia antirretroviralMedica iniciou terapia para paciente uma vez ao dia</v>
      </c>
      <c r="AN322" s="14" t="str">
        <f t="shared" si="332"/>
        <v/>
      </c>
      <c r="AO322" s="14" t="str">
        <f t="shared" si="333"/>
        <v/>
      </c>
      <c r="AP322" s="14" t="str">
        <f t="shared" si="334"/>
        <v/>
      </c>
      <c r="AQ322" s="14" t="str">
        <f t="shared" si="335"/>
        <v/>
      </c>
      <c r="AR322" s="14" t="str">
        <f t="shared" si="336"/>
        <v/>
      </c>
    </row>
    <row r="323" spans="1:44" x14ac:dyDescent="0.25">
      <c r="A323">
        <v>1</v>
      </c>
      <c r="B323" t="s">
        <v>28</v>
      </c>
      <c r="C323">
        <v>393106</v>
      </c>
      <c r="D323" s="40">
        <v>41388.420138888898</v>
      </c>
      <c r="E323" s="40">
        <v>41389.548611111102</v>
      </c>
      <c r="F323" s="40">
        <v>41389.515277777798</v>
      </c>
      <c r="G323" t="s">
        <v>29</v>
      </c>
      <c r="H323">
        <v>60000012469075</v>
      </c>
      <c r="I323" t="s">
        <v>1966</v>
      </c>
      <c r="J323" t="s">
        <v>1967</v>
      </c>
      <c r="K323" t="s">
        <v>41</v>
      </c>
      <c r="L323">
        <v>3</v>
      </c>
      <c r="M323" t="s">
        <v>33</v>
      </c>
      <c r="N323">
        <v>60000015461254</v>
      </c>
      <c r="O323">
        <v>60000016462663</v>
      </c>
      <c r="P323">
        <v>140205000000962</v>
      </c>
      <c r="R323" t="s">
        <v>34</v>
      </c>
      <c r="S323" t="s">
        <v>35</v>
      </c>
      <c r="T323" t="s">
        <v>36</v>
      </c>
      <c r="W323" t="s">
        <v>37</v>
      </c>
      <c r="AC323" t="s">
        <v>1968</v>
      </c>
      <c r="AD323" t="s">
        <v>1437</v>
      </c>
      <c r="AE323" s="14" t="str">
        <f t="shared" si="372"/>
        <v>Kaletra e tdf melhor perfil renal e comodidade posologicaEntreguei convite do athusTrabalhei material de comorbidade renal e alteração óssea, medica relata que grande parte de seus pacientes já tem complicações associadas a terapia antirretroviralMedica iniciou terapia para paciente uma vez ao dia</v>
      </c>
      <c r="AF323" s="14" t="str">
        <f t="shared" ref="AF323:AF386" si="374">SUBSTITUTE(AE323,"@ ","@")</f>
        <v>Kaletra e tdf melhor perfil renal e comodidade posologicaEntreguei convite do athusTrabalhei material de comorbidade renal e alteração óssea, medica relata que grande parte de seus pacientes já tem complicações associadas a terapia antirretroviralMedica iniciou terapia para paciente uma vez ao dia</v>
      </c>
      <c r="AG323" s="14">
        <f t="shared" ref="AG323:AG386" si="375">IFERROR(FIND("#",AF323),1)</f>
        <v>1</v>
      </c>
      <c r="AH323" s="14">
        <f t="shared" ref="AH323:AL323" si="376">IFERROR(FIND("#",$AF323,AG323+1),LEN($AF323)+1)</f>
        <v>299</v>
      </c>
      <c r="AI323" s="14">
        <f t="shared" si="376"/>
        <v>299</v>
      </c>
      <c r="AJ323" s="14">
        <f t="shared" si="376"/>
        <v>299</v>
      </c>
      <c r="AK323" s="14">
        <f t="shared" si="376"/>
        <v>299</v>
      </c>
      <c r="AL323" s="14">
        <f t="shared" si="376"/>
        <v>299</v>
      </c>
      <c r="AM323" s="14" t="str">
        <f t="shared" si="331"/>
        <v>Kaletra e tdf melhor perfil renal e comodidade posologicaEntreguei convite do athusTrabalhei material de comorbidade renal e alteração óssea, medica relata que grande parte de seus pacientes já tem complicações associadas a terapia antirretroviralMedica iniciou terapia para paciente uma vez ao dia</v>
      </c>
      <c r="AN323" s="14" t="str">
        <f t="shared" si="332"/>
        <v/>
      </c>
      <c r="AO323" s="14" t="str">
        <f t="shared" si="333"/>
        <v/>
      </c>
      <c r="AP323" s="14" t="str">
        <f t="shared" si="334"/>
        <v/>
      </c>
      <c r="AQ323" s="14" t="str">
        <f t="shared" si="335"/>
        <v/>
      </c>
      <c r="AR323" s="14" t="str">
        <f t="shared" si="336"/>
        <v/>
      </c>
    </row>
    <row r="324" spans="1:44" x14ac:dyDescent="0.25">
      <c r="A324">
        <v>1</v>
      </c>
      <c r="B324" t="s">
        <v>28</v>
      </c>
      <c r="C324">
        <v>393106</v>
      </c>
      <c r="D324" s="40">
        <v>41388.381944444402</v>
      </c>
      <c r="E324" s="40">
        <v>41389.550694444399</v>
      </c>
      <c r="F324" s="40">
        <v>41389.515277777798</v>
      </c>
      <c r="G324" t="s">
        <v>29</v>
      </c>
      <c r="H324">
        <v>60000012529207</v>
      </c>
      <c r="I324" t="s">
        <v>1904</v>
      </c>
      <c r="J324" t="s">
        <v>1905</v>
      </c>
      <c r="K324" t="s">
        <v>32</v>
      </c>
      <c r="L324">
        <v>6</v>
      </c>
      <c r="M324" t="s">
        <v>33</v>
      </c>
      <c r="N324">
        <v>60000015461254</v>
      </c>
      <c r="O324">
        <v>60000016462663</v>
      </c>
      <c r="P324">
        <v>140205000000969</v>
      </c>
      <c r="R324" t="s">
        <v>34</v>
      </c>
      <c r="S324" t="s">
        <v>35</v>
      </c>
      <c r="T324" t="s">
        <v>36</v>
      </c>
      <c r="W324" t="s">
        <v>37</v>
      </c>
      <c r="AC324" t="s">
        <v>1969</v>
      </c>
      <c r="AD324" t="s">
        <v>1437</v>
      </c>
      <c r="AE324" s="14" t="str">
        <f t="shared" si="372"/>
        <v>Kaletra com tdf, comodidade posologica e melhor perfil renalConversamos sobre comorbidades em especial renal e óssea#mp medica elogiou material e disse que o modelo agrega bastante na pratica clinicakaletra com tdf como opção terapêutica uma vez ao dia com melhor penetração em snc e menor toxicidade renal</v>
      </c>
      <c r="AF324" s="14" t="str">
        <f t="shared" si="374"/>
        <v>Kaletra com tdf, comodidade posologica e melhor perfil renalConversamos sobre comorbidades em especial renal e óssea#mp medica elogiou material e disse que o modelo agrega bastante na pratica clinicakaletra com tdf como opção terapêutica uma vez ao dia com melhor penetração em snc e menor toxicidade renal</v>
      </c>
      <c r="AG324" s="14">
        <f t="shared" si="375"/>
        <v>117</v>
      </c>
      <c r="AH324" s="14">
        <f t="shared" ref="AH324:AL324" si="377">IFERROR(FIND("#",$AF324,AG324+1),LEN($AF324)+1)</f>
        <v>307</v>
      </c>
      <c r="AI324" s="14">
        <f t="shared" si="377"/>
        <v>307</v>
      </c>
      <c r="AJ324" s="14">
        <f t="shared" si="377"/>
        <v>307</v>
      </c>
      <c r="AK324" s="14">
        <f t="shared" si="377"/>
        <v>307</v>
      </c>
      <c r="AL324" s="14">
        <f t="shared" si="377"/>
        <v>307</v>
      </c>
      <c r="AM324" s="14" t="str">
        <f t="shared" si="331"/>
        <v>#mp medica elogiou material e disse que o modelo agrega bastante na pratica clinicakaletra com tdf como opção terapêutica uma vez ao dia com melhor penetração em snc e menor toxicidade renal</v>
      </c>
      <c r="AN324" s="14" t="str">
        <f t="shared" si="332"/>
        <v/>
      </c>
      <c r="AO324" s="14" t="str">
        <f t="shared" si="333"/>
        <v/>
      </c>
      <c r="AP324" s="14" t="str">
        <f t="shared" si="334"/>
        <v/>
      </c>
      <c r="AQ324" s="14" t="str">
        <f t="shared" si="335"/>
        <v/>
      </c>
      <c r="AR324" s="14" t="str">
        <f t="shared" si="336"/>
        <v/>
      </c>
    </row>
    <row r="325" spans="1:44" x14ac:dyDescent="0.25">
      <c r="A325">
        <v>1</v>
      </c>
      <c r="B325" t="s">
        <v>28</v>
      </c>
      <c r="C325">
        <v>393106</v>
      </c>
      <c r="D325" s="40">
        <v>41387.59375</v>
      </c>
      <c r="E325" s="40">
        <v>41389.552777777797</v>
      </c>
      <c r="F325" s="40">
        <v>41389.515277777798</v>
      </c>
      <c r="G325" t="s">
        <v>29</v>
      </c>
      <c r="H325">
        <v>60000012478427</v>
      </c>
      <c r="I325" t="s">
        <v>1970</v>
      </c>
      <c r="J325" t="s">
        <v>1971</v>
      </c>
      <c r="K325" t="s">
        <v>109</v>
      </c>
      <c r="M325" t="s">
        <v>33</v>
      </c>
      <c r="N325">
        <v>60000015461254</v>
      </c>
      <c r="O325">
        <v>60000016462663</v>
      </c>
      <c r="P325">
        <v>140205000000984</v>
      </c>
      <c r="R325" t="s">
        <v>34</v>
      </c>
      <c r="S325" t="s">
        <v>35</v>
      </c>
      <c r="T325" t="s">
        <v>36</v>
      </c>
      <c r="W325" t="s">
        <v>37</v>
      </c>
      <c r="AC325" t="s">
        <v>1972</v>
      </c>
      <c r="AD325" t="s">
        <v>1437</v>
      </c>
      <c r="AE325" s="14" t="str">
        <f t="shared" si="372"/>
        <v>Posicionamento de kaletra no consensoMedica trabalha como líder na unidade de santo Amaro, venho sondando possibilidade de educação medica continuada no posto</v>
      </c>
      <c r="AF325" s="14" t="str">
        <f t="shared" si="374"/>
        <v>Posicionamento de kaletra no consensoMedica trabalha como líder na unidade de santo Amaro, venho sondando possibilidade de educação medica continuada no posto</v>
      </c>
      <c r="AG325" s="14">
        <f t="shared" si="375"/>
        <v>1</v>
      </c>
      <c r="AH325" s="14">
        <f t="shared" ref="AH325:AL325" si="378">IFERROR(FIND("#",$AF325,AG325+1),LEN($AF325)+1)</f>
        <v>159</v>
      </c>
      <c r="AI325" s="14">
        <f t="shared" si="378"/>
        <v>159</v>
      </c>
      <c r="AJ325" s="14">
        <f t="shared" si="378"/>
        <v>159</v>
      </c>
      <c r="AK325" s="14">
        <f t="shared" si="378"/>
        <v>159</v>
      </c>
      <c r="AL325" s="14">
        <f t="shared" si="378"/>
        <v>159</v>
      </c>
      <c r="AM325" s="14" t="str">
        <f t="shared" si="331"/>
        <v>Posicionamento de kaletra no consensoMedica trabalha como líder na unidade de santo Amaro, venho sondando possibilidade de educação medica continuada no posto</v>
      </c>
      <c r="AN325" s="14" t="str">
        <f t="shared" si="332"/>
        <v/>
      </c>
      <c r="AO325" s="14" t="str">
        <f t="shared" si="333"/>
        <v/>
      </c>
      <c r="AP325" s="14" t="str">
        <f t="shared" si="334"/>
        <v/>
      </c>
      <c r="AQ325" s="14" t="str">
        <f t="shared" si="335"/>
        <v/>
      </c>
      <c r="AR325" s="14" t="str">
        <f t="shared" si="336"/>
        <v/>
      </c>
    </row>
    <row r="326" spans="1:44" x14ac:dyDescent="0.25">
      <c r="A326">
        <v>1</v>
      </c>
      <c r="B326" t="s">
        <v>28</v>
      </c>
      <c r="C326">
        <v>393106</v>
      </c>
      <c r="D326" s="40">
        <v>41387.510416666701</v>
      </c>
      <c r="E326" s="40">
        <v>41389.555555555598</v>
      </c>
      <c r="F326" s="40">
        <v>41389.515277777798</v>
      </c>
      <c r="G326" t="s">
        <v>29</v>
      </c>
      <c r="H326">
        <v>60000017963264</v>
      </c>
      <c r="I326" t="s">
        <v>1973</v>
      </c>
      <c r="J326" t="s">
        <v>1974</v>
      </c>
      <c r="K326" t="s">
        <v>109</v>
      </c>
      <c r="L326">
        <v>3</v>
      </c>
      <c r="M326" t="s">
        <v>33</v>
      </c>
      <c r="N326">
        <v>60000015461254</v>
      </c>
      <c r="O326">
        <v>60000016462663</v>
      </c>
      <c r="P326">
        <v>140205000000990</v>
      </c>
      <c r="R326" t="s">
        <v>34</v>
      </c>
      <c r="S326" t="s">
        <v>35</v>
      </c>
      <c r="T326" t="s">
        <v>36</v>
      </c>
      <c r="W326" t="s">
        <v>37</v>
      </c>
      <c r="AC326" t="s">
        <v>1975</v>
      </c>
      <c r="AD326" t="s">
        <v>1437</v>
      </c>
      <c r="AE326" s="14" t="str">
        <f t="shared" si="372"/>
        <v>Comorbidades associadas ao HIV e a tarv a longo prazo#mp pediatras visitados sentem falta de material com dados em pediatria de kaletra</v>
      </c>
      <c r="AF326" s="14" t="str">
        <f t="shared" si="374"/>
        <v>Comorbidades associadas ao HIV e a tarv a longo prazo#mp pediatras visitados sentem falta de material com dados em pediatria de kaletra</v>
      </c>
      <c r="AG326" s="14">
        <f t="shared" si="375"/>
        <v>54</v>
      </c>
      <c r="AH326" s="14">
        <f t="shared" ref="AH326:AL326" si="379">IFERROR(FIND("#",$AF326,AG326+1),LEN($AF326)+1)</f>
        <v>136</v>
      </c>
      <c r="AI326" s="14">
        <f t="shared" si="379"/>
        <v>136</v>
      </c>
      <c r="AJ326" s="14">
        <f t="shared" si="379"/>
        <v>136</v>
      </c>
      <c r="AK326" s="14">
        <f t="shared" si="379"/>
        <v>136</v>
      </c>
      <c r="AL326" s="14">
        <f t="shared" si="379"/>
        <v>136</v>
      </c>
      <c r="AM326" s="14" t="str">
        <f t="shared" si="331"/>
        <v>#mp pediatras visitados sentem falta de material com dados em pediatria de kaletra</v>
      </c>
      <c r="AN326" s="14" t="str">
        <f t="shared" si="332"/>
        <v/>
      </c>
      <c r="AO326" s="14" t="str">
        <f t="shared" si="333"/>
        <v/>
      </c>
      <c r="AP326" s="14" t="str">
        <f t="shared" si="334"/>
        <v/>
      </c>
      <c r="AQ326" s="14" t="str">
        <f t="shared" si="335"/>
        <v/>
      </c>
      <c r="AR326" s="14" t="str">
        <f t="shared" si="336"/>
        <v/>
      </c>
    </row>
    <row r="327" spans="1:44" x14ac:dyDescent="0.25">
      <c r="A327">
        <v>1</v>
      </c>
      <c r="B327" t="s">
        <v>28</v>
      </c>
      <c r="C327">
        <v>393106</v>
      </c>
      <c r="D327" s="40">
        <v>41387.447916666701</v>
      </c>
      <c r="E327" s="40">
        <v>41387.952083333301</v>
      </c>
      <c r="F327" s="40">
        <v>41388.370138888902</v>
      </c>
      <c r="G327" t="s">
        <v>29</v>
      </c>
      <c r="H327">
        <v>60000012528959</v>
      </c>
      <c r="I327" t="s">
        <v>1976</v>
      </c>
      <c r="J327" t="s">
        <v>1977</v>
      </c>
      <c r="K327" t="s">
        <v>32</v>
      </c>
      <c r="L327">
        <v>6</v>
      </c>
      <c r="M327" t="s">
        <v>33</v>
      </c>
      <c r="N327">
        <v>60000015461254</v>
      </c>
      <c r="O327">
        <v>60000016462663</v>
      </c>
      <c r="P327">
        <v>140205000000872</v>
      </c>
      <c r="R327" t="s">
        <v>34</v>
      </c>
      <c r="S327" t="s">
        <v>35</v>
      </c>
      <c r="T327" t="s">
        <v>36</v>
      </c>
      <c r="W327" t="s">
        <v>37</v>
      </c>
      <c r="AC327" t="s">
        <v>1978</v>
      </c>
      <c r="AD327" t="s">
        <v>1437</v>
      </c>
      <c r="AE327" s="14" t="str">
        <f t="shared" si="372"/>
        <v>Esquemas de kaletra uma vez ao dia com tdf e o impacto em relação a comorbidades do atazanavirMedico usa kaletra como ip preferencial em sua pratica clinica#mp medico elogiou material e abordagem de tratamento de casais sorodiscordantes, acredita ser mais uma tendência que deve ser individualizada</v>
      </c>
      <c r="AF327" s="14" t="str">
        <f t="shared" si="374"/>
        <v>Esquemas de kaletra uma vez ao dia com tdf e o impacto em relação a comorbidades do atazanavirMedico usa kaletra como ip preferencial em sua pratica clinica#mp medico elogiou material e abordagem de tratamento de casais sorodiscordantes, acredita ser mais uma tendência que deve ser individualizada</v>
      </c>
      <c r="AG327" s="14">
        <f t="shared" si="375"/>
        <v>157</v>
      </c>
      <c r="AH327" s="14">
        <f t="shared" ref="AH327:AL327" si="380">IFERROR(FIND("#",$AF327,AG327+1),LEN($AF327)+1)</f>
        <v>299</v>
      </c>
      <c r="AI327" s="14">
        <f t="shared" si="380"/>
        <v>299</v>
      </c>
      <c r="AJ327" s="14">
        <f t="shared" si="380"/>
        <v>299</v>
      </c>
      <c r="AK327" s="14">
        <f t="shared" si="380"/>
        <v>299</v>
      </c>
      <c r="AL327" s="14">
        <f t="shared" si="380"/>
        <v>299</v>
      </c>
      <c r="AM327" s="14" t="str">
        <f t="shared" si="331"/>
        <v>#mp medico elogiou material e abordagem de tratamento de casais sorodiscordantes, acredita ser mais uma tendência que deve ser individualizada</v>
      </c>
      <c r="AN327" s="14" t="str">
        <f t="shared" si="332"/>
        <v/>
      </c>
      <c r="AO327" s="14" t="str">
        <f t="shared" si="333"/>
        <v/>
      </c>
      <c r="AP327" s="14" t="str">
        <f t="shared" si="334"/>
        <v/>
      </c>
      <c r="AQ327" s="14" t="str">
        <f t="shared" si="335"/>
        <v/>
      </c>
      <c r="AR327" s="14" t="str">
        <f t="shared" si="336"/>
        <v/>
      </c>
    </row>
    <row r="328" spans="1:44" x14ac:dyDescent="0.25">
      <c r="A328">
        <v>1</v>
      </c>
      <c r="B328" t="s">
        <v>28</v>
      </c>
      <c r="C328">
        <v>393106</v>
      </c>
      <c r="D328" s="40">
        <v>41387.447916666701</v>
      </c>
      <c r="E328" s="40">
        <v>41387.952083333301</v>
      </c>
      <c r="F328" s="40">
        <v>41388.370138888902</v>
      </c>
      <c r="G328" t="s">
        <v>29</v>
      </c>
      <c r="H328">
        <v>60000012528959</v>
      </c>
      <c r="I328" t="s">
        <v>1976</v>
      </c>
      <c r="J328" t="s">
        <v>1977</v>
      </c>
      <c r="K328" t="s">
        <v>32</v>
      </c>
      <c r="L328">
        <v>6</v>
      </c>
      <c r="M328" t="s">
        <v>33</v>
      </c>
      <c r="N328">
        <v>60000015461254</v>
      </c>
      <c r="O328">
        <v>60000016462663</v>
      </c>
      <c r="P328">
        <v>140205000000872</v>
      </c>
      <c r="R328" t="s">
        <v>34</v>
      </c>
      <c r="S328" t="s">
        <v>35</v>
      </c>
      <c r="T328" t="s">
        <v>36</v>
      </c>
      <c r="W328" t="s">
        <v>37</v>
      </c>
      <c r="AC328" t="s">
        <v>1978</v>
      </c>
      <c r="AD328" t="s">
        <v>1437</v>
      </c>
      <c r="AE328" s="14" t="str">
        <f t="shared" si="372"/>
        <v>Esquemas de kaletra uma vez ao dia com tdf e o impacto em relação a comorbidades do atazanavirMedico usa kaletra como ip preferencial em sua pratica clinica#mp medico elogiou material e abordagem de tratamento de casais sorodiscordantes, acredita ser mais uma tendência que deve ser individualizada</v>
      </c>
      <c r="AF328" s="14" t="str">
        <f t="shared" si="374"/>
        <v>Esquemas de kaletra uma vez ao dia com tdf e o impacto em relação a comorbidades do atazanavirMedico usa kaletra como ip preferencial em sua pratica clinica#mp medico elogiou material e abordagem de tratamento de casais sorodiscordantes, acredita ser mais uma tendência que deve ser individualizada</v>
      </c>
      <c r="AG328" s="14">
        <f t="shared" si="375"/>
        <v>157</v>
      </c>
      <c r="AH328" s="14">
        <f t="shared" ref="AH328:AL328" si="381">IFERROR(FIND("#",$AF328,AG328+1),LEN($AF328)+1)</f>
        <v>299</v>
      </c>
      <c r="AI328" s="14">
        <f t="shared" si="381"/>
        <v>299</v>
      </c>
      <c r="AJ328" s="14">
        <f t="shared" si="381"/>
        <v>299</v>
      </c>
      <c r="AK328" s="14">
        <f t="shared" si="381"/>
        <v>299</v>
      </c>
      <c r="AL328" s="14">
        <f t="shared" si="381"/>
        <v>299</v>
      </c>
      <c r="AM328" s="14" t="str">
        <f t="shared" si="331"/>
        <v>#mp medico elogiou material e abordagem de tratamento de casais sorodiscordantes, acredita ser mais uma tendência que deve ser individualizada</v>
      </c>
      <c r="AN328" s="14" t="str">
        <f t="shared" si="332"/>
        <v/>
      </c>
      <c r="AO328" s="14" t="str">
        <f t="shared" si="333"/>
        <v/>
      </c>
      <c r="AP328" s="14" t="str">
        <f t="shared" si="334"/>
        <v/>
      </c>
      <c r="AQ328" s="14" t="str">
        <f t="shared" si="335"/>
        <v/>
      </c>
      <c r="AR328" s="14" t="str">
        <f t="shared" si="336"/>
        <v/>
      </c>
    </row>
    <row r="329" spans="1:44" x14ac:dyDescent="0.25">
      <c r="A329">
        <v>1</v>
      </c>
      <c r="B329" t="s">
        <v>28</v>
      </c>
      <c r="C329">
        <v>393106</v>
      </c>
      <c r="D329" s="40">
        <v>41387.409722222197</v>
      </c>
      <c r="E329" s="40">
        <v>41387.4152777778</v>
      </c>
      <c r="F329" s="40">
        <v>41387.377777777801</v>
      </c>
      <c r="G329" t="s">
        <v>29</v>
      </c>
      <c r="H329">
        <v>60000012534147</v>
      </c>
      <c r="I329" t="s">
        <v>1979</v>
      </c>
      <c r="J329" t="s">
        <v>1980</v>
      </c>
      <c r="K329" t="s">
        <v>32</v>
      </c>
      <c r="L329">
        <v>3</v>
      </c>
      <c r="M329" t="s">
        <v>33</v>
      </c>
      <c r="N329">
        <v>60000015461254</v>
      </c>
      <c r="O329">
        <v>60000016462663</v>
      </c>
      <c r="P329">
        <v>140205000000819</v>
      </c>
      <c r="R329" t="s">
        <v>34</v>
      </c>
      <c r="S329" t="s">
        <v>35</v>
      </c>
      <c r="T329" t="s">
        <v>36</v>
      </c>
      <c r="W329" t="s">
        <v>37</v>
      </c>
      <c r="AC329" t="s">
        <v>1981</v>
      </c>
      <c r="AD329" t="s">
        <v>1437</v>
      </c>
      <c r="AE329" s="14" t="str">
        <f t="shared" si="372"/>
        <v>Hptn 052Kaletra e tdf, menor impacto em morbidadesconversamos sobre tratamento de casais sorodiscordantes indicado no consensoMedico relatou troca de paciente em uso de atazanavir e tenofovir devido a nefrotoxicidadeRessaltou que kaletra é seu ip de escolha devido a coformulacao mas inicia todos os pacientes com itrnn devido a indicação do consensoQuando o paciente não pode tomar efz devido ao seu perfil, opta pela nevirapinaMas em resgate de itrnn ele opta pelo kaletraComodidade posologia uma vez ao dia, o medico tem pouca experiência mas ira avaliar</v>
      </c>
      <c r="AF329" s="14" t="str">
        <f t="shared" si="374"/>
        <v>Hptn 052Kaletra e tdf, menor impacto em morbidadesconversamos sobre tratamento de casais sorodiscordantes indicado no consensoMedico relatou troca de paciente em uso de atazanavir e tenofovir devido a nefrotoxicidadeRessaltou que kaletra é seu ip de escolha devido a coformulacao mas inicia todos os pacientes com itrnn devido a indicação do consensoQuando o paciente não pode tomar efz devido ao seu perfil, opta pela nevirapinaMas em resgate de itrnn ele opta pelo kaletraComodidade posologia uma vez ao dia, o medico tem pouca experiência mas ira avaliar</v>
      </c>
      <c r="AG329" s="14">
        <f t="shared" si="375"/>
        <v>1</v>
      </c>
      <c r="AH329" s="14">
        <f t="shared" ref="AH329:AL329" si="382">IFERROR(FIND("#",$AF329,AG329+1),LEN($AF329)+1)</f>
        <v>558</v>
      </c>
      <c r="AI329" s="14">
        <f t="shared" si="382"/>
        <v>558</v>
      </c>
      <c r="AJ329" s="14">
        <f t="shared" si="382"/>
        <v>558</v>
      </c>
      <c r="AK329" s="14">
        <f t="shared" si="382"/>
        <v>558</v>
      </c>
      <c r="AL329" s="14">
        <f t="shared" si="382"/>
        <v>558</v>
      </c>
      <c r="AM329" s="14" t="str">
        <f t="shared" si="331"/>
        <v>Hptn 052Kaletra e tdf, menor impacto em morbidadesconversamos sobre tratamento de casais sorodiscordantes indicado no consensoMedico relatou troca de paciente em uso de atazanavir e tenofovir devido a nefrotoxicidadeRessaltou que kaletra é seu ip de escolha devido a coformulacao mas inicia todos os pacientes com itrnn devido a indicação do consensoQuando o paciente não pode tomar efz devido ao seu perfil, opta pela nevirapinaMas em resgate de itrnn ele opta pelo kaletraComodidade posologia uma vez ao dia, o medico tem pouca experiência mas ira avaliar</v>
      </c>
      <c r="AN329" s="14" t="str">
        <f t="shared" si="332"/>
        <v/>
      </c>
      <c r="AO329" s="14" t="str">
        <f t="shared" si="333"/>
        <v/>
      </c>
      <c r="AP329" s="14" t="str">
        <f t="shared" si="334"/>
        <v/>
      </c>
      <c r="AQ329" s="14" t="str">
        <f t="shared" si="335"/>
        <v/>
      </c>
      <c r="AR329" s="14" t="str">
        <f t="shared" si="336"/>
        <v/>
      </c>
    </row>
    <row r="330" spans="1:44" x14ac:dyDescent="0.25">
      <c r="A330">
        <v>1</v>
      </c>
      <c r="B330" t="s">
        <v>28</v>
      </c>
      <c r="C330">
        <v>393106</v>
      </c>
      <c r="D330" s="40">
        <v>41386.46875</v>
      </c>
      <c r="E330" s="40">
        <v>41387.389583333301</v>
      </c>
      <c r="F330" s="40">
        <v>41387.353472222203</v>
      </c>
      <c r="G330" t="s">
        <v>29</v>
      </c>
      <c r="H330">
        <v>60000012592215</v>
      </c>
      <c r="I330" t="s">
        <v>1982</v>
      </c>
      <c r="J330" t="s">
        <v>1983</v>
      </c>
      <c r="K330" t="s">
        <v>41</v>
      </c>
      <c r="L330">
        <v>3</v>
      </c>
      <c r="M330" t="s">
        <v>33</v>
      </c>
      <c r="N330">
        <v>60000015461254</v>
      </c>
      <c r="O330">
        <v>60000016462663</v>
      </c>
      <c r="P330">
        <v>140205000000793</v>
      </c>
      <c r="R330" t="s">
        <v>34</v>
      </c>
      <c r="S330" t="s">
        <v>35</v>
      </c>
      <c r="T330" t="s">
        <v>36</v>
      </c>
      <c r="W330" t="s">
        <v>37</v>
      </c>
      <c r="AC330" t="s">
        <v>1984</v>
      </c>
      <c r="AD330" t="s">
        <v>1437</v>
      </c>
      <c r="AE330" s="14" t="str">
        <f t="shared" si="372"/>
        <v>Kaletra no consenso e benefícios para pacientes virgens de terapiaCoformulacaoUma ou duas vezes ao diaUso com tdf menor toxicidade renal</v>
      </c>
      <c r="AF330" s="14" t="str">
        <f t="shared" si="374"/>
        <v>Kaletra no consenso e benefícios para pacientes virgens de terapiaCoformulacaoUma ou duas vezes ao diaUso com tdf menor toxicidade renal</v>
      </c>
      <c r="AG330" s="14">
        <f t="shared" si="375"/>
        <v>1</v>
      </c>
      <c r="AH330" s="14">
        <f t="shared" ref="AH330:AL330" si="383">IFERROR(FIND("#",$AF330,AG330+1),LEN($AF330)+1)</f>
        <v>137</v>
      </c>
      <c r="AI330" s="14">
        <f t="shared" si="383"/>
        <v>137</v>
      </c>
      <c r="AJ330" s="14">
        <f t="shared" si="383"/>
        <v>137</v>
      </c>
      <c r="AK330" s="14">
        <f t="shared" si="383"/>
        <v>137</v>
      </c>
      <c r="AL330" s="14">
        <f t="shared" si="383"/>
        <v>137</v>
      </c>
      <c r="AM330" s="14" t="str">
        <f t="shared" si="331"/>
        <v>Kaletra no consenso e benefícios para pacientes virgens de terapiaCoformulacaoUma ou duas vezes ao diaUso com tdf menor toxicidade renal</v>
      </c>
      <c r="AN330" s="14" t="str">
        <f t="shared" si="332"/>
        <v/>
      </c>
      <c r="AO330" s="14" t="str">
        <f t="shared" si="333"/>
        <v/>
      </c>
      <c r="AP330" s="14" t="str">
        <f t="shared" si="334"/>
        <v/>
      </c>
      <c r="AQ330" s="14" t="str">
        <f t="shared" si="335"/>
        <v/>
      </c>
      <c r="AR330" s="14" t="str">
        <f t="shared" si="336"/>
        <v/>
      </c>
    </row>
    <row r="331" spans="1:44" x14ac:dyDescent="0.25">
      <c r="A331">
        <v>1</v>
      </c>
      <c r="B331" t="s">
        <v>28</v>
      </c>
      <c r="C331">
        <v>393106</v>
      </c>
      <c r="D331" s="40">
        <v>41386.385416666701</v>
      </c>
      <c r="E331" s="40">
        <v>41387.386805555601</v>
      </c>
      <c r="F331" s="40">
        <v>41387.353472222203</v>
      </c>
      <c r="G331" t="s">
        <v>29</v>
      </c>
      <c r="H331">
        <v>60000012304395</v>
      </c>
      <c r="I331" t="s">
        <v>1985</v>
      </c>
      <c r="J331" t="s">
        <v>1986</v>
      </c>
      <c r="K331" t="s">
        <v>32</v>
      </c>
      <c r="L331">
        <v>4</v>
      </c>
      <c r="M331" t="s">
        <v>33</v>
      </c>
      <c r="N331">
        <v>60000015461254</v>
      </c>
      <c r="O331">
        <v>60000016462663</v>
      </c>
      <c r="P331">
        <v>140205000000786</v>
      </c>
      <c r="R331" t="s">
        <v>34</v>
      </c>
      <c r="S331" t="s">
        <v>35</v>
      </c>
      <c r="T331" t="s">
        <v>61</v>
      </c>
      <c r="W331" t="s">
        <v>37</v>
      </c>
      <c r="AC331" t="s">
        <v>1987</v>
      </c>
      <c r="AD331" t="s">
        <v>1437</v>
      </c>
      <c r="AE331" s="14" t="str">
        <f t="shared" si="372"/>
        <v>Retomei trabalho de kaletra pois medica fará atendimento de HIV no crtConversamos sobre posicionamento de kaletra no consensoCoformulacaoKaletra qd</v>
      </c>
      <c r="AF331" s="14" t="str">
        <f t="shared" si="374"/>
        <v>Retomei trabalho de kaletra pois medica fará atendimento de HIV no crtConversamos sobre posicionamento de kaletra no consensoCoformulacaoKaletra qd</v>
      </c>
      <c r="AG331" s="14">
        <f t="shared" si="375"/>
        <v>1</v>
      </c>
      <c r="AH331" s="14">
        <f t="shared" ref="AH331:AL331" si="384">IFERROR(FIND("#",$AF331,AG331+1),LEN($AF331)+1)</f>
        <v>148</v>
      </c>
      <c r="AI331" s="14">
        <f t="shared" si="384"/>
        <v>148</v>
      </c>
      <c r="AJ331" s="14">
        <f t="shared" si="384"/>
        <v>148</v>
      </c>
      <c r="AK331" s="14">
        <f t="shared" si="384"/>
        <v>148</v>
      </c>
      <c r="AL331" s="14">
        <f t="shared" si="384"/>
        <v>148</v>
      </c>
      <c r="AM331" s="14" t="str">
        <f t="shared" si="331"/>
        <v>Retomei trabalho de kaletra pois medica fará atendimento de HIV no crtConversamos sobre posicionamento de kaletra no consensoCoformulacaoKaletra qd</v>
      </c>
      <c r="AN331" s="14" t="str">
        <f t="shared" si="332"/>
        <v/>
      </c>
      <c r="AO331" s="14" t="str">
        <f t="shared" si="333"/>
        <v/>
      </c>
      <c r="AP331" s="14" t="str">
        <f t="shared" si="334"/>
        <v/>
      </c>
      <c r="AQ331" s="14" t="str">
        <f t="shared" si="335"/>
        <v/>
      </c>
      <c r="AR331" s="14" t="str">
        <f t="shared" si="336"/>
        <v/>
      </c>
    </row>
    <row r="332" spans="1:44" x14ac:dyDescent="0.25">
      <c r="A332">
        <v>1</v>
      </c>
      <c r="B332" t="s">
        <v>28</v>
      </c>
      <c r="C332">
        <v>393106</v>
      </c>
      <c r="D332" s="40">
        <v>41383.722222222197</v>
      </c>
      <c r="E332" s="40">
        <v>41383.934722222199</v>
      </c>
      <c r="F332" s="40">
        <v>41386.723611111098</v>
      </c>
      <c r="G332" t="s">
        <v>29</v>
      </c>
      <c r="H332">
        <v>60000017154006</v>
      </c>
      <c r="I332" t="s">
        <v>1988</v>
      </c>
      <c r="J332" t="s">
        <v>1989</v>
      </c>
      <c r="K332" t="s">
        <v>816</v>
      </c>
      <c r="L332">
        <v>3</v>
      </c>
      <c r="M332" t="s">
        <v>33</v>
      </c>
      <c r="N332">
        <v>60000015461254</v>
      </c>
      <c r="O332">
        <v>60000016462663</v>
      </c>
      <c r="P332">
        <v>140205000000770</v>
      </c>
      <c r="R332" t="s">
        <v>34</v>
      </c>
      <c r="S332" t="s">
        <v>35</v>
      </c>
      <c r="T332" t="s">
        <v>36</v>
      </c>
      <c r="W332" t="s">
        <v>37</v>
      </c>
      <c r="AC332" t="s">
        <v>1990</v>
      </c>
      <c r="AD332" t="s">
        <v>1437</v>
      </c>
      <c r="AE332" s="14" t="str">
        <f t="shared" si="372"/>
        <v>Medico atende os pacientes com HIV com algum distúrbio neurocognitivoO mesmo relata que a demanda é muito alta e isto prejudica o atendimento deste perfil de paciente até mesmo porque o mesmo é o único neurologista da instituiçãoConsegue perceber kaletra como a melhor opção terapêutica em penetração em snc em sua pratica clinica</v>
      </c>
      <c r="AF332" s="14" t="str">
        <f t="shared" si="374"/>
        <v>Medico atende os pacientes com HIV com algum distúrbio neurocognitivoO mesmo relata que a demanda é muito alta e isto prejudica o atendimento deste perfil de paciente até mesmo porque o mesmo é o único neurologista da instituiçãoConsegue perceber kaletra como a melhor opção terapêutica em penetração em snc em sua pratica clinica</v>
      </c>
      <c r="AG332" s="14">
        <f t="shared" si="375"/>
        <v>1</v>
      </c>
      <c r="AH332" s="14">
        <f t="shared" ref="AH332:AL332" si="385">IFERROR(FIND("#",$AF332,AG332+1),LEN($AF332)+1)</f>
        <v>331</v>
      </c>
      <c r="AI332" s="14">
        <f t="shared" si="385"/>
        <v>331</v>
      </c>
      <c r="AJ332" s="14">
        <f t="shared" si="385"/>
        <v>331</v>
      </c>
      <c r="AK332" s="14">
        <f t="shared" si="385"/>
        <v>331</v>
      </c>
      <c r="AL332" s="14">
        <f t="shared" si="385"/>
        <v>331</v>
      </c>
      <c r="AM332" s="14" t="str">
        <f t="shared" si="331"/>
        <v>Medico atende os pacientes com HIV com algum distúrbio neurocognitivoO mesmo relata que a demanda é muito alta e isto prejudica o atendimento deste perfil de paciente até mesmo porque o mesmo é o único neurologista da instituiçãoConsegue perceber kaletra como a melhor opção terapêutica em penetração em snc em sua pratica clinica</v>
      </c>
      <c r="AN332" s="14" t="str">
        <f t="shared" si="332"/>
        <v/>
      </c>
      <c r="AO332" s="14" t="str">
        <f t="shared" si="333"/>
        <v/>
      </c>
      <c r="AP332" s="14" t="str">
        <f t="shared" si="334"/>
        <v/>
      </c>
      <c r="AQ332" s="14" t="str">
        <f t="shared" si="335"/>
        <v/>
      </c>
      <c r="AR332" s="14" t="str">
        <f t="shared" si="336"/>
        <v/>
      </c>
    </row>
    <row r="333" spans="1:44" x14ac:dyDescent="0.25">
      <c r="A333">
        <v>1</v>
      </c>
      <c r="B333" t="s">
        <v>28</v>
      </c>
      <c r="C333">
        <v>393106</v>
      </c>
      <c r="D333" s="40">
        <v>41383.673611111102</v>
      </c>
      <c r="E333" s="40">
        <v>41383.927777777797</v>
      </c>
      <c r="F333" s="40">
        <v>41383.889583333301</v>
      </c>
      <c r="G333" t="s">
        <v>29</v>
      </c>
      <c r="H333">
        <v>60000012247179</v>
      </c>
      <c r="I333" t="s">
        <v>1991</v>
      </c>
      <c r="J333" t="s">
        <v>1992</v>
      </c>
      <c r="K333" t="s">
        <v>41</v>
      </c>
      <c r="L333">
        <v>3</v>
      </c>
      <c r="M333" t="s">
        <v>33</v>
      </c>
      <c r="N333">
        <v>60000015461254</v>
      </c>
      <c r="O333">
        <v>60000016462663</v>
      </c>
      <c r="P333">
        <v>140205000000757</v>
      </c>
      <c r="R333" t="s">
        <v>34</v>
      </c>
      <c r="S333" t="s">
        <v>35</v>
      </c>
      <c r="T333" t="s">
        <v>36</v>
      </c>
      <c r="W333" t="s">
        <v>37</v>
      </c>
      <c r="AC333" t="s">
        <v>1993</v>
      </c>
      <c r="AD333" t="s">
        <v>1437</v>
      </c>
      <c r="AE333" s="14" t="str">
        <f t="shared" si="372"/>
        <v>Conversamos sobre mudanças no consenso e posicionamento de kaletra como preferencial#medica ainda não se sente segura em manejo de dislipidemia</v>
      </c>
      <c r="AF333" s="14" t="str">
        <f t="shared" si="374"/>
        <v>Conversamos sobre mudanças no consenso e posicionamento de kaletra como preferencial#medica ainda não se sente segura em manejo de dislipidemia</v>
      </c>
      <c r="AG333" s="14">
        <f t="shared" si="375"/>
        <v>85</v>
      </c>
      <c r="AH333" s="14">
        <f t="shared" ref="AH333:AL333" si="386">IFERROR(FIND("#",$AF333,AG333+1),LEN($AF333)+1)</f>
        <v>144</v>
      </c>
      <c r="AI333" s="14">
        <f t="shared" si="386"/>
        <v>144</v>
      </c>
      <c r="AJ333" s="14">
        <f t="shared" si="386"/>
        <v>144</v>
      </c>
      <c r="AK333" s="14">
        <f t="shared" si="386"/>
        <v>144</v>
      </c>
      <c r="AL333" s="14">
        <f t="shared" si="386"/>
        <v>144</v>
      </c>
      <c r="AM333" s="14" t="str">
        <f t="shared" si="331"/>
        <v>#medica ainda não se sente segura em manejo de dislipidemia</v>
      </c>
      <c r="AN333" s="14" t="str">
        <f t="shared" si="332"/>
        <v/>
      </c>
      <c r="AO333" s="14" t="str">
        <f t="shared" si="333"/>
        <v/>
      </c>
      <c r="AP333" s="14" t="str">
        <f t="shared" si="334"/>
        <v/>
      </c>
      <c r="AQ333" s="14" t="str">
        <f t="shared" si="335"/>
        <v/>
      </c>
      <c r="AR333" s="14" t="str">
        <f t="shared" si="336"/>
        <v/>
      </c>
    </row>
    <row r="334" spans="1:44" x14ac:dyDescent="0.25">
      <c r="A334">
        <v>1</v>
      </c>
      <c r="B334" t="s">
        <v>28</v>
      </c>
      <c r="C334">
        <v>393106</v>
      </c>
      <c r="D334" s="40">
        <v>41383.673611111102</v>
      </c>
      <c r="E334" s="40">
        <v>41383.927777777797</v>
      </c>
      <c r="F334" s="40">
        <v>41383.889583333301</v>
      </c>
      <c r="G334" t="s">
        <v>29</v>
      </c>
      <c r="H334">
        <v>60000012247179</v>
      </c>
      <c r="I334" t="s">
        <v>1991</v>
      </c>
      <c r="J334" t="s">
        <v>1992</v>
      </c>
      <c r="K334" t="s">
        <v>41</v>
      </c>
      <c r="L334">
        <v>3</v>
      </c>
      <c r="M334" t="s">
        <v>33</v>
      </c>
      <c r="N334">
        <v>60000015461254</v>
      </c>
      <c r="O334">
        <v>60000016462663</v>
      </c>
      <c r="P334">
        <v>140205000000757</v>
      </c>
      <c r="R334" t="s">
        <v>34</v>
      </c>
      <c r="S334" t="s">
        <v>35</v>
      </c>
      <c r="T334" t="s">
        <v>36</v>
      </c>
      <c r="W334" t="s">
        <v>37</v>
      </c>
      <c r="AC334" t="s">
        <v>1993</v>
      </c>
      <c r="AD334" t="s">
        <v>1437</v>
      </c>
      <c r="AE334" s="14" t="str">
        <f t="shared" si="372"/>
        <v>Conversamos sobre mudanças no consenso e posicionamento de kaletra como preferencial#medica ainda não se sente segura em manejo de dislipidemia</v>
      </c>
      <c r="AF334" s="14" t="str">
        <f t="shared" si="374"/>
        <v>Conversamos sobre mudanças no consenso e posicionamento de kaletra como preferencial#medica ainda não se sente segura em manejo de dislipidemia</v>
      </c>
      <c r="AG334" s="14">
        <f t="shared" si="375"/>
        <v>85</v>
      </c>
      <c r="AH334" s="14">
        <f t="shared" ref="AH334:AL334" si="387">IFERROR(FIND("#",$AF334,AG334+1),LEN($AF334)+1)</f>
        <v>144</v>
      </c>
      <c r="AI334" s="14">
        <f t="shared" si="387"/>
        <v>144</v>
      </c>
      <c r="AJ334" s="14">
        <f t="shared" si="387"/>
        <v>144</v>
      </c>
      <c r="AK334" s="14">
        <f t="shared" si="387"/>
        <v>144</v>
      </c>
      <c r="AL334" s="14">
        <f t="shared" si="387"/>
        <v>144</v>
      </c>
      <c r="AM334" s="14" t="str">
        <f t="shared" si="331"/>
        <v>#medica ainda não se sente segura em manejo de dislipidemia</v>
      </c>
      <c r="AN334" s="14" t="str">
        <f t="shared" si="332"/>
        <v/>
      </c>
      <c r="AO334" s="14" t="str">
        <f t="shared" si="333"/>
        <v/>
      </c>
      <c r="AP334" s="14" t="str">
        <f t="shared" si="334"/>
        <v/>
      </c>
      <c r="AQ334" s="14" t="str">
        <f t="shared" si="335"/>
        <v/>
      </c>
      <c r="AR334" s="14" t="str">
        <f t="shared" si="336"/>
        <v/>
      </c>
    </row>
    <row r="335" spans="1:44" x14ac:dyDescent="0.25">
      <c r="A335">
        <v>1</v>
      </c>
      <c r="B335" t="s">
        <v>28</v>
      </c>
      <c r="C335">
        <v>393106</v>
      </c>
      <c r="D335" s="40">
        <v>41383.628472222197</v>
      </c>
      <c r="E335" s="40">
        <v>41383.9243055556</v>
      </c>
      <c r="F335" s="40">
        <v>41383.889583333301</v>
      </c>
      <c r="G335" t="s">
        <v>29</v>
      </c>
      <c r="H335">
        <v>60000012588935</v>
      </c>
      <c r="I335" t="s">
        <v>1994</v>
      </c>
      <c r="J335" t="s">
        <v>1995</v>
      </c>
      <c r="K335" t="s">
        <v>41</v>
      </c>
      <c r="L335">
        <v>3</v>
      </c>
      <c r="M335" t="s">
        <v>33</v>
      </c>
      <c r="N335">
        <v>60000015461254</v>
      </c>
      <c r="O335">
        <v>60000016462663</v>
      </c>
      <c r="P335">
        <v>140205000000750</v>
      </c>
      <c r="R335" t="s">
        <v>34</v>
      </c>
      <c r="S335" t="s">
        <v>35</v>
      </c>
      <c r="T335" t="s">
        <v>36</v>
      </c>
      <c r="W335" t="s">
        <v>37</v>
      </c>
      <c r="AC335" t="s">
        <v>1996</v>
      </c>
      <c r="AD335" t="s">
        <v>1437</v>
      </c>
      <c r="AE335" s="14" t="str">
        <f t="shared" si="372"/>
        <v>Medico já tem experiência em tratamento de casais sorodiscordantes e acredita muito nesta estratégia de prevenção#elogiou o material promocinonal e iniciativa de falar sobre casais sorodiscordantes</v>
      </c>
      <c r="AF335" s="14" t="str">
        <f t="shared" si="374"/>
        <v>Medico já tem experiência em tratamento de casais sorodiscordantes e acredita muito nesta estratégia de prevenção#elogiou o material promocinonal e iniciativa de falar sobre casais sorodiscordantes</v>
      </c>
      <c r="AG335" s="14">
        <f t="shared" si="375"/>
        <v>114</v>
      </c>
      <c r="AH335" s="14">
        <f t="shared" ref="AH335:AL335" si="388">IFERROR(FIND("#",$AF335,AG335+1),LEN($AF335)+1)</f>
        <v>198</v>
      </c>
      <c r="AI335" s="14">
        <f t="shared" si="388"/>
        <v>198</v>
      </c>
      <c r="AJ335" s="14">
        <f t="shared" si="388"/>
        <v>198</v>
      </c>
      <c r="AK335" s="14">
        <f t="shared" si="388"/>
        <v>198</v>
      </c>
      <c r="AL335" s="14">
        <f t="shared" si="388"/>
        <v>198</v>
      </c>
      <c r="AM335" s="14" t="str">
        <f t="shared" si="331"/>
        <v>#elogiou o material promocinonal e iniciativa de falar sobre casais sorodiscordantes</v>
      </c>
      <c r="AN335" s="14" t="str">
        <f t="shared" si="332"/>
        <v/>
      </c>
      <c r="AO335" s="14" t="str">
        <f t="shared" si="333"/>
        <v/>
      </c>
      <c r="AP335" s="14" t="str">
        <f t="shared" si="334"/>
        <v/>
      </c>
      <c r="AQ335" s="14" t="str">
        <f t="shared" si="335"/>
        <v/>
      </c>
      <c r="AR335" s="14" t="str">
        <f t="shared" si="336"/>
        <v/>
      </c>
    </row>
    <row r="336" spans="1:44" x14ac:dyDescent="0.25">
      <c r="A336">
        <v>1</v>
      </c>
      <c r="B336" t="s">
        <v>28</v>
      </c>
      <c r="C336">
        <v>393106</v>
      </c>
      <c r="D336" s="40">
        <v>41383.586805555598</v>
      </c>
      <c r="E336" s="40">
        <v>41383.922916666699</v>
      </c>
      <c r="F336" s="40">
        <v>41383.889583333301</v>
      </c>
      <c r="G336" t="s">
        <v>29</v>
      </c>
      <c r="H336">
        <v>60000012279863</v>
      </c>
      <c r="I336" t="s">
        <v>1997</v>
      </c>
      <c r="J336" t="s">
        <v>1998</v>
      </c>
      <c r="K336" t="s">
        <v>41</v>
      </c>
      <c r="L336">
        <v>3</v>
      </c>
      <c r="M336" t="s">
        <v>33</v>
      </c>
      <c r="N336">
        <v>60000015461254</v>
      </c>
      <c r="O336">
        <v>60000016462663</v>
      </c>
      <c r="P336">
        <v>140205000000743</v>
      </c>
      <c r="R336" t="s">
        <v>34</v>
      </c>
      <c r="S336" t="s">
        <v>35</v>
      </c>
      <c r="T336" t="s">
        <v>36</v>
      </c>
      <c r="W336" t="s">
        <v>37</v>
      </c>
      <c r="AC336" t="s">
        <v>1999</v>
      </c>
      <c r="AD336" t="s">
        <v>1437</v>
      </c>
      <c r="AE336" s="14" t="str">
        <f t="shared" si="372"/>
        <v>Hptn052Kaletra e tdf como indicação no consenoMedica tem iniciado terapia com ip mas ainda não consegue diferenciar os benefícios de cada um da classe</v>
      </c>
      <c r="AF336" s="14" t="str">
        <f t="shared" si="374"/>
        <v>Hptn052Kaletra e tdf como indicação no consenoMedica tem iniciado terapia com ip mas ainda não consegue diferenciar os benefícios de cada um da classe</v>
      </c>
      <c r="AG336" s="14">
        <f t="shared" si="375"/>
        <v>1</v>
      </c>
      <c r="AH336" s="14">
        <f t="shared" ref="AH336:AL336" si="389">IFERROR(FIND("#",$AF336,AG336+1),LEN($AF336)+1)</f>
        <v>151</v>
      </c>
      <c r="AI336" s="14">
        <f t="shared" si="389"/>
        <v>151</v>
      </c>
      <c r="AJ336" s="14">
        <f t="shared" si="389"/>
        <v>151</v>
      </c>
      <c r="AK336" s="14">
        <f t="shared" si="389"/>
        <v>151</v>
      </c>
      <c r="AL336" s="14">
        <f t="shared" si="389"/>
        <v>151</v>
      </c>
      <c r="AM336" s="14" t="str">
        <f t="shared" si="331"/>
        <v>Hptn052Kaletra e tdf como indicação no consenoMedica tem iniciado terapia com ip mas ainda não consegue diferenciar os benefícios de cada um da classe</v>
      </c>
      <c r="AN336" s="14" t="str">
        <f t="shared" si="332"/>
        <v/>
      </c>
      <c r="AO336" s="14" t="str">
        <f t="shared" si="333"/>
        <v/>
      </c>
      <c r="AP336" s="14" t="str">
        <f t="shared" si="334"/>
        <v/>
      </c>
      <c r="AQ336" s="14" t="str">
        <f t="shared" si="335"/>
        <v/>
      </c>
      <c r="AR336" s="14" t="str">
        <f t="shared" si="336"/>
        <v/>
      </c>
    </row>
    <row r="337" spans="1:44" x14ac:dyDescent="0.25">
      <c r="A337">
        <v>1</v>
      </c>
      <c r="B337" t="s">
        <v>28</v>
      </c>
      <c r="C337">
        <v>393106</v>
      </c>
      <c r="D337" s="40">
        <v>41383.46875</v>
      </c>
      <c r="E337" s="40">
        <v>41383.930555555598</v>
      </c>
      <c r="F337" s="40">
        <v>41383.889583333301</v>
      </c>
      <c r="G337" t="s">
        <v>29</v>
      </c>
      <c r="H337">
        <v>60000012535559</v>
      </c>
      <c r="I337" t="s">
        <v>2000</v>
      </c>
      <c r="J337" t="s">
        <v>2001</v>
      </c>
      <c r="K337" t="s">
        <v>109</v>
      </c>
      <c r="M337" t="s">
        <v>33</v>
      </c>
      <c r="N337">
        <v>60000015461254</v>
      </c>
      <c r="O337">
        <v>60000016462663</v>
      </c>
      <c r="P337">
        <v>140205000000764</v>
      </c>
      <c r="R337" t="s">
        <v>34</v>
      </c>
      <c r="S337" t="s">
        <v>35</v>
      </c>
      <c r="T337" t="s">
        <v>36</v>
      </c>
      <c r="W337" t="s">
        <v>37</v>
      </c>
      <c r="AC337" t="s">
        <v>2002</v>
      </c>
      <c r="AD337" t="s">
        <v>1437</v>
      </c>
      <c r="AE337" s="14" t="str">
        <f t="shared" si="372"/>
        <v>Consenso brasileiro de adultoMostrei alterações e posicionamento de kaletra#mp medica sente falta de receber material para pediatria</v>
      </c>
      <c r="AF337" s="14" t="str">
        <f t="shared" si="374"/>
        <v>Consenso brasileiro de adultoMostrei alterações e posicionamento de kaletra#mp medica sente falta de receber material para pediatria</v>
      </c>
      <c r="AG337" s="14">
        <f t="shared" si="375"/>
        <v>76</v>
      </c>
      <c r="AH337" s="14">
        <f t="shared" ref="AH337:AL337" si="390">IFERROR(FIND("#",$AF337,AG337+1),LEN($AF337)+1)</f>
        <v>133</v>
      </c>
      <c r="AI337" s="14">
        <f t="shared" si="390"/>
        <v>133</v>
      </c>
      <c r="AJ337" s="14">
        <f t="shared" si="390"/>
        <v>133</v>
      </c>
      <c r="AK337" s="14">
        <f t="shared" si="390"/>
        <v>133</v>
      </c>
      <c r="AL337" s="14">
        <f t="shared" si="390"/>
        <v>133</v>
      </c>
      <c r="AM337" s="14" t="str">
        <f t="shared" si="331"/>
        <v>#mp medica sente falta de receber material para pediatria</v>
      </c>
      <c r="AN337" s="14" t="str">
        <f t="shared" si="332"/>
        <v/>
      </c>
      <c r="AO337" s="14" t="str">
        <f t="shared" si="333"/>
        <v/>
      </c>
      <c r="AP337" s="14" t="str">
        <f t="shared" si="334"/>
        <v/>
      </c>
      <c r="AQ337" s="14" t="str">
        <f t="shared" si="335"/>
        <v/>
      </c>
      <c r="AR337" s="14" t="str">
        <f t="shared" si="336"/>
        <v/>
      </c>
    </row>
    <row r="338" spans="1:44" x14ac:dyDescent="0.25">
      <c r="A338">
        <v>1</v>
      </c>
      <c r="B338" t="s">
        <v>28</v>
      </c>
      <c r="C338">
        <v>393106</v>
      </c>
      <c r="D338" s="40">
        <v>41382.684027777803</v>
      </c>
      <c r="E338" s="40">
        <v>41382.896527777797</v>
      </c>
      <c r="F338" s="40">
        <v>41383.879166666702</v>
      </c>
      <c r="G338" t="s">
        <v>29</v>
      </c>
      <c r="H338">
        <v>60000012537891</v>
      </c>
      <c r="I338" t="s">
        <v>2003</v>
      </c>
      <c r="J338" t="s">
        <v>2004</v>
      </c>
      <c r="K338" t="s">
        <v>32</v>
      </c>
      <c r="L338">
        <v>4</v>
      </c>
      <c r="M338" t="s">
        <v>33</v>
      </c>
      <c r="N338">
        <v>60000015461254</v>
      </c>
      <c r="O338">
        <v>60000016462663</v>
      </c>
      <c r="P338">
        <v>140205000000727</v>
      </c>
      <c r="R338" t="s">
        <v>34</v>
      </c>
      <c r="S338" t="s">
        <v>35</v>
      </c>
      <c r="T338" t="s">
        <v>36</v>
      </c>
      <c r="W338" t="s">
        <v>37</v>
      </c>
      <c r="AC338" t="s">
        <v>2005</v>
      </c>
      <c r="AD338" t="s">
        <v>1437</v>
      </c>
      <c r="AE338" s="14" t="str">
        <f t="shared" si="372"/>
        <v>Trabalhei mudanças no consenso e medico já inica tarv com cd4 abaixo de 500Tratamento de casais sorodiscordantes ainda não é rotina em sua pratica clinica, acredita ser delicada esta indicação#mp medico em todas as visitas lembra do livro entregue pelo Abbott do Dr Ricardo Diaz contando a historia da epidemia do HIV e elogia muito a iniciativa da abbott</v>
      </c>
      <c r="AF338" s="14" t="str">
        <f t="shared" si="374"/>
        <v>Trabalhei mudanças no consenso e medico já inica tarv com cd4 abaixo de 500Tratamento de casais sorodiscordantes ainda não é rotina em sua pratica clinica, acredita ser delicada esta indicação#mp medico em todas as visitas lembra do livro entregue pelo Abbott do Dr Ricardo Diaz contando a historia da epidemia do HIV e elogia muito a iniciativa da abbott</v>
      </c>
      <c r="AG338" s="14">
        <f t="shared" si="375"/>
        <v>193</v>
      </c>
      <c r="AH338" s="14">
        <f t="shared" ref="AH338:AL338" si="391">IFERROR(FIND("#",$AF338,AG338+1),LEN($AF338)+1)</f>
        <v>356</v>
      </c>
      <c r="AI338" s="14">
        <f t="shared" si="391"/>
        <v>356</v>
      </c>
      <c r="AJ338" s="14">
        <f t="shared" si="391"/>
        <v>356</v>
      </c>
      <c r="AK338" s="14">
        <f t="shared" si="391"/>
        <v>356</v>
      </c>
      <c r="AL338" s="14">
        <f t="shared" si="391"/>
        <v>356</v>
      </c>
      <c r="AM338" s="14" t="str">
        <f t="shared" si="331"/>
        <v>#mp medico em todas as visitas lembra do livro entregue pelo Abbott do Dr Ricardo Diaz contando a historia da epidemia do HIV e elogia muito a iniciativa da abbott</v>
      </c>
      <c r="AN338" s="14" t="str">
        <f t="shared" si="332"/>
        <v/>
      </c>
      <c r="AO338" s="14" t="str">
        <f t="shared" si="333"/>
        <v/>
      </c>
      <c r="AP338" s="14" t="str">
        <f t="shared" si="334"/>
        <v/>
      </c>
      <c r="AQ338" s="14" t="str">
        <f t="shared" si="335"/>
        <v/>
      </c>
      <c r="AR338" s="14" t="str">
        <f t="shared" si="336"/>
        <v/>
      </c>
    </row>
    <row r="339" spans="1:44" x14ac:dyDescent="0.25">
      <c r="A339">
        <v>1</v>
      </c>
      <c r="B339" t="s">
        <v>28</v>
      </c>
      <c r="C339">
        <v>393106</v>
      </c>
      <c r="D339" s="40">
        <v>41382.604166666701</v>
      </c>
      <c r="E339" s="40">
        <v>41382.8972222222</v>
      </c>
      <c r="F339" s="40">
        <v>41383.879166666702</v>
      </c>
      <c r="G339" t="s">
        <v>29</v>
      </c>
      <c r="H339">
        <v>60000012248507</v>
      </c>
      <c r="I339" t="s">
        <v>2006</v>
      </c>
      <c r="J339" t="s">
        <v>2007</v>
      </c>
      <c r="K339" t="s">
        <v>32</v>
      </c>
      <c r="L339">
        <v>3</v>
      </c>
      <c r="M339" t="s">
        <v>33</v>
      </c>
      <c r="N339">
        <v>60000015461254</v>
      </c>
      <c r="O339">
        <v>60000016462663</v>
      </c>
      <c r="P339">
        <v>140205000000734</v>
      </c>
      <c r="R339" t="s">
        <v>34</v>
      </c>
      <c r="S339" t="s">
        <v>35</v>
      </c>
      <c r="T339" t="s">
        <v>36</v>
      </c>
      <c r="W339" t="s">
        <v>37</v>
      </c>
      <c r="AC339" t="s">
        <v>2008</v>
      </c>
      <c r="AD339" t="s">
        <v>1437</v>
      </c>
      <c r="AE339" s="14" t="str">
        <f t="shared" si="372"/>
        <v>Conversamos sobre mudanças no consenso brasileiro e tratamento de casais sorodiscordantesMedico não tem oportunidade de oferecer tarv para este perfil de paciente porque trabalha no ps mas ira iniciar atendimento no ambulatório do crt, e poderá considerar esta oportunidade</v>
      </c>
      <c r="AF339" s="14" t="str">
        <f t="shared" si="374"/>
        <v>Conversamos sobre mudanças no consenso brasileiro e tratamento de casais sorodiscordantesMedico não tem oportunidade de oferecer tarv para este perfil de paciente porque trabalha no ps mas ira iniciar atendimento no ambulatório do crt, e poderá considerar esta oportunidade</v>
      </c>
      <c r="AG339" s="14">
        <f t="shared" si="375"/>
        <v>1</v>
      </c>
      <c r="AH339" s="14">
        <f t="shared" ref="AH339:AL339" si="392">IFERROR(FIND("#",$AF339,AG339+1),LEN($AF339)+1)</f>
        <v>274</v>
      </c>
      <c r="AI339" s="14">
        <f t="shared" si="392"/>
        <v>274</v>
      </c>
      <c r="AJ339" s="14">
        <f t="shared" si="392"/>
        <v>274</v>
      </c>
      <c r="AK339" s="14">
        <f t="shared" si="392"/>
        <v>274</v>
      </c>
      <c r="AL339" s="14">
        <f t="shared" si="392"/>
        <v>274</v>
      </c>
      <c r="AM339" s="14" t="str">
        <f t="shared" si="331"/>
        <v>Conversamos sobre mudanças no consenso brasileiro e tratamento de casais sorodiscordantesMedico não tem oportunidade de oferecer tarv para este perfil de paciente porque trabalha no ps mas ira iniciar atendimento no ambulatório do crt, e poderá considerar esta oportunidade</v>
      </c>
      <c r="AN339" s="14" t="str">
        <f t="shared" si="332"/>
        <v/>
      </c>
      <c r="AO339" s="14" t="str">
        <f t="shared" si="333"/>
        <v/>
      </c>
      <c r="AP339" s="14" t="str">
        <f t="shared" si="334"/>
        <v/>
      </c>
      <c r="AQ339" s="14" t="str">
        <f t="shared" si="335"/>
        <v/>
      </c>
      <c r="AR339" s="14" t="str">
        <f t="shared" si="336"/>
        <v/>
      </c>
    </row>
    <row r="340" spans="1:44" x14ac:dyDescent="0.25">
      <c r="A340">
        <v>1</v>
      </c>
      <c r="B340" t="s">
        <v>28</v>
      </c>
      <c r="C340">
        <v>393106</v>
      </c>
      <c r="D340" s="40">
        <v>41382.46875</v>
      </c>
      <c r="E340" s="40">
        <v>41382.806250000001</v>
      </c>
      <c r="F340" s="40">
        <v>41382.775000000001</v>
      </c>
      <c r="G340" t="s">
        <v>29</v>
      </c>
      <c r="H340">
        <v>60000012271575</v>
      </c>
      <c r="I340" t="s">
        <v>2009</v>
      </c>
      <c r="J340" t="s">
        <v>2010</v>
      </c>
      <c r="K340" t="s">
        <v>41</v>
      </c>
      <c r="L340">
        <v>3</v>
      </c>
      <c r="M340" t="s">
        <v>33</v>
      </c>
      <c r="N340">
        <v>60000015461254</v>
      </c>
      <c r="O340">
        <v>60000016462663</v>
      </c>
      <c r="P340">
        <v>140205000000713</v>
      </c>
      <c r="R340" t="s">
        <v>34</v>
      </c>
      <c r="S340" t="s">
        <v>35</v>
      </c>
      <c r="T340" t="s">
        <v>36</v>
      </c>
      <c r="W340" t="s">
        <v>37</v>
      </c>
      <c r="AC340" t="s">
        <v>2011</v>
      </c>
      <c r="AD340" t="s">
        <v>1437</v>
      </c>
      <c r="AE340" s="14" t="str">
        <f t="shared" si="372"/>
        <v>Abordei mudanças no consensoVantagens de kaletra para esquema inicial de terapia antirretroviralMelhor penetração em sncMenor toxicidade renal do que atazanavirTrabalhei conceito de tratamento de casais sorodiscordantes e medica concorda com o posicionamento do consenso#obj medica relatou escultor de médicos da instituição uma grande preocupação com dislipidemia relacionada ao uso de kaletra</v>
      </c>
      <c r="AF340" s="14" t="str">
        <f t="shared" si="374"/>
        <v>Abordei mudanças no consensoVantagens de kaletra para esquema inicial de terapia antirretroviralMelhor penetração em sncMenor toxicidade renal do que atazanavirTrabalhei conceito de tratamento de casais sorodiscordantes e medica concorda com o posicionamento do consenso#obj medica relatou escultor de médicos da instituição uma grande preocupação com dislipidemia relacionada ao uso de kaletra</v>
      </c>
      <c r="AG340" s="14">
        <f t="shared" si="375"/>
        <v>271</v>
      </c>
      <c r="AH340" s="14">
        <f t="shared" ref="AH340:AL340" si="393">IFERROR(FIND("#",$AF340,AG340+1),LEN($AF340)+1)</f>
        <v>395</v>
      </c>
      <c r="AI340" s="14">
        <f t="shared" si="393"/>
        <v>395</v>
      </c>
      <c r="AJ340" s="14">
        <f t="shared" si="393"/>
        <v>395</v>
      </c>
      <c r="AK340" s="14">
        <f t="shared" si="393"/>
        <v>395</v>
      </c>
      <c r="AL340" s="14">
        <f t="shared" si="393"/>
        <v>395</v>
      </c>
      <c r="AM340" s="14" t="str">
        <f t="shared" si="331"/>
        <v>#obj medica relatou escultor de médicos da instituição uma grande preocupação com dislipidemia relacionada ao uso de kaletra</v>
      </c>
      <c r="AN340" s="14" t="str">
        <f t="shared" si="332"/>
        <v/>
      </c>
      <c r="AO340" s="14" t="str">
        <f t="shared" si="333"/>
        <v/>
      </c>
      <c r="AP340" s="14" t="str">
        <f t="shared" si="334"/>
        <v/>
      </c>
      <c r="AQ340" s="14" t="str">
        <f t="shared" si="335"/>
        <v/>
      </c>
      <c r="AR340" s="14" t="str">
        <f t="shared" si="336"/>
        <v/>
      </c>
    </row>
    <row r="341" spans="1:44" x14ac:dyDescent="0.25">
      <c r="A341">
        <v>1</v>
      </c>
      <c r="B341" t="s">
        <v>28</v>
      </c>
      <c r="C341">
        <v>393106</v>
      </c>
      <c r="D341" s="40">
        <v>41382.440972222197</v>
      </c>
      <c r="E341" s="40">
        <v>41382.890972222202</v>
      </c>
      <c r="F341" s="40">
        <v>41383.879166666702</v>
      </c>
      <c r="G341" t="s">
        <v>29</v>
      </c>
      <c r="H341">
        <v>60000012542735</v>
      </c>
      <c r="I341" t="s">
        <v>271</v>
      </c>
      <c r="J341" t="s">
        <v>272</v>
      </c>
      <c r="K341" t="s">
        <v>32</v>
      </c>
      <c r="L341">
        <v>4</v>
      </c>
      <c r="M341" t="s">
        <v>33</v>
      </c>
      <c r="N341">
        <v>60000015461254</v>
      </c>
      <c r="O341">
        <v>60000016462663</v>
      </c>
      <c r="P341">
        <v>140205000000720</v>
      </c>
      <c r="R341" t="s">
        <v>34</v>
      </c>
      <c r="S341" t="s">
        <v>35</v>
      </c>
      <c r="T341" t="s">
        <v>36</v>
      </c>
      <c r="W341" t="s">
        <v>37</v>
      </c>
      <c r="AC341" t="s">
        <v>2012</v>
      </c>
      <c r="AD341" t="s">
        <v>1437</v>
      </c>
      <c r="AE341" s="14" t="str">
        <f t="shared" si="372"/>
        <v>Ver se a medica teve oportunidade de oferecer tarv para casais sorodisrcodantesMedica acredita que tratamento de casais sorodiscordantes deve ser individualizado para aqueles casais que tem uma vida menos estável e pode se beneficiar com esta estratégia de prevenção porém casais que vivem união estável acredita que inicio de tarv pode ser delicado já que trata se de uma terapia crônica#sol medica solicitou apoio de coffee para reunião clinica nas terças feiras para residentes</v>
      </c>
      <c r="AF341" s="14" t="str">
        <f t="shared" si="374"/>
        <v>Ver se a medica teve oportunidade de oferecer tarv para casais sorodisrcodantesMedica acredita que tratamento de casais sorodiscordantes deve ser individualizado para aqueles casais que tem uma vida menos estável e pode se beneficiar com esta estratégia de prevenção porém casais que vivem união estável acredita que inicio de tarv pode ser delicado já que trata se de uma terapia crônica#sol medica solicitou apoio de coffee para reunião clinica nas terças feiras para residentes</v>
      </c>
      <c r="AG341" s="14">
        <f t="shared" si="375"/>
        <v>389</v>
      </c>
      <c r="AH341" s="14">
        <f t="shared" ref="AH341:AL341" si="394">IFERROR(FIND("#",$AF341,AG341+1),LEN($AF341)+1)</f>
        <v>481</v>
      </c>
      <c r="AI341" s="14">
        <f t="shared" si="394"/>
        <v>481</v>
      </c>
      <c r="AJ341" s="14">
        <f t="shared" si="394"/>
        <v>481</v>
      </c>
      <c r="AK341" s="14">
        <f t="shared" si="394"/>
        <v>481</v>
      </c>
      <c r="AL341" s="14">
        <f t="shared" si="394"/>
        <v>481</v>
      </c>
      <c r="AM341" s="14" t="str">
        <f t="shared" si="331"/>
        <v>#sol medica solicitou apoio de coffee para reunião clinica nas terças feiras para residentes</v>
      </c>
      <c r="AN341" s="14" t="str">
        <f t="shared" si="332"/>
        <v/>
      </c>
      <c r="AO341" s="14" t="str">
        <f t="shared" si="333"/>
        <v/>
      </c>
      <c r="AP341" s="14" t="str">
        <f t="shared" si="334"/>
        <v/>
      </c>
      <c r="AQ341" s="14" t="str">
        <f t="shared" si="335"/>
        <v/>
      </c>
      <c r="AR341" s="14" t="str">
        <f t="shared" si="336"/>
        <v/>
      </c>
    </row>
    <row r="342" spans="1:44" x14ac:dyDescent="0.25">
      <c r="A342">
        <v>1</v>
      </c>
      <c r="B342" t="s">
        <v>28</v>
      </c>
      <c r="C342">
        <v>393106</v>
      </c>
      <c r="D342" s="40">
        <v>41382.402777777803</v>
      </c>
      <c r="E342" s="40">
        <v>41382.802777777797</v>
      </c>
      <c r="F342" s="40">
        <v>41382.775000000001</v>
      </c>
      <c r="G342" t="s">
        <v>29</v>
      </c>
      <c r="H342">
        <v>60000012270431</v>
      </c>
      <c r="I342" t="s">
        <v>2013</v>
      </c>
      <c r="J342" t="s">
        <v>2014</v>
      </c>
      <c r="K342" t="s">
        <v>41</v>
      </c>
      <c r="L342">
        <v>3</v>
      </c>
      <c r="M342" t="s">
        <v>33</v>
      </c>
      <c r="N342">
        <v>60000015461254</v>
      </c>
      <c r="O342">
        <v>60000016462663</v>
      </c>
      <c r="P342">
        <v>140205000000706</v>
      </c>
      <c r="R342" t="s">
        <v>34</v>
      </c>
      <c r="S342" t="s">
        <v>35</v>
      </c>
      <c r="T342" t="s">
        <v>36</v>
      </c>
      <c r="W342" t="s">
        <v>37</v>
      </c>
      <c r="AC342" t="s">
        <v>2015</v>
      </c>
      <c r="AD342" t="s">
        <v>1437</v>
      </c>
      <c r="AE342" s="14" t="str">
        <f t="shared" si="372"/>
        <v>conversamos sobre mudanças no consenso e permanência de kaletra como esquema preferencialTolerabilidade e flexibilidade de kaletra com tdf</v>
      </c>
      <c r="AF342" s="14" t="str">
        <f t="shared" si="374"/>
        <v>conversamos sobre mudanças no consenso e permanência de kaletra como esquema preferencialTolerabilidade e flexibilidade de kaletra com tdf</v>
      </c>
      <c r="AG342" s="14">
        <f t="shared" si="375"/>
        <v>1</v>
      </c>
      <c r="AH342" s="14">
        <f t="shared" ref="AH342:AL342" si="395">IFERROR(FIND("#",$AF342,AG342+1),LEN($AF342)+1)</f>
        <v>139</v>
      </c>
      <c r="AI342" s="14">
        <f t="shared" si="395"/>
        <v>139</v>
      </c>
      <c r="AJ342" s="14">
        <f t="shared" si="395"/>
        <v>139</v>
      </c>
      <c r="AK342" s="14">
        <f t="shared" si="395"/>
        <v>139</v>
      </c>
      <c r="AL342" s="14">
        <f t="shared" si="395"/>
        <v>139</v>
      </c>
      <c r="AM342" s="14" t="str">
        <f t="shared" si="331"/>
        <v>conversamos sobre mudanças no consenso e permanência de kaletra como esquema preferencialTolerabilidade e flexibilidade de kaletra com tdf</v>
      </c>
      <c r="AN342" s="14" t="str">
        <f t="shared" si="332"/>
        <v/>
      </c>
      <c r="AO342" s="14" t="str">
        <f t="shared" si="333"/>
        <v/>
      </c>
      <c r="AP342" s="14" t="str">
        <f t="shared" si="334"/>
        <v/>
      </c>
      <c r="AQ342" s="14" t="str">
        <f t="shared" si="335"/>
        <v/>
      </c>
      <c r="AR342" s="14" t="str">
        <f t="shared" si="336"/>
        <v/>
      </c>
    </row>
    <row r="343" spans="1:44" x14ac:dyDescent="0.25">
      <c r="A343">
        <v>1</v>
      </c>
      <c r="B343" t="s">
        <v>28</v>
      </c>
      <c r="C343">
        <v>393106</v>
      </c>
      <c r="D343" s="40">
        <v>41382.395833333299</v>
      </c>
      <c r="E343" s="40">
        <v>41382.430555555598</v>
      </c>
      <c r="F343" s="40">
        <v>41382.453472222202</v>
      </c>
      <c r="G343" t="s">
        <v>29</v>
      </c>
      <c r="H343">
        <v>60000012514411</v>
      </c>
      <c r="I343" t="s">
        <v>2016</v>
      </c>
      <c r="J343" t="s">
        <v>2017</v>
      </c>
      <c r="K343" t="s">
        <v>32</v>
      </c>
      <c r="L343">
        <v>3</v>
      </c>
      <c r="M343" t="s">
        <v>33</v>
      </c>
      <c r="N343">
        <v>60000015461254</v>
      </c>
      <c r="O343">
        <v>60000016462663</v>
      </c>
      <c r="P343">
        <v>140205000000699</v>
      </c>
      <c r="R343" t="s">
        <v>34</v>
      </c>
      <c r="S343" t="s">
        <v>35</v>
      </c>
      <c r="T343" t="s">
        <v>36</v>
      </c>
      <c r="W343" t="s">
        <v>37</v>
      </c>
      <c r="AC343" t="s">
        <v>2018</v>
      </c>
      <c r="AD343" t="s">
        <v>1437</v>
      </c>
      <c r="AE343" s="14" t="str">
        <f t="shared" si="372"/>
        <v>Medica atende muito paciente experimentado neste ambulatório e tem pouca oportunidade de tratar casais sorodiscordantes mas a mesma ira atender no crt e ficou de avaliar terapia para este perfil de pacienteConversamos sob benefícios de kaletra como coformulacao, tomada uma vez ao dia para pacientes virgens e experimentados</v>
      </c>
      <c r="AF343" s="14" t="str">
        <f t="shared" si="374"/>
        <v>Medica atende muito paciente experimentado neste ambulatório e tem pouca oportunidade de tratar casais sorodiscordantes mas a mesma ira atender no crt e ficou de avaliar terapia para este perfil de pacienteConversamos sob benefícios de kaletra como coformulacao, tomada uma vez ao dia para pacientes virgens e experimentados</v>
      </c>
      <c r="AG343" s="14">
        <f t="shared" si="375"/>
        <v>1</v>
      </c>
      <c r="AH343" s="14">
        <f t="shared" ref="AH343:AL343" si="396">IFERROR(FIND("#",$AF343,AG343+1),LEN($AF343)+1)</f>
        <v>325</v>
      </c>
      <c r="AI343" s="14">
        <f t="shared" si="396"/>
        <v>325</v>
      </c>
      <c r="AJ343" s="14">
        <f t="shared" si="396"/>
        <v>325</v>
      </c>
      <c r="AK343" s="14">
        <f t="shared" si="396"/>
        <v>325</v>
      </c>
      <c r="AL343" s="14">
        <f t="shared" si="396"/>
        <v>325</v>
      </c>
      <c r="AM343" s="14" t="str">
        <f t="shared" si="331"/>
        <v>Medica atende muito paciente experimentado neste ambulatório e tem pouca oportunidade de tratar casais sorodiscordantes mas a mesma ira atender no crt e ficou de avaliar terapia para este perfil de pacienteConversamos sob benefícios de kaletra como coformulacao, tomada uma vez ao dia para pacientes virgens e experimentados</v>
      </c>
      <c r="AN343" s="14" t="str">
        <f t="shared" si="332"/>
        <v/>
      </c>
      <c r="AO343" s="14" t="str">
        <f t="shared" si="333"/>
        <v/>
      </c>
      <c r="AP343" s="14" t="str">
        <f t="shared" si="334"/>
        <v/>
      </c>
      <c r="AQ343" s="14" t="str">
        <f t="shared" si="335"/>
        <v/>
      </c>
      <c r="AR343" s="14" t="str">
        <f t="shared" si="336"/>
        <v/>
      </c>
    </row>
    <row r="344" spans="1:44" x14ac:dyDescent="0.25">
      <c r="A344">
        <v>1</v>
      </c>
      <c r="B344" t="s">
        <v>28</v>
      </c>
      <c r="C344">
        <v>393106</v>
      </c>
      <c r="D344" s="40">
        <v>41381.722222222197</v>
      </c>
      <c r="E344" s="40">
        <v>41381.723611111098</v>
      </c>
      <c r="F344" s="40">
        <v>41382.452777777798</v>
      </c>
      <c r="G344" t="s">
        <v>29</v>
      </c>
      <c r="H344">
        <v>60000012465787</v>
      </c>
      <c r="I344" t="s">
        <v>1913</v>
      </c>
      <c r="J344" t="s">
        <v>1914</v>
      </c>
      <c r="K344" t="s">
        <v>32</v>
      </c>
      <c r="L344">
        <v>6</v>
      </c>
      <c r="M344" t="s">
        <v>33</v>
      </c>
      <c r="N344">
        <v>60000015461254</v>
      </c>
      <c r="O344">
        <v>60000016462663</v>
      </c>
      <c r="P344">
        <v>140205000000678</v>
      </c>
      <c r="R344" t="s">
        <v>34</v>
      </c>
      <c r="S344" t="s">
        <v>35</v>
      </c>
      <c r="T344" t="s">
        <v>36</v>
      </c>
      <c r="W344" t="s">
        <v>37</v>
      </c>
      <c r="AC344" t="s">
        <v>2019</v>
      </c>
      <c r="AD344" t="s">
        <v>1437</v>
      </c>
      <c r="AE344" s="14" t="str">
        <f t="shared" si="372"/>
        <v>Trabalhei mudanças no consenso e indicação de kaletra para gestantes como preferencialMedica tem ótima experiência para este perfil de paciente</v>
      </c>
      <c r="AF344" s="14" t="str">
        <f t="shared" si="374"/>
        <v>Trabalhei mudanças no consenso e indicação de kaletra para gestantes como preferencialMedica tem ótima experiência para este perfil de paciente</v>
      </c>
      <c r="AG344" s="14">
        <f t="shared" si="375"/>
        <v>1</v>
      </c>
      <c r="AH344" s="14">
        <f t="shared" ref="AH344:AL344" si="397">IFERROR(FIND("#",$AF344,AG344+1),LEN($AF344)+1)</f>
        <v>144</v>
      </c>
      <c r="AI344" s="14">
        <f t="shared" si="397"/>
        <v>144</v>
      </c>
      <c r="AJ344" s="14">
        <f t="shared" si="397"/>
        <v>144</v>
      </c>
      <c r="AK344" s="14">
        <f t="shared" si="397"/>
        <v>144</v>
      </c>
      <c r="AL344" s="14">
        <f t="shared" si="397"/>
        <v>144</v>
      </c>
      <c r="AM344" s="14" t="str">
        <f t="shared" si="331"/>
        <v>Trabalhei mudanças no consenso e indicação de kaletra para gestantes como preferencialMedica tem ótima experiência para este perfil de paciente</v>
      </c>
      <c r="AN344" s="14" t="str">
        <f t="shared" si="332"/>
        <v/>
      </c>
      <c r="AO344" s="14" t="str">
        <f t="shared" si="333"/>
        <v/>
      </c>
      <c r="AP344" s="14" t="str">
        <f t="shared" si="334"/>
        <v/>
      </c>
      <c r="AQ344" s="14" t="str">
        <f t="shared" si="335"/>
        <v/>
      </c>
      <c r="AR344" s="14" t="str">
        <f t="shared" si="336"/>
        <v/>
      </c>
    </row>
    <row r="345" spans="1:44" x14ac:dyDescent="0.25">
      <c r="A345">
        <v>1</v>
      </c>
      <c r="B345" t="s">
        <v>28</v>
      </c>
      <c r="C345">
        <v>393106</v>
      </c>
      <c r="D345" s="40">
        <v>41381.703472222202</v>
      </c>
      <c r="E345" s="40">
        <v>41381.706250000003</v>
      </c>
      <c r="F345" s="40">
        <v>41381.677083333299</v>
      </c>
      <c r="G345" t="s">
        <v>29</v>
      </c>
      <c r="H345">
        <v>60000012437543</v>
      </c>
      <c r="I345" t="s">
        <v>2020</v>
      </c>
      <c r="J345" t="s">
        <v>2021</v>
      </c>
      <c r="K345" t="s">
        <v>41</v>
      </c>
      <c r="L345">
        <v>4</v>
      </c>
      <c r="M345" t="s">
        <v>33</v>
      </c>
      <c r="N345">
        <v>60000015461254</v>
      </c>
      <c r="O345">
        <v>60000016462663</v>
      </c>
      <c r="P345">
        <v>140205000000661</v>
      </c>
      <c r="R345" t="s">
        <v>34</v>
      </c>
      <c r="S345" t="s">
        <v>35</v>
      </c>
      <c r="T345" t="s">
        <v>61</v>
      </c>
      <c r="W345" t="s">
        <v>37</v>
      </c>
      <c r="AC345" t="s">
        <v>2022</v>
      </c>
      <c r="AD345" t="s">
        <v>1437</v>
      </c>
      <c r="AE345" s="14" t="str">
        <f t="shared" si="372"/>
        <v>Trabalhei consenso brasileiro focando em sua mudanças e consideração de oferecer tarv para casais sorodiscordantesMedico ainda não faz indicação para este perfil de paciente e acha delicado a adesãoFoquei em kaletra como ip preferencial e possibilidade da dupla de itrn para compor o esquema uma vez ao dia ou duas vezes ao dia</v>
      </c>
      <c r="AF345" s="14" t="str">
        <f t="shared" si="374"/>
        <v>Trabalhei consenso brasileiro focando em sua mudanças e consideração de oferecer tarv para casais sorodiscordantesMedico ainda não faz indicação para este perfil de paciente e acha delicado a adesãoFoquei em kaletra como ip preferencial e possibilidade da dupla de itrn para compor o esquema uma vez ao dia ou duas vezes ao dia</v>
      </c>
      <c r="AG345" s="14">
        <f t="shared" si="375"/>
        <v>1</v>
      </c>
      <c r="AH345" s="14">
        <f t="shared" ref="AH345:AL345" si="398">IFERROR(FIND("#",$AF345,AG345+1),LEN($AF345)+1)</f>
        <v>328</v>
      </c>
      <c r="AI345" s="14">
        <f t="shared" si="398"/>
        <v>328</v>
      </c>
      <c r="AJ345" s="14">
        <f t="shared" si="398"/>
        <v>328</v>
      </c>
      <c r="AK345" s="14">
        <f t="shared" si="398"/>
        <v>328</v>
      </c>
      <c r="AL345" s="14">
        <f t="shared" si="398"/>
        <v>328</v>
      </c>
      <c r="AM345" s="14" t="str">
        <f t="shared" si="331"/>
        <v>Trabalhei consenso brasileiro focando em sua mudanças e consideração de oferecer tarv para casais sorodiscordantesMedico ainda não faz indicação para este perfil de paciente e acha delicado a adesãoFoquei em kaletra como ip preferencial e possibilidade da dupla de itrn para compor o esquema uma vez ao dia ou duas vezes ao dia</v>
      </c>
      <c r="AN345" s="14" t="str">
        <f t="shared" si="332"/>
        <v/>
      </c>
      <c r="AO345" s="14" t="str">
        <f t="shared" si="333"/>
        <v/>
      </c>
      <c r="AP345" s="14" t="str">
        <f t="shared" si="334"/>
        <v/>
      </c>
      <c r="AQ345" s="14" t="str">
        <f t="shared" si="335"/>
        <v/>
      </c>
      <c r="AR345" s="14" t="str">
        <f t="shared" si="336"/>
        <v/>
      </c>
    </row>
    <row r="346" spans="1:44" x14ac:dyDescent="0.25">
      <c r="A346">
        <v>1</v>
      </c>
      <c r="B346" t="s">
        <v>28</v>
      </c>
      <c r="C346">
        <v>393106</v>
      </c>
      <c r="D346" s="40">
        <v>41381.597222222197</v>
      </c>
      <c r="E346" s="40">
        <v>41381.725694444402</v>
      </c>
      <c r="F346" s="40">
        <v>41382.452777777798</v>
      </c>
      <c r="G346" t="s">
        <v>29</v>
      </c>
      <c r="H346">
        <v>60000012430671</v>
      </c>
      <c r="I346" t="s">
        <v>2023</v>
      </c>
      <c r="J346" t="s">
        <v>2024</v>
      </c>
      <c r="K346" t="s">
        <v>32</v>
      </c>
      <c r="L346">
        <v>4</v>
      </c>
      <c r="M346" t="s">
        <v>33</v>
      </c>
      <c r="N346">
        <v>60000015461254</v>
      </c>
      <c r="O346">
        <v>60000016462663</v>
      </c>
      <c r="P346">
        <v>140205000000685</v>
      </c>
      <c r="R346" t="s">
        <v>34</v>
      </c>
      <c r="S346" t="s">
        <v>35</v>
      </c>
      <c r="T346" t="s">
        <v>61</v>
      </c>
      <c r="W346" t="s">
        <v>37</v>
      </c>
      <c r="AC346" t="s">
        <v>2025</v>
      </c>
      <c r="AD346" t="s">
        <v>1437</v>
      </c>
      <c r="AE346" s="14" t="str">
        <f t="shared" si="372"/>
        <v>Entreguei versão do consenso e conversamos sobre o tratamento antirretroviral mais cedo na vida dos pacientesO medico oferece tarv mas não acredita na adesão delesAbordei barreira genética como um beneficio de kaletra na possibilidade da Adesão irregular</v>
      </c>
      <c r="AF346" s="14" t="str">
        <f t="shared" si="374"/>
        <v>Entreguei versão do consenso e conversamos sobre o tratamento antirretroviral mais cedo na vida dos pacientesO medico oferece tarv mas não acredita na adesão delesAbordei barreira genética como um beneficio de kaletra na possibilidade da Adesão irregular</v>
      </c>
      <c r="AG346" s="14">
        <f t="shared" si="375"/>
        <v>1</v>
      </c>
      <c r="AH346" s="14">
        <f t="shared" ref="AH346:AL346" si="399">IFERROR(FIND("#",$AF346,AG346+1),LEN($AF346)+1)</f>
        <v>255</v>
      </c>
      <c r="AI346" s="14">
        <f t="shared" si="399"/>
        <v>255</v>
      </c>
      <c r="AJ346" s="14">
        <f t="shared" si="399"/>
        <v>255</v>
      </c>
      <c r="AK346" s="14">
        <f t="shared" si="399"/>
        <v>255</v>
      </c>
      <c r="AL346" s="14">
        <f t="shared" si="399"/>
        <v>255</v>
      </c>
      <c r="AM346" s="14" t="str">
        <f t="shared" si="331"/>
        <v>Entreguei versão do consenso e conversamos sobre o tratamento antirretroviral mais cedo na vida dos pacientesO medico oferece tarv mas não acredita na adesão delesAbordei barreira genética como um beneficio de kaletra na possibilidade da Adesão irregular</v>
      </c>
      <c r="AN346" s="14" t="str">
        <f t="shared" si="332"/>
        <v/>
      </c>
      <c r="AO346" s="14" t="str">
        <f t="shared" si="333"/>
        <v/>
      </c>
      <c r="AP346" s="14" t="str">
        <f t="shared" si="334"/>
        <v/>
      </c>
      <c r="AQ346" s="14" t="str">
        <f t="shared" si="335"/>
        <v/>
      </c>
      <c r="AR346" s="14" t="str">
        <f t="shared" si="336"/>
        <v/>
      </c>
    </row>
    <row r="347" spans="1:44" x14ac:dyDescent="0.25">
      <c r="A347">
        <v>1</v>
      </c>
      <c r="B347" t="s">
        <v>28</v>
      </c>
      <c r="C347">
        <v>393106</v>
      </c>
      <c r="D347" s="40">
        <v>41381.458333333299</v>
      </c>
      <c r="E347" s="40">
        <v>41381.702083333301</v>
      </c>
      <c r="F347" s="40">
        <v>41381.677083333299</v>
      </c>
      <c r="G347" t="s">
        <v>29</v>
      </c>
      <c r="H347">
        <v>60000012325731</v>
      </c>
      <c r="I347" t="s">
        <v>2026</v>
      </c>
      <c r="J347" t="s">
        <v>2027</v>
      </c>
      <c r="K347" t="s">
        <v>41</v>
      </c>
      <c r="L347">
        <v>6</v>
      </c>
      <c r="M347" t="s">
        <v>33</v>
      </c>
      <c r="N347">
        <v>60000015461254</v>
      </c>
      <c r="O347">
        <v>60000016462663</v>
      </c>
      <c r="P347">
        <v>140205000000640</v>
      </c>
      <c r="R347" t="s">
        <v>34</v>
      </c>
      <c r="S347" t="s">
        <v>35</v>
      </c>
      <c r="T347" t="s">
        <v>36</v>
      </c>
      <c r="W347" t="s">
        <v>37</v>
      </c>
      <c r="AC347" t="s">
        <v>2028</v>
      </c>
      <c r="AD347" t="s">
        <v>1437</v>
      </c>
      <c r="AE347" s="14" t="str">
        <f t="shared" si="372"/>
        <v>Kaletra com tdf, melhor perfil de toxicidade renalSondar sobre dupla de itrn utilizada em sua pratica clinicaTrabalhei mais uma vez o tratamento de casais sorodiscordantesMedico encontra-se resistente quanto a indicação do consenso para este perfil de paciente#mp medico elogiou convite do athus Sul o mesmo gostou da programação cientifica planejada para o evento</v>
      </c>
      <c r="AF347" s="14" t="str">
        <f t="shared" si="374"/>
        <v>Kaletra com tdf, melhor perfil de toxicidade renalSondar sobre dupla de itrn utilizada em sua pratica clinicaTrabalhei mais uma vez o tratamento de casais sorodiscordantesMedico encontra-se resistente quanto a indicação do consenso para este perfil de paciente#mp medico elogiou convite do athus Sul o mesmo gostou da programação cientifica planejada para o evento</v>
      </c>
      <c r="AG347" s="14">
        <f t="shared" si="375"/>
        <v>261</v>
      </c>
      <c r="AH347" s="14">
        <f t="shared" ref="AH347:AL347" si="400">IFERROR(FIND("#",$AF347,AG347+1),LEN($AF347)+1)</f>
        <v>365</v>
      </c>
      <c r="AI347" s="14">
        <f t="shared" si="400"/>
        <v>365</v>
      </c>
      <c r="AJ347" s="14">
        <f t="shared" si="400"/>
        <v>365</v>
      </c>
      <c r="AK347" s="14">
        <f t="shared" si="400"/>
        <v>365</v>
      </c>
      <c r="AL347" s="14">
        <f t="shared" si="400"/>
        <v>365</v>
      </c>
      <c r="AM347" s="14" t="str">
        <f t="shared" si="331"/>
        <v>#mp medico elogiou convite do athus Sul o mesmo gostou da programação cientifica planejada para o evento</v>
      </c>
      <c r="AN347" s="14" t="str">
        <f t="shared" si="332"/>
        <v/>
      </c>
      <c r="AO347" s="14" t="str">
        <f t="shared" si="333"/>
        <v/>
      </c>
      <c r="AP347" s="14" t="str">
        <f t="shared" si="334"/>
        <v/>
      </c>
      <c r="AQ347" s="14" t="str">
        <f t="shared" si="335"/>
        <v/>
      </c>
      <c r="AR347" s="14" t="str">
        <f t="shared" si="336"/>
        <v/>
      </c>
    </row>
    <row r="348" spans="1:44" x14ac:dyDescent="0.25">
      <c r="A348">
        <v>1</v>
      </c>
      <c r="B348" t="s">
        <v>28</v>
      </c>
      <c r="C348">
        <v>393106</v>
      </c>
      <c r="D348" s="40">
        <v>41381.434027777803</v>
      </c>
      <c r="E348" s="40">
        <v>41381.727083333302</v>
      </c>
      <c r="F348" s="40">
        <v>41382.452777777798</v>
      </c>
      <c r="G348" t="s">
        <v>29</v>
      </c>
      <c r="H348">
        <v>60000012496319</v>
      </c>
      <c r="I348" t="s">
        <v>2029</v>
      </c>
      <c r="J348" t="s">
        <v>2030</v>
      </c>
      <c r="K348" t="s">
        <v>32</v>
      </c>
      <c r="L348">
        <v>3</v>
      </c>
      <c r="M348" t="s">
        <v>33</v>
      </c>
      <c r="N348">
        <v>60000015461254</v>
      </c>
      <c r="O348">
        <v>60000016462663</v>
      </c>
      <c r="P348">
        <v>140205000000692</v>
      </c>
      <c r="R348" t="s">
        <v>34</v>
      </c>
      <c r="S348" t="s">
        <v>35</v>
      </c>
      <c r="T348" t="s">
        <v>36</v>
      </c>
      <c r="W348" t="s">
        <v>37</v>
      </c>
      <c r="AC348" t="s">
        <v>2031</v>
      </c>
      <c r="AD348" t="s">
        <v>1437</v>
      </c>
      <c r="AE348" s="14" t="str">
        <f t="shared" si="372"/>
        <v>Falamos sobre o novo manual de comorbidades de será entreguePreceptorship do iier e me deixei a disposição caso possa ajuda lá</v>
      </c>
      <c r="AF348" s="14" t="str">
        <f t="shared" si="374"/>
        <v>Falamos sobre o novo manual de comorbidades de será entreguePreceptorship do iier e me deixei a disposição caso possa ajuda lá</v>
      </c>
      <c r="AG348" s="14">
        <f t="shared" si="375"/>
        <v>1</v>
      </c>
      <c r="AH348" s="14">
        <f t="shared" ref="AH348:AL348" si="401">IFERROR(FIND("#",$AF348,AG348+1),LEN($AF348)+1)</f>
        <v>127</v>
      </c>
      <c r="AI348" s="14">
        <f t="shared" si="401"/>
        <v>127</v>
      </c>
      <c r="AJ348" s="14">
        <f t="shared" si="401"/>
        <v>127</v>
      </c>
      <c r="AK348" s="14">
        <f t="shared" si="401"/>
        <v>127</v>
      </c>
      <c r="AL348" s="14">
        <f t="shared" si="401"/>
        <v>127</v>
      </c>
      <c r="AM348" s="14" t="str">
        <f t="shared" si="331"/>
        <v>Falamos sobre o novo manual de comorbidades de será entreguePreceptorship do iier e me deixei a disposição caso possa ajuda lá</v>
      </c>
      <c r="AN348" s="14" t="str">
        <f t="shared" si="332"/>
        <v/>
      </c>
      <c r="AO348" s="14" t="str">
        <f t="shared" si="333"/>
        <v/>
      </c>
      <c r="AP348" s="14" t="str">
        <f t="shared" si="334"/>
        <v/>
      </c>
      <c r="AQ348" s="14" t="str">
        <f t="shared" si="335"/>
        <v/>
      </c>
      <c r="AR348" s="14" t="str">
        <f t="shared" si="336"/>
        <v/>
      </c>
    </row>
    <row r="349" spans="1:44" x14ac:dyDescent="0.25">
      <c r="A349">
        <v>1</v>
      </c>
      <c r="B349" t="s">
        <v>28</v>
      </c>
      <c r="C349">
        <v>393106</v>
      </c>
      <c r="D349" s="40">
        <v>41381.385416666701</v>
      </c>
      <c r="E349" s="40">
        <v>41381.720833333296</v>
      </c>
      <c r="F349" s="40">
        <v>41382.452777777798</v>
      </c>
      <c r="G349" t="s">
        <v>29</v>
      </c>
      <c r="H349">
        <v>60000012268959</v>
      </c>
      <c r="I349" t="s">
        <v>2032</v>
      </c>
      <c r="J349" t="s">
        <v>2033</v>
      </c>
      <c r="K349" t="s">
        <v>32</v>
      </c>
      <c r="L349">
        <v>3</v>
      </c>
      <c r="M349" t="s">
        <v>33</v>
      </c>
      <c r="N349">
        <v>60000015461254</v>
      </c>
      <c r="O349">
        <v>60000016462663</v>
      </c>
      <c r="P349">
        <v>140205000000671</v>
      </c>
      <c r="R349" t="s">
        <v>34</v>
      </c>
      <c r="S349" t="s">
        <v>35</v>
      </c>
      <c r="T349" t="s">
        <v>36</v>
      </c>
      <c r="W349" t="s">
        <v>37</v>
      </c>
      <c r="AC349" t="s">
        <v>2034</v>
      </c>
      <c r="AD349" t="s">
        <v>1437</v>
      </c>
      <c r="AE349" s="14" t="str">
        <f t="shared" si="372"/>
        <v>Falamos sobre tratamento de casais sorodiscordantesMedica já oferece terapia para este perfil de paciente</v>
      </c>
      <c r="AF349" s="14" t="str">
        <f t="shared" si="374"/>
        <v>Falamos sobre tratamento de casais sorodiscordantesMedica já oferece terapia para este perfil de paciente</v>
      </c>
      <c r="AG349" s="14">
        <f t="shared" si="375"/>
        <v>1</v>
      </c>
      <c r="AH349" s="14">
        <f t="shared" ref="AH349:AL349" si="402">IFERROR(FIND("#",$AF349,AG349+1),LEN($AF349)+1)</f>
        <v>106</v>
      </c>
      <c r="AI349" s="14">
        <f t="shared" si="402"/>
        <v>106</v>
      </c>
      <c r="AJ349" s="14">
        <f t="shared" si="402"/>
        <v>106</v>
      </c>
      <c r="AK349" s="14">
        <f t="shared" si="402"/>
        <v>106</v>
      </c>
      <c r="AL349" s="14">
        <f t="shared" si="402"/>
        <v>106</v>
      </c>
      <c r="AM349" s="14" t="str">
        <f t="shared" si="331"/>
        <v>Falamos sobre tratamento de casais sorodiscordantesMedica já oferece terapia para este perfil de paciente</v>
      </c>
      <c r="AN349" s="14" t="str">
        <f t="shared" si="332"/>
        <v/>
      </c>
      <c r="AO349" s="14" t="str">
        <f t="shared" si="333"/>
        <v/>
      </c>
      <c r="AP349" s="14" t="str">
        <f t="shared" si="334"/>
        <v/>
      </c>
      <c r="AQ349" s="14" t="str">
        <f t="shared" si="335"/>
        <v/>
      </c>
      <c r="AR349" s="14" t="str">
        <f t="shared" si="336"/>
        <v/>
      </c>
    </row>
    <row r="350" spans="1:44" x14ac:dyDescent="0.25">
      <c r="A350">
        <v>1</v>
      </c>
      <c r="B350" t="s">
        <v>28</v>
      </c>
      <c r="C350">
        <v>393106</v>
      </c>
      <c r="D350" s="40">
        <v>41380.71875</v>
      </c>
      <c r="E350" s="40">
        <v>41380.929861111101</v>
      </c>
      <c r="F350" s="40">
        <v>41381.436805555597</v>
      </c>
      <c r="G350" t="s">
        <v>29</v>
      </c>
      <c r="H350">
        <v>60000017969448</v>
      </c>
      <c r="I350" t="s">
        <v>2035</v>
      </c>
      <c r="J350" t="s">
        <v>2036</v>
      </c>
      <c r="K350" t="s">
        <v>41</v>
      </c>
      <c r="L350">
        <v>3</v>
      </c>
      <c r="M350" t="s">
        <v>33</v>
      </c>
      <c r="N350">
        <v>60000015461254</v>
      </c>
      <c r="O350">
        <v>60000016462663</v>
      </c>
      <c r="P350">
        <v>140205000000633</v>
      </c>
      <c r="R350" t="s">
        <v>34</v>
      </c>
      <c r="S350" t="s">
        <v>35</v>
      </c>
      <c r="T350" t="s">
        <v>36</v>
      </c>
      <c r="W350" t="s">
        <v>37</v>
      </c>
      <c r="AC350" t="s">
        <v>2037</v>
      </c>
      <c r="AD350" t="s">
        <v>1437</v>
      </c>
      <c r="AE350" s="14" t="str">
        <f t="shared" si="372"/>
        <v>Falei com medico rapidamente no crt e o mesmo vai entrar de ferias durante 15 diasIra para congresso de hepatites em Amsterdã</v>
      </c>
      <c r="AF350" s="14" t="str">
        <f t="shared" si="374"/>
        <v>Falei com medico rapidamente no crt e o mesmo vai entrar de ferias durante 15 diasIra para congresso de hepatites em Amsterdã</v>
      </c>
      <c r="AG350" s="14">
        <f t="shared" si="375"/>
        <v>1</v>
      </c>
      <c r="AH350" s="14">
        <f t="shared" ref="AH350:AL350" si="403">IFERROR(FIND("#",$AF350,AG350+1),LEN($AF350)+1)</f>
        <v>126</v>
      </c>
      <c r="AI350" s="14">
        <f t="shared" si="403"/>
        <v>126</v>
      </c>
      <c r="AJ350" s="14">
        <f t="shared" si="403"/>
        <v>126</v>
      </c>
      <c r="AK350" s="14">
        <f t="shared" si="403"/>
        <v>126</v>
      </c>
      <c r="AL350" s="14">
        <f t="shared" si="403"/>
        <v>126</v>
      </c>
      <c r="AM350" s="14" t="str">
        <f t="shared" ref="AM350:AM413" si="404">MID($AF350,AG350,IF(AG350=1,AH350,(AH350-AG350)))</f>
        <v>Falei com medico rapidamente no crt e o mesmo vai entrar de ferias durante 15 diasIra para congresso de hepatites em Amsterdã</v>
      </c>
      <c r="AN350" s="14" t="str">
        <f t="shared" ref="AN350:AN413" si="405">IF(AH350=AI350,"",MID($AF350,AH350,AI350-AH350))</f>
        <v/>
      </c>
      <c r="AO350" s="14" t="str">
        <f t="shared" ref="AO350:AO413" si="406">IF(AI350=AJ350,"",MID($AF350,AI350,AJ350-AI350))</f>
        <v/>
      </c>
      <c r="AP350" s="14" t="str">
        <f t="shared" ref="AP350:AP413" si="407">IF(AJ350=AK350,"",MID($AF350,AJ350,AK350-AJ350))</f>
        <v/>
      </c>
      <c r="AQ350" s="14" t="str">
        <f t="shared" ref="AQ350:AQ413" si="408">IF(AK350=AL350,"",MID($AF350,AK350,AL350-AK350))</f>
        <v/>
      </c>
      <c r="AR350" s="14" t="str">
        <f t="shared" ref="AR350:AR413" si="409">IF(AL350=AK350,"",MID($AF350,AL350,LEN(AF350)-AL350))</f>
        <v/>
      </c>
    </row>
    <row r="351" spans="1:44" x14ac:dyDescent="0.25">
      <c r="A351">
        <v>1</v>
      </c>
      <c r="B351" t="s">
        <v>28</v>
      </c>
      <c r="C351">
        <v>393106</v>
      </c>
      <c r="D351" s="40">
        <v>41380.673611111102</v>
      </c>
      <c r="E351" s="40">
        <v>41380.927777777797</v>
      </c>
      <c r="F351" s="40">
        <v>41381.436805555597</v>
      </c>
      <c r="G351" t="s">
        <v>29</v>
      </c>
      <c r="H351">
        <v>60000012337683</v>
      </c>
      <c r="I351" t="s">
        <v>1907</v>
      </c>
      <c r="J351" t="s">
        <v>1908</v>
      </c>
      <c r="K351" t="s">
        <v>32</v>
      </c>
      <c r="L351">
        <v>3</v>
      </c>
      <c r="M351" t="s">
        <v>33</v>
      </c>
      <c r="N351">
        <v>60000015461254</v>
      </c>
      <c r="O351">
        <v>60000016462663</v>
      </c>
      <c r="P351">
        <v>140205000000626</v>
      </c>
      <c r="R351" t="s">
        <v>34</v>
      </c>
      <c r="S351" t="s">
        <v>35</v>
      </c>
      <c r="T351" t="s">
        <v>36</v>
      </c>
      <c r="W351" t="s">
        <v>37</v>
      </c>
      <c r="AC351" t="s">
        <v>2038</v>
      </c>
      <c r="AD351" t="s">
        <v>1437</v>
      </c>
      <c r="AE351" s="14" t="str">
        <f t="shared" si="372"/>
        <v>Tratamento de pacientes coinfectados com ip para HIVMedico hoje tem grande pratica clinica com pacientes com hvc</v>
      </c>
      <c r="AF351" s="14" t="str">
        <f t="shared" si="374"/>
        <v>Tratamento de pacientes coinfectados com ip para HIVMedico hoje tem grande pratica clinica com pacientes com hvc</v>
      </c>
      <c r="AG351" s="14">
        <f t="shared" si="375"/>
        <v>1</v>
      </c>
      <c r="AH351" s="14">
        <f t="shared" ref="AH351:AL351" si="410">IFERROR(FIND("#",$AF351,AG351+1),LEN($AF351)+1)</f>
        <v>113</v>
      </c>
      <c r="AI351" s="14">
        <f t="shared" si="410"/>
        <v>113</v>
      </c>
      <c r="AJ351" s="14">
        <f t="shared" si="410"/>
        <v>113</v>
      </c>
      <c r="AK351" s="14">
        <f t="shared" si="410"/>
        <v>113</v>
      </c>
      <c r="AL351" s="14">
        <f t="shared" si="410"/>
        <v>113</v>
      </c>
      <c r="AM351" s="14" t="str">
        <f t="shared" si="404"/>
        <v>Tratamento de pacientes coinfectados com ip para HIVMedico hoje tem grande pratica clinica com pacientes com hvc</v>
      </c>
      <c r="AN351" s="14" t="str">
        <f t="shared" si="405"/>
        <v/>
      </c>
      <c r="AO351" s="14" t="str">
        <f t="shared" si="406"/>
        <v/>
      </c>
      <c r="AP351" s="14" t="str">
        <f t="shared" si="407"/>
        <v/>
      </c>
      <c r="AQ351" s="14" t="str">
        <f t="shared" si="408"/>
        <v/>
      </c>
      <c r="AR351" s="14" t="str">
        <f t="shared" si="409"/>
        <v/>
      </c>
    </row>
    <row r="352" spans="1:44" x14ac:dyDescent="0.25">
      <c r="A352">
        <v>1</v>
      </c>
      <c r="B352" t="s">
        <v>28</v>
      </c>
      <c r="C352">
        <v>393106</v>
      </c>
      <c r="D352" s="40">
        <v>41380.590277777803</v>
      </c>
      <c r="E352" s="40">
        <v>41380.925694444399</v>
      </c>
      <c r="F352" s="40">
        <v>41381.436805555597</v>
      </c>
      <c r="G352" t="s">
        <v>29</v>
      </c>
      <c r="H352">
        <v>60000012279863</v>
      </c>
      <c r="I352" t="s">
        <v>1997</v>
      </c>
      <c r="J352" t="s">
        <v>1998</v>
      </c>
      <c r="K352" t="s">
        <v>41</v>
      </c>
      <c r="L352">
        <v>3</v>
      </c>
      <c r="M352" t="s">
        <v>33</v>
      </c>
      <c r="N352">
        <v>60000015461254</v>
      </c>
      <c r="O352">
        <v>60000016462663</v>
      </c>
      <c r="P352">
        <v>140205000000619</v>
      </c>
      <c r="R352" t="s">
        <v>34</v>
      </c>
      <c r="S352" t="s">
        <v>35</v>
      </c>
      <c r="T352" t="s">
        <v>36</v>
      </c>
      <c r="W352" t="s">
        <v>37</v>
      </c>
      <c r="AC352" t="s">
        <v>2039</v>
      </c>
      <c r="AD352" t="s">
        <v>1437</v>
      </c>
      <c r="AE352" s="14" t="str">
        <f t="shared" si="372"/>
        <v>Reunião da unifespTratamento arv baseado no consenso brasileiroTratamento de casais sorodiscordantes</v>
      </c>
      <c r="AF352" s="14" t="str">
        <f t="shared" si="374"/>
        <v>Reunião da unifespTratamento arv baseado no consenso brasileiroTratamento de casais sorodiscordantes</v>
      </c>
      <c r="AG352" s="14">
        <f t="shared" si="375"/>
        <v>1</v>
      </c>
      <c r="AH352" s="14">
        <f t="shared" ref="AH352:AL352" si="411">IFERROR(FIND("#",$AF352,AG352+1),LEN($AF352)+1)</f>
        <v>101</v>
      </c>
      <c r="AI352" s="14">
        <f t="shared" si="411"/>
        <v>101</v>
      </c>
      <c r="AJ352" s="14">
        <f t="shared" si="411"/>
        <v>101</v>
      </c>
      <c r="AK352" s="14">
        <f t="shared" si="411"/>
        <v>101</v>
      </c>
      <c r="AL352" s="14">
        <f t="shared" si="411"/>
        <v>101</v>
      </c>
      <c r="AM352" s="14" t="str">
        <f t="shared" si="404"/>
        <v>Reunião da unifespTratamento arv baseado no consenso brasileiroTratamento de casais sorodiscordantes</v>
      </c>
      <c r="AN352" s="14" t="str">
        <f t="shared" si="405"/>
        <v/>
      </c>
      <c r="AO352" s="14" t="str">
        <f t="shared" si="406"/>
        <v/>
      </c>
      <c r="AP352" s="14" t="str">
        <f t="shared" si="407"/>
        <v/>
      </c>
      <c r="AQ352" s="14" t="str">
        <f t="shared" si="408"/>
        <v/>
      </c>
      <c r="AR352" s="14" t="str">
        <f t="shared" si="409"/>
        <v/>
      </c>
    </row>
    <row r="353" spans="1:44" x14ac:dyDescent="0.25">
      <c r="A353">
        <v>1</v>
      </c>
      <c r="B353" t="s">
        <v>28</v>
      </c>
      <c r="C353">
        <v>393106</v>
      </c>
      <c r="D353" s="40">
        <v>41379.670138888898</v>
      </c>
      <c r="E353" s="40">
        <v>41380.922916666699</v>
      </c>
      <c r="F353" s="40">
        <v>41381.436805555597</v>
      </c>
      <c r="G353" t="s">
        <v>29</v>
      </c>
      <c r="H353">
        <v>60000012429631</v>
      </c>
      <c r="I353" t="s">
        <v>274</v>
      </c>
      <c r="J353" t="s">
        <v>275</v>
      </c>
      <c r="K353" t="s">
        <v>32</v>
      </c>
      <c r="L353">
        <v>6</v>
      </c>
      <c r="M353" t="s">
        <v>33</v>
      </c>
      <c r="N353">
        <v>60000015461254</v>
      </c>
      <c r="O353">
        <v>60000016462663</v>
      </c>
      <c r="P353">
        <v>140205000000612</v>
      </c>
      <c r="R353" t="s">
        <v>34</v>
      </c>
      <c r="S353" t="s">
        <v>35</v>
      </c>
      <c r="T353" t="s">
        <v>36</v>
      </c>
      <c r="W353" t="s">
        <v>37</v>
      </c>
      <c r="AC353" t="s">
        <v>2040</v>
      </c>
      <c r="AD353" t="s">
        <v>1437</v>
      </c>
      <c r="AE353" s="14" t="str">
        <f t="shared" si="372"/>
        <v>Medico ira viajar para Rio de Janeiro e passara duas semanas fora de atendimentoParticipara do jonh hopkins em seguida do congresso de Hepatites em Amsterdã@mkt medico comentou de preceptorship da msd da linha HIV em Paris de 18 a 20 de maio, o mesmo ira participar</v>
      </c>
      <c r="AF353" s="14" t="str">
        <f t="shared" si="374"/>
        <v>Medico ira viajar para Rio de Janeiro e passara duas semanas fora de atendimentoParticipara do jonh hopkins em seguida do congresso de Hepatites em Amsterdã@mkt medico comentou de preceptorship da msd da linha HIV em Paris de 18 a 20 de maio, o mesmo ira participar</v>
      </c>
      <c r="AG353" s="14">
        <f t="shared" si="375"/>
        <v>1</v>
      </c>
      <c r="AH353" s="14">
        <f t="shared" ref="AH353:AL353" si="412">IFERROR(FIND("#",$AF353,AG353+1),LEN($AF353)+1)</f>
        <v>266</v>
      </c>
      <c r="AI353" s="14">
        <f t="shared" si="412"/>
        <v>266</v>
      </c>
      <c r="AJ353" s="14">
        <f t="shared" si="412"/>
        <v>266</v>
      </c>
      <c r="AK353" s="14">
        <f t="shared" si="412"/>
        <v>266</v>
      </c>
      <c r="AL353" s="14">
        <f t="shared" si="412"/>
        <v>266</v>
      </c>
      <c r="AM353" s="14" t="str">
        <f t="shared" si="404"/>
        <v>Medico ira viajar para Rio de Janeiro e passara duas semanas fora de atendimentoParticipara do jonh hopkins em seguida do congresso de Hepatites em Amsterdã@mkt medico comentou de preceptorship da msd da linha HIV em Paris de 18 a 20 de maio, o mesmo ira participar</v>
      </c>
      <c r="AN353" s="14" t="str">
        <f t="shared" si="405"/>
        <v/>
      </c>
      <c r="AO353" s="14" t="str">
        <f t="shared" si="406"/>
        <v/>
      </c>
      <c r="AP353" s="14" t="str">
        <f t="shared" si="407"/>
        <v/>
      </c>
      <c r="AQ353" s="14" t="str">
        <f t="shared" si="408"/>
        <v/>
      </c>
      <c r="AR353" s="14" t="str">
        <f t="shared" si="409"/>
        <v/>
      </c>
    </row>
    <row r="354" spans="1:44" x14ac:dyDescent="0.25">
      <c r="A354">
        <v>1</v>
      </c>
      <c r="B354" t="s">
        <v>28</v>
      </c>
      <c r="C354">
        <v>393106</v>
      </c>
      <c r="D354" s="40">
        <v>41379.625</v>
      </c>
      <c r="E354" s="40">
        <v>41380.920138888898</v>
      </c>
      <c r="F354" s="40">
        <v>41381.436805555597</v>
      </c>
      <c r="G354" t="s">
        <v>29</v>
      </c>
      <c r="H354">
        <v>60000012362219</v>
      </c>
      <c r="I354" t="s">
        <v>2041</v>
      </c>
      <c r="J354" t="s">
        <v>2042</v>
      </c>
      <c r="K354" t="s">
        <v>32</v>
      </c>
      <c r="L354">
        <v>4</v>
      </c>
      <c r="M354" t="s">
        <v>33</v>
      </c>
      <c r="N354">
        <v>60000015461254</v>
      </c>
      <c r="O354">
        <v>60000016462663</v>
      </c>
      <c r="P354">
        <v>140205000000605</v>
      </c>
      <c r="R354" t="s">
        <v>34</v>
      </c>
      <c r="S354" t="s">
        <v>35</v>
      </c>
      <c r="T354" t="s">
        <v>36</v>
      </c>
      <c r="W354" t="s">
        <v>37</v>
      </c>
      <c r="AC354" t="s">
        <v>2043</v>
      </c>
      <c r="AD354" t="s">
        <v>1437</v>
      </c>
      <c r="AE354" s="14" t="str">
        <f t="shared" si="372"/>
        <v>Conversamos sobre tratamento de casais sorodiscordantesMedico já tem conhecimento do assunto mas ainda não acredita nos benefícios desta estratégia</v>
      </c>
      <c r="AF354" s="14" t="str">
        <f t="shared" si="374"/>
        <v>Conversamos sobre tratamento de casais sorodiscordantesMedico já tem conhecimento do assunto mas ainda não acredita nos benefícios desta estratégia</v>
      </c>
      <c r="AG354" s="14">
        <f t="shared" si="375"/>
        <v>1</v>
      </c>
      <c r="AH354" s="14">
        <f t="shared" ref="AH354:AL354" si="413">IFERROR(FIND("#",$AF354,AG354+1),LEN($AF354)+1)</f>
        <v>148</v>
      </c>
      <c r="AI354" s="14">
        <f t="shared" si="413"/>
        <v>148</v>
      </c>
      <c r="AJ354" s="14">
        <f t="shared" si="413"/>
        <v>148</v>
      </c>
      <c r="AK354" s="14">
        <f t="shared" si="413"/>
        <v>148</v>
      </c>
      <c r="AL354" s="14">
        <f t="shared" si="413"/>
        <v>148</v>
      </c>
      <c r="AM354" s="14" t="str">
        <f t="shared" si="404"/>
        <v>Conversamos sobre tratamento de casais sorodiscordantesMedico já tem conhecimento do assunto mas ainda não acredita nos benefícios desta estratégia</v>
      </c>
      <c r="AN354" s="14" t="str">
        <f t="shared" si="405"/>
        <v/>
      </c>
      <c r="AO354" s="14" t="str">
        <f t="shared" si="406"/>
        <v/>
      </c>
      <c r="AP354" s="14" t="str">
        <f t="shared" si="407"/>
        <v/>
      </c>
      <c r="AQ354" s="14" t="str">
        <f t="shared" si="408"/>
        <v/>
      </c>
      <c r="AR354" s="14" t="str">
        <f t="shared" si="409"/>
        <v/>
      </c>
    </row>
    <row r="355" spans="1:44" x14ac:dyDescent="0.25">
      <c r="A355">
        <v>1</v>
      </c>
      <c r="B355" t="s">
        <v>28</v>
      </c>
      <c r="C355">
        <v>393106</v>
      </c>
      <c r="D355" s="40">
        <v>41379.625</v>
      </c>
      <c r="E355" s="40">
        <v>41380.920138888898</v>
      </c>
      <c r="F355" s="40">
        <v>41381.436805555597</v>
      </c>
      <c r="G355" t="s">
        <v>29</v>
      </c>
      <c r="H355">
        <v>60000012362219</v>
      </c>
      <c r="I355" t="s">
        <v>2041</v>
      </c>
      <c r="J355" t="s">
        <v>2042</v>
      </c>
      <c r="K355" t="s">
        <v>32</v>
      </c>
      <c r="L355">
        <v>4</v>
      </c>
      <c r="M355" t="s">
        <v>33</v>
      </c>
      <c r="N355">
        <v>60000015461254</v>
      </c>
      <c r="O355">
        <v>60000016462663</v>
      </c>
      <c r="P355">
        <v>140205000000605</v>
      </c>
      <c r="R355" t="s">
        <v>34</v>
      </c>
      <c r="S355" t="s">
        <v>35</v>
      </c>
      <c r="T355" t="s">
        <v>36</v>
      </c>
      <c r="W355" t="s">
        <v>37</v>
      </c>
      <c r="AC355" t="s">
        <v>2043</v>
      </c>
      <c r="AD355" t="s">
        <v>1437</v>
      </c>
      <c r="AE355" s="14" t="str">
        <f t="shared" si="372"/>
        <v>Conversamos sobre tratamento de casais sorodiscordantesMedico já tem conhecimento do assunto mas ainda não acredita nos benefícios desta estratégia</v>
      </c>
      <c r="AF355" s="14" t="str">
        <f t="shared" si="374"/>
        <v>Conversamos sobre tratamento de casais sorodiscordantesMedico já tem conhecimento do assunto mas ainda não acredita nos benefícios desta estratégia</v>
      </c>
      <c r="AG355" s="14">
        <f t="shared" si="375"/>
        <v>1</v>
      </c>
      <c r="AH355" s="14">
        <f t="shared" ref="AH355:AL355" si="414">IFERROR(FIND("#",$AF355,AG355+1),LEN($AF355)+1)</f>
        <v>148</v>
      </c>
      <c r="AI355" s="14">
        <f t="shared" si="414"/>
        <v>148</v>
      </c>
      <c r="AJ355" s="14">
        <f t="shared" si="414"/>
        <v>148</v>
      </c>
      <c r="AK355" s="14">
        <f t="shared" si="414"/>
        <v>148</v>
      </c>
      <c r="AL355" s="14">
        <f t="shared" si="414"/>
        <v>148</v>
      </c>
      <c r="AM355" s="14" t="str">
        <f t="shared" si="404"/>
        <v>Conversamos sobre tratamento de casais sorodiscordantesMedico já tem conhecimento do assunto mas ainda não acredita nos benefícios desta estratégia</v>
      </c>
      <c r="AN355" s="14" t="str">
        <f t="shared" si="405"/>
        <v/>
      </c>
      <c r="AO355" s="14" t="str">
        <f t="shared" si="406"/>
        <v/>
      </c>
      <c r="AP355" s="14" t="str">
        <f t="shared" si="407"/>
        <v/>
      </c>
      <c r="AQ355" s="14" t="str">
        <f t="shared" si="408"/>
        <v/>
      </c>
      <c r="AR355" s="14" t="str">
        <f t="shared" si="409"/>
        <v/>
      </c>
    </row>
    <row r="356" spans="1:44" x14ac:dyDescent="0.25">
      <c r="A356">
        <v>1</v>
      </c>
      <c r="B356" t="s">
        <v>28</v>
      </c>
      <c r="C356">
        <v>393106</v>
      </c>
      <c r="D356" s="40">
        <v>41379.522916666698</v>
      </c>
      <c r="E356" s="40">
        <v>41379.525000000001</v>
      </c>
      <c r="F356" s="40">
        <v>41379.489583333299</v>
      </c>
      <c r="G356" t="s">
        <v>29</v>
      </c>
      <c r="H356">
        <v>60000012396943</v>
      </c>
      <c r="I356" t="s">
        <v>2044</v>
      </c>
      <c r="J356" t="s">
        <v>2045</v>
      </c>
      <c r="K356" t="s">
        <v>41</v>
      </c>
      <c r="L356">
        <v>4</v>
      </c>
      <c r="M356" t="s">
        <v>33</v>
      </c>
      <c r="N356">
        <v>60000015461254</v>
      </c>
      <c r="O356">
        <v>60000016462663</v>
      </c>
      <c r="P356">
        <v>140205000000570</v>
      </c>
      <c r="R356" t="s">
        <v>34</v>
      </c>
      <c r="S356" t="s">
        <v>35</v>
      </c>
      <c r="T356" t="s">
        <v>36</v>
      </c>
      <c r="W356" t="s">
        <v>37</v>
      </c>
      <c r="AC356" t="s">
        <v>2046</v>
      </c>
      <c r="AD356" t="s">
        <v>1437</v>
      </c>
      <c r="AE356" s="14" t="str">
        <f t="shared" si="372"/>
        <v>Falamos dobre casais sorodiscordantes e impacto da estratégia de prevenção do hptn052Benefícios de kaletra em pacientes com esquema qd com tdf#mercado medica usa em sua pratica como itrn de escolha o biovir, mesmo sendo duas vezes ao dia, devido as comorbidades associadas ao tenofovir</v>
      </c>
      <c r="AF356" s="14" t="str">
        <f t="shared" si="374"/>
        <v>Falamos dobre casais sorodiscordantes e impacto da estratégia de prevenção do hptn052Benefícios de kaletra em pacientes com esquema qd com tdf#mercado medica usa em sua pratica como itrn de escolha o biovir, mesmo sendo duas vezes ao dia, devido as comorbidades associadas ao tenofovir</v>
      </c>
      <c r="AG356" s="14">
        <f t="shared" si="375"/>
        <v>143</v>
      </c>
      <c r="AH356" s="14">
        <f t="shared" ref="AH356:AL356" si="415">IFERROR(FIND("#",$AF356,AG356+1),LEN($AF356)+1)</f>
        <v>286</v>
      </c>
      <c r="AI356" s="14">
        <f t="shared" si="415"/>
        <v>286</v>
      </c>
      <c r="AJ356" s="14">
        <f t="shared" si="415"/>
        <v>286</v>
      </c>
      <c r="AK356" s="14">
        <f t="shared" si="415"/>
        <v>286</v>
      </c>
      <c r="AL356" s="14">
        <f t="shared" si="415"/>
        <v>286</v>
      </c>
      <c r="AM356" s="14" t="str">
        <f t="shared" si="404"/>
        <v>#mercado medica usa em sua pratica como itrn de escolha o biovir, mesmo sendo duas vezes ao dia, devido as comorbidades associadas ao tenofovir</v>
      </c>
      <c r="AN356" s="14" t="str">
        <f t="shared" si="405"/>
        <v/>
      </c>
      <c r="AO356" s="14" t="str">
        <f t="shared" si="406"/>
        <v/>
      </c>
      <c r="AP356" s="14" t="str">
        <f t="shared" si="407"/>
        <v/>
      </c>
      <c r="AQ356" s="14" t="str">
        <f t="shared" si="408"/>
        <v/>
      </c>
      <c r="AR356" s="14" t="str">
        <f t="shared" si="409"/>
        <v/>
      </c>
    </row>
    <row r="357" spans="1:44" x14ac:dyDescent="0.25">
      <c r="A357">
        <v>1</v>
      </c>
      <c r="B357" t="s">
        <v>28</v>
      </c>
      <c r="C357">
        <v>393106</v>
      </c>
      <c r="D357" s="40">
        <v>41379.520138888904</v>
      </c>
      <c r="E357" s="40">
        <v>41379.521527777797</v>
      </c>
      <c r="F357" s="40">
        <v>41379.489583333299</v>
      </c>
      <c r="G357" t="s">
        <v>29</v>
      </c>
      <c r="H357">
        <v>60000017963264</v>
      </c>
      <c r="I357" t="s">
        <v>1973</v>
      </c>
      <c r="J357" t="s">
        <v>1974</v>
      </c>
      <c r="K357" t="s">
        <v>109</v>
      </c>
      <c r="L357">
        <v>3</v>
      </c>
      <c r="M357" t="s">
        <v>33</v>
      </c>
      <c r="N357">
        <v>60000015461254</v>
      </c>
      <c r="O357">
        <v>60000016462663</v>
      </c>
      <c r="P357">
        <v>140205000000556</v>
      </c>
      <c r="R357" t="s">
        <v>34</v>
      </c>
      <c r="S357" t="s">
        <v>35</v>
      </c>
      <c r="T357" t="s">
        <v>36</v>
      </c>
      <c r="W357" t="s">
        <v>37</v>
      </c>
      <c r="AC357" t="s">
        <v>2047</v>
      </c>
      <c r="AD357" t="s">
        <v>1437</v>
      </c>
      <c r="AE357" s="14" t="str">
        <f t="shared" si="372"/>
        <v>Tratamento de casais sorodiscordantesMedica atende pediatria e não tem oportunidade de receber este perfil de pacientes</v>
      </c>
      <c r="AF357" s="14" t="str">
        <f t="shared" si="374"/>
        <v>Tratamento de casais sorodiscordantesMedica atende pediatria e não tem oportunidade de receber este perfil de pacientes</v>
      </c>
      <c r="AG357" s="14">
        <f t="shared" si="375"/>
        <v>1</v>
      </c>
      <c r="AH357" s="14">
        <f t="shared" ref="AH357:AL357" si="416">IFERROR(FIND("#",$AF357,AG357+1),LEN($AF357)+1)</f>
        <v>120</v>
      </c>
      <c r="AI357" s="14">
        <f t="shared" si="416"/>
        <v>120</v>
      </c>
      <c r="AJ357" s="14">
        <f t="shared" si="416"/>
        <v>120</v>
      </c>
      <c r="AK357" s="14">
        <f t="shared" si="416"/>
        <v>120</v>
      </c>
      <c r="AL357" s="14">
        <f t="shared" si="416"/>
        <v>120</v>
      </c>
      <c r="AM357" s="14" t="str">
        <f t="shared" si="404"/>
        <v>Tratamento de casais sorodiscordantesMedica atende pediatria e não tem oportunidade de receber este perfil de pacientes</v>
      </c>
      <c r="AN357" s="14" t="str">
        <f t="shared" si="405"/>
        <v/>
      </c>
      <c r="AO357" s="14" t="str">
        <f t="shared" si="406"/>
        <v/>
      </c>
      <c r="AP357" s="14" t="str">
        <f t="shared" si="407"/>
        <v/>
      </c>
      <c r="AQ357" s="14" t="str">
        <f t="shared" si="408"/>
        <v/>
      </c>
      <c r="AR357" s="14" t="str">
        <f t="shared" si="409"/>
        <v/>
      </c>
    </row>
    <row r="358" spans="1:44" x14ac:dyDescent="0.25">
      <c r="A358">
        <v>1</v>
      </c>
      <c r="B358" t="s">
        <v>28</v>
      </c>
      <c r="C358">
        <v>393106</v>
      </c>
      <c r="D358" s="40">
        <v>41379.440972222197</v>
      </c>
      <c r="E358" s="40">
        <v>41379.528472222199</v>
      </c>
      <c r="F358" s="40">
        <v>41379.489583333299</v>
      </c>
      <c r="G358" t="s">
        <v>29</v>
      </c>
      <c r="H358">
        <v>60000012528959</v>
      </c>
      <c r="I358" t="s">
        <v>1976</v>
      </c>
      <c r="J358" t="s">
        <v>1977</v>
      </c>
      <c r="K358" t="s">
        <v>32</v>
      </c>
      <c r="L358">
        <v>6</v>
      </c>
      <c r="M358" t="s">
        <v>33</v>
      </c>
      <c r="N358">
        <v>60000015461254</v>
      </c>
      <c r="O358">
        <v>60000016462663</v>
      </c>
      <c r="P358">
        <v>140205000000577</v>
      </c>
      <c r="R358" t="s">
        <v>34</v>
      </c>
      <c r="S358" t="s">
        <v>35</v>
      </c>
      <c r="T358" t="s">
        <v>36</v>
      </c>
      <c r="W358" t="s">
        <v>37</v>
      </c>
      <c r="AC358" t="s">
        <v>2048</v>
      </c>
      <c r="AD358" t="s">
        <v>1437</v>
      </c>
      <c r="AE358" s="14" t="str">
        <f t="shared" si="372"/>
        <v>Conversamos sobre casais sorodiscordantes e o impacto na estratégia de prevenção do hptn052Medico diz que muitos pacientes não aceitam antecipar o inicio de terapia e que a adesão tem sido o maior desafio em sua pratica clinica</v>
      </c>
      <c r="AF358" s="14" t="str">
        <f t="shared" si="374"/>
        <v>Conversamos sobre casais sorodiscordantes e o impacto na estratégia de prevenção do hptn052Medico diz que muitos pacientes não aceitam antecipar o inicio de terapia e que a adesão tem sido o maior desafio em sua pratica clinica</v>
      </c>
      <c r="AG358" s="14">
        <f t="shared" si="375"/>
        <v>1</v>
      </c>
      <c r="AH358" s="14">
        <f t="shared" ref="AH358:AL358" si="417">IFERROR(FIND("#",$AF358,AG358+1),LEN($AF358)+1)</f>
        <v>228</v>
      </c>
      <c r="AI358" s="14">
        <f t="shared" si="417"/>
        <v>228</v>
      </c>
      <c r="AJ358" s="14">
        <f t="shared" si="417"/>
        <v>228</v>
      </c>
      <c r="AK358" s="14">
        <f t="shared" si="417"/>
        <v>228</v>
      </c>
      <c r="AL358" s="14">
        <f t="shared" si="417"/>
        <v>228</v>
      </c>
      <c r="AM358" s="14" t="str">
        <f t="shared" si="404"/>
        <v>Conversamos sobre casais sorodiscordantes e o impacto na estratégia de prevenção do hptn052Medico diz que muitos pacientes não aceitam antecipar o inicio de terapia e que a adesão tem sido o maior desafio em sua pratica clinica</v>
      </c>
      <c r="AN358" s="14" t="str">
        <f t="shared" si="405"/>
        <v/>
      </c>
      <c r="AO358" s="14" t="str">
        <f t="shared" si="406"/>
        <v/>
      </c>
      <c r="AP358" s="14" t="str">
        <f t="shared" si="407"/>
        <v/>
      </c>
      <c r="AQ358" s="14" t="str">
        <f t="shared" si="408"/>
        <v/>
      </c>
      <c r="AR358" s="14" t="str">
        <f t="shared" si="409"/>
        <v/>
      </c>
    </row>
    <row r="359" spans="1:44" x14ac:dyDescent="0.25">
      <c r="A359">
        <v>1</v>
      </c>
      <c r="B359" t="s">
        <v>28</v>
      </c>
      <c r="C359">
        <v>393106</v>
      </c>
      <c r="D359" s="40">
        <v>41379.440972222197</v>
      </c>
      <c r="E359" s="40">
        <v>41379.528472222199</v>
      </c>
      <c r="F359" s="40">
        <v>41379.489583333299</v>
      </c>
      <c r="G359" t="s">
        <v>29</v>
      </c>
      <c r="H359">
        <v>60000012528959</v>
      </c>
      <c r="I359" t="s">
        <v>1976</v>
      </c>
      <c r="J359" t="s">
        <v>1977</v>
      </c>
      <c r="K359" t="s">
        <v>32</v>
      </c>
      <c r="L359">
        <v>6</v>
      </c>
      <c r="M359" t="s">
        <v>33</v>
      </c>
      <c r="N359">
        <v>60000015461254</v>
      </c>
      <c r="O359">
        <v>60000016462663</v>
      </c>
      <c r="P359">
        <v>140205000000577</v>
      </c>
      <c r="R359" t="s">
        <v>34</v>
      </c>
      <c r="S359" t="s">
        <v>35</v>
      </c>
      <c r="T359" t="s">
        <v>36</v>
      </c>
      <c r="W359" t="s">
        <v>37</v>
      </c>
      <c r="AC359" t="s">
        <v>2048</v>
      </c>
      <c r="AD359" t="s">
        <v>1437</v>
      </c>
      <c r="AE359" s="14" t="str">
        <f t="shared" si="372"/>
        <v>Conversamos sobre casais sorodiscordantes e o impacto na estratégia de prevenção do hptn052Medico diz que muitos pacientes não aceitam antecipar o inicio de terapia e que a adesão tem sido o maior desafio em sua pratica clinica</v>
      </c>
      <c r="AF359" s="14" t="str">
        <f t="shared" si="374"/>
        <v>Conversamos sobre casais sorodiscordantes e o impacto na estratégia de prevenção do hptn052Medico diz que muitos pacientes não aceitam antecipar o inicio de terapia e que a adesão tem sido o maior desafio em sua pratica clinica</v>
      </c>
      <c r="AG359" s="14">
        <f t="shared" si="375"/>
        <v>1</v>
      </c>
      <c r="AH359" s="14">
        <f t="shared" ref="AH359:AL359" si="418">IFERROR(FIND("#",$AF359,AG359+1),LEN($AF359)+1)</f>
        <v>228</v>
      </c>
      <c r="AI359" s="14">
        <f t="shared" si="418"/>
        <v>228</v>
      </c>
      <c r="AJ359" s="14">
        <f t="shared" si="418"/>
        <v>228</v>
      </c>
      <c r="AK359" s="14">
        <f t="shared" si="418"/>
        <v>228</v>
      </c>
      <c r="AL359" s="14">
        <f t="shared" si="418"/>
        <v>228</v>
      </c>
      <c r="AM359" s="14" t="str">
        <f t="shared" si="404"/>
        <v>Conversamos sobre casais sorodiscordantes e o impacto na estratégia de prevenção do hptn052Medico diz que muitos pacientes não aceitam antecipar o inicio de terapia e que a adesão tem sido o maior desafio em sua pratica clinica</v>
      </c>
      <c r="AN359" s="14" t="str">
        <f t="shared" si="405"/>
        <v/>
      </c>
      <c r="AO359" s="14" t="str">
        <f t="shared" si="406"/>
        <v/>
      </c>
      <c r="AP359" s="14" t="str">
        <f t="shared" si="407"/>
        <v/>
      </c>
      <c r="AQ359" s="14" t="str">
        <f t="shared" si="408"/>
        <v/>
      </c>
      <c r="AR359" s="14" t="str">
        <f t="shared" si="409"/>
        <v/>
      </c>
    </row>
    <row r="360" spans="1:44" x14ac:dyDescent="0.25">
      <c r="A360">
        <v>1</v>
      </c>
      <c r="B360" t="s">
        <v>28</v>
      </c>
      <c r="C360">
        <v>393106</v>
      </c>
      <c r="D360" s="40">
        <v>41379.388888888898</v>
      </c>
      <c r="E360" s="40">
        <v>41379.522916666698</v>
      </c>
      <c r="F360" s="40">
        <v>41379.489583333299</v>
      </c>
      <c r="G360" t="s">
        <v>29</v>
      </c>
      <c r="H360">
        <v>60000012534147</v>
      </c>
      <c r="I360" t="s">
        <v>1979</v>
      </c>
      <c r="J360" t="s">
        <v>1980</v>
      </c>
      <c r="K360" t="s">
        <v>32</v>
      </c>
      <c r="L360">
        <v>3</v>
      </c>
      <c r="M360" t="s">
        <v>33</v>
      </c>
      <c r="N360">
        <v>60000015461254</v>
      </c>
      <c r="O360">
        <v>60000016462663</v>
      </c>
      <c r="P360">
        <v>140205000000563</v>
      </c>
      <c r="R360" t="s">
        <v>34</v>
      </c>
      <c r="S360" t="s">
        <v>35</v>
      </c>
      <c r="T360" t="s">
        <v>36</v>
      </c>
      <c r="W360" t="s">
        <v>37</v>
      </c>
      <c r="AC360" t="s">
        <v>2049</v>
      </c>
      <c r="AD360" t="s">
        <v>1437</v>
      </c>
      <c r="AE360" s="14" t="str">
        <f t="shared" si="372"/>
        <v>Medico tinha duvidas do tratamento de casais sorodiscordantes, confundiu a estratégia com prep.Benefícios de kaletra em esquema uma vez ao dia</v>
      </c>
      <c r="AF360" s="14" t="str">
        <f t="shared" si="374"/>
        <v>Medico tinha duvidas do tratamento de casais sorodiscordantes, confundiu a estratégia com prep.Benefícios de kaletra em esquema uma vez ao dia</v>
      </c>
      <c r="AG360" s="14">
        <f t="shared" si="375"/>
        <v>1</v>
      </c>
      <c r="AH360" s="14">
        <f t="shared" ref="AH360:AL360" si="419">IFERROR(FIND("#",$AF360,AG360+1),LEN($AF360)+1)</f>
        <v>143</v>
      </c>
      <c r="AI360" s="14">
        <f t="shared" si="419"/>
        <v>143</v>
      </c>
      <c r="AJ360" s="14">
        <f t="shared" si="419"/>
        <v>143</v>
      </c>
      <c r="AK360" s="14">
        <f t="shared" si="419"/>
        <v>143</v>
      </c>
      <c r="AL360" s="14">
        <f t="shared" si="419"/>
        <v>143</v>
      </c>
      <c r="AM360" s="14" t="str">
        <f t="shared" si="404"/>
        <v>Medico tinha duvidas do tratamento de casais sorodiscordantes, confundiu a estratégia com prep.Benefícios de kaletra em esquema uma vez ao dia</v>
      </c>
      <c r="AN360" s="14" t="str">
        <f t="shared" si="405"/>
        <v/>
      </c>
      <c r="AO360" s="14" t="str">
        <f t="shared" si="406"/>
        <v/>
      </c>
      <c r="AP360" s="14" t="str">
        <f t="shared" si="407"/>
        <v/>
      </c>
      <c r="AQ360" s="14" t="str">
        <f t="shared" si="408"/>
        <v/>
      </c>
      <c r="AR360" s="14" t="str">
        <f t="shared" si="409"/>
        <v/>
      </c>
    </row>
    <row r="361" spans="1:44" x14ac:dyDescent="0.25">
      <c r="A361">
        <v>1</v>
      </c>
      <c r="B361" t="s">
        <v>28</v>
      </c>
      <c r="C361">
        <v>393106</v>
      </c>
      <c r="D361" s="40">
        <v>41376.527083333298</v>
      </c>
      <c r="E361" s="40">
        <v>41376.529166666704</v>
      </c>
      <c r="F361" s="40">
        <v>41379.420833333301</v>
      </c>
      <c r="G361" t="s">
        <v>29</v>
      </c>
      <c r="H361">
        <v>60000012299651</v>
      </c>
      <c r="I361" t="s">
        <v>233</v>
      </c>
      <c r="J361" t="s">
        <v>234</v>
      </c>
      <c r="K361" t="s">
        <v>41</v>
      </c>
      <c r="L361">
        <v>3</v>
      </c>
      <c r="M361" t="s">
        <v>33</v>
      </c>
      <c r="N361">
        <v>60000015461254</v>
      </c>
      <c r="O361">
        <v>60000016462663</v>
      </c>
      <c r="P361">
        <v>140205000000544</v>
      </c>
      <c r="R361" t="s">
        <v>34</v>
      </c>
      <c r="S361" t="s">
        <v>35</v>
      </c>
      <c r="T361" t="s">
        <v>36</v>
      </c>
      <c r="W361" t="s">
        <v>37</v>
      </c>
      <c r="AC361" t="s">
        <v>2050</v>
      </c>
      <c r="AD361" t="s">
        <v>1437</v>
      </c>
      <c r="AE361" s="14" t="str">
        <f t="shared" si="372"/>
        <v>No bloco de comorbidades, reforçar benefícios de kaletra em comodidade posologica qd com tdf com menor toxicidadeMedica ainda não se sente confortavelmente oferecer tarv para casais sorodiscordantes</v>
      </c>
      <c r="AF361" s="14" t="str">
        <f t="shared" si="374"/>
        <v>No bloco de comorbidades, reforçar benefícios de kaletra em comodidade posologica qd com tdf com menor toxicidadeMedica ainda não se sente confortavelmente oferecer tarv para casais sorodiscordantes</v>
      </c>
      <c r="AG361" s="14">
        <f t="shared" si="375"/>
        <v>1</v>
      </c>
      <c r="AH361" s="14">
        <f t="shared" ref="AH361:AL361" si="420">IFERROR(FIND("#",$AF361,AG361+1),LEN($AF361)+1)</f>
        <v>199</v>
      </c>
      <c r="AI361" s="14">
        <f t="shared" si="420"/>
        <v>199</v>
      </c>
      <c r="AJ361" s="14">
        <f t="shared" si="420"/>
        <v>199</v>
      </c>
      <c r="AK361" s="14">
        <f t="shared" si="420"/>
        <v>199</v>
      </c>
      <c r="AL361" s="14">
        <f t="shared" si="420"/>
        <v>199</v>
      </c>
      <c r="AM361" s="14" t="str">
        <f t="shared" si="404"/>
        <v>No bloco de comorbidades, reforçar benefícios de kaletra em comodidade posologica qd com tdf com menor toxicidadeMedica ainda não se sente confortavelmente oferecer tarv para casais sorodiscordantes</v>
      </c>
      <c r="AN361" s="14" t="str">
        <f t="shared" si="405"/>
        <v/>
      </c>
      <c r="AO361" s="14" t="str">
        <f t="shared" si="406"/>
        <v/>
      </c>
      <c r="AP361" s="14" t="str">
        <f t="shared" si="407"/>
        <v/>
      </c>
      <c r="AQ361" s="14" t="str">
        <f t="shared" si="408"/>
        <v/>
      </c>
      <c r="AR361" s="14" t="str">
        <f t="shared" si="409"/>
        <v/>
      </c>
    </row>
    <row r="362" spans="1:44" x14ac:dyDescent="0.25">
      <c r="A362">
        <v>1</v>
      </c>
      <c r="B362" t="s">
        <v>28</v>
      </c>
      <c r="C362">
        <v>393106</v>
      </c>
      <c r="D362" s="40">
        <v>41376.475694444402</v>
      </c>
      <c r="E362" s="40">
        <v>41376.521527777797</v>
      </c>
      <c r="F362" s="40">
        <v>41376.4868055556</v>
      </c>
      <c r="G362" t="s">
        <v>29</v>
      </c>
      <c r="H362">
        <v>60000012431151</v>
      </c>
      <c r="I362" t="s">
        <v>2051</v>
      </c>
      <c r="J362" t="s">
        <v>2052</v>
      </c>
      <c r="K362" t="s">
        <v>109</v>
      </c>
      <c r="M362" t="s">
        <v>33</v>
      </c>
      <c r="N362">
        <v>60000015461254</v>
      </c>
      <c r="O362">
        <v>60000016462663</v>
      </c>
      <c r="P362">
        <v>140205000000524</v>
      </c>
      <c r="R362" t="s">
        <v>34</v>
      </c>
      <c r="S362" t="s">
        <v>35</v>
      </c>
      <c r="T362" t="s">
        <v>36</v>
      </c>
      <c r="W362" t="s">
        <v>37</v>
      </c>
      <c r="X362" t="s">
        <v>176</v>
      </c>
      <c r="AC362" t="s">
        <v>2053</v>
      </c>
      <c r="AD362" t="s">
        <v>1437</v>
      </c>
      <c r="AE362" s="14" t="str">
        <f t="shared" si="372"/>
        <v>Medica faz parte do consenso de pediatriaEntreguei o consenso de adulto e a mesma já conhecia as alterações realizadas@ Márcia comentou que estão finalizando o consenso de pediatria e kaletra permanece como ip de escolha na pediatria</v>
      </c>
      <c r="AF362" s="14" t="str">
        <f t="shared" si="374"/>
        <v>Medica faz parte do consenso de pediatriaEntreguei o consenso de adulto e a mesma já conhecia as alterações realizadas@Márcia comentou que estão finalizando o consenso de pediatria e kaletra permanece como ip de escolha na pediatria</v>
      </c>
      <c r="AG362" s="14">
        <f t="shared" si="375"/>
        <v>1</v>
      </c>
      <c r="AH362" s="14">
        <f t="shared" ref="AH362:AL362" si="421">IFERROR(FIND("#",$AF362,AG362+1),LEN($AF362)+1)</f>
        <v>233</v>
      </c>
      <c r="AI362" s="14">
        <f t="shared" si="421"/>
        <v>233</v>
      </c>
      <c r="AJ362" s="14">
        <f t="shared" si="421"/>
        <v>233</v>
      </c>
      <c r="AK362" s="14">
        <f t="shared" si="421"/>
        <v>233</v>
      </c>
      <c r="AL362" s="14">
        <f t="shared" si="421"/>
        <v>233</v>
      </c>
      <c r="AM362" s="14" t="str">
        <f t="shared" si="404"/>
        <v>Medica faz parte do consenso de pediatriaEntreguei o consenso de adulto e a mesma já conhecia as alterações realizadas@Márcia comentou que estão finalizando o consenso de pediatria e kaletra permanece como ip de escolha na pediatria</v>
      </c>
      <c r="AN362" s="14" t="str">
        <f t="shared" si="405"/>
        <v/>
      </c>
      <c r="AO362" s="14" t="str">
        <f t="shared" si="406"/>
        <v/>
      </c>
      <c r="AP362" s="14" t="str">
        <f t="shared" si="407"/>
        <v/>
      </c>
      <c r="AQ362" s="14" t="str">
        <f t="shared" si="408"/>
        <v/>
      </c>
      <c r="AR362" s="14" t="str">
        <f t="shared" si="409"/>
        <v/>
      </c>
    </row>
    <row r="363" spans="1:44" x14ac:dyDescent="0.25">
      <c r="A363">
        <v>1</v>
      </c>
      <c r="B363" t="s">
        <v>28</v>
      </c>
      <c r="C363">
        <v>393106</v>
      </c>
      <c r="D363" s="40">
        <v>41376.445833333302</v>
      </c>
      <c r="E363" s="40">
        <v>41376.518750000003</v>
      </c>
      <c r="F363" s="40">
        <v>41376.4868055556</v>
      </c>
      <c r="G363" t="s">
        <v>29</v>
      </c>
      <c r="H363">
        <v>60000012554371</v>
      </c>
      <c r="I363" t="s">
        <v>2054</v>
      </c>
      <c r="J363" t="s">
        <v>2055</v>
      </c>
      <c r="K363" t="s">
        <v>109</v>
      </c>
      <c r="L363">
        <v>3</v>
      </c>
      <c r="M363" t="s">
        <v>33</v>
      </c>
      <c r="N363">
        <v>60000015461254</v>
      </c>
      <c r="O363">
        <v>60000016462663</v>
      </c>
      <c r="P363">
        <v>140205000000514</v>
      </c>
      <c r="R363" t="s">
        <v>34</v>
      </c>
      <c r="S363" t="s">
        <v>35</v>
      </c>
      <c r="T363" t="s">
        <v>36</v>
      </c>
      <c r="W363" t="s">
        <v>37</v>
      </c>
      <c r="X363" t="s">
        <v>176</v>
      </c>
      <c r="AC363" t="s">
        <v>2056</v>
      </c>
      <c r="AD363" t="s">
        <v>1437</v>
      </c>
      <c r="AE363" s="14" t="str">
        <f t="shared" si="372"/>
        <v>Medica usa kaletra em resgate na pediatriaEntreguei o consenso de adulto e comentamos das modificações para o tratamento deste perfil de paciente#obj medica reclamou do tamanho do comprimído para crianças e do sabor do solução oral</v>
      </c>
      <c r="AF363" s="14" t="str">
        <f t="shared" si="374"/>
        <v>Medica usa kaletra em resgate na pediatriaEntreguei o consenso de adulto e comentamos das modificações para o tratamento deste perfil de paciente#obj medica reclamou do tamanho do comprimído para crianças e do sabor do solução oral</v>
      </c>
      <c r="AG363" s="14">
        <f t="shared" si="375"/>
        <v>146</v>
      </c>
      <c r="AH363" s="14">
        <f t="shared" ref="AH363:AL363" si="422">IFERROR(FIND("#",$AF363,AG363+1),LEN($AF363)+1)</f>
        <v>232</v>
      </c>
      <c r="AI363" s="14">
        <f t="shared" si="422"/>
        <v>232</v>
      </c>
      <c r="AJ363" s="14">
        <f t="shared" si="422"/>
        <v>232</v>
      </c>
      <c r="AK363" s="14">
        <f t="shared" si="422"/>
        <v>232</v>
      </c>
      <c r="AL363" s="14">
        <f t="shared" si="422"/>
        <v>232</v>
      </c>
      <c r="AM363" s="14" t="str">
        <f t="shared" si="404"/>
        <v>#obj medica reclamou do tamanho do comprimído para crianças e do sabor do solução oral</v>
      </c>
      <c r="AN363" s="14" t="str">
        <f t="shared" si="405"/>
        <v/>
      </c>
      <c r="AO363" s="14" t="str">
        <f t="shared" si="406"/>
        <v/>
      </c>
      <c r="AP363" s="14" t="str">
        <f t="shared" si="407"/>
        <v/>
      </c>
      <c r="AQ363" s="14" t="str">
        <f t="shared" si="408"/>
        <v/>
      </c>
      <c r="AR363" s="14" t="str">
        <f t="shared" si="409"/>
        <v/>
      </c>
    </row>
    <row r="364" spans="1:44" x14ac:dyDescent="0.25">
      <c r="A364">
        <v>1</v>
      </c>
      <c r="B364" t="s">
        <v>28</v>
      </c>
      <c r="C364">
        <v>393106</v>
      </c>
      <c r="D364" s="40">
        <v>41376.438888888901</v>
      </c>
      <c r="E364" s="40">
        <v>41376.445138888899</v>
      </c>
      <c r="F364" s="40">
        <v>41376.475694444402</v>
      </c>
      <c r="G364" t="s">
        <v>29</v>
      </c>
      <c r="H364">
        <v>60000012319551</v>
      </c>
      <c r="I364" t="s">
        <v>2057</v>
      </c>
      <c r="J364" t="s">
        <v>2058</v>
      </c>
      <c r="K364" t="s">
        <v>238</v>
      </c>
      <c r="L364">
        <v>3</v>
      </c>
      <c r="M364" t="s">
        <v>33</v>
      </c>
      <c r="N364">
        <v>60000015461254</v>
      </c>
      <c r="O364">
        <v>60000016462663</v>
      </c>
      <c r="P364">
        <v>140205000000507</v>
      </c>
      <c r="R364" t="s">
        <v>34</v>
      </c>
      <c r="S364" t="s">
        <v>35</v>
      </c>
      <c r="T364" t="s">
        <v>36</v>
      </c>
      <c r="W364" t="s">
        <v>37</v>
      </c>
      <c r="AC364" t="s">
        <v>2059</v>
      </c>
      <c r="AD364" t="s">
        <v>1437</v>
      </c>
      <c r="AE364" s="14" t="str">
        <f t="shared" si="372"/>
        <v>Conversamos do consenso de adulto e mudanças em relação a kaletra</v>
      </c>
      <c r="AF364" s="14" t="str">
        <f t="shared" si="374"/>
        <v>Conversamos do consenso de adulto e mudanças em relação a kaletra</v>
      </c>
      <c r="AG364" s="14">
        <f t="shared" si="375"/>
        <v>1</v>
      </c>
      <c r="AH364" s="14">
        <f t="shared" ref="AH364:AL364" si="423">IFERROR(FIND("#",$AF364,AG364+1),LEN($AF364)+1)</f>
        <v>66</v>
      </c>
      <c r="AI364" s="14">
        <f t="shared" si="423"/>
        <v>66</v>
      </c>
      <c r="AJ364" s="14">
        <f t="shared" si="423"/>
        <v>66</v>
      </c>
      <c r="AK364" s="14">
        <f t="shared" si="423"/>
        <v>66</v>
      </c>
      <c r="AL364" s="14">
        <f t="shared" si="423"/>
        <v>66</v>
      </c>
      <c r="AM364" s="14" t="str">
        <f t="shared" si="404"/>
        <v>Conversamos do consenso de adulto e mudanças em relação a kaletra</v>
      </c>
      <c r="AN364" s="14" t="str">
        <f t="shared" si="405"/>
        <v/>
      </c>
      <c r="AO364" s="14" t="str">
        <f t="shared" si="406"/>
        <v/>
      </c>
      <c r="AP364" s="14" t="str">
        <f t="shared" si="407"/>
        <v/>
      </c>
      <c r="AQ364" s="14" t="str">
        <f t="shared" si="408"/>
        <v/>
      </c>
      <c r="AR364" s="14" t="str">
        <f t="shared" si="409"/>
        <v/>
      </c>
    </row>
    <row r="365" spans="1:44" x14ac:dyDescent="0.25">
      <c r="A365">
        <v>1</v>
      </c>
      <c r="B365" t="s">
        <v>28</v>
      </c>
      <c r="C365">
        <v>393106</v>
      </c>
      <c r="D365" s="40">
        <v>41376.4375</v>
      </c>
      <c r="E365" s="40">
        <v>41376.524305555598</v>
      </c>
      <c r="F365" s="40">
        <v>41376.4868055556</v>
      </c>
      <c r="G365" t="s">
        <v>29</v>
      </c>
      <c r="H365">
        <v>60000012312783</v>
      </c>
      <c r="I365" t="s">
        <v>2060</v>
      </c>
      <c r="J365" t="s">
        <v>2061</v>
      </c>
      <c r="K365" t="s">
        <v>109</v>
      </c>
      <c r="M365" t="s">
        <v>33</v>
      </c>
      <c r="N365">
        <v>60000015461254</v>
      </c>
      <c r="O365">
        <v>60000016462663</v>
      </c>
      <c r="P365">
        <v>140205000000531</v>
      </c>
      <c r="R365" t="s">
        <v>34</v>
      </c>
      <c r="S365" t="s">
        <v>35</v>
      </c>
      <c r="T365" t="s">
        <v>36</v>
      </c>
      <c r="W365" t="s">
        <v>37</v>
      </c>
      <c r="AC365" t="s">
        <v>2062</v>
      </c>
      <c r="AD365" t="s">
        <v>1437</v>
      </c>
      <c r="AE365" s="14" t="str">
        <f t="shared" si="372"/>
        <v>Entreguei consenso de adulto e abordei principais mudanças realizadasMedica tem boa experiência com kaletra#mercado relatou que desde de 2008 não tem nenhum paciente novo de transmissão vertical no ambulatório da unifesp</v>
      </c>
      <c r="AF365" s="14" t="str">
        <f t="shared" si="374"/>
        <v>Entreguei consenso de adulto e abordei principais mudanças realizadasMedica tem boa experiência com kaletra#mercado relatou que desde de 2008 não tem nenhum paciente novo de transmissão vertical no ambulatório da unifesp</v>
      </c>
      <c r="AG365" s="14">
        <f t="shared" si="375"/>
        <v>108</v>
      </c>
      <c r="AH365" s="14">
        <f t="shared" ref="AH365:AL365" si="424">IFERROR(FIND("#",$AF365,AG365+1),LEN($AF365)+1)</f>
        <v>221</v>
      </c>
      <c r="AI365" s="14">
        <f t="shared" si="424"/>
        <v>221</v>
      </c>
      <c r="AJ365" s="14">
        <f t="shared" si="424"/>
        <v>221</v>
      </c>
      <c r="AK365" s="14">
        <f t="shared" si="424"/>
        <v>221</v>
      </c>
      <c r="AL365" s="14">
        <f t="shared" si="424"/>
        <v>221</v>
      </c>
      <c r="AM365" s="14" t="str">
        <f t="shared" si="404"/>
        <v>#mercado relatou que desde de 2008 não tem nenhum paciente novo de transmissão vertical no ambulatório da unifesp</v>
      </c>
      <c r="AN365" s="14" t="str">
        <f t="shared" si="405"/>
        <v/>
      </c>
      <c r="AO365" s="14" t="str">
        <f t="shared" si="406"/>
        <v/>
      </c>
      <c r="AP365" s="14" t="str">
        <f t="shared" si="407"/>
        <v/>
      </c>
      <c r="AQ365" s="14" t="str">
        <f t="shared" si="408"/>
        <v/>
      </c>
      <c r="AR365" s="14" t="str">
        <f t="shared" si="409"/>
        <v/>
      </c>
    </row>
    <row r="366" spans="1:44" x14ac:dyDescent="0.25">
      <c r="A366">
        <v>1</v>
      </c>
      <c r="B366" t="s">
        <v>28</v>
      </c>
      <c r="C366">
        <v>393106</v>
      </c>
      <c r="D366" s="40">
        <v>41375.422222222202</v>
      </c>
      <c r="E366" s="40">
        <v>41375.422916666699</v>
      </c>
      <c r="F366" s="40">
        <v>41376.338194444397</v>
      </c>
      <c r="G366" t="s">
        <v>29</v>
      </c>
      <c r="H366">
        <v>60000012362023</v>
      </c>
      <c r="I366" t="s">
        <v>256</v>
      </c>
      <c r="J366" t="s">
        <v>257</v>
      </c>
      <c r="K366" t="s">
        <v>32</v>
      </c>
      <c r="L366">
        <v>4</v>
      </c>
      <c r="M366" t="s">
        <v>33</v>
      </c>
      <c r="N366">
        <v>60000015461254</v>
      </c>
      <c r="O366">
        <v>60000016462663</v>
      </c>
      <c r="P366">
        <v>140205000000500</v>
      </c>
      <c r="R366" t="s">
        <v>34</v>
      </c>
      <c r="S366" t="s">
        <v>35</v>
      </c>
      <c r="T366" t="s">
        <v>36</v>
      </c>
      <c r="W366" t="s">
        <v>37</v>
      </c>
      <c r="AC366" t="s">
        <v>2063</v>
      </c>
      <c r="AD366" t="s">
        <v>1437</v>
      </c>
      <c r="AE366" s="14" t="str">
        <f t="shared" si="372"/>
        <v>Trabalhar modulo de comorbidades focada em sua pratica clinica já que trata-se de uma kol dedicada ao assunto</v>
      </c>
      <c r="AF366" s="14" t="str">
        <f t="shared" si="374"/>
        <v>Trabalhar modulo de comorbidades focada em sua pratica clinica já que trata-se de uma kol dedicada ao assunto</v>
      </c>
      <c r="AG366" s="14">
        <f t="shared" si="375"/>
        <v>1</v>
      </c>
      <c r="AH366" s="14">
        <f t="shared" ref="AH366:AL366" si="425">IFERROR(FIND("#",$AF366,AG366+1),LEN($AF366)+1)</f>
        <v>110</v>
      </c>
      <c r="AI366" s="14">
        <f t="shared" si="425"/>
        <v>110</v>
      </c>
      <c r="AJ366" s="14">
        <f t="shared" si="425"/>
        <v>110</v>
      </c>
      <c r="AK366" s="14">
        <f t="shared" si="425"/>
        <v>110</v>
      </c>
      <c r="AL366" s="14">
        <f t="shared" si="425"/>
        <v>110</v>
      </c>
      <c r="AM366" s="14" t="str">
        <f t="shared" si="404"/>
        <v>Trabalhar modulo de comorbidades focada em sua pratica clinica já que trata-se de uma kol dedicada ao assunto</v>
      </c>
      <c r="AN366" s="14" t="str">
        <f t="shared" si="405"/>
        <v/>
      </c>
      <c r="AO366" s="14" t="str">
        <f t="shared" si="406"/>
        <v/>
      </c>
      <c r="AP366" s="14" t="str">
        <f t="shared" si="407"/>
        <v/>
      </c>
      <c r="AQ366" s="14" t="str">
        <f t="shared" si="408"/>
        <v/>
      </c>
      <c r="AR366" s="14" t="str">
        <f t="shared" si="409"/>
        <v/>
      </c>
    </row>
    <row r="367" spans="1:44" x14ac:dyDescent="0.25">
      <c r="A367">
        <v>1</v>
      </c>
      <c r="B367" t="s">
        <v>28</v>
      </c>
      <c r="C367">
        <v>393106</v>
      </c>
      <c r="D367" s="40">
        <v>41375.399305555598</v>
      </c>
      <c r="E367" s="40">
        <v>41376.527083333298</v>
      </c>
      <c r="F367" s="40">
        <v>41376.4868055556</v>
      </c>
      <c r="G367" t="s">
        <v>29</v>
      </c>
      <c r="H367">
        <v>60000017152758</v>
      </c>
      <c r="I367" t="s">
        <v>243</v>
      </c>
      <c r="J367" t="s">
        <v>244</v>
      </c>
      <c r="K367" t="s">
        <v>245</v>
      </c>
      <c r="L367">
        <v>3</v>
      </c>
      <c r="M367" t="s">
        <v>33</v>
      </c>
      <c r="N367">
        <v>60000015461254</v>
      </c>
      <c r="O367">
        <v>60000016462663</v>
      </c>
      <c r="P367">
        <v>140205000000537</v>
      </c>
      <c r="R367" t="s">
        <v>34</v>
      </c>
      <c r="S367" t="s">
        <v>35</v>
      </c>
      <c r="T367" t="s">
        <v>36</v>
      </c>
      <c r="W367" t="s">
        <v>37</v>
      </c>
      <c r="AC367" t="s">
        <v>2064</v>
      </c>
      <c r="AD367" t="s">
        <v>1437</v>
      </c>
      <c r="AE367" s="14" t="str">
        <f t="shared" si="372"/>
        <v>Kaletra com tdf como esquema qd com menor toxicidade frente ao atazanavirtratamento de casais sorodiscordantesMedico tem pouca oportunidade de tratar este perfil de paciente</v>
      </c>
      <c r="AF367" s="14" t="str">
        <f t="shared" si="374"/>
        <v>Kaletra com tdf como esquema qd com menor toxicidade frente ao atazanavirtratamento de casais sorodiscordantesMedico tem pouca oportunidade de tratar este perfil de paciente</v>
      </c>
      <c r="AG367" s="14">
        <f t="shared" si="375"/>
        <v>1</v>
      </c>
      <c r="AH367" s="14">
        <f t="shared" ref="AH367:AL367" si="426">IFERROR(FIND("#",$AF367,AG367+1),LEN($AF367)+1)</f>
        <v>174</v>
      </c>
      <c r="AI367" s="14">
        <f t="shared" si="426"/>
        <v>174</v>
      </c>
      <c r="AJ367" s="14">
        <f t="shared" si="426"/>
        <v>174</v>
      </c>
      <c r="AK367" s="14">
        <f t="shared" si="426"/>
        <v>174</v>
      </c>
      <c r="AL367" s="14">
        <f t="shared" si="426"/>
        <v>174</v>
      </c>
      <c r="AM367" s="14" t="str">
        <f t="shared" si="404"/>
        <v>Kaletra com tdf como esquema qd com menor toxicidade frente ao atazanavirtratamento de casais sorodiscordantesMedico tem pouca oportunidade de tratar este perfil de paciente</v>
      </c>
      <c r="AN367" s="14" t="str">
        <f t="shared" si="405"/>
        <v/>
      </c>
      <c r="AO367" s="14" t="str">
        <f t="shared" si="406"/>
        <v/>
      </c>
      <c r="AP367" s="14" t="str">
        <f t="shared" si="407"/>
        <v/>
      </c>
      <c r="AQ367" s="14" t="str">
        <f t="shared" si="408"/>
        <v/>
      </c>
      <c r="AR367" s="14" t="str">
        <f t="shared" si="409"/>
        <v/>
      </c>
    </row>
    <row r="368" spans="1:44" x14ac:dyDescent="0.25">
      <c r="A368">
        <v>1</v>
      </c>
      <c r="B368" t="s">
        <v>28</v>
      </c>
      <c r="C368">
        <v>393106</v>
      </c>
      <c r="D368" s="40">
        <v>41374.777777777803</v>
      </c>
      <c r="E368" s="40">
        <v>41375.417361111096</v>
      </c>
      <c r="F368" s="40">
        <v>41376.338194444397</v>
      </c>
      <c r="G368" t="s">
        <v>29</v>
      </c>
      <c r="H368">
        <v>60000012529207</v>
      </c>
      <c r="I368" t="s">
        <v>1904</v>
      </c>
      <c r="J368" t="s">
        <v>1905</v>
      </c>
      <c r="K368" t="s">
        <v>32</v>
      </c>
      <c r="L368">
        <v>6</v>
      </c>
      <c r="M368" t="s">
        <v>33</v>
      </c>
      <c r="N368">
        <v>60000015461254</v>
      </c>
      <c r="O368">
        <v>60000016462663</v>
      </c>
      <c r="P368">
        <v>140205000000472</v>
      </c>
      <c r="R368" t="s">
        <v>34</v>
      </c>
      <c r="S368" t="s">
        <v>35</v>
      </c>
      <c r="T368" t="s">
        <v>36</v>
      </c>
      <c r="W368" t="s">
        <v>37</v>
      </c>
      <c r="AC368" t="s">
        <v>2065</v>
      </c>
      <c r="AD368" t="s">
        <v>1437</v>
      </c>
      <c r="AE368" s="14" t="str">
        <f t="shared" si="372"/>
        <v>Comorbidades e benefícios de kaletra a longo prazoMedica já oferece tarv para casais sorodiscordantes</v>
      </c>
      <c r="AF368" s="14" t="str">
        <f t="shared" si="374"/>
        <v>Comorbidades e benefícios de kaletra a longo prazoMedica já oferece tarv para casais sorodiscordantes</v>
      </c>
      <c r="AG368" s="14">
        <f t="shared" si="375"/>
        <v>1</v>
      </c>
      <c r="AH368" s="14">
        <f t="shared" ref="AH368:AL368" si="427">IFERROR(FIND("#",$AF368,AG368+1),LEN($AF368)+1)</f>
        <v>102</v>
      </c>
      <c r="AI368" s="14">
        <f t="shared" si="427"/>
        <v>102</v>
      </c>
      <c r="AJ368" s="14">
        <f t="shared" si="427"/>
        <v>102</v>
      </c>
      <c r="AK368" s="14">
        <f t="shared" si="427"/>
        <v>102</v>
      </c>
      <c r="AL368" s="14">
        <f t="shared" si="427"/>
        <v>102</v>
      </c>
      <c r="AM368" s="14" t="str">
        <f t="shared" si="404"/>
        <v>Comorbidades e benefícios de kaletra a longo prazoMedica já oferece tarv para casais sorodiscordantes</v>
      </c>
      <c r="AN368" s="14" t="str">
        <f t="shared" si="405"/>
        <v/>
      </c>
      <c r="AO368" s="14" t="str">
        <f t="shared" si="406"/>
        <v/>
      </c>
      <c r="AP368" s="14" t="str">
        <f t="shared" si="407"/>
        <v/>
      </c>
      <c r="AQ368" s="14" t="str">
        <f t="shared" si="408"/>
        <v/>
      </c>
      <c r="AR368" s="14" t="str">
        <f t="shared" si="409"/>
        <v/>
      </c>
    </row>
    <row r="369" spans="1:44" x14ac:dyDescent="0.25">
      <c r="A369">
        <v>1</v>
      </c>
      <c r="B369" t="s">
        <v>28</v>
      </c>
      <c r="C369">
        <v>393106</v>
      </c>
      <c r="D369" s="40">
        <v>41374.666666666701</v>
      </c>
      <c r="E369" s="40">
        <v>41375.420833333301</v>
      </c>
      <c r="F369" s="40">
        <v>41376.338194444397</v>
      </c>
      <c r="G369" t="s">
        <v>29</v>
      </c>
      <c r="H369">
        <v>60000012326559</v>
      </c>
      <c r="I369" t="s">
        <v>2066</v>
      </c>
      <c r="J369" t="s">
        <v>2067</v>
      </c>
      <c r="K369" t="s">
        <v>32</v>
      </c>
      <c r="L369">
        <v>4</v>
      </c>
      <c r="M369" t="s">
        <v>33</v>
      </c>
      <c r="N369">
        <v>60000015461254</v>
      </c>
      <c r="O369">
        <v>60000016462663</v>
      </c>
      <c r="P369">
        <v>140205000000486</v>
      </c>
      <c r="R369" t="s">
        <v>34</v>
      </c>
      <c r="S369" t="s">
        <v>35</v>
      </c>
      <c r="T369" t="s">
        <v>36</v>
      </c>
      <c r="W369" t="s">
        <v>37</v>
      </c>
      <c r="AC369" t="s">
        <v>2068</v>
      </c>
      <c r="AD369" t="s">
        <v>1437</v>
      </c>
      <c r="AE369" s="14" t="str">
        <f t="shared" si="372"/>
        <v>Medica já oferece tarv para casais sorodiscordantes e acredita nos benefícios do tratamento para este perfil de paciente</v>
      </c>
      <c r="AF369" s="14" t="str">
        <f t="shared" si="374"/>
        <v>Medica já oferece tarv para casais sorodiscordantes e acredita nos benefícios do tratamento para este perfil de paciente</v>
      </c>
      <c r="AG369" s="14">
        <f t="shared" si="375"/>
        <v>1</v>
      </c>
      <c r="AH369" s="14">
        <f t="shared" ref="AH369:AL369" si="428">IFERROR(FIND("#",$AF369,AG369+1),LEN($AF369)+1)</f>
        <v>121</v>
      </c>
      <c r="AI369" s="14">
        <f t="shared" si="428"/>
        <v>121</v>
      </c>
      <c r="AJ369" s="14">
        <f t="shared" si="428"/>
        <v>121</v>
      </c>
      <c r="AK369" s="14">
        <f t="shared" si="428"/>
        <v>121</v>
      </c>
      <c r="AL369" s="14">
        <f t="shared" si="428"/>
        <v>121</v>
      </c>
      <c r="AM369" s="14" t="str">
        <f t="shared" si="404"/>
        <v>Medica já oferece tarv para casais sorodiscordantes e acredita nos benefícios do tratamento para este perfil de paciente</v>
      </c>
      <c r="AN369" s="14" t="str">
        <f t="shared" si="405"/>
        <v/>
      </c>
      <c r="AO369" s="14" t="str">
        <f t="shared" si="406"/>
        <v/>
      </c>
      <c r="AP369" s="14" t="str">
        <f t="shared" si="407"/>
        <v/>
      </c>
      <c r="AQ369" s="14" t="str">
        <f t="shared" si="408"/>
        <v/>
      </c>
      <c r="AR369" s="14" t="str">
        <f t="shared" si="409"/>
        <v/>
      </c>
    </row>
    <row r="370" spans="1:44" x14ac:dyDescent="0.25">
      <c r="A370">
        <v>1</v>
      </c>
      <c r="B370" t="s">
        <v>28</v>
      </c>
      <c r="C370">
        <v>393106</v>
      </c>
      <c r="D370" s="40">
        <v>41374.666666666701</v>
      </c>
      <c r="E370" s="40">
        <v>41375.420833333301</v>
      </c>
      <c r="F370" s="40">
        <v>41376.338194444397</v>
      </c>
      <c r="G370" t="s">
        <v>29</v>
      </c>
      <c r="H370">
        <v>60000012326559</v>
      </c>
      <c r="I370" t="s">
        <v>2066</v>
      </c>
      <c r="J370" t="s">
        <v>2067</v>
      </c>
      <c r="K370" t="s">
        <v>32</v>
      </c>
      <c r="L370">
        <v>4</v>
      </c>
      <c r="M370" t="s">
        <v>33</v>
      </c>
      <c r="N370">
        <v>60000015461254</v>
      </c>
      <c r="O370">
        <v>60000016462663</v>
      </c>
      <c r="P370">
        <v>140205000000486</v>
      </c>
      <c r="R370" t="s">
        <v>34</v>
      </c>
      <c r="S370" t="s">
        <v>35</v>
      </c>
      <c r="T370" t="s">
        <v>36</v>
      </c>
      <c r="W370" t="s">
        <v>37</v>
      </c>
      <c r="AC370" t="s">
        <v>2068</v>
      </c>
      <c r="AD370" t="s">
        <v>1437</v>
      </c>
      <c r="AE370" s="14" t="str">
        <f t="shared" si="372"/>
        <v>Medica já oferece tarv para casais sorodiscordantes e acredita nos benefícios do tratamento para este perfil de paciente</v>
      </c>
      <c r="AF370" s="14" t="str">
        <f t="shared" si="374"/>
        <v>Medica já oferece tarv para casais sorodiscordantes e acredita nos benefícios do tratamento para este perfil de paciente</v>
      </c>
      <c r="AG370" s="14">
        <f t="shared" si="375"/>
        <v>1</v>
      </c>
      <c r="AH370" s="14">
        <f t="shared" ref="AH370:AL370" si="429">IFERROR(FIND("#",$AF370,AG370+1),LEN($AF370)+1)</f>
        <v>121</v>
      </c>
      <c r="AI370" s="14">
        <f t="shared" si="429"/>
        <v>121</v>
      </c>
      <c r="AJ370" s="14">
        <f t="shared" si="429"/>
        <v>121</v>
      </c>
      <c r="AK370" s="14">
        <f t="shared" si="429"/>
        <v>121</v>
      </c>
      <c r="AL370" s="14">
        <f t="shared" si="429"/>
        <v>121</v>
      </c>
      <c r="AM370" s="14" t="str">
        <f t="shared" si="404"/>
        <v>Medica já oferece tarv para casais sorodiscordantes e acredita nos benefícios do tratamento para este perfil de paciente</v>
      </c>
      <c r="AN370" s="14" t="str">
        <f t="shared" si="405"/>
        <v/>
      </c>
      <c r="AO370" s="14" t="str">
        <f t="shared" si="406"/>
        <v/>
      </c>
      <c r="AP370" s="14" t="str">
        <f t="shared" si="407"/>
        <v/>
      </c>
      <c r="AQ370" s="14" t="str">
        <f t="shared" si="408"/>
        <v/>
      </c>
      <c r="AR370" s="14" t="str">
        <f t="shared" si="409"/>
        <v/>
      </c>
    </row>
    <row r="371" spans="1:44" x14ac:dyDescent="0.25">
      <c r="A371">
        <v>1</v>
      </c>
      <c r="B371" t="s">
        <v>28</v>
      </c>
      <c r="C371">
        <v>393106</v>
      </c>
      <c r="D371" s="40">
        <v>41374.486111111102</v>
      </c>
      <c r="E371" s="40">
        <v>41375.422222222202</v>
      </c>
      <c r="F371" s="40">
        <v>41376.338194444397</v>
      </c>
      <c r="G371" t="s">
        <v>29</v>
      </c>
      <c r="H371">
        <v>60000012325731</v>
      </c>
      <c r="I371" t="s">
        <v>2026</v>
      </c>
      <c r="J371" t="s">
        <v>2027</v>
      </c>
      <c r="K371" t="s">
        <v>41</v>
      </c>
      <c r="L371">
        <v>6</v>
      </c>
      <c r="M371" t="s">
        <v>33</v>
      </c>
      <c r="N371">
        <v>60000015461254</v>
      </c>
      <c r="O371">
        <v>60000016462663</v>
      </c>
      <c r="P371">
        <v>140205000000493</v>
      </c>
      <c r="R371" t="s">
        <v>34</v>
      </c>
      <c r="S371" t="s">
        <v>35</v>
      </c>
      <c r="T371" t="s">
        <v>36</v>
      </c>
      <c r="W371" t="s">
        <v>37</v>
      </c>
      <c r="AC371" t="s">
        <v>2069</v>
      </c>
      <c r="AD371" t="s">
        <v>1437</v>
      </c>
      <c r="AE371" s="14" t="str">
        <f t="shared" si="372"/>
        <v>Tratamento de casais sorodiscordantesm medico ainda não faz isto em sua pratica clinica, não acredita nos benefícios do tratamento mais precoce</v>
      </c>
      <c r="AF371" s="14" t="str">
        <f t="shared" si="374"/>
        <v>Tratamento de casais sorodiscordantesm medico ainda não faz isto em sua pratica clinica, não acredita nos benefícios do tratamento mais precoce</v>
      </c>
      <c r="AG371" s="14">
        <f t="shared" si="375"/>
        <v>1</v>
      </c>
      <c r="AH371" s="14">
        <f t="shared" ref="AH371:AL371" si="430">IFERROR(FIND("#",$AF371,AG371+1),LEN($AF371)+1)</f>
        <v>144</v>
      </c>
      <c r="AI371" s="14">
        <f t="shared" si="430"/>
        <v>144</v>
      </c>
      <c r="AJ371" s="14">
        <f t="shared" si="430"/>
        <v>144</v>
      </c>
      <c r="AK371" s="14">
        <f t="shared" si="430"/>
        <v>144</v>
      </c>
      <c r="AL371" s="14">
        <f t="shared" si="430"/>
        <v>144</v>
      </c>
      <c r="AM371" s="14" t="str">
        <f t="shared" si="404"/>
        <v>Tratamento de casais sorodiscordantesm medico ainda não faz isto em sua pratica clinica, não acredita nos benefícios do tratamento mais precoce</v>
      </c>
      <c r="AN371" s="14" t="str">
        <f t="shared" si="405"/>
        <v/>
      </c>
      <c r="AO371" s="14" t="str">
        <f t="shared" si="406"/>
        <v/>
      </c>
      <c r="AP371" s="14" t="str">
        <f t="shared" si="407"/>
        <v/>
      </c>
      <c r="AQ371" s="14" t="str">
        <f t="shared" si="408"/>
        <v/>
      </c>
      <c r="AR371" s="14" t="str">
        <f t="shared" si="409"/>
        <v/>
      </c>
    </row>
    <row r="372" spans="1:44" x14ac:dyDescent="0.25">
      <c r="A372">
        <v>1</v>
      </c>
      <c r="B372" t="s">
        <v>28</v>
      </c>
      <c r="C372">
        <v>393106</v>
      </c>
      <c r="D372" s="40">
        <v>41374.416666666701</v>
      </c>
      <c r="E372" s="40">
        <v>41375.4194444444</v>
      </c>
      <c r="F372" s="40">
        <v>41376.338194444397</v>
      </c>
      <c r="G372" t="s">
        <v>29</v>
      </c>
      <c r="H372">
        <v>60000012469075</v>
      </c>
      <c r="I372" t="s">
        <v>1966</v>
      </c>
      <c r="J372" t="s">
        <v>1967</v>
      </c>
      <c r="K372" t="s">
        <v>41</v>
      </c>
      <c r="L372">
        <v>3</v>
      </c>
      <c r="M372" t="s">
        <v>33</v>
      </c>
      <c r="N372">
        <v>60000015461254</v>
      </c>
      <c r="O372">
        <v>60000016462663</v>
      </c>
      <c r="P372">
        <v>140205000000479</v>
      </c>
      <c r="R372" t="s">
        <v>34</v>
      </c>
      <c r="S372" t="s">
        <v>35</v>
      </c>
      <c r="T372" t="s">
        <v>36</v>
      </c>
      <c r="W372" t="s">
        <v>37</v>
      </c>
      <c r="AC372" t="s">
        <v>2070</v>
      </c>
      <c r="AD372" t="s">
        <v>1437</v>
      </c>
      <c r="AE372" s="14" t="str">
        <f t="shared" si="372"/>
        <v>Follow up do athus#obj medica tem posicionamento de não tratar casais sorodiscordantes, acredita que a adesão deste perfil de paciente não justifica as comorbidades e exposição a terapia antirretroviral</v>
      </c>
      <c r="AF372" s="14" t="str">
        <f t="shared" si="374"/>
        <v>Follow up do athus#obj medica tem posicionamento de não tratar casais sorodiscordantes, acredita que a adesão deste perfil de paciente não justifica as comorbidades e exposição a terapia antirretroviral</v>
      </c>
      <c r="AG372" s="14">
        <f t="shared" si="375"/>
        <v>19</v>
      </c>
      <c r="AH372" s="14">
        <f t="shared" ref="AH372:AL372" si="431">IFERROR(FIND("#",$AF372,AG372+1),LEN($AF372)+1)</f>
        <v>203</v>
      </c>
      <c r="AI372" s="14">
        <f t="shared" si="431"/>
        <v>203</v>
      </c>
      <c r="AJ372" s="14">
        <f t="shared" si="431"/>
        <v>203</v>
      </c>
      <c r="AK372" s="14">
        <f t="shared" si="431"/>
        <v>203</v>
      </c>
      <c r="AL372" s="14">
        <f t="shared" si="431"/>
        <v>203</v>
      </c>
      <c r="AM372" s="14" t="str">
        <f t="shared" si="404"/>
        <v>#obj medica tem posicionamento de não tratar casais sorodiscordantes, acredita que a adesão deste perfil de paciente não justifica as comorbidades e exposição a terapia antirretroviral</v>
      </c>
      <c r="AN372" s="14" t="str">
        <f t="shared" si="405"/>
        <v/>
      </c>
      <c r="AO372" s="14" t="str">
        <f t="shared" si="406"/>
        <v/>
      </c>
      <c r="AP372" s="14" t="str">
        <f t="shared" si="407"/>
        <v/>
      </c>
      <c r="AQ372" s="14" t="str">
        <f t="shared" si="408"/>
        <v/>
      </c>
      <c r="AR372" s="14" t="str">
        <f t="shared" si="409"/>
        <v/>
      </c>
    </row>
    <row r="373" spans="1:44" x14ac:dyDescent="0.25">
      <c r="A373">
        <v>1</v>
      </c>
      <c r="B373" t="s">
        <v>28</v>
      </c>
      <c r="C373">
        <v>393106</v>
      </c>
      <c r="D373" s="40">
        <v>41374.416666666701</v>
      </c>
      <c r="E373" s="40">
        <v>41375.4194444444</v>
      </c>
      <c r="F373" s="40">
        <v>41376.338194444397</v>
      </c>
      <c r="G373" t="s">
        <v>29</v>
      </c>
      <c r="H373">
        <v>60000012469075</v>
      </c>
      <c r="I373" t="s">
        <v>1966</v>
      </c>
      <c r="J373" t="s">
        <v>1967</v>
      </c>
      <c r="K373" t="s">
        <v>41</v>
      </c>
      <c r="L373">
        <v>3</v>
      </c>
      <c r="M373" t="s">
        <v>33</v>
      </c>
      <c r="N373">
        <v>60000015461254</v>
      </c>
      <c r="O373">
        <v>60000016462663</v>
      </c>
      <c r="P373">
        <v>140205000000479</v>
      </c>
      <c r="R373" t="s">
        <v>34</v>
      </c>
      <c r="S373" t="s">
        <v>35</v>
      </c>
      <c r="T373" t="s">
        <v>36</v>
      </c>
      <c r="W373" t="s">
        <v>37</v>
      </c>
      <c r="AC373" t="s">
        <v>2070</v>
      </c>
      <c r="AD373" t="s">
        <v>1437</v>
      </c>
      <c r="AE373" s="14" t="str">
        <f t="shared" si="372"/>
        <v>Follow up do athus#obj medica tem posicionamento de não tratar casais sorodiscordantes, acredita que a adesão deste perfil de paciente não justifica as comorbidades e exposição a terapia antirretroviral</v>
      </c>
      <c r="AF373" s="14" t="str">
        <f t="shared" si="374"/>
        <v>Follow up do athus#obj medica tem posicionamento de não tratar casais sorodiscordantes, acredita que a adesão deste perfil de paciente não justifica as comorbidades e exposição a terapia antirretroviral</v>
      </c>
      <c r="AG373" s="14">
        <f t="shared" si="375"/>
        <v>19</v>
      </c>
      <c r="AH373" s="14">
        <f t="shared" ref="AH373:AL373" si="432">IFERROR(FIND("#",$AF373,AG373+1),LEN($AF373)+1)</f>
        <v>203</v>
      </c>
      <c r="AI373" s="14">
        <f t="shared" si="432"/>
        <v>203</v>
      </c>
      <c r="AJ373" s="14">
        <f t="shared" si="432"/>
        <v>203</v>
      </c>
      <c r="AK373" s="14">
        <f t="shared" si="432"/>
        <v>203</v>
      </c>
      <c r="AL373" s="14">
        <f t="shared" si="432"/>
        <v>203</v>
      </c>
      <c r="AM373" s="14" t="str">
        <f t="shared" si="404"/>
        <v>#obj medica tem posicionamento de não tratar casais sorodiscordantes, acredita que a adesão deste perfil de paciente não justifica as comorbidades e exposição a terapia antirretroviral</v>
      </c>
      <c r="AN373" s="14" t="str">
        <f t="shared" si="405"/>
        <v/>
      </c>
      <c r="AO373" s="14" t="str">
        <f t="shared" si="406"/>
        <v/>
      </c>
      <c r="AP373" s="14" t="str">
        <f t="shared" si="407"/>
        <v/>
      </c>
      <c r="AQ373" s="14" t="str">
        <f t="shared" si="408"/>
        <v/>
      </c>
      <c r="AR373" s="14" t="str">
        <f t="shared" si="409"/>
        <v/>
      </c>
    </row>
    <row r="374" spans="1:44" x14ac:dyDescent="0.25">
      <c r="A374">
        <v>1</v>
      </c>
      <c r="B374" t="s">
        <v>28</v>
      </c>
      <c r="C374">
        <v>393106</v>
      </c>
      <c r="D374" s="40">
        <v>41373.707638888904</v>
      </c>
      <c r="E374" s="40">
        <v>41373.7097222222</v>
      </c>
      <c r="F374" s="40">
        <v>41374.343055555597</v>
      </c>
      <c r="G374" t="s">
        <v>29</v>
      </c>
      <c r="H374">
        <v>60000012429631</v>
      </c>
      <c r="I374" t="s">
        <v>274</v>
      </c>
      <c r="J374" t="s">
        <v>275</v>
      </c>
      <c r="K374" t="s">
        <v>32</v>
      </c>
      <c r="L374">
        <v>6</v>
      </c>
      <c r="M374" t="s">
        <v>4829</v>
      </c>
      <c r="N374">
        <v>60000015461254</v>
      </c>
      <c r="O374">
        <v>60000016462663</v>
      </c>
      <c r="P374">
        <v>140205000000465</v>
      </c>
      <c r="R374" t="s">
        <v>34</v>
      </c>
      <c r="S374" t="s">
        <v>35</v>
      </c>
      <c r="T374" t="s">
        <v>36</v>
      </c>
      <c r="W374" t="s">
        <v>37</v>
      </c>
      <c r="AC374" t="s">
        <v>2071</v>
      </c>
      <c r="AD374" t="s">
        <v>1437</v>
      </c>
      <c r="AE374" s="14" t="str">
        <f t="shared" si="372"/>
        <v>Falar sobre taxa de 83% em estudo de kaletra citado no consensoComorbidadesVisita com Adriano e Everson para conversar sobre posicionamento de kaletra no Brasil</v>
      </c>
      <c r="AF374" s="14" t="str">
        <f t="shared" si="374"/>
        <v>Falar sobre taxa de 83% em estudo de kaletra citado no consensoComorbidadesVisita com Adriano e Everson para conversar sobre posicionamento de kaletra no Brasil</v>
      </c>
      <c r="AG374" s="14">
        <f t="shared" si="375"/>
        <v>1</v>
      </c>
      <c r="AH374" s="14">
        <f t="shared" ref="AH374:AL374" si="433">IFERROR(FIND("#",$AF374,AG374+1),LEN($AF374)+1)</f>
        <v>161</v>
      </c>
      <c r="AI374" s="14">
        <f t="shared" si="433"/>
        <v>161</v>
      </c>
      <c r="AJ374" s="14">
        <f t="shared" si="433"/>
        <v>161</v>
      </c>
      <c r="AK374" s="14">
        <f t="shared" si="433"/>
        <v>161</v>
      </c>
      <c r="AL374" s="14">
        <f t="shared" si="433"/>
        <v>161</v>
      </c>
      <c r="AM374" s="14" t="str">
        <f t="shared" si="404"/>
        <v>Falar sobre taxa de 83% em estudo de kaletra citado no consensoComorbidadesVisita com Adriano e Everson para conversar sobre posicionamento de kaletra no Brasil</v>
      </c>
      <c r="AN374" s="14" t="str">
        <f t="shared" si="405"/>
        <v/>
      </c>
      <c r="AO374" s="14" t="str">
        <f t="shared" si="406"/>
        <v/>
      </c>
      <c r="AP374" s="14" t="str">
        <f t="shared" si="407"/>
        <v/>
      </c>
      <c r="AQ374" s="14" t="str">
        <f t="shared" si="408"/>
        <v/>
      </c>
      <c r="AR374" s="14" t="str">
        <f t="shared" si="409"/>
        <v/>
      </c>
    </row>
    <row r="375" spans="1:44" x14ac:dyDescent="0.25">
      <c r="A375">
        <v>1</v>
      </c>
      <c r="B375" t="s">
        <v>28</v>
      </c>
      <c r="C375">
        <v>393106</v>
      </c>
      <c r="D375" s="40">
        <v>41373.626388888901</v>
      </c>
      <c r="E375" s="40">
        <v>41373.628472222197</v>
      </c>
      <c r="F375" s="40">
        <v>41373.594444444403</v>
      </c>
      <c r="G375" t="s">
        <v>29</v>
      </c>
      <c r="H375">
        <v>60000012291559</v>
      </c>
      <c r="I375" t="s">
        <v>2072</v>
      </c>
      <c r="J375" t="s">
        <v>2073</v>
      </c>
      <c r="K375" t="s">
        <v>32</v>
      </c>
      <c r="L375">
        <v>4</v>
      </c>
      <c r="M375" t="s">
        <v>33</v>
      </c>
      <c r="N375">
        <v>60000015461254</v>
      </c>
      <c r="O375">
        <v>60000016462663</v>
      </c>
      <c r="P375">
        <v>140205000000419</v>
      </c>
      <c r="R375" t="s">
        <v>34</v>
      </c>
      <c r="S375" t="s">
        <v>35</v>
      </c>
      <c r="T375" t="s">
        <v>36</v>
      </c>
      <c r="W375" t="s">
        <v>37</v>
      </c>
      <c r="AC375" t="s">
        <v>2074</v>
      </c>
      <c r="AD375" t="s">
        <v>1437</v>
      </c>
      <c r="AE375" s="14" t="str">
        <f t="shared" si="372"/>
        <v>Dados do consenso e benefícios de kaletra frente a outros ip,sMedica tem tratado HIV apenas em pacientes coinfectados</v>
      </c>
      <c r="AF375" s="14" t="str">
        <f t="shared" si="374"/>
        <v>Dados do consenso e benefícios de kaletra frente a outros ip,sMedica tem tratado HIV apenas em pacientes coinfectados</v>
      </c>
      <c r="AG375" s="14">
        <f t="shared" si="375"/>
        <v>1</v>
      </c>
      <c r="AH375" s="14">
        <f t="shared" ref="AH375:AL375" si="434">IFERROR(FIND("#",$AF375,AG375+1),LEN($AF375)+1)</f>
        <v>118</v>
      </c>
      <c r="AI375" s="14">
        <f t="shared" si="434"/>
        <v>118</v>
      </c>
      <c r="AJ375" s="14">
        <f t="shared" si="434"/>
        <v>118</v>
      </c>
      <c r="AK375" s="14">
        <f t="shared" si="434"/>
        <v>118</v>
      </c>
      <c r="AL375" s="14">
        <f t="shared" si="434"/>
        <v>118</v>
      </c>
      <c r="AM375" s="14" t="str">
        <f t="shared" si="404"/>
        <v>Dados do consenso e benefícios de kaletra frente a outros ip,sMedica tem tratado HIV apenas em pacientes coinfectados</v>
      </c>
      <c r="AN375" s="14" t="str">
        <f t="shared" si="405"/>
        <v/>
      </c>
      <c r="AO375" s="14" t="str">
        <f t="shared" si="406"/>
        <v/>
      </c>
      <c r="AP375" s="14" t="str">
        <f t="shared" si="407"/>
        <v/>
      </c>
      <c r="AQ375" s="14" t="str">
        <f t="shared" si="408"/>
        <v/>
      </c>
      <c r="AR375" s="14" t="str">
        <f t="shared" si="409"/>
        <v/>
      </c>
    </row>
    <row r="376" spans="1:44" x14ac:dyDescent="0.25">
      <c r="A376">
        <v>1</v>
      </c>
      <c r="B376" t="s">
        <v>28</v>
      </c>
      <c r="C376">
        <v>393106</v>
      </c>
      <c r="D376" s="40">
        <v>41373.479166666701</v>
      </c>
      <c r="E376" s="40">
        <v>41373.625694444403</v>
      </c>
      <c r="F376" s="40">
        <v>41373.594444444403</v>
      </c>
      <c r="G376" t="s">
        <v>29</v>
      </c>
      <c r="H376">
        <v>60000012333775</v>
      </c>
      <c r="I376" t="s">
        <v>2075</v>
      </c>
      <c r="J376" t="s">
        <v>2076</v>
      </c>
      <c r="K376" t="s">
        <v>32</v>
      </c>
      <c r="L376">
        <v>4</v>
      </c>
      <c r="M376" t="s">
        <v>33</v>
      </c>
      <c r="N376">
        <v>60000015461254</v>
      </c>
      <c r="O376">
        <v>60000016462663</v>
      </c>
      <c r="P376">
        <v>140205000000410</v>
      </c>
      <c r="R376" t="s">
        <v>34</v>
      </c>
      <c r="S376" t="s">
        <v>35</v>
      </c>
      <c r="T376" t="s">
        <v>36</v>
      </c>
      <c r="W376" t="s">
        <v>37</v>
      </c>
      <c r="AC376" t="s">
        <v>2077</v>
      </c>
      <c r="AD376" t="s">
        <v>1437</v>
      </c>
      <c r="AE376" s="14" t="str">
        <f t="shared" si="372"/>
        <v>Conversamos sobre tratamento de casais sorodiscordantes medico já tem como rotina em subtrativa clinicaMedico tem vasta experiência com kaletra uma vez ao dia para pacientes virgens e experimentadosFalei sobre possibilidade de realização de evento para a prefeitura de sao Paulo</v>
      </c>
      <c r="AF376" s="14" t="str">
        <f t="shared" si="374"/>
        <v>Conversamos sobre tratamento de casais sorodiscordantes medico já tem como rotina em subtrativa clinicaMedico tem vasta experiência com kaletra uma vez ao dia para pacientes virgens e experimentadosFalei sobre possibilidade de realização de evento para a prefeitura de sao Paulo</v>
      </c>
      <c r="AG376" s="14">
        <f t="shared" si="375"/>
        <v>1</v>
      </c>
      <c r="AH376" s="14">
        <f t="shared" ref="AH376:AL376" si="435">IFERROR(FIND("#",$AF376,AG376+1),LEN($AF376)+1)</f>
        <v>279</v>
      </c>
      <c r="AI376" s="14">
        <f t="shared" si="435"/>
        <v>279</v>
      </c>
      <c r="AJ376" s="14">
        <f t="shared" si="435"/>
        <v>279</v>
      </c>
      <c r="AK376" s="14">
        <f t="shared" si="435"/>
        <v>279</v>
      </c>
      <c r="AL376" s="14">
        <f t="shared" si="435"/>
        <v>279</v>
      </c>
      <c r="AM376" s="14" t="str">
        <f t="shared" si="404"/>
        <v>Conversamos sobre tratamento de casais sorodiscordantes medico já tem como rotina em subtrativa clinicaMedico tem vasta experiência com kaletra uma vez ao dia para pacientes virgens e experimentadosFalei sobre possibilidade de realização de evento para a prefeitura de sao Paulo</v>
      </c>
      <c r="AN376" s="14" t="str">
        <f t="shared" si="405"/>
        <v/>
      </c>
      <c r="AO376" s="14" t="str">
        <f t="shared" si="406"/>
        <v/>
      </c>
      <c r="AP376" s="14" t="str">
        <f t="shared" si="407"/>
        <v/>
      </c>
      <c r="AQ376" s="14" t="str">
        <f t="shared" si="408"/>
        <v/>
      </c>
      <c r="AR376" s="14" t="str">
        <f t="shared" si="409"/>
        <v/>
      </c>
    </row>
    <row r="377" spans="1:44" x14ac:dyDescent="0.25">
      <c r="A377">
        <v>1</v>
      </c>
      <c r="B377" t="s">
        <v>28</v>
      </c>
      <c r="C377">
        <v>393106</v>
      </c>
      <c r="D377" s="40">
        <v>41373.431250000001</v>
      </c>
      <c r="E377" s="40">
        <v>41373.506249999999</v>
      </c>
      <c r="F377" s="40">
        <v>41373.474305555603</v>
      </c>
      <c r="G377" t="s">
        <v>29</v>
      </c>
      <c r="H377">
        <v>60000012389579</v>
      </c>
      <c r="I377" t="s">
        <v>2078</v>
      </c>
      <c r="J377" t="s">
        <v>2079</v>
      </c>
      <c r="K377" t="s">
        <v>32</v>
      </c>
      <c r="L377">
        <v>4</v>
      </c>
      <c r="M377" t="s">
        <v>33</v>
      </c>
      <c r="N377">
        <v>60000015461254</v>
      </c>
      <c r="O377">
        <v>60000016462663</v>
      </c>
      <c r="P377">
        <v>140205000000391</v>
      </c>
      <c r="R377" t="s">
        <v>34</v>
      </c>
      <c r="S377" t="s">
        <v>35</v>
      </c>
      <c r="T377" t="s">
        <v>36</v>
      </c>
      <c r="W377" t="s">
        <v>37</v>
      </c>
      <c r="AC377" t="s">
        <v>2080</v>
      </c>
      <c r="AD377" t="s">
        <v>1437</v>
      </c>
      <c r="AE377" s="14" t="str">
        <f t="shared" si="372"/>
        <v>Conversamos sobre tratamento de casais sorodisrcodantes e o mesmo já oferece tarv para pacientes dentro deste perfil#objQuando falamos do consenso o mesmo coloca objeção de atazanavir é tratamento alternativo devido ao custo no consenso brasileiro e ressalta guidelines internacionais@ medico medico relatou sua pratica clinica em gestantes com carga viranl indetectavel em manter dose de kaletra mas em paciente que inicia tarv devido a gestação de começar em dose ajustada de 3 comprimidos de kaletra duas vezes ao dia baseado em seus dados em estudo apresentado no Croi, medico disse ter visto bula americana já alterada</v>
      </c>
      <c r="AF377" s="14" t="str">
        <f t="shared" si="374"/>
        <v>Conversamos sobre tratamento de casais sorodisrcodantes e o mesmo já oferece tarv para pacientes dentro deste perfil#objQuando falamos do consenso o mesmo coloca objeção de atazanavir é tratamento alternativo devido ao custo no consenso brasileiro e ressalta guidelines internacionais@medico medico relatou sua pratica clinica em gestantes com carga viranl indetectavel em manter dose de kaletra mas em paciente que inicia tarv devido a gestação de começar em dose ajustada de 3 comprimidos de kaletra duas vezes ao dia baseado em seus dados em estudo apresentado no Croi, medico disse ter visto bula americana já alterada</v>
      </c>
      <c r="AG377" s="14">
        <f t="shared" si="375"/>
        <v>117</v>
      </c>
      <c r="AH377" s="14">
        <f t="shared" ref="AH377:AL377" si="436">IFERROR(FIND("#",$AF377,AG377+1),LEN($AF377)+1)</f>
        <v>623</v>
      </c>
      <c r="AI377" s="14">
        <f t="shared" si="436"/>
        <v>623</v>
      </c>
      <c r="AJ377" s="14">
        <f t="shared" si="436"/>
        <v>623</v>
      </c>
      <c r="AK377" s="14">
        <f t="shared" si="436"/>
        <v>623</v>
      </c>
      <c r="AL377" s="14">
        <f t="shared" si="436"/>
        <v>623</v>
      </c>
      <c r="AM377" s="14" t="str">
        <f t="shared" si="404"/>
        <v>#objQuando falamos do consenso o mesmo coloca objeção de atazanavir é tratamento alternativo devido ao custo no consenso brasileiro e ressalta guidelines internacionais@medico medico relatou sua pratica clinica em gestantes com carga viranl indetectavel em manter dose de kaletra mas em paciente que inicia tarv devido a gestação de começar em dose ajustada de 3 comprimidos de kaletra duas vezes ao dia baseado em seus dados em estudo apresentado no Croi, medico disse ter visto bula americana já alterada</v>
      </c>
      <c r="AN377" s="14" t="str">
        <f t="shared" si="405"/>
        <v/>
      </c>
      <c r="AO377" s="14" t="str">
        <f t="shared" si="406"/>
        <v/>
      </c>
      <c r="AP377" s="14" t="str">
        <f t="shared" si="407"/>
        <v/>
      </c>
      <c r="AQ377" s="14" t="str">
        <f t="shared" si="408"/>
        <v/>
      </c>
      <c r="AR377" s="14" t="str">
        <f t="shared" si="409"/>
        <v/>
      </c>
    </row>
    <row r="378" spans="1:44" x14ac:dyDescent="0.25">
      <c r="A378">
        <v>1</v>
      </c>
      <c r="B378" t="s">
        <v>28</v>
      </c>
      <c r="C378">
        <v>393106</v>
      </c>
      <c r="D378" s="40">
        <v>41373.340277777803</v>
      </c>
      <c r="E378" s="40">
        <v>41373.525000000001</v>
      </c>
      <c r="F378" s="40">
        <v>41373.563194444403</v>
      </c>
      <c r="G378" t="s">
        <v>29</v>
      </c>
      <c r="H378">
        <v>60000012268919</v>
      </c>
      <c r="I378" t="s">
        <v>2081</v>
      </c>
      <c r="J378" t="s">
        <v>2082</v>
      </c>
      <c r="K378" t="s">
        <v>41</v>
      </c>
      <c r="L378">
        <v>3</v>
      </c>
      <c r="M378" t="s">
        <v>33</v>
      </c>
      <c r="N378">
        <v>60000015461254</v>
      </c>
      <c r="O378">
        <v>60000016462663</v>
      </c>
      <c r="P378">
        <v>140205000000401</v>
      </c>
      <c r="R378" t="s">
        <v>34</v>
      </c>
      <c r="S378" t="s">
        <v>35</v>
      </c>
      <c r="T378" t="s">
        <v>36</v>
      </c>
      <c r="W378" t="s">
        <v>37</v>
      </c>
      <c r="AC378" t="s">
        <v>2083</v>
      </c>
      <c r="AD378" t="s">
        <v>1437</v>
      </c>
      <c r="AE378" s="14" t="str">
        <f t="shared" si="372"/>
        <v>Conversamos sobre os projetosTratamento de casais sorodiscordantesMedica hoje atua de forma política no programa estadual, mas não tem mais pratica clinica</v>
      </c>
      <c r="AF378" s="14" t="str">
        <f t="shared" si="374"/>
        <v>Conversamos sobre os projetosTratamento de casais sorodiscordantesMedica hoje atua de forma política no programa estadual, mas não tem mais pratica clinica</v>
      </c>
      <c r="AG378" s="14">
        <f t="shared" si="375"/>
        <v>1</v>
      </c>
      <c r="AH378" s="14">
        <f t="shared" ref="AH378:AL378" si="437">IFERROR(FIND("#",$AF378,AG378+1),LEN($AF378)+1)</f>
        <v>156</v>
      </c>
      <c r="AI378" s="14">
        <f t="shared" si="437"/>
        <v>156</v>
      </c>
      <c r="AJ378" s="14">
        <f t="shared" si="437"/>
        <v>156</v>
      </c>
      <c r="AK378" s="14">
        <f t="shared" si="437"/>
        <v>156</v>
      </c>
      <c r="AL378" s="14">
        <f t="shared" si="437"/>
        <v>156</v>
      </c>
      <c r="AM378" s="14" t="str">
        <f t="shared" si="404"/>
        <v>Conversamos sobre os projetosTratamento de casais sorodiscordantesMedica hoje atua de forma política no programa estadual, mas não tem mais pratica clinica</v>
      </c>
      <c r="AN378" s="14" t="str">
        <f t="shared" si="405"/>
        <v/>
      </c>
      <c r="AO378" s="14" t="str">
        <f t="shared" si="406"/>
        <v/>
      </c>
      <c r="AP378" s="14" t="str">
        <f t="shared" si="407"/>
        <v/>
      </c>
      <c r="AQ378" s="14" t="str">
        <f t="shared" si="408"/>
        <v/>
      </c>
      <c r="AR378" s="14" t="str">
        <f t="shared" si="409"/>
        <v/>
      </c>
    </row>
    <row r="379" spans="1:44" x14ac:dyDescent="0.25">
      <c r="A379">
        <v>1</v>
      </c>
      <c r="B379" t="s">
        <v>28</v>
      </c>
      <c r="C379">
        <v>393106</v>
      </c>
      <c r="D379" s="40">
        <v>41372.646527777797</v>
      </c>
      <c r="E379" s="40">
        <v>41372.647916666698</v>
      </c>
      <c r="F379" s="40">
        <v>41372.609722222202</v>
      </c>
      <c r="G379" t="s">
        <v>29</v>
      </c>
      <c r="H379">
        <v>60000012528751</v>
      </c>
      <c r="I379" t="s">
        <v>209</v>
      </c>
      <c r="J379" t="s">
        <v>210</v>
      </c>
      <c r="K379" t="s">
        <v>32</v>
      </c>
      <c r="L379">
        <v>6</v>
      </c>
      <c r="M379" t="s">
        <v>33</v>
      </c>
      <c r="N379">
        <v>60000015461254</v>
      </c>
      <c r="O379">
        <v>60000016462663</v>
      </c>
      <c r="P379">
        <v>140205000000373</v>
      </c>
      <c r="R379" t="s">
        <v>34</v>
      </c>
      <c r="S379" t="s">
        <v>35</v>
      </c>
      <c r="T379" t="s">
        <v>36</v>
      </c>
      <c r="W379" t="s">
        <v>37</v>
      </c>
      <c r="AC379" t="s">
        <v>211</v>
      </c>
      <c r="AD379" t="s">
        <v>1437</v>
      </c>
      <c r="AE379" s="14" t="str">
        <f t="shared" si="372"/>
        <v>Tratamento de casais sorodisrcodantesMedica já oferece tarv para este perfil de paciente e ver o beneficio de kaletra com recuperação imunológica</v>
      </c>
      <c r="AF379" s="14" t="str">
        <f t="shared" si="374"/>
        <v>Tratamento de casais sorodisrcodantesMedica já oferece tarv para este perfil de paciente e ver o beneficio de kaletra com recuperação imunológica</v>
      </c>
      <c r="AG379" s="14">
        <f t="shared" si="375"/>
        <v>1</v>
      </c>
      <c r="AH379" s="14">
        <f t="shared" ref="AH379:AL379" si="438">IFERROR(FIND("#",$AF379,AG379+1),LEN($AF379)+1)</f>
        <v>146</v>
      </c>
      <c r="AI379" s="14">
        <f t="shared" si="438"/>
        <v>146</v>
      </c>
      <c r="AJ379" s="14">
        <f t="shared" si="438"/>
        <v>146</v>
      </c>
      <c r="AK379" s="14">
        <f t="shared" si="438"/>
        <v>146</v>
      </c>
      <c r="AL379" s="14">
        <f t="shared" si="438"/>
        <v>146</v>
      </c>
      <c r="AM379" s="14" t="str">
        <f t="shared" si="404"/>
        <v>Tratamento de casais sorodisrcodantesMedica já oferece tarv para este perfil de paciente e ver o beneficio de kaletra com recuperação imunológica</v>
      </c>
      <c r="AN379" s="14" t="str">
        <f t="shared" si="405"/>
        <v/>
      </c>
      <c r="AO379" s="14" t="str">
        <f t="shared" si="406"/>
        <v/>
      </c>
      <c r="AP379" s="14" t="str">
        <f t="shared" si="407"/>
        <v/>
      </c>
      <c r="AQ379" s="14" t="str">
        <f t="shared" si="408"/>
        <v/>
      </c>
      <c r="AR379" s="14" t="str">
        <f t="shared" si="409"/>
        <v/>
      </c>
    </row>
    <row r="380" spans="1:44" x14ac:dyDescent="0.25">
      <c r="A380">
        <v>1</v>
      </c>
      <c r="B380" t="s">
        <v>28</v>
      </c>
      <c r="C380">
        <v>393106</v>
      </c>
      <c r="D380" s="40">
        <v>41372.645138888904</v>
      </c>
      <c r="E380" s="40">
        <v>41372.645833333299</v>
      </c>
      <c r="F380" s="40">
        <v>41372.609722222202</v>
      </c>
      <c r="G380" t="s">
        <v>29</v>
      </c>
      <c r="H380">
        <v>60000012500839</v>
      </c>
      <c r="I380" t="s">
        <v>212</v>
      </c>
      <c r="J380" t="s">
        <v>213</v>
      </c>
      <c r="K380" t="s">
        <v>32</v>
      </c>
      <c r="L380">
        <v>4</v>
      </c>
      <c r="M380" t="s">
        <v>33</v>
      </c>
      <c r="N380">
        <v>60000015461254</v>
      </c>
      <c r="O380">
        <v>60000016462663</v>
      </c>
      <c r="P380">
        <v>140205000000366</v>
      </c>
      <c r="R380" t="s">
        <v>34</v>
      </c>
      <c r="S380" t="s">
        <v>35</v>
      </c>
      <c r="T380" t="s">
        <v>36</v>
      </c>
      <c r="W380" t="s">
        <v>37</v>
      </c>
      <c r="AC380" t="s">
        <v>214</v>
      </c>
      <c r="AD380" t="s">
        <v>1437</v>
      </c>
      <c r="AE380" s="14" t="str">
        <f t="shared" si="372"/>
        <v>Conversei sobre logística de pacientes virgens de terapia para a Várzea do Carmo e possibilidade de educação medica continuada</v>
      </c>
      <c r="AF380" s="14" t="str">
        <f t="shared" si="374"/>
        <v>Conversei sobre logística de pacientes virgens de terapia para a Várzea do Carmo e possibilidade de educação medica continuada</v>
      </c>
      <c r="AG380" s="14">
        <f t="shared" si="375"/>
        <v>1</v>
      </c>
      <c r="AH380" s="14">
        <f t="shared" ref="AH380:AL380" si="439">IFERROR(FIND("#",$AF380,AG380+1),LEN($AF380)+1)</f>
        <v>127</v>
      </c>
      <c r="AI380" s="14">
        <f t="shared" si="439"/>
        <v>127</v>
      </c>
      <c r="AJ380" s="14">
        <f t="shared" si="439"/>
        <v>127</v>
      </c>
      <c r="AK380" s="14">
        <f t="shared" si="439"/>
        <v>127</v>
      </c>
      <c r="AL380" s="14">
        <f t="shared" si="439"/>
        <v>127</v>
      </c>
      <c r="AM380" s="14" t="str">
        <f t="shared" si="404"/>
        <v>Conversei sobre logística de pacientes virgens de terapia para a Várzea do Carmo e possibilidade de educação medica continuada</v>
      </c>
      <c r="AN380" s="14" t="str">
        <f t="shared" si="405"/>
        <v/>
      </c>
      <c r="AO380" s="14" t="str">
        <f t="shared" si="406"/>
        <v/>
      </c>
      <c r="AP380" s="14" t="str">
        <f t="shared" si="407"/>
        <v/>
      </c>
      <c r="AQ380" s="14" t="str">
        <f t="shared" si="408"/>
        <v/>
      </c>
      <c r="AR380" s="14" t="str">
        <f t="shared" si="409"/>
        <v/>
      </c>
    </row>
    <row r="381" spans="1:44" x14ac:dyDescent="0.25">
      <c r="A381">
        <v>1</v>
      </c>
      <c r="B381" t="s">
        <v>28</v>
      </c>
      <c r="C381">
        <v>393106</v>
      </c>
      <c r="D381" s="40">
        <v>41372.6340277778</v>
      </c>
      <c r="E381" s="40">
        <v>41372.640972222202</v>
      </c>
      <c r="F381" s="40">
        <v>41372.609722222202</v>
      </c>
      <c r="G381" t="s">
        <v>29</v>
      </c>
      <c r="H381">
        <v>60000012426163</v>
      </c>
      <c r="I381" t="s">
        <v>215</v>
      </c>
      <c r="J381" t="s">
        <v>216</v>
      </c>
      <c r="K381" t="s">
        <v>32</v>
      </c>
      <c r="L381">
        <v>4</v>
      </c>
      <c r="M381" t="s">
        <v>33</v>
      </c>
      <c r="N381">
        <v>60000015461254</v>
      </c>
      <c r="O381">
        <v>60000016462663</v>
      </c>
      <c r="P381">
        <v>140205000000352</v>
      </c>
      <c r="R381" t="s">
        <v>34</v>
      </c>
      <c r="S381" t="s">
        <v>35</v>
      </c>
      <c r="T381" t="s">
        <v>36</v>
      </c>
      <c r="W381" t="s">
        <v>37</v>
      </c>
      <c r="AC381" t="s">
        <v>217</v>
      </c>
      <c r="AD381" t="s">
        <v>1437</v>
      </c>
      <c r="AE381" s="14" t="str">
        <f t="shared" si="372"/>
        <v>Conversamos sobre mudanças no consenso e tratamento de casais sorodisrcodantes, medico percebe como delicado inicio cada vez mais precoce, já que o inicio do tratamento não pode ser interrompido em nenhum momento da vida do mesmoFalou sobre benefícios de kaletra qd: tdf e atv com maior nefrotoxicidade renal, menor penetração em snc, e impossibilidade de uso de inibidores de bomba de próton#mercado relatou que em sua pratica clinica icterícia é o evento adverso muito freqüente, quase todos seus pacientes que utilizaram atazanavir tiveram problema</v>
      </c>
      <c r="AF381" s="14" t="str">
        <f t="shared" si="374"/>
        <v>Conversamos sobre mudanças no consenso e tratamento de casais sorodisrcodantes, medico percebe como delicado inicio cada vez mais precoce, já que o inicio do tratamento não pode ser interrompido em nenhum momento da vida do mesmoFalou sobre benefícios de kaletra qd: tdf e atv com maior nefrotoxicidade renal, menor penetração em snc, e impossibilidade de uso de inibidores de bomba de próton#mercado relatou que em sua pratica clinica icterícia é o evento adverso muito freqüente, quase todos seus pacientes que utilizaram atazanavir tiveram problema</v>
      </c>
      <c r="AG381" s="14">
        <f t="shared" si="375"/>
        <v>393</v>
      </c>
      <c r="AH381" s="14">
        <f t="shared" ref="AH381:AL381" si="440">IFERROR(FIND("#",$AF381,AG381+1),LEN($AF381)+1)</f>
        <v>552</v>
      </c>
      <c r="AI381" s="14">
        <f t="shared" si="440"/>
        <v>552</v>
      </c>
      <c r="AJ381" s="14">
        <f t="shared" si="440"/>
        <v>552</v>
      </c>
      <c r="AK381" s="14">
        <f t="shared" si="440"/>
        <v>552</v>
      </c>
      <c r="AL381" s="14">
        <f t="shared" si="440"/>
        <v>552</v>
      </c>
      <c r="AM381" s="14" t="str">
        <f t="shared" si="404"/>
        <v>#mercado relatou que em sua pratica clinica icterícia é o evento adverso muito freqüente, quase todos seus pacientes que utilizaram atazanavir tiveram problema</v>
      </c>
      <c r="AN381" s="14" t="str">
        <f t="shared" si="405"/>
        <v/>
      </c>
      <c r="AO381" s="14" t="str">
        <f t="shared" si="406"/>
        <v/>
      </c>
      <c r="AP381" s="14" t="str">
        <f t="shared" si="407"/>
        <v/>
      </c>
      <c r="AQ381" s="14" t="str">
        <f t="shared" si="408"/>
        <v/>
      </c>
      <c r="AR381" s="14" t="str">
        <f t="shared" si="409"/>
        <v/>
      </c>
    </row>
    <row r="382" spans="1:44" x14ac:dyDescent="0.25">
      <c r="A382">
        <v>1</v>
      </c>
      <c r="B382" t="s">
        <v>28</v>
      </c>
      <c r="C382">
        <v>393106</v>
      </c>
      <c r="D382" s="40">
        <v>41372.619444444397</v>
      </c>
      <c r="E382" s="40">
        <v>41372.6340277778</v>
      </c>
      <c r="F382" s="40">
        <v>41372.597916666702</v>
      </c>
      <c r="G382" t="s">
        <v>29</v>
      </c>
      <c r="H382">
        <v>60000012551531</v>
      </c>
      <c r="I382" t="s">
        <v>218</v>
      </c>
      <c r="J382" t="s">
        <v>219</v>
      </c>
      <c r="K382" t="s">
        <v>32</v>
      </c>
      <c r="L382">
        <v>6</v>
      </c>
      <c r="M382" t="s">
        <v>33</v>
      </c>
      <c r="N382">
        <v>60000015461254</v>
      </c>
      <c r="O382">
        <v>60000016462663</v>
      </c>
      <c r="P382">
        <v>140205000000345</v>
      </c>
      <c r="R382" t="s">
        <v>34</v>
      </c>
      <c r="S382" t="s">
        <v>35</v>
      </c>
      <c r="T382" t="s">
        <v>36</v>
      </c>
      <c r="W382" t="s">
        <v>37</v>
      </c>
      <c r="AC382" t="s">
        <v>220</v>
      </c>
      <c r="AD382" t="s">
        <v>1437</v>
      </c>
      <c r="AE382" s="14" t="str">
        <f t="shared" si="372"/>
        <v>Medica teve pouca oportunidade de inicio de tarv para casais sorodisrcodantes, mas já oferece quando aparece este perfil de paciente, relatou que grande parte dos seus pacientes tem dislipidemia independente do esquema que usa, mas a maioria com ip com ritonavir#obj teve dois pacientes que não toleraram esquema de kaletra uma vez ao dia e acabaram usando duas vezes ao dia mesmo com tdf e azt</v>
      </c>
      <c r="AF382" s="14" t="str">
        <f t="shared" si="374"/>
        <v>Medica teve pouca oportunidade de inicio de tarv para casais sorodisrcodantes, mas já oferece quando aparece este perfil de paciente, relatou que grande parte dos seus pacientes tem dislipidemia independente do esquema que usa, mas a maioria com ip com ritonavir#obj teve dois pacientes que não toleraram esquema de kaletra uma vez ao dia e acabaram usando duas vezes ao dia mesmo com tdf e azt</v>
      </c>
      <c r="AG382" s="14">
        <f t="shared" si="375"/>
        <v>263</v>
      </c>
      <c r="AH382" s="14">
        <f t="shared" ref="AH382:AL382" si="441">IFERROR(FIND("#",$AF382,AG382+1),LEN($AF382)+1)</f>
        <v>395</v>
      </c>
      <c r="AI382" s="14">
        <f t="shared" si="441"/>
        <v>395</v>
      </c>
      <c r="AJ382" s="14">
        <f t="shared" si="441"/>
        <v>395</v>
      </c>
      <c r="AK382" s="14">
        <f t="shared" si="441"/>
        <v>395</v>
      </c>
      <c r="AL382" s="14">
        <f t="shared" si="441"/>
        <v>395</v>
      </c>
      <c r="AM382" s="14" t="str">
        <f t="shared" si="404"/>
        <v>#obj teve dois pacientes que não toleraram esquema de kaletra uma vez ao dia e acabaram usando duas vezes ao dia mesmo com tdf e azt</v>
      </c>
      <c r="AN382" s="14" t="str">
        <f t="shared" si="405"/>
        <v/>
      </c>
      <c r="AO382" s="14" t="str">
        <f t="shared" si="406"/>
        <v/>
      </c>
      <c r="AP382" s="14" t="str">
        <f t="shared" si="407"/>
        <v/>
      </c>
      <c r="AQ382" s="14" t="str">
        <f t="shared" si="408"/>
        <v/>
      </c>
      <c r="AR382" s="14" t="str">
        <f t="shared" si="409"/>
        <v/>
      </c>
    </row>
    <row r="383" spans="1:44" x14ac:dyDescent="0.25">
      <c r="A383">
        <v>1</v>
      </c>
      <c r="B383" t="s">
        <v>28</v>
      </c>
      <c r="C383">
        <v>393106</v>
      </c>
      <c r="D383" s="40">
        <v>41372.6027777778</v>
      </c>
      <c r="E383" s="40">
        <v>41372.618750000001</v>
      </c>
      <c r="F383" s="40">
        <v>41372.586111111101</v>
      </c>
      <c r="G383" t="s">
        <v>29</v>
      </c>
      <c r="H383">
        <v>60000012354535</v>
      </c>
      <c r="I383" t="s">
        <v>221</v>
      </c>
      <c r="J383" t="s">
        <v>222</v>
      </c>
      <c r="K383" t="s">
        <v>41</v>
      </c>
      <c r="L383">
        <v>3</v>
      </c>
      <c r="M383" t="s">
        <v>33</v>
      </c>
      <c r="N383">
        <v>60000015461254</v>
      </c>
      <c r="O383">
        <v>60000016462663</v>
      </c>
      <c r="P383">
        <v>140205000000338</v>
      </c>
      <c r="R383" t="s">
        <v>34</v>
      </c>
      <c r="S383" t="s">
        <v>35</v>
      </c>
      <c r="T383" t="s">
        <v>36</v>
      </c>
      <c r="W383" t="s">
        <v>37</v>
      </c>
      <c r="AC383" t="s">
        <v>223</v>
      </c>
      <c r="AD383" t="s">
        <v>1437</v>
      </c>
      <c r="AE383" s="14" t="str">
        <f t="shared" si="372"/>
        <v>Medico já oferece tarv para casais sorodisrcodantes mas acredita que na sua amostra a grande maioria dos pacientes neste perfil não acredita nos benefícios de inicio da terapia</v>
      </c>
      <c r="AF383" s="14" t="str">
        <f t="shared" si="374"/>
        <v>Medico já oferece tarv para casais sorodisrcodantes mas acredita que na sua amostra a grande maioria dos pacientes neste perfil não acredita nos benefícios de inicio da terapia</v>
      </c>
      <c r="AG383" s="14">
        <f t="shared" si="375"/>
        <v>1</v>
      </c>
      <c r="AH383" s="14">
        <f t="shared" ref="AH383:AL383" si="442">IFERROR(FIND("#",$AF383,AG383+1),LEN($AF383)+1)</f>
        <v>177</v>
      </c>
      <c r="AI383" s="14">
        <f t="shared" si="442"/>
        <v>177</v>
      </c>
      <c r="AJ383" s="14">
        <f t="shared" si="442"/>
        <v>177</v>
      </c>
      <c r="AK383" s="14">
        <f t="shared" si="442"/>
        <v>177</v>
      </c>
      <c r="AL383" s="14">
        <f t="shared" si="442"/>
        <v>177</v>
      </c>
      <c r="AM383" s="14" t="str">
        <f t="shared" si="404"/>
        <v>Medico já oferece tarv para casais sorodisrcodantes mas acredita que na sua amostra a grande maioria dos pacientes neste perfil não acredita nos benefícios de inicio da terapia</v>
      </c>
      <c r="AN383" s="14" t="str">
        <f t="shared" si="405"/>
        <v/>
      </c>
      <c r="AO383" s="14" t="str">
        <f t="shared" si="406"/>
        <v/>
      </c>
      <c r="AP383" s="14" t="str">
        <f t="shared" si="407"/>
        <v/>
      </c>
      <c r="AQ383" s="14" t="str">
        <f t="shared" si="408"/>
        <v/>
      </c>
      <c r="AR383" s="14" t="str">
        <f t="shared" si="409"/>
        <v/>
      </c>
    </row>
    <row r="384" spans="1:44" x14ac:dyDescent="0.25">
      <c r="A384">
        <v>1</v>
      </c>
      <c r="B384" t="s">
        <v>28</v>
      </c>
      <c r="C384">
        <v>393106</v>
      </c>
      <c r="D384" s="40">
        <v>41372.416666666701</v>
      </c>
      <c r="E384" s="40">
        <v>41372.6027777778</v>
      </c>
      <c r="F384" s="40">
        <v>41372.574999999997</v>
      </c>
      <c r="G384" t="s">
        <v>29</v>
      </c>
      <c r="H384">
        <v>60000012518895</v>
      </c>
      <c r="I384" t="s">
        <v>224</v>
      </c>
      <c r="J384" t="s">
        <v>225</v>
      </c>
      <c r="K384" t="s">
        <v>32</v>
      </c>
      <c r="L384">
        <v>3</v>
      </c>
      <c r="M384" t="s">
        <v>33</v>
      </c>
      <c r="N384">
        <v>60000015461254</v>
      </c>
      <c r="O384">
        <v>60000016462663</v>
      </c>
      <c r="P384">
        <v>140205000000331</v>
      </c>
      <c r="R384" t="s">
        <v>34</v>
      </c>
      <c r="S384" t="s">
        <v>35</v>
      </c>
      <c r="T384" t="s">
        <v>36</v>
      </c>
      <c r="W384" t="s">
        <v>37</v>
      </c>
      <c r="AC384" t="s">
        <v>226</v>
      </c>
      <c r="AD384" t="s">
        <v>1437</v>
      </c>
      <c r="AE384" s="14" t="str">
        <f t="shared" si="372"/>
        <v>Medica já estava ciente da indicação de tratamento de casais sorodisrcodantes independente do cd4Vai começar a atender no ambulatório do crt</v>
      </c>
      <c r="AF384" s="14" t="str">
        <f t="shared" si="374"/>
        <v>Medica já estava ciente da indicação de tratamento de casais sorodisrcodantes independente do cd4Vai começar a atender no ambulatório do crt</v>
      </c>
      <c r="AG384" s="14">
        <f t="shared" si="375"/>
        <v>1</v>
      </c>
      <c r="AH384" s="14">
        <f t="shared" ref="AH384:AL384" si="443">IFERROR(FIND("#",$AF384,AG384+1),LEN($AF384)+1)</f>
        <v>141</v>
      </c>
      <c r="AI384" s="14">
        <f t="shared" si="443"/>
        <v>141</v>
      </c>
      <c r="AJ384" s="14">
        <f t="shared" si="443"/>
        <v>141</v>
      </c>
      <c r="AK384" s="14">
        <f t="shared" si="443"/>
        <v>141</v>
      </c>
      <c r="AL384" s="14">
        <f t="shared" si="443"/>
        <v>141</v>
      </c>
      <c r="AM384" s="14" t="str">
        <f t="shared" si="404"/>
        <v>Medica já estava ciente da indicação de tratamento de casais sorodisrcodantes independente do cd4Vai começar a atender no ambulatório do crt</v>
      </c>
      <c r="AN384" s="14" t="str">
        <f t="shared" si="405"/>
        <v/>
      </c>
      <c r="AO384" s="14" t="str">
        <f t="shared" si="406"/>
        <v/>
      </c>
      <c r="AP384" s="14" t="str">
        <f t="shared" si="407"/>
        <v/>
      </c>
      <c r="AQ384" s="14" t="str">
        <f t="shared" si="408"/>
        <v/>
      </c>
      <c r="AR384" s="14" t="str">
        <f t="shared" si="409"/>
        <v/>
      </c>
    </row>
    <row r="385" spans="1:44" x14ac:dyDescent="0.25">
      <c r="A385">
        <v>1</v>
      </c>
      <c r="B385" t="s">
        <v>28</v>
      </c>
      <c r="C385">
        <v>393106</v>
      </c>
      <c r="D385" s="40">
        <v>41372.368055555598</v>
      </c>
      <c r="E385" s="40">
        <v>41372.540972222203</v>
      </c>
      <c r="F385" s="40">
        <v>41372.502777777801</v>
      </c>
      <c r="G385" t="s">
        <v>29</v>
      </c>
      <c r="H385">
        <v>60000012248991</v>
      </c>
      <c r="I385" t="s">
        <v>227</v>
      </c>
      <c r="J385" t="s">
        <v>228</v>
      </c>
      <c r="K385" t="s">
        <v>41</v>
      </c>
      <c r="L385">
        <v>3</v>
      </c>
      <c r="M385" t="s">
        <v>33</v>
      </c>
      <c r="N385">
        <v>60000015461254</v>
      </c>
      <c r="O385">
        <v>60000016462663</v>
      </c>
      <c r="P385">
        <v>140205000000324</v>
      </c>
      <c r="R385" t="s">
        <v>34</v>
      </c>
      <c r="S385" t="s">
        <v>35</v>
      </c>
      <c r="T385" t="s">
        <v>36</v>
      </c>
      <c r="W385" t="s">
        <v>37</v>
      </c>
      <c r="AC385" t="s">
        <v>229</v>
      </c>
      <c r="AD385" t="s">
        <v>1437</v>
      </c>
      <c r="AE385" s="14" t="str">
        <f t="shared" si="372"/>
        <v>Medica tem pouca oportunidade de inciar tarv em casais sorodisrcodantesAtende na pesquisa clinica do crt#obj medica percebe em sua pratica clinicaríeis pacientes que usam kaletra qd tem mais diarréia do que duas vezes ao dia, mesmo os estudos não mostrando isto</v>
      </c>
      <c r="AF385" s="14" t="str">
        <f t="shared" si="374"/>
        <v>Medica tem pouca oportunidade de inciar tarv em casais sorodisrcodantesAtende na pesquisa clinica do crt#obj medica percebe em sua pratica clinicaríeis pacientes que usam kaletra qd tem mais diarréia do que duas vezes ao dia, mesmo os estudos não mostrando isto</v>
      </c>
      <c r="AG385" s="14">
        <f t="shared" si="375"/>
        <v>105</v>
      </c>
      <c r="AH385" s="14">
        <f t="shared" ref="AH385:AL385" si="444">IFERROR(FIND("#",$AF385,AG385+1),LEN($AF385)+1)</f>
        <v>262</v>
      </c>
      <c r="AI385" s="14">
        <f t="shared" si="444"/>
        <v>262</v>
      </c>
      <c r="AJ385" s="14">
        <f t="shared" si="444"/>
        <v>262</v>
      </c>
      <c r="AK385" s="14">
        <f t="shared" si="444"/>
        <v>262</v>
      </c>
      <c r="AL385" s="14">
        <f t="shared" si="444"/>
        <v>262</v>
      </c>
      <c r="AM385" s="14" t="str">
        <f t="shared" si="404"/>
        <v>#obj medica percebe em sua pratica clinicaríeis pacientes que usam kaletra qd tem mais diarréia do que duas vezes ao dia, mesmo os estudos não mostrando isto</v>
      </c>
      <c r="AN385" s="14" t="str">
        <f t="shared" si="405"/>
        <v/>
      </c>
      <c r="AO385" s="14" t="str">
        <f t="shared" si="406"/>
        <v/>
      </c>
      <c r="AP385" s="14" t="str">
        <f t="shared" si="407"/>
        <v/>
      </c>
      <c r="AQ385" s="14" t="str">
        <f t="shared" si="408"/>
        <v/>
      </c>
      <c r="AR385" s="14" t="str">
        <f t="shared" si="409"/>
        <v/>
      </c>
    </row>
    <row r="386" spans="1:44" x14ac:dyDescent="0.25">
      <c r="A386">
        <v>1</v>
      </c>
      <c r="B386" t="s">
        <v>28</v>
      </c>
      <c r="C386">
        <v>393106</v>
      </c>
      <c r="D386" s="40">
        <v>41369.628472222197</v>
      </c>
      <c r="E386" s="40">
        <v>41369.8972222222</v>
      </c>
      <c r="F386" s="40">
        <v>41369.857638888898</v>
      </c>
      <c r="G386" t="s">
        <v>29</v>
      </c>
      <c r="H386">
        <v>60000012515955</v>
      </c>
      <c r="I386" t="s">
        <v>230</v>
      </c>
      <c r="J386" t="s">
        <v>231</v>
      </c>
      <c r="K386" t="s">
        <v>32</v>
      </c>
      <c r="L386">
        <v>3</v>
      </c>
      <c r="M386" t="s">
        <v>33</v>
      </c>
      <c r="N386">
        <v>60000015461254</v>
      </c>
      <c r="O386">
        <v>60000016462663</v>
      </c>
      <c r="P386">
        <v>140205000000317</v>
      </c>
      <c r="R386" t="s">
        <v>34</v>
      </c>
      <c r="S386" t="s">
        <v>35</v>
      </c>
      <c r="T386" t="s">
        <v>36</v>
      </c>
      <c r="W386" t="s">
        <v>37</v>
      </c>
      <c r="AC386" t="s">
        <v>232</v>
      </c>
      <c r="AD386" t="s">
        <v>1437</v>
      </c>
      <c r="AE386" s="14" t="str">
        <f t="shared" ref="AE386:AE449" si="445">SUBSTITUTE(AC386,"# ","#")</f>
        <v>Falamos sobre educação medica continuada para médicos de sp em tb, com a chegada da rifabutina para o tratamento deste perfil de paciente, muito médico não sabe como tratarPossibilidade de apoio em eventoMedica tem pouca oportunidade de receber casais sorodisrcodantes</v>
      </c>
      <c r="AF386" s="14" t="str">
        <f t="shared" si="374"/>
        <v>Falamos sobre educação medica continuada para médicos de sp em tb, com a chegada da rifabutina para o tratamento deste perfil de paciente, muito médico não sabe como tratarPossibilidade de apoio em eventoMedica tem pouca oportunidade de receber casais sorodisrcodantes</v>
      </c>
      <c r="AG386" s="14">
        <f t="shared" si="375"/>
        <v>1</v>
      </c>
      <c r="AH386" s="14">
        <f t="shared" ref="AH386:AL386" si="446">IFERROR(FIND("#",$AF386,AG386+1),LEN($AF386)+1)</f>
        <v>269</v>
      </c>
      <c r="AI386" s="14">
        <f t="shared" si="446"/>
        <v>269</v>
      </c>
      <c r="AJ386" s="14">
        <f t="shared" si="446"/>
        <v>269</v>
      </c>
      <c r="AK386" s="14">
        <f t="shared" si="446"/>
        <v>269</v>
      </c>
      <c r="AL386" s="14">
        <f t="shared" si="446"/>
        <v>269</v>
      </c>
      <c r="AM386" s="14" t="str">
        <f t="shared" si="404"/>
        <v>Falamos sobre educação medica continuada para médicos de sp em tb, com a chegada da rifabutina para o tratamento deste perfil de paciente, muito médico não sabe como tratarPossibilidade de apoio em eventoMedica tem pouca oportunidade de receber casais sorodisrcodantes</v>
      </c>
      <c r="AN386" s="14" t="str">
        <f t="shared" si="405"/>
        <v/>
      </c>
      <c r="AO386" s="14" t="str">
        <f t="shared" si="406"/>
        <v/>
      </c>
      <c r="AP386" s="14" t="str">
        <f t="shared" si="407"/>
        <v/>
      </c>
      <c r="AQ386" s="14" t="str">
        <f t="shared" si="408"/>
        <v/>
      </c>
      <c r="AR386" s="14" t="str">
        <f t="shared" si="409"/>
        <v/>
      </c>
    </row>
    <row r="387" spans="1:44" x14ac:dyDescent="0.25">
      <c r="A387">
        <v>1</v>
      </c>
      <c r="B387" t="s">
        <v>28</v>
      </c>
      <c r="C387">
        <v>393106</v>
      </c>
      <c r="D387" s="40">
        <v>41368.416666666701</v>
      </c>
      <c r="E387" s="40">
        <v>41369.708333333299</v>
      </c>
      <c r="F387" s="40">
        <v>41369.854166666701</v>
      </c>
      <c r="G387" t="s">
        <v>29</v>
      </c>
      <c r="H387">
        <v>60000012299651</v>
      </c>
      <c r="I387" t="s">
        <v>233</v>
      </c>
      <c r="J387" t="s">
        <v>234</v>
      </c>
      <c r="K387" t="s">
        <v>41</v>
      </c>
      <c r="L387">
        <v>3</v>
      </c>
      <c r="M387" t="s">
        <v>33</v>
      </c>
      <c r="N387">
        <v>60000015461254</v>
      </c>
      <c r="O387">
        <v>60000016462663</v>
      </c>
      <c r="P387">
        <v>140205000000305</v>
      </c>
      <c r="R387" t="s">
        <v>34</v>
      </c>
      <c r="S387" t="s">
        <v>35</v>
      </c>
      <c r="T387" t="s">
        <v>36</v>
      </c>
      <c r="W387" t="s">
        <v>37</v>
      </c>
      <c r="AC387" t="s">
        <v>235</v>
      </c>
      <c r="AD387" t="s">
        <v>1437</v>
      </c>
      <c r="AE387" s="14" t="str">
        <f t="shared" si="445"/>
        <v>Fiz Follow up do athus sao PauloMedica já orienta casais sorodisrcodantes quanto ao inicio de tarv</v>
      </c>
      <c r="AF387" s="14" t="str">
        <f t="shared" ref="AF387:AF450" si="447">SUBSTITUTE(AE387,"@ ","@")</f>
        <v>Fiz Follow up do athus sao PauloMedica já orienta casais sorodisrcodantes quanto ao inicio de tarv</v>
      </c>
      <c r="AG387" s="14">
        <f t="shared" ref="AG387:AG450" si="448">IFERROR(FIND("#",AF387),1)</f>
        <v>1</v>
      </c>
      <c r="AH387" s="14">
        <f t="shared" ref="AH387:AL387" si="449">IFERROR(FIND("#",$AF387,AG387+1),LEN($AF387)+1)</f>
        <v>99</v>
      </c>
      <c r="AI387" s="14">
        <f t="shared" si="449"/>
        <v>99</v>
      </c>
      <c r="AJ387" s="14">
        <f t="shared" si="449"/>
        <v>99</v>
      </c>
      <c r="AK387" s="14">
        <f t="shared" si="449"/>
        <v>99</v>
      </c>
      <c r="AL387" s="14">
        <f t="shared" si="449"/>
        <v>99</v>
      </c>
      <c r="AM387" s="14" t="str">
        <f t="shared" si="404"/>
        <v>Fiz Follow up do athus sao PauloMedica já orienta casais sorodisrcodantes quanto ao inicio de tarv</v>
      </c>
      <c r="AN387" s="14" t="str">
        <f t="shared" si="405"/>
        <v/>
      </c>
      <c r="AO387" s="14" t="str">
        <f t="shared" si="406"/>
        <v/>
      </c>
      <c r="AP387" s="14" t="str">
        <f t="shared" si="407"/>
        <v/>
      </c>
      <c r="AQ387" s="14" t="str">
        <f t="shared" si="408"/>
        <v/>
      </c>
      <c r="AR387" s="14" t="str">
        <f t="shared" si="409"/>
        <v/>
      </c>
    </row>
    <row r="388" spans="1:44" x14ac:dyDescent="0.25">
      <c r="A388">
        <v>1</v>
      </c>
      <c r="B388" t="s">
        <v>28</v>
      </c>
      <c r="C388">
        <v>393106</v>
      </c>
      <c r="D388" s="40">
        <v>41368.409722222197</v>
      </c>
      <c r="E388" s="40">
        <v>41369.704861111102</v>
      </c>
      <c r="F388" s="40">
        <v>41369.6652777778</v>
      </c>
      <c r="G388" t="s">
        <v>29</v>
      </c>
      <c r="H388">
        <v>60000012421379</v>
      </c>
      <c r="I388" t="s">
        <v>236</v>
      </c>
      <c r="J388" t="s">
        <v>237</v>
      </c>
      <c r="K388" t="s">
        <v>238</v>
      </c>
      <c r="L388">
        <v>3</v>
      </c>
      <c r="M388" t="s">
        <v>33</v>
      </c>
      <c r="N388">
        <v>60000015461254</v>
      </c>
      <c r="O388">
        <v>60000016462663</v>
      </c>
      <c r="P388">
        <v>140205000000291</v>
      </c>
      <c r="R388" t="s">
        <v>34</v>
      </c>
      <c r="S388" t="s">
        <v>35</v>
      </c>
      <c r="T388" t="s">
        <v>36</v>
      </c>
      <c r="W388" t="s">
        <v>37</v>
      </c>
      <c r="AC388" t="s">
        <v>239</v>
      </c>
      <c r="AD388" t="s">
        <v>1437</v>
      </c>
      <c r="AE388" s="14" t="str">
        <f t="shared" si="445"/>
        <v>Tratamento de casais sorodisrcodanteMedica não esta segura em tratar mais cedo este perfil de paciente porque atende adolescentes</v>
      </c>
      <c r="AF388" s="14" t="str">
        <f t="shared" si="447"/>
        <v>Tratamento de casais sorodisrcodanteMedica não esta segura em tratar mais cedo este perfil de paciente porque atende adolescentes</v>
      </c>
      <c r="AG388" s="14">
        <f t="shared" si="448"/>
        <v>1</v>
      </c>
      <c r="AH388" s="14">
        <f t="shared" ref="AH388:AL388" si="450">IFERROR(FIND("#",$AF388,AG388+1),LEN($AF388)+1)</f>
        <v>130</v>
      </c>
      <c r="AI388" s="14">
        <f t="shared" si="450"/>
        <v>130</v>
      </c>
      <c r="AJ388" s="14">
        <f t="shared" si="450"/>
        <v>130</v>
      </c>
      <c r="AK388" s="14">
        <f t="shared" si="450"/>
        <v>130</v>
      </c>
      <c r="AL388" s="14">
        <f t="shared" si="450"/>
        <v>130</v>
      </c>
      <c r="AM388" s="14" t="str">
        <f t="shared" si="404"/>
        <v>Tratamento de casais sorodisrcodanteMedica não esta segura em tratar mais cedo este perfil de paciente porque atende adolescentes</v>
      </c>
      <c r="AN388" s="14" t="str">
        <f t="shared" si="405"/>
        <v/>
      </c>
      <c r="AO388" s="14" t="str">
        <f t="shared" si="406"/>
        <v/>
      </c>
      <c r="AP388" s="14" t="str">
        <f t="shared" si="407"/>
        <v/>
      </c>
      <c r="AQ388" s="14" t="str">
        <f t="shared" si="408"/>
        <v/>
      </c>
      <c r="AR388" s="14" t="str">
        <f t="shared" si="409"/>
        <v/>
      </c>
    </row>
    <row r="389" spans="1:44" x14ac:dyDescent="0.25">
      <c r="A389">
        <v>1</v>
      </c>
      <c r="B389" t="s">
        <v>28</v>
      </c>
      <c r="C389">
        <v>393106</v>
      </c>
      <c r="D389" s="40">
        <v>41368.400000000001</v>
      </c>
      <c r="E389" s="40">
        <v>41368.401388888902</v>
      </c>
      <c r="F389" s="40">
        <v>41369.413888888899</v>
      </c>
      <c r="G389" t="s">
        <v>29</v>
      </c>
      <c r="H389">
        <v>60000017963856</v>
      </c>
      <c r="I389" t="s">
        <v>240</v>
      </c>
      <c r="J389" t="s">
        <v>241</v>
      </c>
      <c r="K389" t="s">
        <v>32</v>
      </c>
      <c r="L389">
        <v>4</v>
      </c>
      <c r="M389" t="s">
        <v>33</v>
      </c>
      <c r="N389">
        <v>60000015461254</v>
      </c>
      <c r="O389">
        <v>60000016462663</v>
      </c>
      <c r="P389">
        <v>140205000000268</v>
      </c>
      <c r="R389" t="s">
        <v>34</v>
      </c>
      <c r="S389" t="s">
        <v>35</v>
      </c>
      <c r="T389" t="s">
        <v>36</v>
      </c>
      <c r="W389" t="s">
        <v>37</v>
      </c>
      <c r="AC389" t="s">
        <v>242</v>
      </c>
      <c r="AD389" t="s">
        <v>1437</v>
      </c>
      <c r="AE389" s="14" t="str">
        <f t="shared" si="445"/>
        <v>Follow up de inscrição para jonh hopkins, onde medica será patrocinada pela Abbott</v>
      </c>
      <c r="AF389" s="14" t="str">
        <f t="shared" si="447"/>
        <v>Follow up de inscrição para jonh hopkins, onde medica será patrocinada pela Abbott</v>
      </c>
      <c r="AG389" s="14">
        <f t="shared" si="448"/>
        <v>1</v>
      </c>
      <c r="AH389" s="14">
        <f t="shared" ref="AH389:AL389" si="451">IFERROR(FIND("#",$AF389,AG389+1),LEN($AF389)+1)</f>
        <v>83</v>
      </c>
      <c r="AI389" s="14">
        <f t="shared" si="451"/>
        <v>83</v>
      </c>
      <c r="AJ389" s="14">
        <f t="shared" si="451"/>
        <v>83</v>
      </c>
      <c r="AK389" s="14">
        <f t="shared" si="451"/>
        <v>83</v>
      </c>
      <c r="AL389" s="14">
        <f t="shared" si="451"/>
        <v>83</v>
      </c>
      <c r="AM389" s="14" t="str">
        <f t="shared" si="404"/>
        <v>Follow up de inscrição para jonh hopkins, onde medica será patrocinada pela Abbott</v>
      </c>
      <c r="AN389" s="14" t="str">
        <f t="shared" si="405"/>
        <v/>
      </c>
      <c r="AO389" s="14" t="str">
        <f t="shared" si="406"/>
        <v/>
      </c>
      <c r="AP389" s="14" t="str">
        <f t="shared" si="407"/>
        <v/>
      </c>
      <c r="AQ389" s="14" t="str">
        <f t="shared" si="408"/>
        <v/>
      </c>
      <c r="AR389" s="14" t="str">
        <f t="shared" si="409"/>
        <v/>
      </c>
    </row>
    <row r="390" spans="1:44" x14ac:dyDescent="0.25">
      <c r="A390">
        <v>1</v>
      </c>
      <c r="B390" t="s">
        <v>28</v>
      </c>
      <c r="C390">
        <v>393106</v>
      </c>
      <c r="D390" s="40">
        <v>41368.357638888898</v>
      </c>
      <c r="E390" s="40">
        <v>41369.706944444399</v>
      </c>
      <c r="F390" s="40">
        <v>41369.6652777778</v>
      </c>
      <c r="G390" t="s">
        <v>29</v>
      </c>
      <c r="H390">
        <v>60000017152758</v>
      </c>
      <c r="I390" t="s">
        <v>243</v>
      </c>
      <c r="J390" t="s">
        <v>244</v>
      </c>
      <c r="K390" t="s">
        <v>245</v>
      </c>
      <c r="L390">
        <v>3</v>
      </c>
      <c r="M390" t="s">
        <v>33</v>
      </c>
      <c r="N390">
        <v>60000015461254</v>
      </c>
      <c r="O390">
        <v>60000016462663</v>
      </c>
      <c r="P390">
        <v>140205000000298</v>
      </c>
      <c r="R390" t="s">
        <v>34</v>
      </c>
      <c r="S390" t="s">
        <v>35</v>
      </c>
      <c r="T390" t="s">
        <v>36</v>
      </c>
      <c r="W390" t="s">
        <v>37</v>
      </c>
      <c r="AC390" t="s">
        <v>246</v>
      </c>
      <c r="AD390" t="s">
        <v>1437</v>
      </c>
      <c r="AE390" s="14" t="str">
        <f t="shared" si="445"/>
        <v>Medico atende gestantes no servicoTem kaletra como esquema arv para este perfil de pacienteNão se sente seguro em permanecer com efavirenz no esquema</v>
      </c>
      <c r="AF390" s="14" t="str">
        <f t="shared" si="447"/>
        <v>Medico atende gestantes no servicoTem kaletra como esquema arv para este perfil de pacienteNão se sente seguro em permanecer com efavirenz no esquema</v>
      </c>
      <c r="AG390" s="14">
        <f t="shared" si="448"/>
        <v>1</v>
      </c>
      <c r="AH390" s="14">
        <f t="shared" ref="AH390:AL390" si="452">IFERROR(FIND("#",$AF390,AG390+1),LEN($AF390)+1)</f>
        <v>150</v>
      </c>
      <c r="AI390" s="14">
        <f t="shared" si="452"/>
        <v>150</v>
      </c>
      <c r="AJ390" s="14">
        <f t="shared" si="452"/>
        <v>150</v>
      </c>
      <c r="AK390" s="14">
        <f t="shared" si="452"/>
        <v>150</v>
      </c>
      <c r="AL390" s="14">
        <f t="shared" si="452"/>
        <v>150</v>
      </c>
      <c r="AM390" s="14" t="str">
        <f t="shared" si="404"/>
        <v>Medico atende gestantes no servicoTem kaletra como esquema arv para este perfil de pacienteNão se sente seguro em permanecer com efavirenz no esquema</v>
      </c>
      <c r="AN390" s="14" t="str">
        <f t="shared" si="405"/>
        <v/>
      </c>
      <c r="AO390" s="14" t="str">
        <f t="shared" si="406"/>
        <v/>
      </c>
      <c r="AP390" s="14" t="str">
        <f t="shared" si="407"/>
        <v/>
      </c>
      <c r="AQ390" s="14" t="str">
        <f t="shared" si="408"/>
        <v/>
      </c>
      <c r="AR390" s="14" t="str">
        <f t="shared" si="409"/>
        <v/>
      </c>
    </row>
    <row r="391" spans="1:44" x14ac:dyDescent="0.25">
      <c r="A391">
        <v>1</v>
      </c>
      <c r="B391" t="s">
        <v>28</v>
      </c>
      <c r="C391">
        <v>393106</v>
      </c>
      <c r="D391" s="40">
        <v>41367.680555555598</v>
      </c>
      <c r="E391" s="40">
        <v>41369.702777777798</v>
      </c>
      <c r="F391" s="40">
        <v>41369.6652777778</v>
      </c>
      <c r="G391" t="s">
        <v>29</v>
      </c>
      <c r="H391">
        <v>60000012248519</v>
      </c>
      <c r="I391" t="s">
        <v>247</v>
      </c>
      <c r="J391" t="s">
        <v>248</v>
      </c>
      <c r="K391" t="s">
        <v>32</v>
      </c>
      <c r="L391">
        <v>3</v>
      </c>
      <c r="M391" t="s">
        <v>33</v>
      </c>
      <c r="N391">
        <v>60000015461254</v>
      </c>
      <c r="O391">
        <v>60000016462663</v>
      </c>
      <c r="P391">
        <v>140205000000284</v>
      </c>
      <c r="R391" t="s">
        <v>34</v>
      </c>
      <c r="S391" t="s">
        <v>35</v>
      </c>
      <c r="T391" t="s">
        <v>36</v>
      </c>
      <c r="W391" t="s">
        <v>37</v>
      </c>
      <c r="AC391" t="s">
        <v>249</v>
      </c>
      <c r="AD391" t="s">
        <v>1437</v>
      </c>
      <c r="AE391" s="14" t="str">
        <f t="shared" si="445"/>
        <v>Tratamento de casais sorodisrcodantes, medica tem pouca oportunidade de tratar este perfil de paciente em sua pratica clinica</v>
      </c>
      <c r="AF391" s="14" t="str">
        <f t="shared" si="447"/>
        <v>Tratamento de casais sorodisrcodantes, medica tem pouca oportunidade de tratar este perfil de paciente em sua pratica clinica</v>
      </c>
      <c r="AG391" s="14">
        <f t="shared" si="448"/>
        <v>1</v>
      </c>
      <c r="AH391" s="14">
        <f t="shared" ref="AH391:AL391" si="453">IFERROR(FIND("#",$AF391,AG391+1),LEN($AF391)+1)</f>
        <v>126</v>
      </c>
      <c r="AI391" s="14">
        <f t="shared" si="453"/>
        <v>126</v>
      </c>
      <c r="AJ391" s="14">
        <f t="shared" si="453"/>
        <v>126</v>
      </c>
      <c r="AK391" s="14">
        <f t="shared" si="453"/>
        <v>126</v>
      </c>
      <c r="AL391" s="14">
        <f t="shared" si="453"/>
        <v>126</v>
      </c>
      <c r="AM391" s="14" t="str">
        <f t="shared" si="404"/>
        <v>Tratamento de casais sorodisrcodantes, medica tem pouca oportunidade de tratar este perfil de paciente em sua pratica clinica</v>
      </c>
      <c r="AN391" s="14" t="str">
        <f t="shared" si="405"/>
        <v/>
      </c>
      <c r="AO391" s="14" t="str">
        <f t="shared" si="406"/>
        <v/>
      </c>
      <c r="AP391" s="14" t="str">
        <f t="shared" si="407"/>
        <v/>
      </c>
      <c r="AQ391" s="14" t="str">
        <f t="shared" si="408"/>
        <v/>
      </c>
      <c r="AR391" s="14" t="str">
        <f t="shared" si="409"/>
        <v/>
      </c>
    </row>
    <row r="392" spans="1:44" x14ac:dyDescent="0.25">
      <c r="A392">
        <v>1</v>
      </c>
      <c r="B392" t="s">
        <v>28</v>
      </c>
      <c r="C392">
        <v>393106</v>
      </c>
      <c r="D392" s="40">
        <v>41367.652777777803</v>
      </c>
      <c r="E392" s="40">
        <v>41369.701388888898</v>
      </c>
      <c r="F392" s="40">
        <v>41369.6652777778</v>
      </c>
      <c r="G392" t="s">
        <v>29</v>
      </c>
      <c r="H392">
        <v>60000012400823</v>
      </c>
      <c r="I392" t="s">
        <v>250</v>
      </c>
      <c r="J392" t="s">
        <v>251</v>
      </c>
      <c r="K392" t="s">
        <v>32</v>
      </c>
      <c r="L392">
        <v>6</v>
      </c>
      <c r="M392" t="s">
        <v>33</v>
      </c>
      <c r="N392">
        <v>60000015461254</v>
      </c>
      <c r="O392">
        <v>60000016462663</v>
      </c>
      <c r="P392">
        <v>140205000000277</v>
      </c>
      <c r="R392" t="s">
        <v>34</v>
      </c>
      <c r="S392" t="s">
        <v>35</v>
      </c>
      <c r="T392" t="s">
        <v>36</v>
      </c>
      <c r="W392" t="s">
        <v>37</v>
      </c>
      <c r="AC392" t="s">
        <v>252</v>
      </c>
      <c r="AD392" t="s">
        <v>1437</v>
      </c>
      <c r="AE392" s="14" t="str">
        <f t="shared" si="445"/>
        <v>Tratamento de pacientes casais sorodisrcodante, medica já atua com a recomendação do consensoKaletra é seu ip de escolha mas ainda acredita em comodidade posologica do atv</v>
      </c>
      <c r="AF392" s="14" t="str">
        <f t="shared" si="447"/>
        <v>Tratamento de pacientes casais sorodisrcodante, medica já atua com a recomendação do consensoKaletra é seu ip de escolha mas ainda acredita em comodidade posologica do atv</v>
      </c>
      <c r="AG392" s="14">
        <f t="shared" si="448"/>
        <v>1</v>
      </c>
      <c r="AH392" s="14">
        <f t="shared" ref="AH392:AL392" si="454">IFERROR(FIND("#",$AF392,AG392+1),LEN($AF392)+1)</f>
        <v>172</v>
      </c>
      <c r="AI392" s="14">
        <f t="shared" si="454"/>
        <v>172</v>
      </c>
      <c r="AJ392" s="14">
        <f t="shared" si="454"/>
        <v>172</v>
      </c>
      <c r="AK392" s="14">
        <f t="shared" si="454"/>
        <v>172</v>
      </c>
      <c r="AL392" s="14">
        <f t="shared" si="454"/>
        <v>172</v>
      </c>
      <c r="AM392" s="14" t="str">
        <f t="shared" si="404"/>
        <v>Tratamento de pacientes casais sorodisrcodante, medica já atua com a recomendação do consensoKaletra é seu ip de escolha mas ainda acredita em comodidade posologica do atv</v>
      </c>
      <c r="AN392" s="14" t="str">
        <f t="shared" si="405"/>
        <v/>
      </c>
      <c r="AO392" s="14" t="str">
        <f t="shared" si="406"/>
        <v/>
      </c>
      <c r="AP392" s="14" t="str">
        <f t="shared" si="407"/>
        <v/>
      </c>
      <c r="AQ392" s="14" t="str">
        <f t="shared" si="408"/>
        <v/>
      </c>
      <c r="AR392" s="14" t="str">
        <f t="shared" si="409"/>
        <v/>
      </c>
    </row>
    <row r="393" spans="1:44" x14ac:dyDescent="0.25">
      <c r="A393">
        <v>1</v>
      </c>
      <c r="B393" t="s">
        <v>28</v>
      </c>
      <c r="C393">
        <v>393106</v>
      </c>
      <c r="D393" s="40">
        <v>41367.395833333299</v>
      </c>
      <c r="E393" s="40">
        <v>41368.399305555598</v>
      </c>
      <c r="F393" s="40">
        <v>41369.413888888899</v>
      </c>
      <c r="G393" t="s">
        <v>29</v>
      </c>
      <c r="H393">
        <v>60000012422835</v>
      </c>
      <c r="I393" t="s">
        <v>253</v>
      </c>
      <c r="J393" t="s">
        <v>254</v>
      </c>
      <c r="K393" t="s">
        <v>32</v>
      </c>
      <c r="L393">
        <v>4</v>
      </c>
      <c r="M393" t="s">
        <v>33</v>
      </c>
      <c r="N393">
        <v>60000015461254</v>
      </c>
      <c r="O393">
        <v>60000016462663</v>
      </c>
      <c r="P393">
        <v>140205000000261</v>
      </c>
      <c r="R393" t="s">
        <v>34</v>
      </c>
      <c r="S393" t="s">
        <v>35</v>
      </c>
      <c r="T393" t="s">
        <v>36</v>
      </c>
      <c r="W393" t="s">
        <v>37</v>
      </c>
      <c r="AC393" t="s">
        <v>255</v>
      </c>
      <c r="AD393" t="s">
        <v>1437</v>
      </c>
      <c r="AE393" s="14" t="str">
        <f t="shared" si="445"/>
        <v>Fiz Follow up da inscrição para o jonh hopkins que a mesma foi patrocinada pela Abbott</v>
      </c>
      <c r="AF393" s="14" t="str">
        <f t="shared" si="447"/>
        <v>Fiz Follow up da inscrição para o jonh hopkins que a mesma foi patrocinada pela Abbott</v>
      </c>
      <c r="AG393" s="14">
        <f t="shared" si="448"/>
        <v>1</v>
      </c>
      <c r="AH393" s="14">
        <f t="shared" ref="AH393:AL393" si="455">IFERROR(FIND("#",$AF393,AG393+1),LEN($AF393)+1)</f>
        <v>87</v>
      </c>
      <c r="AI393" s="14">
        <f t="shared" si="455"/>
        <v>87</v>
      </c>
      <c r="AJ393" s="14">
        <f t="shared" si="455"/>
        <v>87</v>
      </c>
      <c r="AK393" s="14">
        <f t="shared" si="455"/>
        <v>87</v>
      </c>
      <c r="AL393" s="14">
        <f t="shared" si="455"/>
        <v>87</v>
      </c>
      <c r="AM393" s="14" t="str">
        <f t="shared" si="404"/>
        <v>Fiz Follow up da inscrição para o jonh hopkins que a mesma foi patrocinada pela Abbott</v>
      </c>
      <c r="AN393" s="14" t="str">
        <f t="shared" si="405"/>
        <v/>
      </c>
      <c r="AO393" s="14" t="str">
        <f t="shared" si="406"/>
        <v/>
      </c>
      <c r="AP393" s="14" t="str">
        <f t="shared" si="407"/>
        <v/>
      </c>
      <c r="AQ393" s="14" t="str">
        <f t="shared" si="408"/>
        <v/>
      </c>
      <c r="AR393" s="14" t="str">
        <f t="shared" si="409"/>
        <v/>
      </c>
    </row>
    <row r="394" spans="1:44" x14ac:dyDescent="0.25">
      <c r="A394">
        <v>1</v>
      </c>
      <c r="B394" t="s">
        <v>28</v>
      </c>
      <c r="C394">
        <v>393106</v>
      </c>
      <c r="D394" s="40">
        <v>41367.392361111102</v>
      </c>
      <c r="E394" s="40">
        <v>41368.3972222222</v>
      </c>
      <c r="F394" s="40">
        <v>41369.413888888899</v>
      </c>
      <c r="G394" t="s">
        <v>29</v>
      </c>
      <c r="H394">
        <v>60000012362023</v>
      </c>
      <c r="I394" t="s">
        <v>256</v>
      </c>
      <c r="J394" t="s">
        <v>257</v>
      </c>
      <c r="K394" t="s">
        <v>32</v>
      </c>
      <c r="L394">
        <v>4</v>
      </c>
      <c r="M394" t="s">
        <v>33</v>
      </c>
      <c r="N394">
        <v>60000015461254</v>
      </c>
      <c r="O394">
        <v>60000016462663</v>
      </c>
      <c r="P394">
        <v>140205000000254</v>
      </c>
      <c r="R394" t="s">
        <v>34</v>
      </c>
      <c r="S394" t="s">
        <v>35</v>
      </c>
      <c r="T394" t="s">
        <v>36</v>
      </c>
      <c r="W394" t="s">
        <v>37</v>
      </c>
      <c r="AC394" t="s">
        <v>258</v>
      </c>
      <c r="AD394" t="s">
        <v>1437</v>
      </c>
      <c r="AE394" s="14" t="str">
        <f t="shared" si="445"/>
        <v>Conversamos sobre tratamento de canais sorodisrcodante, a medica já tem em sua rotina oferecer tarv, mas acredita que é uma decisão delicada, pois tem duvidas quanto a comorbidades já que a exposição a tarv é vista como precoce#mp medica elogiou material, disse que ira dar uma aula sobre inicio de terapia abaixo e acima de 500 células no hepatoaids, ira avaliar o conteúdo do material</v>
      </c>
      <c r="AF394" s="14" t="str">
        <f t="shared" si="447"/>
        <v>Conversamos sobre tratamento de canais sorodisrcodante, a medica já tem em sua rotina oferecer tarv, mas acredita que é uma decisão delicada, pois tem duvidas quanto a comorbidades já que a exposição a tarv é vista como precoce#mp medica elogiou material, disse que ira dar uma aula sobre inicio de terapia abaixo e acima de 500 células no hepatoaids, ira avaliar o conteúdo do material</v>
      </c>
      <c r="AG394" s="14">
        <f t="shared" si="448"/>
        <v>228</v>
      </c>
      <c r="AH394" s="14">
        <f t="shared" ref="AH394:AL394" si="456">IFERROR(FIND("#",$AF394,AG394+1),LEN($AF394)+1)</f>
        <v>387</v>
      </c>
      <c r="AI394" s="14">
        <f t="shared" si="456"/>
        <v>387</v>
      </c>
      <c r="AJ394" s="14">
        <f t="shared" si="456"/>
        <v>387</v>
      </c>
      <c r="AK394" s="14">
        <f t="shared" si="456"/>
        <v>387</v>
      </c>
      <c r="AL394" s="14">
        <f t="shared" si="456"/>
        <v>387</v>
      </c>
      <c r="AM394" s="14" t="str">
        <f t="shared" si="404"/>
        <v>#mp medica elogiou material, disse que ira dar uma aula sobre inicio de terapia abaixo e acima de 500 células no hepatoaids, ira avaliar o conteúdo do material</v>
      </c>
      <c r="AN394" s="14" t="str">
        <f t="shared" si="405"/>
        <v/>
      </c>
      <c r="AO394" s="14" t="str">
        <f t="shared" si="406"/>
        <v/>
      </c>
      <c r="AP394" s="14" t="str">
        <f t="shared" si="407"/>
        <v/>
      </c>
      <c r="AQ394" s="14" t="str">
        <f t="shared" si="408"/>
        <v/>
      </c>
      <c r="AR394" s="14" t="str">
        <f t="shared" si="409"/>
        <v/>
      </c>
    </row>
    <row r="395" spans="1:44" x14ac:dyDescent="0.25">
      <c r="A395">
        <v>1</v>
      </c>
      <c r="B395" t="s">
        <v>28</v>
      </c>
      <c r="C395">
        <v>393106</v>
      </c>
      <c r="D395" s="40">
        <v>41366.684027777803</v>
      </c>
      <c r="E395" s="40">
        <v>41368.394444444399</v>
      </c>
      <c r="F395" s="40">
        <v>41369.413888888899</v>
      </c>
      <c r="G395" t="s">
        <v>29</v>
      </c>
      <c r="H395">
        <v>60000012560375</v>
      </c>
      <c r="I395" t="s">
        <v>259</v>
      </c>
      <c r="J395" t="s">
        <v>260</v>
      </c>
      <c r="K395" t="s">
        <v>41</v>
      </c>
      <c r="L395">
        <v>4</v>
      </c>
      <c r="M395" t="s">
        <v>33</v>
      </c>
      <c r="N395">
        <v>60000015461254</v>
      </c>
      <c r="O395">
        <v>60000016462663</v>
      </c>
      <c r="P395">
        <v>140205000000247</v>
      </c>
      <c r="R395" t="s">
        <v>34</v>
      </c>
      <c r="S395" t="s">
        <v>35</v>
      </c>
      <c r="T395" t="s">
        <v>36</v>
      </c>
      <c r="W395" t="s">
        <v>37</v>
      </c>
      <c r="AC395" t="s">
        <v>261</v>
      </c>
      <c r="AD395" t="s">
        <v>1437</v>
      </c>
      <c r="AE395" s="14" t="str">
        <f t="shared" si="445"/>
        <v>Retorno do rimaComorbidades e benefícios de kaletra#obj medica acredita que kaletra é o ip que implica diretamente em alterações lipidiicas e relata ter em sua pratica clinica muita diarréiaMedica solicitou senha do rima</v>
      </c>
      <c r="AF395" s="14" t="str">
        <f t="shared" si="447"/>
        <v>Retorno do rimaComorbidades e benefícios de kaletra#obj medica acredita que kaletra é o ip que implica diretamente em alterações lipidiicas e relata ter em sua pratica clinica muita diarréiaMedica solicitou senha do rima</v>
      </c>
      <c r="AG395" s="14">
        <f t="shared" si="448"/>
        <v>52</v>
      </c>
      <c r="AH395" s="14">
        <f t="shared" ref="AH395:AL395" si="457">IFERROR(FIND("#",$AF395,AG395+1),LEN($AF395)+1)</f>
        <v>221</v>
      </c>
      <c r="AI395" s="14">
        <f t="shared" si="457"/>
        <v>221</v>
      </c>
      <c r="AJ395" s="14">
        <f t="shared" si="457"/>
        <v>221</v>
      </c>
      <c r="AK395" s="14">
        <f t="shared" si="457"/>
        <v>221</v>
      </c>
      <c r="AL395" s="14">
        <f t="shared" si="457"/>
        <v>221</v>
      </c>
      <c r="AM395" s="14" t="str">
        <f t="shared" si="404"/>
        <v>#obj medica acredita que kaletra é o ip que implica diretamente em alterações lipidiicas e relata ter em sua pratica clinica muita diarréiaMedica solicitou senha do rima</v>
      </c>
      <c r="AN395" s="14" t="str">
        <f t="shared" si="405"/>
        <v/>
      </c>
      <c r="AO395" s="14" t="str">
        <f t="shared" si="406"/>
        <v/>
      </c>
      <c r="AP395" s="14" t="str">
        <f t="shared" si="407"/>
        <v/>
      </c>
      <c r="AQ395" s="14" t="str">
        <f t="shared" si="408"/>
        <v/>
      </c>
      <c r="AR395" s="14" t="str">
        <f t="shared" si="409"/>
        <v/>
      </c>
    </row>
    <row r="396" spans="1:44" x14ac:dyDescent="0.25">
      <c r="A396">
        <v>1</v>
      </c>
      <c r="B396" t="s">
        <v>28</v>
      </c>
      <c r="C396">
        <v>393106</v>
      </c>
      <c r="D396" s="40">
        <v>41366.633333333302</v>
      </c>
      <c r="E396" s="40">
        <v>41366.634722222203</v>
      </c>
      <c r="F396" s="40">
        <v>41367.359722222202</v>
      </c>
      <c r="G396" t="s">
        <v>29</v>
      </c>
      <c r="H396">
        <v>60000012458867</v>
      </c>
      <c r="I396" t="s">
        <v>262</v>
      </c>
      <c r="J396" t="s">
        <v>263</v>
      </c>
      <c r="K396" t="s">
        <v>32</v>
      </c>
      <c r="L396">
        <v>6</v>
      </c>
      <c r="M396" t="s">
        <v>33</v>
      </c>
      <c r="N396">
        <v>60000015461254</v>
      </c>
      <c r="O396">
        <v>60000016462663</v>
      </c>
      <c r="P396">
        <v>140205000000210</v>
      </c>
      <c r="R396" t="s">
        <v>34</v>
      </c>
      <c r="S396" t="s">
        <v>35</v>
      </c>
      <c r="T396" t="s">
        <v>36</v>
      </c>
      <c r="W396" t="s">
        <v>37</v>
      </c>
      <c r="AC396" t="s">
        <v>264</v>
      </c>
      <c r="AD396" t="s">
        <v>1437</v>
      </c>
      <c r="AE396" s="14" t="str">
        <f t="shared" si="445"/>
        <v>Regularização do recibo solicitado pela medica das aulas dadas em 2012 a mesma necessita para imposto de renda</v>
      </c>
      <c r="AF396" s="14" t="str">
        <f t="shared" si="447"/>
        <v>Regularização do recibo solicitado pela medica das aulas dadas em 2012 a mesma necessita para imposto de renda</v>
      </c>
      <c r="AG396" s="14">
        <f t="shared" si="448"/>
        <v>1</v>
      </c>
      <c r="AH396" s="14">
        <f t="shared" ref="AH396:AL396" si="458">IFERROR(FIND("#",$AF396,AG396+1),LEN($AF396)+1)</f>
        <v>111</v>
      </c>
      <c r="AI396" s="14">
        <f t="shared" si="458"/>
        <v>111</v>
      </c>
      <c r="AJ396" s="14">
        <f t="shared" si="458"/>
        <v>111</v>
      </c>
      <c r="AK396" s="14">
        <f t="shared" si="458"/>
        <v>111</v>
      </c>
      <c r="AL396" s="14">
        <f t="shared" si="458"/>
        <v>111</v>
      </c>
      <c r="AM396" s="14" t="str">
        <f t="shared" si="404"/>
        <v>Regularização do recibo solicitado pela medica das aulas dadas em 2012 a mesma necessita para imposto de renda</v>
      </c>
      <c r="AN396" s="14" t="str">
        <f t="shared" si="405"/>
        <v/>
      </c>
      <c r="AO396" s="14" t="str">
        <f t="shared" si="406"/>
        <v/>
      </c>
      <c r="AP396" s="14" t="str">
        <f t="shared" si="407"/>
        <v/>
      </c>
      <c r="AQ396" s="14" t="str">
        <f t="shared" si="408"/>
        <v/>
      </c>
      <c r="AR396" s="14" t="str">
        <f t="shared" si="409"/>
        <v/>
      </c>
    </row>
    <row r="397" spans="1:44" x14ac:dyDescent="0.25">
      <c r="A397">
        <v>1</v>
      </c>
      <c r="B397" t="s">
        <v>28</v>
      </c>
      <c r="C397">
        <v>393106</v>
      </c>
      <c r="D397" s="40">
        <v>41366.631944444402</v>
      </c>
      <c r="E397" s="40">
        <v>41366.632638888899</v>
      </c>
      <c r="F397" s="40">
        <v>41367.359722222202</v>
      </c>
      <c r="G397" t="s">
        <v>29</v>
      </c>
      <c r="H397">
        <v>60000012410515</v>
      </c>
      <c r="I397" t="s">
        <v>265</v>
      </c>
      <c r="J397" t="s">
        <v>266</v>
      </c>
      <c r="K397" t="s">
        <v>32</v>
      </c>
      <c r="L397">
        <v>4</v>
      </c>
      <c r="M397" t="s">
        <v>33</v>
      </c>
      <c r="N397">
        <v>60000015461254</v>
      </c>
      <c r="O397">
        <v>60000016462663</v>
      </c>
      <c r="P397">
        <v>140205000000203</v>
      </c>
      <c r="R397" t="s">
        <v>34</v>
      </c>
      <c r="S397" t="s">
        <v>35</v>
      </c>
      <c r="T397" t="s">
        <v>36</v>
      </c>
      <c r="W397" t="s">
        <v>37</v>
      </c>
      <c r="AC397" t="s">
        <v>267</v>
      </c>
      <c r="AD397" t="s">
        <v>1437</v>
      </c>
      <c r="AE397" s="14" t="str">
        <f t="shared" si="445"/>
        <v>Visita durante reunião cientifica da unifesp, tema, risco cardiovascular apresentado pela Dra erika FERRARI.</v>
      </c>
      <c r="AF397" s="14" t="str">
        <f t="shared" si="447"/>
        <v>Visita durante reunião cientifica da unifesp, tema, risco cardiovascular apresentado pela Dra erika FERRARI.</v>
      </c>
      <c r="AG397" s="14">
        <f t="shared" si="448"/>
        <v>1</v>
      </c>
      <c r="AH397" s="14">
        <f t="shared" ref="AH397:AL397" si="459">IFERROR(FIND("#",$AF397,AG397+1),LEN($AF397)+1)</f>
        <v>109</v>
      </c>
      <c r="AI397" s="14">
        <f t="shared" si="459"/>
        <v>109</v>
      </c>
      <c r="AJ397" s="14">
        <f t="shared" si="459"/>
        <v>109</v>
      </c>
      <c r="AK397" s="14">
        <f t="shared" si="459"/>
        <v>109</v>
      </c>
      <c r="AL397" s="14">
        <f t="shared" si="459"/>
        <v>109</v>
      </c>
      <c r="AM397" s="14" t="str">
        <f t="shared" si="404"/>
        <v>Visita durante reunião cientifica da unifesp, tema, risco cardiovascular apresentado pela Dra erika FERRARI.</v>
      </c>
      <c r="AN397" s="14" t="str">
        <f t="shared" si="405"/>
        <v/>
      </c>
      <c r="AO397" s="14" t="str">
        <f t="shared" si="406"/>
        <v/>
      </c>
      <c r="AP397" s="14" t="str">
        <f t="shared" si="407"/>
        <v/>
      </c>
      <c r="AQ397" s="14" t="str">
        <f t="shared" si="408"/>
        <v/>
      </c>
      <c r="AR397" s="14" t="str">
        <f t="shared" si="409"/>
        <v/>
      </c>
    </row>
    <row r="398" spans="1:44" x14ac:dyDescent="0.25">
      <c r="A398">
        <v>1</v>
      </c>
      <c r="B398" t="s">
        <v>28</v>
      </c>
      <c r="C398">
        <v>393106</v>
      </c>
      <c r="D398" s="40">
        <v>41366.629861111098</v>
      </c>
      <c r="E398" s="40">
        <v>41366.631249999999</v>
      </c>
      <c r="F398" s="40">
        <v>41366.590972222199</v>
      </c>
      <c r="G398" t="s">
        <v>29</v>
      </c>
      <c r="H398">
        <v>60000012375591</v>
      </c>
      <c r="I398" t="s">
        <v>268</v>
      </c>
      <c r="J398" t="s">
        <v>269</v>
      </c>
      <c r="K398" t="s">
        <v>41</v>
      </c>
      <c r="L398">
        <v>3</v>
      </c>
      <c r="M398" t="s">
        <v>33</v>
      </c>
      <c r="N398">
        <v>60000015461254</v>
      </c>
      <c r="O398">
        <v>60000016462663</v>
      </c>
      <c r="P398">
        <v>140205000000196</v>
      </c>
      <c r="R398" t="s">
        <v>34</v>
      </c>
      <c r="S398" t="s">
        <v>35</v>
      </c>
      <c r="T398" t="s">
        <v>36</v>
      </c>
      <c r="W398" t="s">
        <v>37</v>
      </c>
      <c r="AC398" t="s">
        <v>270</v>
      </c>
      <c r="AD398" t="s">
        <v>1437</v>
      </c>
      <c r="AE398" s="14" t="str">
        <f t="shared" si="445"/>
        <v>Medico entende que oferecer tarv para casais sorodisrcodantes pode ser interessante estratégia de prevenção, mas acredita que a maior dificuldade esta na adesão a tarv</v>
      </c>
      <c r="AF398" s="14" t="str">
        <f t="shared" si="447"/>
        <v>Medico entende que oferecer tarv para casais sorodisrcodantes pode ser interessante estratégia de prevenção, mas acredita que a maior dificuldade esta na adesão a tarv</v>
      </c>
      <c r="AG398" s="14">
        <f t="shared" si="448"/>
        <v>1</v>
      </c>
      <c r="AH398" s="14">
        <f t="shared" ref="AH398:AL398" si="460">IFERROR(FIND("#",$AF398,AG398+1),LEN($AF398)+1)</f>
        <v>168</v>
      </c>
      <c r="AI398" s="14">
        <f t="shared" si="460"/>
        <v>168</v>
      </c>
      <c r="AJ398" s="14">
        <f t="shared" si="460"/>
        <v>168</v>
      </c>
      <c r="AK398" s="14">
        <f t="shared" si="460"/>
        <v>168</v>
      </c>
      <c r="AL398" s="14">
        <f t="shared" si="460"/>
        <v>168</v>
      </c>
      <c r="AM398" s="14" t="str">
        <f t="shared" si="404"/>
        <v>Medico entende que oferecer tarv para casais sorodisrcodantes pode ser interessante estratégia de prevenção, mas acredita que a maior dificuldade esta na adesão a tarv</v>
      </c>
      <c r="AN398" s="14" t="str">
        <f t="shared" si="405"/>
        <v/>
      </c>
      <c r="AO398" s="14" t="str">
        <f t="shared" si="406"/>
        <v/>
      </c>
      <c r="AP398" s="14" t="str">
        <f t="shared" si="407"/>
        <v/>
      </c>
      <c r="AQ398" s="14" t="str">
        <f t="shared" si="408"/>
        <v/>
      </c>
      <c r="AR398" s="14" t="str">
        <f t="shared" si="409"/>
        <v/>
      </c>
    </row>
    <row r="399" spans="1:44" x14ac:dyDescent="0.25">
      <c r="A399">
        <v>1</v>
      </c>
      <c r="B399" t="s">
        <v>28</v>
      </c>
      <c r="C399">
        <v>393106</v>
      </c>
      <c r="D399" s="40">
        <v>41366.627777777801</v>
      </c>
      <c r="E399" s="40">
        <v>41366.629861111098</v>
      </c>
      <c r="F399" s="40">
        <v>41366.590972222199</v>
      </c>
      <c r="G399" t="s">
        <v>29</v>
      </c>
      <c r="H399">
        <v>60000012542735</v>
      </c>
      <c r="I399" t="s">
        <v>271</v>
      </c>
      <c r="J399" t="s">
        <v>272</v>
      </c>
      <c r="K399" t="s">
        <v>32</v>
      </c>
      <c r="L399">
        <v>4</v>
      </c>
      <c r="M399" t="s">
        <v>33</v>
      </c>
      <c r="N399">
        <v>60000015461254</v>
      </c>
      <c r="O399">
        <v>60000016462663</v>
      </c>
      <c r="P399">
        <v>140205000000189</v>
      </c>
      <c r="R399" t="s">
        <v>34</v>
      </c>
      <c r="S399" t="s">
        <v>35</v>
      </c>
      <c r="T399" t="s">
        <v>36</v>
      </c>
      <c r="W399" t="s">
        <v>37</v>
      </c>
      <c r="AC399" t="s">
        <v>273</v>
      </c>
      <c r="AD399" t="s">
        <v>1437</v>
      </c>
      <c r="AE399" s="14" t="str">
        <f t="shared" si="445"/>
        <v>Reunião unifesp com Dra erika FERRARIMedica estará em viagem na próxima Terça do ministério para hcvPosicionamento lanche box para reunião cientifica da unifesp</v>
      </c>
      <c r="AF399" s="14" t="str">
        <f t="shared" si="447"/>
        <v>Reunião unifesp com Dra erika FERRARIMedica estará em viagem na próxima Terça do ministério para hcvPosicionamento lanche box para reunião cientifica da unifesp</v>
      </c>
      <c r="AG399" s="14">
        <f t="shared" si="448"/>
        <v>1</v>
      </c>
      <c r="AH399" s="14">
        <f t="shared" ref="AH399:AL399" si="461">IFERROR(FIND("#",$AF399,AG399+1),LEN($AF399)+1)</f>
        <v>161</v>
      </c>
      <c r="AI399" s="14">
        <f t="shared" si="461"/>
        <v>161</v>
      </c>
      <c r="AJ399" s="14">
        <f t="shared" si="461"/>
        <v>161</v>
      </c>
      <c r="AK399" s="14">
        <f t="shared" si="461"/>
        <v>161</v>
      </c>
      <c r="AL399" s="14">
        <f t="shared" si="461"/>
        <v>161</v>
      </c>
      <c r="AM399" s="14" t="str">
        <f t="shared" si="404"/>
        <v>Reunião unifesp com Dra erika FERRARIMedica estará em viagem na próxima Terça do ministério para hcvPosicionamento lanche box para reunião cientifica da unifesp</v>
      </c>
      <c r="AN399" s="14" t="str">
        <f t="shared" si="405"/>
        <v/>
      </c>
      <c r="AO399" s="14" t="str">
        <f t="shared" si="406"/>
        <v/>
      </c>
      <c r="AP399" s="14" t="str">
        <f t="shared" si="407"/>
        <v/>
      </c>
      <c r="AQ399" s="14" t="str">
        <f t="shared" si="408"/>
        <v/>
      </c>
      <c r="AR399" s="14" t="str">
        <f t="shared" si="409"/>
        <v/>
      </c>
    </row>
    <row r="400" spans="1:44" x14ac:dyDescent="0.25">
      <c r="A400">
        <v>1</v>
      </c>
      <c r="B400" t="s">
        <v>28</v>
      </c>
      <c r="C400">
        <v>393106</v>
      </c>
      <c r="D400" s="40">
        <v>41366.625694444403</v>
      </c>
      <c r="E400" s="40">
        <v>41366.627777777801</v>
      </c>
      <c r="F400" s="40">
        <v>41366.590972222199</v>
      </c>
      <c r="G400" t="s">
        <v>29</v>
      </c>
      <c r="H400">
        <v>60000012429631</v>
      </c>
      <c r="I400" t="s">
        <v>274</v>
      </c>
      <c r="J400" t="s">
        <v>275</v>
      </c>
      <c r="K400" t="s">
        <v>32</v>
      </c>
      <c r="L400">
        <v>6</v>
      </c>
      <c r="M400" t="s">
        <v>33</v>
      </c>
      <c r="N400">
        <v>60000015461254</v>
      </c>
      <c r="O400">
        <v>60000016462663</v>
      </c>
      <c r="P400">
        <v>140205000000182</v>
      </c>
      <c r="R400" t="s">
        <v>34</v>
      </c>
      <c r="S400" t="s">
        <v>35</v>
      </c>
      <c r="T400" t="s">
        <v>36</v>
      </c>
      <c r="W400" t="s">
        <v>37</v>
      </c>
      <c r="AC400" t="s">
        <v>276</v>
      </c>
      <c r="AD400" t="s">
        <v>1437</v>
      </c>
      <c r="AE400" s="14" t="str">
        <f t="shared" si="445"/>
        <v>Agendamento de eventos regionais na prefeitura de sao PauloAgendei visita com o everson na próxima Terça para apresentação do crt</v>
      </c>
      <c r="AF400" s="14" t="str">
        <f t="shared" si="447"/>
        <v>Agendamento de eventos regionais na prefeitura de sao PauloAgendei visita com o everson na próxima Terça para apresentação do crt</v>
      </c>
      <c r="AG400" s="14">
        <f t="shared" si="448"/>
        <v>1</v>
      </c>
      <c r="AH400" s="14">
        <f t="shared" ref="AH400:AL400" si="462">IFERROR(FIND("#",$AF400,AG400+1),LEN($AF400)+1)</f>
        <v>130</v>
      </c>
      <c r="AI400" s="14">
        <f t="shared" si="462"/>
        <v>130</v>
      </c>
      <c r="AJ400" s="14">
        <f t="shared" si="462"/>
        <v>130</v>
      </c>
      <c r="AK400" s="14">
        <f t="shared" si="462"/>
        <v>130</v>
      </c>
      <c r="AL400" s="14">
        <f t="shared" si="462"/>
        <v>130</v>
      </c>
      <c r="AM400" s="14" t="str">
        <f t="shared" si="404"/>
        <v>Agendamento de eventos regionais na prefeitura de sao PauloAgendei visita com o everson na próxima Terça para apresentação do crt</v>
      </c>
      <c r="AN400" s="14" t="str">
        <f t="shared" si="405"/>
        <v/>
      </c>
      <c r="AO400" s="14" t="str">
        <f t="shared" si="406"/>
        <v/>
      </c>
      <c r="AP400" s="14" t="str">
        <f t="shared" si="407"/>
        <v/>
      </c>
      <c r="AQ400" s="14" t="str">
        <f t="shared" si="408"/>
        <v/>
      </c>
      <c r="AR400" s="14" t="str">
        <f t="shared" si="409"/>
        <v/>
      </c>
    </row>
    <row r="401" spans="1:44" x14ac:dyDescent="0.25">
      <c r="A401">
        <v>1</v>
      </c>
      <c r="B401" t="s">
        <v>28</v>
      </c>
      <c r="C401">
        <v>393106</v>
      </c>
      <c r="D401" s="40">
        <v>41366.623611111099</v>
      </c>
      <c r="E401" s="40">
        <v>41366.624305555597</v>
      </c>
      <c r="F401" s="40">
        <v>41366.590972222199</v>
      </c>
      <c r="G401" t="s">
        <v>29</v>
      </c>
      <c r="H401">
        <v>60000012459095</v>
      </c>
      <c r="I401" t="s">
        <v>277</v>
      </c>
      <c r="J401" t="s">
        <v>278</v>
      </c>
      <c r="K401" t="s">
        <v>32</v>
      </c>
      <c r="L401">
        <v>3</v>
      </c>
      <c r="M401" t="s">
        <v>33</v>
      </c>
      <c r="N401">
        <v>60000015461254</v>
      </c>
      <c r="O401">
        <v>60000016462663</v>
      </c>
      <c r="P401">
        <v>140205000000175</v>
      </c>
      <c r="R401" t="s">
        <v>34</v>
      </c>
      <c r="S401" t="s">
        <v>35</v>
      </c>
      <c r="T401" t="s">
        <v>36</v>
      </c>
      <c r="W401" t="s">
        <v>37</v>
      </c>
      <c r="AC401" t="s">
        <v>279</v>
      </c>
      <c r="AD401" t="s">
        <v>1437</v>
      </c>
      <c r="AE401" s="14" t="str">
        <f t="shared" si="445"/>
        <v>Medico tem boa experiência com kaletra e tem como ip preferencial em sua pratica clinicaComentei a segurança da coformulacao de kaletra</v>
      </c>
      <c r="AF401" s="14" t="str">
        <f t="shared" si="447"/>
        <v>Medico tem boa experiência com kaletra e tem como ip preferencial em sua pratica clinicaComentei a segurança da coformulacao de kaletra</v>
      </c>
      <c r="AG401" s="14">
        <f t="shared" si="448"/>
        <v>1</v>
      </c>
      <c r="AH401" s="14">
        <f t="shared" ref="AH401:AL401" si="463">IFERROR(FIND("#",$AF401,AG401+1),LEN($AF401)+1)</f>
        <v>136</v>
      </c>
      <c r="AI401" s="14">
        <f t="shared" si="463"/>
        <v>136</v>
      </c>
      <c r="AJ401" s="14">
        <f t="shared" si="463"/>
        <v>136</v>
      </c>
      <c r="AK401" s="14">
        <f t="shared" si="463"/>
        <v>136</v>
      </c>
      <c r="AL401" s="14">
        <f t="shared" si="463"/>
        <v>136</v>
      </c>
      <c r="AM401" s="14" t="str">
        <f t="shared" si="404"/>
        <v>Medico tem boa experiência com kaletra e tem como ip preferencial em sua pratica clinicaComentei a segurança da coformulacao de kaletra</v>
      </c>
      <c r="AN401" s="14" t="str">
        <f t="shared" si="405"/>
        <v/>
      </c>
      <c r="AO401" s="14" t="str">
        <f t="shared" si="406"/>
        <v/>
      </c>
      <c r="AP401" s="14" t="str">
        <f t="shared" si="407"/>
        <v/>
      </c>
      <c r="AQ401" s="14" t="str">
        <f t="shared" si="408"/>
        <v/>
      </c>
      <c r="AR401" s="14" t="str">
        <f t="shared" si="409"/>
        <v/>
      </c>
    </row>
    <row r="402" spans="1:44" x14ac:dyDescent="0.25">
      <c r="A402">
        <v>1</v>
      </c>
      <c r="B402" t="s">
        <v>28</v>
      </c>
      <c r="C402">
        <v>393106</v>
      </c>
      <c r="D402" s="40">
        <v>41366.4868055556</v>
      </c>
      <c r="E402" s="40">
        <v>41366.488888888904</v>
      </c>
      <c r="F402" s="40">
        <v>41366.448611111096</v>
      </c>
      <c r="G402" t="s">
        <v>29</v>
      </c>
      <c r="H402">
        <v>60000012352751</v>
      </c>
      <c r="I402" t="s">
        <v>280</v>
      </c>
      <c r="J402" t="s">
        <v>281</v>
      </c>
      <c r="K402" t="s">
        <v>32</v>
      </c>
      <c r="L402">
        <v>3</v>
      </c>
      <c r="M402" t="s">
        <v>33</v>
      </c>
      <c r="N402">
        <v>60000015461254</v>
      </c>
      <c r="O402">
        <v>60000016462663</v>
      </c>
      <c r="P402">
        <v>140205000000127</v>
      </c>
      <c r="R402" t="s">
        <v>34</v>
      </c>
      <c r="S402" t="s">
        <v>35</v>
      </c>
      <c r="T402" t="s">
        <v>36</v>
      </c>
      <c r="W402" t="s">
        <v>37</v>
      </c>
      <c r="AC402" t="s">
        <v>282</v>
      </c>
      <c r="AD402" t="s">
        <v>1437</v>
      </c>
      <c r="AE402" s="14" t="str">
        <f t="shared" si="445"/>
        <v>Medica tem pouco acesso a paciente virgem de terapia na sua pratica clinica, medica atende apenas um dia no ambulatório#obj medica vê em sua pratica clinica muita hipertrigliceridemia com kaletra e acha que muito é por seus pacientes já serem experimentados</v>
      </c>
      <c r="AF402" s="14" t="str">
        <f t="shared" si="447"/>
        <v>Medica tem pouco acesso a paciente virgem de terapia na sua pratica clinica, medica atende apenas um dia no ambulatório#obj medica vê em sua pratica clinica muita hipertrigliceridemia com kaletra e acha que muito é por seus pacientes já serem experimentados</v>
      </c>
      <c r="AG402" s="14">
        <f t="shared" si="448"/>
        <v>120</v>
      </c>
      <c r="AH402" s="14">
        <f t="shared" ref="AH402:AL402" si="464">IFERROR(FIND("#",$AF402,AG402+1),LEN($AF402)+1)</f>
        <v>258</v>
      </c>
      <c r="AI402" s="14">
        <f t="shared" si="464"/>
        <v>258</v>
      </c>
      <c r="AJ402" s="14">
        <f t="shared" si="464"/>
        <v>258</v>
      </c>
      <c r="AK402" s="14">
        <f t="shared" si="464"/>
        <v>258</v>
      </c>
      <c r="AL402" s="14">
        <f t="shared" si="464"/>
        <v>258</v>
      </c>
      <c r="AM402" s="14" t="str">
        <f t="shared" si="404"/>
        <v>#obj medica vê em sua pratica clinica muita hipertrigliceridemia com kaletra e acha que muito é por seus pacientes já serem experimentados</v>
      </c>
      <c r="AN402" s="14" t="str">
        <f t="shared" si="405"/>
        <v/>
      </c>
      <c r="AO402" s="14" t="str">
        <f t="shared" si="406"/>
        <v/>
      </c>
      <c r="AP402" s="14" t="str">
        <f t="shared" si="407"/>
        <v/>
      </c>
      <c r="AQ402" s="14" t="str">
        <f t="shared" si="408"/>
        <v/>
      </c>
      <c r="AR402" s="14" t="str">
        <f t="shared" si="409"/>
        <v/>
      </c>
    </row>
    <row r="403" spans="1:44" x14ac:dyDescent="0.25">
      <c r="A403">
        <v>1</v>
      </c>
      <c r="B403" t="s">
        <v>28</v>
      </c>
      <c r="C403">
        <v>393106</v>
      </c>
      <c r="D403" s="40">
        <v>41366.484027777798</v>
      </c>
      <c r="E403" s="40">
        <v>41366.486111111102</v>
      </c>
      <c r="F403" s="40">
        <v>41366.448611111096</v>
      </c>
      <c r="G403" t="s">
        <v>29</v>
      </c>
      <c r="H403">
        <v>60000012399827</v>
      </c>
      <c r="I403" t="s">
        <v>283</v>
      </c>
      <c r="J403" t="s">
        <v>284</v>
      </c>
      <c r="K403" t="s">
        <v>32</v>
      </c>
      <c r="L403">
        <v>4</v>
      </c>
      <c r="M403" t="s">
        <v>33</v>
      </c>
      <c r="N403">
        <v>60000015461254</v>
      </c>
      <c r="O403">
        <v>60000016462663</v>
      </c>
      <c r="P403">
        <v>140205000000117</v>
      </c>
      <c r="R403" t="s">
        <v>34</v>
      </c>
      <c r="S403" t="s">
        <v>35</v>
      </c>
      <c r="T403" t="s">
        <v>36</v>
      </c>
      <c r="W403" t="s">
        <v>37</v>
      </c>
      <c r="AC403" t="s">
        <v>285</v>
      </c>
      <c r="AD403" t="s">
        <v>1437</v>
      </c>
      <c r="AE403" s="14" t="str">
        <f t="shared" si="445"/>
        <v>Conversamos sobre tratamento de casais sorodiscordanteMedico já trata e tem excelente experiência cm kaletra</v>
      </c>
      <c r="AF403" s="14" t="str">
        <f t="shared" si="447"/>
        <v>Conversamos sobre tratamento de casais sorodiscordanteMedico já trata e tem excelente experiência cm kaletra</v>
      </c>
      <c r="AG403" s="14">
        <f t="shared" si="448"/>
        <v>1</v>
      </c>
      <c r="AH403" s="14">
        <f t="shared" ref="AH403:AL403" si="465">IFERROR(FIND("#",$AF403,AG403+1),LEN($AF403)+1)</f>
        <v>109</v>
      </c>
      <c r="AI403" s="14">
        <f t="shared" si="465"/>
        <v>109</v>
      </c>
      <c r="AJ403" s="14">
        <f t="shared" si="465"/>
        <v>109</v>
      </c>
      <c r="AK403" s="14">
        <f t="shared" si="465"/>
        <v>109</v>
      </c>
      <c r="AL403" s="14">
        <f t="shared" si="465"/>
        <v>109</v>
      </c>
      <c r="AM403" s="14" t="str">
        <f t="shared" si="404"/>
        <v>Conversamos sobre tratamento de casais sorodiscordanteMedico já trata e tem excelente experiência cm kaletra</v>
      </c>
      <c r="AN403" s="14" t="str">
        <f t="shared" si="405"/>
        <v/>
      </c>
      <c r="AO403" s="14" t="str">
        <f t="shared" si="406"/>
        <v/>
      </c>
      <c r="AP403" s="14" t="str">
        <f t="shared" si="407"/>
        <v/>
      </c>
      <c r="AQ403" s="14" t="str">
        <f t="shared" si="408"/>
        <v/>
      </c>
      <c r="AR403" s="14" t="str">
        <f t="shared" si="409"/>
        <v/>
      </c>
    </row>
    <row r="404" spans="1:44" x14ac:dyDescent="0.25">
      <c r="A404">
        <v>1</v>
      </c>
      <c r="B404" t="s">
        <v>28</v>
      </c>
      <c r="C404">
        <v>393106</v>
      </c>
      <c r="D404" s="40">
        <v>41366.4819444444</v>
      </c>
      <c r="E404" s="40">
        <v>41366.484027777798</v>
      </c>
      <c r="F404" s="40">
        <v>41366.448611111096</v>
      </c>
      <c r="G404" t="s">
        <v>29</v>
      </c>
      <c r="H404">
        <v>60000017151794</v>
      </c>
      <c r="I404" t="s">
        <v>286</v>
      </c>
      <c r="J404" t="s">
        <v>287</v>
      </c>
      <c r="K404" t="s">
        <v>32</v>
      </c>
      <c r="L404">
        <v>4</v>
      </c>
      <c r="M404" t="s">
        <v>33</v>
      </c>
      <c r="N404">
        <v>60000015461254</v>
      </c>
      <c r="O404">
        <v>60000016462663</v>
      </c>
      <c r="P404">
        <v>140205000000110</v>
      </c>
      <c r="R404" t="s">
        <v>34</v>
      </c>
      <c r="S404" t="s">
        <v>35</v>
      </c>
      <c r="T404" t="s">
        <v>36</v>
      </c>
      <c r="W404" t="s">
        <v>37</v>
      </c>
      <c r="AC404" t="s">
        <v>288</v>
      </c>
      <c r="AD404" t="s">
        <v>1437</v>
      </c>
      <c r="AE404" s="14" t="str">
        <f t="shared" si="445"/>
        <v>Medica tem pouca oportunidade de tratamento de paciente virgem de terapia no ambulatório, faz parte da pesquisa clinica do crtPaciente sorodisrcodante a mesma tem como conduta tratar imediatamente caso este peril de paciente venha para seu atendimento</v>
      </c>
      <c r="AF404" s="14" t="str">
        <f t="shared" si="447"/>
        <v>Medica tem pouca oportunidade de tratamento de paciente virgem de terapia no ambulatório, faz parte da pesquisa clinica do crtPaciente sorodisrcodante a mesma tem como conduta tratar imediatamente caso este peril de paciente venha para seu atendimento</v>
      </c>
      <c r="AG404" s="14">
        <f t="shared" si="448"/>
        <v>1</v>
      </c>
      <c r="AH404" s="14">
        <f t="shared" ref="AH404:AL404" si="466">IFERROR(FIND("#",$AF404,AG404+1),LEN($AF404)+1)</f>
        <v>252</v>
      </c>
      <c r="AI404" s="14">
        <f t="shared" si="466"/>
        <v>252</v>
      </c>
      <c r="AJ404" s="14">
        <f t="shared" si="466"/>
        <v>252</v>
      </c>
      <c r="AK404" s="14">
        <f t="shared" si="466"/>
        <v>252</v>
      </c>
      <c r="AL404" s="14">
        <f t="shared" si="466"/>
        <v>252</v>
      </c>
      <c r="AM404" s="14" t="str">
        <f t="shared" si="404"/>
        <v>Medica tem pouca oportunidade de tratamento de paciente virgem de terapia no ambulatório, faz parte da pesquisa clinica do crtPaciente sorodisrcodante a mesma tem como conduta tratar imediatamente caso este peril de paciente venha para seu atendimento</v>
      </c>
      <c r="AN404" s="14" t="str">
        <f t="shared" si="405"/>
        <v/>
      </c>
      <c r="AO404" s="14" t="str">
        <f t="shared" si="406"/>
        <v/>
      </c>
      <c r="AP404" s="14" t="str">
        <f t="shared" si="407"/>
        <v/>
      </c>
      <c r="AQ404" s="14" t="str">
        <f t="shared" si="408"/>
        <v/>
      </c>
      <c r="AR404" s="14" t="str">
        <f t="shared" si="409"/>
        <v/>
      </c>
    </row>
    <row r="405" spans="1:44" x14ac:dyDescent="0.25">
      <c r="A405">
        <v>1</v>
      </c>
      <c r="B405" t="s">
        <v>28</v>
      </c>
      <c r="C405">
        <v>393106</v>
      </c>
      <c r="D405" s="40">
        <v>41365.371527777803</v>
      </c>
      <c r="E405" s="40">
        <v>41366.622916666704</v>
      </c>
      <c r="F405" s="40">
        <v>41366.590972222199</v>
      </c>
      <c r="G405" t="s">
        <v>29</v>
      </c>
      <c r="H405">
        <v>60000012408147</v>
      </c>
      <c r="I405" t="s">
        <v>289</v>
      </c>
      <c r="J405" t="s">
        <v>290</v>
      </c>
      <c r="K405" t="s">
        <v>41</v>
      </c>
      <c r="L405">
        <v>4</v>
      </c>
      <c r="M405" t="s">
        <v>33</v>
      </c>
      <c r="N405">
        <v>60000015461254</v>
      </c>
      <c r="O405">
        <v>60000016462663</v>
      </c>
      <c r="P405">
        <v>140205000000168</v>
      </c>
      <c r="R405" t="s">
        <v>34</v>
      </c>
      <c r="S405" t="s">
        <v>35</v>
      </c>
      <c r="T405" t="s">
        <v>36</v>
      </c>
      <c r="W405" t="s">
        <v>37</v>
      </c>
      <c r="AC405" t="s">
        <v>291</v>
      </c>
      <c r="AD405" t="s">
        <v>1437</v>
      </c>
      <c r="AE405" s="14" t="str">
        <f t="shared" si="445"/>
        <v>Trabalhei o hptn 052Possibilidade de tratamento de casais sorodisrcodante, medica concorda mas entende que antes de tudo a adesão deve ser prioridade para prescrição da tarv</v>
      </c>
      <c r="AF405" s="14" t="str">
        <f t="shared" si="447"/>
        <v>Trabalhei o hptn 052Possibilidade de tratamento de casais sorodisrcodante, medica concorda mas entende que antes de tudo a adesão deve ser prioridade para prescrição da tarv</v>
      </c>
      <c r="AG405" s="14">
        <f t="shared" si="448"/>
        <v>1</v>
      </c>
      <c r="AH405" s="14">
        <f t="shared" ref="AH405:AL405" si="467">IFERROR(FIND("#",$AF405,AG405+1),LEN($AF405)+1)</f>
        <v>174</v>
      </c>
      <c r="AI405" s="14">
        <f t="shared" si="467"/>
        <v>174</v>
      </c>
      <c r="AJ405" s="14">
        <f t="shared" si="467"/>
        <v>174</v>
      </c>
      <c r="AK405" s="14">
        <f t="shared" si="467"/>
        <v>174</v>
      </c>
      <c r="AL405" s="14">
        <f t="shared" si="467"/>
        <v>174</v>
      </c>
      <c r="AM405" s="14" t="str">
        <f t="shared" si="404"/>
        <v>Trabalhei o hptn 052Possibilidade de tratamento de casais sorodisrcodante, medica concorda mas entende que antes de tudo a adesão deve ser prioridade para prescrição da tarv</v>
      </c>
      <c r="AN405" s="14" t="str">
        <f t="shared" si="405"/>
        <v/>
      </c>
      <c r="AO405" s="14" t="str">
        <f t="shared" si="406"/>
        <v/>
      </c>
      <c r="AP405" s="14" t="str">
        <f t="shared" si="407"/>
        <v/>
      </c>
      <c r="AQ405" s="14" t="str">
        <f t="shared" si="408"/>
        <v/>
      </c>
      <c r="AR405" s="14" t="str">
        <f t="shared" si="409"/>
        <v/>
      </c>
    </row>
    <row r="406" spans="1:44" x14ac:dyDescent="0.25">
      <c r="A406">
        <v>1</v>
      </c>
      <c r="B406" t="s">
        <v>28</v>
      </c>
      <c r="C406">
        <v>392102</v>
      </c>
      <c r="D406" s="40">
        <v>41403.493055555598</v>
      </c>
      <c r="E406" s="40">
        <v>41404.930555555598</v>
      </c>
      <c r="F406" s="40">
        <v>41404.894444444399</v>
      </c>
      <c r="G406" t="s">
        <v>29</v>
      </c>
      <c r="H406">
        <v>60000017966300</v>
      </c>
      <c r="I406" t="s">
        <v>2192</v>
      </c>
      <c r="J406" t="s">
        <v>2193</v>
      </c>
      <c r="K406" t="s">
        <v>45</v>
      </c>
      <c r="L406">
        <v>3</v>
      </c>
      <c r="M406" t="s">
        <v>33</v>
      </c>
      <c r="N406">
        <v>60000015461254</v>
      </c>
      <c r="O406">
        <v>60000016462668</v>
      </c>
      <c r="P406">
        <v>140217000001416</v>
      </c>
      <c r="R406" t="s">
        <v>34</v>
      </c>
      <c r="S406" t="s">
        <v>35</v>
      </c>
      <c r="T406" t="s">
        <v>36</v>
      </c>
      <c r="W406" t="s">
        <v>37</v>
      </c>
      <c r="AC406" t="s">
        <v>4838</v>
      </c>
      <c r="AD406" t="s">
        <v>1437</v>
      </c>
      <c r="AE406" s="14" t="str">
        <f t="shared" si="445"/>
        <v>Indagamos se havia alguma questão sobre uso de KALETRA.Conversamos sobre dados do MP e mostrando benefícios de Kaletra para corpo e mente.</v>
      </c>
      <c r="AF406" s="14" t="str">
        <f t="shared" si="447"/>
        <v>Indagamos se havia alguma questão sobre uso de KALETRA.Conversamos sobre dados do MP e mostrando benefícios de Kaletra para corpo e mente.</v>
      </c>
      <c r="AG406" s="14">
        <f t="shared" si="448"/>
        <v>1</v>
      </c>
      <c r="AH406" s="14">
        <f t="shared" ref="AH406:AL406" si="468">IFERROR(FIND("#",$AF406,AG406+1),LEN($AF406)+1)</f>
        <v>139</v>
      </c>
      <c r="AI406" s="14">
        <f t="shared" si="468"/>
        <v>139</v>
      </c>
      <c r="AJ406" s="14">
        <f t="shared" si="468"/>
        <v>139</v>
      </c>
      <c r="AK406" s="14">
        <f t="shared" si="468"/>
        <v>139</v>
      </c>
      <c r="AL406" s="14">
        <f t="shared" si="468"/>
        <v>139</v>
      </c>
      <c r="AM406" s="14" t="str">
        <f t="shared" si="404"/>
        <v>Indagamos se havia alguma questão sobre uso de KALETRA.Conversamos sobre dados do MP e mostrando benefícios de Kaletra para corpo e mente.</v>
      </c>
      <c r="AN406" s="14" t="str">
        <f t="shared" si="405"/>
        <v/>
      </c>
      <c r="AO406" s="14" t="str">
        <f t="shared" si="406"/>
        <v/>
      </c>
      <c r="AP406" s="14" t="str">
        <f t="shared" si="407"/>
        <v/>
      </c>
      <c r="AQ406" s="14" t="str">
        <f t="shared" si="408"/>
        <v/>
      </c>
      <c r="AR406" s="14" t="str">
        <f t="shared" si="409"/>
        <v/>
      </c>
    </row>
    <row r="407" spans="1:44" x14ac:dyDescent="0.25">
      <c r="A407">
        <v>1</v>
      </c>
      <c r="B407" t="s">
        <v>28</v>
      </c>
      <c r="C407">
        <v>392102</v>
      </c>
      <c r="D407" s="40">
        <v>41403.46875</v>
      </c>
      <c r="E407" s="40">
        <v>41404.926388888904</v>
      </c>
      <c r="F407" s="40">
        <v>41404.894444444399</v>
      </c>
      <c r="G407" t="s">
        <v>29</v>
      </c>
      <c r="H407">
        <v>60000012300527</v>
      </c>
      <c r="I407" t="s">
        <v>4839</v>
      </c>
      <c r="J407" t="s">
        <v>4840</v>
      </c>
      <c r="K407" t="s">
        <v>32</v>
      </c>
      <c r="L407">
        <v>3</v>
      </c>
      <c r="M407" t="s">
        <v>33</v>
      </c>
      <c r="N407">
        <v>60000015461254</v>
      </c>
      <c r="O407">
        <v>60000016462668</v>
      </c>
      <c r="P407">
        <v>140217000001395</v>
      </c>
      <c r="R407" t="s">
        <v>34</v>
      </c>
      <c r="S407" t="s">
        <v>35</v>
      </c>
      <c r="T407" t="s">
        <v>36</v>
      </c>
      <c r="W407" t="s">
        <v>37</v>
      </c>
      <c r="AC407" t="s">
        <v>4841</v>
      </c>
      <c r="AD407" t="s">
        <v>1495</v>
      </c>
      <c r="AE407" s="14" t="str">
        <f t="shared" si="445"/>
        <v>Apresentação MP promocional e posicionamento vantagens de Kaletra .</v>
      </c>
      <c r="AF407" s="14" t="str">
        <f t="shared" si="447"/>
        <v>Apresentação MP promocional e posicionamento vantagens de Kaletra .</v>
      </c>
      <c r="AG407" s="14">
        <f t="shared" si="448"/>
        <v>1</v>
      </c>
      <c r="AH407" s="14">
        <f t="shared" ref="AH407:AL407" si="469">IFERROR(FIND("#",$AF407,AG407+1),LEN($AF407)+1)</f>
        <v>68</v>
      </c>
      <c r="AI407" s="14">
        <f t="shared" si="469"/>
        <v>68</v>
      </c>
      <c r="AJ407" s="14">
        <f t="shared" si="469"/>
        <v>68</v>
      </c>
      <c r="AK407" s="14">
        <f t="shared" si="469"/>
        <v>68</v>
      </c>
      <c r="AL407" s="14">
        <f t="shared" si="469"/>
        <v>68</v>
      </c>
      <c r="AM407" s="14" t="str">
        <f t="shared" si="404"/>
        <v>Apresentação MP promocional e posicionamento vantagens de Kaletra .</v>
      </c>
      <c r="AN407" s="14" t="str">
        <f t="shared" si="405"/>
        <v/>
      </c>
      <c r="AO407" s="14" t="str">
        <f t="shared" si="406"/>
        <v/>
      </c>
      <c r="AP407" s="14" t="str">
        <f t="shared" si="407"/>
        <v/>
      </c>
      <c r="AQ407" s="14" t="str">
        <f t="shared" si="408"/>
        <v/>
      </c>
      <c r="AR407" s="14" t="str">
        <f t="shared" si="409"/>
        <v/>
      </c>
    </row>
    <row r="408" spans="1:44" x14ac:dyDescent="0.25">
      <c r="A408">
        <v>1</v>
      </c>
      <c r="B408" t="s">
        <v>28</v>
      </c>
      <c r="C408">
        <v>392102</v>
      </c>
      <c r="D408" s="40">
        <v>41403.454861111102</v>
      </c>
      <c r="E408" s="40">
        <v>41404.922916666699</v>
      </c>
      <c r="F408" s="40">
        <v>41404.894444444399</v>
      </c>
      <c r="G408" t="s">
        <v>29</v>
      </c>
      <c r="H408">
        <v>60000012437043</v>
      </c>
      <c r="I408" t="s">
        <v>4842</v>
      </c>
      <c r="J408" t="s">
        <v>4843</v>
      </c>
      <c r="K408" t="s">
        <v>32</v>
      </c>
      <c r="L408">
        <v>3</v>
      </c>
      <c r="M408" t="s">
        <v>33</v>
      </c>
      <c r="N408">
        <v>60000015461254</v>
      </c>
      <c r="O408">
        <v>60000016462668</v>
      </c>
      <c r="P408">
        <v>140217000001374</v>
      </c>
      <c r="R408" t="s">
        <v>34</v>
      </c>
      <c r="S408" t="s">
        <v>35</v>
      </c>
      <c r="T408" t="s">
        <v>36</v>
      </c>
      <c r="W408" t="s">
        <v>37</v>
      </c>
      <c r="AC408" t="s">
        <v>4844</v>
      </c>
      <c r="AD408" t="s">
        <v>1495</v>
      </c>
      <c r="AE408" s="14" t="str">
        <f t="shared" si="445"/>
        <v>#CON: Elogios ao evento da VIVI REALIZADO em SSA-BÁ, destacando mescla dos novos x antigos infectologistas e os casos clínicos.</v>
      </c>
      <c r="AF408" s="14" t="str">
        <f t="shared" si="447"/>
        <v>#CON: Elogios ao evento da VIVI REALIZADO em SSA-BÁ, destacando mescla dos novos x antigos infectologistas e os casos clínicos.</v>
      </c>
      <c r="AG408" s="14">
        <f t="shared" si="448"/>
        <v>1</v>
      </c>
      <c r="AH408" s="14">
        <f t="shared" ref="AH408:AL408" si="470">IFERROR(FIND("#",$AF408,AG408+1),LEN($AF408)+1)</f>
        <v>128</v>
      </c>
      <c r="AI408" s="14">
        <f t="shared" si="470"/>
        <v>128</v>
      </c>
      <c r="AJ408" s="14">
        <f t="shared" si="470"/>
        <v>128</v>
      </c>
      <c r="AK408" s="14">
        <f t="shared" si="470"/>
        <v>128</v>
      </c>
      <c r="AL408" s="14">
        <f t="shared" si="470"/>
        <v>128</v>
      </c>
      <c r="AM408" s="14" t="str">
        <f t="shared" si="404"/>
        <v>#CON: Elogios ao evento da VIVI REALIZADO em SSA-BÁ, destacando mescla dos novos x antigos infectologistas e os casos clínicos.</v>
      </c>
      <c r="AN408" s="14" t="str">
        <f t="shared" si="405"/>
        <v/>
      </c>
      <c r="AO408" s="14" t="str">
        <f t="shared" si="406"/>
        <v/>
      </c>
      <c r="AP408" s="14" t="str">
        <f t="shared" si="407"/>
        <v/>
      </c>
      <c r="AQ408" s="14" t="str">
        <f t="shared" si="408"/>
        <v/>
      </c>
      <c r="AR408" s="14" t="str">
        <f t="shared" si="409"/>
        <v/>
      </c>
    </row>
    <row r="409" spans="1:44" x14ac:dyDescent="0.25">
      <c r="A409">
        <v>1</v>
      </c>
      <c r="B409" t="s">
        <v>28</v>
      </c>
      <c r="C409">
        <v>392102</v>
      </c>
      <c r="D409" s="40">
        <v>41403.413194444402</v>
      </c>
      <c r="E409" s="40">
        <v>41404.917361111096</v>
      </c>
      <c r="F409" s="40">
        <v>41404.881249999999</v>
      </c>
      <c r="G409" t="s">
        <v>29</v>
      </c>
      <c r="H409">
        <v>60000017969836</v>
      </c>
      <c r="I409" t="s">
        <v>4845</v>
      </c>
      <c r="J409" t="s">
        <v>4846</v>
      </c>
      <c r="K409" t="s">
        <v>45</v>
      </c>
      <c r="L409">
        <v>3</v>
      </c>
      <c r="M409" t="s">
        <v>33</v>
      </c>
      <c r="N409">
        <v>60000015461254</v>
      </c>
      <c r="O409">
        <v>60000016462668</v>
      </c>
      <c r="P409">
        <v>140217000001354</v>
      </c>
      <c r="R409" t="s">
        <v>34</v>
      </c>
      <c r="S409" t="s">
        <v>35</v>
      </c>
      <c r="T409" t="s">
        <v>36</v>
      </c>
      <c r="W409" t="s">
        <v>37</v>
      </c>
      <c r="AC409" t="s">
        <v>4847</v>
      </c>
      <c r="AD409" t="s">
        <v>1437</v>
      </c>
      <c r="AE409" s="14" t="str">
        <f t="shared" si="445"/>
        <v>Conversa sobre dados MP e as comorbidades renais, ósseas e SNC.Destacamos guarda chuva de proteção de Kaletra .</v>
      </c>
      <c r="AF409" s="14" t="str">
        <f t="shared" si="447"/>
        <v>Conversa sobre dados MP e as comorbidades renais, ósseas e SNC.Destacamos guarda chuva de proteção de Kaletra .</v>
      </c>
      <c r="AG409" s="14">
        <f t="shared" si="448"/>
        <v>1</v>
      </c>
      <c r="AH409" s="14">
        <f t="shared" ref="AH409:AL409" si="471">IFERROR(FIND("#",$AF409,AG409+1),LEN($AF409)+1)</f>
        <v>112</v>
      </c>
      <c r="AI409" s="14">
        <f t="shared" si="471"/>
        <v>112</v>
      </c>
      <c r="AJ409" s="14">
        <f t="shared" si="471"/>
        <v>112</v>
      </c>
      <c r="AK409" s="14">
        <f t="shared" si="471"/>
        <v>112</v>
      </c>
      <c r="AL409" s="14">
        <f t="shared" si="471"/>
        <v>112</v>
      </c>
      <c r="AM409" s="14" t="str">
        <f t="shared" si="404"/>
        <v>Conversa sobre dados MP e as comorbidades renais, ósseas e SNC.Destacamos guarda chuva de proteção de Kaletra .</v>
      </c>
      <c r="AN409" s="14" t="str">
        <f t="shared" si="405"/>
        <v/>
      </c>
      <c r="AO409" s="14" t="str">
        <f t="shared" si="406"/>
        <v/>
      </c>
      <c r="AP409" s="14" t="str">
        <f t="shared" si="407"/>
        <v/>
      </c>
      <c r="AQ409" s="14" t="str">
        <f t="shared" si="408"/>
        <v/>
      </c>
      <c r="AR409" s="14" t="str">
        <f t="shared" si="409"/>
        <v/>
      </c>
    </row>
    <row r="410" spans="1:44" x14ac:dyDescent="0.25">
      <c r="A410">
        <v>1</v>
      </c>
      <c r="B410" t="s">
        <v>28</v>
      </c>
      <c r="C410">
        <v>392102</v>
      </c>
      <c r="D410" s="40">
        <v>41402.708333333299</v>
      </c>
      <c r="E410" s="40">
        <v>41402.987500000003</v>
      </c>
      <c r="F410" s="40">
        <v>41404.359722222202</v>
      </c>
      <c r="G410" t="s">
        <v>29</v>
      </c>
      <c r="H410">
        <v>60000017966452</v>
      </c>
      <c r="I410" t="s">
        <v>2177</v>
      </c>
      <c r="J410" t="s">
        <v>2178</v>
      </c>
      <c r="K410" t="s">
        <v>32</v>
      </c>
      <c r="L410">
        <v>3</v>
      </c>
      <c r="M410" t="s">
        <v>33</v>
      </c>
      <c r="N410">
        <v>60000015461254</v>
      </c>
      <c r="O410">
        <v>60000016462668</v>
      </c>
      <c r="P410">
        <v>140217000001285</v>
      </c>
      <c r="R410" t="s">
        <v>34</v>
      </c>
      <c r="S410" t="s">
        <v>35</v>
      </c>
      <c r="T410" t="s">
        <v>36</v>
      </c>
      <c r="W410" t="s">
        <v>37</v>
      </c>
      <c r="AC410" t="s">
        <v>4848</v>
      </c>
      <c r="AD410" t="s">
        <v>1437</v>
      </c>
      <c r="AE410" s="14" t="str">
        <f t="shared" si="445"/>
        <v>Indagamos se havia alguma questão pontual no uso de Kaletra.Conversa sobre comorbidades descritas no MP e benefícios do Kaletra para os pacientes HIV.</v>
      </c>
      <c r="AF410" s="14" t="str">
        <f t="shared" si="447"/>
        <v>Indagamos se havia alguma questão pontual no uso de Kaletra.Conversa sobre comorbidades descritas no MP e benefícios do Kaletra para os pacientes HIV.</v>
      </c>
      <c r="AG410" s="14">
        <f t="shared" si="448"/>
        <v>1</v>
      </c>
      <c r="AH410" s="14">
        <f t="shared" ref="AH410:AL410" si="472">IFERROR(FIND("#",$AF410,AG410+1),LEN($AF410)+1)</f>
        <v>151</v>
      </c>
      <c r="AI410" s="14">
        <f t="shared" si="472"/>
        <v>151</v>
      </c>
      <c r="AJ410" s="14">
        <f t="shared" si="472"/>
        <v>151</v>
      </c>
      <c r="AK410" s="14">
        <f t="shared" si="472"/>
        <v>151</v>
      </c>
      <c r="AL410" s="14">
        <f t="shared" si="472"/>
        <v>151</v>
      </c>
      <c r="AM410" s="14" t="str">
        <f t="shared" si="404"/>
        <v>Indagamos se havia alguma questão pontual no uso de Kaletra.Conversa sobre comorbidades descritas no MP e benefícios do Kaletra para os pacientes HIV.</v>
      </c>
      <c r="AN410" s="14" t="str">
        <f t="shared" si="405"/>
        <v/>
      </c>
      <c r="AO410" s="14" t="str">
        <f t="shared" si="406"/>
        <v/>
      </c>
      <c r="AP410" s="14" t="str">
        <f t="shared" si="407"/>
        <v/>
      </c>
      <c r="AQ410" s="14" t="str">
        <f t="shared" si="408"/>
        <v/>
      </c>
      <c r="AR410" s="14" t="str">
        <f t="shared" si="409"/>
        <v/>
      </c>
    </row>
    <row r="411" spans="1:44" x14ac:dyDescent="0.25">
      <c r="A411">
        <v>1</v>
      </c>
      <c r="B411" t="s">
        <v>28</v>
      </c>
      <c r="C411">
        <v>392102</v>
      </c>
      <c r="D411" s="40">
        <v>41402.694444444402</v>
      </c>
      <c r="E411" s="40">
        <v>41402.985416666699</v>
      </c>
      <c r="F411" s="40">
        <v>41404.359722222202</v>
      </c>
      <c r="G411" t="s">
        <v>29</v>
      </c>
      <c r="H411">
        <v>60000012343419</v>
      </c>
      <c r="I411" t="s">
        <v>2180</v>
      </c>
      <c r="J411" t="s">
        <v>2181</v>
      </c>
      <c r="K411" t="s">
        <v>32</v>
      </c>
      <c r="L411">
        <v>3</v>
      </c>
      <c r="M411" t="s">
        <v>33</v>
      </c>
      <c r="N411">
        <v>60000015461254</v>
      </c>
      <c r="O411">
        <v>60000016462668</v>
      </c>
      <c r="P411">
        <v>140217000001278</v>
      </c>
      <c r="R411" t="s">
        <v>34</v>
      </c>
      <c r="S411" t="s">
        <v>35</v>
      </c>
      <c r="T411" t="s">
        <v>36</v>
      </c>
      <c r="W411" t="s">
        <v>37</v>
      </c>
      <c r="AC411" t="s">
        <v>4849</v>
      </c>
      <c r="AD411" t="s">
        <v>1495</v>
      </c>
      <c r="AE411" s="14" t="str">
        <f t="shared" si="445"/>
        <v>Indagamos se havia alguma questão técnica no uso de KALETRA.Conversamos sobre MP relacionado as comorbidades renais, ósseas e SNC, ratificamos guarda chuva de proteção do Kaletra .</v>
      </c>
      <c r="AF411" s="14" t="str">
        <f t="shared" si="447"/>
        <v>Indagamos se havia alguma questão técnica no uso de KALETRA.Conversamos sobre MP relacionado as comorbidades renais, ósseas e SNC, ratificamos guarda chuva de proteção do Kaletra .</v>
      </c>
      <c r="AG411" s="14">
        <f t="shared" si="448"/>
        <v>1</v>
      </c>
      <c r="AH411" s="14">
        <f t="shared" ref="AH411:AL411" si="473">IFERROR(FIND("#",$AF411,AG411+1),LEN($AF411)+1)</f>
        <v>181</v>
      </c>
      <c r="AI411" s="14">
        <f t="shared" si="473"/>
        <v>181</v>
      </c>
      <c r="AJ411" s="14">
        <f t="shared" si="473"/>
        <v>181</v>
      </c>
      <c r="AK411" s="14">
        <f t="shared" si="473"/>
        <v>181</v>
      </c>
      <c r="AL411" s="14">
        <f t="shared" si="473"/>
        <v>181</v>
      </c>
      <c r="AM411" s="14" t="str">
        <f t="shared" si="404"/>
        <v>Indagamos se havia alguma questão técnica no uso de KALETRA.Conversamos sobre MP relacionado as comorbidades renais, ósseas e SNC, ratificamos guarda chuva de proteção do Kaletra .</v>
      </c>
      <c r="AN411" s="14" t="str">
        <f t="shared" si="405"/>
        <v/>
      </c>
      <c r="AO411" s="14" t="str">
        <f t="shared" si="406"/>
        <v/>
      </c>
      <c r="AP411" s="14" t="str">
        <f t="shared" si="407"/>
        <v/>
      </c>
      <c r="AQ411" s="14" t="str">
        <f t="shared" si="408"/>
        <v/>
      </c>
      <c r="AR411" s="14" t="str">
        <f t="shared" si="409"/>
        <v/>
      </c>
    </row>
    <row r="412" spans="1:44" x14ac:dyDescent="0.25">
      <c r="A412">
        <v>1</v>
      </c>
      <c r="B412" t="s">
        <v>28</v>
      </c>
      <c r="C412">
        <v>392102</v>
      </c>
      <c r="D412" s="40">
        <v>41402.670138888898</v>
      </c>
      <c r="E412" s="40">
        <v>41402.797222222202</v>
      </c>
      <c r="F412" s="40">
        <v>41402.758333333302</v>
      </c>
      <c r="G412" t="s">
        <v>29</v>
      </c>
      <c r="H412">
        <v>60000012526019</v>
      </c>
      <c r="I412" t="s">
        <v>2186</v>
      </c>
      <c r="J412" t="s">
        <v>2187</v>
      </c>
      <c r="K412" t="s">
        <v>32</v>
      </c>
      <c r="L412">
        <v>6</v>
      </c>
      <c r="M412" t="s">
        <v>33</v>
      </c>
      <c r="N412">
        <v>60000015461254</v>
      </c>
      <c r="O412">
        <v>60000016462668</v>
      </c>
      <c r="P412">
        <v>140217000001219</v>
      </c>
      <c r="R412" t="s">
        <v>34</v>
      </c>
      <c r="S412" t="s">
        <v>35</v>
      </c>
      <c r="T412" t="s">
        <v>36</v>
      </c>
      <c r="W412" t="s">
        <v>37</v>
      </c>
      <c r="AC412" t="s">
        <v>4850</v>
      </c>
      <c r="AD412" t="s">
        <v>1495</v>
      </c>
      <c r="AE412" s="14" t="str">
        <f t="shared" si="445"/>
        <v>Não houve relato de objeção.Conversa demorada sobre aspectos gerais: uso de ARVs, comorbidades, consenso, evento regional Abbott.</v>
      </c>
      <c r="AF412" s="14" t="str">
        <f t="shared" si="447"/>
        <v>Não houve relato de objeção.Conversa demorada sobre aspectos gerais: uso de ARVs, comorbidades, consenso, evento regional Abbott.</v>
      </c>
      <c r="AG412" s="14">
        <f t="shared" si="448"/>
        <v>1</v>
      </c>
      <c r="AH412" s="14">
        <f t="shared" ref="AH412:AL412" si="474">IFERROR(FIND("#",$AF412,AG412+1),LEN($AF412)+1)</f>
        <v>130</v>
      </c>
      <c r="AI412" s="14">
        <f t="shared" si="474"/>
        <v>130</v>
      </c>
      <c r="AJ412" s="14">
        <f t="shared" si="474"/>
        <v>130</v>
      </c>
      <c r="AK412" s="14">
        <f t="shared" si="474"/>
        <v>130</v>
      </c>
      <c r="AL412" s="14">
        <f t="shared" si="474"/>
        <v>130</v>
      </c>
      <c r="AM412" s="14" t="str">
        <f t="shared" si="404"/>
        <v>Não houve relato de objeção.Conversa demorada sobre aspectos gerais: uso de ARVs, comorbidades, consenso, evento regional Abbott.</v>
      </c>
      <c r="AN412" s="14" t="str">
        <f t="shared" si="405"/>
        <v/>
      </c>
      <c r="AO412" s="14" t="str">
        <f t="shared" si="406"/>
        <v/>
      </c>
      <c r="AP412" s="14" t="str">
        <f t="shared" si="407"/>
        <v/>
      </c>
      <c r="AQ412" s="14" t="str">
        <f t="shared" si="408"/>
        <v/>
      </c>
      <c r="AR412" s="14" t="str">
        <f t="shared" si="409"/>
        <v/>
      </c>
    </row>
    <row r="413" spans="1:44" x14ac:dyDescent="0.25">
      <c r="A413">
        <v>1</v>
      </c>
      <c r="B413" t="s">
        <v>28</v>
      </c>
      <c r="C413">
        <v>392102</v>
      </c>
      <c r="D413" s="40">
        <v>41402.631944444402</v>
      </c>
      <c r="E413" s="40">
        <v>41402.855555555601</v>
      </c>
      <c r="F413" s="40">
        <v>41402.940972222197</v>
      </c>
      <c r="G413" t="s">
        <v>29</v>
      </c>
      <c r="H413">
        <v>60000012248847</v>
      </c>
      <c r="I413" t="s">
        <v>2189</v>
      </c>
      <c r="J413" t="s">
        <v>2190</v>
      </c>
      <c r="M413" t="s">
        <v>33</v>
      </c>
      <c r="N413">
        <v>60000015461254</v>
      </c>
      <c r="O413">
        <v>60000016462668</v>
      </c>
      <c r="P413">
        <v>140217000001272</v>
      </c>
      <c r="R413" t="s">
        <v>34</v>
      </c>
      <c r="S413" t="s">
        <v>35</v>
      </c>
      <c r="T413" t="s">
        <v>36</v>
      </c>
      <c r="W413" t="s">
        <v>37</v>
      </c>
      <c r="AC413" t="s">
        <v>4851</v>
      </c>
      <c r="AD413" t="s">
        <v>1495</v>
      </c>
      <c r="AE413" s="14" t="str">
        <f t="shared" si="445"/>
        <v>Médica informou não haver questionamento a fazer.Conversamos sobre cuidados com os pacientes idosos, suas fragilidades relacionadas ao MP demonstarado por nós.</v>
      </c>
      <c r="AF413" s="14" t="str">
        <f t="shared" si="447"/>
        <v>Médica informou não haver questionamento a fazer.Conversamos sobre cuidados com os pacientes idosos, suas fragilidades relacionadas ao MP demonstarado por nós.</v>
      </c>
      <c r="AG413" s="14">
        <f t="shared" si="448"/>
        <v>1</v>
      </c>
      <c r="AH413" s="14">
        <f t="shared" ref="AH413:AL413" si="475">IFERROR(FIND("#",$AF413,AG413+1),LEN($AF413)+1)</f>
        <v>160</v>
      </c>
      <c r="AI413" s="14">
        <f t="shared" si="475"/>
        <v>160</v>
      </c>
      <c r="AJ413" s="14">
        <f t="shared" si="475"/>
        <v>160</v>
      </c>
      <c r="AK413" s="14">
        <f t="shared" si="475"/>
        <v>160</v>
      </c>
      <c r="AL413" s="14">
        <f t="shared" si="475"/>
        <v>160</v>
      </c>
      <c r="AM413" s="14" t="str">
        <f t="shared" si="404"/>
        <v>Médica informou não haver questionamento a fazer.Conversamos sobre cuidados com os pacientes idosos, suas fragilidades relacionadas ao MP demonstarado por nós.</v>
      </c>
      <c r="AN413" s="14" t="str">
        <f t="shared" si="405"/>
        <v/>
      </c>
      <c r="AO413" s="14" t="str">
        <f t="shared" si="406"/>
        <v/>
      </c>
      <c r="AP413" s="14" t="str">
        <f t="shared" si="407"/>
        <v/>
      </c>
      <c r="AQ413" s="14" t="str">
        <f t="shared" si="408"/>
        <v/>
      </c>
      <c r="AR413" s="14" t="str">
        <f t="shared" si="409"/>
        <v/>
      </c>
    </row>
    <row r="414" spans="1:44" x14ac:dyDescent="0.25">
      <c r="A414">
        <v>1</v>
      </c>
      <c r="B414" t="s">
        <v>28</v>
      </c>
      <c r="C414">
        <v>392102</v>
      </c>
      <c r="D414" s="40">
        <v>41402.600694444402</v>
      </c>
      <c r="E414" s="40">
        <v>41402.851388888899</v>
      </c>
      <c r="F414" s="40">
        <v>41402.940972222197</v>
      </c>
      <c r="G414" t="s">
        <v>29</v>
      </c>
      <c r="H414">
        <v>60000017964552</v>
      </c>
      <c r="I414" t="s">
        <v>2171</v>
      </c>
      <c r="J414" t="s">
        <v>2172</v>
      </c>
      <c r="K414" t="s">
        <v>32</v>
      </c>
      <c r="L414">
        <v>4</v>
      </c>
      <c r="M414" t="s">
        <v>33</v>
      </c>
      <c r="N414">
        <v>60000015461254</v>
      </c>
      <c r="O414">
        <v>60000016462668</v>
      </c>
      <c r="P414">
        <v>140217000001265</v>
      </c>
      <c r="R414" t="s">
        <v>34</v>
      </c>
      <c r="S414" t="s">
        <v>35</v>
      </c>
      <c r="T414" t="s">
        <v>36</v>
      </c>
      <c r="W414" t="s">
        <v>37</v>
      </c>
      <c r="AC414" t="s">
        <v>4852</v>
      </c>
      <c r="AD414" t="s">
        <v>1437</v>
      </c>
      <c r="AE414" s="14" t="str">
        <f t="shared" si="445"/>
        <v>Não houve questionamentos sobre uso de Kaletra.</v>
      </c>
      <c r="AF414" s="14" t="str">
        <f t="shared" si="447"/>
        <v>Não houve questionamentos sobre uso de Kaletra.</v>
      </c>
      <c r="AG414" s="14">
        <f t="shared" si="448"/>
        <v>1</v>
      </c>
      <c r="AH414" s="14">
        <f t="shared" ref="AH414:AL414" si="476">IFERROR(FIND("#",$AF414,AG414+1),LEN($AF414)+1)</f>
        <v>48</v>
      </c>
      <c r="AI414" s="14">
        <f t="shared" si="476"/>
        <v>48</v>
      </c>
      <c r="AJ414" s="14">
        <f t="shared" si="476"/>
        <v>48</v>
      </c>
      <c r="AK414" s="14">
        <f t="shared" si="476"/>
        <v>48</v>
      </c>
      <c r="AL414" s="14">
        <f t="shared" si="476"/>
        <v>48</v>
      </c>
      <c r="AM414" s="14" t="str">
        <f t="shared" ref="AM414:AM477" si="477">MID($AF414,AG414,IF(AG414=1,AH414,(AH414-AG414)))</f>
        <v>Não houve questionamentos sobre uso de Kaletra.</v>
      </c>
      <c r="AN414" s="14" t="str">
        <f t="shared" ref="AN414:AN477" si="478">IF(AH414=AI414,"",MID($AF414,AH414,AI414-AH414))</f>
        <v/>
      </c>
      <c r="AO414" s="14" t="str">
        <f t="shared" ref="AO414:AO477" si="479">IF(AI414=AJ414,"",MID($AF414,AI414,AJ414-AI414))</f>
        <v/>
      </c>
      <c r="AP414" s="14" t="str">
        <f t="shared" ref="AP414:AP477" si="480">IF(AJ414=AK414,"",MID($AF414,AJ414,AK414-AJ414))</f>
        <v/>
      </c>
      <c r="AQ414" s="14" t="str">
        <f t="shared" ref="AQ414:AQ477" si="481">IF(AK414=AL414,"",MID($AF414,AK414,AL414-AK414))</f>
        <v/>
      </c>
      <c r="AR414" s="14" t="str">
        <f t="shared" ref="AR414:AR477" si="482">IF(AL414=AK414,"",MID($AF414,AL414,LEN(AF414)-AL414))</f>
        <v/>
      </c>
    </row>
    <row r="415" spans="1:44" x14ac:dyDescent="0.25">
      <c r="A415">
        <v>1</v>
      </c>
      <c r="B415" t="s">
        <v>28</v>
      </c>
      <c r="C415">
        <v>392102</v>
      </c>
      <c r="D415" s="40">
        <v>41402.579861111102</v>
      </c>
      <c r="E415" s="40">
        <v>41402.808333333298</v>
      </c>
      <c r="F415" s="40">
        <v>41402.769444444399</v>
      </c>
      <c r="G415" t="s">
        <v>29</v>
      </c>
      <c r="H415">
        <v>60000012530523</v>
      </c>
      <c r="I415" t="s">
        <v>2174</v>
      </c>
      <c r="J415" t="s">
        <v>2175</v>
      </c>
      <c r="K415" t="s">
        <v>32</v>
      </c>
      <c r="L415">
        <v>3</v>
      </c>
      <c r="M415" t="s">
        <v>33</v>
      </c>
      <c r="N415">
        <v>60000015461254</v>
      </c>
      <c r="O415">
        <v>60000016462668</v>
      </c>
      <c r="P415">
        <v>140217000001242</v>
      </c>
      <c r="R415" t="s">
        <v>34</v>
      </c>
      <c r="S415" t="s">
        <v>35</v>
      </c>
      <c r="T415" t="s">
        <v>36</v>
      </c>
      <c r="W415" t="s">
        <v>37</v>
      </c>
      <c r="AC415" t="s">
        <v>4853</v>
      </c>
      <c r="AD415" t="s">
        <v>1495</v>
      </c>
      <c r="AE415" s="14" t="str">
        <f t="shared" si="445"/>
        <v>Afirmou não ter questionamentos uso de Kaletra.Conversa sobre comorbidades associados ao paciente IDOSO, destacando o guarda chuva de proteção do Kaletra .</v>
      </c>
      <c r="AF415" s="14" t="str">
        <f t="shared" si="447"/>
        <v>Afirmou não ter questionamentos uso de Kaletra.Conversa sobre comorbidades associados ao paciente IDOSO, destacando o guarda chuva de proteção do Kaletra .</v>
      </c>
      <c r="AG415" s="14">
        <f t="shared" si="448"/>
        <v>1</v>
      </c>
      <c r="AH415" s="14">
        <f t="shared" ref="AH415:AL415" si="483">IFERROR(FIND("#",$AF415,AG415+1),LEN($AF415)+1)</f>
        <v>156</v>
      </c>
      <c r="AI415" s="14">
        <f t="shared" si="483"/>
        <v>156</v>
      </c>
      <c r="AJ415" s="14">
        <f t="shared" si="483"/>
        <v>156</v>
      </c>
      <c r="AK415" s="14">
        <f t="shared" si="483"/>
        <v>156</v>
      </c>
      <c r="AL415" s="14">
        <f t="shared" si="483"/>
        <v>156</v>
      </c>
      <c r="AM415" s="14" t="str">
        <f t="shared" si="477"/>
        <v>Afirmou não ter questionamentos uso de Kaletra.Conversa sobre comorbidades associados ao paciente IDOSO, destacando o guarda chuva de proteção do Kaletra .</v>
      </c>
      <c r="AN415" s="14" t="str">
        <f t="shared" si="478"/>
        <v/>
      </c>
      <c r="AO415" s="14" t="str">
        <f t="shared" si="479"/>
        <v/>
      </c>
      <c r="AP415" s="14" t="str">
        <f t="shared" si="480"/>
        <v/>
      </c>
      <c r="AQ415" s="14" t="str">
        <f t="shared" si="481"/>
        <v/>
      </c>
      <c r="AR415" s="14" t="str">
        <f t="shared" si="482"/>
        <v/>
      </c>
    </row>
    <row r="416" spans="1:44" x14ac:dyDescent="0.25">
      <c r="A416">
        <v>1</v>
      </c>
      <c r="B416" t="s">
        <v>28</v>
      </c>
      <c r="C416">
        <v>392102</v>
      </c>
      <c r="D416" s="40">
        <v>41402.472222222197</v>
      </c>
      <c r="E416" s="40">
        <v>41402.485416666699</v>
      </c>
      <c r="F416" s="40">
        <v>41402.444444444402</v>
      </c>
      <c r="G416" t="s">
        <v>29</v>
      </c>
      <c r="H416">
        <v>60000012422771</v>
      </c>
      <c r="I416" t="s">
        <v>2168</v>
      </c>
      <c r="J416" t="s">
        <v>2169</v>
      </c>
      <c r="K416" t="s">
        <v>32</v>
      </c>
      <c r="L416">
        <v>4</v>
      </c>
      <c r="M416" t="s">
        <v>33</v>
      </c>
      <c r="N416">
        <v>60000015461254</v>
      </c>
      <c r="O416">
        <v>60000016462668</v>
      </c>
      <c r="P416">
        <v>140217000001175</v>
      </c>
      <c r="R416" t="s">
        <v>34</v>
      </c>
      <c r="S416" t="s">
        <v>35</v>
      </c>
      <c r="T416" t="s">
        <v>36</v>
      </c>
      <c r="W416" t="s">
        <v>37</v>
      </c>
      <c r="AC416" t="s">
        <v>4854</v>
      </c>
      <c r="AD416" t="s">
        <v>1495</v>
      </c>
      <c r="AE416" s="14" t="str">
        <f t="shared" si="445"/>
        <v>Não objeção ao Kaletra.Foco sobre guarda chuva de proteção do Kaletra , destacando MP RENAL, ÓSSEO E SNC.</v>
      </c>
      <c r="AF416" s="14" t="str">
        <f t="shared" si="447"/>
        <v>Não objeção ao Kaletra.Foco sobre guarda chuva de proteção do Kaletra , destacando MP RENAL, ÓSSEO E SNC.</v>
      </c>
      <c r="AG416" s="14">
        <f t="shared" si="448"/>
        <v>1</v>
      </c>
      <c r="AH416" s="14">
        <f t="shared" ref="AH416:AL416" si="484">IFERROR(FIND("#",$AF416,AG416+1),LEN($AF416)+1)</f>
        <v>106</v>
      </c>
      <c r="AI416" s="14">
        <f t="shared" si="484"/>
        <v>106</v>
      </c>
      <c r="AJ416" s="14">
        <f t="shared" si="484"/>
        <v>106</v>
      </c>
      <c r="AK416" s="14">
        <f t="shared" si="484"/>
        <v>106</v>
      </c>
      <c r="AL416" s="14">
        <f t="shared" si="484"/>
        <v>106</v>
      </c>
      <c r="AM416" s="14" t="str">
        <f t="shared" si="477"/>
        <v>Não objeção ao Kaletra.Foco sobre guarda chuva de proteção do Kaletra , destacando MP RENAL, ÓSSEO E SNC.</v>
      </c>
      <c r="AN416" s="14" t="str">
        <f t="shared" si="478"/>
        <v/>
      </c>
      <c r="AO416" s="14" t="str">
        <f t="shared" si="479"/>
        <v/>
      </c>
      <c r="AP416" s="14" t="str">
        <f t="shared" si="480"/>
        <v/>
      </c>
      <c r="AQ416" s="14" t="str">
        <f t="shared" si="481"/>
        <v/>
      </c>
      <c r="AR416" s="14" t="str">
        <f t="shared" si="482"/>
        <v/>
      </c>
    </row>
    <row r="417" spans="1:44" x14ac:dyDescent="0.25">
      <c r="A417">
        <v>1</v>
      </c>
      <c r="B417" t="s">
        <v>28</v>
      </c>
      <c r="C417">
        <v>392102</v>
      </c>
      <c r="D417" s="40">
        <v>41402.4375</v>
      </c>
      <c r="E417" s="40">
        <v>41402.495138888902</v>
      </c>
      <c r="F417" s="40">
        <v>41402.605555555601</v>
      </c>
      <c r="G417" t="s">
        <v>29</v>
      </c>
      <c r="H417">
        <v>60000017153994</v>
      </c>
      <c r="I417" t="s">
        <v>4855</v>
      </c>
      <c r="J417" t="s">
        <v>4856</v>
      </c>
      <c r="K417" t="s">
        <v>45</v>
      </c>
      <c r="L417">
        <v>3</v>
      </c>
      <c r="M417" t="s">
        <v>33</v>
      </c>
      <c r="N417">
        <v>60000015461254</v>
      </c>
      <c r="O417">
        <v>60000016462668</v>
      </c>
      <c r="P417">
        <v>140217000001198</v>
      </c>
      <c r="R417" t="s">
        <v>34</v>
      </c>
      <c r="S417" t="s">
        <v>35</v>
      </c>
      <c r="T417" t="s">
        <v>36</v>
      </c>
      <c r="W417" t="s">
        <v>37</v>
      </c>
      <c r="AC417" t="s">
        <v>4857</v>
      </c>
      <c r="AD417" t="s">
        <v>1495</v>
      </c>
      <c r="AE417" s="14" t="str">
        <f t="shared" si="445"/>
        <v>Diàlogo sobre envelhecimento e suas comorbidades, trabalhando conceito corpo e mente em cima do MP: renal, ósseo e SNC.</v>
      </c>
      <c r="AF417" s="14" t="str">
        <f t="shared" si="447"/>
        <v>Diàlogo sobre envelhecimento e suas comorbidades, trabalhando conceito corpo e mente em cima do MP: renal, ósseo e SNC.</v>
      </c>
      <c r="AG417" s="14">
        <f t="shared" si="448"/>
        <v>1</v>
      </c>
      <c r="AH417" s="14">
        <f t="shared" ref="AH417:AL417" si="485">IFERROR(FIND("#",$AF417,AG417+1),LEN($AF417)+1)</f>
        <v>120</v>
      </c>
      <c r="AI417" s="14">
        <f t="shared" si="485"/>
        <v>120</v>
      </c>
      <c r="AJ417" s="14">
        <f t="shared" si="485"/>
        <v>120</v>
      </c>
      <c r="AK417" s="14">
        <f t="shared" si="485"/>
        <v>120</v>
      </c>
      <c r="AL417" s="14">
        <f t="shared" si="485"/>
        <v>120</v>
      </c>
      <c r="AM417" s="14" t="str">
        <f t="shared" si="477"/>
        <v>Diàlogo sobre envelhecimento e suas comorbidades, trabalhando conceito corpo e mente em cima do MP: renal, ósseo e SNC.</v>
      </c>
      <c r="AN417" s="14" t="str">
        <f t="shared" si="478"/>
        <v/>
      </c>
      <c r="AO417" s="14" t="str">
        <f t="shared" si="479"/>
        <v/>
      </c>
      <c r="AP417" s="14" t="str">
        <f t="shared" si="480"/>
        <v/>
      </c>
      <c r="AQ417" s="14" t="str">
        <f t="shared" si="481"/>
        <v/>
      </c>
      <c r="AR417" s="14" t="str">
        <f t="shared" si="482"/>
        <v/>
      </c>
    </row>
    <row r="418" spans="1:44" x14ac:dyDescent="0.25">
      <c r="A418">
        <v>1</v>
      </c>
      <c r="B418" t="s">
        <v>28</v>
      </c>
      <c r="C418">
        <v>392102</v>
      </c>
      <c r="D418" s="40">
        <v>41402.385416666701</v>
      </c>
      <c r="E418" s="40">
        <v>41402.475694444402</v>
      </c>
      <c r="F418" s="40">
        <v>41402.444444444402</v>
      </c>
      <c r="G418" t="s">
        <v>29</v>
      </c>
      <c r="H418">
        <v>60000017153598</v>
      </c>
      <c r="I418" t="s">
        <v>2183</v>
      </c>
      <c r="J418" t="s">
        <v>2184</v>
      </c>
      <c r="K418" t="s">
        <v>32</v>
      </c>
      <c r="L418">
        <v>3</v>
      </c>
      <c r="M418" t="s">
        <v>33</v>
      </c>
      <c r="N418">
        <v>60000015461254</v>
      </c>
      <c r="O418">
        <v>60000016462668</v>
      </c>
      <c r="P418">
        <v>140217000001152</v>
      </c>
      <c r="R418" t="s">
        <v>34</v>
      </c>
      <c r="S418" t="s">
        <v>35</v>
      </c>
      <c r="T418" t="s">
        <v>36</v>
      </c>
      <c r="W418" t="s">
        <v>37</v>
      </c>
      <c r="AC418" t="s">
        <v>4858</v>
      </c>
      <c r="AD418" t="s">
        <v>1495</v>
      </c>
      <c r="AE418" s="14" t="str">
        <f t="shared" si="445"/>
        <v>Indagamos se havia alguma questão pontual no uso de Kaletra.Conversamos sobre seu atendimento domiciliar, e associamos o MP sobre HANDS, renal e óssea.Renovamos conceito corpo e mente do Kaletra .</v>
      </c>
      <c r="AF418" s="14" t="str">
        <f t="shared" si="447"/>
        <v>Indagamos se havia alguma questão pontual no uso de Kaletra.Conversamos sobre seu atendimento domiciliar, e associamos o MP sobre HANDS, renal e óssea.Renovamos conceito corpo e mente do Kaletra .</v>
      </c>
      <c r="AG418" s="14">
        <f t="shared" si="448"/>
        <v>1</v>
      </c>
      <c r="AH418" s="14">
        <f t="shared" ref="AH418:AL418" si="486">IFERROR(FIND("#",$AF418,AG418+1),LEN($AF418)+1)</f>
        <v>197</v>
      </c>
      <c r="AI418" s="14">
        <f t="shared" si="486"/>
        <v>197</v>
      </c>
      <c r="AJ418" s="14">
        <f t="shared" si="486"/>
        <v>197</v>
      </c>
      <c r="AK418" s="14">
        <f t="shared" si="486"/>
        <v>197</v>
      </c>
      <c r="AL418" s="14">
        <f t="shared" si="486"/>
        <v>197</v>
      </c>
      <c r="AM418" s="14" t="str">
        <f t="shared" si="477"/>
        <v>Indagamos se havia alguma questão pontual no uso de Kaletra.Conversamos sobre seu atendimento domiciliar, e associamos o MP sobre HANDS, renal e óssea.Renovamos conceito corpo e mente do Kaletra .</v>
      </c>
      <c r="AN418" s="14" t="str">
        <f t="shared" si="478"/>
        <v/>
      </c>
      <c r="AO418" s="14" t="str">
        <f t="shared" si="479"/>
        <v/>
      </c>
      <c r="AP418" s="14" t="str">
        <f t="shared" si="480"/>
        <v/>
      </c>
      <c r="AQ418" s="14" t="str">
        <f t="shared" si="481"/>
        <v/>
      </c>
      <c r="AR418" s="14" t="str">
        <f t="shared" si="482"/>
        <v/>
      </c>
    </row>
    <row r="419" spans="1:44" x14ac:dyDescent="0.25">
      <c r="A419">
        <v>1</v>
      </c>
      <c r="B419" t="s">
        <v>28</v>
      </c>
      <c r="C419">
        <v>392102</v>
      </c>
      <c r="D419" s="40">
        <v>41401.607638888898</v>
      </c>
      <c r="E419" s="40">
        <v>41401.925694444399</v>
      </c>
      <c r="F419" s="40">
        <v>41401.887499999997</v>
      </c>
      <c r="G419" t="s">
        <v>29</v>
      </c>
      <c r="H419">
        <v>60000017970788</v>
      </c>
      <c r="I419" t="s">
        <v>4859</v>
      </c>
      <c r="J419" t="s">
        <v>4860</v>
      </c>
      <c r="K419" t="s">
        <v>45</v>
      </c>
      <c r="L419">
        <v>3</v>
      </c>
      <c r="M419" t="s">
        <v>33</v>
      </c>
      <c r="N419">
        <v>60000015461254</v>
      </c>
      <c r="O419">
        <v>60000016462668</v>
      </c>
      <c r="P419">
        <v>140217000001127</v>
      </c>
      <c r="R419" t="s">
        <v>34</v>
      </c>
      <c r="S419" t="s">
        <v>35</v>
      </c>
      <c r="T419" t="s">
        <v>36</v>
      </c>
      <c r="W419" t="s">
        <v>37</v>
      </c>
      <c r="AC419" t="s">
        <v>4861</v>
      </c>
      <c r="AD419" t="s">
        <v>1437</v>
      </c>
      <c r="AE419" s="14" t="str">
        <f t="shared" si="445"/>
        <v>Trabalhamos MP de comorbidades renais, ósseas e SNC, trabalhando conceito corpo e mente do Kaletra .</v>
      </c>
      <c r="AF419" s="14" t="str">
        <f t="shared" si="447"/>
        <v>Trabalhamos MP de comorbidades renais, ósseas e SNC, trabalhando conceito corpo e mente do Kaletra .</v>
      </c>
      <c r="AG419" s="14">
        <f t="shared" si="448"/>
        <v>1</v>
      </c>
      <c r="AH419" s="14">
        <f t="shared" ref="AH419:AL419" si="487">IFERROR(FIND("#",$AF419,AG419+1),LEN($AF419)+1)</f>
        <v>101</v>
      </c>
      <c r="AI419" s="14">
        <f t="shared" si="487"/>
        <v>101</v>
      </c>
      <c r="AJ419" s="14">
        <f t="shared" si="487"/>
        <v>101</v>
      </c>
      <c r="AK419" s="14">
        <f t="shared" si="487"/>
        <v>101</v>
      </c>
      <c r="AL419" s="14">
        <f t="shared" si="487"/>
        <v>101</v>
      </c>
      <c r="AM419" s="14" t="str">
        <f t="shared" si="477"/>
        <v>Trabalhamos MP de comorbidades renais, ósseas e SNC, trabalhando conceito corpo e mente do Kaletra .</v>
      </c>
      <c r="AN419" s="14" t="str">
        <f t="shared" si="478"/>
        <v/>
      </c>
      <c r="AO419" s="14" t="str">
        <f t="shared" si="479"/>
        <v/>
      </c>
      <c r="AP419" s="14" t="str">
        <f t="shared" si="480"/>
        <v/>
      </c>
      <c r="AQ419" s="14" t="str">
        <f t="shared" si="481"/>
        <v/>
      </c>
      <c r="AR419" s="14" t="str">
        <f t="shared" si="482"/>
        <v/>
      </c>
    </row>
    <row r="420" spans="1:44" x14ac:dyDescent="0.25">
      <c r="A420">
        <v>1</v>
      </c>
      <c r="B420" t="s">
        <v>28</v>
      </c>
      <c r="C420">
        <v>392102</v>
      </c>
      <c r="D420" s="40">
        <v>41401.506944444402</v>
      </c>
      <c r="E420" s="40">
        <v>41401.913888888899</v>
      </c>
      <c r="F420" s="40">
        <v>41401.877083333296</v>
      </c>
      <c r="G420" t="s">
        <v>29</v>
      </c>
      <c r="H420">
        <v>60000012312007</v>
      </c>
      <c r="I420" t="s">
        <v>2195</v>
      </c>
      <c r="J420" t="s">
        <v>2196</v>
      </c>
      <c r="K420" t="s">
        <v>32</v>
      </c>
      <c r="L420">
        <v>3</v>
      </c>
      <c r="M420" t="s">
        <v>33</v>
      </c>
      <c r="N420">
        <v>60000015461254</v>
      </c>
      <c r="O420">
        <v>60000016462668</v>
      </c>
      <c r="P420">
        <v>140217000001104</v>
      </c>
      <c r="R420" t="s">
        <v>34</v>
      </c>
      <c r="S420" t="s">
        <v>35</v>
      </c>
      <c r="T420" t="s">
        <v>36</v>
      </c>
      <c r="W420" t="s">
        <v>37</v>
      </c>
      <c r="AC420" t="s">
        <v>4862</v>
      </c>
      <c r="AD420" t="s">
        <v>1495</v>
      </c>
      <c r="AE420" s="14" t="str">
        <f t="shared" si="445"/>
        <v>Indagamos se havia alguma questão pontual no uso de Kaletra.#MP: gostou do material, vai utilizar informações junto aos doutorandos e residentes, e comentando dificuldade obtenção de exames como DXA no caso do algorítimo ósseo.</v>
      </c>
      <c r="AF420" s="14" t="str">
        <f t="shared" si="447"/>
        <v>Indagamos se havia alguma questão pontual no uso de Kaletra.#MP: gostou do material, vai utilizar informações junto aos doutorandos e residentes, e comentando dificuldade obtenção de exames como DXA no caso do algorítimo ósseo.</v>
      </c>
      <c r="AG420" s="14">
        <f t="shared" si="448"/>
        <v>61</v>
      </c>
      <c r="AH420" s="14">
        <f t="shared" ref="AH420:AL420" si="488">IFERROR(FIND("#",$AF420,AG420+1),LEN($AF420)+1)</f>
        <v>228</v>
      </c>
      <c r="AI420" s="14">
        <f t="shared" si="488"/>
        <v>228</v>
      </c>
      <c r="AJ420" s="14">
        <f t="shared" si="488"/>
        <v>228</v>
      </c>
      <c r="AK420" s="14">
        <f t="shared" si="488"/>
        <v>228</v>
      </c>
      <c r="AL420" s="14">
        <f t="shared" si="488"/>
        <v>228</v>
      </c>
      <c r="AM420" s="14" t="str">
        <f t="shared" si="477"/>
        <v>#MP: gostou do material, vai utilizar informações junto aos doutorandos e residentes, e comentando dificuldade obtenção de exames como DXA no caso do algorítimo ósseo.</v>
      </c>
      <c r="AN420" s="14" t="str">
        <f t="shared" si="478"/>
        <v/>
      </c>
      <c r="AO420" s="14" t="str">
        <f t="shared" si="479"/>
        <v/>
      </c>
      <c r="AP420" s="14" t="str">
        <f t="shared" si="480"/>
        <v/>
      </c>
      <c r="AQ420" s="14" t="str">
        <f t="shared" si="481"/>
        <v/>
      </c>
      <c r="AR420" s="14" t="str">
        <f t="shared" si="482"/>
        <v/>
      </c>
    </row>
    <row r="421" spans="1:44" x14ac:dyDescent="0.25">
      <c r="A421">
        <v>1</v>
      </c>
      <c r="B421" t="s">
        <v>28</v>
      </c>
      <c r="C421">
        <v>392102</v>
      </c>
      <c r="D421" s="40">
        <v>41401.482638888898</v>
      </c>
      <c r="E421" s="40">
        <v>41401.905555555597</v>
      </c>
      <c r="F421" s="40">
        <v>41401.866666666698</v>
      </c>
      <c r="G421" t="s">
        <v>29</v>
      </c>
      <c r="H421">
        <v>60000012537323</v>
      </c>
      <c r="I421" t="s">
        <v>4863</v>
      </c>
      <c r="J421" t="s">
        <v>4864</v>
      </c>
      <c r="K421" t="s">
        <v>32</v>
      </c>
      <c r="L421">
        <v>3</v>
      </c>
      <c r="M421" t="s">
        <v>33</v>
      </c>
      <c r="N421">
        <v>60000015461254</v>
      </c>
      <c r="O421">
        <v>60000016462668</v>
      </c>
      <c r="P421">
        <v>140217000001081</v>
      </c>
      <c r="R421" t="s">
        <v>34</v>
      </c>
      <c r="S421" t="s">
        <v>35</v>
      </c>
      <c r="T421" t="s">
        <v>36</v>
      </c>
      <c r="W421" t="s">
        <v>37</v>
      </c>
      <c r="AC421" t="s">
        <v>4865</v>
      </c>
      <c r="AD421" t="s">
        <v>1495</v>
      </c>
      <c r="AE421" s="14" t="str">
        <f t="shared" si="445"/>
        <v>Conversamos sobre as comorbidades ósseas, SNC e renais associados ao esquemas ARVs, distinguindo perfis de pacientes, idade, objetivando encaixar Kaletra a necessidade de qualidade de vida do cliente.</v>
      </c>
      <c r="AF421" s="14" t="str">
        <f t="shared" si="447"/>
        <v>Conversamos sobre as comorbidades ósseas, SNC e renais associados ao esquemas ARVs, distinguindo perfis de pacientes, idade, objetivando encaixar Kaletra a necessidade de qualidade de vida do cliente.</v>
      </c>
      <c r="AG421" s="14">
        <f t="shared" si="448"/>
        <v>1</v>
      </c>
      <c r="AH421" s="14">
        <f t="shared" ref="AH421:AL421" si="489">IFERROR(FIND("#",$AF421,AG421+1),LEN($AF421)+1)</f>
        <v>201</v>
      </c>
      <c r="AI421" s="14">
        <f t="shared" si="489"/>
        <v>201</v>
      </c>
      <c r="AJ421" s="14">
        <f t="shared" si="489"/>
        <v>201</v>
      </c>
      <c r="AK421" s="14">
        <f t="shared" si="489"/>
        <v>201</v>
      </c>
      <c r="AL421" s="14">
        <f t="shared" si="489"/>
        <v>201</v>
      </c>
      <c r="AM421" s="14" t="str">
        <f t="shared" si="477"/>
        <v>Conversamos sobre as comorbidades ósseas, SNC e renais associados ao esquemas ARVs, distinguindo perfis de pacientes, idade, objetivando encaixar Kaletra a necessidade de qualidade de vida do cliente.</v>
      </c>
      <c r="AN421" s="14" t="str">
        <f t="shared" si="478"/>
        <v/>
      </c>
      <c r="AO421" s="14" t="str">
        <f t="shared" si="479"/>
        <v/>
      </c>
      <c r="AP421" s="14" t="str">
        <f t="shared" si="480"/>
        <v/>
      </c>
      <c r="AQ421" s="14" t="str">
        <f t="shared" si="481"/>
        <v/>
      </c>
      <c r="AR421" s="14" t="str">
        <f t="shared" si="482"/>
        <v/>
      </c>
    </row>
    <row r="422" spans="1:44" x14ac:dyDescent="0.25">
      <c r="A422">
        <v>1</v>
      </c>
      <c r="B422" t="s">
        <v>28</v>
      </c>
      <c r="C422">
        <v>392102</v>
      </c>
      <c r="D422" s="40">
        <v>41401.46875</v>
      </c>
      <c r="E422" s="40">
        <v>41401.8972222222</v>
      </c>
      <c r="F422" s="40">
        <v>41401.866666666698</v>
      </c>
      <c r="G422" t="s">
        <v>29</v>
      </c>
      <c r="H422">
        <v>60000017966228</v>
      </c>
      <c r="I422" t="s">
        <v>4866</v>
      </c>
      <c r="J422" t="s">
        <v>4867</v>
      </c>
      <c r="K422" t="s">
        <v>45</v>
      </c>
      <c r="L422">
        <v>3</v>
      </c>
      <c r="M422" t="s">
        <v>33</v>
      </c>
      <c r="N422">
        <v>60000015461254</v>
      </c>
      <c r="O422">
        <v>60000016462668</v>
      </c>
      <c r="P422">
        <v>140217000001058</v>
      </c>
      <c r="R422" t="s">
        <v>34</v>
      </c>
      <c r="S422" t="s">
        <v>35</v>
      </c>
      <c r="T422" t="s">
        <v>36</v>
      </c>
      <c r="W422" t="s">
        <v>37</v>
      </c>
      <c r="AC422" t="s">
        <v>4868</v>
      </c>
      <c r="AD422" t="s">
        <v>1437</v>
      </c>
      <c r="AE422" s="14" t="str">
        <f t="shared" si="445"/>
        <v>Trabalhamos os materiais relacionados as comorbidades renais, ósseas e SNC, destacando os benefícios para o corpo e a mente dos pacientes HIV.</v>
      </c>
      <c r="AF422" s="14" t="str">
        <f t="shared" si="447"/>
        <v>Trabalhamos os materiais relacionados as comorbidades renais, ósseas e SNC, destacando os benefícios para o corpo e a mente dos pacientes HIV.</v>
      </c>
      <c r="AG422" s="14">
        <f t="shared" si="448"/>
        <v>1</v>
      </c>
      <c r="AH422" s="14">
        <f t="shared" ref="AH422:AL422" si="490">IFERROR(FIND("#",$AF422,AG422+1),LEN($AF422)+1)</f>
        <v>143</v>
      </c>
      <c r="AI422" s="14">
        <f t="shared" si="490"/>
        <v>143</v>
      </c>
      <c r="AJ422" s="14">
        <f t="shared" si="490"/>
        <v>143</v>
      </c>
      <c r="AK422" s="14">
        <f t="shared" si="490"/>
        <v>143</v>
      </c>
      <c r="AL422" s="14">
        <f t="shared" si="490"/>
        <v>143</v>
      </c>
      <c r="AM422" s="14" t="str">
        <f t="shared" si="477"/>
        <v>Trabalhamos os materiais relacionados as comorbidades renais, ósseas e SNC, destacando os benefícios para o corpo e a mente dos pacientes HIV.</v>
      </c>
      <c r="AN422" s="14" t="str">
        <f t="shared" si="478"/>
        <v/>
      </c>
      <c r="AO422" s="14" t="str">
        <f t="shared" si="479"/>
        <v/>
      </c>
      <c r="AP422" s="14" t="str">
        <f t="shared" si="480"/>
        <v/>
      </c>
      <c r="AQ422" s="14" t="str">
        <f t="shared" si="481"/>
        <v/>
      </c>
      <c r="AR422" s="14" t="str">
        <f t="shared" si="482"/>
        <v/>
      </c>
    </row>
    <row r="423" spans="1:44" x14ac:dyDescent="0.25">
      <c r="A423">
        <v>1</v>
      </c>
      <c r="B423" t="s">
        <v>28</v>
      </c>
      <c r="C423">
        <v>392102</v>
      </c>
      <c r="D423" s="40">
        <v>41401.454861111102</v>
      </c>
      <c r="E423" s="40">
        <v>41401.8930555556</v>
      </c>
      <c r="F423" s="40">
        <v>41401.856249999997</v>
      </c>
      <c r="G423" t="s">
        <v>29</v>
      </c>
      <c r="H423">
        <v>60000017970808</v>
      </c>
      <c r="I423" t="s">
        <v>2198</v>
      </c>
      <c r="J423" t="s">
        <v>2199</v>
      </c>
      <c r="K423" t="s">
        <v>45</v>
      </c>
      <c r="L423">
        <v>3</v>
      </c>
      <c r="M423" t="s">
        <v>33</v>
      </c>
      <c r="N423">
        <v>60000015461254</v>
      </c>
      <c r="O423">
        <v>60000016462668</v>
      </c>
      <c r="P423">
        <v>140217000001035</v>
      </c>
      <c r="R423" t="s">
        <v>34</v>
      </c>
      <c r="S423" t="s">
        <v>35</v>
      </c>
      <c r="T423" t="s">
        <v>36</v>
      </c>
      <c r="W423" t="s">
        <v>37</v>
      </c>
      <c r="AC423" t="s">
        <v>4869</v>
      </c>
      <c r="AD423" t="s">
        <v>1437</v>
      </c>
      <c r="AE423" s="14" t="str">
        <f t="shared" si="445"/>
        <v>Indagamos se havia alguma questão no uso de Kaletra.Conversamos sobre comorbidades renais, ósseas e SNC, destacando prós e contras dos ARVs, destacando benefícios de Kaletra para corpo e mente.</v>
      </c>
      <c r="AF423" s="14" t="str">
        <f t="shared" si="447"/>
        <v>Indagamos se havia alguma questão no uso de Kaletra.Conversamos sobre comorbidades renais, ósseas e SNC, destacando prós e contras dos ARVs, destacando benefícios de Kaletra para corpo e mente.</v>
      </c>
      <c r="AG423" s="14">
        <f t="shared" si="448"/>
        <v>1</v>
      </c>
      <c r="AH423" s="14">
        <f t="shared" ref="AH423:AL423" si="491">IFERROR(FIND("#",$AF423,AG423+1),LEN($AF423)+1)</f>
        <v>194</v>
      </c>
      <c r="AI423" s="14">
        <f t="shared" si="491"/>
        <v>194</v>
      </c>
      <c r="AJ423" s="14">
        <f t="shared" si="491"/>
        <v>194</v>
      </c>
      <c r="AK423" s="14">
        <f t="shared" si="491"/>
        <v>194</v>
      </c>
      <c r="AL423" s="14">
        <f t="shared" si="491"/>
        <v>194</v>
      </c>
      <c r="AM423" s="14" t="str">
        <f t="shared" si="477"/>
        <v>Indagamos se havia alguma questão no uso de Kaletra.Conversamos sobre comorbidades renais, ósseas e SNC, destacando prós e contras dos ARVs, destacando benefícios de Kaletra para corpo e mente.</v>
      </c>
      <c r="AN423" s="14" t="str">
        <f t="shared" si="478"/>
        <v/>
      </c>
      <c r="AO423" s="14" t="str">
        <f t="shared" si="479"/>
        <v/>
      </c>
      <c r="AP423" s="14" t="str">
        <f t="shared" si="480"/>
        <v/>
      </c>
      <c r="AQ423" s="14" t="str">
        <f t="shared" si="481"/>
        <v/>
      </c>
      <c r="AR423" s="14" t="str">
        <f t="shared" si="482"/>
        <v/>
      </c>
    </row>
    <row r="424" spans="1:44" x14ac:dyDescent="0.25">
      <c r="A424">
        <v>1</v>
      </c>
      <c r="B424" t="s">
        <v>28</v>
      </c>
      <c r="C424">
        <v>392102</v>
      </c>
      <c r="D424" s="40">
        <v>41401.427083333299</v>
      </c>
      <c r="E424" s="40">
        <v>41401.448611111096</v>
      </c>
      <c r="F424" s="40">
        <v>41401.845138888901</v>
      </c>
      <c r="G424" t="s">
        <v>29</v>
      </c>
      <c r="H424">
        <v>60000012599807</v>
      </c>
      <c r="I424" t="s">
        <v>2201</v>
      </c>
      <c r="J424" t="s">
        <v>2202</v>
      </c>
      <c r="K424" t="s">
        <v>32</v>
      </c>
      <c r="L424">
        <v>3</v>
      </c>
      <c r="M424" t="s">
        <v>33</v>
      </c>
      <c r="N424">
        <v>60000015461254</v>
      </c>
      <c r="O424">
        <v>60000016462668</v>
      </c>
      <c r="P424">
        <v>140217000001012</v>
      </c>
      <c r="R424" t="s">
        <v>34</v>
      </c>
      <c r="S424" t="s">
        <v>35</v>
      </c>
      <c r="T424" t="s">
        <v>36</v>
      </c>
      <c r="W424" t="s">
        <v>37</v>
      </c>
      <c r="AC424" t="s">
        <v>4870</v>
      </c>
      <c r="AD424" t="s">
        <v>1495</v>
      </c>
      <c r="AE424" s="14" t="str">
        <f t="shared" si="445"/>
        <v>Indagamos se havia alguma questão pontual no uso de Kaletra.#MP: destacou dificuldade na obtenção do DXA para os pacientes, conforme algoritímo de tratamento e ratificou observação risco ósseo idosos com TDF.#CON: questionou RTV Cristália.</v>
      </c>
      <c r="AF424" s="14" t="str">
        <f t="shared" si="447"/>
        <v>Indagamos se havia alguma questão pontual no uso de Kaletra.#MP: destacou dificuldade na obtenção do DXA para os pacientes, conforme algoritímo de tratamento e ratificou observação risco ósseo idosos com TDF.#CON: questionou RTV Cristália.</v>
      </c>
      <c r="AG424" s="14">
        <f t="shared" si="448"/>
        <v>61</v>
      </c>
      <c r="AH424" s="14">
        <f t="shared" ref="AH424:AL424" si="492">IFERROR(FIND("#",$AF424,AG424+1),LEN($AF424)+1)</f>
        <v>209</v>
      </c>
      <c r="AI424" s="14">
        <f t="shared" si="492"/>
        <v>240</v>
      </c>
      <c r="AJ424" s="14">
        <f t="shared" si="492"/>
        <v>240</v>
      </c>
      <c r="AK424" s="14">
        <f t="shared" si="492"/>
        <v>240</v>
      </c>
      <c r="AL424" s="14">
        <f t="shared" si="492"/>
        <v>240</v>
      </c>
      <c r="AM424" s="14" t="str">
        <f t="shared" si="477"/>
        <v>#MP: destacou dificuldade na obtenção do DXA para os pacientes, conforme algoritímo de tratamento e ratificou observação risco ósseo idosos com TDF.</v>
      </c>
      <c r="AN424" s="14" t="str">
        <f t="shared" si="478"/>
        <v>#CON: questionou RTV Cristália.</v>
      </c>
      <c r="AO424" s="14" t="str">
        <f t="shared" si="479"/>
        <v/>
      </c>
      <c r="AP424" s="14" t="str">
        <f t="shared" si="480"/>
        <v/>
      </c>
      <c r="AQ424" s="14" t="str">
        <f t="shared" si="481"/>
        <v/>
      </c>
      <c r="AR424" s="14" t="str">
        <f t="shared" si="482"/>
        <v/>
      </c>
    </row>
    <row r="425" spans="1:44" x14ac:dyDescent="0.25">
      <c r="A425">
        <v>1</v>
      </c>
      <c r="B425" t="s">
        <v>28</v>
      </c>
      <c r="C425">
        <v>392102</v>
      </c>
      <c r="D425" s="40">
        <v>41401.390277777798</v>
      </c>
      <c r="E425" s="40">
        <v>41401.395833333299</v>
      </c>
      <c r="F425" s="40">
        <v>41401.4</v>
      </c>
      <c r="G425" t="s">
        <v>29</v>
      </c>
      <c r="H425">
        <v>60000012533287</v>
      </c>
      <c r="I425" t="s">
        <v>2204</v>
      </c>
      <c r="J425" t="s">
        <v>2205</v>
      </c>
      <c r="K425" t="s">
        <v>32</v>
      </c>
      <c r="L425">
        <v>3</v>
      </c>
      <c r="M425" t="s">
        <v>33</v>
      </c>
      <c r="N425">
        <v>60000015461254</v>
      </c>
      <c r="O425">
        <v>60000016462668</v>
      </c>
      <c r="P425">
        <v>140217000000989</v>
      </c>
      <c r="R425" t="s">
        <v>34</v>
      </c>
      <c r="S425" t="s">
        <v>35</v>
      </c>
      <c r="T425" t="s">
        <v>36</v>
      </c>
      <c r="W425" t="s">
        <v>37</v>
      </c>
      <c r="AC425" t="s">
        <v>4871</v>
      </c>
      <c r="AD425" t="s">
        <v>1495</v>
      </c>
      <c r="AE425" s="14" t="str">
        <f t="shared" si="445"/>
        <v>Professor afirmou não haver queixa ou relato uso de Kaletra no momento.#MP: Comentou sobre palestra do Dr. Vidal e informações do MP, onde destacamos as 4 drogas potencialmente neuroativas.#CON: relatou caso paciente vindo do RIO de Janeiro, com DDI E D4T, que esta bem até hoje.Citou paciente que teve coléra, muita diarréia, detectando depois o HIV, que desde década de 90, esta em uso de Kaletra e 3TC, com CV indetectável e CD4 elevado.</v>
      </c>
      <c r="AF425" s="14" t="str">
        <f t="shared" si="447"/>
        <v>Professor afirmou não haver queixa ou relato uso de Kaletra no momento.#MP: Comentou sobre palestra do Dr. Vidal e informações do MP, onde destacamos as 4 drogas potencialmente neuroativas.#CON: relatou caso paciente vindo do RIO de Janeiro, com DDI E D4T, que esta bem até hoje.Citou paciente que teve coléra, muita diarréia, detectando depois o HIV, que desde década de 90, esta em uso de Kaletra e 3TC, com CV indetectável e CD4 elevado.</v>
      </c>
      <c r="AG425" s="14">
        <f t="shared" si="448"/>
        <v>72</v>
      </c>
      <c r="AH425" s="14">
        <f t="shared" ref="AH425:AL425" si="493">IFERROR(FIND("#",$AF425,AG425+1),LEN($AF425)+1)</f>
        <v>190</v>
      </c>
      <c r="AI425" s="14">
        <f t="shared" si="493"/>
        <v>441</v>
      </c>
      <c r="AJ425" s="14">
        <f t="shared" si="493"/>
        <v>441</v>
      </c>
      <c r="AK425" s="14">
        <f t="shared" si="493"/>
        <v>441</v>
      </c>
      <c r="AL425" s="14">
        <f t="shared" si="493"/>
        <v>441</v>
      </c>
      <c r="AM425" s="14" t="str">
        <f t="shared" si="477"/>
        <v>#MP: Comentou sobre palestra do Dr. Vidal e informações do MP, onde destacamos as 4 drogas potencialmente neuroativas.</v>
      </c>
      <c r="AN425" s="14" t="str">
        <f t="shared" si="478"/>
        <v>#CON: relatou caso paciente vindo do RIO de Janeiro, com DDI E D4T, que esta bem até hoje.Citou paciente que teve coléra, muita diarréia, detectando depois o HIV, que desde década de 90, esta em uso de Kaletra e 3TC, com CV indetectável e CD4 elevado.</v>
      </c>
      <c r="AO425" s="14" t="str">
        <f t="shared" si="479"/>
        <v/>
      </c>
      <c r="AP425" s="14" t="str">
        <f t="shared" si="480"/>
        <v/>
      </c>
      <c r="AQ425" s="14" t="str">
        <f t="shared" si="481"/>
        <v/>
      </c>
      <c r="AR425" s="14" t="str">
        <f t="shared" si="482"/>
        <v/>
      </c>
    </row>
    <row r="426" spans="1:44" x14ac:dyDescent="0.25">
      <c r="A426">
        <v>1</v>
      </c>
      <c r="B426" t="s">
        <v>28</v>
      </c>
      <c r="C426">
        <v>392102</v>
      </c>
      <c r="D426" s="40">
        <v>41400.503472222197</v>
      </c>
      <c r="E426" s="40">
        <v>41400.969444444403</v>
      </c>
      <c r="F426" s="40">
        <v>41400.931250000001</v>
      </c>
      <c r="G426" t="s">
        <v>29</v>
      </c>
      <c r="H426">
        <v>60000012286255</v>
      </c>
      <c r="I426" t="s">
        <v>358</v>
      </c>
      <c r="J426" t="s">
        <v>359</v>
      </c>
      <c r="K426" t="s">
        <v>41</v>
      </c>
      <c r="L426">
        <v>6</v>
      </c>
      <c r="M426" t="s">
        <v>33</v>
      </c>
      <c r="N426">
        <v>60000015461254</v>
      </c>
      <c r="O426">
        <v>60000016462668</v>
      </c>
      <c r="P426">
        <v>140217000000906</v>
      </c>
      <c r="R426" t="s">
        <v>34</v>
      </c>
      <c r="S426" t="s">
        <v>35</v>
      </c>
      <c r="T426" t="s">
        <v>61</v>
      </c>
      <c r="W426" t="s">
        <v>37</v>
      </c>
      <c r="AC426" t="s">
        <v>4872</v>
      </c>
      <c r="AD426" t="s">
        <v>1450</v>
      </c>
      <c r="AE426" s="14" t="str">
        <f t="shared" si="445"/>
        <v>Perguntamos se tinha alguma questão no uso de Kaletra. não.#MP: comentou sobre as informações do MP HANDS, através da lembranças palestras do DR. José Vidal, e dos benefícios de Kaletra e Biovir.</v>
      </c>
      <c r="AF426" s="14" t="str">
        <f t="shared" si="447"/>
        <v>Perguntamos se tinha alguma questão no uso de Kaletra. não.#MP: comentou sobre as informações do MP HANDS, através da lembranças palestras do DR. José Vidal, e dos benefícios de Kaletra e Biovir.</v>
      </c>
      <c r="AG426" s="14">
        <f t="shared" si="448"/>
        <v>60</v>
      </c>
      <c r="AH426" s="14">
        <f t="shared" ref="AH426:AL426" si="494">IFERROR(FIND("#",$AF426,AG426+1),LEN($AF426)+1)</f>
        <v>196</v>
      </c>
      <c r="AI426" s="14">
        <f t="shared" si="494"/>
        <v>196</v>
      </c>
      <c r="AJ426" s="14">
        <f t="shared" si="494"/>
        <v>196</v>
      </c>
      <c r="AK426" s="14">
        <f t="shared" si="494"/>
        <v>196</v>
      </c>
      <c r="AL426" s="14">
        <f t="shared" si="494"/>
        <v>196</v>
      </c>
      <c r="AM426" s="14" t="str">
        <f t="shared" si="477"/>
        <v>#MP: comentou sobre as informações do MP HANDS, através da lembranças palestras do DR. José Vidal, e dos benefícios de Kaletra e Biovir.</v>
      </c>
      <c r="AN426" s="14" t="str">
        <f t="shared" si="478"/>
        <v/>
      </c>
      <c r="AO426" s="14" t="str">
        <f t="shared" si="479"/>
        <v/>
      </c>
      <c r="AP426" s="14" t="str">
        <f t="shared" si="480"/>
        <v/>
      </c>
      <c r="AQ426" s="14" t="str">
        <f t="shared" si="481"/>
        <v/>
      </c>
      <c r="AR426" s="14" t="str">
        <f t="shared" si="482"/>
        <v/>
      </c>
    </row>
    <row r="427" spans="1:44" x14ac:dyDescent="0.25">
      <c r="A427">
        <v>1</v>
      </c>
      <c r="B427" t="s">
        <v>28</v>
      </c>
      <c r="C427">
        <v>392102</v>
      </c>
      <c r="D427" s="40">
        <v>41400.458333333299</v>
      </c>
      <c r="E427" s="40">
        <v>41400.962500000001</v>
      </c>
      <c r="F427" s="40">
        <v>41400.931250000001</v>
      </c>
      <c r="G427" t="s">
        <v>29</v>
      </c>
      <c r="H427">
        <v>60000012249235</v>
      </c>
      <c r="I427" t="s">
        <v>298</v>
      </c>
      <c r="J427" t="s">
        <v>299</v>
      </c>
      <c r="K427" t="s">
        <v>41</v>
      </c>
      <c r="L427">
        <v>3</v>
      </c>
      <c r="M427" t="s">
        <v>33</v>
      </c>
      <c r="N427">
        <v>60000015461254</v>
      </c>
      <c r="O427">
        <v>60000016462668</v>
      </c>
      <c r="P427">
        <v>140217000000899</v>
      </c>
      <c r="R427" t="s">
        <v>34</v>
      </c>
      <c r="S427" t="s">
        <v>35</v>
      </c>
      <c r="T427" t="s">
        <v>36</v>
      </c>
      <c r="W427" t="s">
        <v>37</v>
      </c>
      <c r="AC427" t="s">
        <v>4873</v>
      </c>
      <c r="AD427" t="s">
        <v>1450</v>
      </c>
      <c r="AE427" s="14" t="str">
        <f t="shared" si="445"/>
        <v>Indagamos se havia algum ponto a comentar sobre Kaletra.Mostramos perguntas e respostas relacionados a HANDS evidenciando vantagens do esquema Kaletra com Biovir.</v>
      </c>
      <c r="AF427" s="14" t="str">
        <f t="shared" si="447"/>
        <v>Indagamos se havia algum ponto a comentar sobre Kaletra.Mostramos perguntas e respostas relacionados a HANDS evidenciando vantagens do esquema Kaletra com Biovir.</v>
      </c>
      <c r="AG427" s="14">
        <f t="shared" si="448"/>
        <v>1</v>
      </c>
      <c r="AH427" s="14">
        <f t="shared" ref="AH427:AL427" si="495">IFERROR(FIND("#",$AF427,AG427+1),LEN($AF427)+1)</f>
        <v>163</v>
      </c>
      <c r="AI427" s="14">
        <f t="shared" si="495"/>
        <v>163</v>
      </c>
      <c r="AJ427" s="14">
        <f t="shared" si="495"/>
        <v>163</v>
      </c>
      <c r="AK427" s="14">
        <f t="shared" si="495"/>
        <v>163</v>
      </c>
      <c r="AL427" s="14">
        <f t="shared" si="495"/>
        <v>163</v>
      </c>
      <c r="AM427" s="14" t="str">
        <f t="shared" si="477"/>
        <v>Indagamos se havia algum ponto a comentar sobre Kaletra.Mostramos perguntas e respostas relacionados a HANDS evidenciando vantagens do esquema Kaletra com Biovir.</v>
      </c>
      <c r="AN427" s="14" t="str">
        <f t="shared" si="478"/>
        <v/>
      </c>
      <c r="AO427" s="14" t="str">
        <f t="shared" si="479"/>
        <v/>
      </c>
      <c r="AP427" s="14" t="str">
        <f t="shared" si="480"/>
        <v/>
      </c>
      <c r="AQ427" s="14" t="str">
        <f t="shared" si="481"/>
        <v/>
      </c>
      <c r="AR427" s="14" t="str">
        <f t="shared" si="482"/>
        <v/>
      </c>
    </row>
    <row r="428" spans="1:44" x14ac:dyDescent="0.25">
      <c r="A428">
        <v>1</v>
      </c>
      <c r="B428" t="s">
        <v>28</v>
      </c>
      <c r="C428">
        <v>392102</v>
      </c>
      <c r="D428" s="40">
        <v>41400.40625</v>
      </c>
      <c r="E428" s="40">
        <v>41400.960416666698</v>
      </c>
      <c r="F428" s="40">
        <v>41400.920138888898</v>
      </c>
      <c r="G428" t="s">
        <v>29</v>
      </c>
      <c r="H428">
        <v>60000017964580</v>
      </c>
      <c r="I428" t="s">
        <v>373</v>
      </c>
      <c r="J428" t="s">
        <v>374</v>
      </c>
      <c r="K428" t="s">
        <v>32</v>
      </c>
      <c r="L428">
        <v>3</v>
      </c>
      <c r="M428" t="s">
        <v>33</v>
      </c>
      <c r="N428">
        <v>60000015461254</v>
      </c>
      <c r="O428">
        <v>60000016462668</v>
      </c>
      <c r="P428">
        <v>140217000000892</v>
      </c>
      <c r="R428" t="s">
        <v>34</v>
      </c>
      <c r="S428" t="s">
        <v>35</v>
      </c>
      <c r="T428" t="s">
        <v>36</v>
      </c>
      <c r="W428" t="s">
        <v>37</v>
      </c>
      <c r="AC428" t="s">
        <v>4874</v>
      </c>
      <c r="AD428" t="s">
        <v>1437</v>
      </c>
      <c r="AE428" s="14" t="str">
        <f t="shared" si="445"/>
        <v>#OPV:Tentar mais uma vez contra argumentar diferença entra quantidade de comprimidos x tomadas dia.Diàlogo sobre comorbidades e necessidade do paciente esta bem da cabeça, para aderir tratamento e entender comorbidades.</v>
      </c>
      <c r="AF428" s="14" t="str">
        <f t="shared" si="447"/>
        <v>#OPV:Tentar mais uma vez contra argumentar diferença entra quantidade de comprimidos x tomadas dia.Diàlogo sobre comorbidades e necessidade do paciente esta bem da cabeça, para aderir tratamento e entender comorbidades.</v>
      </c>
      <c r="AG428" s="14">
        <f t="shared" si="448"/>
        <v>1</v>
      </c>
      <c r="AH428" s="14">
        <f t="shared" ref="AH428:AL428" si="496">IFERROR(FIND("#",$AF428,AG428+1),LEN($AF428)+1)</f>
        <v>220</v>
      </c>
      <c r="AI428" s="14">
        <f t="shared" si="496"/>
        <v>220</v>
      </c>
      <c r="AJ428" s="14">
        <f t="shared" si="496"/>
        <v>220</v>
      </c>
      <c r="AK428" s="14">
        <f t="shared" si="496"/>
        <v>220</v>
      </c>
      <c r="AL428" s="14">
        <f t="shared" si="496"/>
        <v>220</v>
      </c>
      <c r="AM428" s="14" t="str">
        <f t="shared" si="477"/>
        <v>#OPV:Tentar mais uma vez contra argumentar diferença entra quantidade de comprimidos x tomadas dia.Diàlogo sobre comorbidades e necessidade do paciente esta bem da cabeça, para aderir tratamento e entender comorbidades.</v>
      </c>
      <c r="AN428" s="14" t="str">
        <f t="shared" si="478"/>
        <v/>
      </c>
      <c r="AO428" s="14" t="str">
        <f t="shared" si="479"/>
        <v/>
      </c>
      <c r="AP428" s="14" t="str">
        <f t="shared" si="480"/>
        <v/>
      </c>
      <c r="AQ428" s="14" t="str">
        <f t="shared" si="481"/>
        <v/>
      </c>
      <c r="AR428" s="14" t="str">
        <f t="shared" si="482"/>
        <v/>
      </c>
    </row>
    <row r="429" spans="1:44" x14ac:dyDescent="0.25">
      <c r="A429">
        <v>1</v>
      </c>
      <c r="B429" t="s">
        <v>28</v>
      </c>
      <c r="C429">
        <v>392102</v>
      </c>
      <c r="D429" s="40">
        <v>41400.385416666701</v>
      </c>
      <c r="E429" s="40">
        <v>41400.956250000003</v>
      </c>
      <c r="F429" s="40">
        <v>41400.920138888898</v>
      </c>
      <c r="G429" t="s">
        <v>29</v>
      </c>
      <c r="H429">
        <v>60000012543075</v>
      </c>
      <c r="I429" t="s">
        <v>2134</v>
      </c>
      <c r="J429" t="s">
        <v>2135</v>
      </c>
      <c r="K429" t="s">
        <v>32</v>
      </c>
      <c r="L429">
        <v>3</v>
      </c>
      <c r="M429" t="s">
        <v>33</v>
      </c>
      <c r="N429">
        <v>60000015461254</v>
      </c>
      <c r="O429">
        <v>60000016462668</v>
      </c>
      <c r="P429">
        <v>140217000000885</v>
      </c>
      <c r="R429" t="s">
        <v>34</v>
      </c>
      <c r="S429" t="s">
        <v>35</v>
      </c>
      <c r="T429" t="s">
        <v>36</v>
      </c>
      <c r="W429" t="s">
        <v>37</v>
      </c>
      <c r="AC429" t="s">
        <v>4875</v>
      </c>
      <c r="AD429" t="s">
        <v>1450</v>
      </c>
      <c r="AE429" s="14" t="str">
        <f t="shared" si="445"/>
        <v>Não houve objeção ao uso de Kaletra .Conversa sobre importância da saúde mental dos pacientes HIV, diante do uso ARVs com penetração neuroativa.</v>
      </c>
      <c r="AF429" s="14" t="str">
        <f t="shared" si="447"/>
        <v>Não houve objeção ao uso de Kaletra .Conversa sobre importância da saúde mental dos pacientes HIV, diante do uso ARVs com penetração neuroativa.</v>
      </c>
      <c r="AG429" s="14">
        <f t="shared" si="448"/>
        <v>1</v>
      </c>
      <c r="AH429" s="14">
        <f t="shared" ref="AH429:AL429" si="497">IFERROR(FIND("#",$AF429,AG429+1),LEN($AF429)+1)</f>
        <v>145</v>
      </c>
      <c r="AI429" s="14">
        <f t="shared" si="497"/>
        <v>145</v>
      </c>
      <c r="AJ429" s="14">
        <f t="shared" si="497"/>
        <v>145</v>
      </c>
      <c r="AK429" s="14">
        <f t="shared" si="497"/>
        <v>145</v>
      </c>
      <c r="AL429" s="14">
        <f t="shared" si="497"/>
        <v>145</v>
      </c>
      <c r="AM429" s="14" t="str">
        <f t="shared" si="477"/>
        <v>Não houve objeção ao uso de Kaletra .Conversa sobre importância da saúde mental dos pacientes HIV, diante do uso ARVs com penetração neuroativa.</v>
      </c>
      <c r="AN429" s="14" t="str">
        <f t="shared" si="478"/>
        <v/>
      </c>
      <c r="AO429" s="14" t="str">
        <f t="shared" si="479"/>
        <v/>
      </c>
      <c r="AP429" s="14" t="str">
        <f t="shared" si="480"/>
        <v/>
      </c>
      <c r="AQ429" s="14" t="str">
        <f t="shared" si="481"/>
        <v/>
      </c>
      <c r="AR429" s="14" t="str">
        <f t="shared" si="482"/>
        <v/>
      </c>
    </row>
    <row r="430" spans="1:44" x14ac:dyDescent="0.25">
      <c r="A430">
        <v>1</v>
      </c>
      <c r="B430" t="s">
        <v>28</v>
      </c>
      <c r="C430">
        <v>392102</v>
      </c>
      <c r="D430" s="40">
        <v>41400.385416666701</v>
      </c>
      <c r="E430" s="40">
        <v>41400.956250000003</v>
      </c>
      <c r="F430" s="40">
        <v>41400.920138888898</v>
      </c>
      <c r="G430" t="s">
        <v>29</v>
      </c>
      <c r="H430">
        <v>60000012543075</v>
      </c>
      <c r="I430" t="s">
        <v>2134</v>
      </c>
      <c r="J430" t="s">
        <v>2135</v>
      </c>
      <c r="K430" t="s">
        <v>32</v>
      </c>
      <c r="L430">
        <v>3</v>
      </c>
      <c r="M430" t="s">
        <v>33</v>
      </c>
      <c r="N430">
        <v>60000015461254</v>
      </c>
      <c r="O430">
        <v>60000016462668</v>
      </c>
      <c r="P430">
        <v>140217000000885</v>
      </c>
      <c r="R430" t="s">
        <v>34</v>
      </c>
      <c r="S430" t="s">
        <v>35</v>
      </c>
      <c r="T430" t="s">
        <v>36</v>
      </c>
      <c r="W430" t="s">
        <v>37</v>
      </c>
      <c r="AC430" t="s">
        <v>4875</v>
      </c>
      <c r="AD430" t="s">
        <v>1450</v>
      </c>
      <c r="AE430" s="14" t="str">
        <f t="shared" si="445"/>
        <v>Não houve objeção ao uso de Kaletra .Conversa sobre importância da saúde mental dos pacientes HIV, diante do uso ARVs com penetração neuroativa.</v>
      </c>
      <c r="AF430" s="14" t="str">
        <f t="shared" si="447"/>
        <v>Não houve objeção ao uso de Kaletra .Conversa sobre importância da saúde mental dos pacientes HIV, diante do uso ARVs com penetração neuroativa.</v>
      </c>
      <c r="AG430" s="14">
        <f t="shared" si="448"/>
        <v>1</v>
      </c>
      <c r="AH430" s="14">
        <f t="shared" ref="AH430:AL430" si="498">IFERROR(FIND("#",$AF430,AG430+1),LEN($AF430)+1)</f>
        <v>145</v>
      </c>
      <c r="AI430" s="14">
        <f t="shared" si="498"/>
        <v>145</v>
      </c>
      <c r="AJ430" s="14">
        <f t="shared" si="498"/>
        <v>145</v>
      </c>
      <c r="AK430" s="14">
        <f t="shared" si="498"/>
        <v>145</v>
      </c>
      <c r="AL430" s="14">
        <f t="shared" si="498"/>
        <v>145</v>
      </c>
      <c r="AM430" s="14" t="str">
        <f t="shared" si="477"/>
        <v>Não houve objeção ao uso de Kaletra .Conversa sobre importância da saúde mental dos pacientes HIV, diante do uso ARVs com penetração neuroativa.</v>
      </c>
      <c r="AN430" s="14" t="str">
        <f t="shared" si="478"/>
        <v/>
      </c>
      <c r="AO430" s="14" t="str">
        <f t="shared" si="479"/>
        <v/>
      </c>
      <c r="AP430" s="14" t="str">
        <f t="shared" si="480"/>
        <v/>
      </c>
      <c r="AQ430" s="14" t="str">
        <f t="shared" si="481"/>
        <v/>
      </c>
      <c r="AR430" s="14" t="str">
        <f t="shared" si="482"/>
        <v/>
      </c>
    </row>
    <row r="431" spans="1:44" x14ac:dyDescent="0.25">
      <c r="A431">
        <v>1</v>
      </c>
      <c r="B431" t="s">
        <v>28</v>
      </c>
      <c r="C431">
        <v>392102</v>
      </c>
      <c r="D431" s="40">
        <v>41397.666666666701</v>
      </c>
      <c r="E431" s="40">
        <v>41397.930555555598</v>
      </c>
      <c r="F431" s="40">
        <v>41400.909027777801</v>
      </c>
      <c r="G431" t="s">
        <v>29</v>
      </c>
      <c r="H431">
        <v>60000012477359</v>
      </c>
      <c r="I431" t="s">
        <v>313</v>
      </c>
      <c r="J431" t="s">
        <v>314</v>
      </c>
      <c r="K431" t="s">
        <v>32</v>
      </c>
      <c r="L431">
        <v>6</v>
      </c>
      <c r="M431" t="s">
        <v>33</v>
      </c>
      <c r="N431">
        <v>60000015461254</v>
      </c>
      <c r="O431">
        <v>60000016462668</v>
      </c>
      <c r="P431">
        <v>140217000000876</v>
      </c>
      <c r="R431" t="s">
        <v>34</v>
      </c>
      <c r="S431" t="s">
        <v>35</v>
      </c>
      <c r="T431" t="s">
        <v>36</v>
      </c>
      <c r="W431" t="s">
        <v>37</v>
      </c>
      <c r="AC431" t="s">
        <v>4876</v>
      </c>
      <c r="AD431" t="s">
        <v>1450</v>
      </c>
      <c r="AE431" s="14" t="str">
        <f t="shared" si="445"/>
        <v>OPV: não houve.Conversa demorada, abordando diversas questões e perfis de pacientes.Trabalhamos materiais promocionais e benefícios de Kaletra .</v>
      </c>
      <c r="AF431" s="14" t="str">
        <f t="shared" si="447"/>
        <v>OPV: não houve.Conversa demorada, abordando diversas questões e perfis de pacientes.Trabalhamos materiais promocionais e benefícios de Kaletra .</v>
      </c>
      <c r="AG431" s="14">
        <f t="shared" si="448"/>
        <v>1</v>
      </c>
      <c r="AH431" s="14">
        <f t="shared" ref="AH431:AL431" si="499">IFERROR(FIND("#",$AF431,AG431+1),LEN($AF431)+1)</f>
        <v>145</v>
      </c>
      <c r="AI431" s="14">
        <f t="shared" si="499"/>
        <v>145</v>
      </c>
      <c r="AJ431" s="14">
        <f t="shared" si="499"/>
        <v>145</v>
      </c>
      <c r="AK431" s="14">
        <f t="shared" si="499"/>
        <v>145</v>
      </c>
      <c r="AL431" s="14">
        <f t="shared" si="499"/>
        <v>145</v>
      </c>
      <c r="AM431" s="14" t="str">
        <f t="shared" si="477"/>
        <v>OPV: não houve.Conversa demorada, abordando diversas questões e perfis de pacientes.Trabalhamos materiais promocionais e benefícios de Kaletra .</v>
      </c>
      <c r="AN431" s="14" t="str">
        <f t="shared" si="478"/>
        <v/>
      </c>
      <c r="AO431" s="14" t="str">
        <f t="shared" si="479"/>
        <v/>
      </c>
      <c r="AP431" s="14" t="str">
        <f t="shared" si="480"/>
        <v/>
      </c>
      <c r="AQ431" s="14" t="str">
        <f t="shared" si="481"/>
        <v/>
      </c>
      <c r="AR431" s="14" t="str">
        <f t="shared" si="482"/>
        <v/>
      </c>
    </row>
    <row r="432" spans="1:44" x14ac:dyDescent="0.25">
      <c r="A432">
        <v>1</v>
      </c>
      <c r="B432" t="s">
        <v>28</v>
      </c>
      <c r="C432">
        <v>392102</v>
      </c>
      <c r="D432" s="40">
        <v>41397.503472222197</v>
      </c>
      <c r="E432" s="40">
        <v>41397.927083333299</v>
      </c>
      <c r="F432" s="40">
        <v>41400.909027777801</v>
      </c>
      <c r="G432" t="s">
        <v>29</v>
      </c>
      <c r="H432">
        <v>60000012292283</v>
      </c>
      <c r="I432" t="s">
        <v>4877</v>
      </c>
      <c r="J432" t="s">
        <v>4878</v>
      </c>
      <c r="K432" t="s">
        <v>32</v>
      </c>
      <c r="L432">
        <v>3</v>
      </c>
      <c r="M432" t="s">
        <v>33</v>
      </c>
      <c r="N432">
        <v>60000015461254</v>
      </c>
      <c r="O432">
        <v>60000016462668</v>
      </c>
      <c r="P432">
        <v>140217000000869</v>
      </c>
      <c r="R432" t="s">
        <v>34</v>
      </c>
      <c r="S432" t="s">
        <v>35</v>
      </c>
      <c r="T432" t="s">
        <v>36</v>
      </c>
      <c r="W432" t="s">
        <v>37</v>
      </c>
      <c r="AC432" t="s">
        <v>4879</v>
      </c>
      <c r="AD432" t="s">
        <v>1450</v>
      </c>
      <c r="AE432" s="14" t="str">
        <f t="shared" si="445"/>
        <v>#MERCADO: indagamos diante do material de comorbidades ósseas e renal, como esta pesquisa da pareceria Ministério e HUOC / HC e HOSPITAL CORREIA PICANÇO.</v>
      </c>
      <c r="AF432" s="14" t="str">
        <f t="shared" si="447"/>
        <v>#MERCADO: indagamos diante do material de comorbidades ósseas e renal, como esta pesquisa da pareceria Ministério e HUOC / HC e HOSPITAL CORREIA PICANÇO.</v>
      </c>
      <c r="AG432" s="14">
        <f t="shared" si="448"/>
        <v>1</v>
      </c>
      <c r="AH432" s="14">
        <f t="shared" ref="AH432:AL432" si="500">IFERROR(FIND("#",$AF432,AG432+1),LEN($AF432)+1)</f>
        <v>154</v>
      </c>
      <c r="AI432" s="14">
        <f t="shared" si="500"/>
        <v>154</v>
      </c>
      <c r="AJ432" s="14">
        <f t="shared" si="500"/>
        <v>154</v>
      </c>
      <c r="AK432" s="14">
        <f t="shared" si="500"/>
        <v>154</v>
      </c>
      <c r="AL432" s="14">
        <f t="shared" si="500"/>
        <v>154</v>
      </c>
      <c r="AM432" s="14" t="str">
        <f t="shared" si="477"/>
        <v>#MERCADO: indagamos diante do material de comorbidades ósseas e renal, como esta pesquisa da pareceria Ministério e HUOC / HC e HOSPITAL CORREIA PICANÇO.</v>
      </c>
      <c r="AN432" s="14" t="str">
        <f t="shared" si="478"/>
        <v/>
      </c>
      <c r="AO432" s="14" t="str">
        <f t="shared" si="479"/>
        <v/>
      </c>
      <c r="AP432" s="14" t="str">
        <f t="shared" si="480"/>
        <v/>
      </c>
      <c r="AQ432" s="14" t="str">
        <f t="shared" si="481"/>
        <v/>
      </c>
      <c r="AR432" s="14" t="str">
        <f t="shared" si="482"/>
        <v/>
      </c>
    </row>
    <row r="433" spans="1:44" x14ac:dyDescent="0.25">
      <c r="A433">
        <v>1</v>
      </c>
      <c r="B433" t="s">
        <v>28</v>
      </c>
      <c r="C433">
        <v>392102</v>
      </c>
      <c r="D433" s="40">
        <v>41397.454861111102</v>
      </c>
      <c r="E433" s="40">
        <v>41397.920833333301</v>
      </c>
      <c r="F433" s="40">
        <v>41397.8840277778</v>
      </c>
      <c r="G433" t="s">
        <v>29</v>
      </c>
      <c r="H433">
        <v>60000012361383</v>
      </c>
      <c r="I433" t="s">
        <v>4880</v>
      </c>
      <c r="J433" t="s">
        <v>4881</v>
      </c>
      <c r="K433" t="s">
        <v>32</v>
      </c>
      <c r="L433">
        <v>3</v>
      </c>
      <c r="M433" t="s">
        <v>33</v>
      </c>
      <c r="N433">
        <v>60000015461254</v>
      </c>
      <c r="O433">
        <v>60000016462668</v>
      </c>
      <c r="P433">
        <v>140217000000862</v>
      </c>
      <c r="R433" t="s">
        <v>34</v>
      </c>
      <c r="S433" t="s">
        <v>35</v>
      </c>
      <c r="T433" t="s">
        <v>36</v>
      </c>
      <c r="W433" t="s">
        <v>37</v>
      </c>
      <c r="AC433" t="s">
        <v>4882</v>
      </c>
      <c r="AD433" t="s">
        <v>1450</v>
      </c>
      <c r="AE433" s="14" t="str">
        <f t="shared" si="445"/>
        <v>Conversa sobre matérias promocionais de comorbidades : Renal, óssea e SNC, DESTACANDO BENEFÍCIOS DE KALETRA .</v>
      </c>
      <c r="AF433" s="14" t="str">
        <f t="shared" si="447"/>
        <v>Conversa sobre matérias promocionais de comorbidades : Renal, óssea e SNC, DESTACANDO BENEFÍCIOS DE KALETRA .</v>
      </c>
      <c r="AG433" s="14">
        <f t="shared" si="448"/>
        <v>1</v>
      </c>
      <c r="AH433" s="14">
        <f t="shared" ref="AH433:AL433" si="501">IFERROR(FIND("#",$AF433,AG433+1),LEN($AF433)+1)</f>
        <v>110</v>
      </c>
      <c r="AI433" s="14">
        <f t="shared" si="501"/>
        <v>110</v>
      </c>
      <c r="AJ433" s="14">
        <f t="shared" si="501"/>
        <v>110</v>
      </c>
      <c r="AK433" s="14">
        <f t="shared" si="501"/>
        <v>110</v>
      </c>
      <c r="AL433" s="14">
        <f t="shared" si="501"/>
        <v>110</v>
      </c>
      <c r="AM433" s="14" t="str">
        <f t="shared" si="477"/>
        <v>Conversa sobre matérias promocionais de comorbidades : Renal, óssea e SNC, DESTACANDO BENEFÍCIOS DE KALETRA .</v>
      </c>
      <c r="AN433" s="14" t="str">
        <f t="shared" si="478"/>
        <v/>
      </c>
      <c r="AO433" s="14" t="str">
        <f t="shared" si="479"/>
        <v/>
      </c>
      <c r="AP433" s="14" t="str">
        <f t="shared" si="480"/>
        <v/>
      </c>
      <c r="AQ433" s="14" t="str">
        <f t="shared" si="481"/>
        <v/>
      </c>
      <c r="AR433" s="14" t="str">
        <f t="shared" si="482"/>
        <v/>
      </c>
    </row>
    <row r="434" spans="1:44" x14ac:dyDescent="0.25">
      <c r="A434">
        <v>1</v>
      </c>
      <c r="B434" t="s">
        <v>28</v>
      </c>
      <c r="C434">
        <v>392102</v>
      </c>
      <c r="D434" s="40">
        <v>41397.427083333299</v>
      </c>
      <c r="E434" s="40">
        <v>41397.915972222203</v>
      </c>
      <c r="F434" s="40">
        <v>41397.8840277778</v>
      </c>
      <c r="G434" t="s">
        <v>29</v>
      </c>
      <c r="H434">
        <v>60000017970792</v>
      </c>
      <c r="I434" t="s">
        <v>370</v>
      </c>
      <c r="J434" t="s">
        <v>371</v>
      </c>
      <c r="K434" t="s">
        <v>45</v>
      </c>
      <c r="L434">
        <v>3</v>
      </c>
      <c r="M434" t="s">
        <v>33</v>
      </c>
      <c r="N434">
        <v>60000015461254</v>
      </c>
      <c r="O434">
        <v>60000016462668</v>
      </c>
      <c r="P434">
        <v>140217000000855</v>
      </c>
      <c r="R434" t="s">
        <v>34</v>
      </c>
      <c r="S434" t="s">
        <v>35</v>
      </c>
      <c r="T434" t="s">
        <v>36</v>
      </c>
      <c r="W434" t="s">
        <v>37</v>
      </c>
      <c r="AC434" t="s">
        <v>4883</v>
      </c>
      <c r="AD434" t="s">
        <v>1437</v>
      </c>
      <c r="AE434" s="14" t="str">
        <f t="shared" si="445"/>
        <v>Indagamos se havia alguma questão pontual no uso de Kaletra, NÃO.#MP: comentou que tem lido os materiais promocionais, estava com pressa na visitação, todavia focamos pergunta 11 do material promocional.</v>
      </c>
      <c r="AF434" s="14" t="str">
        <f t="shared" si="447"/>
        <v>Indagamos se havia alguma questão pontual no uso de Kaletra, NÃO.#MP: comentou que tem lido os materiais promocionais, estava com pressa na visitação, todavia focamos pergunta 11 do material promocional.</v>
      </c>
      <c r="AG434" s="14">
        <f t="shared" si="448"/>
        <v>66</v>
      </c>
      <c r="AH434" s="14">
        <f t="shared" ref="AH434:AL434" si="502">IFERROR(FIND("#",$AF434,AG434+1),LEN($AF434)+1)</f>
        <v>204</v>
      </c>
      <c r="AI434" s="14">
        <f t="shared" si="502"/>
        <v>204</v>
      </c>
      <c r="AJ434" s="14">
        <f t="shared" si="502"/>
        <v>204</v>
      </c>
      <c r="AK434" s="14">
        <f t="shared" si="502"/>
        <v>204</v>
      </c>
      <c r="AL434" s="14">
        <f t="shared" si="502"/>
        <v>204</v>
      </c>
      <c r="AM434" s="14" t="str">
        <f t="shared" si="477"/>
        <v>#MP: comentou que tem lido os materiais promocionais, estava com pressa na visitação, todavia focamos pergunta 11 do material promocional.</v>
      </c>
      <c r="AN434" s="14" t="str">
        <f t="shared" si="478"/>
        <v/>
      </c>
      <c r="AO434" s="14" t="str">
        <f t="shared" si="479"/>
        <v/>
      </c>
      <c r="AP434" s="14" t="str">
        <f t="shared" si="480"/>
        <v/>
      </c>
      <c r="AQ434" s="14" t="str">
        <f t="shared" si="481"/>
        <v/>
      </c>
      <c r="AR434" s="14" t="str">
        <f t="shared" si="482"/>
        <v/>
      </c>
    </row>
    <row r="435" spans="1:44" x14ac:dyDescent="0.25">
      <c r="A435">
        <v>1</v>
      </c>
      <c r="B435" t="s">
        <v>28</v>
      </c>
      <c r="C435">
        <v>392102</v>
      </c>
      <c r="D435" s="40">
        <v>41397.392361111102</v>
      </c>
      <c r="E435" s="40">
        <v>41397.910416666702</v>
      </c>
      <c r="F435" s="40">
        <v>41397.873611111099</v>
      </c>
      <c r="G435" t="s">
        <v>29</v>
      </c>
      <c r="H435">
        <v>60000012539363</v>
      </c>
      <c r="I435" t="s">
        <v>2165</v>
      </c>
      <c r="J435" t="s">
        <v>2166</v>
      </c>
      <c r="K435" t="s">
        <v>32</v>
      </c>
      <c r="L435">
        <v>4</v>
      </c>
      <c r="M435" t="s">
        <v>33</v>
      </c>
      <c r="N435">
        <v>60000015461254</v>
      </c>
      <c r="O435">
        <v>60000016462668</v>
      </c>
      <c r="P435">
        <v>140217000000848</v>
      </c>
      <c r="R435" t="s">
        <v>34</v>
      </c>
      <c r="S435" t="s">
        <v>35</v>
      </c>
      <c r="T435" t="s">
        <v>36</v>
      </c>
      <c r="W435" t="s">
        <v>176</v>
      </c>
      <c r="AC435" t="s">
        <v>4884</v>
      </c>
      <c r="AD435" t="s">
        <v>1450</v>
      </c>
      <c r="AE435" s="14" t="str">
        <f t="shared" si="445"/>
        <v>Não houve questionamento sobre uso de Kaletra.#MERCADO: comentou sobre falta de Kaletra pediàtrico na farmácia do IMIP.COMENTAMOS sobre logística e procedimentos junto Coordenação.</v>
      </c>
      <c r="AF435" s="14" t="str">
        <f t="shared" si="447"/>
        <v>Não houve questionamento sobre uso de Kaletra.#MERCADO: comentou sobre falta de Kaletra pediàtrico na farmácia do IMIP.COMENTAMOS sobre logística e procedimentos junto Coordenação.</v>
      </c>
      <c r="AG435" s="14">
        <f t="shared" si="448"/>
        <v>47</v>
      </c>
      <c r="AH435" s="14">
        <f t="shared" ref="AH435:AL435" si="503">IFERROR(FIND("#",$AF435,AG435+1),LEN($AF435)+1)</f>
        <v>181</v>
      </c>
      <c r="AI435" s="14">
        <f t="shared" si="503"/>
        <v>181</v>
      </c>
      <c r="AJ435" s="14">
        <f t="shared" si="503"/>
        <v>181</v>
      </c>
      <c r="AK435" s="14">
        <f t="shared" si="503"/>
        <v>181</v>
      </c>
      <c r="AL435" s="14">
        <f t="shared" si="503"/>
        <v>181</v>
      </c>
      <c r="AM435" s="14" t="str">
        <f t="shared" si="477"/>
        <v>#MERCADO: comentou sobre falta de Kaletra pediàtrico na farmácia do IMIP.COMENTAMOS sobre logística e procedimentos junto Coordenação.</v>
      </c>
      <c r="AN435" s="14" t="str">
        <f t="shared" si="478"/>
        <v/>
      </c>
      <c r="AO435" s="14" t="str">
        <f t="shared" si="479"/>
        <v/>
      </c>
      <c r="AP435" s="14" t="str">
        <f t="shared" si="480"/>
        <v/>
      </c>
      <c r="AQ435" s="14" t="str">
        <f t="shared" si="481"/>
        <v/>
      </c>
      <c r="AR435" s="14" t="str">
        <f t="shared" si="482"/>
        <v/>
      </c>
    </row>
    <row r="436" spans="1:44" x14ac:dyDescent="0.25">
      <c r="A436">
        <v>1</v>
      </c>
      <c r="B436" t="s">
        <v>28</v>
      </c>
      <c r="C436">
        <v>392102</v>
      </c>
      <c r="D436" s="40">
        <v>41396.673611111102</v>
      </c>
      <c r="E436" s="40">
        <v>41397.896527777797</v>
      </c>
      <c r="F436" s="40">
        <v>41397.862500000003</v>
      </c>
      <c r="G436" t="s">
        <v>29</v>
      </c>
      <c r="H436">
        <v>60000017965976</v>
      </c>
      <c r="I436" t="s">
        <v>304</v>
      </c>
      <c r="J436" t="s">
        <v>305</v>
      </c>
      <c r="K436" t="s">
        <v>32</v>
      </c>
      <c r="L436">
        <v>3</v>
      </c>
      <c r="M436" t="s">
        <v>33</v>
      </c>
      <c r="N436">
        <v>60000015461254</v>
      </c>
      <c r="O436">
        <v>60000016462668</v>
      </c>
      <c r="P436">
        <v>140217000000841</v>
      </c>
      <c r="R436" t="s">
        <v>34</v>
      </c>
      <c r="S436" t="s">
        <v>35</v>
      </c>
      <c r="T436" t="s">
        <v>36</v>
      </c>
      <c r="W436" t="s">
        <v>37</v>
      </c>
      <c r="AC436" t="s">
        <v>4885</v>
      </c>
      <c r="AD436" t="s">
        <v>1437</v>
      </c>
      <c r="AE436" s="14" t="str">
        <f t="shared" si="445"/>
        <v>Sem questionamentos.#OBJ: Dra. Comentou sobre grande número de TB, e perda de oportunidade do Kaletra , pois por falta de exame para o diagnóstico completo, inicia EFZ e depois continua.</v>
      </c>
      <c r="AF436" s="14" t="str">
        <f t="shared" si="447"/>
        <v>Sem questionamentos.#OBJ: Dra. Comentou sobre grande número de TB, e perda de oportunidade do Kaletra , pois por falta de exame para o diagnóstico completo, inicia EFZ e depois continua.</v>
      </c>
      <c r="AG436" s="14">
        <f t="shared" si="448"/>
        <v>21</v>
      </c>
      <c r="AH436" s="14">
        <f t="shared" ref="AH436:AL436" si="504">IFERROR(FIND("#",$AF436,AG436+1),LEN($AF436)+1)</f>
        <v>187</v>
      </c>
      <c r="AI436" s="14">
        <f t="shared" si="504"/>
        <v>187</v>
      </c>
      <c r="AJ436" s="14">
        <f t="shared" si="504"/>
        <v>187</v>
      </c>
      <c r="AK436" s="14">
        <f t="shared" si="504"/>
        <v>187</v>
      </c>
      <c r="AL436" s="14">
        <f t="shared" si="504"/>
        <v>187</v>
      </c>
      <c r="AM436" s="14" t="str">
        <f t="shared" si="477"/>
        <v>#OBJ: Dra. Comentou sobre grande número de TB, e perda de oportunidade do Kaletra , pois por falta de exame para o diagnóstico completo, inicia EFZ e depois continua.</v>
      </c>
      <c r="AN436" s="14" t="str">
        <f t="shared" si="478"/>
        <v/>
      </c>
      <c r="AO436" s="14" t="str">
        <f t="shared" si="479"/>
        <v/>
      </c>
      <c r="AP436" s="14" t="str">
        <f t="shared" si="480"/>
        <v/>
      </c>
      <c r="AQ436" s="14" t="str">
        <f t="shared" si="481"/>
        <v/>
      </c>
      <c r="AR436" s="14" t="str">
        <f t="shared" si="482"/>
        <v/>
      </c>
    </row>
    <row r="437" spans="1:44" x14ac:dyDescent="0.25">
      <c r="A437">
        <v>1</v>
      </c>
      <c r="B437" t="s">
        <v>28</v>
      </c>
      <c r="C437">
        <v>392102</v>
      </c>
      <c r="D437" s="40">
        <v>41394.413194444402</v>
      </c>
      <c r="E437" s="40">
        <v>41394.900694444397</v>
      </c>
      <c r="F437" s="40">
        <v>41395.871527777803</v>
      </c>
      <c r="G437" t="s">
        <v>29</v>
      </c>
      <c r="H437">
        <v>60000012526023</v>
      </c>
      <c r="I437" t="s">
        <v>2084</v>
      </c>
      <c r="J437" t="s">
        <v>2085</v>
      </c>
      <c r="K437" t="s">
        <v>32</v>
      </c>
      <c r="L437">
        <v>3</v>
      </c>
      <c r="M437" t="s">
        <v>33</v>
      </c>
      <c r="N437">
        <v>60000015461254</v>
      </c>
      <c r="O437">
        <v>60000016462668</v>
      </c>
      <c r="P437">
        <v>140217000000816</v>
      </c>
      <c r="R437" t="s">
        <v>34</v>
      </c>
      <c r="S437" t="s">
        <v>35</v>
      </c>
      <c r="T437" t="s">
        <v>36</v>
      </c>
      <c r="W437" t="s">
        <v>176</v>
      </c>
      <c r="AC437" t="s">
        <v>2086</v>
      </c>
      <c r="AD437" t="s">
        <v>1450</v>
      </c>
      <c r="AE437" s="14" t="str">
        <f t="shared" si="445"/>
        <v>Conversas sobre Kaletra pediátrico.</v>
      </c>
      <c r="AF437" s="14" t="str">
        <f t="shared" si="447"/>
        <v>Conversas sobre Kaletra pediátrico.</v>
      </c>
      <c r="AG437" s="14">
        <f t="shared" si="448"/>
        <v>1</v>
      </c>
      <c r="AH437" s="14">
        <f t="shared" ref="AH437:AL437" si="505">IFERROR(FIND("#",$AF437,AG437+1),LEN($AF437)+1)</f>
        <v>36</v>
      </c>
      <c r="AI437" s="14">
        <f t="shared" si="505"/>
        <v>36</v>
      </c>
      <c r="AJ437" s="14">
        <f t="shared" si="505"/>
        <v>36</v>
      </c>
      <c r="AK437" s="14">
        <f t="shared" si="505"/>
        <v>36</v>
      </c>
      <c r="AL437" s="14">
        <f t="shared" si="505"/>
        <v>36</v>
      </c>
      <c r="AM437" s="14" t="str">
        <f t="shared" si="477"/>
        <v>Conversas sobre Kaletra pediátrico.</v>
      </c>
      <c r="AN437" s="14" t="str">
        <f t="shared" si="478"/>
        <v/>
      </c>
      <c r="AO437" s="14" t="str">
        <f t="shared" si="479"/>
        <v/>
      </c>
      <c r="AP437" s="14" t="str">
        <f t="shared" si="480"/>
        <v/>
      </c>
      <c r="AQ437" s="14" t="str">
        <f t="shared" si="481"/>
        <v/>
      </c>
      <c r="AR437" s="14" t="str">
        <f t="shared" si="482"/>
        <v/>
      </c>
    </row>
    <row r="438" spans="1:44" x14ac:dyDescent="0.25">
      <c r="A438">
        <v>1</v>
      </c>
      <c r="B438" t="s">
        <v>28</v>
      </c>
      <c r="C438">
        <v>392102</v>
      </c>
      <c r="D438" s="40">
        <v>41394.261111111096</v>
      </c>
      <c r="E438" s="40">
        <v>41394.267361111102</v>
      </c>
      <c r="F438" s="40">
        <v>41394.243750000001</v>
      </c>
      <c r="G438" t="s">
        <v>29</v>
      </c>
      <c r="H438">
        <v>60000012477359</v>
      </c>
      <c r="I438" t="s">
        <v>313</v>
      </c>
      <c r="J438" t="s">
        <v>314</v>
      </c>
      <c r="K438" t="s">
        <v>32</v>
      </c>
      <c r="L438">
        <v>6</v>
      </c>
      <c r="M438" t="s">
        <v>33</v>
      </c>
      <c r="N438">
        <v>60000015461254</v>
      </c>
      <c r="O438">
        <v>60000016462668</v>
      </c>
      <c r="P438">
        <v>140217000000802</v>
      </c>
      <c r="R438" t="s">
        <v>34</v>
      </c>
      <c r="S438" t="s">
        <v>35</v>
      </c>
      <c r="T438" t="s">
        <v>36</v>
      </c>
      <c r="W438" t="s">
        <v>37</v>
      </c>
      <c r="AC438" t="s">
        <v>2087</v>
      </c>
      <c r="AD438" t="s">
        <v>1450</v>
      </c>
      <c r="AE438" s="14" t="str">
        <f t="shared" si="445"/>
        <v>Providenciar material de Kaletra em TBREVISITA em 29/04/13.Médico com pressa devido acúmulo de pacientes e transtornos das CHUVAS caídas durante amanhã no Recife.</v>
      </c>
      <c r="AF438" s="14" t="str">
        <f t="shared" si="447"/>
        <v>Providenciar material de Kaletra em TBREVISITA em 29/04/13.Médico com pressa devido acúmulo de pacientes e transtornos das CHUVAS caídas durante amanhã no Recife.</v>
      </c>
      <c r="AG438" s="14">
        <f t="shared" si="448"/>
        <v>1</v>
      </c>
      <c r="AH438" s="14">
        <f t="shared" ref="AH438:AL438" si="506">IFERROR(FIND("#",$AF438,AG438+1),LEN($AF438)+1)</f>
        <v>163</v>
      </c>
      <c r="AI438" s="14">
        <f t="shared" si="506"/>
        <v>163</v>
      </c>
      <c r="AJ438" s="14">
        <f t="shared" si="506"/>
        <v>163</v>
      </c>
      <c r="AK438" s="14">
        <f t="shared" si="506"/>
        <v>163</v>
      </c>
      <c r="AL438" s="14">
        <f t="shared" si="506"/>
        <v>163</v>
      </c>
      <c r="AM438" s="14" t="str">
        <f t="shared" si="477"/>
        <v>Providenciar material de Kaletra em TBREVISITA em 29/04/13.Médico com pressa devido acúmulo de pacientes e transtornos das CHUVAS caídas durante amanhã no Recife.</v>
      </c>
      <c r="AN438" s="14" t="str">
        <f t="shared" si="478"/>
        <v/>
      </c>
      <c r="AO438" s="14" t="str">
        <f t="shared" si="479"/>
        <v/>
      </c>
      <c r="AP438" s="14" t="str">
        <f t="shared" si="480"/>
        <v/>
      </c>
      <c r="AQ438" s="14" t="str">
        <f t="shared" si="481"/>
        <v/>
      </c>
      <c r="AR438" s="14" t="str">
        <f t="shared" si="482"/>
        <v/>
      </c>
    </row>
    <row r="439" spans="1:44" x14ac:dyDescent="0.25">
      <c r="A439">
        <v>1</v>
      </c>
      <c r="B439" t="s">
        <v>28</v>
      </c>
      <c r="C439">
        <v>392102</v>
      </c>
      <c r="D439" s="40">
        <v>41393.684027777803</v>
      </c>
      <c r="E439" s="40">
        <v>41394.268750000003</v>
      </c>
      <c r="F439" s="40">
        <v>41394.243750000001</v>
      </c>
      <c r="G439" t="s">
        <v>29</v>
      </c>
      <c r="H439">
        <v>60000012477359</v>
      </c>
      <c r="I439" t="s">
        <v>313</v>
      </c>
      <c r="J439" t="s">
        <v>314</v>
      </c>
      <c r="K439" t="s">
        <v>32</v>
      </c>
      <c r="L439">
        <v>6</v>
      </c>
      <c r="M439" t="s">
        <v>33</v>
      </c>
      <c r="N439">
        <v>60000015461254</v>
      </c>
      <c r="O439">
        <v>60000016462668</v>
      </c>
      <c r="P439">
        <v>140217000000809</v>
      </c>
      <c r="R439" t="s">
        <v>34</v>
      </c>
      <c r="S439" t="s">
        <v>35</v>
      </c>
      <c r="T439" t="s">
        <v>36</v>
      </c>
      <c r="W439" t="s">
        <v>37</v>
      </c>
      <c r="AC439" t="s">
        <v>2088</v>
      </c>
      <c r="AD439" t="s">
        <v>1450</v>
      </c>
      <c r="AE439" s="14" t="str">
        <f t="shared" si="445"/>
        <v>#OPV: providenciar estudo realizado na África do Sul em uso do Kaletra em TB.</v>
      </c>
      <c r="AF439" s="14" t="str">
        <f t="shared" si="447"/>
        <v>#OPV: providenciar estudo realizado na África do Sul em uso do Kaletra em TB.</v>
      </c>
      <c r="AG439" s="14">
        <f t="shared" si="448"/>
        <v>1</v>
      </c>
      <c r="AH439" s="14">
        <f t="shared" ref="AH439:AL439" si="507">IFERROR(FIND("#",$AF439,AG439+1),LEN($AF439)+1)</f>
        <v>78</v>
      </c>
      <c r="AI439" s="14">
        <f t="shared" si="507"/>
        <v>78</v>
      </c>
      <c r="AJ439" s="14">
        <f t="shared" si="507"/>
        <v>78</v>
      </c>
      <c r="AK439" s="14">
        <f t="shared" si="507"/>
        <v>78</v>
      </c>
      <c r="AL439" s="14">
        <f t="shared" si="507"/>
        <v>78</v>
      </c>
      <c r="AM439" s="14" t="str">
        <f t="shared" si="477"/>
        <v>#OPV: providenciar estudo realizado na África do Sul em uso do Kaletra em TB.</v>
      </c>
      <c r="AN439" s="14" t="str">
        <f t="shared" si="478"/>
        <v/>
      </c>
      <c r="AO439" s="14" t="str">
        <f t="shared" si="479"/>
        <v/>
      </c>
      <c r="AP439" s="14" t="str">
        <f t="shared" si="480"/>
        <v/>
      </c>
      <c r="AQ439" s="14" t="str">
        <f t="shared" si="481"/>
        <v/>
      </c>
      <c r="AR439" s="14" t="str">
        <f t="shared" si="482"/>
        <v/>
      </c>
    </row>
    <row r="440" spans="1:44" x14ac:dyDescent="0.25">
      <c r="A440">
        <v>1</v>
      </c>
      <c r="B440" t="s">
        <v>28</v>
      </c>
      <c r="C440">
        <v>392102</v>
      </c>
      <c r="D440" s="40">
        <v>41393.628472222197</v>
      </c>
      <c r="E440" s="40">
        <v>41394.259722222203</v>
      </c>
      <c r="F440" s="40">
        <v>41394.221527777801</v>
      </c>
      <c r="G440" t="s">
        <v>29</v>
      </c>
      <c r="H440">
        <v>60000012492871</v>
      </c>
      <c r="I440" t="s">
        <v>343</v>
      </c>
      <c r="J440" t="s">
        <v>344</v>
      </c>
      <c r="K440" t="s">
        <v>32</v>
      </c>
      <c r="L440">
        <v>4</v>
      </c>
      <c r="M440" t="s">
        <v>33</v>
      </c>
      <c r="N440">
        <v>60000015461254</v>
      </c>
      <c r="O440">
        <v>60000016462668</v>
      </c>
      <c r="P440">
        <v>140217000000795</v>
      </c>
      <c r="R440" t="s">
        <v>34</v>
      </c>
      <c r="S440" t="s">
        <v>35</v>
      </c>
      <c r="T440" t="s">
        <v>36</v>
      </c>
      <c r="W440" t="s">
        <v>37</v>
      </c>
      <c r="AC440" t="s">
        <v>2089</v>
      </c>
      <c r="AD440" t="s">
        <v>1450</v>
      </c>
      <c r="AE440" s="14" t="str">
        <f t="shared" si="445"/>
        <v>opv: Indagamos se havia alguma questão pontual no uso de Kaletra, Não.REVISITA MÉDICA A realizado no dia 29/04/13.#MERCADO: comentou sobre andamento da sua ida para o EACS em Bruxelas.#MP: avaliou bem material promocional, lembrando das aulas do ATHUS NO E NO, destacando que Kaletra. Esta muito bem estabelecido.</v>
      </c>
      <c r="AF440" s="14" t="str">
        <f t="shared" si="447"/>
        <v>opv: Indagamos se havia alguma questão pontual no uso de Kaletra, Não.REVISITA MÉDICA A realizado no dia 29/04/13.#MERCADO: comentou sobre andamento da sua ida para o EACS em Bruxelas.#MP: avaliou bem material promocional, lembrando das aulas do ATHUS NO E NO, destacando que Kaletra. Esta muito bem estabelecido.</v>
      </c>
      <c r="AG440" s="14">
        <f t="shared" si="448"/>
        <v>115</v>
      </c>
      <c r="AH440" s="14">
        <f t="shared" ref="AH440:AL440" si="508">IFERROR(FIND("#",$AF440,AG440+1),LEN($AF440)+1)</f>
        <v>185</v>
      </c>
      <c r="AI440" s="14">
        <f t="shared" si="508"/>
        <v>314</v>
      </c>
      <c r="AJ440" s="14">
        <f t="shared" si="508"/>
        <v>314</v>
      </c>
      <c r="AK440" s="14">
        <f t="shared" si="508"/>
        <v>314</v>
      </c>
      <c r="AL440" s="14">
        <f t="shared" si="508"/>
        <v>314</v>
      </c>
      <c r="AM440" s="14" t="str">
        <f t="shared" si="477"/>
        <v>#MERCADO: comentou sobre andamento da sua ida para o EACS em Bruxelas.</v>
      </c>
      <c r="AN440" s="14" t="str">
        <f t="shared" si="478"/>
        <v>#MP: avaliou bem material promocional, lembrando das aulas do ATHUS NO E NO, destacando que Kaletra. Esta muito bem estabelecido.</v>
      </c>
      <c r="AO440" s="14" t="str">
        <f t="shared" si="479"/>
        <v/>
      </c>
      <c r="AP440" s="14" t="str">
        <f t="shared" si="480"/>
        <v/>
      </c>
      <c r="AQ440" s="14" t="str">
        <f t="shared" si="481"/>
        <v/>
      </c>
      <c r="AR440" s="14" t="str">
        <f t="shared" si="482"/>
        <v/>
      </c>
    </row>
    <row r="441" spans="1:44" x14ac:dyDescent="0.25">
      <c r="A441">
        <v>1</v>
      </c>
      <c r="B441" t="s">
        <v>28</v>
      </c>
      <c r="C441">
        <v>392102</v>
      </c>
      <c r="D441" s="40">
        <v>41393.552083333299</v>
      </c>
      <c r="E441" s="40">
        <v>41394.255555555603</v>
      </c>
      <c r="F441" s="40">
        <v>41394.221527777801</v>
      </c>
      <c r="G441" t="s">
        <v>29</v>
      </c>
      <c r="H441">
        <v>60000012451347</v>
      </c>
      <c r="I441" t="s">
        <v>331</v>
      </c>
      <c r="J441" t="s">
        <v>332</v>
      </c>
      <c r="K441" t="s">
        <v>32</v>
      </c>
      <c r="L441">
        <v>6</v>
      </c>
      <c r="M441" t="s">
        <v>33</v>
      </c>
      <c r="N441">
        <v>60000015461254</v>
      </c>
      <c r="O441">
        <v>60000016462668</v>
      </c>
      <c r="P441">
        <v>140217000000788</v>
      </c>
      <c r="R441" t="s">
        <v>34</v>
      </c>
      <c r="S441" t="s">
        <v>35</v>
      </c>
      <c r="T441" t="s">
        <v>36</v>
      </c>
      <c r="W441" t="s">
        <v>37</v>
      </c>
      <c r="AC441" t="s">
        <v>2090</v>
      </c>
      <c r="AD441" t="s">
        <v>1450</v>
      </c>
      <c r="AE441" s="14" t="str">
        <f t="shared" si="445"/>
        <v>Indagamos se havia algum questionamento uso do Kaletra, não.REVISITA DIA 29/04/13,#Mercado: Conversa sobre número reduzidos de Novos Residentes no HUOC e a falta de Leitos suficientes para atender pacientes, sobrecarregando o Serviço.</v>
      </c>
      <c r="AF441" s="14" t="str">
        <f t="shared" si="447"/>
        <v>Indagamos se havia algum questionamento uso do Kaletra, não.REVISITA DIA 29/04/13,#Mercado: Conversa sobre número reduzidos de Novos Residentes no HUOC e a falta de Leitos suficientes para atender pacientes, sobrecarregando o Serviço.</v>
      </c>
      <c r="AG441" s="14">
        <f t="shared" si="448"/>
        <v>83</v>
      </c>
      <c r="AH441" s="14">
        <f t="shared" ref="AH441:AL441" si="509">IFERROR(FIND("#",$AF441,AG441+1),LEN($AF441)+1)</f>
        <v>235</v>
      </c>
      <c r="AI441" s="14">
        <f t="shared" si="509"/>
        <v>235</v>
      </c>
      <c r="AJ441" s="14">
        <f t="shared" si="509"/>
        <v>235</v>
      </c>
      <c r="AK441" s="14">
        <f t="shared" si="509"/>
        <v>235</v>
      </c>
      <c r="AL441" s="14">
        <f t="shared" si="509"/>
        <v>235</v>
      </c>
      <c r="AM441" s="14" t="str">
        <f t="shared" si="477"/>
        <v>#Mercado: Conversa sobre número reduzidos de Novos Residentes no HUOC e a falta de Leitos suficientes para atender pacientes, sobrecarregando o Serviço.</v>
      </c>
      <c r="AN441" s="14" t="str">
        <f t="shared" si="478"/>
        <v/>
      </c>
      <c r="AO441" s="14" t="str">
        <f t="shared" si="479"/>
        <v/>
      </c>
      <c r="AP441" s="14" t="str">
        <f t="shared" si="480"/>
        <v/>
      </c>
      <c r="AQ441" s="14" t="str">
        <f t="shared" si="481"/>
        <v/>
      </c>
      <c r="AR441" s="14" t="str">
        <f t="shared" si="482"/>
        <v/>
      </c>
    </row>
    <row r="442" spans="1:44" x14ac:dyDescent="0.25">
      <c r="A442">
        <v>1</v>
      </c>
      <c r="B442" t="s">
        <v>28</v>
      </c>
      <c r="C442">
        <v>392102</v>
      </c>
      <c r="D442" s="40">
        <v>41393.385416666701</v>
      </c>
      <c r="E442" s="40">
        <v>41394.251388888901</v>
      </c>
      <c r="F442" s="40">
        <v>41394.211111111101</v>
      </c>
      <c r="G442" t="s">
        <v>29</v>
      </c>
      <c r="H442">
        <v>60000012342247</v>
      </c>
      <c r="I442" t="s">
        <v>2091</v>
      </c>
      <c r="J442" t="s">
        <v>2092</v>
      </c>
      <c r="K442" t="s">
        <v>32</v>
      </c>
      <c r="L442">
        <v>6</v>
      </c>
      <c r="M442" t="s">
        <v>33</v>
      </c>
      <c r="N442">
        <v>60000015461254</v>
      </c>
      <c r="O442">
        <v>60000016462668</v>
      </c>
      <c r="P442">
        <v>140217000000781</v>
      </c>
      <c r="R442" t="s">
        <v>34</v>
      </c>
      <c r="S442" t="s">
        <v>35</v>
      </c>
      <c r="T442" t="s">
        <v>36</v>
      </c>
      <c r="W442" t="s">
        <v>37</v>
      </c>
      <c r="AC442" t="s">
        <v>2093</v>
      </c>
      <c r="AD442" t="s">
        <v>1450</v>
      </c>
      <c r="AE442" s="14" t="str">
        <f t="shared" si="445"/>
        <v>Conversamos sobre possibilidade do uso de carbonato de cálcio , destacamos experiência com Nelfinavir e Indinavir no passadoa relacionado a Efeitos Gastro-intestinais.REVISITA DIA 29/04/13. Médico com potencial A. #OBJ: Médico comentou que hoje devido grande experiência de uso e conhecimento das comorbidades, o uso de Kaletra corresponde a uma Terça parte, devido manutenção de efeitos Gastrointestinais.#concorrência : comentou convite para ida evento VIVI EM SSA-BÁ, oficina de GENOTIPAGEM.</v>
      </c>
      <c r="AF442" s="14" t="str">
        <f t="shared" si="447"/>
        <v>Conversamos sobre possibilidade do uso de carbonato de cálcio , destacamos experiência com Nelfinavir e Indinavir no passadoa relacionado a Efeitos Gastro-intestinais.REVISITA DIA 29/04/13. Médico com potencial A. #OBJ: Médico comentou que hoje devido grande experiência de uso e conhecimento das comorbidades, o uso de Kaletra corresponde a uma Terça parte, devido manutenção de efeitos Gastrointestinais.#concorrência : comentou convite para ida evento VIVI EM SSA-BÁ, oficina de GENOTIPAGEM.</v>
      </c>
      <c r="AG442" s="14">
        <f t="shared" si="448"/>
        <v>215</v>
      </c>
      <c r="AH442" s="14">
        <f t="shared" ref="AH442:AL442" si="510">IFERROR(FIND("#",$AF442,AG442+1),LEN($AF442)+1)</f>
        <v>407</v>
      </c>
      <c r="AI442" s="14">
        <f t="shared" si="510"/>
        <v>495</v>
      </c>
      <c r="AJ442" s="14">
        <f t="shared" si="510"/>
        <v>495</v>
      </c>
      <c r="AK442" s="14">
        <f t="shared" si="510"/>
        <v>495</v>
      </c>
      <c r="AL442" s="14">
        <f t="shared" si="510"/>
        <v>495</v>
      </c>
      <c r="AM442" s="14" t="str">
        <f t="shared" si="477"/>
        <v>#OBJ: Médico comentou que hoje devido grande experiência de uso e conhecimento das comorbidades, o uso de Kaletra corresponde a uma Terça parte, devido manutenção de efeitos Gastrointestinais.</v>
      </c>
      <c r="AN442" s="14" t="str">
        <f t="shared" si="478"/>
        <v>#concorrência : comentou convite para ida evento VIVI EM SSA-BÁ, oficina de GENOTIPAGEM.</v>
      </c>
      <c r="AO442" s="14" t="str">
        <f t="shared" si="479"/>
        <v/>
      </c>
      <c r="AP442" s="14" t="str">
        <f t="shared" si="480"/>
        <v/>
      </c>
      <c r="AQ442" s="14" t="str">
        <f t="shared" si="481"/>
        <v/>
      </c>
      <c r="AR442" s="14" t="str">
        <f t="shared" si="482"/>
        <v/>
      </c>
    </row>
    <row r="443" spans="1:44" x14ac:dyDescent="0.25">
      <c r="A443">
        <v>1</v>
      </c>
      <c r="B443" t="s">
        <v>28</v>
      </c>
      <c r="C443">
        <v>392102</v>
      </c>
      <c r="D443" s="40">
        <v>41390.5</v>
      </c>
      <c r="E443" s="40">
        <v>41390.911805555603</v>
      </c>
      <c r="F443" s="40">
        <v>41393.324305555601</v>
      </c>
      <c r="G443" t="s">
        <v>29</v>
      </c>
      <c r="H443">
        <v>60000017970780</v>
      </c>
      <c r="I443" t="s">
        <v>2094</v>
      </c>
      <c r="J443" t="s">
        <v>2095</v>
      </c>
      <c r="K443" t="s">
        <v>45</v>
      </c>
      <c r="L443">
        <v>3</v>
      </c>
      <c r="M443" t="s">
        <v>33</v>
      </c>
      <c r="N443">
        <v>60000015461254</v>
      </c>
      <c r="O443">
        <v>60000016462668</v>
      </c>
      <c r="P443">
        <v>140217000000772</v>
      </c>
      <c r="R443" t="s">
        <v>34</v>
      </c>
      <c r="S443" t="s">
        <v>35</v>
      </c>
      <c r="T443" t="s">
        <v>36</v>
      </c>
      <c r="W443" t="s">
        <v>37</v>
      </c>
      <c r="AC443" t="s">
        <v>2096</v>
      </c>
      <c r="AD443" t="s">
        <v>1437</v>
      </c>
      <c r="AE443" s="14" t="str">
        <f t="shared" si="445"/>
        <v>Destacamos diagnóstico e manejo das alterações ósseas dos pacientes HIV.#MERCADO: comentou sobre dificuldades no HDIA no HUOC, desistência dos RESIDENTES, acarretando acúmulo de funções .</v>
      </c>
      <c r="AF443" s="14" t="str">
        <f t="shared" si="447"/>
        <v>Destacamos diagnóstico e manejo das alterações ósseas dos pacientes HIV.#MERCADO: comentou sobre dificuldades no HDIA no HUOC, desistência dos RESIDENTES, acarretando acúmulo de funções .</v>
      </c>
      <c r="AG443" s="14">
        <f t="shared" si="448"/>
        <v>73</v>
      </c>
      <c r="AH443" s="14">
        <f t="shared" ref="AH443:AL443" si="511">IFERROR(FIND("#",$AF443,AG443+1),LEN($AF443)+1)</f>
        <v>188</v>
      </c>
      <c r="AI443" s="14">
        <f t="shared" si="511"/>
        <v>188</v>
      </c>
      <c r="AJ443" s="14">
        <f t="shared" si="511"/>
        <v>188</v>
      </c>
      <c r="AK443" s="14">
        <f t="shared" si="511"/>
        <v>188</v>
      </c>
      <c r="AL443" s="14">
        <f t="shared" si="511"/>
        <v>188</v>
      </c>
      <c r="AM443" s="14" t="str">
        <f t="shared" si="477"/>
        <v>#MERCADO: comentou sobre dificuldades no HDIA no HUOC, desistência dos RESIDENTES, acarretando acúmulo de funções .</v>
      </c>
      <c r="AN443" s="14" t="str">
        <f t="shared" si="478"/>
        <v/>
      </c>
      <c r="AO443" s="14" t="str">
        <f t="shared" si="479"/>
        <v/>
      </c>
      <c r="AP443" s="14" t="str">
        <f t="shared" si="480"/>
        <v/>
      </c>
      <c r="AQ443" s="14" t="str">
        <f t="shared" si="481"/>
        <v/>
      </c>
      <c r="AR443" s="14" t="str">
        <f t="shared" si="482"/>
        <v/>
      </c>
    </row>
    <row r="444" spans="1:44" x14ac:dyDescent="0.25">
      <c r="A444">
        <v>1</v>
      </c>
      <c r="B444" t="s">
        <v>28</v>
      </c>
      <c r="C444">
        <v>392102</v>
      </c>
      <c r="D444" s="40">
        <v>41390.461805555598</v>
      </c>
      <c r="E444" s="40">
        <v>41390.908333333296</v>
      </c>
      <c r="F444" s="40">
        <v>41393.324305555601</v>
      </c>
      <c r="G444" t="s">
        <v>29</v>
      </c>
      <c r="H444">
        <v>60000017964580</v>
      </c>
      <c r="I444" t="s">
        <v>373</v>
      </c>
      <c r="J444" t="s">
        <v>374</v>
      </c>
      <c r="K444" t="s">
        <v>32</v>
      </c>
      <c r="L444">
        <v>3</v>
      </c>
      <c r="M444" t="s">
        <v>33</v>
      </c>
      <c r="N444">
        <v>60000015461254</v>
      </c>
      <c r="O444">
        <v>60000016462668</v>
      </c>
      <c r="P444">
        <v>140217000000765</v>
      </c>
      <c r="R444" t="s">
        <v>34</v>
      </c>
      <c r="S444" t="s">
        <v>35</v>
      </c>
      <c r="T444" t="s">
        <v>36</v>
      </c>
      <c r="W444" t="s">
        <v>37</v>
      </c>
      <c r="AC444" t="s">
        <v>2097</v>
      </c>
      <c r="AD444" t="s">
        <v>1437</v>
      </c>
      <c r="AE444" s="14" t="str">
        <f t="shared" si="445"/>
        <v>Indagamos se havia alguma questão pontual no uso de Kaletra. Não#obj: médico afirmou que ATV estava bombando, que a posologia comôda tem reflexo na adesão.</v>
      </c>
      <c r="AF444" s="14" t="str">
        <f t="shared" si="447"/>
        <v>Indagamos se havia alguma questão pontual no uso de Kaletra. Não#obj: médico afirmou que ATV estava bombando, que a posologia comôda tem reflexo na adesão.</v>
      </c>
      <c r="AG444" s="14">
        <f t="shared" si="448"/>
        <v>65</v>
      </c>
      <c r="AH444" s="14">
        <f t="shared" ref="AH444:AL444" si="512">IFERROR(FIND("#",$AF444,AG444+1),LEN($AF444)+1)</f>
        <v>156</v>
      </c>
      <c r="AI444" s="14">
        <f t="shared" si="512"/>
        <v>156</v>
      </c>
      <c r="AJ444" s="14">
        <f t="shared" si="512"/>
        <v>156</v>
      </c>
      <c r="AK444" s="14">
        <f t="shared" si="512"/>
        <v>156</v>
      </c>
      <c r="AL444" s="14">
        <f t="shared" si="512"/>
        <v>156</v>
      </c>
      <c r="AM444" s="14" t="str">
        <f t="shared" si="477"/>
        <v>#obj: médico afirmou que ATV estava bombando, que a posologia comôda tem reflexo na adesão.</v>
      </c>
      <c r="AN444" s="14" t="str">
        <f t="shared" si="478"/>
        <v/>
      </c>
      <c r="AO444" s="14" t="str">
        <f t="shared" si="479"/>
        <v/>
      </c>
      <c r="AP444" s="14" t="str">
        <f t="shared" si="480"/>
        <v/>
      </c>
      <c r="AQ444" s="14" t="str">
        <f t="shared" si="481"/>
        <v/>
      </c>
      <c r="AR444" s="14" t="str">
        <f t="shared" si="482"/>
        <v/>
      </c>
    </row>
    <row r="445" spans="1:44" x14ac:dyDescent="0.25">
      <c r="A445">
        <v>1</v>
      </c>
      <c r="B445" t="s">
        <v>28</v>
      </c>
      <c r="C445">
        <v>392102</v>
      </c>
      <c r="D445" s="40">
        <v>41389.711805555598</v>
      </c>
      <c r="E445" s="40">
        <v>41390.902083333298</v>
      </c>
      <c r="F445" s="40">
        <v>41390.866666666698</v>
      </c>
      <c r="G445" t="s">
        <v>29</v>
      </c>
      <c r="H445">
        <v>60000017965976</v>
      </c>
      <c r="I445" t="s">
        <v>304</v>
      </c>
      <c r="J445" t="s">
        <v>305</v>
      </c>
      <c r="K445" t="s">
        <v>32</v>
      </c>
      <c r="L445">
        <v>3</v>
      </c>
      <c r="M445" t="s">
        <v>33</v>
      </c>
      <c r="N445">
        <v>60000015461254</v>
      </c>
      <c r="O445">
        <v>60000016462668</v>
      </c>
      <c r="P445">
        <v>140217000000751</v>
      </c>
      <c r="R445" t="s">
        <v>34</v>
      </c>
      <c r="S445" t="s">
        <v>35</v>
      </c>
      <c r="T445" t="s">
        <v>36</v>
      </c>
      <c r="W445" t="s">
        <v>37</v>
      </c>
      <c r="AC445" t="s">
        <v>2098</v>
      </c>
      <c r="AD445" t="s">
        <v>1437</v>
      </c>
      <c r="AE445" s="14" t="str">
        <f t="shared" si="445"/>
        <v>Não houve questionamentos.Revista com material promocional.</v>
      </c>
      <c r="AF445" s="14" t="str">
        <f t="shared" si="447"/>
        <v>Não houve questionamentos.Revista com material promocional.</v>
      </c>
      <c r="AG445" s="14">
        <f t="shared" si="448"/>
        <v>1</v>
      </c>
      <c r="AH445" s="14">
        <f t="shared" ref="AH445:AL445" si="513">IFERROR(FIND("#",$AF445,AG445+1),LEN($AF445)+1)</f>
        <v>60</v>
      </c>
      <c r="AI445" s="14">
        <f t="shared" si="513"/>
        <v>60</v>
      </c>
      <c r="AJ445" s="14">
        <f t="shared" si="513"/>
        <v>60</v>
      </c>
      <c r="AK445" s="14">
        <f t="shared" si="513"/>
        <v>60</v>
      </c>
      <c r="AL445" s="14">
        <f t="shared" si="513"/>
        <v>60</v>
      </c>
      <c r="AM445" s="14" t="str">
        <f t="shared" si="477"/>
        <v>Não houve questionamentos.Revista com material promocional.</v>
      </c>
      <c r="AN445" s="14" t="str">
        <f t="shared" si="478"/>
        <v/>
      </c>
      <c r="AO445" s="14" t="str">
        <f t="shared" si="479"/>
        <v/>
      </c>
      <c r="AP445" s="14" t="str">
        <f t="shared" si="480"/>
        <v/>
      </c>
      <c r="AQ445" s="14" t="str">
        <f t="shared" si="481"/>
        <v/>
      </c>
      <c r="AR445" s="14" t="str">
        <f t="shared" si="482"/>
        <v/>
      </c>
    </row>
    <row r="446" spans="1:44" x14ac:dyDescent="0.25">
      <c r="A446">
        <v>1</v>
      </c>
      <c r="B446" t="s">
        <v>28</v>
      </c>
      <c r="C446">
        <v>392102</v>
      </c>
      <c r="D446" s="40">
        <v>41389.677083333299</v>
      </c>
      <c r="E446" s="40">
        <v>41390.900694444397</v>
      </c>
      <c r="F446" s="40">
        <v>41390.866666666698</v>
      </c>
      <c r="G446" t="s">
        <v>29</v>
      </c>
      <c r="H446">
        <v>60000017965980</v>
      </c>
      <c r="I446" t="s">
        <v>307</v>
      </c>
      <c r="J446" t="s">
        <v>308</v>
      </c>
      <c r="K446" t="s">
        <v>32</v>
      </c>
      <c r="L446">
        <v>3</v>
      </c>
      <c r="M446" t="s">
        <v>33</v>
      </c>
      <c r="N446">
        <v>60000015461254</v>
      </c>
      <c r="O446">
        <v>60000016462668</v>
      </c>
      <c r="P446">
        <v>140217000000744</v>
      </c>
      <c r="R446" t="s">
        <v>34</v>
      </c>
      <c r="S446" t="s">
        <v>35</v>
      </c>
      <c r="T446" t="s">
        <v>36</v>
      </c>
      <c r="W446" t="s">
        <v>37</v>
      </c>
      <c r="AC446" t="s">
        <v>2099</v>
      </c>
      <c r="AD446" t="s">
        <v>1437</v>
      </c>
      <c r="AE446" s="14" t="str">
        <f t="shared" si="445"/>
        <v>Nenhuma questão no momentoRé-Visita com material promocional.</v>
      </c>
      <c r="AF446" s="14" t="str">
        <f t="shared" si="447"/>
        <v>Nenhuma questão no momentoRé-Visita com material promocional.</v>
      </c>
      <c r="AG446" s="14">
        <f t="shared" si="448"/>
        <v>1</v>
      </c>
      <c r="AH446" s="14">
        <f t="shared" ref="AH446:AL446" si="514">IFERROR(FIND("#",$AF446,AG446+1),LEN($AF446)+1)</f>
        <v>62</v>
      </c>
      <c r="AI446" s="14">
        <f t="shared" si="514"/>
        <v>62</v>
      </c>
      <c r="AJ446" s="14">
        <f t="shared" si="514"/>
        <v>62</v>
      </c>
      <c r="AK446" s="14">
        <f t="shared" si="514"/>
        <v>62</v>
      </c>
      <c r="AL446" s="14">
        <f t="shared" si="514"/>
        <v>62</v>
      </c>
      <c r="AM446" s="14" t="str">
        <f t="shared" si="477"/>
        <v>Nenhuma questão no momentoRé-Visita com material promocional.</v>
      </c>
      <c r="AN446" s="14" t="str">
        <f t="shared" si="478"/>
        <v/>
      </c>
      <c r="AO446" s="14" t="str">
        <f t="shared" si="479"/>
        <v/>
      </c>
      <c r="AP446" s="14" t="str">
        <f t="shared" si="480"/>
        <v/>
      </c>
      <c r="AQ446" s="14" t="str">
        <f t="shared" si="481"/>
        <v/>
      </c>
      <c r="AR446" s="14" t="str">
        <f t="shared" si="482"/>
        <v/>
      </c>
    </row>
    <row r="447" spans="1:44" x14ac:dyDescent="0.25">
      <c r="A447">
        <v>1</v>
      </c>
      <c r="B447" t="s">
        <v>28</v>
      </c>
      <c r="C447">
        <v>392102</v>
      </c>
      <c r="D447" s="40">
        <v>41389.645833333299</v>
      </c>
      <c r="E447" s="40">
        <v>41390.899305555598</v>
      </c>
      <c r="F447" s="40">
        <v>41390.866666666698</v>
      </c>
      <c r="G447" t="s">
        <v>29</v>
      </c>
      <c r="H447">
        <v>60000012293375</v>
      </c>
      <c r="I447" t="s">
        <v>310</v>
      </c>
      <c r="J447" t="s">
        <v>311</v>
      </c>
      <c r="K447" t="s">
        <v>32</v>
      </c>
      <c r="L447">
        <v>3</v>
      </c>
      <c r="M447" t="s">
        <v>33</v>
      </c>
      <c r="N447">
        <v>60000015461254</v>
      </c>
      <c r="O447">
        <v>60000016462668</v>
      </c>
      <c r="P447">
        <v>140217000000737</v>
      </c>
      <c r="R447" t="s">
        <v>34</v>
      </c>
      <c r="S447" t="s">
        <v>35</v>
      </c>
      <c r="T447" t="s">
        <v>36</v>
      </c>
      <c r="W447" t="s">
        <v>37</v>
      </c>
      <c r="AC447" t="s">
        <v>2100</v>
      </c>
      <c r="AD447" t="s">
        <v>1450</v>
      </c>
      <c r="AE447" s="14" t="str">
        <f t="shared" si="445"/>
        <v>Indagamos se havia algum questionamento sobre Kaletra, não.Ré-visita com material promocional.</v>
      </c>
      <c r="AF447" s="14" t="str">
        <f t="shared" si="447"/>
        <v>Indagamos se havia algum questionamento sobre Kaletra, não.Ré-visita com material promocional.</v>
      </c>
      <c r="AG447" s="14">
        <f t="shared" si="448"/>
        <v>1</v>
      </c>
      <c r="AH447" s="14">
        <f t="shared" ref="AH447:AL447" si="515">IFERROR(FIND("#",$AF447,AG447+1),LEN($AF447)+1)</f>
        <v>95</v>
      </c>
      <c r="AI447" s="14">
        <f t="shared" si="515"/>
        <v>95</v>
      </c>
      <c r="AJ447" s="14">
        <f t="shared" si="515"/>
        <v>95</v>
      </c>
      <c r="AK447" s="14">
        <f t="shared" si="515"/>
        <v>95</v>
      </c>
      <c r="AL447" s="14">
        <f t="shared" si="515"/>
        <v>95</v>
      </c>
      <c r="AM447" s="14" t="str">
        <f t="shared" si="477"/>
        <v>Indagamos se havia algum questionamento sobre Kaletra, não.Ré-visita com material promocional.</v>
      </c>
      <c r="AN447" s="14" t="str">
        <f t="shared" si="478"/>
        <v/>
      </c>
      <c r="AO447" s="14" t="str">
        <f t="shared" si="479"/>
        <v/>
      </c>
      <c r="AP447" s="14" t="str">
        <f t="shared" si="480"/>
        <v/>
      </c>
      <c r="AQ447" s="14" t="str">
        <f t="shared" si="481"/>
        <v/>
      </c>
      <c r="AR447" s="14" t="str">
        <f t="shared" si="482"/>
        <v/>
      </c>
    </row>
    <row r="448" spans="1:44" x14ac:dyDescent="0.25">
      <c r="A448">
        <v>1</v>
      </c>
      <c r="B448" t="s">
        <v>28</v>
      </c>
      <c r="C448">
        <v>392102</v>
      </c>
      <c r="D448" s="40">
        <v>41389.5</v>
      </c>
      <c r="E448" s="40">
        <v>41390.8972222222</v>
      </c>
      <c r="F448" s="40">
        <v>41390.866666666698</v>
      </c>
      <c r="G448" t="s">
        <v>29</v>
      </c>
      <c r="H448">
        <v>60000012525971</v>
      </c>
      <c r="I448" t="s">
        <v>2101</v>
      </c>
      <c r="J448" t="s">
        <v>2102</v>
      </c>
      <c r="K448" t="s">
        <v>32</v>
      </c>
      <c r="L448">
        <v>6</v>
      </c>
      <c r="M448" t="s">
        <v>33</v>
      </c>
      <c r="N448">
        <v>60000015461254</v>
      </c>
      <c r="O448">
        <v>60000016462668</v>
      </c>
      <c r="P448">
        <v>140217000000730</v>
      </c>
      <c r="R448" t="s">
        <v>34</v>
      </c>
      <c r="S448" t="s">
        <v>35</v>
      </c>
      <c r="T448" t="s">
        <v>36</v>
      </c>
      <c r="W448" t="s">
        <v>37</v>
      </c>
      <c r="AC448" t="s">
        <v>2103</v>
      </c>
      <c r="AD448" t="s">
        <v>1450</v>
      </c>
      <c r="AE448" s="14" t="str">
        <f t="shared" si="445"/>
        <v>#MERCADO: Comentou sobre Jonhs Hopkins, afirmando ter sido fraco, exceto primeiro dia, e onde não se houve falara de Kaletra .Destacamos diagnóstico e manejo das alterações renais e ósseas, evidenciando uso do ATV e. TDF .</v>
      </c>
      <c r="AF448" s="14" t="str">
        <f t="shared" si="447"/>
        <v>#MERCADO: Comentou sobre Jonhs Hopkins, afirmando ter sido fraco, exceto primeiro dia, e onde não se houve falara de Kaletra .Destacamos diagnóstico e manejo das alterações renais e ósseas, evidenciando uso do ATV e. TDF .</v>
      </c>
      <c r="AG448" s="14">
        <f t="shared" si="448"/>
        <v>1</v>
      </c>
      <c r="AH448" s="14">
        <f t="shared" ref="AH448:AL448" si="516">IFERROR(FIND("#",$AF448,AG448+1),LEN($AF448)+1)</f>
        <v>223</v>
      </c>
      <c r="AI448" s="14">
        <f t="shared" si="516"/>
        <v>223</v>
      </c>
      <c r="AJ448" s="14">
        <f t="shared" si="516"/>
        <v>223</v>
      </c>
      <c r="AK448" s="14">
        <f t="shared" si="516"/>
        <v>223</v>
      </c>
      <c r="AL448" s="14">
        <f t="shared" si="516"/>
        <v>223</v>
      </c>
      <c r="AM448" s="14" t="str">
        <f t="shared" si="477"/>
        <v>#MERCADO: Comentou sobre Jonhs Hopkins, afirmando ter sido fraco, exceto primeiro dia, e onde não se houve falara de Kaletra .Destacamos diagnóstico e manejo das alterações renais e ósseas, evidenciando uso do ATV e. TDF .</v>
      </c>
      <c r="AN448" s="14" t="str">
        <f t="shared" si="478"/>
        <v/>
      </c>
      <c r="AO448" s="14" t="str">
        <f t="shared" si="479"/>
        <v/>
      </c>
      <c r="AP448" s="14" t="str">
        <f t="shared" si="480"/>
        <v/>
      </c>
      <c r="AQ448" s="14" t="str">
        <f t="shared" si="481"/>
        <v/>
      </c>
      <c r="AR448" s="14" t="str">
        <f t="shared" si="482"/>
        <v/>
      </c>
    </row>
    <row r="449" spans="1:44" x14ac:dyDescent="0.25">
      <c r="A449">
        <v>1</v>
      </c>
      <c r="B449" t="s">
        <v>28</v>
      </c>
      <c r="C449">
        <v>392102</v>
      </c>
      <c r="D449" s="40">
        <v>41389.427083333299</v>
      </c>
      <c r="E449" s="40">
        <v>41390.904861111099</v>
      </c>
      <c r="F449" s="40">
        <v>41390.866666666698</v>
      </c>
      <c r="G449" t="s">
        <v>29</v>
      </c>
      <c r="H449">
        <v>60000012430387</v>
      </c>
      <c r="I449" t="s">
        <v>340</v>
      </c>
      <c r="J449" t="s">
        <v>341</v>
      </c>
      <c r="K449" t="s">
        <v>32</v>
      </c>
      <c r="L449">
        <v>6</v>
      </c>
      <c r="M449" t="s">
        <v>33</v>
      </c>
      <c r="N449">
        <v>60000015461254</v>
      </c>
      <c r="O449">
        <v>60000016462668</v>
      </c>
      <c r="P449">
        <v>140217000000758</v>
      </c>
      <c r="R449" t="s">
        <v>34</v>
      </c>
      <c r="S449" t="s">
        <v>35</v>
      </c>
      <c r="T449" t="s">
        <v>36</v>
      </c>
      <c r="W449" t="s">
        <v>37</v>
      </c>
      <c r="AC449" t="s">
        <v>2104</v>
      </c>
      <c r="AD449" t="s">
        <v>1450</v>
      </c>
      <c r="AE449" s="14" t="str">
        <f t="shared" si="445"/>
        <v>Indagamos se havia alguma questão pontual no uso de Kaletra, Não.Revisita com material promocional .#MERCADO: Comentou sobre Jonhs Hopkins e a distribuição guia do Emílio Ribas.</v>
      </c>
      <c r="AF449" s="14" t="str">
        <f t="shared" si="447"/>
        <v>Indagamos se havia alguma questão pontual no uso de Kaletra, Não.Revisita com material promocional .#MERCADO: Comentou sobre Jonhs Hopkins e a distribuição guia do Emílio Ribas.</v>
      </c>
      <c r="AG449" s="14">
        <f t="shared" si="448"/>
        <v>101</v>
      </c>
      <c r="AH449" s="14">
        <f t="shared" ref="AH449:AL449" si="517">IFERROR(FIND("#",$AF449,AG449+1),LEN($AF449)+1)</f>
        <v>178</v>
      </c>
      <c r="AI449" s="14">
        <f t="shared" si="517"/>
        <v>178</v>
      </c>
      <c r="AJ449" s="14">
        <f t="shared" si="517"/>
        <v>178</v>
      </c>
      <c r="AK449" s="14">
        <f t="shared" si="517"/>
        <v>178</v>
      </c>
      <c r="AL449" s="14">
        <f t="shared" si="517"/>
        <v>178</v>
      </c>
      <c r="AM449" s="14" t="str">
        <f t="shared" si="477"/>
        <v>#MERCADO: Comentou sobre Jonhs Hopkins e a distribuição guia do Emílio Ribas.</v>
      </c>
      <c r="AN449" s="14" t="str">
        <f t="shared" si="478"/>
        <v/>
      </c>
      <c r="AO449" s="14" t="str">
        <f t="shared" si="479"/>
        <v/>
      </c>
      <c r="AP449" s="14" t="str">
        <f t="shared" si="480"/>
        <v/>
      </c>
      <c r="AQ449" s="14" t="str">
        <f t="shared" si="481"/>
        <v/>
      </c>
      <c r="AR449" s="14" t="str">
        <f t="shared" si="482"/>
        <v/>
      </c>
    </row>
    <row r="450" spans="1:44" x14ac:dyDescent="0.25">
      <c r="A450">
        <v>1</v>
      </c>
      <c r="B450" t="s">
        <v>28</v>
      </c>
      <c r="C450">
        <v>392102</v>
      </c>
      <c r="D450" s="40">
        <v>41389.392361111102</v>
      </c>
      <c r="E450" s="40">
        <v>41390.8930555556</v>
      </c>
      <c r="F450" s="40">
        <v>41390.856249999997</v>
      </c>
      <c r="G450" t="s">
        <v>29</v>
      </c>
      <c r="H450">
        <v>60000017151366</v>
      </c>
      <c r="I450" t="s">
        <v>2105</v>
      </c>
      <c r="J450" t="s">
        <v>2106</v>
      </c>
      <c r="K450" t="s">
        <v>32</v>
      </c>
      <c r="L450">
        <v>3</v>
      </c>
      <c r="M450" t="s">
        <v>33</v>
      </c>
      <c r="N450">
        <v>60000015461254</v>
      </c>
      <c r="O450">
        <v>60000016462668</v>
      </c>
      <c r="P450">
        <v>140217000000723</v>
      </c>
      <c r="R450" t="s">
        <v>34</v>
      </c>
      <c r="S450" t="s">
        <v>35</v>
      </c>
      <c r="T450" t="s">
        <v>36</v>
      </c>
      <c r="W450" t="s">
        <v>37</v>
      </c>
      <c r="AC450" t="s">
        <v>2107</v>
      </c>
      <c r="AD450" t="s">
        <v>1450</v>
      </c>
      <c r="AE450" s="14" t="str">
        <f t="shared" ref="AE450:AE513" si="518">SUBSTITUTE(AC450,"# ","#")</f>
        <v>Trabalhamos matérias sobre alterações renais e ósseas em paciente HIV, DIAGNÓSTICO e MANEJO.Destacamos perfil de ATV E TDF#OBJ: facilidade de tomada única com ATV , facilitando adesão.</v>
      </c>
      <c r="AF450" s="14" t="str">
        <f t="shared" si="447"/>
        <v>Trabalhamos matérias sobre alterações renais e ósseas em paciente HIV, DIAGNÓSTICO e MANEJO.Destacamos perfil de ATV E TDF#OBJ: facilidade de tomada única com ATV , facilitando adesão.</v>
      </c>
      <c r="AG450" s="14">
        <f t="shared" si="448"/>
        <v>123</v>
      </c>
      <c r="AH450" s="14">
        <f t="shared" ref="AH450:AL450" si="519">IFERROR(FIND("#",$AF450,AG450+1),LEN($AF450)+1)</f>
        <v>185</v>
      </c>
      <c r="AI450" s="14">
        <f t="shared" si="519"/>
        <v>185</v>
      </c>
      <c r="AJ450" s="14">
        <f t="shared" si="519"/>
        <v>185</v>
      </c>
      <c r="AK450" s="14">
        <f t="shared" si="519"/>
        <v>185</v>
      </c>
      <c r="AL450" s="14">
        <f t="shared" si="519"/>
        <v>185</v>
      </c>
      <c r="AM450" s="14" t="str">
        <f t="shared" si="477"/>
        <v>#OBJ: facilidade de tomada única com ATV , facilitando adesão.</v>
      </c>
      <c r="AN450" s="14" t="str">
        <f t="shared" si="478"/>
        <v/>
      </c>
      <c r="AO450" s="14" t="str">
        <f t="shared" si="479"/>
        <v/>
      </c>
      <c r="AP450" s="14" t="str">
        <f t="shared" si="480"/>
        <v/>
      </c>
      <c r="AQ450" s="14" t="str">
        <f t="shared" si="481"/>
        <v/>
      </c>
      <c r="AR450" s="14" t="str">
        <f t="shared" si="482"/>
        <v/>
      </c>
    </row>
    <row r="451" spans="1:44" x14ac:dyDescent="0.25">
      <c r="A451">
        <v>1</v>
      </c>
      <c r="B451" t="s">
        <v>28</v>
      </c>
      <c r="C451">
        <v>392102</v>
      </c>
      <c r="D451" s="40">
        <v>41386.690972222197</v>
      </c>
      <c r="E451" s="40">
        <v>41386.826388888898</v>
      </c>
      <c r="F451" s="40">
        <v>41386.784722222197</v>
      </c>
      <c r="G451" t="s">
        <v>29</v>
      </c>
      <c r="H451">
        <v>60000017964832</v>
      </c>
      <c r="I451" t="s">
        <v>2108</v>
      </c>
      <c r="J451" t="s">
        <v>2109</v>
      </c>
      <c r="K451" t="s">
        <v>32</v>
      </c>
      <c r="L451">
        <v>3</v>
      </c>
      <c r="M451" t="s">
        <v>33</v>
      </c>
      <c r="N451">
        <v>60000015461254</v>
      </c>
      <c r="O451">
        <v>60000016462668</v>
      </c>
      <c r="P451">
        <v>140217000000637</v>
      </c>
      <c r="R451" t="s">
        <v>34</v>
      </c>
      <c r="S451" t="s">
        <v>35</v>
      </c>
      <c r="T451" t="s">
        <v>61</v>
      </c>
      <c r="W451" t="s">
        <v>37</v>
      </c>
      <c r="AC451" t="s">
        <v>2110</v>
      </c>
      <c r="AD451" t="s">
        <v>1437</v>
      </c>
      <c r="AE451" s="14" t="str">
        <f t="shared" si="518"/>
        <v>Conversa sobre diferenças entre Kaletra X ATV, pedido de uma experiência maior com Kaletra .</v>
      </c>
      <c r="AF451" s="14" t="str">
        <f t="shared" ref="AF451:AF458" si="520">SUBSTITUTE(AE451,"@ ","@")</f>
        <v>Conversa sobre diferenças entre Kaletra X ATV, pedido de uma experiência maior com Kaletra .</v>
      </c>
      <c r="AG451" s="14">
        <f t="shared" ref="AG451:AG458" si="521">IFERROR(FIND("#",AF451),1)</f>
        <v>1</v>
      </c>
      <c r="AH451" s="14">
        <f t="shared" ref="AH451:AL451" si="522">IFERROR(FIND("#",$AF451,AG451+1),LEN($AF451)+1)</f>
        <v>93</v>
      </c>
      <c r="AI451" s="14">
        <f t="shared" si="522"/>
        <v>93</v>
      </c>
      <c r="AJ451" s="14">
        <f t="shared" si="522"/>
        <v>93</v>
      </c>
      <c r="AK451" s="14">
        <f t="shared" si="522"/>
        <v>93</v>
      </c>
      <c r="AL451" s="14">
        <f t="shared" si="522"/>
        <v>93</v>
      </c>
      <c r="AM451" s="14" t="str">
        <f t="shared" si="477"/>
        <v>Conversa sobre diferenças entre Kaletra X ATV, pedido de uma experiência maior com Kaletra .</v>
      </c>
      <c r="AN451" s="14" t="str">
        <f t="shared" si="478"/>
        <v/>
      </c>
      <c r="AO451" s="14" t="str">
        <f t="shared" si="479"/>
        <v/>
      </c>
      <c r="AP451" s="14" t="str">
        <f t="shared" si="480"/>
        <v/>
      </c>
      <c r="AQ451" s="14" t="str">
        <f t="shared" si="481"/>
        <v/>
      </c>
      <c r="AR451" s="14" t="str">
        <f t="shared" si="482"/>
        <v/>
      </c>
    </row>
    <row r="452" spans="1:44" x14ac:dyDescent="0.25">
      <c r="A452">
        <v>1</v>
      </c>
      <c r="B452" t="s">
        <v>28</v>
      </c>
      <c r="C452">
        <v>392102</v>
      </c>
      <c r="D452" s="40">
        <v>41386.645833333299</v>
      </c>
      <c r="E452" s="40">
        <v>41386.823611111096</v>
      </c>
      <c r="F452" s="40">
        <v>41386.784722222197</v>
      </c>
      <c r="G452" t="s">
        <v>29</v>
      </c>
      <c r="H452">
        <v>60000012302159</v>
      </c>
      <c r="I452" t="s">
        <v>2111</v>
      </c>
      <c r="J452" t="s">
        <v>2112</v>
      </c>
      <c r="K452" t="s">
        <v>32</v>
      </c>
      <c r="L452">
        <v>3</v>
      </c>
      <c r="M452" t="s">
        <v>33</v>
      </c>
      <c r="N452">
        <v>60000015461254</v>
      </c>
      <c r="O452">
        <v>60000016462668</v>
      </c>
      <c r="P452">
        <v>140217000000630</v>
      </c>
      <c r="R452" t="s">
        <v>34</v>
      </c>
      <c r="S452" t="s">
        <v>35</v>
      </c>
      <c r="T452" t="s">
        <v>36</v>
      </c>
      <c r="W452" t="s">
        <v>37</v>
      </c>
      <c r="AC452" t="s">
        <v>2113</v>
      </c>
      <c r="AD452" t="s">
        <v>4886</v>
      </c>
      <c r="AE452" s="14" t="str">
        <f t="shared" si="518"/>
        <v>Conversa demorada sobre Jonhs Hopkins, novo Consenso , comorbidades , uso de TDF E ATV, e foco no esquema Kaletra mais Biovir .</v>
      </c>
      <c r="AF452" s="14" t="str">
        <f t="shared" si="520"/>
        <v>Conversa demorada sobre Jonhs Hopkins, novo Consenso , comorbidades , uso de TDF E ATV, e foco no esquema Kaletra mais Biovir .</v>
      </c>
      <c r="AG452" s="14">
        <f t="shared" si="521"/>
        <v>1</v>
      </c>
      <c r="AH452" s="14">
        <f t="shared" ref="AH452:AL452" si="523">IFERROR(FIND("#",$AF452,AG452+1),LEN($AF452)+1)</f>
        <v>128</v>
      </c>
      <c r="AI452" s="14">
        <f t="shared" si="523"/>
        <v>128</v>
      </c>
      <c r="AJ452" s="14">
        <f t="shared" si="523"/>
        <v>128</v>
      </c>
      <c r="AK452" s="14">
        <f t="shared" si="523"/>
        <v>128</v>
      </c>
      <c r="AL452" s="14">
        <f t="shared" si="523"/>
        <v>128</v>
      </c>
      <c r="AM452" s="14" t="str">
        <f t="shared" si="477"/>
        <v>Conversa demorada sobre Jonhs Hopkins, novo Consenso , comorbidades , uso de TDF E ATV, e foco no esquema Kaletra mais Biovir .</v>
      </c>
      <c r="AN452" s="14" t="str">
        <f t="shared" si="478"/>
        <v/>
      </c>
      <c r="AO452" s="14" t="str">
        <f t="shared" si="479"/>
        <v/>
      </c>
      <c r="AP452" s="14" t="str">
        <f t="shared" si="480"/>
        <v/>
      </c>
      <c r="AQ452" s="14" t="str">
        <f t="shared" si="481"/>
        <v/>
      </c>
      <c r="AR452" s="14" t="str">
        <f t="shared" si="482"/>
        <v/>
      </c>
    </row>
    <row r="453" spans="1:44" x14ac:dyDescent="0.25">
      <c r="A453">
        <v>1</v>
      </c>
      <c r="B453" t="s">
        <v>28</v>
      </c>
      <c r="C453">
        <v>392102</v>
      </c>
      <c r="D453" s="40">
        <v>41386.583333333299</v>
      </c>
      <c r="E453" s="40">
        <v>41386.820138888899</v>
      </c>
      <c r="F453" s="40">
        <v>41386.784722222197</v>
      </c>
      <c r="G453" t="s">
        <v>29</v>
      </c>
      <c r="H453">
        <v>60000012415859</v>
      </c>
      <c r="I453" t="s">
        <v>2114</v>
      </c>
      <c r="J453" t="s">
        <v>2115</v>
      </c>
      <c r="M453" t="s">
        <v>33</v>
      </c>
      <c r="N453">
        <v>60000015461254</v>
      </c>
      <c r="O453">
        <v>60000016462668</v>
      </c>
      <c r="P453">
        <v>140217000000624</v>
      </c>
      <c r="R453" t="s">
        <v>34</v>
      </c>
      <c r="S453" t="s">
        <v>35</v>
      </c>
      <c r="W453" t="s">
        <v>37</v>
      </c>
      <c r="AC453" t="s">
        <v>2116</v>
      </c>
      <c r="AD453" t="s">
        <v>4886</v>
      </c>
      <c r="AE453" s="14" t="str">
        <f t="shared" si="518"/>
        <v>Diálogo sobre comorbidades e uso de ARVS , destacando DRC E PARTE ÓSSEA.</v>
      </c>
      <c r="AF453" s="14" t="str">
        <f t="shared" si="520"/>
        <v>Diálogo sobre comorbidades e uso de ARVS , destacando DRC E PARTE ÓSSEA.</v>
      </c>
      <c r="AG453" s="14">
        <f t="shared" si="521"/>
        <v>1</v>
      </c>
      <c r="AH453" s="14">
        <f t="shared" ref="AH453:AL453" si="524">IFERROR(FIND("#",$AF453,AG453+1),LEN($AF453)+1)</f>
        <v>73</v>
      </c>
      <c r="AI453" s="14">
        <f t="shared" si="524"/>
        <v>73</v>
      </c>
      <c r="AJ453" s="14">
        <f t="shared" si="524"/>
        <v>73</v>
      </c>
      <c r="AK453" s="14">
        <f t="shared" si="524"/>
        <v>73</v>
      </c>
      <c r="AL453" s="14">
        <f t="shared" si="524"/>
        <v>73</v>
      </c>
      <c r="AM453" s="14" t="str">
        <f t="shared" si="477"/>
        <v>Diálogo sobre comorbidades e uso de ARVS , destacando DRC E PARTE ÓSSEA.</v>
      </c>
      <c r="AN453" s="14" t="str">
        <f t="shared" si="478"/>
        <v/>
      </c>
      <c r="AO453" s="14" t="str">
        <f t="shared" si="479"/>
        <v/>
      </c>
      <c r="AP453" s="14" t="str">
        <f t="shared" si="480"/>
        <v/>
      </c>
      <c r="AQ453" s="14" t="str">
        <f t="shared" si="481"/>
        <v/>
      </c>
      <c r="AR453" s="14" t="str">
        <f t="shared" si="482"/>
        <v/>
      </c>
    </row>
    <row r="454" spans="1:44" x14ac:dyDescent="0.25">
      <c r="A454">
        <v>1</v>
      </c>
      <c r="B454" t="s">
        <v>28</v>
      </c>
      <c r="C454">
        <v>392102</v>
      </c>
      <c r="D454" s="40">
        <v>41386.479166666701</v>
      </c>
      <c r="E454" s="40">
        <v>41386.818055555603</v>
      </c>
      <c r="F454" s="40">
        <v>41386.784722222197</v>
      </c>
      <c r="G454" t="s">
        <v>29</v>
      </c>
      <c r="H454">
        <v>60000012419883</v>
      </c>
      <c r="I454" t="s">
        <v>2117</v>
      </c>
      <c r="J454" t="s">
        <v>2118</v>
      </c>
      <c r="K454" t="s">
        <v>32</v>
      </c>
      <c r="L454">
        <v>3</v>
      </c>
      <c r="M454" t="s">
        <v>33</v>
      </c>
      <c r="N454">
        <v>60000015461254</v>
      </c>
      <c r="O454">
        <v>60000016462668</v>
      </c>
      <c r="P454">
        <v>140217000000617</v>
      </c>
      <c r="R454" t="s">
        <v>34</v>
      </c>
      <c r="S454" t="s">
        <v>35</v>
      </c>
      <c r="T454" t="s">
        <v>36</v>
      </c>
      <c r="W454" t="s">
        <v>37</v>
      </c>
      <c r="AC454" t="s">
        <v>2119</v>
      </c>
      <c r="AD454" t="s">
        <v>4886</v>
      </c>
      <c r="AE454" s="14" t="str">
        <f t="shared" si="518"/>
        <v>Conversa sobre comorbidades renais e ósseas associados ao uso de ARVS.</v>
      </c>
      <c r="AF454" s="14" t="str">
        <f t="shared" si="520"/>
        <v>Conversa sobre comorbidades renais e ósseas associados ao uso de ARVS.</v>
      </c>
      <c r="AG454" s="14">
        <f t="shared" si="521"/>
        <v>1</v>
      </c>
      <c r="AH454" s="14">
        <f t="shared" ref="AH454:AL454" si="525">IFERROR(FIND("#",$AF454,AG454+1),LEN($AF454)+1)</f>
        <v>71</v>
      </c>
      <c r="AI454" s="14">
        <f t="shared" si="525"/>
        <v>71</v>
      </c>
      <c r="AJ454" s="14">
        <f t="shared" si="525"/>
        <v>71</v>
      </c>
      <c r="AK454" s="14">
        <f t="shared" si="525"/>
        <v>71</v>
      </c>
      <c r="AL454" s="14">
        <f t="shared" si="525"/>
        <v>71</v>
      </c>
      <c r="AM454" s="14" t="str">
        <f t="shared" si="477"/>
        <v>Conversa sobre comorbidades renais e ósseas associados ao uso de ARVS.</v>
      </c>
      <c r="AN454" s="14" t="str">
        <f t="shared" si="478"/>
        <v/>
      </c>
      <c r="AO454" s="14" t="str">
        <f t="shared" si="479"/>
        <v/>
      </c>
      <c r="AP454" s="14" t="str">
        <f t="shared" si="480"/>
        <v/>
      </c>
      <c r="AQ454" s="14" t="str">
        <f t="shared" si="481"/>
        <v/>
      </c>
      <c r="AR454" s="14" t="str">
        <f t="shared" si="482"/>
        <v/>
      </c>
    </row>
    <row r="455" spans="1:44" x14ac:dyDescent="0.25">
      <c r="A455">
        <v>1</v>
      </c>
      <c r="B455" t="s">
        <v>28</v>
      </c>
      <c r="C455">
        <v>392102</v>
      </c>
      <c r="D455" s="40">
        <v>41386.40625</v>
      </c>
      <c r="E455" s="40">
        <v>41386.813888888901</v>
      </c>
      <c r="F455" s="40">
        <v>41386.774305555598</v>
      </c>
      <c r="G455" t="s">
        <v>29</v>
      </c>
      <c r="H455">
        <v>60000012478411</v>
      </c>
      <c r="I455" t="s">
        <v>2120</v>
      </c>
      <c r="J455" t="s">
        <v>2121</v>
      </c>
      <c r="K455" t="s">
        <v>32</v>
      </c>
      <c r="L455">
        <v>3</v>
      </c>
      <c r="M455" t="s">
        <v>33</v>
      </c>
      <c r="N455">
        <v>60000015461254</v>
      </c>
      <c r="O455">
        <v>60000016462668</v>
      </c>
      <c r="P455">
        <v>140217000000610</v>
      </c>
      <c r="R455" t="s">
        <v>34</v>
      </c>
      <c r="S455" t="s">
        <v>35</v>
      </c>
      <c r="T455" t="s">
        <v>36</v>
      </c>
      <c r="W455" t="s">
        <v>37</v>
      </c>
      <c r="AC455" t="s">
        <v>2122</v>
      </c>
      <c r="AD455" t="s">
        <v>4886</v>
      </c>
      <c r="AE455" s="14" t="str">
        <f t="shared" si="518"/>
        <v>Conversa demorada sobre comorbidades e o HIV, falta de adesão e uso dos ARVs.Trabalhamos vantagens do Kaletra .</v>
      </c>
      <c r="AF455" s="14" t="str">
        <f t="shared" si="520"/>
        <v>Conversa demorada sobre comorbidades e o HIV, falta de adesão e uso dos ARVs.Trabalhamos vantagens do Kaletra .</v>
      </c>
      <c r="AG455" s="14">
        <f t="shared" si="521"/>
        <v>1</v>
      </c>
      <c r="AH455" s="14">
        <f t="shared" ref="AH455:AL455" si="526">IFERROR(FIND("#",$AF455,AG455+1),LEN($AF455)+1)</f>
        <v>112</v>
      </c>
      <c r="AI455" s="14">
        <f t="shared" si="526"/>
        <v>112</v>
      </c>
      <c r="AJ455" s="14">
        <f t="shared" si="526"/>
        <v>112</v>
      </c>
      <c r="AK455" s="14">
        <f t="shared" si="526"/>
        <v>112</v>
      </c>
      <c r="AL455" s="14">
        <f t="shared" si="526"/>
        <v>112</v>
      </c>
      <c r="AM455" s="14" t="str">
        <f t="shared" si="477"/>
        <v>Conversa demorada sobre comorbidades e o HIV, falta de adesão e uso dos ARVs.Trabalhamos vantagens do Kaletra .</v>
      </c>
      <c r="AN455" s="14" t="str">
        <f t="shared" si="478"/>
        <v/>
      </c>
      <c r="AO455" s="14" t="str">
        <f t="shared" si="479"/>
        <v/>
      </c>
      <c r="AP455" s="14" t="str">
        <f t="shared" si="480"/>
        <v/>
      </c>
      <c r="AQ455" s="14" t="str">
        <f t="shared" si="481"/>
        <v/>
      </c>
      <c r="AR455" s="14" t="str">
        <f t="shared" si="482"/>
        <v/>
      </c>
    </row>
    <row r="456" spans="1:44" x14ac:dyDescent="0.25">
      <c r="A456">
        <v>1</v>
      </c>
      <c r="B456" t="s">
        <v>28</v>
      </c>
      <c r="C456">
        <v>392102</v>
      </c>
      <c r="D456" s="40">
        <v>41386.392361111102</v>
      </c>
      <c r="E456" s="40">
        <v>41386.8347222222</v>
      </c>
      <c r="F456" s="40">
        <v>41387.564583333296</v>
      </c>
      <c r="G456" t="s">
        <v>110</v>
      </c>
      <c r="H456">
        <v>60000016840583</v>
      </c>
      <c r="J456" t="s">
        <v>2123</v>
      </c>
      <c r="M456" t="s">
        <v>33</v>
      </c>
      <c r="N456">
        <v>60000015461254</v>
      </c>
      <c r="O456">
        <v>60000016462668</v>
      </c>
      <c r="P456">
        <v>140217000000644</v>
      </c>
      <c r="R456" t="s">
        <v>34</v>
      </c>
      <c r="S456" t="s">
        <v>35</v>
      </c>
      <c r="W456" t="s">
        <v>37</v>
      </c>
      <c r="AC456" t="s">
        <v>2124</v>
      </c>
      <c r="AD456" t="s">
        <v>4886</v>
      </c>
      <c r="AE456" s="14" t="str">
        <f t="shared" si="518"/>
        <v>Conversa sobre demanda de ARVS e adesão.</v>
      </c>
      <c r="AF456" s="14" t="str">
        <f t="shared" si="520"/>
        <v>Conversa sobre demanda de ARVS e adesão.</v>
      </c>
      <c r="AG456" s="14">
        <f t="shared" si="521"/>
        <v>1</v>
      </c>
      <c r="AH456" s="14">
        <f t="shared" ref="AH456:AL456" si="527">IFERROR(FIND("#",$AF456,AG456+1),LEN($AF456)+1)</f>
        <v>41</v>
      </c>
      <c r="AI456" s="14">
        <f t="shared" si="527"/>
        <v>41</v>
      </c>
      <c r="AJ456" s="14">
        <f t="shared" si="527"/>
        <v>41</v>
      </c>
      <c r="AK456" s="14">
        <f t="shared" si="527"/>
        <v>41</v>
      </c>
      <c r="AL456" s="14">
        <f t="shared" si="527"/>
        <v>41</v>
      </c>
      <c r="AM456" s="14" t="str">
        <f t="shared" si="477"/>
        <v>Conversa sobre demanda de ARVS e adesão.</v>
      </c>
      <c r="AN456" s="14" t="str">
        <f t="shared" si="478"/>
        <v/>
      </c>
      <c r="AO456" s="14" t="str">
        <f t="shared" si="479"/>
        <v/>
      </c>
      <c r="AP456" s="14" t="str">
        <f t="shared" si="480"/>
        <v/>
      </c>
      <c r="AQ456" s="14" t="str">
        <f t="shared" si="481"/>
        <v/>
      </c>
      <c r="AR456" s="14" t="str">
        <f t="shared" si="482"/>
        <v/>
      </c>
    </row>
    <row r="457" spans="1:44" x14ac:dyDescent="0.25">
      <c r="A457">
        <v>1</v>
      </c>
      <c r="B457" t="s">
        <v>28</v>
      </c>
      <c r="C457">
        <v>392102</v>
      </c>
      <c r="D457" s="40">
        <v>41386.378472222197</v>
      </c>
      <c r="E457" s="40">
        <v>41386.810416666704</v>
      </c>
      <c r="F457" s="40">
        <v>41386.774305555598</v>
      </c>
      <c r="G457" t="s">
        <v>29</v>
      </c>
      <c r="H457">
        <v>60000012490463</v>
      </c>
      <c r="I457" t="s">
        <v>2125</v>
      </c>
      <c r="J457" t="s">
        <v>2126</v>
      </c>
      <c r="K457" t="s">
        <v>32</v>
      </c>
      <c r="L457">
        <v>6</v>
      </c>
      <c r="M457" t="s">
        <v>33</v>
      </c>
      <c r="N457">
        <v>60000015461254</v>
      </c>
      <c r="O457">
        <v>60000016462668</v>
      </c>
      <c r="P457">
        <v>140217000000603</v>
      </c>
      <c r="R457" t="s">
        <v>34</v>
      </c>
      <c r="S457" t="s">
        <v>35</v>
      </c>
      <c r="T457" t="s">
        <v>36</v>
      </c>
      <c r="W457" t="s">
        <v>37</v>
      </c>
      <c r="AC457" t="s">
        <v>2127</v>
      </c>
      <c r="AD457" t="s">
        <v>4886</v>
      </c>
      <c r="AE457" s="14" t="str">
        <f t="shared" si="518"/>
        <v>Conversa sobre comodidades Renal e osséa do paciente HIV, uso TDF E ATV.Focamos benefícios do Kaletra e Biovir.</v>
      </c>
      <c r="AF457" s="14" t="str">
        <f t="shared" si="520"/>
        <v>Conversa sobre comodidades Renal e osséa do paciente HIV, uso TDF E ATV.Focamos benefícios do Kaletra e Biovir.</v>
      </c>
      <c r="AG457" s="14">
        <f t="shared" si="521"/>
        <v>1</v>
      </c>
      <c r="AH457" s="14">
        <f t="shared" ref="AH457:AL457" si="528">IFERROR(FIND("#",$AF457,AG457+1),LEN($AF457)+1)</f>
        <v>112</v>
      </c>
      <c r="AI457" s="14">
        <f t="shared" si="528"/>
        <v>112</v>
      </c>
      <c r="AJ457" s="14">
        <f t="shared" si="528"/>
        <v>112</v>
      </c>
      <c r="AK457" s="14">
        <f t="shared" si="528"/>
        <v>112</v>
      </c>
      <c r="AL457" s="14">
        <f t="shared" si="528"/>
        <v>112</v>
      </c>
      <c r="AM457" s="14" t="str">
        <f t="shared" si="477"/>
        <v>Conversa sobre comodidades Renal e osséa do paciente HIV, uso TDF E ATV.Focamos benefícios do Kaletra e Biovir.</v>
      </c>
      <c r="AN457" s="14" t="str">
        <f t="shared" si="478"/>
        <v/>
      </c>
      <c r="AO457" s="14" t="str">
        <f t="shared" si="479"/>
        <v/>
      </c>
      <c r="AP457" s="14" t="str">
        <f t="shared" si="480"/>
        <v/>
      </c>
      <c r="AQ457" s="14" t="str">
        <f t="shared" si="481"/>
        <v/>
      </c>
      <c r="AR457" s="14" t="str">
        <f t="shared" si="482"/>
        <v/>
      </c>
    </row>
    <row r="458" spans="1:44" x14ac:dyDescent="0.25">
      <c r="A458">
        <v>1</v>
      </c>
      <c r="B458" t="s">
        <v>28</v>
      </c>
      <c r="C458">
        <v>392102</v>
      </c>
      <c r="D458" s="40">
        <v>41383.527777777803</v>
      </c>
      <c r="E458" s="40">
        <v>41383.726388888899</v>
      </c>
      <c r="F458" s="40">
        <v>41386.7631944444</v>
      </c>
      <c r="G458" t="s">
        <v>29</v>
      </c>
      <c r="H458">
        <v>60000012537367</v>
      </c>
      <c r="I458" t="s">
        <v>2128</v>
      </c>
      <c r="J458" t="s">
        <v>2129</v>
      </c>
      <c r="K458" t="s">
        <v>32</v>
      </c>
      <c r="L458">
        <v>6</v>
      </c>
      <c r="M458" t="s">
        <v>33</v>
      </c>
      <c r="N458">
        <v>60000015461254</v>
      </c>
      <c r="O458">
        <v>60000016462668</v>
      </c>
      <c r="P458">
        <v>140217000000596</v>
      </c>
      <c r="R458" t="s">
        <v>34</v>
      </c>
      <c r="S458" t="s">
        <v>35</v>
      </c>
      <c r="T458" t="s">
        <v>36</v>
      </c>
      <c r="W458" t="s">
        <v>37</v>
      </c>
      <c r="AC458" t="s">
        <v>2130</v>
      </c>
      <c r="AD458" t="s">
        <v>1450</v>
      </c>
      <c r="AE458" s="14" t="str">
        <f t="shared" si="518"/>
        <v>Conversa sobre diferenças do Jonhs Hopkins X Consenso Brasileiro.Importância do Kaletra para o PNAIDS.</v>
      </c>
      <c r="AF458" s="14" t="str">
        <f t="shared" si="520"/>
        <v>Conversa sobre diferenças do Jonhs Hopkins X Consenso Brasileiro.Importância do Kaletra para o PNAIDS.</v>
      </c>
      <c r="AG458" s="14">
        <f t="shared" si="521"/>
        <v>1</v>
      </c>
      <c r="AH458" s="14">
        <f t="shared" ref="AH458:AL458" si="529">IFERROR(FIND("#",$AF458,AG458+1),LEN($AF458)+1)</f>
        <v>103</v>
      </c>
      <c r="AI458" s="14">
        <f t="shared" si="529"/>
        <v>103</v>
      </c>
      <c r="AJ458" s="14">
        <f t="shared" si="529"/>
        <v>103</v>
      </c>
      <c r="AK458" s="14">
        <f t="shared" si="529"/>
        <v>103</v>
      </c>
      <c r="AL458" s="14">
        <f t="shared" si="529"/>
        <v>103</v>
      </c>
      <c r="AM458" s="14" t="str">
        <f t="shared" si="477"/>
        <v>Conversa sobre diferenças do Jonhs Hopkins X Consenso Brasileiro.Importância do Kaletra para o PNAIDS.</v>
      </c>
      <c r="AN458" s="14" t="str">
        <f t="shared" si="478"/>
        <v/>
      </c>
      <c r="AO458" s="14" t="str">
        <f t="shared" si="479"/>
        <v/>
      </c>
      <c r="AP458" s="14" t="str">
        <f t="shared" si="480"/>
        <v/>
      </c>
      <c r="AQ458" s="14" t="str">
        <f t="shared" si="481"/>
        <v/>
      </c>
      <c r="AR458" s="14" t="str">
        <f t="shared" si="482"/>
        <v/>
      </c>
    </row>
    <row r="459" spans="1:44" x14ac:dyDescent="0.25">
      <c r="A459">
        <v>1</v>
      </c>
      <c r="B459" t="s">
        <v>28</v>
      </c>
      <c r="C459">
        <v>392102</v>
      </c>
      <c r="D459" s="40">
        <v>41383.402777777803</v>
      </c>
      <c r="E459" s="40">
        <v>41383.411805555603</v>
      </c>
      <c r="F459" s="40">
        <v>41383.681944444397</v>
      </c>
      <c r="G459" t="s">
        <v>29</v>
      </c>
      <c r="H459">
        <v>60000012245171</v>
      </c>
      <c r="I459" t="s">
        <v>2131</v>
      </c>
      <c r="J459" t="s">
        <v>2132</v>
      </c>
      <c r="K459" t="s">
        <v>32</v>
      </c>
      <c r="L459">
        <v>3</v>
      </c>
      <c r="M459" t="s">
        <v>33</v>
      </c>
      <c r="N459">
        <v>60000015461254</v>
      </c>
      <c r="O459">
        <v>60000016462668</v>
      </c>
      <c r="P459">
        <v>140217000000589</v>
      </c>
      <c r="R459" t="s">
        <v>34</v>
      </c>
      <c r="S459" t="s">
        <v>35</v>
      </c>
      <c r="T459" t="s">
        <v>36</v>
      </c>
      <c r="W459" t="s">
        <v>37</v>
      </c>
      <c r="AC459" t="s">
        <v>2133</v>
      </c>
      <c r="AD459" t="s">
        <v>1450</v>
      </c>
      <c r="AE459" s="14" t="str">
        <f t="shared" si="518"/>
        <v>Diálogo com foco sobre importância da saúde mental do paciente HIV e mais ainda uso de drogas que efetivamente penetrem no LICOR: Kaletra e Biovir.</v>
      </c>
      <c r="AF459" s="14" t="str">
        <f t="shared" ref="AF459:AF522" si="530">SUBSTITUTE(AE459,"@ ","@")</f>
        <v>Diálogo com foco sobre importância da saúde mental do paciente HIV e mais ainda uso de drogas que efetivamente penetrem no LICOR: Kaletra e Biovir.</v>
      </c>
      <c r="AG459" s="14">
        <f t="shared" ref="AG459:AG522" si="531">IFERROR(FIND("#",AF459),1)</f>
        <v>1</v>
      </c>
      <c r="AH459" s="14">
        <f t="shared" ref="AH459:AL459" si="532">IFERROR(FIND("#",$AF459,AG459+1),LEN($AF459)+1)</f>
        <v>148</v>
      </c>
      <c r="AI459" s="14">
        <f t="shared" si="532"/>
        <v>148</v>
      </c>
      <c r="AJ459" s="14">
        <f t="shared" si="532"/>
        <v>148</v>
      </c>
      <c r="AK459" s="14">
        <f t="shared" si="532"/>
        <v>148</v>
      </c>
      <c r="AL459" s="14">
        <f t="shared" si="532"/>
        <v>148</v>
      </c>
      <c r="AM459" s="14" t="str">
        <f t="shared" si="477"/>
        <v>Diálogo com foco sobre importância da saúde mental do paciente HIV e mais ainda uso de drogas que efetivamente penetrem no LICOR: Kaletra e Biovir.</v>
      </c>
      <c r="AN459" s="14" t="str">
        <f t="shared" si="478"/>
        <v/>
      </c>
      <c r="AO459" s="14" t="str">
        <f t="shared" si="479"/>
        <v/>
      </c>
      <c r="AP459" s="14" t="str">
        <f t="shared" si="480"/>
        <v/>
      </c>
      <c r="AQ459" s="14" t="str">
        <f t="shared" si="481"/>
        <v/>
      </c>
      <c r="AR459" s="14" t="str">
        <f t="shared" si="482"/>
        <v/>
      </c>
    </row>
    <row r="460" spans="1:44" x14ac:dyDescent="0.25">
      <c r="A460">
        <v>1</v>
      </c>
      <c r="B460" t="s">
        <v>28</v>
      </c>
      <c r="C460">
        <v>392102</v>
      </c>
      <c r="D460" s="40">
        <v>41383.388888888898</v>
      </c>
      <c r="E460" s="40">
        <v>41383.409722222197</v>
      </c>
      <c r="F460" s="40">
        <v>41383.681944444397</v>
      </c>
      <c r="G460" t="s">
        <v>29</v>
      </c>
      <c r="H460">
        <v>60000012543075</v>
      </c>
      <c r="I460" t="s">
        <v>2134</v>
      </c>
      <c r="J460" t="s">
        <v>2135</v>
      </c>
      <c r="K460" t="s">
        <v>32</v>
      </c>
      <c r="L460">
        <v>3</v>
      </c>
      <c r="M460" t="s">
        <v>33</v>
      </c>
      <c r="N460">
        <v>60000015461254</v>
      </c>
      <c r="O460">
        <v>60000016462668</v>
      </c>
      <c r="P460">
        <v>140217000000582</v>
      </c>
      <c r="R460" t="s">
        <v>34</v>
      </c>
      <c r="S460" t="s">
        <v>35</v>
      </c>
      <c r="T460" t="s">
        <v>36</v>
      </c>
      <c r="W460" t="s">
        <v>37</v>
      </c>
      <c r="AC460" t="s">
        <v>2136</v>
      </c>
      <c r="AD460" t="s">
        <v>1450</v>
      </c>
      <c r="AE460" s="14" t="str">
        <f t="shared" si="518"/>
        <v>Conversa com foco sobre SNC, HIV e benefícios do Kaletra .</v>
      </c>
      <c r="AF460" s="14" t="str">
        <f t="shared" si="530"/>
        <v>Conversa com foco sobre SNC, HIV e benefícios do Kaletra .</v>
      </c>
      <c r="AG460" s="14">
        <f t="shared" si="531"/>
        <v>1</v>
      </c>
      <c r="AH460" s="14">
        <f t="shared" ref="AH460:AL460" si="533">IFERROR(FIND("#",$AF460,AG460+1),LEN($AF460)+1)</f>
        <v>59</v>
      </c>
      <c r="AI460" s="14">
        <f t="shared" si="533"/>
        <v>59</v>
      </c>
      <c r="AJ460" s="14">
        <f t="shared" si="533"/>
        <v>59</v>
      </c>
      <c r="AK460" s="14">
        <f t="shared" si="533"/>
        <v>59</v>
      </c>
      <c r="AL460" s="14">
        <f t="shared" si="533"/>
        <v>59</v>
      </c>
      <c r="AM460" s="14" t="str">
        <f t="shared" si="477"/>
        <v>Conversa com foco sobre SNC, HIV e benefícios do Kaletra .</v>
      </c>
      <c r="AN460" s="14" t="str">
        <f t="shared" si="478"/>
        <v/>
      </c>
      <c r="AO460" s="14" t="str">
        <f t="shared" si="479"/>
        <v/>
      </c>
      <c r="AP460" s="14" t="str">
        <f t="shared" si="480"/>
        <v/>
      </c>
      <c r="AQ460" s="14" t="str">
        <f t="shared" si="481"/>
        <v/>
      </c>
      <c r="AR460" s="14" t="str">
        <f t="shared" si="482"/>
        <v/>
      </c>
    </row>
    <row r="461" spans="1:44" x14ac:dyDescent="0.25">
      <c r="A461">
        <v>1</v>
      </c>
      <c r="B461" t="s">
        <v>28</v>
      </c>
      <c r="C461">
        <v>392102</v>
      </c>
      <c r="D461" s="40">
        <v>41383.388888888898</v>
      </c>
      <c r="E461" s="40">
        <v>41383.409722222197</v>
      </c>
      <c r="F461" s="40">
        <v>41383.681944444397</v>
      </c>
      <c r="G461" t="s">
        <v>29</v>
      </c>
      <c r="H461">
        <v>60000012543075</v>
      </c>
      <c r="I461" t="s">
        <v>2134</v>
      </c>
      <c r="J461" t="s">
        <v>2135</v>
      </c>
      <c r="K461" t="s">
        <v>32</v>
      </c>
      <c r="L461">
        <v>3</v>
      </c>
      <c r="M461" t="s">
        <v>33</v>
      </c>
      <c r="N461">
        <v>60000015461254</v>
      </c>
      <c r="O461">
        <v>60000016462668</v>
      </c>
      <c r="P461">
        <v>140217000000582</v>
      </c>
      <c r="R461" t="s">
        <v>34</v>
      </c>
      <c r="S461" t="s">
        <v>35</v>
      </c>
      <c r="T461" t="s">
        <v>36</v>
      </c>
      <c r="W461" t="s">
        <v>37</v>
      </c>
      <c r="AC461" t="s">
        <v>2136</v>
      </c>
      <c r="AD461" t="s">
        <v>1450</v>
      </c>
      <c r="AE461" s="14" t="str">
        <f t="shared" si="518"/>
        <v>Conversa com foco sobre SNC, HIV e benefícios do Kaletra .</v>
      </c>
      <c r="AF461" s="14" t="str">
        <f t="shared" si="530"/>
        <v>Conversa com foco sobre SNC, HIV e benefícios do Kaletra .</v>
      </c>
      <c r="AG461" s="14">
        <f t="shared" si="531"/>
        <v>1</v>
      </c>
      <c r="AH461" s="14">
        <f t="shared" ref="AH461:AL461" si="534">IFERROR(FIND("#",$AF461,AG461+1),LEN($AF461)+1)</f>
        <v>59</v>
      </c>
      <c r="AI461" s="14">
        <f t="shared" si="534"/>
        <v>59</v>
      </c>
      <c r="AJ461" s="14">
        <f t="shared" si="534"/>
        <v>59</v>
      </c>
      <c r="AK461" s="14">
        <f t="shared" si="534"/>
        <v>59</v>
      </c>
      <c r="AL461" s="14">
        <f t="shared" si="534"/>
        <v>59</v>
      </c>
      <c r="AM461" s="14" t="str">
        <f t="shared" si="477"/>
        <v>Conversa com foco sobre SNC, HIV e benefícios do Kaletra .</v>
      </c>
      <c r="AN461" s="14" t="str">
        <f t="shared" si="478"/>
        <v/>
      </c>
      <c r="AO461" s="14" t="str">
        <f t="shared" si="479"/>
        <v/>
      </c>
      <c r="AP461" s="14" t="str">
        <f t="shared" si="480"/>
        <v/>
      </c>
      <c r="AQ461" s="14" t="str">
        <f t="shared" si="481"/>
        <v/>
      </c>
      <c r="AR461" s="14" t="str">
        <f t="shared" si="482"/>
        <v/>
      </c>
    </row>
    <row r="462" spans="1:44" x14ac:dyDescent="0.25">
      <c r="A462">
        <v>1</v>
      </c>
      <c r="B462" t="s">
        <v>28</v>
      </c>
      <c r="C462">
        <v>392102</v>
      </c>
      <c r="D462" s="40">
        <v>41383.371527777803</v>
      </c>
      <c r="E462" s="40">
        <v>41383.407638888901</v>
      </c>
      <c r="F462" s="40">
        <v>41383.681944444397</v>
      </c>
      <c r="G462" t="s">
        <v>29</v>
      </c>
      <c r="H462">
        <v>60000012342247</v>
      </c>
      <c r="I462" t="s">
        <v>2091</v>
      </c>
      <c r="J462" t="s">
        <v>2092</v>
      </c>
      <c r="K462" t="s">
        <v>32</v>
      </c>
      <c r="L462">
        <v>6</v>
      </c>
      <c r="M462" t="s">
        <v>33</v>
      </c>
      <c r="N462">
        <v>60000015461254</v>
      </c>
      <c r="O462">
        <v>60000016462668</v>
      </c>
      <c r="P462">
        <v>140217000000575</v>
      </c>
      <c r="R462" t="s">
        <v>34</v>
      </c>
      <c r="S462" t="s">
        <v>35</v>
      </c>
      <c r="T462" t="s">
        <v>36</v>
      </c>
      <c r="W462" t="s">
        <v>37</v>
      </c>
      <c r="AC462" t="s">
        <v>2137</v>
      </c>
      <c r="AD462" t="s">
        <v>1450</v>
      </c>
      <c r="AE462" s="14" t="str">
        <f t="shared" si="518"/>
        <v>Conversa demorada sobre início de TARV, posicionamento do Kaletra e a maior questão são os efeitos gastro- intestinais.Relatou ponto de corte para EFZ, ATV e KALETRA .Trabalhamos SNC e benefícios de KALETRA.</v>
      </c>
      <c r="AF462" s="14" t="str">
        <f t="shared" si="530"/>
        <v>Conversa demorada sobre início de TARV, posicionamento do Kaletra e a maior questão são os efeitos gastro- intestinais.Relatou ponto de corte para EFZ, ATV e KALETRA .Trabalhamos SNC e benefícios de KALETRA.</v>
      </c>
      <c r="AG462" s="14">
        <f t="shared" si="531"/>
        <v>1</v>
      </c>
      <c r="AH462" s="14">
        <f t="shared" ref="AH462:AL462" si="535">IFERROR(FIND("#",$AF462,AG462+1),LEN($AF462)+1)</f>
        <v>208</v>
      </c>
      <c r="AI462" s="14">
        <f t="shared" si="535"/>
        <v>208</v>
      </c>
      <c r="AJ462" s="14">
        <f t="shared" si="535"/>
        <v>208</v>
      </c>
      <c r="AK462" s="14">
        <f t="shared" si="535"/>
        <v>208</v>
      </c>
      <c r="AL462" s="14">
        <f t="shared" si="535"/>
        <v>208</v>
      </c>
      <c r="AM462" s="14" t="str">
        <f t="shared" si="477"/>
        <v>Conversa demorada sobre início de TARV, posicionamento do Kaletra e a maior questão são os efeitos gastro- intestinais.Relatou ponto de corte para EFZ, ATV e KALETRA .Trabalhamos SNC e benefícios de KALETRA.</v>
      </c>
      <c r="AN462" s="14" t="str">
        <f t="shared" si="478"/>
        <v/>
      </c>
      <c r="AO462" s="14" t="str">
        <f t="shared" si="479"/>
        <v/>
      </c>
      <c r="AP462" s="14" t="str">
        <f t="shared" si="480"/>
        <v/>
      </c>
      <c r="AQ462" s="14" t="str">
        <f t="shared" si="481"/>
        <v/>
      </c>
      <c r="AR462" s="14" t="str">
        <f t="shared" si="482"/>
        <v/>
      </c>
    </row>
    <row r="463" spans="1:44" x14ac:dyDescent="0.25">
      <c r="A463">
        <v>1</v>
      </c>
      <c r="B463" t="s">
        <v>28</v>
      </c>
      <c r="C463">
        <v>392102</v>
      </c>
      <c r="D463" s="40">
        <v>41381.697916666701</v>
      </c>
      <c r="E463" s="40">
        <v>41382.875694444403</v>
      </c>
      <c r="F463" s="40">
        <v>41382.841666666704</v>
      </c>
      <c r="G463" t="s">
        <v>29</v>
      </c>
      <c r="H463">
        <v>60000012407867</v>
      </c>
      <c r="I463" t="s">
        <v>2138</v>
      </c>
      <c r="J463" t="s">
        <v>2139</v>
      </c>
      <c r="K463" t="s">
        <v>32</v>
      </c>
      <c r="L463">
        <v>4</v>
      </c>
      <c r="M463" t="s">
        <v>33</v>
      </c>
      <c r="N463">
        <v>60000015461254</v>
      </c>
      <c r="O463">
        <v>60000016462668</v>
      </c>
      <c r="P463">
        <v>140217000000564</v>
      </c>
      <c r="R463" t="s">
        <v>34</v>
      </c>
      <c r="S463" t="s">
        <v>35</v>
      </c>
      <c r="T463" t="s">
        <v>36</v>
      </c>
      <c r="W463" t="s">
        <v>37</v>
      </c>
      <c r="AC463" t="s">
        <v>2140</v>
      </c>
      <c r="AD463" t="s">
        <v>1496</v>
      </c>
      <c r="AE463" s="14" t="str">
        <f t="shared" si="518"/>
        <v>Conversa sobre patrocínio Congresso Brasileiro, guarda chuva de proteção do Kaletra , e foco sobre mente paciente HIV.</v>
      </c>
      <c r="AF463" s="14" t="str">
        <f t="shared" si="530"/>
        <v>Conversa sobre patrocínio Congresso Brasileiro, guarda chuva de proteção do Kaletra , e foco sobre mente paciente HIV.</v>
      </c>
      <c r="AG463" s="14">
        <f t="shared" si="531"/>
        <v>1</v>
      </c>
      <c r="AH463" s="14">
        <f t="shared" ref="AH463:AL463" si="536">IFERROR(FIND("#",$AF463,AG463+1),LEN($AF463)+1)</f>
        <v>119</v>
      </c>
      <c r="AI463" s="14">
        <f t="shared" si="536"/>
        <v>119</v>
      </c>
      <c r="AJ463" s="14">
        <f t="shared" si="536"/>
        <v>119</v>
      </c>
      <c r="AK463" s="14">
        <f t="shared" si="536"/>
        <v>119</v>
      </c>
      <c r="AL463" s="14">
        <f t="shared" si="536"/>
        <v>119</v>
      </c>
      <c r="AM463" s="14" t="str">
        <f t="shared" si="477"/>
        <v>Conversa sobre patrocínio Congresso Brasileiro, guarda chuva de proteção do Kaletra , e foco sobre mente paciente HIV.</v>
      </c>
      <c r="AN463" s="14" t="str">
        <f t="shared" si="478"/>
        <v/>
      </c>
      <c r="AO463" s="14" t="str">
        <f t="shared" si="479"/>
        <v/>
      </c>
      <c r="AP463" s="14" t="str">
        <f t="shared" si="480"/>
        <v/>
      </c>
      <c r="AQ463" s="14" t="str">
        <f t="shared" si="481"/>
        <v/>
      </c>
      <c r="AR463" s="14" t="str">
        <f t="shared" si="482"/>
        <v/>
      </c>
    </row>
    <row r="464" spans="1:44" x14ac:dyDescent="0.25">
      <c r="A464">
        <v>1</v>
      </c>
      <c r="B464" t="s">
        <v>28</v>
      </c>
      <c r="C464">
        <v>392102</v>
      </c>
      <c r="D464" s="40">
        <v>41381.649305555598</v>
      </c>
      <c r="E464" s="40">
        <v>41382.872916666704</v>
      </c>
      <c r="F464" s="40">
        <v>41382.841666666704</v>
      </c>
      <c r="G464" t="s">
        <v>29</v>
      </c>
      <c r="H464">
        <v>60000012358479</v>
      </c>
      <c r="I464" t="s">
        <v>2141</v>
      </c>
      <c r="J464" t="s">
        <v>2142</v>
      </c>
      <c r="M464" t="s">
        <v>33</v>
      </c>
      <c r="N464">
        <v>60000015461254</v>
      </c>
      <c r="O464">
        <v>60000016462668</v>
      </c>
      <c r="P464">
        <v>140217000000558</v>
      </c>
      <c r="R464" t="s">
        <v>34</v>
      </c>
      <c r="S464" t="s">
        <v>35</v>
      </c>
      <c r="W464" t="s">
        <v>37</v>
      </c>
      <c r="AC464" t="s">
        <v>2143</v>
      </c>
      <c r="AD464" t="s">
        <v>1496</v>
      </c>
      <c r="AE464" s="14" t="str">
        <f t="shared" si="518"/>
        <v>Trabalhamos importância da saúde mental do paciente HIV, DESTACANDO VANTAGENS DO ESQUEMA KALETRA E BIOVIR.</v>
      </c>
      <c r="AF464" s="14" t="str">
        <f t="shared" si="530"/>
        <v>Trabalhamos importância da saúde mental do paciente HIV, DESTACANDO VANTAGENS DO ESQUEMA KALETRA E BIOVIR.</v>
      </c>
      <c r="AG464" s="14">
        <f t="shared" si="531"/>
        <v>1</v>
      </c>
      <c r="AH464" s="14">
        <f t="shared" ref="AH464:AL464" si="537">IFERROR(FIND("#",$AF464,AG464+1),LEN($AF464)+1)</f>
        <v>107</v>
      </c>
      <c r="AI464" s="14">
        <f t="shared" si="537"/>
        <v>107</v>
      </c>
      <c r="AJ464" s="14">
        <f t="shared" si="537"/>
        <v>107</v>
      </c>
      <c r="AK464" s="14">
        <f t="shared" si="537"/>
        <v>107</v>
      </c>
      <c r="AL464" s="14">
        <f t="shared" si="537"/>
        <v>107</v>
      </c>
      <c r="AM464" s="14" t="str">
        <f t="shared" si="477"/>
        <v>Trabalhamos importância da saúde mental do paciente HIV, DESTACANDO VANTAGENS DO ESQUEMA KALETRA E BIOVIR.</v>
      </c>
      <c r="AN464" s="14" t="str">
        <f t="shared" si="478"/>
        <v/>
      </c>
      <c r="AO464" s="14" t="str">
        <f t="shared" si="479"/>
        <v/>
      </c>
      <c r="AP464" s="14" t="str">
        <f t="shared" si="480"/>
        <v/>
      </c>
      <c r="AQ464" s="14" t="str">
        <f t="shared" si="481"/>
        <v/>
      </c>
      <c r="AR464" s="14" t="str">
        <f t="shared" si="482"/>
        <v/>
      </c>
    </row>
    <row r="465" spans="1:44" x14ac:dyDescent="0.25">
      <c r="A465">
        <v>1</v>
      </c>
      <c r="B465" t="s">
        <v>28</v>
      </c>
      <c r="C465">
        <v>392102</v>
      </c>
      <c r="D465" s="40">
        <v>41381.607638888898</v>
      </c>
      <c r="E465" s="40">
        <v>41382.870833333298</v>
      </c>
      <c r="F465" s="40">
        <v>41382.8305555556</v>
      </c>
      <c r="G465" t="s">
        <v>29</v>
      </c>
      <c r="H465">
        <v>60000012456579</v>
      </c>
      <c r="I465" t="s">
        <v>2144</v>
      </c>
      <c r="J465" t="s">
        <v>2145</v>
      </c>
      <c r="K465" t="s">
        <v>32</v>
      </c>
      <c r="L465">
        <v>3</v>
      </c>
      <c r="M465" t="s">
        <v>33</v>
      </c>
      <c r="N465">
        <v>60000015461254</v>
      </c>
      <c r="O465">
        <v>60000016462668</v>
      </c>
      <c r="P465">
        <v>140217000000551</v>
      </c>
      <c r="R465" t="s">
        <v>34</v>
      </c>
      <c r="S465" t="s">
        <v>35</v>
      </c>
      <c r="T465" t="s">
        <v>36</v>
      </c>
      <c r="W465" t="s">
        <v>37</v>
      </c>
      <c r="AC465" t="s">
        <v>2146</v>
      </c>
      <c r="AD465" t="s">
        <v>1496</v>
      </c>
      <c r="AE465" s="14" t="str">
        <f t="shared" si="518"/>
        <v>Médico comentou sobre Jonhs Hopkins versus Consenso Brasileiro, destacamos benefícios do Kaletra para os pacientes e o PNAIDS.</v>
      </c>
      <c r="AF465" s="14" t="str">
        <f t="shared" si="530"/>
        <v>Médico comentou sobre Jonhs Hopkins versus Consenso Brasileiro, destacamos benefícios do Kaletra para os pacientes e o PNAIDS.</v>
      </c>
      <c r="AG465" s="14">
        <f t="shared" si="531"/>
        <v>1</v>
      </c>
      <c r="AH465" s="14">
        <f t="shared" ref="AH465:AL465" si="538">IFERROR(FIND("#",$AF465,AG465+1),LEN($AF465)+1)</f>
        <v>127</v>
      </c>
      <c r="AI465" s="14">
        <f t="shared" si="538"/>
        <v>127</v>
      </c>
      <c r="AJ465" s="14">
        <f t="shared" si="538"/>
        <v>127</v>
      </c>
      <c r="AK465" s="14">
        <f t="shared" si="538"/>
        <v>127</v>
      </c>
      <c r="AL465" s="14">
        <f t="shared" si="538"/>
        <v>127</v>
      </c>
      <c r="AM465" s="14" t="str">
        <f t="shared" si="477"/>
        <v>Médico comentou sobre Jonhs Hopkins versus Consenso Brasileiro, destacamos benefícios do Kaletra para os pacientes e o PNAIDS.</v>
      </c>
      <c r="AN465" s="14" t="str">
        <f t="shared" si="478"/>
        <v/>
      </c>
      <c r="AO465" s="14" t="str">
        <f t="shared" si="479"/>
        <v/>
      </c>
      <c r="AP465" s="14" t="str">
        <f t="shared" si="480"/>
        <v/>
      </c>
      <c r="AQ465" s="14" t="str">
        <f t="shared" si="481"/>
        <v/>
      </c>
      <c r="AR465" s="14" t="str">
        <f t="shared" si="482"/>
        <v/>
      </c>
    </row>
    <row r="466" spans="1:44" x14ac:dyDescent="0.25">
      <c r="A466">
        <v>1</v>
      </c>
      <c r="B466" t="s">
        <v>28</v>
      </c>
      <c r="C466">
        <v>392102</v>
      </c>
      <c r="D466" s="40">
        <v>41381.440972222197</v>
      </c>
      <c r="E466" s="40">
        <v>41382.868055555598</v>
      </c>
      <c r="F466" s="40">
        <v>41382.8305555556</v>
      </c>
      <c r="G466" t="s">
        <v>29</v>
      </c>
      <c r="H466">
        <v>60000012285499</v>
      </c>
      <c r="I466" t="s">
        <v>2147</v>
      </c>
      <c r="J466" t="s">
        <v>2148</v>
      </c>
      <c r="K466" t="s">
        <v>32</v>
      </c>
      <c r="L466">
        <v>3</v>
      </c>
      <c r="M466" t="s">
        <v>33</v>
      </c>
      <c r="N466">
        <v>60000015461254</v>
      </c>
      <c r="O466">
        <v>60000016462668</v>
      </c>
      <c r="P466">
        <v>140217000000544</v>
      </c>
      <c r="R466" t="s">
        <v>34</v>
      </c>
      <c r="S466" t="s">
        <v>35</v>
      </c>
      <c r="T466" t="s">
        <v>36</v>
      </c>
      <c r="W466" t="s">
        <v>37</v>
      </c>
      <c r="AC466" t="s">
        <v>2149</v>
      </c>
      <c r="AD466" t="s">
        <v>1496</v>
      </c>
      <c r="AE466" s="14" t="str">
        <f t="shared" si="518"/>
        <v>Conversa sobre cenário de aposentadoria , desistência de profissionais no SAE e greve de parte dos médicos no HDia no HEHA.RENOVAMOS CONCEITOS APRESENTADOS NO ATHUS NO NE.</v>
      </c>
      <c r="AF466" s="14" t="str">
        <f t="shared" si="530"/>
        <v>Conversa sobre cenário de aposentadoria , desistência de profissionais no SAE e greve de parte dos médicos no HDia no HEHA.RENOVAMOS CONCEITOS APRESENTADOS NO ATHUS NO NE.</v>
      </c>
      <c r="AG466" s="14">
        <f t="shared" si="531"/>
        <v>1</v>
      </c>
      <c r="AH466" s="14">
        <f t="shared" ref="AH466:AL466" si="539">IFERROR(FIND("#",$AF466,AG466+1),LEN($AF466)+1)</f>
        <v>172</v>
      </c>
      <c r="AI466" s="14">
        <f t="shared" si="539"/>
        <v>172</v>
      </c>
      <c r="AJ466" s="14">
        <f t="shared" si="539"/>
        <v>172</v>
      </c>
      <c r="AK466" s="14">
        <f t="shared" si="539"/>
        <v>172</v>
      </c>
      <c r="AL466" s="14">
        <f t="shared" si="539"/>
        <v>172</v>
      </c>
      <c r="AM466" s="14" t="str">
        <f t="shared" si="477"/>
        <v>Conversa sobre cenário de aposentadoria , desistência de profissionais no SAE e greve de parte dos médicos no HDia no HEHA.RENOVAMOS CONCEITOS APRESENTADOS NO ATHUS NO NE.</v>
      </c>
      <c r="AN466" s="14" t="str">
        <f t="shared" si="478"/>
        <v/>
      </c>
      <c r="AO466" s="14" t="str">
        <f t="shared" si="479"/>
        <v/>
      </c>
      <c r="AP466" s="14" t="str">
        <f t="shared" si="480"/>
        <v/>
      </c>
      <c r="AQ466" s="14" t="str">
        <f t="shared" si="481"/>
        <v/>
      </c>
      <c r="AR466" s="14" t="str">
        <f t="shared" si="482"/>
        <v/>
      </c>
    </row>
    <row r="467" spans="1:44" x14ac:dyDescent="0.25">
      <c r="A467">
        <v>1</v>
      </c>
      <c r="B467" t="s">
        <v>28</v>
      </c>
      <c r="C467">
        <v>392102</v>
      </c>
      <c r="D467" s="40">
        <v>41381.385416666701</v>
      </c>
      <c r="E467" s="40">
        <v>41382.864583333299</v>
      </c>
      <c r="F467" s="40">
        <v>41382.8305555556</v>
      </c>
      <c r="G467" t="s">
        <v>29</v>
      </c>
      <c r="H467">
        <v>60000012582031</v>
      </c>
      <c r="I467" t="s">
        <v>2150</v>
      </c>
      <c r="J467" t="s">
        <v>2151</v>
      </c>
      <c r="K467" t="s">
        <v>41</v>
      </c>
      <c r="L467">
        <v>3</v>
      </c>
      <c r="M467" t="s">
        <v>33</v>
      </c>
      <c r="N467">
        <v>60000015461254</v>
      </c>
      <c r="O467">
        <v>60000016462668</v>
      </c>
      <c r="P467">
        <v>140217000000537</v>
      </c>
      <c r="R467" t="s">
        <v>34</v>
      </c>
      <c r="S467" t="s">
        <v>35</v>
      </c>
      <c r="T467" t="s">
        <v>36</v>
      </c>
      <c r="W467" t="s">
        <v>37</v>
      </c>
      <c r="AC467" t="s">
        <v>2152</v>
      </c>
      <c r="AD467" t="s">
        <v>1496</v>
      </c>
      <c r="AE467" s="14" t="str">
        <f t="shared" si="518"/>
        <v>Conversamos sobre impotância da saúde mental do paciente HIV!Destacamos benefícios do esquema Kaletra mais Biovir.</v>
      </c>
      <c r="AF467" s="14" t="str">
        <f t="shared" si="530"/>
        <v>Conversamos sobre impotância da saúde mental do paciente HIV!Destacamos benefícios do esquema Kaletra mais Biovir.</v>
      </c>
      <c r="AG467" s="14">
        <f t="shared" si="531"/>
        <v>1</v>
      </c>
      <c r="AH467" s="14">
        <f t="shared" ref="AH467:AL467" si="540">IFERROR(FIND("#",$AF467,AG467+1),LEN($AF467)+1)</f>
        <v>115</v>
      </c>
      <c r="AI467" s="14">
        <f t="shared" si="540"/>
        <v>115</v>
      </c>
      <c r="AJ467" s="14">
        <f t="shared" si="540"/>
        <v>115</v>
      </c>
      <c r="AK467" s="14">
        <f t="shared" si="540"/>
        <v>115</v>
      </c>
      <c r="AL467" s="14">
        <f t="shared" si="540"/>
        <v>115</v>
      </c>
      <c r="AM467" s="14" t="str">
        <f t="shared" si="477"/>
        <v>Conversamos sobre impotância da saúde mental do paciente HIV!Destacamos benefícios do esquema Kaletra mais Biovir.</v>
      </c>
      <c r="AN467" s="14" t="str">
        <f t="shared" si="478"/>
        <v/>
      </c>
      <c r="AO467" s="14" t="str">
        <f t="shared" si="479"/>
        <v/>
      </c>
      <c r="AP467" s="14" t="str">
        <f t="shared" si="480"/>
        <v/>
      </c>
      <c r="AQ467" s="14" t="str">
        <f t="shared" si="481"/>
        <v/>
      </c>
      <c r="AR467" s="14" t="str">
        <f t="shared" si="482"/>
        <v/>
      </c>
    </row>
    <row r="468" spans="1:44" x14ac:dyDescent="0.25">
      <c r="A468">
        <v>1</v>
      </c>
      <c r="B468" t="s">
        <v>28</v>
      </c>
      <c r="C468">
        <v>392102</v>
      </c>
      <c r="D468" s="40">
        <v>41380.760416666701</v>
      </c>
      <c r="E468" s="40">
        <v>41380.908333333296</v>
      </c>
      <c r="F468" s="40">
        <v>41382.819444444402</v>
      </c>
      <c r="G468" t="s">
        <v>29</v>
      </c>
      <c r="H468">
        <v>60000012422591</v>
      </c>
      <c r="I468" t="s">
        <v>2153</v>
      </c>
      <c r="J468" t="s">
        <v>2154</v>
      </c>
      <c r="K468" t="s">
        <v>32</v>
      </c>
      <c r="L468">
        <v>6</v>
      </c>
      <c r="M468" t="s">
        <v>33</v>
      </c>
      <c r="N468">
        <v>60000015461254</v>
      </c>
      <c r="O468">
        <v>60000016462668</v>
      </c>
      <c r="P468">
        <v>140217000000528</v>
      </c>
      <c r="R468" t="s">
        <v>34</v>
      </c>
      <c r="S468" t="s">
        <v>35</v>
      </c>
      <c r="T468" t="s">
        <v>36</v>
      </c>
      <c r="W468" t="s">
        <v>37</v>
      </c>
      <c r="AC468" t="s">
        <v>2155</v>
      </c>
      <c r="AD468" t="s">
        <v>1496</v>
      </c>
      <c r="AE468" s="14" t="str">
        <f t="shared" si="518"/>
        <v>Conversa sobre situação administrativa e de uso de ARVs em ALAGOAS.Informação sobre mudanças no HU-UFAL.Trabalhamos benefícios do Kaletra .</v>
      </c>
      <c r="AF468" s="14" t="str">
        <f t="shared" si="530"/>
        <v>Conversa sobre situação administrativa e de uso de ARVs em ALAGOAS.Informação sobre mudanças no HU-UFAL.Trabalhamos benefícios do Kaletra .</v>
      </c>
      <c r="AG468" s="14">
        <f t="shared" si="531"/>
        <v>1</v>
      </c>
      <c r="AH468" s="14">
        <f t="shared" ref="AH468:AL468" si="541">IFERROR(FIND("#",$AF468,AG468+1),LEN($AF468)+1)</f>
        <v>140</v>
      </c>
      <c r="AI468" s="14">
        <f t="shared" si="541"/>
        <v>140</v>
      </c>
      <c r="AJ468" s="14">
        <f t="shared" si="541"/>
        <v>140</v>
      </c>
      <c r="AK468" s="14">
        <f t="shared" si="541"/>
        <v>140</v>
      </c>
      <c r="AL468" s="14">
        <f t="shared" si="541"/>
        <v>140</v>
      </c>
      <c r="AM468" s="14" t="str">
        <f t="shared" si="477"/>
        <v>Conversa sobre situação administrativa e de uso de ARVs em ALAGOAS.Informação sobre mudanças no HU-UFAL.Trabalhamos benefícios do Kaletra .</v>
      </c>
      <c r="AN468" s="14" t="str">
        <f t="shared" si="478"/>
        <v/>
      </c>
      <c r="AO468" s="14" t="str">
        <f t="shared" si="479"/>
        <v/>
      </c>
      <c r="AP468" s="14" t="str">
        <f t="shared" si="480"/>
        <v/>
      </c>
      <c r="AQ468" s="14" t="str">
        <f t="shared" si="481"/>
        <v/>
      </c>
      <c r="AR468" s="14" t="str">
        <f t="shared" si="482"/>
        <v/>
      </c>
    </row>
    <row r="469" spans="1:44" x14ac:dyDescent="0.25">
      <c r="A469">
        <v>1</v>
      </c>
      <c r="B469" t="s">
        <v>28</v>
      </c>
      <c r="C469">
        <v>392102</v>
      </c>
      <c r="D469" s="40">
        <v>41379.642361111102</v>
      </c>
      <c r="E469" s="40">
        <v>41380.902777777803</v>
      </c>
      <c r="F469" s="40">
        <v>41380.970833333296</v>
      </c>
      <c r="G469" t="s">
        <v>29</v>
      </c>
      <c r="H469">
        <v>60000012317527</v>
      </c>
      <c r="I469" t="s">
        <v>2156</v>
      </c>
      <c r="J469" t="s">
        <v>2157</v>
      </c>
      <c r="K469" t="s">
        <v>32</v>
      </c>
      <c r="L469">
        <v>4</v>
      </c>
      <c r="M469" t="s">
        <v>33</v>
      </c>
      <c r="N469">
        <v>60000015461254</v>
      </c>
      <c r="O469">
        <v>60000016462668</v>
      </c>
      <c r="P469">
        <v>140217000000521</v>
      </c>
      <c r="R469" t="s">
        <v>34</v>
      </c>
      <c r="S469" t="s">
        <v>35</v>
      </c>
      <c r="T469" t="s">
        <v>36</v>
      </c>
      <c r="W469" t="s">
        <v>37</v>
      </c>
      <c r="AC469" t="s">
        <v>2158</v>
      </c>
      <c r="AD469" t="s">
        <v>4887</v>
      </c>
      <c r="AE469" s="14" t="str">
        <f t="shared" si="518"/>
        <v>Conversa sobre diversas opções do uso de Kaletra conforme necessidade do paciente.</v>
      </c>
      <c r="AF469" s="14" t="str">
        <f t="shared" si="530"/>
        <v>Conversa sobre diversas opções do uso de Kaletra conforme necessidade do paciente.</v>
      </c>
      <c r="AG469" s="14">
        <f t="shared" si="531"/>
        <v>1</v>
      </c>
      <c r="AH469" s="14">
        <f t="shared" ref="AH469:AL469" si="542">IFERROR(FIND("#",$AF469,AG469+1),LEN($AF469)+1)</f>
        <v>83</v>
      </c>
      <c r="AI469" s="14">
        <f t="shared" si="542"/>
        <v>83</v>
      </c>
      <c r="AJ469" s="14">
        <f t="shared" si="542"/>
        <v>83</v>
      </c>
      <c r="AK469" s="14">
        <f t="shared" si="542"/>
        <v>83</v>
      </c>
      <c r="AL469" s="14">
        <f t="shared" si="542"/>
        <v>83</v>
      </c>
      <c r="AM469" s="14" t="str">
        <f t="shared" si="477"/>
        <v>Conversa sobre diversas opções do uso de Kaletra conforme necessidade do paciente.</v>
      </c>
      <c r="AN469" s="14" t="str">
        <f t="shared" si="478"/>
        <v/>
      </c>
      <c r="AO469" s="14" t="str">
        <f t="shared" si="479"/>
        <v/>
      </c>
      <c r="AP469" s="14" t="str">
        <f t="shared" si="480"/>
        <v/>
      </c>
      <c r="AQ469" s="14" t="str">
        <f t="shared" si="481"/>
        <v/>
      </c>
      <c r="AR469" s="14" t="str">
        <f t="shared" si="482"/>
        <v/>
      </c>
    </row>
    <row r="470" spans="1:44" x14ac:dyDescent="0.25">
      <c r="A470">
        <v>1</v>
      </c>
      <c r="B470" t="s">
        <v>28</v>
      </c>
      <c r="C470">
        <v>392102</v>
      </c>
      <c r="D470" s="40">
        <v>41379.392361111102</v>
      </c>
      <c r="E470" s="40">
        <v>41380.898611111101</v>
      </c>
      <c r="F470" s="40">
        <v>41380.970833333296</v>
      </c>
      <c r="G470" t="s">
        <v>29</v>
      </c>
      <c r="H470">
        <v>60000012532543</v>
      </c>
      <c r="I470" t="s">
        <v>2159</v>
      </c>
      <c r="J470" t="s">
        <v>2160</v>
      </c>
      <c r="K470" t="s">
        <v>32</v>
      </c>
      <c r="L470">
        <v>6</v>
      </c>
      <c r="M470" t="s">
        <v>33</v>
      </c>
      <c r="N470">
        <v>60000015461254</v>
      </c>
      <c r="O470">
        <v>60000016462668</v>
      </c>
      <c r="P470">
        <v>140217000000514</v>
      </c>
      <c r="R470" t="s">
        <v>34</v>
      </c>
      <c r="S470" t="s">
        <v>35</v>
      </c>
      <c r="T470" t="s">
        <v>36</v>
      </c>
      <c r="W470" t="s">
        <v>37</v>
      </c>
      <c r="AC470" t="s">
        <v>2161</v>
      </c>
      <c r="AD470" t="s">
        <v>4887</v>
      </c>
      <c r="AE470" s="14" t="str">
        <f t="shared" si="518"/>
        <v>Conversa sobre cenário da TARV em Sergipe, trabalhando conceito de cuidados com a mente e o CPE dos ARVs.</v>
      </c>
      <c r="AF470" s="14" t="str">
        <f t="shared" si="530"/>
        <v>Conversa sobre cenário da TARV em Sergipe, trabalhando conceito de cuidados com a mente e o CPE dos ARVs.</v>
      </c>
      <c r="AG470" s="14">
        <f t="shared" si="531"/>
        <v>1</v>
      </c>
      <c r="AH470" s="14">
        <f t="shared" ref="AH470:AL470" si="543">IFERROR(FIND("#",$AF470,AG470+1),LEN($AF470)+1)</f>
        <v>106</v>
      </c>
      <c r="AI470" s="14">
        <f t="shared" si="543"/>
        <v>106</v>
      </c>
      <c r="AJ470" s="14">
        <f t="shared" si="543"/>
        <v>106</v>
      </c>
      <c r="AK470" s="14">
        <f t="shared" si="543"/>
        <v>106</v>
      </c>
      <c r="AL470" s="14">
        <f t="shared" si="543"/>
        <v>106</v>
      </c>
      <c r="AM470" s="14" t="str">
        <f t="shared" si="477"/>
        <v>Conversa sobre cenário da TARV em Sergipe, trabalhando conceito de cuidados com a mente e o CPE dos ARVs.</v>
      </c>
      <c r="AN470" s="14" t="str">
        <f t="shared" si="478"/>
        <v/>
      </c>
      <c r="AO470" s="14" t="str">
        <f t="shared" si="479"/>
        <v/>
      </c>
      <c r="AP470" s="14" t="str">
        <f t="shared" si="480"/>
        <v/>
      </c>
      <c r="AQ470" s="14" t="str">
        <f t="shared" si="481"/>
        <v/>
      </c>
      <c r="AR470" s="14" t="str">
        <f t="shared" si="482"/>
        <v/>
      </c>
    </row>
    <row r="471" spans="1:44" x14ac:dyDescent="0.25">
      <c r="A471">
        <v>1</v>
      </c>
      <c r="B471" t="s">
        <v>28</v>
      </c>
      <c r="C471">
        <v>392102</v>
      </c>
      <c r="D471" s="40">
        <v>41376.5</v>
      </c>
      <c r="E471" s="40">
        <v>41376.9194444444</v>
      </c>
      <c r="F471" s="40">
        <v>41379.659027777801</v>
      </c>
      <c r="G471" t="s">
        <v>29</v>
      </c>
      <c r="H471">
        <v>60000017151134</v>
      </c>
      <c r="I471" t="s">
        <v>2162</v>
      </c>
      <c r="J471" t="s">
        <v>2163</v>
      </c>
      <c r="K471" t="s">
        <v>45</v>
      </c>
      <c r="L471">
        <v>3</v>
      </c>
      <c r="M471" t="s">
        <v>33</v>
      </c>
      <c r="N471">
        <v>60000015461254</v>
      </c>
      <c r="O471">
        <v>60000016462668</v>
      </c>
      <c r="P471">
        <v>140217000000507</v>
      </c>
      <c r="R471" t="s">
        <v>34</v>
      </c>
      <c r="S471" t="s">
        <v>35</v>
      </c>
      <c r="T471" t="s">
        <v>36</v>
      </c>
      <c r="W471" t="s">
        <v>37</v>
      </c>
      <c r="AC471" t="s">
        <v>2164</v>
      </c>
      <c r="AD471" t="s">
        <v>1450</v>
      </c>
      <c r="AE471" s="14" t="str">
        <f t="shared" si="518"/>
        <v>Destacamos manutenção do Kaletra como 1IP' benefícios para o paciente e para o PNAIDS.</v>
      </c>
      <c r="AF471" s="14" t="str">
        <f t="shared" si="530"/>
        <v>Destacamos manutenção do Kaletra como 1IP' benefícios para o paciente e para o PNAIDS.</v>
      </c>
      <c r="AG471" s="14">
        <f t="shared" si="531"/>
        <v>1</v>
      </c>
      <c r="AH471" s="14">
        <f t="shared" ref="AH471:AL471" si="544">IFERROR(FIND("#",$AF471,AG471+1),LEN($AF471)+1)</f>
        <v>87</v>
      </c>
      <c r="AI471" s="14">
        <f t="shared" si="544"/>
        <v>87</v>
      </c>
      <c r="AJ471" s="14">
        <f t="shared" si="544"/>
        <v>87</v>
      </c>
      <c r="AK471" s="14">
        <f t="shared" si="544"/>
        <v>87</v>
      </c>
      <c r="AL471" s="14">
        <f t="shared" si="544"/>
        <v>87</v>
      </c>
      <c r="AM471" s="14" t="str">
        <f t="shared" si="477"/>
        <v>Destacamos manutenção do Kaletra como 1IP' benefícios para o paciente e para o PNAIDS.</v>
      </c>
      <c r="AN471" s="14" t="str">
        <f t="shared" si="478"/>
        <v/>
      </c>
      <c r="AO471" s="14" t="str">
        <f t="shared" si="479"/>
        <v/>
      </c>
      <c r="AP471" s="14" t="str">
        <f t="shared" si="480"/>
        <v/>
      </c>
      <c r="AQ471" s="14" t="str">
        <f t="shared" si="481"/>
        <v/>
      </c>
      <c r="AR471" s="14" t="str">
        <f t="shared" si="482"/>
        <v/>
      </c>
    </row>
    <row r="472" spans="1:44" x14ac:dyDescent="0.25">
      <c r="A472">
        <v>1</v>
      </c>
      <c r="B472" t="s">
        <v>28</v>
      </c>
      <c r="C472">
        <v>392102</v>
      </c>
      <c r="D472" s="40">
        <v>41376.385416666701</v>
      </c>
      <c r="E472" s="40">
        <v>41376.915972222203</v>
      </c>
      <c r="F472" s="40">
        <v>41376.875</v>
      </c>
      <c r="G472" t="s">
        <v>29</v>
      </c>
      <c r="H472">
        <v>60000012539363</v>
      </c>
      <c r="I472" t="s">
        <v>2165</v>
      </c>
      <c r="J472" t="s">
        <v>2166</v>
      </c>
      <c r="K472" t="s">
        <v>32</v>
      </c>
      <c r="L472">
        <v>4</v>
      </c>
      <c r="M472" t="s">
        <v>33</v>
      </c>
      <c r="N472">
        <v>60000015461254</v>
      </c>
      <c r="O472">
        <v>60000016462668</v>
      </c>
      <c r="P472">
        <v>140217000000500</v>
      </c>
      <c r="R472" t="s">
        <v>34</v>
      </c>
      <c r="S472" t="s">
        <v>35</v>
      </c>
      <c r="T472" t="s">
        <v>36</v>
      </c>
      <c r="W472" t="s">
        <v>37</v>
      </c>
      <c r="AC472" t="s">
        <v>2167</v>
      </c>
      <c r="AD472" t="s">
        <v>1450</v>
      </c>
      <c r="AE472" s="14" t="str">
        <f t="shared" si="518"/>
        <v>Conversa sobre Kaletra infantil.</v>
      </c>
      <c r="AF472" s="14" t="str">
        <f t="shared" si="530"/>
        <v>Conversa sobre Kaletra infantil.</v>
      </c>
      <c r="AG472" s="14">
        <f t="shared" si="531"/>
        <v>1</v>
      </c>
      <c r="AH472" s="14">
        <f t="shared" ref="AH472:AL472" si="545">IFERROR(FIND("#",$AF472,AG472+1),LEN($AF472)+1)</f>
        <v>33</v>
      </c>
      <c r="AI472" s="14">
        <f t="shared" si="545"/>
        <v>33</v>
      </c>
      <c r="AJ472" s="14">
        <f t="shared" si="545"/>
        <v>33</v>
      </c>
      <c r="AK472" s="14">
        <f t="shared" si="545"/>
        <v>33</v>
      </c>
      <c r="AL472" s="14">
        <f t="shared" si="545"/>
        <v>33</v>
      </c>
      <c r="AM472" s="14" t="str">
        <f t="shared" si="477"/>
        <v>Conversa sobre Kaletra infantil.</v>
      </c>
      <c r="AN472" s="14" t="str">
        <f t="shared" si="478"/>
        <v/>
      </c>
      <c r="AO472" s="14" t="str">
        <f t="shared" si="479"/>
        <v/>
      </c>
      <c r="AP472" s="14" t="str">
        <f t="shared" si="480"/>
        <v/>
      </c>
      <c r="AQ472" s="14" t="str">
        <f t="shared" si="481"/>
        <v/>
      </c>
      <c r="AR472" s="14" t="str">
        <f t="shared" si="482"/>
        <v/>
      </c>
    </row>
    <row r="473" spans="1:44" x14ac:dyDescent="0.25">
      <c r="A473">
        <v>1</v>
      </c>
      <c r="B473" t="s">
        <v>28</v>
      </c>
      <c r="C473">
        <v>392102</v>
      </c>
      <c r="D473" s="40">
        <v>41375.628472222197</v>
      </c>
      <c r="E473" s="40">
        <v>41376.908333333296</v>
      </c>
      <c r="F473" s="40">
        <v>41376.875</v>
      </c>
      <c r="G473" t="s">
        <v>29</v>
      </c>
      <c r="H473">
        <v>60000012422771</v>
      </c>
      <c r="I473" t="s">
        <v>2168</v>
      </c>
      <c r="J473" t="s">
        <v>2169</v>
      </c>
      <c r="K473" t="s">
        <v>32</v>
      </c>
      <c r="L473">
        <v>4</v>
      </c>
      <c r="M473" t="s">
        <v>33</v>
      </c>
      <c r="N473">
        <v>60000015461254</v>
      </c>
      <c r="O473">
        <v>60000016462668</v>
      </c>
      <c r="P473">
        <v>140217000000492</v>
      </c>
      <c r="R473" t="s">
        <v>34</v>
      </c>
      <c r="S473" t="s">
        <v>35</v>
      </c>
      <c r="T473" t="s">
        <v>36</v>
      </c>
      <c r="W473" t="s">
        <v>37</v>
      </c>
      <c r="X473" t="s">
        <v>176</v>
      </c>
      <c r="AC473" t="s">
        <v>2170</v>
      </c>
      <c r="AD473" t="s">
        <v>1495</v>
      </c>
      <c r="AE473" s="14" t="str">
        <f t="shared" si="518"/>
        <v>Médica mostrou prontuário de um paciente a 10 anos em uso de Kaletra e CV INDETECTÁVEL.Trabalhamos conceito para crianças e adultos dos benefícios de Kaletra.</v>
      </c>
      <c r="AF473" s="14" t="str">
        <f t="shared" si="530"/>
        <v>Médica mostrou prontuário de um paciente a 10 anos em uso de Kaletra e CV INDETECTÁVEL.Trabalhamos conceito para crianças e adultos dos benefícios de Kaletra.</v>
      </c>
      <c r="AG473" s="14">
        <f t="shared" si="531"/>
        <v>1</v>
      </c>
      <c r="AH473" s="14">
        <f t="shared" ref="AH473:AL473" si="546">IFERROR(FIND("#",$AF473,AG473+1),LEN($AF473)+1)</f>
        <v>159</v>
      </c>
      <c r="AI473" s="14">
        <f t="shared" si="546"/>
        <v>159</v>
      </c>
      <c r="AJ473" s="14">
        <f t="shared" si="546"/>
        <v>159</v>
      </c>
      <c r="AK473" s="14">
        <f t="shared" si="546"/>
        <v>159</v>
      </c>
      <c r="AL473" s="14">
        <f t="shared" si="546"/>
        <v>159</v>
      </c>
      <c r="AM473" s="14" t="str">
        <f t="shared" si="477"/>
        <v>Médica mostrou prontuário de um paciente a 10 anos em uso de Kaletra e CV INDETECTÁVEL.Trabalhamos conceito para crianças e adultos dos benefícios de Kaletra.</v>
      </c>
      <c r="AN473" s="14" t="str">
        <f t="shared" si="478"/>
        <v/>
      </c>
      <c r="AO473" s="14" t="str">
        <f t="shared" si="479"/>
        <v/>
      </c>
      <c r="AP473" s="14" t="str">
        <f t="shared" si="480"/>
        <v/>
      </c>
      <c r="AQ473" s="14" t="str">
        <f t="shared" si="481"/>
        <v/>
      </c>
      <c r="AR473" s="14" t="str">
        <f t="shared" si="482"/>
        <v/>
      </c>
    </row>
    <row r="474" spans="1:44" x14ac:dyDescent="0.25">
      <c r="A474">
        <v>1</v>
      </c>
      <c r="B474" t="s">
        <v>28</v>
      </c>
      <c r="C474">
        <v>392102</v>
      </c>
      <c r="D474" s="40">
        <v>41375.607638888898</v>
      </c>
      <c r="E474" s="40">
        <v>41376.904861111099</v>
      </c>
      <c r="F474" s="40">
        <v>41376.864583333299</v>
      </c>
      <c r="G474" t="s">
        <v>29</v>
      </c>
      <c r="H474">
        <v>60000017964552</v>
      </c>
      <c r="I474" t="s">
        <v>2171</v>
      </c>
      <c r="J474" t="s">
        <v>2172</v>
      </c>
      <c r="K474" t="s">
        <v>32</v>
      </c>
      <c r="L474">
        <v>4</v>
      </c>
      <c r="M474" t="s">
        <v>33</v>
      </c>
      <c r="N474">
        <v>60000015461254</v>
      </c>
      <c r="O474">
        <v>60000016462668</v>
      </c>
      <c r="P474">
        <v>140217000000485</v>
      </c>
      <c r="R474" t="s">
        <v>34</v>
      </c>
      <c r="S474" t="s">
        <v>35</v>
      </c>
      <c r="T474" t="s">
        <v>36</v>
      </c>
      <c r="W474" t="s">
        <v>37</v>
      </c>
      <c r="AC474" t="s">
        <v>2173</v>
      </c>
      <c r="AD474" t="s">
        <v>1437</v>
      </c>
      <c r="AE474" s="14" t="str">
        <f t="shared" si="518"/>
        <v>CONVERSA SOBRE ATHUS NO NE, cenário da Tarv no HCF, uso dos ARVs e pedido de acompanhamento em NAIVE com pacientes Kaletra.</v>
      </c>
      <c r="AF474" s="14" t="str">
        <f t="shared" si="530"/>
        <v>CONVERSA SOBRE ATHUS NO NE, cenário da Tarv no HCF, uso dos ARVs e pedido de acompanhamento em NAIVE com pacientes Kaletra.</v>
      </c>
      <c r="AG474" s="14">
        <f t="shared" si="531"/>
        <v>1</v>
      </c>
      <c r="AH474" s="14">
        <f t="shared" ref="AH474:AL474" si="547">IFERROR(FIND("#",$AF474,AG474+1),LEN($AF474)+1)</f>
        <v>124</v>
      </c>
      <c r="AI474" s="14">
        <f t="shared" si="547"/>
        <v>124</v>
      </c>
      <c r="AJ474" s="14">
        <f t="shared" si="547"/>
        <v>124</v>
      </c>
      <c r="AK474" s="14">
        <f t="shared" si="547"/>
        <v>124</v>
      </c>
      <c r="AL474" s="14">
        <f t="shared" si="547"/>
        <v>124</v>
      </c>
      <c r="AM474" s="14" t="str">
        <f t="shared" si="477"/>
        <v>CONVERSA SOBRE ATHUS NO NE, cenário da Tarv no HCF, uso dos ARVs e pedido de acompanhamento em NAIVE com pacientes Kaletra.</v>
      </c>
      <c r="AN474" s="14" t="str">
        <f t="shared" si="478"/>
        <v/>
      </c>
      <c r="AO474" s="14" t="str">
        <f t="shared" si="479"/>
        <v/>
      </c>
      <c r="AP474" s="14" t="str">
        <f t="shared" si="480"/>
        <v/>
      </c>
      <c r="AQ474" s="14" t="str">
        <f t="shared" si="481"/>
        <v/>
      </c>
      <c r="AR474" s="14" t="str">
        <f t="shared" si="482"/>
        <v/>
      </c>
    </row>
    <row r="475" spans="1:44" x14ac:dyDescent="0.25">
      <c r="A475">
        <v>1</v>
      </c>
      <c r="B475" t="s">
        <v>28</v>
      </c>
      <c r="C475">
        <v>392102</v>
      </c>
      <c r="D475" s="40">
        <v>41375.5</v>
      </c>
      <c r="E475" s="40">
        <v>41376.900694444397</v>
      </c>
      <c r="F475" s="40">
        <v>41376.864583333299</v>
      </c>
      <c r="G475" t="s">
        <v>29</v>
      </c>
      <c r="H475">
        <v>60000012530523</v>
      </c>
      <c r="I475" t="s">
        <v>2174</v>
      </c>
      <c r="J475" t="s">
        <v>2175</v>
      </c>
      <c r="K475" t="s">
        <v>32</v>
      </c>
      <c r="L475">
        <v>3</v>
      </c>
      <c r="M475" t="s">
        <v>33</v>
      </c>
      <c r="N475">
        <v>60000015461254</v>
      </c>
      <c r="O475">
        <v>60000016462668</v>
      </c>
      <c r="P475">
        <v>140217000000478</v>
      </c>
      <c r="R475" t="s">
        <v>34</v>
      </c>
      <c r="S475" t="s">
        <v>35</v>
      </c>
      <c r="T475" t="s">
        <v>36</v>
      </c>
      <c r="W475" t="s">
        <v>37</v>
      </c>
      <c r="AC475" t="s">
        <v>2176</v>
      </c>
      <c r="AD475" t="s">
        <v>1495</v>
      </c>
      <c r="AE475" s="14" t="str">
        <f t="shared" si="518"/>
        <v>Destacamos mudanças do Consenso e aplicabilidade dos benefícios de. Kaletra para os pacientes.</v>
      </c>
      <c r="AF475" s="14" t="str">
        <f t="shared" si="530"/>
        <v>Destacamos mudanças do Consenso e aplicabilidade dos benefícios de. Kaletra para os pacientes.</v>
      </c>
      <c r="AG475" s="14">
        <f t="shared" si="531"/>
        <v>1</v>
      </c>
      <c r="AH475" s="14">
        <f t="shared" ref="AH475:AL475" si="548">IFERROR(FIND("#",$AF475,AG475+1),LEN($AF475)+1)</f>
        <v>95</v>
      </c>
      <c r="AI475" s="14">
        <f t="shared" si="548"/>
        <v>95</v>
      </c>
      <c r="AJ475" s="14">
        <f t="shared" si="548"/>
        <v>95</v>
      </c>
      <c r="AK475" s="14">
        <f t="shared" si="548"/>
        <v>95</v>
      </c>
      <c r="AL475" s="14">
        <f t="shared" si="548"/>
        <v>95</v>
      </c>
      <c r="AM475" s="14" t="str">
        <f t="shared" si="477"/>
        <v>Destacamos mudanças do Consenso e aplicabilidade dos benefícios de. Kaletra para os pacientes.</v>
      </c>
      <c r="AN475" s="14" t="str">
        <f t="shared" si="478"/>
        <v/>
      </c>
      <c r="AO475" s="14" t="str">
        <f t="shared" si="479"/>
        <v/>
      </c>
      <c r="AP475" s="14" t="str">
        <f t="shared" si="480"/>
        <v/>
      </c>
      <c r="AQ475" s="14" t="str">
        <f t="shared" si="481"/>
        <v/>
      </c>
      <c r="AR475" s="14" t="str">
        <f t="shared" si="482"/>
        <v/>
      </c>
    </row>
    <row r="476" spans="1:44" x14ac:dyDescent="0.25">
      <c r="A476">
        <v>1</v>
      </c>
      <c r="B476" t="s">
        <v>28</v>
      </c>
      <c r="C476">
        <v>392102</v>
      </c>
      <c r="D476" s="40">
        <v>41375.454861111102</v>
      </c>
      <c r="E476" s="40">
        <v>41376.8972222222</v>
      </c>
      <c r="F476" s="40">
        <v>41376.864583333299</v>
      </c>
      <c r="G476" t="s">
        <v>29</v>
      </c>
      <c r="H476">
        <v>60000017966452</v>
      </c>
      <c r="I476" t="s">
        <v>2177</v>
      </c>
      <c r="J476" t="s">
        <v>2178</v>
      </c>
      <c r="K476" t="s">
        <v>32</v>
      </c>
      <c r="L476">
        <v>3</v>
      </c>
      <c r="M476" t="s">
        <v>33</v>
      </c>
      <c r="N476">
        <v>60000015461254</v>
      </c>
      <c r="O476">
        <v>60000016462668</v>
      </c>
      <c r="P476">
        <v>140217000000471</v>
      </c>
      <c r="R476" t="s">
        <v>34</v>
      </c>
      <c r="S476" t="s">
        <v>35</v>
      </c>
      <c r="T476" t="s">
        <v>36</v>
      </c>
      <c r="W476" t="s">
        <v>37</v>
      </c>
      <c r="AC476" t="s">
        <v>2179</v>
      </c>
      <c r="AD476" t="s">
        <v>1437</v>
      </c>
      <c r="AE476" s="14" t="str">
        <f t="shared" si="518"/>
        <v>Conversamos sobre o amanhã começa agora mantendo Kaletra como primeiro IP , destacando benefícios sobre o corpo e a mente.</v>
      </c>
      <c r="AF476" s="14" t="str">
        <f t="shared" si="530"/>
        <v>Conversamos sobre o amanhã começa agora mantendo Kaletra como primeiro IP , destacando benefícios sobre o corpo e a mente.</v>
      </c>
      <c r="AG476" s="14">
        <f t="shared" si="531"/>
        <v>1</v>
      </c>
      <c r="AH476" s="14">
        <f t="shared" ref="AH476:AL476" si="549">IFERROR(FIND("#",$AF476,AG476+1),LEN($AF476)+1)</f>
        <v>123</v>
      </c>
      <c r="AI476" s="14">
        <f t="shared" si="549"/>
        <v>123</v>
      </c>
      <c r="AJ476" s="14">
        <f t="shared" si="549"/>
        <v>123</v>
      </c>
      <c r="AK476" s="14">
        <f t="shared" si="549"/>
        <v>123</v>
      </c>
      <c r="AL476" s="14">
        <f t="shared" si="549"/>
        <v>123</v>
      </c>
      <c r="AM476" s="14" t="str">
        <f t="shared" si="477"/>
        <v>Conversamos sobre o amanhã começa agora mantendo Kaletra como primeiro IP , destacando benefícios sobre o corpo e a mente.</v>
      </c>
      <c r="AN476" s="14" t="str">
        <f t="shared" si="478"/>
        <v/>
      </c>
      <c r="AO476" s="14" t="str">
        <f t="shared" si="479"/>
        <v/>
      </c>
      <c r="AP476" s="14" t="str">
        <f t="shared" si="480"/>
        <v/>
      </c>
      <c r="AQ476" s="14" t="str">
        <f t="shared" si="481"/>
        <v/>
      </c>
      <c r="AR476" s="14" t="str">
        <f t="shared" si="482"/>
        <v/>
      </c>
    </row>
    <row r="477" spans="1:44" x14ac:dyDescent="0.25">
      <c r="A477">
        <v>1</v>
      </c>
      <c r="B477" t="s">
        <v>28</v>
      </c>
      <c r="C477">
        <v>392102</v>
      </c>
      <c r="D477" s="40">
        <v>41375.416666666701</v>
      </c>
      <c r="E477" s="40">
        <v>41376.890972222202</v>
      </c>
      <c r="F477" s="40">
        <v>41376.853472222203</v>
      </c>
      <c r="G477" t="s">
        <v>29</v>
      </c>
      <c r="H477">
        <v>60000012343419</v>
      </c>
      <c r="I477" t="s">
        <v>2180</v>
      </c>
      <c r="J477" t="s">
        <v>2181</v>
      </c>
      <c r="K477" t="s">
        <v>32</v>
      </c>
      <c r="L477">
        <v>3</v>
      </c>
      <c r="M477" t="s">
        <v>33</v>
      </c>
      <c r="N477">
        <v>60000015461254</v>
      </c>
      <c r="O477">
        <v>60000016462668</v>
      </c>
      <c r="P477">
        <v>140217000000464</v>
      </c>
      <c r="R477" t="s">
        <v>34</v>
      </c>
      <c r="S477" t="s">
        <v>35</v>
      </c>
      <c r="T477" t="s">
        <v>36</v>
      </c>
      <c r="W477" t="s">
        <v>37</v>
      </c>
      <c r="AC477" t="s">
        <v>2182</v>
      </c>
      <c r="AD477" t="s">
        <v>1495</v>
      </c>
      <c r="AE477" s="14" t="str">
        <f t="shared" si="518"/>
        <v>Conversa sobre ATHUS NO NE, reforçamos preocupação com SNC e uso de ARVs.</v>
      </c>
      <c r="AF477" s="14" t="str">
        <f t="shared" si="530"/>
        <v>Conversa sobre ATHUS NO NE, reforçamos preocupação com SNC e uso de ARVs.</v>
      </c>
      <c r="AG477" s="14">
        <f t="shared" si="531"/>
        <v>1</v>
      </c>
      <c r="AH477" s="14">
        <f t="shared" ref="AH477:AL477" si="550">IFERROR(FIND("#",$AF477,AG477+1),LEN($AF477)+1)</f>
        <v>74</v>
      </c>
      <c r="AI477" s="14">
        <f t="shared" si="550"/>
        <v>74</v>
      </c>
      <c r="AJ477" s="14">
        <f t="shared" si="550"/>
        <v>74</v>
      </c>
      <c r="AK477" s="14">
        <f t="shared" si="550"/>
        <v>74</v>
      </c>
      <c r="AL477" s="14">
        <f t="shared" si="550"/>
        <v>74</v>
      </c>
      <c r="AM477" s="14" t="str">
        <f t="shared" si="477"/>
        <v>Conversa sobre ATHUS NO NE, reforçamos preocupação com SNC e uso de ARVs.</v>
      </c>
      <c r="AN477" s="14" t="str">
        <f t="shared" si="478"/>
        <v/>
      </c>
      <c r="AO477" s="14" t="str">
        <f t="shared" si="479"/>
        <v/>
      </c>
      <c r="AP477" s="14" t="str">
        <f t="shared" si="480"/>
        <v/>
      </c>
      <c r="AQ477" s="14" t="str">
        <f t="shared" si="481"/>
        <v/>
      </c>
      <c r="AR477" s="14" t="str">
        <f t="shared" si="482"/>
        <v/>
      </c>
    </row>
    <row r="478" spans="1:44" x14ac:dyDescent="0.25">
      <c r="A478">
        <v>1</v>
      </c>
      <c r="B478" t="s">
        <v>28</v>
      </c>
      <c r="C478">
        <v>392102</v>
      </c>
      <c r="D478" s="40">
        <v>41375.402777777803</v>
      </c>
      <c r="E478" s="40">
        <v>41376.8881944444</v>
      </c>
      <c r="F478" s="40">
        <v>41376.853472222203</v>
      </c>
      <c r="G478" t="s">
        <v>29</v>
      </c>
      <c r="H478">
        <v>60000017153598</v>
      </c>
      <c r="I478" t="s">
        <v>2183</v>
      </c>
      <c r="J478" t="s">
        <v>2184</v>
      </c>
      <c r="K478" t="s">
        <v>32</v>
      </c>
      <c r="L478">
        <v>3</v>
      </c>
      <c r="M478" t="s">
        <v>33</v>
      </c>
      <c r="N478">
        <v>60000015461254</v>
      </c>
      <c r="O478">
        <v>60000016462668</v>
      </c>
      <c r="P478">
        <v>140217000000457</v>
      </c>
      <c r="R478" t="s">
        <v>34</v>
      </c>
      <c r="S478" t="s">
        <v>35</v>
      </c>
      <c r="T478" t="s">
        <v>36</v>
      </c>
      <c r="W478" t="s">
        <v>37</v>
      </c>
      <c r="AC478" t="s">
        <v>2185</v>
      </c>
      <c r="AD478" t="s">
        <v>1495</v>
      </c>
      <c r="AE478" s="14" t="str">
        <f t="shared" si="518"/>
        <v>Conversa sobre o amanhã começa agora mantendo Kaletra como 1 IP, DESTACANDO ganho médio de CD4 na ordem de 501 células.</v>
      </c>
      <c r="AF478" s="14" t="str">
        <f t="shared" si="530"/>
        <v>Conversa sobre o amanhã começa agora mantendo Kaletra como 1 IP, DESTACANDO ganho médio de CD4 na ordem de 501 células.</v>
      </c>
      <c r="AG478" s="14">
        <f t="shared" si="531"/>
        <v>1</v>
      </c>
      <c r="AH478" s="14">
        <f t="shared" ref="AH478:AL478" si="551">IFERROR(FIND("#",$AF478,AG478+1),LEN($AF478)+1)</f>
        <v>120</v>
      </c>
      <c r="AI478" s="14">
        <f t="shared" si="551"/>
        <v>120</v>
      </c>
      <c r="AJ478" s="14">
        <f t="shared" si="551"/>
        <v>120</v>
      </c>
      <c r="AK478" s="14">
        <f t="shared" si="551"/>
        <v>120</v>
      </c>
      <c r="AL478" s="14">
        <f t="shared" si="551"/>
        <v>120</v>
      </c>
      <c r="AM478" s="14" t="str">
        <f t="shared" ref="AM478:AM541" si="552">MID($AF478,AG478,IF(AG478=1,AH478,(AH478-AG478)))</f>
        <v>Conversa sobre o amanhã começa agora mantendo Kaletra como 1 IP, DESTACANDO ganho médio de CD4 na ordem de 501 células.</v>
      </c>
      <c r="AN478" s="14" t="str">
        <f t="shared" ref="AN478:AN541" si="553">IF(AH478=AI478,"",MID($AF478,AH478,AI478-AH478))</f>
        <v/>
      </c>
      <c r="AO478" s="14" t="str">
        <f t="shared" ref="AO478:AO541" si="554">IF(AI478=AJ478,"",MID($AF478,AI478,AJ478-AI478))</f>
        <v/>
      </c>
      <c r="AP478" s="14" t="str">
        <f t="shared" ref="AP478:AP541" si="555">IF(AJ478=AK478,"",MID($AF478,AJ478,AK478-AJ478))</f>
        <v/>
      </c>
      <c r="AQ478" s="14" t="str">
        <f t="shared" ref="AQ478:AQ541" si="556">IF(AK478=AL478,"",MID($AF478,AK478,AL478-AK478))</f>
        <v/>
      </c>
      <c r="AR478" s="14" t="str">
        <f t="shared" ref="AR478:AR541" si="557">IF(AL478=AK478,"",MID($AF478,AL478,LEN(AF478)-AL478))</f>
        <v/>
      </c>
    </row>
    <row r="479" spans="1:44" x14ac:dyDescent="0.25">
      <c r="A479">
        <v>1</v>
      </c>
      <c r="B479" t="s">
        <v>28</v>
      </c>
      <c r="C479">
        <v>392102</v>
      </c>
      <c r="D479" s="40">
        <v>41374.666666666701</v>
      </c>
      <c r="E479" s="40">
        <v>41374.949305555601</v>
      </c>
      <c r="F479" s="40">
        <v>41375.275694444397</v>
      </c>
      <c r="G479" t="s">
        <v>29</v>
      </c>
      <c r="H479">
        <v>60000012526019</v>
      </c>
      <c r="I479" t="s">
        <v>2186</v>
      </c>
      <c r="J479" t="s">
        <v>2187</v>
      </c>
      <c r="K479" t="s">
        <v>32</v>
      </c>
      <c r="L479">
        <v>6</v>
      </c>
      <c r="M479" t="s">
        <v>33</v>
      </c>
      <c r="N479">
        <v>60000015461254</v>
      </c>
      <c r="O479">
        <v>60000016462668</v>
      </c>
      <c r="P479">
        <v>140217000000450</v>
      </c>
      <c r="R479" t="s">
        <v>34</v>
      </c>
      <c r="S479" t="s">
        <v>35</v>
      </c>
      <c r="T479" t="s">
        <v>36</v>
      </c>
      <c r="W479" t="s">
        <v>37</v>
      </c>
      <c r="AC479" t="s">
        <v>2188</v>
      </c>
      <c r="AD479" t="s">
        <v>1495</v>
      </c>
      <c r="AE479" s="14" t="str">
        <f t="shared" si="518"/>
        <v>Conversa sobre evento ATHUS NO E NE.ACERTO sobre eventos em JOão Pessoa e Natal.Conversamos sobre novas prescrições no HCF!</v>
      </c>
      <c r="AF479" s="14" t="str">
        <f t="shared" si="530"/>
        <v>Conversa sobre evento ATHUS NO E NE.ACERTO sobre eventos em JOão Pessoa e Natal.Conversamos sobre novas prescrições no HCF!</v>
      </c>
      <c r="AG479" s="14">
        <f t="shared" si="531"/>
        <v>1</v>
      </c>
      <c r="AH479" s="14">
        <f t="shared" ref="AH479:AL479" si="558">IFERROR(FIND("#",$AF479,AG479+1),LEN($AF479)+1)</f>
        <v>124</v>
      </c>
      <c r="AI479" s="14">
        <f t="shared" si="558"/>
        <v>124</v>
      </c>
      <c r="AJ479" s="14">
        <f t="shared" si="558"/>
        <v>124</v>
      </c>
      <c r="AK479" s="14">
        <f t="shared" si="558"/>
        <v>124</v>
      </c>
      <c r="AL479" s="14">
        <f t="shared" si="558"/>
        <v>124</v>
      </c>
      <c r="AM479" s="14" t="str">
        <f t="shared" si="552"/>
        <v>Conversa sobre evento ATHUS NO E NE.ACERTO sobre eventos em JOão Pessoa e Natal.Conversamos sobre novas prescrições no HCF!</v>
      </c>
      <c r="AN479" s="14" t="str">
        <f t="shared" si="553"/>
        <v/>
      </c>
      <c r="AO479" s="14" t="str">
        <f t="shared" si="554"/>
        <v/>
      </c>
      <c r="AP479" s="14" t="str">
        <f t="shared" si="555"/>
        <v/>
      </c>
      <c r="AQ479" s="14" t="str">
        <f t="shared" si="556"/>
        <v/>
      </c>
      <c r="AR479" s="14" t="str">
        <f t="shared" si="557"/>
        <v/>
      </c>
    </row>
    <row r="480" spans="1:44" x14ac:dyDescent="0.25">
      <c r="A480">
        <v>1</v>
      </c>
      <c r="B480" t="s">
        <v>28</v>
      </c>
      <c r="C480">
        <v>392102</v>
      </c>
      <c r="D480" s="40">
        <v>41374.461805555598</v>
      </c>
      <c r="E480" s="40">
        <v>41374.943055555603</v>
      </c>
      <c r="F480" s="40">
        <v>41374.90625</v>
      </c>
      <c r="G480" t="s">
        <v>29</v>
      </c>
      <c r="H480">
        <v>60000012248847</v>
      </c>
      <c r="I480" t="s">
        <v>2189</v>
      </c>
      <c r="J480" t="s">
        <v>2190</v>
      </c>
      <c r="M480" t="s">
        <v>33</v>
      </c>
      <c r="N480">
        <v>60000015461254</v>
      </c>
      <c r="O480">
        <v>60000016462668</v>
      </c>
      <c r="P480">
        <v>140217000000444</v>
      </c>
      <c r="R480" t="s">
        <v>34</v>
      </c>
      <c r="S480" t="s">
        <v>35</v>
      </c>
      <c r="T480" t="s">
        <v>36</v>
      </c>
      <c r="W480" t="s">
        <v>37</v>
      </c>
      <c r="AC480" t="s">
        <v>2191</v>
      </c>
      <c r="AD480" t="s">
        <v>1495</v>
      </c>
      <c r="AE480" s="14" t="str">
        <f t="shared" si="518"/>
        <v>Conversamos sobre diferenças dos IPs, cenário novo consenso e comorbidades manejo e manuseio.</v>
      </c>
      <c r="AF480" s="14" t="str">
        <f t="shared" si="530"/>
        <v>Conversamos sobre diferenças dos IPs, cenário novo consenso e comorbidades manejo e manuseio.</v>
      </c>
      <c r="AG480" s="14">
        <f t="shared" si="531"/>
        <v>1</v>
      </c>
      <c r="AH480" s="14">
        <f t="shared" ref="AH480:AL480" si="559">IFERROR(FIND("#",$AF480,AG480+1),LEN($AF480)+1)</f>
        <v>94</v>
      </c>
      <c r="AI480" s="14">
        <f t="shared" si="559"/>
        <v>94</v>
      </c>
      <c r="AJ480" s="14">
        <f t="shared" si="559"/>
        <v>94</v>
      </c>
      <c r="AK480" s="14">
        <f t="shared" si="559"/>
        <v>94</v>
      </c>
      <c r="AL480" s="14">
        <f t="shared" si="559"/>
        <v>94</v>
      </c>
      <c r="AM480" s="14" t="str">
        <f t="shared" si="552"/>
        <v>Conversamos sobre diferenças dos IPs, cenário novo consenso e comorbidades manejo e manuseio.</v>
      </c>
      <c r="AN480" s="14" t="str">
        <f t="shared" si="553"/>
        <v/>
      </c>
      <c r="AO480" s="14" t="str">
        <f t="shared" si="554"/>
        <v/>
      </c>
      <c r="AP480" s="14" t="str">
        <f t="shared" si="555"/>
        <v/>
      </c>
      <c r="AQ480" s="14" t="str">
        <f t="shared" si="556"/>
        <v/>
      </c>
      <c r="AR480" s="14" t="str">
        <f t="shared" si="557"/>
        <v/>
      </c>
    </row>
    <row r="481" spans="1:44" x14ac:dyDescent="0.25">
      <c r="A481">
        <v>1</v>
      </c>
      <c r="B481" t="s">
        <v>28</v>
      </c>
      <c r="C481">
        <v>392102</v>
      </c>
      <c r="D481" s="40">
        <v>41374.413194444402</v>
      </c>
      <c r="E481" s="40">
        <v>41374.938888888901</v>
      </c>
      <c r="F481" s="40">
        <v>41374.90625</v>
      </c>
      <c r="G481" t="s">
        <v>29</v>
      </c>
      <c r="H481">
        <v>60000017966300</v>
      </c>
      <c r="I481" t="s">
        <v>2192</v>
      </c>
      <c r="J481" t="s">
        <v>2193</v>
      </c>
      <c r="K481" t="s">
        <v>45</v>
      </c>
      <c r="L481">
        <v>3</v>
      </c>
      <c r="M481" t="s">
        <v>33</v>
      </c>
      <c r="N481">
        <v>60000015461254</v>
      </c>
      <c r="O481">
        <v>60000016462668</v>
      </c>
      <c r="P481">
        <v>140217000000437</v>
      </c>
      <c r="R481" t="s">
        <v>34</v>
      </c>
      <c r="S481" t="s">
        <v>35</v>
      </c>
      <c r="T481" t="s">
        <v>36</v>
      </c>
      <c r="W481" t="s">
        <v>37</v>
      </c>
      <c r="AC481" t="s">
        <v>2194</v>
      </c>
      <c r="AD481" t="s">
        <v>1437</v>
      </c>
      <c r="AE481" s="14" t="str">
        <f t="shared" si="518"/>
        <v>Conversa sobre ATHUS NO NE.</v>
      </c>
      <c r="AF481" s="14" t="str">
        <f t="shared" si="530"/>
        <v>Conversa sobre ATHUS NO NE.</v>
      </c>
      <c r="AG481" s="14">
        <f t="shared" si="531"/>
        <v>1</v>
      </c>
      <c r="AH481" s="14">
        <f t="shared" ref="AH481:AL481" si="560">IFERROR(FIND("#",$AF481,AG481+1),LEN($AF481)+1)</f>
        <v>28</v>
      </c>
      <c r="AI481" s="14">
        <f t="shared" si="560"/>
        <v>28</v>
      </c>
      <c r="AJ481" s="14">
        <f t="shared" si="560"/>
        <v>28</v>
      </c>
      <c r="AK481" s="14">
        <f t="shared" si="560"/>
        <v>28</v>
      </c>
      <c r="AL481" s="14">
        <f t="shared" si="560"/>
        <v>28</v>
      </c>
      <c r="AM481" s="14" t="str">
        <f t="shared" si="552"/>
        <v>Conversa sobre ATHUS NO NE.</v>
      </c>
      <c r="AN481" s="14" t="str">
        <f t="shared" si="553"/>
        <v/>
      </c>
      <c r="AO481" s="14" t="str">
        <f t="shared" si="554"/>
        <v/>
      </c>
      <c r="AP481" s="14" t="str">
        <f t="shared" si="555"/>
        <v/>
      </c>
      <c r="AQ481" s="14" t="str">
        <f t="shared" si="556"/>
        <v/>
      </c>
      <c r="AR481" s="14" t="str">
        <f t="shared" si="557"/>
        <v/>
      </c>
    </row>
    <row r="482" spans="1:44" x14ac:dyDescent="0.25">
      <c r="A482">
        <v>1</v>
      </c>
      <c r="B482" t="s">
        <v>28</v>
      </c>
      <c r="C482">
        <v>392102</v>
      </c>
      <c r="D482" s="40">
        <v>41373.5</v>
      </c>
      <c r="E482" s="40">
        <v>41373.9243055556</v>
      </c>
      <c r="F482" s="40">
        <v>41374.895138888904</v>
      </c>
      <c r="G482" t="s">
        <v>29</v>
      </c>
      <c r="H482">
        <v>60000012312007</v>
      </c>
      <c r="I482" t="s">
        <v>2195</v>
      </c>
      <c r="J482" t="s">
        <v>2196</v>
      </c>
      <c r="K482" t="s">
        <v>32</v>
      </c>
      <c r="L482">
        <v>3</v>
      </c>
      <c r="M482" t="s">
        <v>33</v>
      </c>
      <c r="N482">
        <v>60000015461254</v>
      </c>
      <c r="O482">
        <v>60000016462668</v>
      </c>
      <c r="P482">
        <v>140217000000428</v>
      </c>
      <c r="R482" t="s">
        <v>34</v>
      </c>
      <c r="S482" t="s">
        <v>35</v>
      </c>
      <c r="T482" t="s">
        <v>36</v>
      </c>
      <c r="W482" t="s">
        <v>37</v>
      </c>
      <c r="AC482" t="s">
        <v>2197</v>
      </c>
      <c r="AD482" t="s">
        <v>1495</v>
      </c>
      <c r="AE482" s="14" t="str">
        <f t="shared" si="518"/>
        <v>Justificou sua ausência no ATHUS, conversamos sobre pacientes sorodiscordantes e uso do Kaletra.</v>
      </c>
      <c r="AF482" s="14" t="str">
        <f t="shared" si="530"/>
        <v>Justificou sua ausência no ATHUS, conversamos sobre pacientes sorodiscordantes e uso do Kaletra.</v>
      </c>
      <c r="AG482" s="14">
        <f t="shared" si="531"/>
        <v>1</v>
      </c>
      <c r="AH482" s="14">
        <f t="shared" ref="AH482:AL482" si="561">IFERROR(FIND("#",$AF482,AG482+1),LEN($AF482)+1)</f>
        <v>97</v>
      </c>
      <c r="AI482" s="14">
        <f t="shared" si="561"/>
        <v>97</v>
      </c>
      <c r="AJ482" s="14">
        <f t="shared" si="561"/>
        <v>97</v>
      </c>
      <c r="AK482" s="14">
        <f t="shared" si="561"/>
        <v>97</v>
      </c>
      <c r="AL482" s="14">
        <f t="shared" si="561"/>
        <v>97</v>
      </c>
      <c r="AM482" s="14" t="str">
        <f t="shared" si="552"/>
        <v>Justificou sua ausência no ATHUS, conversamos sobre pacientes sorodiscordantes e uso do Kaletra.</v>
      </c>
      <c r="AN482" s="14" t="str">
        <f t="shared" si="553"/>
        <v/>
      </c>
      <c r="AO482" s="14" t="str">
        <f t="shared" si="554"/>
        <v/>
      </c>
      <c r="AP482" s="14" t="str">
        <f t="shared" si="555"/>
        <v/>
      </c>
      <c r="AQ482" s="14" t="str">
        <f t="shared" si="556"/>
        <v/>
      </c>
      <c r="AR482" s="14" t="str">
        <f t="shared" si="557"/>
        <v/>
      </c>
    </row>
    <row r="483" spans="1:44" x14ac:dyDescent="0.25">
      <c r="A483">
        <v>1</v>
      </c>
      <c r="B483" t="s">
        <v>28</v>
      </c>
      <c r="C483">
        <v>392102</v>
      </c>
      <c r="D483" s="40">
        <v>41373.427083333299</v>
      </c>
      <c r="E483" s="40">
        <v>41373.918055555601</v>
      </c>
      <c r="F483" s="40">
        <v>41373.881944444402</v>
      </c>
      <c r="G483" t="s">
        <v>29</v>
      </c>
      <c r="H483">
        <v>60000017970808</v>
      </c>
      <c r="I483" t="s">
        <v>2198</v>
      </c>
      <c r="J483" t="s">
        <v>2199</v>
      </c>
      <c r="K483" t="s">
        <v>45</v>
      </c>
      <c r="L483">
        <v>3</v>
      </c>
      <c r="M483" t="s">
        <v>33</v>
      </c>
      <c r="N483">
        <v>60000015461254</v>
      </c>
      <c r="O483">
        <v>60000016462668</v>
      </c>
      <c r="P483">
        <v>140217000000414</v>
      </c>
      <c r="R483" t="s">
        <v>34</v>
      </c>
      <c r="S483" t="s">
        <v>35</v>
      </c>
      <c r="T483" t="s">
        <v>36</v>
      </c>
      <c r="W483" t="s">
        <v>37</v>
      </c>
      <c r="AC483" t="s">
        <v>2200</v>
      </c>
      <c r="AD483" t="s">
        <v>1437</v>
      </c>
      <c r="AE483" s="14" t="str">
        <f t="shared" si="518"/>
        <v>Conversa sobre novo consenso, casais sorodiscordantes e benefícios presente nos dados do estudo 720, referente ganho de CD4, independente do basal.</v>
      </c>
      <c r="AF483" s="14" t="str">
        <f t="shared" si="530"/>
        <v>Conversa sobre novo consenso, casais sorodiscordantes e benefícios presente nos dados do estudo 720, referente ganho de CD4, independente do basal.</v>
      </c>
      <c r="AG483" s="14">
        <f t="shared" si="531"/>
        <v>1</v>
      </c>
      <c r="AH483" s="14">
        <f t="shared" ref="AH483:AL483" si="562">IFERROR(FIND("#",$AF483,AG483+1),LEN($AF483)+1)</f>
        <v>148</v>
      </c>
      <c r="AI483" s="14">
        <f t="shared" si="562"/>
        <v>148</v>
      </c>
      <c r="AJ483" s="14">
        <f t="shared" si="562"/>
        <v>148</v>
      </c>
      <c r="AK483" s="14">
        <f t="shared" si="562"/>
        <v>148</v>
      </c>
      <c r="AL483" s="14">
        <f t="shared" si="562"/>
        <v>148</v>
      </c>
      <c r="AM483" s="14" t="str">
        <f t="shared" si="552"/>
        <v>Conversa sobre novo consenso, casais sorodiscordantes e benefícios presente nos dados do estudo 720, referente ganho de CD4, independente do basal.</v>
      </c>
      <c r="AN483" s="14" t="str">
        <f t="shared" si="553"/>
        <v/>
      </c>
      <c r="AO483" s="14" t="str">
        <f t="shared" si="554"/>
        <v/>
      </c>
      <c r="AP483" s="14" t="str">
        <f t="shared" si="555"/>
        <v/>
      </c>
      <c r="AQ483" s="14" t="str">
        <f t="shared" si="556"/>
        <v/>
      </c>
      <c r="AR483" s="14" t="str">
        <f t="shared" si="557"/>
        <v/>
      </c>
    </row>
    <row r="484" spans="1:44" x14ac:dyDescent="0.25">
      <c r="A484">
        <v>1</v>
      </c>
      <c r="B484" t="s">
        <v>28</v>
      </c>
      <c r="C484">
        <v>392102</v>
      </c>
      <c r="D484" s="40">
        <v>41373.413194444402</v>
      </c>
      <c r="E484" s="40">
        <v>41373.922222222202</v>
      </c>
      <c r="F484" s="40">
        <v>41373.881944444402</v>
      </c>
      <c r="G484" t="s">
        <v>29</v>
      </c>
      <c r="H484">
        <v>60000012599807</v>
      </c>
      <c r="I484" t="s">
        <v>2201</v>
      </c>
      <c r="J484" t="s">
        <v>2202</v>
      </c>
      <c r="K484" t="s">
        <v>32</v>
      </c>
      <c r="L484">
        <v>3</v>
      </c>
      <c r="M484" t="s">
        <v>33</v>
      </c>
      <c r="N484">
        <v>60000015461254</v>
      </c>
      <c r="O484">
        <v>60000016462668</v>
      </c>
      <c r="P484">
        <v>140217000000421</v>
      </c>
      <c r="R484" t="s">
        <v>34</v>
      </c>
      <c r="S484" t="s">
        <v>35</v>
      </c>
      <c r="T484" t="s">
        <v>36</v>
      </c>
      <c r="W484" t="s">
        <v>37</v>
      </c>
      <c r="AC484" t="s">
        <v>2203</v>
      </c>
      <c r="AD484" t="s">
        <v>1495</v>
      </c>
      <c r="AE484" s="14" t="str">
        <f t="shared" si="518"/>
        <v>conversa sobre novo consenso, ponto de corte e novos perfis.Abordamos SNC e penetração efetiva e neuropatia do Kaletra.</v>
      </c>
      <c r="AF484" s="14" t="str">
        <f t="shared" si="530"/>
        <v>conversa sobre novo consenso, ponto de corte e novos perfis.Abordamos SNC e penetração efetiva e neuropatia do Kaletra.</v>
      </c>
      <c r="AG484" s="14">
        <f t="shared" si="531"/>
        <v>1</v>
      </c>
      <c r="AH484" s="14">
        <f t="shared" ref="AH484:AL484" si="563">IFERROR(FIND("#",$AF484,AG484+1),LEN($AF484)+1)</f>
        <v>120</v>
      </c>
      <c r="AI484" s="14">
        <f t="shared" si="563"/>
        <v>120</v>
      </c>
      <c r="AJ484" s="14">
        <f t="shared" si="563"/>
        <v>120</v>
      </c>
      <c r="AK484" s="14">
        <f t="shared" si="563"/>
        <v>120</v>
      </c>
      <c r="AL484" s="14">
        <f t="shared" si="563"/>
        <v>120</v>
      </c>
      <c r="AM484" s="14" t="str">
        <f t="shared" si="552"/>
        <v>conversa sobre novo consenso, ponto de corte e novos perfis.Abordamos SNC e penetração efetiva e neuropatia do Kaletra.</v>
      </c>
      <c r="AN484" s="14" t="str">
        <f t="shared" si="553"/>
        <v/>
      </c>
      <c r="AO484" s="14" t="str">
        <f t="shared" si="554"/>
        <v/>
      </c>
      <c r="AP484" s="14" t="str">
        <f t="shared" si="555"/>
        <v/>
      </c>
      <c r="AQ484" s="14" t="str">
        <f t="shared" si="556"/>
        <v/>
      </c>
      <c r="AR484" s="14" t="str">
        <f t="shared" si="557"/>
        <v/>
      </c>
    </row>
    <row r="485" spans="1:44" x14ac:dyDescent="0.25">
      <c r="A485">
        <v>1</v>
      </c>
      <c r="B485" t="s">
        <v>28</v>
      </c>
      <c r="C485">
        <v>392102</v>
      </c>
      <c r="D485" s="40">
        <v>41373.404166666704</v>
      </c>
      <c r="E485" s="40">
        <v>41373.40625</v>
      </c>
      <c r="F485" s="40">
        <v>41373.871527777803</v>
      </c>
      <c r="G485" t="s">
        <v>29</v>
      </c>
      <c r="H485">
        <v>60000012533287</v>
      </c>
      <c r="I485" t="s">
        <v>2204</v>
      </c>
      <c r="J485" t="s">
        <v>2205</v>
      </c>
      <c r="K485" t="s">
        <v>32</v>
      </c>
      <c r="L485">
        <v>3</v>
      </c>
      <c r="M485" t="s">
        <v>33</v>
      </c>
      <c r="N485">
        <v>60000015461254</v>
      </c>
      <c r="O485">
        <v>60000016462668</v>
      </c>
      <c r="P485">
        <v>140217000000407</v>
      </c>
      <c r="R485" t="s">
        <v>34</v>
      </c>
      <c r="S485" t="s">
        <v>35</v>
      </c>
      <c r="T485" t="s">
        <v>36</v>
      </c>
      <c r="W485" t="s">
        <v>37</v>
      </c>
      <c r="AC485" t="s">
        <v>2206</v>
      </c>
      <c r="AD485" t="s">
        <v>1495</v>
      </c>
      <c r="AE485" s="14" t="str">
        <f t="shared" si="518"/>
        <v>Conversamos sobre novo consenso, acompanhamento casais sorodiscordantes e uso de Kaletra.Reforçamos importância de manter a cabeça ATIVA, através de ARVs que penetram neuroativamente no LICOR.</v>
      </c>
      <c r="AF485" s="14" t="str">
        <f t="shared" si="530"/>
        <v>Conversamos sobre novo consenso, acompanhamento casais sorodiscordantes e uso de Kaletra.Reforçamos importância de manter a cabeça ATIVA, através de ARVs que penetram neuroativamente no LICOR.</v>
      </c>
      <c r="AG485" s="14">
        <f t="shared" si="531"/>
        <v>1</v>
      </c>
      <c r="AH485" s="14">
        <f t="shared" ref="AH485:AL485" si="564">IFERROR(FIND("#",$AF485,AG485+1),LEN($AF485)+1)</f>
        <v>193</v>
      </c>
      <c r="AI485" s="14">
        <f t="shared" si="564"/>
        <v>193</v>
      </c>
      <c r="AJ485" s="14">
        <f t="shared" si="564"/>
        <v>193</v>
      </c>
      <c r="AK485" s="14">
        <f t="shared" si="564"/>
        <v>193</v>
      </c>
      <c r="AL485" s="14">
        <f t="shared" si="564"/>
        <v>193</v>
      </c>
      <c r="AM485" s="14" t="str">
        <f t="shared" si="552"/>
        <v>Conversamos sobre novo consenso, acompanhamento casais sorodiscordantes e uso de Kaletra.Reforçamos importância de manter a cabeça ATIVA, através de ARVs que penetram neuroativamente no LICOR.</v>
      </c>
      <c r="AN485" s="14" t="str">
        <f t="shared" si="553"/>
        <v/>
      </c>
      <c r="AO485" s="14" t="str">
        <f t="shared" si="554"/>
        <v/>
      </c>
      <c r="AP485" s="14" t="str">
        <f t="shared" si="555"/>
        <v/>
      </c>
      <c r="AQ485" s="14" t="str">
        <f t="shared" si="556"/>
        <v/>
      </c>
      <c r="AR485" s="14" t="str">
        <f t="shared" si="557"/>
        <v/>
      </c>
    </row>
    <row r="486" spans="1:44" x14ac:dyDescent="0.25">
      <c r="A486">
        <v>1</v>
      </c>
      <c r="B486" t="s">
        <v>28</v>
      </c>
      <c r="C486">
        <v>392102</v>
      </c>
      <c r="D486" s="40">
        <v>41372.631944444402</v>
      </c>
      <c r="E486" s="40">
        <v>41372.956944444399</v>
      </c>
      <c r="F486" s="40">
        <v>41372.918749999997</v>
      </c>
      <c r="G486" t="s">
        <v>29</v>
      </c>
      <c r="H486">
        <v>60000017965972</v>
      </c>
      <c r="I486" t="s">
        <v>292</v>
      </c>
      <c r="J486" t="s">
        <v>293</v>
      </c>
      <c r="K486" t="s">
        <v>32</v>
      </c>
      <c r="L486">
        <v>3</v>
      </c>
      <c r="M486" t="s">
        <v>33</v>
      </c>
      <c r="N486">
        <v>60000015461254</v>
      </c>
      <c r="O486">
        <v>60000016462668</v>
      </c>
      <c r="P486">
        <v>140217000000398</v>
      </c>
      <c r="R486" t="s">
        <v>34</v>
      </c>
      <c r="S486" t="s">
        <v>35</v>
      </c>
      <c r="T486" t="s">
        <v>36</v>
      </c>
      <c r="W486" t="s">
        <v>37</v>
      </c>
      <c r="AC486" t="s">
        <v>294</v>
      </c>
      <c r="AD486" t="s">
        <v>1437</v>
      </c>
      <c r="AE486" s="14" t="str">
        <f t="shared" si="518"/>
        <v>Conversa sobre artigos de Dr. Ricardo Diaz e Estevão Portela, e o novo Consenso. Pedimos para observar importância da penetração do Kaletra e Azt no SNC.</v>
      </c>
      <c r="AF486" s="14" t="str">
        <f t="shared" si="530"/>
        <v>Conversa sobre artigos de Dr. Ricardo Diaz e Estevão Portela, e o novo Consenso. Pedimos para observar importância da penetração do Kaletra e Azt no SNC.</v>
      </c>
      <c r="AG486" s="14">
        <f t="shared" si="531"/>
        <v>1</v>
      </c>
      <c r="AH486" s="14">
        <f t="shared" ref="AH486:AL486" si="565">IFERROR(FIND("#",$AF486,AG486+1),LEN($AF486)+1)</f>
        <v>154</v>
      </c>
      <c r="AI486" s="14">
        <f t="shared" si="565"/>
        <v>154</v>
      </c>
      <c r="AJ486" s="14">
        <f t="shared" si="565"/>
        <v>154</v>
      </c>
      <c r="AK486" s="14">
        <f t="shared" si="565"/>
        <v>154</v>
      </c>
      <c r="AL486" s="14">
        <f t="shared" si="565"/>
        <v>154</v>
      </c>
      <c r="AM486" s="14" t="str">
        <f t="shared" si="552"/>
        <v>Conversa sobre artigos de Dr. Ricardo Diaz e Estevão Portela, e o novo Consenso. Pedimos para observar importância da penetração do Kaletra e Azt no SNC.</v>
      </c>
      <c r="AN486" s="14" t="str">
        <f t="shared" si="553"/>
        <v/>
      </c>
      <c r="AO486" s="14" t="str">
        <f t="shared" si="554"/>
        <v/>
      </c>
      <c r="AP486" s="14" t="str">
        <f t="shared" si="555"/>
        <v/>
      </c>
      <c r="AQ486" s="14" t="str">
        <f t="shared" si="556"/>
        <v/>
      </c>
      <c r="AR486" s="14" t="str">
        <f t="shared" si="557"/>
        <v/>
      </c>
    </row>
    <row r="487" spans="1:44" x14ac:dyDescent="0.25">
      <c r="A487">
        <v>1</v>
      </c>
      <c r="B487" t="s">
        <v>28</v>
      </c>
      <c r="C487">
        <v>392102</v>
      </c>
      <c r="D487" s="40">
        <v>41372.461805555598</v>
      </c>
      <c r="E487" s="40">
        <v>41372.952777777798</v>
      </c>
      <c r="F487" s="40">
        <v>41372.918749999997</v>
      </c>
      <c r="G487" t="s">
        <v>29</v>
      </c>
      <c r="H487">
        <v>60000012508435</v>
      </c>
      <c r="I487" t="s">
        <v>295</v>
      </c>
      <c r="J487" t="s">
        <v>296</v>
      </c>
      <c r="K487" t="s">
        <v>32</v>
      </c>
      <c r="L487">
        <v>3</v>
      </c>
      <c r="M487" t="s">
        <v>33</v>
      </c>
      <c r="N487">
        <v>60000015461254</v>
      </c>
      <c r="O487">
        <v>60000016462668</v>
      </c>
      <c r="P487">
        <v>140217000000391</v>
      </c>
      <c r="R487" t="s">
        <v>34</v>
      </c>
      <c r="S487" t="s">
        <v>35</v>
      </c>
      <c r="T487" t="s">
        <v>36</v>
      </c>
      <c r="W487" t="s">
        <v>37</v>
      </c>
      <c r="AC487" t="s">
        <v>297</v>
      </c>
      <c r="AD487" t="s">
        <v>1450</v>
      </c>
      <c r="AE487" s="14" t="str">
        <f t="shared" si="518"/>
        <v>Conversa sobre Consenso e uso de Kaletra em Mulheres.</v>
      </c>
      <c r="AF487" s="14" t="str">
        <f t="shared" si="530"/>
        <v>Conversa sobre Consenso e uso de Kaletra em Mulheres.</v>
      </c>
      <c r="AG487" s="14">
        <f t="shared" si="531"/>
        <v>1</v>
      </c>
      <c r="AH487" s="14">
        <f t="shared" ref="AH487:AL487" si="566">IFERROR(FIND("#",$AF487,AG487+1),LEN($AF487)+1)</f>
        <v>54</v>
      </c>
      <c r="AI487" s="14">
        <f t="shared" si="566"/>
        <v>54</v>
      </c>
      <c r="AJ487" s="14">
        <f t="shared" si="566"/>
        <v>54</v>
      </c>
      <c r="AK487" s="14">
        <f t="shared" si="566"/>
        <v>54</v>
      </c>
      <c r="AL487" s="14">
        <f t="shared" si="566"/>
        <v>54</v>
      </c>
      <c r="AM487" s="14" t="str">
        <f t="shared" si="552"/>
        <v>Conversa sobre Consenso e uso de Kaletra em Mulheres.</v>
      </c>
      <c r="AN487" s="14" t="str">
        <f t="shared" si="553"/>
        <v/>
      </c>
      <c r="AO487" s="14" t="str">
        <f t="shared" si="554"/>
        <v/>
      </c>
      <c r="AP487" s="14" t="str">
        <f t="shared" si="555"/>
        <v/>
      </c>
      <c r="AQ487" s="14" t="str">
        <f t="shared" si="556"/>
        <v/>
      </c>
      <c r="AR487" s="14" t="str">
        <f t="shared" si="557"/>
        <v/>
      </c>
    </row>
    <row r="488" spans="1:44" x14ac:dyDescent="0.25">
      <c r="A488">
        <v>1</v>
      </c>
      <c r="B488" t="s">
        <v>28</v>
      </c>
      <c r="C488">
        <v>392102</v>
      </c>
      <c r="D488" s="40">
        <v>41369.458333333299</v>
      </c>
      <c r="E488" s="40">
        <v>41369.938888888901</v>
      </c>
      <c r="F488" s="40">
        <v>41372.907638888901</v>
      </c>
      <c r="G488" t="s">
        <v>29</v>
      </c>
      <c r="H488">
        <v>60000012249235</v>
      </c>
      <c r="I488" t="s">
        <v>298</v>
      </c>
      <c r="J488" t="s">
        <v>299</v>
      </c>
      <c r="K488" t="s">
        <v>41</v>
      </c>
      <c r="L488">
        <v>3</v>
      </c>
      <c r="M488" t="s">
        <v>33</v>
      </c>
      <c r="N488">
        <v>60000015461254</v>
      </c>
      <c r="O488">
        <v>60000016462668</v>
      </c>
      <c r="P488">
        <v>140217000000382</v>
      </c>
      <c r="R488" t="s">
        <v>34</v>
      </c>
      <c r="S488" t="s">
        <v>35</v>
      </c>
      <c r="T488" t="s">
        <v>36</v>
      </c>
      <c r="W488" t="s">
        <v>37</v>
      </c>
      <c r="AC488" t="s">
        <v>300</v>
      </c>
      <c r="AD488" t="s">
        <v>1450</v>
      </c>
      <c r="AE488" s="14" t="str">
        <f t="shared" si="518"/>
        <v>Conversa sobre prevalência e incidência de novos casos na emergência/urgência do HCP.</v>
      </c>
      <c r="AF488" s="14" t="str">
        <f t="shared" si="530"/>
        <v>Conversa sobre prevalência e incidência de novos casos na emergência/urgência do HCP.</v>
      </c>
      <c r="AG488" s="14">
        <f t="shared" si="531"/>
        <v>1</v>
      </c>
      <c r="AH488" s="14">
        <f t="shared" ref="AH488:AL488" si="567">IFERROR(FIND("#",$AF488,AG488+1),LEN($AF488)+1)</f>
        <v>86</v>
      </c>
      <c r="AI488" s="14">
        <f t="shared" si="567"/>
        <v>86</v>
      </c>
      <c r="AJ488" s="14">
        <f t="shared" si="567"/>
        <v>86</v>
      </c>
      <c r="AK488" s="14">
        <f t="shared" si="567"/>
        <v>86</v>
      </c>
      <c r="AL488" s="14">
        <f t="shared" si="567"/>
        <v>86</v>
      </c>
      <c r="AM488" s="14" t="str">
        <f t="shared" si="552"/>
        <v>Conversa sobre prevalência e incidência de novos casos na emergência/urgência do HCP.</v>
      </c>
      <c r="AN488" s="14" t="str">
        <f t="shared" si="553"/>
        <v/>
      </c>
      <c r="AO488" s="14" t="str">
        <f t="shared" si="554"/>
        <v/>
      </c>
      <c r="AP488" s="14" t="str">
        <f t="shared" si="555"/>
        <v/>
      </c>
      <c r="AQ488" s="14" t="str">
        <f t="shared" si="556"/>
        <v/>
      </c>
      <c r="AR488" s="14" t="str">
        <f t="shared" si="557"/>
        <v/>
      </c>
    </row>
    <row r="489" spans="1:44" x14ac:dyDescent="0.25">
      <c r="A489">
        <v>1</v>
      </c>
      <c r="B489" t="s">
        <v>28</v>
      </c>
      <c r="C489">
        <v>392102</v>
      </c>
      <c r="D489" s="40">
        <v>41369.416666666701</v>
      </c>
      <c r="E489" s="40">
        <v>41369.936111111099</v>
      </c>
      <c r="F489" s="40">
        <v>41372.907638888901</v>
      </c>
      <c r="G489" t="s">
        <v>29</v>
      </c>
      <c r="H489">
        <v>60000017964576</v>
      </c>
      <c r="I489" t="s">
        <v>301</v>
      </c>
      <c r="J489" t="s">
        <v>302</v>
      </c>
      <c r="K489" t="s">
        <v>32</v>
      </c>
      <c r="M489" t="s">
        <v>33</v>
      </c>
      <c r="N489">
        <v>60000015461254</v>
      </c>
      <c r="O489">
        <v>60000016462668</v>
      </c>
      <c r="P489">
        <v>140217000000376</v>
      </c>
      <c r="R489" t="s">
        <v>34</v>
      </c>
      <c r="S489" t="s">
        <v>35</v>
      </c>
      <c r="T489" t="s">
        <v>61</v>
      </c>
      <c r="W489" t="s">
        <v>37</v>
      </c>
      <c r="AC489" t="s">
        <v>303</v>
      </c>
      <c r="AD489" t="s">
        <v>1437</v>
      </c>
      <c r="AE489" s="14" t="str">
        <f t="shared" si="518"/>
        <v>Conversa sobre congresso brasileiro e rima.</v>
      </c>
      <c r="AF489" s="14" t="str">
        <f t="shared" si="530"/>
        <v>Conversa sobre congresso brasileiro e rima.</v>
      </c>
      <c r="AG489" s="14">
        <f t="shared" si="531"/>
        <v>1</v>
      </c>
      <c r="AH489" s="14">
        <f t="shared" ref="AH489:AL489" si="568">IFERROR(FIND("#",$AF489,AG489+1),LEN($AF489)+1)</f>
        <v>44</v>
      </c>
      <c r="AI489" s="14">
        <f t="shared" si="568"/>
        <v>44</v>
      </c>
      <c r="AJ489" s="14">
        <f t="shared" si="568"/>
        <v>44</v>
      </c>
      <c r="AK489" s="14">
        <f t="shared" si="568"/>
        <v>44</v>
      </c>
      <c r="AL489" s="14">
        <f t="shared" si="568"/>
        <v>44</v>
      </c>
      <c r="AM489" s="14" t="str">
        <f t="shared" si="552"/>
        <v>Conversa sobre congresso brasileiro e rima.</v>
      </c>
      <c r="AN489" s="14" t="str">
        <f t="shared" si="553"/>
        <v/>
      </c>
      <c r="AO489" s="14" t="str">
        <f t="shared" si="554"/>
        <v/>
      </c>
      <c r="AP489" s="14" t="str">
        <f t="shared" si="555"/>
        <v/>
      </c>
      <c r="AQ489" s="14" t="str">
        <f t="shared" si="556"/>
        <v/>
      </c>
      <c r="AR489" s="14" t="str">
        <f t="shared" si="557"/>
        <v/>
      </c>
    </row>
    <row r="490" spans="1:44" x14ac:dyDescent="0.25">
      <c r="A490">
        <v>1</v>
      </c>
      <c r="B490" t="s">
        <v>28</v>
      </c>
      <c r="C490">
        <v>392102</v>
      </c>
      <c r="D490" s="40">
        <v>41368.697916666701</v>
      </c>
      <c r="E490" s="40">
        <v>41368.944444444402</v>
      </c>
      <c r="F490" s="40">
        <v>41369.893750000003</v>
      </c>
      <c r="G490" t="s">
        <v>29</v>
      </c>
      <c r="H490">
        <v>60000017965976</v>
      </c>
      <c r="I490" t="s">
        <v>304</v>
      </c>
      <c r="J490" t="s">
        <v>305</v>
      </c>
      <c r="K490" t="s">
        <v>32</v>
      </c>
      <c r="L490">
        <v>3</v>
      </c>
      <c r="M490" t="s">
        <v>33</v>
      </c>
      <c r="N490">
        <v>60000015461254</v>
      </c>
      <c r="O490">
        <v>60000016462668</v>
      </c>
      <c r="P490">
        <v>140217000000369</v>
      </c>
      <c r="R490" t="s">
        <v>34</v>
      </c>
      <c r="S490" t="s">
        <v>35</v>
      </c>
      <c r="T490" t="s">
        <v>36</v>
      </c>
      <c r="W490" t="s">
        <v>37</v>
      </c>
      <c r="AC490" t="s">
        <v>306</v>
      </c>
      <c r="AD490" t="s">
        <v>1437</v>
      </c>
      <c r="AE490" s="14" t="str">
        <f t="shared" si="518"/>
        <v>Diálogo sobre uso de Kaletra diante do novo consenso.</v>
      </c>
      <c r="AF490" s="14" t="str">
        <f t="shared" si="530"/>
        <v>Diálogo sobre uso de Kaletra diante do novo consenso.</v>
      </c>
      <c r="AG490" s="14">
        <f t="shared" si="531"/>
        <v>1</v>
      </c>
      <c r="AH490" s="14">
        <f t="shared" ref="AH490:AL490" si="569">IFERROR(FIND("#",$AF490,AG490+1),LEN($AF490)+1)</f>
        <v>54</v>
      </c>
      <c r="AI490" s="14">
        <f t="shared" si="569"/>
        <v>54</v>
      </c>
      <c r="AJ490" s="14">
        <f t="shared" si="569"/>
        <v>54</v>
      </c>
      <c r="AK490" s="14">
        <f t="shared" si="569"/>
        <v>54</v>
      </c>
      <c r="AL490" s="14">
        <f t="shared" si="569"/>
        <v>54</v>
      </c>
      <c r="AM490" s="14" t="str">
        <f t="shared" si="552"/>
        <v>Diálogo sobre uso de Kaletra diante do novo consenso.</v>
      </c>
      <c r="AN490" s="14" t="str">
        <f t="shared" si="553"/>
        <v/>
      </c>
      <c r="AO490" s="14" t="str">
        <f t="shared" si="554"/>
        <v/>
      </c>
      <c r="AP490" s="14" t="str">
        <f t="shared" si="555"/>
        <v/>
      </c>
      <c r="AQ490" s="14" t="str">
        <f t="shared" si="556"/>
        <v/>
      </c>
      <c r="AR490" s="14" t="str">
        <f t="shared" si="557"/>
        <v/>
      </c>
    </row>
    <row r="491" spans="1:44" x14ac:dyDescent="0.25">
      <c r="A491">
        <v>1</v>
      </c>
      <c r="B491" t="s">
        <v>28</v>
      </c>
      <c r="C491">
        <v>392102</v>
      </c>
      <c r="D491" s="40">
        <v>41368.690972222197</v>
      </c>
      <c r="E491" s="40">
        <v>41368.943055555603</v>
      </c>
      <c r="F491" s="40">
        <v>41369.893750000003</v>
      </c>
      <c r="G491" t="s">
        <v>29</v>
      </c>
      <c r="H491">
        <v>60000017965980</v>
      </c>
      <c r="I491" t="s">
        <v>307</v>
      </c>
      <c r="J491" t="s">
        <v>308</v>
      </c>
      <c r="K491" t="s">
        <v>32</v>
      </c>
      <c r="L491">
        <v>3</v>
      </c>
      <c r="M491" t="s">
        <v>33</v>
      </c>
      <c r="N491">
        <v>60000015461254</v>
      </c>
      <c r="O491">
        <v>60000016462668</v>
      </c>
      <c r="P491">
        <v>140217000000362</v>
      </c>
      <c r="R491" t="s">
        <v>34</v>
      </c>
      <c r="S491" t="s">
        <v>35</v>
      </c>
      <c r="T491" t="s">
        <v>36</v>
      </c>
      <c r="W491" t="s">
        <v>37</v>
      </c>
      <c r="AC491" t="s">
        <v>309</v>
      </c>
      <c r="AD491" t="s">
        <v>1437</v>
      </c>
      <c r="AE491" s="14" t="str">
        <f t="shared" si="518"/>
        <v>Foco sobre novo consenso e ponto de corte para início de TARV.</v>
      </c>
      <c r="AF491" s="14" t="str">
        <f t="shared" si="530"/>
        <v>Foco sobre novo consenso e ponto de corte para início de TARV.</v>
      </c>
      <c r="AG491" s="14">
        <f t="shared" si="531"/>
        <v>1</v>
      </c>
      <c r="AH491" s="14">
        <f t="shared" ref="AH491:AL491" si="570">IFERROR(FIND("#",$AF491,AG491+1),LEN($AF491)+1)</f>
        <v>63</v>
      </c>
      <c r="AI491" s="14">
        <f t="shared" si="570"/>
        <v>63</v>
      </c>
      <c r="AJ491" s="14">
        <f t="shared" si="570"/>
        <v>63</v>
      </c>
      <c r="AK491" s="14">
        <f t="shared" si="570"/>
        <v>63</v>
      </c>
      <c r="AL491" s="14">
        <f t="shared" si="570"/>
        <v>63</v>
      </c>
      <c r="AM491" s="14" t="str">
        <f t="shared" si="552"/>
        <v>Foco sobre novo consenso e ponto de corte para início de TARV.</v>
      </c>
      <c r="AN491" s="14" t="str">
        <f t="shared" si="553"/>
        <v/>
      </c>
      <c r="AO491" s="14" t="str">
        <f t="shared" si="554"/>
        <v/>
      </c>
      <c r="AP491" s="14" t="str">
        <f t="shared" si="555"/>
        <v/>
      </c>
      <c r="AQ491" s="14" t="str">
        <f t="shared" si="556"/>
        <v/>
      </c>
      <c r="AR491" s="14" t="str">
        <f t="shared" si="557"/>
        <v/>
      </c>
    </row>
    <row r="492" spans="1:44" x14ac:dyDescent="0.25">
      <c r="A492">
        <v>1</v>
      </c>
      <c r="B492" t="s">
        <v>28</v>
      </c>
      <c r="C492">
        <v>392102</v>
      </c>
      <c r="D492" s="40">
        <v>41368.670138888898</v>
      </c>
      <c r="E492" s="40">
        <v>41368.941666666702</v>
      </c>
      <c r="F492" s="40">
        <v>41369.893750000003</v>
      </c>
      <c r="G492" t="s">
        <v>29</v>
      </c>
      <c r="H492">
        <v>60000012293375</v>
      </c>
      <c r="I492" t="s">
        <v>310</v>
      </c>
      <c r="J492" t="s">
        <v>311</v>
      </c>
      <c r="K492" t="s">
        <v>32</v>
      </c>
      <c r="L492">
        <v>3</v>
      </c>
      <c r="M492" t="s">
        <v>33</v>
      </c>
      <c r="N492">
        <v>60000015461254</v>
      </c>
      <c r="O492">
        <v>60000016462668</v>
      </c>
      <c r="P492">
        <v>140217000000355</v>
      </c>
      <c r="R492" t="s">
        <v>34</v>
      </c>
      <c r="S492" t="s">
        <v>35</v>
      </c>
      <c r="T492" t="s">
        <v>36</v>
      </c>
      <c r="W492" t="s">
        <v>37</v>
      </c>
      <c r="AC492" t="s">
        <v>312</v>
      </c>
      <c r="AD492" t="s">
        <v>1450</v>
      </c>
      <c r="AE492" s="14" t="str">
        <f t="shared" si="518"/>
        <v>Diálogo sobre novo consenso e os pacientes do HDIA.</v>
      </c>
      <c r="AF492" s="14" t="str">
        <f t="shared" si="530"/>
        <v>Diálogo sobre novo consenso e os pacientes do HDIA.</v>
      </c>
      <c r="AG492" s="14">
        <f t="shared" si="531"/>
        <v>1</v>
      </c>
      <c r="AH492" s="14">
        <f t="shared" ref="AH492:AL492" si="571">IFERROR(FIND("#",$AF492,AG492+1),LEN($AF492)+1)</f>
        <v>52</v>
      </c>
      <c r="AI492" s="14">
        <f t="shared" si="571"/>
        <v>52</v>
      </c>
      <c r="AJ492" s="14">
        <f t="shared" si="571"/>
        <v>52</v>
      </c>
      <c r="AK492" s="14">
        <f t="shared" si="571"/>
        <v>52</v>
      </c>
      <c r="AL492" s="14">
        <f t="shared" si="571"/>
        <v>52</v>
      </c>
      <c r="AM492" s="14" t="str">
        <f t="shared" si="552"/>
        <v>Diálogo sobre novo consenso e os pacientes do HDIA.</v>
      </c>
      <c r="AN492" s="14" t="str">
        <f t="shared" si="553"/>
        <v/>
      </c>
      <c r="AO492" s="14" t="str">
        <f t="shared" si="554"/>
        <v/>
      </c>
      <c r="AP492" s="14" t="str">
        <f t="shared" si="555"/>
        <v/>
      </c>
      <c r="AQ492" s="14" t="str">
        <f t="shared" si="556"/>
        <v/>
      </c>
      <c r="AR492" s="14" t="str">
        <f t="shared" si="557"/>
        <v/>
      </c>
    </row>
    <row r="493" spans="1:44" x14ac:dyDescent="0.25">
      <c r="A493">
        <v>1</v>
      </c>
      <c r="B493" t="s">
        <v>28</v>
      </c>
      <c r="C493">
        <v>392102</v>
      </c>
      <c r="D493" s="40">
        <v>41368.604166666701</v>
      </c>
      <c r="E493" s="40">
        <v>41368.940277777801</v>
      </c>
      <c r="F493" s="40">
        <v>41369.893750000003</v>
      </c>
      <c r="G493" t="s">
        <v>29</v>
      </c>
      <c r="H493">
        <v>60000012477359</v>
      </c>
      <c r="I493" t="s">
        <v>313</v>
      </c>
      <c r="J493" t="s">
        <v>314</v>
      </c>
      <c r="K493" t="s">
        <v>32</v>
      </c>
      <c r="L493">
        <v>6</v>
      </c>
      <c r="M493" t="s">
        <v>33</v>
      </c>
      <c r="N493">
        <v>60000015461254</v>
      </c>
      <c r="O493">
        <v>60000016462668</v>
      </c>
      <c r="P493">
        <v>140217000000348</v>
      </c>
      <c r="R493" t="s">
        <v>34</v>
      </c>
      <c r="S493" t="s">
        <v>35</v>
      </c>
      <c r="T493" t="s">
        <v>36</v>
      </c>
      <c r="W493" t="s">
        <v>37</v>
      </c>
      <c r="AC493" t="s">
        <v>315</v>
      </c>
      <c r="AD493" t="s">
        <v>1450</v>
      </c>
      <c r="AE493" s="14" t="str">
        <f t="shared" si="518"/>
        <v>Commentários sobre participação dos seus pupilos no ATHUS NO E NE. Questionamento sobre uso de Kaletra em TB.</v>
      </c>
      <c r="AF493" s="14" t="str">
        <f t="shared" si="530"/>
        <v>Commentários sobre participação dos seus pupilos no ATHUS NO E NE. Questionamento sobre uso de Kaletra em TB.</v>
      </c>
      <c r="AG493" s="14">
        <f t="shared" si="531"/>
        <v>1</v>
      </c>
      <c r="AH493" s="14">
        <f t="shared" ref="AH493:AL493" si="572">IFERROR(FIND("#",$AF493,AG493+1),LEN($AF493)+1)</f>
        <v>110</v>
      </c>
      <c r="AI493" s="14">
        <f t="shared" si="572"/>
        <v>110</v>
      </c>
      <c r="AJ493" s="14">
        <f t="shared" si="572"/>
        <v>110</v>
      </c>
      <c r="AK493" s="14">
        <f t="shared" si="572"/>
        <v>110</v>
      </c>
      <c r="AL493" s="14">
        <f t="shared" si="572"/>
        <v>110</v>
      </c>
      <c r="AM493" s="14" t="str">
        <f t="shared" si="552"/>
        <v>Commentários sobre participação dos seus pupilos no ATHUS NO E NE. Questionamento sobre uso de Kaletra em TB.</v>
      </c>
      <c r="AN493" s="14" t="str">
        <f t="shared" si="553"/>
        <v/>
      </c>
      <c r="AO493" s="14" t="str">
        <f t="shared" si="554"/>
        <v/>
      </c>
      <c r="AP493" s="14" t="str">
        <f t="shared" si="555"/>
        <v/>
      </c>
      <c r="AQ493" s="14" t="str">
        <f t="shared" si="556"/>
        <v/>
      </c>
      <c r="AR493" s="14" t="str">
        <f t="shared" si="557"/>
        <v/>
      </c>
    </row>
    <row r="494" spans="1:44" x14ac:dyDescent="0.25">
      <c r="A494">
        <v>1</v>
      </c>
      <c r="B494" t="s">
        <v>28</v>
      </c>
      <c r="C494">
        <v>392102</v>
      </c>
      <c r="D494" s="40">
        <v>41368.583333333299</v>
      </c>
      <c r="E494" s="40">
        <v>41368.938194444403</v>
      </c>
      <c r="F494" s="40">
        <v>41369.893750000003</v>
      </c>
      <c r="G494" t="s">
        <v>29</v>
      </c>
      <c r="H494">
        <v>60000012249535</v>
      </c>
      <c r="I494" t="s">
        <v>316</v>
      </c>
      <c r="J494" t="s">
        <v>317</v>
      </c>
      <c r="K494" t="s">
        <v>41</v>
      </c>
      <c r="L494">
        <v>4</v>
      </c>
      <c r="M494" t="s">
        <v>33</v>
      </c>
      <c r="N494">
        <v>60000015461254</v>
      </c>
      <c r="O494">
        <v>60000016462668</v>
      </c>
      <c r="P494">
        <v>140217000000341</v>
      </c>
      <c r="R494" t="s">
        <v>34</v>
      </c>
      <c r="S494" t="s">
        <v>35</v>
      </c>
      <c r="T494" t="s">
        <v>36</v>
      </c>
      <c r="W494" t="s">
        <v>37</v>
      </c>
      <c r="AC494" t="s">
        <v>318</v>
      </c>
      <c r="AD494" t="s">
        <v>1450</v>
      </c>
      <c r="AE494" s="14" t="str">
        <f t="shared" si="518"/>
        <v>Comentários sobre ATHUS NO E NE.</v>
      </c>
      <c r="AF494" s="14" t="str">
        <f t="shared" si="530"/>
        <v>Comentários sobre ATHUS NO E NE.</v>
      </c>
      <c r="AG494" s="14">
        <f t="shared" si="531"/>
        <v>1</v>
      </c>
      <c r="AH494" s="14">
        <f t="shared" ref="AH494:AL494" si="573">IFERROR(FIND("#",$AF494,AG494+1),LEN($AF494)+1)</f>
        <v>33</v>
      </c>
      <c r="AI494" s="14">
        <f t="shared" si="573"/>
        <v>33</v>
      </c>
      <c r="AJ494" s="14">
        <f t="shared" si="573"/>
        <v>33</v>
      </c>
      <c r="AK494" s="14">
        <f t="shared" si="573"/>
        <v>33</v>
      </c>
      <c r="AL494" s="14">
        <f t="shared" si="573"/>
        <v>33</v>
      </c>
      <c r="AM494" s="14" t="str">
        <f t="shared" si="552"/>
        <v>Comentários sobre ATHUS NO E NE.</v>
      </c>
      <c r="AN494" s="14" t="str">
        <f t="shared" si="553"/>
        <v/>
      </c>
      <c r="AO494" s="14" t="str">
        <f t="shared" si="554"/>
        <v/>
      </c>
      <c r="AP494" s="14" t="str">
        <f t="shared" si="555"/>
        <v/>
      </c>
      <c r="AQ494" s="14" t="str">
        <f t="shared" si="556"/>
        <v/>
      </c>
      <c r="AR494" s="14" t="str">
        <f t="shared" si="557"/>
        <v/>
      </c>
    </row>
    <row r="495" spans="1:44" x14ac:dyDescent="0.25">
      <c r="A495">
        <v>1</v>
      </c>
      <c r="B495" t="s">
        <v>28</v>
      </c>
      <c r="C495">
        <v>392102</v>
      </c>
      <c r="D495" s="40">
        <v>41368.434027777803</v>
      </c>
      <c r="E495" s="40">
        <v>41368.936111111099</v>
      </c>
      <c r="F495" s="40">
        <v>41368.895833333299</v>
      </c>
      <c r="G495" t="s">
        <v>29</v>
      </c>
      <c r="H495">
        <v>60000012378799</v>
      </c>
      <c r="I495" t="s">
        <v>319</v>
      </c>
      <c r="J495" t="s">
        <v>320</v>
      </c>
      <c r="K495" t="s">
        <v>32</v>
      </c>
      <c r="L495">
        <v>3</v>
      </c>
      <c r="M495" t="s">
        <v>33</v>
      </c>
      <c r="N495">
        <v>60000015461254</v>
      </c>
      <c r="O495">
        <v>60000016462668</v>
      </c>
      <c r="P495">
        <v>140217000000334</v>
      </c>
      <c r="R495" t="s">
        <v>34</v>
      </c>
      <c r="S495" t="s">
        <v>35</v>
      </c>
      <c r="T495" t="s">
        <v>36</v>
      </c>
      <c r="W495" t="s">
        <v>37</v>
      </c>
      <c r="AC495" t="s">
        <v>321</v>
      </c>
      <c r="AD495" t="s">
        <v>1450</v>
      </c>
      <c r="AE495" s="14" t="str">
        <f t="shared" si="518"/>
        <v>Conversa sobre Congresso Brasileiro e perspectivas da Tarv no novo Consenso.</v>
      </c>
      <c r="AF495" s="14" t="str">
        <f t="shared" si="530"/>
        <v>Conversa sobre Congresso Brasileiro e perspectivas da Tarv no novo Consenso.</v>
      </c>
      <c r="AG495" s="14">
        <f t="shared" si="531"/>
        <v>1</v>
      </c>
      <c r="AH495" s="14">
        <f t="shared" ref="AH495:AL495" si="574">IFERROR(FIND("#",$AF495,AG495+1),LEN($AF495)+1)</f>
        <v>77</v>
      </c>
      <c r="AI495" s="14">
        <f t="shared" si="574"/>
        <v>77</v>
      </c>
      <c r="AJ495" s="14">
        <f t="shared" si="574"/>
        <v>77</v>
      </c>
      <c r="AK495" s="14">
        <f t="shared" si="574"/>
        <v>77</v>
      </c>
      <c r="AL495" s="14">
        <f t="shared" si="574"/>
        <v>77</v>
      </c>
      <c r="AM495" s="14" t="str">
        <f t="shared" si="552"/>
        <v>Conversa sobre Congresso Brasileiro e perspectivas da Tarv no novo Consenso.</v>
      </c>
      <c r="AN495" s="14" t="str">
        <f t="shared" si="553"/>
        <v/>
      </c>
      <c r="AO495" s="14" t="str">
        <f t="shared" si="554"/>
        <v/>
      </c>
      <c r="AP495" s="14" t="str">
        <f t="shared" si="555"/>
        <v/>
      </c>
      <c r="AQ495" s="14" t="str">
        <f t="shared" si="556"/>
        <v/>
      </c>
      <c r="AR495" s="14" t="str">
        <f t="shared" si="557"/>
        <v/>
      </c>
    </row>
    <row r="496" spans="1:44" x14ac:dyDescent="0.25">
      <c r="A496">
        <v>1</v>
      </c>
      <c r="B496" t="s">
        <v>28</v>
      </c>
      <c r="C496">
        <v>392102</v>
      </c>
      <c r="D496" s="40">
        <v>41367.704861111102</v>
      </c>
      <c r="E496" s="40">
        <v>41368.931944444397</v>
      </c>
      <c r="F496" s="40">
        <v>41368.895833333299</v>
      </c>
      <c r="G496" t="s">
        <v>29</v>
      </c>
      <c r="H496">
        <v>60000017970784</v>
      </c>
      <c r="I496" t="s">
        <v>322</v>
      </c>
      <c r="J496" t="s">
        <v>323</v>
      </c>
      <c r="K496" t="s">
        <v>45</v>
      </c>
      <c r="L496">
        <v>3</v>
      </c>
      <c r="M496" t="s">
        <v>33</v>
      </c>
      <c r="N496">
        <v>60000015461254</v>
      </c>
      <c r="O496">
        <v>60000016462668</v>
      </c>
      <c r="P496">
        <v>140217000000327</v>
      </c>
      <c r="R496" t="s">
        <v>34</v>
      </c>
      <c r="S496" t="s">
        <v>35</v>
      </c>
      <c r="T496" t="s">
        <v>36</v>
      </c>
      <c r="W496" t="s">
        <v>37</v>
      </c>
      <c r="AC496" t="s">
        <v>324</v>
      </c>
      <c r="AD496" t="s">
        <v>1437</v>
      </c>
      <c r="AE496" s="14" t="str">
        <f t="shared" si="518"/>
        <v>Trabalhamos novo Consenso e vantagens do Kaletra.</v>
      </c>
      <c r="AF496" s="14" t="str">
        <f t="shared" si="530"/>
        <v>Trabalhamos novo Consenso e vantagens do Kaletra.</v>
      </c>
      <c r="AG496" s="14">
        <f t="shared" si="531"/>
        <v>1</v>
      </c>
      <c r="AH496" s="14">
        <f t="shared" ref="AH496:AL496" si="575">IFERROR(FIND("#",$AF496,AG496+1),LEN($AF496)+1)</f>
        <v>50</v>
      </c>
      <c r="AI496" s="14">
        <f t="shared" si="575"/>
        <v>50</v>
      </c>
      <c r="AJ496" s="14">
        <f t="shared" si="575"/>
        <v>50</v>
      </c>
      <c r="AK496" s="14">
        <f t="shared" si="575"/>
        <v>50</v>
      </c>
      <c r="AL496" s="14">
        <f t="shared" si="575"/>
        <v>50</v>
      </c>
      <c r="AM496" s="14" t="str">
        <f t="shared" si="552"/>
        <v>Trabalhamos novo Consenso e vantagens do Kaletra.</v>
      </c>
      <c r="AN496" s="14" t="str">
        <f t="shared" si="553"/>
        <v/>
      </c>
      <c r="AO496" s="14" t="str">
        <f t="shared" si="554"/>
        <v/>
      </c>
      <c r="AP496" s="14" t="str">
        <f t="shared" si="555"/>
        <v/>
      </c>
      <c r="AQ496" s="14" t="str">
        <f t="shared" si="556"/>
        <v/>
      </c>
      <c r="AR496" s="14" t="str">
        <f t="shared" si="557"/>
        <v/>
      </c>
    </row>
    <row r="497" spans="1:44" x14ac:dyDescent="0.25">
      <c r="A497">
        <v>1</v>
      </c>
      <c r="B497" t="s">
        <v>28</v>
      </c>
      <c r="C497">
        <v>392102</v>
      </c>
      <c r="D497" s="40">
        <v>41367.684027777803</v>
      </c>
      <c r="E497" s="40">
        <v>41368.929861111101</v>
      </c>
      <c r="F497" s="40">
        <v>41368.895833333299</v>
      </c>
      <c r="G497" t="s">
        <v>29</v>
      </c>
      <c r="H497">
        <v>60000012270151</v>
      </c>
      <c r="I497" t="s">
        <v>325</v>
      </c>
      <c r="J497" t="s">
        <v>326</v>
      </c>
      <c r="K497" t="s">
        <v>41</v>
      </c>
      <c r="L497">
        <v>4</v>
      </c>
      <c r="M497" t="s">
        <v>33</v>
      </c>
      <c r="N497">
        <v>60000015461254</v>
      </c>
      <c r="O497">
        <v>60000016462668</v>
      </c>
      <c r="P497">
        <v>140217000000320</v>
      </c>
      <c r="R497" t="s">
        <v>34</v>
      </c>
      <c r="S497" t="s">
        <v>35</v>
      </c>
      <c r="T497" t="s">
        <v>36</v>
      </c>
      <c r="W497" t="s">
        <v>37</v>
      </c>
      <c r="AC497" t="s">
        <v>327</v>
      </c>
      <c r="AD497" t="s">
        <v>1450</v>
      </c>
      <c r="AE497" s="14" t="str">
        <f t="shared" si="518"/>
        <v>Agradeceu participação no ATHUS No e Ne. Trabalhamos conceito Kaletra para mulheres.</v>
      </c>
      <c r="AF497" s="14" t="str">
        <f t="shared" si="530"/>
        <v>Agradeceu participação no ATHUS No e Ne. Trabalhamos conceito Kaletra para mulheres.</v>
      </c>
      <c r="AG497" s="14">
        <f t="shared" si="531"/>
        <v>1</v>
      </c>
      <c r="AH497" s="14">
        <f t="shared" ref="AH497:AL497" si="576">IFERROR(FIND("#",$AF497,AG497+1),LEN($AF497)+1)</f>
        <v>85</v>
      </c>
      <c r="AI497" s="14">
        <f t="shared" si="576"/>
        <v>85</v>
      </c>
      <c r="AJ497" s="14">
        <f t="shared" si="576"/>
        <v>85</v>
      </c>
      <c r="AK497" s="14">
        <f t="shared" si="576"/>
        <v>85</v>
      </c>
      <c r="AL497" s="14">
        <f t="shared" si="576"/>
        <v>85</v>
      </c>
      <c r="AM497" s="14" t="str">
        <f t="shared" si="552"/>
        <v>Agradeceu participação no ATHUS No e Ne. Trabalhamos conceito Kaletra para mulheres.</v>
      </c>
      <c r="AN497" s="14" t="str">
        <f t="shared" si="553"/>
        <v/>
      </c>
      <c r="AO497" s="14" t="str">
        <f t="shared" si="554"/>
        <v/>
      </c>
      <c r="AP497" s="14" t="str">
        <f t="shared" si="555"/>
        <v/>
      </c>
      <c r="AQ497" s="14" t="str">
        <f t="shared" si="556"/>
        <v/>
      </c>
      <c r="AR497" s="14" t="str">
        <f t="shared" si="557"/>
        <v/>
      </c>
    </row>
    <row r="498" spans="1:44" x14ac:dyDescent="0.25">
      <c r="A498">
        <v>1</v>
      </c>
      <c r="B498" t="s">
        <v>28</v>
      </c>
      <c r="C498">
        <v>392102</v>
      </c>
      <c r="D498" s="40">
        <v>41367.607638888898</v>
      </c>
      <c r="E498" s="40">
        <v>41368.927777777797</v>
      </c>
      <c r="F498" s="40">
        <v>41368.895833333299</v>
      </c>
      <c r="G498" t="s">
        <v>29</v>
      </c>
      <c r="H498">
        <v>60000012465563</v>
      </c>
      <c r="I498" t="s">
        <v>328</v>
      </c>
      <c r="J498" t="s">
        <v>329</v>
      </c>
      <c r="K498" t="s">
        <v>41</v>
      </c>
      <c r="L498">
        <v>6</v>
      </c>
      <c r="M498" t="s">
        <v>33</v>
      </c>
      <c r="N498">
        <v>60000015461254</v>
      </c>
      <c r="O498">
        <v>60000016462668</v>
      </c>
      <c r="P498">
        <v>140217000000313</v>
      </c>
      <c r="R498" t="s">
        <v>34</v>
      </c>
      <c r="S498" t="s">
        <v>35</v>
      </c>
      <c r="T498" t="s">
        <v>36</v>
      </c>
      <c r="W498" t="s">
        <v>37</v>
      </c>
      <c r="AC498" t="s">
        <v>330</v>
      </c>
      <c r="AD498" t="s">
        <v>1450</v>
      </c>
      <c r="AE498" s="14" t="str">
        <f t="shared" si="518"/>
        <v>Comentou sobre satisfação participação no ATHUS NO NE.</v>
      </c>
      <c r="AF498" s="14" t="str">
        <f t="shared" si="530"/>
        <v>Comentou sobre satisfação participação no ATHUS NO NE.</v>
      </c>
      <c r="AG498" s="14">
        <f t="shared" si="531"/>
        <v>1</v>
      </c>
      <c r="AH498" s="14">
        <f t="shared" ref="AH498:AL498" si="577">IFERROR(FIND("#",$AF498,AG498+1),LEN($AF498)+1)</f>
        <v>55</v>
      </c>
      <c r="AI498" s="14">
        <f t="shared" si="577"/>
        <v>55</v>
      </c>
      <c r="AJ498" s="14">
        <f t="shared" si="577"/>
        <v>55</v>
      </c>
      <c r="AK498" s="14">
        <f t="shared" si="577"/>
        <v>55</v>
      </c>
      <c r="AL498" s="14">
        <f t="shared" si="577"/>
        <v>55</v>
      </c>
      <c r="AM498" s="14" t="str">
        <f t="shared" si="552"/>
        <v>Comentou sobre satisfação participação no ATHUS NO NE.</v>
      </c>
      <c r="AN498" s="14" t="str">
        <f t="shared" si="553"/>
        <v/>
      </c>
      <c r="AO498" s="14" t="str">
        <f t="shared" si="554"/>
        <v/>
      </c>
      <c r="AP498" s="14" t="str">
        <f t="shared" si="555"/>
        <v/>
      </c>
      <c r="AQ498" s="14" t="str">
        <f t="shared" si="556"/>
        <v/>
      </c>
      <c r="AR498" s="14" t="str">
        <f t="shared" si="557"/>
        <v/>
      </c>
    </row>
    <row r="499" spans="1:44" x14ac:dyDescent="0.25">
      <c r="A499">
        <v>1</v>
      </c>
      <c r="B499" t="s">
        <v>28</v>
      </c>
      <c r="C499">
        <v>392102</v>
      </c>
      <c r="D499" s="40">
        <v>41367.607638888898</v>
      </c>
      <c r="E499" s="40">
        <v>41368.927777777797</v>
      </c>
      <c r="F499" s="40">
        <v>41368.895833333299</v>
      </c>
      <c r="G499" t="s">
        <v>29</v>
      </c>
      <c r="H499">
        <v>60000012465563</v>
      </c>
      <c r="I499" t="s">
        <v>328</v>
      </c>
      <c r="J499" t="s">
        <v>329</v>
      </c>
      <c r="K499" t="s">
        <v>32</v>
      </c>
      <c r="L499">
        <v>6</v>
      </c>
      <c r="M499" t="s">
        <v>33</v>
      </c>
      <c r="N499">
        <v>60000015461254</v>
      </c>
      <c r="O499">
        <v>60000016462668</v>
      </c>
      <c r="P499">
        <v>140217000000313</v>
      </c>
      <c r="R499" t="s">
        <v>34</v>
      </c>
      <c r="S499" t="s">
        <v>35</v>
      </c>
      <c r="T499" t="s">
        <v>36</v>
      </c>
      <c r="W499" t="s">
        <v>37</v>
      </c>
      <c r="AC499" t="s">
        <v>330</v>
      </c>
      <c r="AD499" t="s">
        <v>1450</v>
      </c>
      <c r="AE499" s="14" t="str">
        <f t="shared" si="518"/>
        <v>Comentou sobre satisfação participação no ATHUS NO NE.</v>
      </c>
      <c r="AF499" s="14" t="str">
        <f t="shared" si="530"/>
        <v>Comentou sobre satisfação participação no ATHUS NO NE.</v>
      </c>
      <c r="AG499" s="14">
        <f t="shared" si="531"/>
        <v>1</v>
      </c>
      <c r="AH499" s="14">
        <f t="shared" ref="AH499:AL499" si="578">IFERROR(FIND("#",$AF499,AG499+1),LEN($AF499)+1)</f>
        <v>55</v>
      </c>
      <c r="AI499" s="14">
        <f t="shared" si="578"/>
        <v>55</v>
      </c>
      <c r="AJ499" s="14">
        <f t="shared" si="578"/>
        <v>55</v>
      </c>
      <c r="AK499" s="14">
        <f t="shared" si="578"/>
        <v>55</v>
      </c>
      <c r="AL499" s="14">
        <f t="shared" si="578"/>
        <v>55</v>
      </c>
      <c r="AM499" s="14" t="str">
        <f t="shared" si="552"/>
        <v>Comentou sobre satisfação participação no ATHUS NO NE.</v>
      </c>
      <c r="AN499" s="14" t="str">
        <f t="shared" si="553"/>
        <v/>
      </c>
      <c r="AO499" s="14" t="str">
        <f t="shared" si="554"/>
        <v/>
      </c>
      <c r="AP499" s="14" t="str">
        <f t="shared" si="555"/>
        <v/>
      </c>
      <c r="AQ499" s="14" t="str">
        <f t="shared" si="556"/>
        <v/>
      </c>
      <c r="AR499" s="14" t="str">
        <f t="shared" si="557"/>
        <v/>
      </c>
    </row>
    <row r="500" spans="1:44" x14ac:dyDescent="0.25">
      <c r="A500">
        <v>1</v>
      </c>
      <c r="B500" t="s">
        <v>28</v>
      </c>
      <c r="C500">
        <v>392102</v>
      </c>
      <c r="D500" s="40">
        <v>41367.503472222197</v>
      </c>
      <c r="E500" s="40">
        <v>41368.925694444399</v>
      </c>
      <c r="F500" s="40">
        <v>41368.884722222203</v>
      </c>
      <c r="G500" t="s">
        <v>29</v>
      </c>
      <c r="H500">
        <v>60000012451347</v>
      </c>
      <c r="I500" t="s">
        <v>331</v>
      </c>
      <c r="J500" t="s">
        <v>332</v>
      </c>
      <c r="K500" t="s">
        <v>32</v>
      </c>
      <c r="L500">
        <v>6</v>
      </c>
      <c r="M500" t="s">
        <v>33</v>
      </c>
      <c r="N500">
        <v>60000015461254</v>
      </c>
      <c r="O500">
        <v>60000016462668</v>
      </c>
      <c r="P500">
        <v>140217000000306</v>
      </c>
      <c r="R500" t="s">
        <v>34</v>
      </c>
      <c r="S500" t="s">
        <v>35</v>
      </c>
      <c r="T500" t="s">
        <v>36</v>
      </c>
      <c r="W500" t="s">
        <v>37</v>
      </c>
      <c r="AC500" t="s">
        <v>333</v>
      </c>
      <c r="AD500" t="s">
        <v>1450</v>
      </c>
      <c r="AE500" s="14" t="str">
        <f t="shared" si="518"/>
        <v>Comentários e agradecimentos pelo ATHUS NO NE.</v>
      </c>
      <c r="AF500" s="14" t="str">
        <f t="shared" si="530"/>
        <v>Comentários e agradecimentos pelo ATHUS NO NE.</v>
      </c>
      <c r="AG500" s="14">
        <f t="shared" si="531"/>
        <v>1</v>
      </c>
      <c r="AH500" s="14">
        <f t="shared" ref="AH500:AL500" si="579">IFERROR(FIND("#",$AF500,AG500+1),LEN($AF500)+1)</f>
        <v>47</v>
      </c>
      <c r="AI500" s="14">
        <f t="shared" si="579"/>
        <v>47</v>
      </c>
      <c r="AJ500" s="14">
        <f t="shared" si="579"/>
        <v>47</v>
      </c>
      <c r="AK500" s="14">
        <f t="shared" si="579"/>
        <v>47</v>
      </c>
      <c r="AL500" s="14">
        <f t="shared" si="579"/>
        <v>47</v>
      </c>
      <c r="AM500" s="14" t="str">
        <f t="shared" si="552"/>
        <v>Comentários e agradecimentos pelo ATHUS NO NE.</v>
      </c>
      <c r="AN500" s="14" t="str">
        <f t="shared" si="553"/>
        <v/>
      </c>
      <c r="AO500" s="14" t="str">
        <f t="shared" si="554"/>
        <v/>
      </c>
      <c r="AP500" s="14" t="str">
        <f t="shared" si="555"/>
        <v/>
      </c>
      <c r="AQ500" s="14" t="str">
        <f t="shared" si="556"/>
        <v/>
      </c>
      <c r="AR500" s="14" t="str">
        <f t="shared" si="557"/>
        <v/>
      </c>
    </row>
    <row r="501" spans="1:44" x14ac:dyDescent="0.25">
      <c r="A501">
        <v>1</v>
      </c>
      <c r="B501" t="s">
        <v>28</v>
      </c>
      <c r="C501">
        <v>392102</v>
      </c>
      <c r="D501" s="40">
        <v>41367.465277777803</v>
      </c>
      <c r="E501" s="40">
        <v>41368.922916666699</v>
      </c>
      <c r="F501" s="40">
        <v>41368.884722222203</v>
      </c>
      <c r="G501" t="s">
        <v>29</v>
      </c>
      <c r="H501">
        <v>60000017969832</v>
      </c>
      <c r="I501" t="s">
        <v>334</v>
      </c>
      <c r="J501" t="s">
        <v>335</v>
      </c>
      <c r="K501" t="s">
        <v>45</v>
      </c>
      <c r="L501">
        <v>3</v>
      </c>
      <c r="M501" t="s">
        <v>33</v>
      </c>
      <c r="N501">
        <v>60000015461254</v>
      </c>
      <c r="O501">
        <v>60000016462668</v>
      </c>
      <c r="P501">
        <v>140217000000299</v>
      </c>
      <c r="R501" t="s">
        <v>34</v>
      </c>
      <c r="S501" t="s">
        <v>35</v>
      </c>
      <c r="T501" t="s">
        <v>36</v>
      </c>
      <c r="W501" t="s">
        <v>37</v>
      </c>
      <c r="AC501" t="s">
        <v>336</v>
      </c>
      <c r="AD501" t="s">
        <v>1437</v>
      </c>
      <c r="AE501" s="14" t="str">
        <f t="shared" si="518"/>
        <v>Conversa sobre Kaletra e TB. Focamos novo Consenso.</v>
      </c>
      <c r="AF501" s="14" t="str">
        <f t="shared" si="530"/>
        <v>Conversa sobre Kaletra e TB. Focamos novo Consenso.</v>
      </c>
      <c r="AG501" s="14">
        <f t="shared" si="531"/>
        <v>1</v>
      </c>
      <c r="AH501" s="14">
        <f t="shared" ref="AH501:AL501" si="580">IFERROR(FIND("#",$AF501,AG501+1),LEN($AF501)+1)</f>
        <v>52</v>
      </c>
      <c r="AI501" s="14">
        <f t="shared" si="580"/>
        <v>52</v>
      </c>
      <c r="AJ501" s="14">
        <f t="shared" si="580"/>
        <v>52</v>
      </c>
      <c r="AK501" s="14">
        <f t="shared" si="580"/>
        <v>52</v>
      </c>
      <c r="AL501" s="14">
        <f t="shared" si="580"/>
        <v>52</v>
      </c>
      <c r="AM501" s="14" t="str">
        <f t="shared" si="552"/>
        <v>Conversa sobre Kaletra e TB. Focamos novo Consenso.</v>
      </c>
      <c r="AN501" s="14" t="str">
        <f t="shared" si="553"/>
        <v/>
      </c>
      <c r="AO501" s="14" t="str">
        <f t="shared" si="554"/>
        <v/>
      </c>
      <c r="AP501" s="14" t="str">
        <f t="shared" si="555"/>
        <v/>
      </c>
      <c r="AQ501" s="14" t="str">
        <f t="shared" si="556"/>
        <v/>
      </c>
      <c r="AR501" s="14" t="str">
        <f t="shared" si="557"/>
        <v/>
      </c>
    </row>
    <row r="502" spans="1:44" x14ac:dyDescent="0.25">
      <c r="A502">
        <v>1</v>
      </c>
      <c r="B502" t="s">
        <v>28</v>
      </c>
      <c r="C502">
        <v>392102</v>
      </c>
      <c r="D502" s="40">
        <v>41367.454861111102</v>
      </c>
      <c r="E502" s="40">
        <v>41368.918055555601</v>
      </c>
      <c r="F502" s="40">
        <v>41368.884722222203</v>
      </c>
      <c r="G502" t="s">
        <v>29</v>
      </c>
      <c r="H502">
        <v>60000017966680</v>
      </c>
      <c r="I502" t="s">
        <v>337</v>
      </c>
      <c r="J502" t="s">
        <v>338</v>
      </c>
      <c r="K502" t="s">
        <v>45</v>
      </c>
      <c r="L502">
        <v>3</v>
      </c>
      <c r="M502" t="s">
        <v>33</v>
      </c>
      <c r="N502">
        <v>60000015461254</v>
      </c>
      <c r="O502">
        <v>60000016462668</v>
      </c>
      <c r="P502">
        <v>140217000000292</v>
      </c>
      <c r="R502" t="s">
        <v>34</v>
      </c>
      <c r="S502" t="s">
        <v>35</v>
      </c>
      <c r="T502" t="s">
        <v>61</v>
      </c>
      <c r="W502" t="s">
        <v>37</v>
      </c>
      <c r="AC502" t="s">
        <v>339</v>
      </c>
      <c r="AD502" t="s">
        <v>1437</v>
      </c>
      <c r="AE502" s="14" t="str">
        <f t="shared" si="518"/>
        <v>Conversa sobre seu término da Residência Médica e agora só plantões quarta á noite e domingo dia. Trabalhamos novo Consenso.</v>
      </c>
      <c r="AF502" s="14" t="str">
        <f t="shared" si="530"/>
        <v>Conversa sobre seu término da Residência Médica e agora só plantões quarta á noite e domingo dia. Trabalhamos novo Consenso.</v>
      </c>
      <c r="AG502" s="14">
        <f t="shared" si="531"/>
        <v>1</v>
      </c>
      <c r="AH502" s="14">
        <f t="shared" ref="AH502:AL502" si="581">IFERROR(FIND("#",$AF502,AG502+1),LEN($AF502)+1)</f>
        <v>125</v>
      </c>
      <c r="AI502" s="14">
        <f t="shared" si="581"/>
        <v>125</v>
      </c>
      <c r="AJ502" s="14">
        <f t="shared" si="581"/>
        <v>125</v>
      </c>
      <c r="AK502" s="14">
        <f t="shared" si="581"/>
        <v>125</v>
      </c>
      <c r="AL502" s="14">
        <f t="shared" si="581"/>
        <v>125</v>
      </c>
      <c r="AM502" s="14" t="str">
        <f t="shared" si="552"/>
        <v>Conversa sobre seu término da Residência Médica e agora só plantões quarta á noite e domingo dia. Trabalhamos novo Consenso.</v>
      </c>
      <c r="AN502" s="14" t="str">
        <f t="shared" si="553"/>
        <v/>
      </c>
      <c r="AO502" s="14" t="str">
        <f t="shared" si="554"/>
        <v/>
      </c>
      <c r="AP502" s="14" t="str">
        <f t="shared" si="555"/>
        <v/>
      </c>
      <c r="AQ502" s="14" t="str">
        <f t="shared" si="556"/>
        <v/>
      </c>
      <c r="AR502" s="14" t="str">
        <f t="shared" si="557"/>
        <v/>
      </c>
    </row>
    <row r="503" spans="1:44" x14ac:dyDescent="0.25">
      <c r="A503">
        <v>1</v>
      </c>
      <c r="B503" t="s">
        <v>28</v>
      </c>
      <c r="C503">
        <v>392102</v>
      </c>
      <c r="D503" s="40">
        <v>41367.430555555598</v>
      </c>
      <c r="E503" s="40">
        <v>41368.913888888899</v>
      </c>
      <c r="F503" s="40">
        <v>41368.874305555597</v>
      </c>
      <c r="G503" t="s">
        <v>29</v>
      </c>
      <c r="H503">
        <v>60000012430387</v>
      </c>
      <c r="I503" t="s">
        <v>340</v>
      </c>
      <c r="J503" t="s">
        <v>341</v>
      </c>
      <c r="K503" t="s">
        <v>32</v>
      </c>
      <c r="L503">
        <v>6</v>
      </c>
      <c r="M503" t="s">
        <v>33</v>
      </c>
      <c r="N503">
        <v>60000015461254</v>
      </c>
      <c r="O503">
        <v>60000016462668</v>
      </c>
      <c r="P503">
        <v>140217000000285</v>
      </c>
      <c r="R503" t="s">
        <v>34</v>
      </c>
      <c r="S503" t="s">
        <v>35</v>
      </c>
      <c r="T503" t="s">
        <v>36</v>
      </c>
      <c r="W503" t="s">
        <v>37</v>
      </c>
      <c r="AC503" t="s">
        <v>342</v>
      </c>
      <c r="AD503" t="s">
        <v>1450</v>
      </c>
      <c r="AE503" s="14" t="str">
        <f t="shared" si="518"/>
        <v>conversa sobre nova posse da Sociedade Pernambucana de Infectologia e continuação do desenvolvimento médico e científico.</v>
      </c>
      <c r="AF503" s="14" t="str">
        <f t="shared" si="530"/>
        <v>conversa sobre nova posse da Sociedade Pernambucana de Infectologia e continuação do desenvolvimento médico e científico.</v>
      </c>
      <c r="AG503" s="14">
        <f t="shared" si="531"/>
        <v>1</v>
      </c>
      <c r="AH503" s="14">
        <f t="shared" ref="AH503:AL503" si="582">IFERROR(FIND("#",$AF503,AG503+1),LEN($AF503)+1)</f>
        <v>122</v>
      </c>
      <c r="AI503" s="14">
        <f t="shared" si="582"/>
        <v>122</v>
      </c>
      <c r="AJ503" s="14">
        <f t="shared" si="582"/>
        <v>122</v>
      </c>
      <c r="AK503" s="14">
        <f t="shared" si="582"/>
        <v>122</v>
      </c>
      <c r="AL503" s="14">
        <f t="shared" si="582"/>
        <v>122</v>
      </c>
      <c r="AM503" s="14" t="str">
        <f t="shared" si="552"/>
        <v>conversa sobre nova posse da Sociedade Pernambucana de Infectologia e continuação do desenvolvimento médico e científico.</v>
      </c>
      <c r="AN503" s="14" t="str">
        <f t="shared" si="553"/>
        <v/>
      </c>
      <c r="AO503" s="14" t="str">
        <f t="shared" si="554"/>
        <v/>
      </c>
      <c r="AP503" s="14" t="str">
        <f t="shared" si="555"/>
        <v/>
      </c>
      <c r="AQ503" s="14" t="str">
        <f t="shared" si="556"/>
        <v/>
      </c>
      <c r="AR503" s="14" t="str">
        <f t="shared" si="557"/>
        <v/>
      </c>
    </row>
    <row r="504" spans="1:44" x14ac:dyDescent="0.25">
      <c r="A504">
        <v>1</v>
      </c>
      <c r="B504" t="s">
        <v>28</v>
      </c>
      <c r="C504">
        <v>392102</v>
      </c>
      <c r="D504" s="40">
        <v>41367.416666666701</v>
      </c>
      <c r="E504" s="40">
        <v>41368.907638888901</v>
      </c>
      <c r="F504" s="40">
        <v>41368.874305555597</v>
      </c>
      <c r="G504" t="s">
        <v>29</v>
      </c>
      <c r="H504">
        <v>60000012492871</v>
      </c>
      <c r="I504" t="s">
        <v>343</v>
      </c>
      <c r="J504" t="s">
        <v>344</v>
      </c>
      <c r="K504" t="s">
        <v>32</v>
      </c>
      <c r="L504">
        <v>4</v>
      </c>
      <c r="M504" t="s">
        <v>33</v>
      </c>
      <c r="N504">
        <v>60000015461254</v>
      </c>
      <c r="O504">
        <v>60000016462668</v>
      </c>
      <c r="P504">
        <v>140217000000278</v>
      </c>
      <c r="R504" t="s">
        <v>34</v>
      </c>
      <c r="S504" t="s">
        <v>35</v>
      </c>
      <c r="T504" t="s">
        <v>36</v>
      </c>
      <c r="W504" t="s">
        <v>37</v>
      </c>
      <c r="AC504" t="s">
        <v>345</v>
      </c>
      <c r="AD504" t="s">
        <v>1450</v>
      </c>
      <c r="AE504" s="14" t="str">
        <f t="shared" si="518"/>
        <v>Conversa sobre ATHUS NO NE e valor do evento para região. Comentou ligação sobre EACS EM BRUXELAS.</v>
      </c>
      <c r="AF504" s="14" t="str">
        <f t="shared" si="530"/>
        <v>Conversa sobre ATHUS NO NE e valor do evento para região. Comentou ligação sobre EACS EM BRUXELAS.</v>
      </c>
      <c r="AG504" s="14">
        <f t="shared" si="531"/>
        <v>1</v>
      </c>
      <c r="AH504" s="14">
        <f t="shared" ref="AH504:AL504" si="583">IFERROR(FIND("#",$AF504,AG504+1),LEN($AF504)+1)</f>
        <v>99</v>
      </c>
      <c r="AI504" s="14">
        <f t="shared" si="583"/>
        <v>99</v>
      </c>
      <c r="AJ504" s="14">
        <f t="shared" si="583"/>
        <v>99</v>
      </c>
      <c r="AK504" s="14">
        <f t="shared" si="583"/>
        <v>99</v>
      </c>
      <c r="AL504" s="14">
        <f t="shared" si="583"/>
        <v>99</v>
      </c>
      <c r="AM504" s="14" t="str">
        <f t="shared" si="552"/>
        <v>Conversa sobre ATHUS NO NE e valor do evento para região. Comentou ligação sobre EACS EM BRUXELAS.</v>
      </c>
      <c r="AN504" s="14" t="str">
        <f t="shared" si="553"/>
        <v/>
      </c>
      <c r="AO504" s="14" t="str">
        <f t="shared" si="554"/>
        <v/>
      </c>
      <c r="AP504" s="14" t="str">
        <f t="shared" si="555"/>
        <v/>
      </c>
      <c r="AQ504" s="14" t="str">
        <f t="shared" si="556"/>
        <v/>
      </c>
      <c r="AR504" s="14" t="str">
        <f t="shared" si="557"/>
        <v/>
      </c>
    </row>
    <row r="505" spans="1:44" x14ac:dyDescent="0.25">
      <c r="A505">
        <v>1</v>
      </c>
      <c r="B505" t="s">
        <v>28</v>
      </c>
      <c r="C505">
        <v>392102</v>
      </c>
      <c r="D505" s="40">
        <v>41366.736111111102</v>
      </c>
      <c r="E505" s="40">
        <v>41366.949305555601</v>
      </c>
      <c r="F505" s="40">
        <v>41366.911111111098</v>
      </c>
      <c r="G505" t="s">
        <v>29</v>
      </c>
      <c r="H505">
        <v>60000012422055</v>
      </c>
      <c r="I505" t="s">
        <v>346</v>
      </c>
      <c r="J505" t="s">
        <v>347</v>
      </c>
      <c r="K505" t="s">
        <v>32</v>
      </c>
      <c r="L505">
        <v>3</v>
      </c>
      <c r="M505" t="s">
        <v>33</v>
      </c>
      <c r="N505">
        <v>60000015461254</v>
      </c>
      <c r="O505">
        <v>60000016462668</v>
      </c>
      <c r="P505">
        <v>140217000000123</v>
      </c>
      <c r="R505" t="s">
        <v>34</v>
      </c>
      <c r="S505" t="s">
        <v>35</v>
      </c>
      <c r="T505" t="s">
        <v>61</v>
      </c>
      <c r="W505" t="s">
        <v>37</v>
      </c>
      <c r="AC505" t="s">
        <v>348</v>
      </c>
      <c r="AD505" t="s">
        <v>1450</v>
      </c>
      <c r="AE505" s="14" t="str">
        <f t="shared" si="518"/>
        <v>Conversa demorada sobre sua participação no ATHUS NO/NE e elogio sobre programação e conteúdo.</v>
      </c>
      <c r="AF505" s="14" t="str">
        <f t="shared" si="530"/>
        <v>Conversa demorada sobre sua participação no ATHUS NO/NE e elogio sobre programação e conteúdo.</v>
      </c>
      <c r="AG505" s="14">
        <f t="shared" si="531"/>
        <v>1</v>
      </c>
      <c r="AH505" s="14">
        <f t="shared" ref="AH505:AL505" si="584">IFERROR(FIND("#",$AF505,AG505+1),LEN($AF505)+1)</f>
        <v>95</v>
      </c>
      <c r="AI505" s="14">
        <f t="shared" si="584"/>
        <v>95</v>
      </c>
      <c r="AJ505" s="14">
        <f t="shared" si="584"/>
        <v>95</v>
      </c>
      <c r="AK505" s="14">
        <f t="shared" si="584"/>
        <v>95</v>
      </c>
      <c r="AL505" s="14">
        <f t="shared" si="584"/>
        <v>95</v>
      </c>
      <c r="AM505" s="14" t="str">
        <f t="shared" si="552"/>
        <v>Conversa demorada sobre sua participação no ATHUS NO/NE e elogio sobre programação e conteúdo.</v>
      </c>
      <c r="AN505" s="14" t="str">
        <f t="shared" si="553"/>
        <v/>
      </c>
      <c r="AO505" s="14" t="str">
        <f t="shared" si="554"/>
        <v/>
      </c>
      <c r="AP505" s="14" t="str">
        <f t="shared" si="555"/>
        <v/>
      </c>
      <c r="AQ505" s="14" t="str">
        <f t="shared" si="556"/>
        <v/>
      </c>
      <c r="AR505" s="14" t="str">
        <f t="shared" si="557"/>
        <v/>
      </c>
    </row>
    <row r="506" spans="1:44" x14ac:dyDescent="0.25">
      <c r="A506">
        <v>1</v>
      </c>
      <c r="B506" t="s">
        <v>28</v>
      </c>
      <c r="C506">
        <v>392102</v>
      </c>
      <c r="D506" s="40">
        <v>41366.708333333299</v>
      </c>
      <c r="E506" s="40">
        <v>41366.947222222203</v>
      </c>
      <c r="F506" s="40">
        <v>41366.911111111098</v>
      </c>
      <c r="G506" t="s">
        <v>29</v>
      </c>
      <c r="H506">
        <v>60000012261643</v>
      </c>
      <c r="I506" t="s">
        <v>349</v>
      </c>
      <c r="J506" t="s">
        <v>350</v>
      </c>
      <c r="K506" t="s">
        <v>32</v>
      </c>
      <c r="L506">
        <v>3</v>
      </c>
      <c r="M506" t="s">
        <v>33</v>
      </c>
      <c r="N506">
        <v>60000015461254</v>
      </c>
      <c r="O506">
        <v>60000016462668</v>
      </c>
      <c r="P506">
        <v>140217000000116</v>
      </c>
      <c r="R506" t="s">
        <v>34</v>
      </c>
      <c r="S506" t="s">
        <v>35</v>
      </c>
      <c r="T506" t="s">
        <v>36</v>
      </c>
      <c r="W506" t="s">
        <v>37</v>
      </c>
      <c r="AC506" t="s">
        <v>351</v>
      </c>
      <c r="AD506" t="s">
        <v>1450</v>
      </c>
      <c r="AE506" s="14" t="str">
        <f t="shared" si="518"/>
        <v>Conversa sobre SNC e penetração dos ARVs.</v>
      </c>
      <c r="AF506" s="14" t="str">
        <f t="shared" si="530"/>
        <v>Conversa sobre SNC e penetração dos ARVs.</v>
      </c>
      <c r="AG506" s="14">
        <f t="shared" si="531"/>
        <v>1</v>
      </c>
      <c r="AH506" s="14">
        <f t="shared" ref="AH506:AL506" si="585">IFERROR(FIND("#",$AF506,AG506+1),LEN($AF506)+1)</f>
        <v>42</v>
      </c>
      <c r="AI506" s="14">
        <f t="shared" si="585"/>
        <v>42</v>
      </c>
      <c r="AJ506" s="14">
        <f t="shared" si="585"/>
        <v>42</v>
      </c>
      <c r="AK506" s="14">
        <f t="shared" si="585"/>
        <v>42</v>
      </c>
      <c r="AL506" s="14">
        <f t="shared" si="585"/>
        <v>42</v>
      </c>
      <c r="AM506" s="14" t="str">
        <f t="shared" si="552"/>
        <v>Conversa sobre SNC e penetração dos ARVs.</v>
      </c>
      <c r="AN506" s="14" t="str">
        <f t="shared" si="553"/>
        <v/>
      </c>
      <c r="AO506" s="14" t="str">
        <f t="shared" si="554"/>
        <v/>
      </c>
      <c r="AP506" s="14" t="str">
        <f t="shared" si="555"/>
        <v/>
      </c>
      <c r="AQ506" s="14" t="str">
        <f t="shared" si="556"/>
        <v/>
      </c>
      <c r="AR506" s="14" t="str">
        <f t="shared" si="557"/>
        <v/>
      </c>
    </row>
    <row r="507" spans="1:44" x14ac:dyDescent="0.25">
      <c r="A507">
        <v>1</v>
      </c>
      <c r="B507" t="s">
        <v>28</v>
      </c>
      <c r="C507">
        <v>392102</v>
      </c>
      <c r="D507" s="40">
        <v>41366.670138888898</v>
      </c>
      <c r="E507" s="40">
        <v>41366.945138888899</v>
      </c>
      <c r="F507" s="40">
        <v>41366.911111111098</v>
      </c>
      <c r="G507" t="s">
        <v>29</v>
      </c>
      <c r="H507">
        <v>60000012487219</v>
      </c>
      <c r="I507" t="s">
        <v>352</v>
      </c>
      <c r="J507" t="s">
        <v>353</v>
      </c>
      <c r="K507" t="s">
        <v>32</v>
      </c>
      <c r="L507">
        <v>3</v>
      </c>
      <c r="M507" t="s">
        <v>33</v>
      </c>
      <c r="N507">
        <v>60000015461254</v>
      </c>
      <c r="O507">
        <v>60000016462668</v>
      </c>
      <c r="P507">
        <v>140217000000109</v>
      </c>
      <c r="R507" t="s">
        <v>34</v>
      </c>
      <c r="S507" t="s">
        <v>35</v>
      </c>
      <c r="T507" t="s">
        <v>36</v>
      </c>
      <c r="W507" t="s">
        <v>37</v>
      </c>
      <c r="AC507" t="s">
        <v>354</v>
      </c>
      <c r="AD507" t="s">
        <v>1450</v>
      </c>
      <c r="AE507" s="14" t="str">
        <f t="shared" si="518"/>
        <v>Conversa sobre sua experiência no uso de Kaletra versus outros Ips.</v>
      </c>
      <c r="AF507" s="14" t="str">
        <f t="shared" si="530"/>
        <v>Conversa sobre sua experiência no uso de Kaletra versus outros Ips.</v>
      </c>
      <c r="AG507" s="14">
        <f t="shared" si="531"/>
        <v>1</v>
      </c>
      <c r="AH507" s="14">
        <f t="shared" ref="AH507:AL507" si="586">IFERROR(FIND("#",$AF507,AG507+1),LEN($AF507)+1)</f>
        <v>68</v>
      </c>
      <c r="AI507" s="14">
        <f t="shared" si="586"/>
        <v>68</v>
      </c>
      <c r="AJ507" s="14">
        <f t="shared" si="586"/>
        <v>68</v>
      </c>
      <c r="AK507" s="14">
        <f t="shared" si="586"/>
        <v>68</v>
      </c>
      <c r="AL507" s="14">
        <f t="shared" si="586"/>
        <v>68</v>
      </c>
      <c r="AM507" s="14" t="str">
        <f t="shared" si="552"/>
        <v>Conversa sobre sua experiência no uso de Kaletra versus outros Ips.</v>
      </c>
      <c r="AN507" s="14" t="str">
        <f t="shared" si="553"/>
        <v/>
      </c>
      <c r="AO507" s="14" t="str">
        <f t="shared" si="554"/>
        <v/>
      </c>
      <c r="AP507" s="14" t="str">
        <f t="shared" si="555"/>
        <v/>
      </c>
      <c r="AQ507" s="14" t="str">
        <f t="shared" si="556"/>
        <v/>
      </c>
      <c r="AR507" s="14" t="str">
        <f t="shared" si="557"/>
        <v/>
      </c>
    </row>
    <row r="508" spans="1:44" x14ac:dyDescent="0.25">
      <c r="A508">
        <v>1</v>
      </c>
      <c r="B508" t="s">
        <v>28</v>
      </c>
      <c r="C508">
        <v>392102</v>
      </c>
      <c r="D508" s="40">
        <v>41366.645833333299</v>
      </c>
      <c r="E508" s="40">
        <v>41366.942361111098</v>
      </c>
      <c r="F508" s="40">
        <v>41366.911111111098</v>
      </c>
      <c r="G508" t="s">
        <v>29</v>
      </c>
      <c r="H508">
        <v>60000012302591</v>
      </c>
      <c r="I508" t="s">
        <v>355</v>
      </c>
      <c r="J508" t="s">
        <v>356</v>
      </c>
      <c r="K508" t="s">
        <v>32</v>
      </c>
      <c r="L508">
        <v>6</v>
      </c>
      <c r="M508" t="s">
        <v>33</v>
      </c>
      <c r="N508">
        <v>60000015461254</v>
      </c>
      <c r="O508">
        <v>60000016462668</v>
      </c>
      <c r="P508">
        <v>140217000000102</v>
      </c>
      <c r="R508" t="s">
        <v>34</v>
      </c>
      <c r="S508" t="s">
        <v>35</v>
      </c>
      <c r="T508" t="s">
        <v>36</v>
      </c>
      <c r="W508" t="s">
        <v>37</v>
      </c>
      <c r="AC508" t="s">
        <v>357</v>
      </c>
      <c r="AD508" t="s">
        <v>1450</v>
      </c>
      <c r="AE508" s="14" t="str">
        <f t="shared" si="518"/>
        <v>Conversa sobre Consenso Brasileiro e a diferença realidade do Jonhs Hopkins.</v>
      </c>
      <c r="AF508" s="14" t="str">
        <f t="shared" si="530"/>
        <v>Conversa sobre Consenso Brasileiro e a diferença realidade do Jonhs Hopkins.</v>
      </c>
      <c r="AG508" s="14">
        <f t="shared" si="531"/>
        <v>1</v>
      </c>
      <c r="AH508" s="14">
        <f t="shared" ref="AH508:AL508" si="587">IFERROR(FIND("#",$AF508,AG508+1),LEN($AF508)+1)</f>
        <v>77</v>
      </c>
      <c r="AI508" s="14">
        <f t="shared" si="587"/>
        <v>77</v>
      </c>
      <c r="AJ508" s="14">
        <f t="shared" si="587"/>
        <v>77</v>
      </c>
      <c r="AK508" s="14">
        <f t="shared" si="587"/>
        <v>77</v>
      </c>
      <c r="AL508" s="14">
        <f t="shared" si="587"/>
        <v>77</v>
      </c>
      <c r="AM508" s="14" t="str">
        <f t="shared" si="552"/>
        <v>Conversa sobre Consenso Brasileiro e a diferença realidade do Jonhs Hopkins.</v>
      </c>
      <c r="AN508" s="14" t="str">
        <f t="shared" si="553"/>
        <v/>
      </c>
      <c r="AO508" s="14" t="str">
        <f t="shared" si="554"/>
        <v/>
      </c>
      <c r="AP508" s="14" t="str">
        <f t="shared" si="555"/>
        <v/>
      </c>
      <c r="AQ508" s="14" t="str">
        <f t="shared" si="556"/>
        <v/>
      </c>
      <c r="AR508" s="14" t="str">
        <f t="shared" si="557"/>
        <v/>
      </c>
    </row>
    <row r="509" spans="1:44" x14ac:dyDescent="0.25">
      <c r="A509">
        <v>1</v>
      </c>
      <c r="B509" t="s">
        <v>28</v>
      </c>
      <c r="C509">
        <v>392102</v>
      </c>
      <c r="D509" s="40">
        <v>41366.614583333299</v>
      </c>
      <c r="E509" s="40">
        <v>41366.939583333296</v>
      </c>
      <c r="F509" s="40">
        <v>41366.900694444397</v>
      </c>
      <c r="G509" t="s">
        <v>29</v>
      </c>
      <c r="H509">
        <v>60000012286255</v>
      </c>
      <c r="I509" t="s">
        <v>358</v>
      </c>
      <c r="J509" t="s">
        <v>359</v>
      </c>
      <c r="K509" t="s">
        <v>41</v>
      </c>
      <c r="L509">
        <v>6</v>
      </c>
      <c r="M509" t="s">
        <v>33</v>
      </c>
      <c r="N509">
        <v>60000015461254</v>
      </c>
      <c r="O509">
        <v>60000016462668</v>
      </c>
      <c r="P509">
        <v>140217000000095</v>
      </c>
      <c r="R509" t="s">
        <v>34</v>
      </c>
      <c r="S509" t="s">
        <v>35</v>
      </c>
      <c r="T509" t="s">
        <v>61</v>
      </c>
      <c r="W509" t="s">
        <v>37</v>
      </c>
      <c r="AC509" t="s">
        <v>360</v>
      </c>
      <c r="AD509" t="s">
        <v>1450</v>
      </c>
      <c r="AE509" s="14" t="str">
        <f t="shared" si="518"/>
        <v>Reforçamos benefícios de Kaletra para corpo e mente diante novo cenário Tarv.</v>
      </c>
      <c r="AF509" s="14" t="str">
        <f t="shared" si="530"/>
        <v>Reforçamos benefícios de Kaletra para corpo e mente diante novo cenário Tarv.</v>
      </c>
      <c r="AG509" s="14">
        <f t="shared" si="531"/>
        <v>1</v>
      </c>
      <c r="AH509" s="14">
        <f t="shared" ref="AH509:AL509" si="588">IFERROR(FIND("#",$AF509,AG509+1),LEN($AF509)+1)</f>
        <v>78</v>
      </c>
      <c r="AI509" s="14">
        <f t="shared" si="588"/>
        <v>78</v>
      </c>
      <c r="AJ509" s="14">
        <f t="shared" si="588"/>
        <v>78</v>
      </c>
      <c r="AK509" s="14">
        <f t="shared" si="588"/>
        <v>78</v>
      </c>
      <c r="AL509" s="14">
        <f t="shared" si="588"/>
        <v>78</v>
      </c>
      <c r="AM509" s="14" t="str">
        <f t="shared" si="552"/>
        <v>Reforçamos benefícios de Kaletra para corpo e mente diante novo cenário Tarv.</v>
      </c>
      <c r="AN509" s="14" t="str">
        <f t="shared" si="553"/>
        <v/>
      </c>
      <c r="AO509" s="14" t="str">
        <f t="shared" si="554"/>
        <v/>
      </c>
      <c r="AP509" s="14" t="str">
        <f t="shared" si="555"/>
        <v/>
      </c>
      <c r="AQ509" s="14" t="str">
        <f t="shared" si="556"/>
        <v/>
      </c>
      <c r="AR509" s="14" t="str">
        <f t="shared" si="557"/>
        <v/>
      </c>
    </row>
    <row r="510" spans="1:44" x14ac:dyDescent="0.25">
      <c r="A510">
        <v>1</v>
      </c>
      <c r="B510" t="s">
        <v>28</v>
      </c>
      <c r="C510">
        <v>392102</v>
      </c>
      <c r="D510" s="40">
        <v>41366.600694444402</v>
      </c>
      <c r="E510" s="40">
        <v>41366.936805555597</v>
      </c>
      <c r="F510" s="40">
        <v>41366.900694444397</v>
      </c>
      <c r="G510" t="s">
        <v>29</v>
      </c>
      <c r="H510">
        <v>60000012553031</v>
      </c>
      <c r="I510" t="s">
        <v>361</v>
      </c>
      <c r="J510" t="s">
        <v>362</v>
      </c>
      <c r="K510" t="s">
        <v>32</v>
      </c>
      <c r="L510">
        <v>4</v>
      </c>
      <c r="M510" t="s">
        <v>33</v>
      </c>
      <c r="N510">
        <v>60000015461254</v>
      </c>
      <c r="O510">
        <v>60000016462668</v>
      </c>
      <c r="P510">
        <v>140217000000088</v>
      </c>
      <c r="R510" t="s">
        <v>34</v>
      </c>
      <c r="S510" t="s">
        <v>35</v>
      </c>
      <c r="T510" t="s">
        <v>36</v>
      </c>
      <c r="W510" t="s">
        <v>37</v>
      </c>
      <c r="AC510" t="s">
        <v>363</v>
      </c>
      <c r="AD510" t="s">
        <v>1450</v>
      </c>
      <c r="AE510" s="14" t="str">
        <f t="shared" si="518"/>
        <v>Comentários sobre Consenso Brasileiro e o Jonhs Hopkins que vai acontecer em abril.</v>
      </c>
      <c r="AF510" s="14" t="str">
        <f t="shared" si="530"/>
        <v>Comentários sobre Consenso Brasileiro e o Jonhs Hopkins que vai acontecer em abril.</v>
      </c>
      <c r="AG510" s="14">
        <f t="shared" si="531"/>
        <v>1</v>
      </c>
      <c r="AH510" s="14">
        <f t="shared" ref="AH510:AL510" si="589">IFERROR(FIND("#",$AF510,AG510+1),LEN($AF510)+1)</f>
        <v>84</v>
      </c>
      <c r="AI510" s="14">
        <f t="shared" si="589"/>
        <v>84</v>
      </c>
      <c r="AJ510" s="14">
        <f t="shared" si="589"/>
        <v>84</v>
      </c>
      <c r="AK510" s="14">
        <f t="shared" si="589"/>
        <v>84</v>
      </c>
      <c r="AL510" s="14">
        <f t="shared" si="589"/>
        <v>84</v>
      </c>
      <c r="AM510" s="14" t="str">
        <f t="shared" si="552"/>
        <v>Comentários sobre Consenso Brasileiro e o Jonhs Hopkins que vai acontecer em abril.</v>
      </c>
      <c r="AN510" s="14" t="str">
        <f t="shared" si="553"/>
        <v/>
      </c>
      <c r="AO510" s="14" t="str">
        <f t="shared" si="554"/>
        <v/>
      </c>
      <c r="AP510" s="14" t="str">
        <f t="shared" si="555"/>
        <v/>
      </c>
      <c r="AQ510" s="14" t="str">
        <f t="shared" si="556"/>
        <v/>
      </c>
      <c r="AR510" s="14" t="str">
        <f t="shared" si="557"/>
        <v/>
      </c>
    </row>
    <row r="511" spans="1:44" x14ac:dyDescent="0.25">
      <c r="A511">
        <v>1</v>
      </c>
      <c r="B511" t="s">
        <v>28</v>
      </c>
      <c r="C511">
        <v>392102</v>
      </c>
      <c r="D511" s="40">
        <v>41366.489583333299</v>
      </c>
      <c r="E511" s="40">
        <v>41366.934722222199</v>
      </c>
      <c r="F511" s="40">
        <v>41366.900694444397</v>
      </c>
      <c r="G511" t="s">
        <v>29</v>
      </c>
      <c r="H511">
        <v>60000012404643</v>
      </c>
      <c r="I511" t="s">
        <v>364</v>
      </c>
      <c r="J511" t="s">
        <v>365</v>
      </c>
      <c r="K511" t="s">
        <v>32</v>
      </c>
      <c r="L511">
        <v>6</v>
      </c>
      <c r="M511" t="s">
        <v>33</v>
      </c>
      <c r="N511">
        <v>60000015461254</v>
      </c>
      <c r="O511">
        <v>60000016462668</v>
      </c>
      <c r="P511">
        <v>140217000000081</v>
      </c>
      <c r="R511" t="s">
        <v>34</v>
      </c>
      <c r="S511" t="s">
        <v>35</v>
      </c>
      <c r="T511" t="s">
        <v>36</v>
      </c>
      <c r="W511" t="s">
        <v>37</v>
      </c>
      <c r="AC511" t="s">
        <v>366</v>
      </c>
      <c r="AD511" t="s">
        <v>1450</v>
      </c>
      <c r="AE511" s="14" t="str">
        <f t="shared" si="518"/>
        <v>Conversa sobre ATHUS NO/NE COM MUITOS ELOGIOS.</v>
      </c>
      <c r="AF511" s="14" t="str">
        <f t="shared" si="530"/>
        <v>Conversa sobre ATHUS NO/NE COM MUITOS ELOGIOS.</v>
      </c>
      <c r="AG511" s="14">
        <f t="shared" si="531"/>
        <v>1</v>
      </c>
      <c r="AH511" s="14">
        <f t="shared" ref="AH511:AL511" si="590">IFERROR(FIND("#",$AF511,AG511+1),LEN($AF511)+1)</f>
        <v>47</v>
      </c>
      <c r="AI511" s="14">
        <f t="shared" si="590"/>
        <v>47</v>
      </c>
      <c r="AJ511" s="14">
        <f t="shared" si="590"/>
        <v>47</v>
      </c>
      <c r="AK511" s="14">
        <f t="shared" si="590"/>
        <v>47</v>
      </c>
      <c r="AL511" s="14">
        <f t="shared" si="590"/>
        <v>47</v>
      </c>
      <c r="AM511" s="14" t="str">
        <f t="shared" si="552"/>
        <v>Conversa sobre ATHUS NO/NE COM MUITOS ELOGIOS.</v>
      </c>
      <c r="AN511" s="14" t="str">
        <f t="shared" si="553"/>
        <v/>
      </c>
      <c r="AO511" s="14" t="str">
        <f t="shared" si="554"/>
        <v/>
      </c>
      <c r="AP511" s="14" t="str">
        <f t="shared" si="555"/>
        <v/>
      </c>
      <c r="AQ511" s="14" t="str">
        <f t="shared" si="556"/>
        <v/>
      </c>
      <c r="AR511" s="14" t="str">
        <f t="shared" si="557"/>
        <v/>
      </c>
    </row>
    <row r="512" spans="1:44" x14ac:dyDescent="0.25">
      <c r="A512">
        <v>1</v>
      </c>
      <c r="B512" t="s">
        <v>28</v>
      </c>
      <c r="C512">
        <v>392102</v>
      </c>
      <c r="D512" s="40">
        <v>41366.479166666701</v>
      </c>
      <c r="E512" s="40">
        <v>41366.929861111101</v>
      </c>
      <c r="F512" s="40">
        <v>41366.888888888898</v>
      </c>
      <c r="G512" t="s">
        <v>29</v>
      </c>
      <c r="H512">
        <v>60000012347947</v>
      </c>
      <c r="I512" t="s">
        <v>367</v>
      </c>
      <c r="J512" t="s">
        <v>368</v>
      </c>
      <c r="K512" t="s">
        <v>32</v>
      </c>
      <c r="L512">
        <v>6</v>
      </c>
      <c r="M512" t="s">
        <v>33</v>
      </c>
      <c r="N512">
        <v>60000015461254</v>
      </c>
      <c r="O512">
        <v>60000016462668</v>
      </c>
      <c r="P512">
        <v>140217000000074</v>
      </c>
      <c r="R512" t="s">
        <v>34</v>
      </c>
      <c r="S512" t="s">
        <v>35</v>
      </c>
      <c r="T512" t="s">
        <v>36</v>
      </c>
      <c r="W512" t="s">
        <v>37</v>
      </c>
      <c r="AC512" t="s">
        <v>369</v>
      </c>
      <c r="AD512" t="s">
        <v>1450</v>
      </c>
      <c r="AE512" s="14" t="str">
        <f t="shared" si="518"/>
        <v>Diálogamos sobre cenário novo CONSENSO, como MRG, demonstrou segurança sobre novos perfis de pacientes.</v>
      </c>
      <c r="AF512" s="14" t="str">
        <f t="shared" si="530"/>
        <v>Diálogamos sobre cenário novo CONSENSO, como MRG, demonstrou segurança sobre novos perfis de pacientes.</v>
      </c>
      <c r="AG512" s="14">
        <f t="shared" si="531"/>
        <v>1</v>
      </c>
      <c r="AH512" s="14">
        <f t="shared" ref="AH512:AL512" si="591">IFERROR(FIND("#",$AF512,AG512+1),LEN($AF512)+1)</f>
        <v>104</v>
      </c>
      <c r="AI512" s="14">
        <f t="shared" si="591"/>
        <v>104</v>
      </c>
      <c r="AJ512" s="14">
        <f t="shared" si="591"/>
        <v>104</v>
      </c>
      <c r="AK512" s="14">
        <f t="shared" si="591"/>
        <v>104</v>
      </c>
      <c r="AL512" s="14">
        <f t="shared" si="591"/>
        <v>104</v>
      </c>
      <c r="AM512" s="14" t="str">
        <f t="shared" si="552"/>
        <v>Diálogamos sobre cenário novo CONSENSO, como MRG, demonstrou segurança sobre novos perfis de pacientes.</v>
      </c>
      <c r="AN512" s="14" t="str">
        <f t="shared" si="553"/>
        <v/>
      </c>
      <c r="AO512" s="14" t="str">
        <f t="shared" si="554"/>
        <v/>
      </c>
      <c r="AP512" s="14" t="str">
        <f t="shared" si="555"/>
        <v/>
      </c>
      <c r="AQ512" s="14" t="str">
        <f t="shared" si="556"/>
        <v/>
      </c>
      <c r="AR512" s="14" t="str">
        <f t="shared" si="557"/>
        <v/>
      </c>
    </row>
    <row r="513" spans="1:44" x14ac:dyDescent="0.25">
      <c r="A513">
        <v>1</v>
      </c>
      <c r="B513" t="s">
        <v>28</v>
      </c>
      <c r="C513">
        <v>392102</v>
      </c>
      <c r="D513" s="40">
        <v>41366.458333333299</v>
      </c>
      <c r="E513" s="40">
        <v>41366.926388888904</v>
      </c>
      <c r="F513" s="40">
        <v>41366.888888888898</v>
      </c>
      <c r="G513" t="s">
        <v>29</v>
      </c>
      <c r="H513">
        <v>60000017970792</v>
      </c>
      <c r="I513" t="s">
        <v>370</v>
      </c>
      <c r="J513" t="s">
        <v>371</v>
      </c>
      <c r="K513" t="s">
        <v>45</v>
      </c>
      <c r="L513">
        <v>3</v>
      </c>
      <c r="M513" t="s">
        <v>33</v>
      </c>
      <c r="N513">
        <v>60000015461254</v>
      </c>
      <c r="O513">
        <v>60000016462668</v>
      </c>
      <c r="P513">
        <v>140217000000067</v>
      </c>
      <c r="R513" t="s">
        <v>34</v>
      </c>
      <c r="S513" t="s">
        <v>35</v>
      </c>
      <c r="T513" t="s">
        <v>36</v>
      </c>
      <c r="W513" t="s">
        <v>37</v>
      </c>
      <c r="AC513" t="s">
        <v>372</v>
      </c>
      <c r="AD513" t="s">
        <v>1437</v>
      </c>
      <c r="AE513" s="14" t="str">
        <f t="shared" si="518"/>
        <v>Conversa sobre Diretrizes novo Consenso relativo CD4 acima de 500 e uso de Kaletra.</v>
      </c>
      <c r="AF513" s="14" t="str">
        <f t="shared" si="530"/>
        <v>Conversa sobre Diretrizes novo Consenso relativo CD4 acima de 500 e uso de Kaletra.</v>
      </c>
      <c r="AG513" s="14">
        <f t="shared" si="531"/>
        <v>1</v>
      </c>
      <c r="AH513" s="14">
        <f t="shared" ref="AH513:AL513" si="592">IFERROR(FIND("#",$AF513,AG513+1),LEN($AF513)+1)</f>
        <v>84</v>
      </c>
      <c r="AI513" s="14">
        <f t="shared" si="592"/>
        <v>84</v>
      </c>
      <c r="AJ513" s="14">
        <f t="shared" si="592"/>
        <v>84</v>
      </c>
      <c r="AK513" s="14">
        <f t="shared" si="592"/>
        <v>84</v>
      </c>
      <c r="AL513" s="14">
        <f t="shared" si="592"/>
        <v>84</v>
      </c>
      <c r="AM513" s="14" t="str">
        <f t="shared" si="552"/>
        <v>Conversa sobre Diretrizes novo Consenso relativo CD4 acima de 500 e uso de Kaletra.</v>
      </c>
      <c r="AN513" s="14" t="str">
        <f t="shared" si="553"/>
        <v/>
      </c>
      <c r="AO513" s="14" t="str">
        <f t="shared" si="554"/>
        <v/>
      </c>
      <c r="AP513" s="14" t="str">
        <f t="shared" si="555"/>
        <v/>
      </c>
      <c r="AQ513" s="14" t="str">
        <f t="shared" si="556"/>
        <v/>
      </c>
      <c r="AR513" s="14" t="str">
        <f t="shared" si="557"/>
        <v/>
      </c>
    </row>
    <row r="514" spans="1:44" x14ac:dyDescent="0.25">
      <c r="A514">
        <v>1</v>
      </c>
      <c r="B514" t="s">
        <v>28</v>
      </c>
      <c r="C514">
        <v>392102</v>
      </c>
      <c r="D514" s="40">
        <v>41366.447916666701</v>
      </c>
      <c r="E514" s="40">
        <v>41366.9243055556</v>
      </c>
      <c r="F514" s="40">
        <v>41366.888888888898</v>
      </c>
      <c r="G514" t="s">
        <v>29</v>
      </c>
      <c r="H514">
        <v>60000017964580</v>
      </c>
      <c r="I514" t="s">
        <v>373</v>
      </c>
      <c r="J514" t="s">
        <v>374</v>
      </c>
      <c r="K514" t="s">
        <v>32</v>
      </c>
      <c r="L514">
        <v>3</v>
      </c>
      <c r="M514" t="s">
        <v>33</v>
      </c>
      <c r="N514">
        <v>60000015461254</v>
      </c>
      <c r="O514">
        <v>60000016462668</v>
      </c>
      <c r="P514">
        <v>140217000000058</v>
      </c>
      <c r="R514" t="s">
        <v>34</v>
      </c>
      <c r="S514" t="s">
        <v>35</v>
      </c>
      <c r="T514" t="s">
        <v>36</v>
      </c>
      <c r="W514" t="s">
        <v>37</v>
      </c>
      <c r="AC514" t="s">
        <v>375</v>
      </c>
      <c r="AD514" t="s">
        <v>1437</v>
      </c>
      <c r="AE514" s="14" t="str">
        <f t="shared" ref="AE514:AE577" si="593">SUBSTITUTE(AC514,"# ","#")</f>
        <v>Conversa sobre casais sorodiscordantes e a prática testar e tratar, visando prevenção e os benefícios de Kaletra diante de sua resposta virológica e imunológica.</v>
      </c>
      <c r="AF514" s="14" t="str">
        <f t="shared" si="530"/>
        <v>Conversa sobre casais sorodiscordantes e a prática testar e tratar, visando prevenção e os benefícios de Kaletra diante de sua resposta virológica e imunológica.</v>
      </c>
      <c r="AG514" s="14">
        <f t="shared" si="531"/>
        <v>1</v>
      </c>
      <c r="AH514" s="14">
        <f t="shared" ref="AH514:AL514" si="594">IFERROR(FIND("#",$AF514,AG514+1),LEN($AF514)+1)</f>
        <v>162</v>
      </c>
      <c r="AI514" s="14">
        <f t="shared" si="594"/>
        <v>162</v>
      </c>
      <c r="AJ514" s="14">
        <f t="shared" si="594"/>
        <v>162</v>
      </c>
      <c r="AK514" s="14">
        <f t="shared" si="594"/>
        <v>162</v>
      </c>
      <c r="AL514" s="14">
        <f t="shared" si="594"/>
        <v>162</v>
      </c>
      <c r="AM514" s="14" t="str">
        <f t="shared" si="552"/>
        <v>Conversa sobre casais sorodiscordantes e a prática testar e tratar, visando prevenção e os benefícios de Kaletra diante de sua resposta virológica e imunológica.</v>
      </c>
      <c r="AN514" s="14" t="str">
        <f t="shared" si="553"/>
        <v/>
      </c>
      <c r="AO514" s="14" t="str">
        <f t="shared" si="554"/>
        <v/>
      </c>
      <c r="AP514" s="14" t="str">
        <f t="shared" si="555"/>
        <v/>
      </c>
      <c r="AQ514" s="14" t="str">
        <f t="shared" si="556"/>
        <v/>
      </c>
      <c r="AR514" s="14" t="str">
        <f t="shared" si="557"/>
        <v/>
      </c>
    </row>
    <row r="515" spans="1:44" x14ac:dyDescent="0.25">
      <c r="A515">
        <v>1</v>
      </c>
      <c r="B515" t="s">
        <v>28</v>
      </c>
      <c r="C515">
        <v>393103</v>
      </c>
      <c r="D515" s="40">
        <v>41404.486111111102</v>
      </c>
      <c r="E515" s="40">
        <v>41404.663194444402</v>
      </c>
      <c r="F515" s="40">
        <v>41404.625</v>
      </c>
      <c r="G515" t="s">
        <v>29</v>
      </c>
      <c r="H515">
        <v>60000012552563</v>
      </c>
      <c r="I515" t="s">
        <v>385</v>
      </c>
      <c r="J515" t="s">
        <v>386</v>
      </c>
      <c r="K515" t="s">
        <v>41</v>
      </c>
      <c r="L515">
        <v>3</v>
      </c>
      <c r="M515" t="s">
        <v>135</v>
      </c>
      <c r="N515">
        <v>60000015461254</v>
      </c>
      <c r="O515">
        <v>60000016462669</v>
      </c>
      <c r="P515">
        <v>140256000002876</v>
      </c>
      <c r="R515" t="s">
        <v>34</v>
      </c>
      <c r="S515" t="s">
        <v>35</v>
      </c>
      <c r="T515" t="s">
        <v>36</v>
      </c>
      <c r="W515" t="s">
        <v>37</v>
      </c>
      <c r="AC515" t="s">
        <v>4888</v>
      </c>
      <c r="AD515" t="s">
        <v>1453</v>
      </c>
      <c r="AE515" s="14" t="str">
        <f t="shared" si="593"/>
        <v>#MP: entreguei os artigos de comorbidades, Dra elogiou os materiais e disse que ira levar para os alunos de doutorado da faculdade para discussão.* @medica: informou que estão fazendo uma tese de doutorado avaliando as HAND em pacts HIV, sendo que o metodo utilizado de avaliação e do sarkor e disse que a idéia surgiu depois que começamos abordar o assunto.* #SOL: Soube do lançamento do novo guia de comorbidades, e pediu se podemos disponibilizar alguns exemplares para os centros de estudos do hospital e da faculdade.</v>
      </c>
      <c r="AF515" s="14" t="str">
        <f t="shared" si="530"/>
        <v>#MP: entreguei os artigos de comorbidades, Dra elogiou os materiais e disse que ira levar para os alunos de doutorado da faculdade para discussão.* @medica: informou que estão fazendo uma tese de doutorado avaliando as HAND em pacts HIV, sendo que o metodo utilizado de avaliação e do sarkor e disse que a idéia surgiu depois que começamos abordar o assunto.* #SOL: Soube do lançamento do novo guia de comorbidades, e pediu se podemos disponibilizar alguns exemplares para os centros de estudos do hospital e da faculdade.</v>
      </c>
      <c r="AG515" s="14">
        <f t="shared" si="531"/>
        <v>1</v>
      </c>
      <c r="AH515" s="14">
        <f t="shared" ref="AH515:AL515" si="595">IFERROR(FIND("#",$AF515,AG515+1),LEN($AF515)+1)</f>
        <v>361</v>
      </c>
      <c r="AI515" s="14">
        <f t="shared" si="595"/>
        <v>523</v>
      </c>
      <c r="AJ515" s="14">
        <f t="shared" si="595"/>
        <v>523</v>
      </c>
      <c r="AK515" s="14">
        <f t="shared" si="595"/>
        <v>523</v>
      </c>
      <c r="AL515" s="14">
        <f t="shared" si="595"/>
        <v>523</v>
      </c>
      <c r="AM515" s="14" t="str">
        <f t="shared" si="552"/>
        <v>#MP: entreguei os artigos de comorbidades, Dra elogiou os materiais e disse que ira levar para os alunos de doutorado da faculdade para discussão.* @medica: informou que estão fazendo uma tese de doutorado avaliando as HAND em pacts HIV, sendo que o metodo utilizado de avaliação e do sarkor e disse que a idéia surgiu depois que começamos abordar o assunto.* #</v>
      </c>
      <c r="AN515" s="14" t="str">
        <f t="shared" si="553"/>
        <v>#SOL: Soube do lançamento do novo guia de comorbidades, e pediu se podemos disponibilizar alguns exemplares para os centros de estudos do hospital e da faculdade.</v>
      </c>
      <c r="AO515" s="14" t="str">
        <f t="shared" si="554"/>
        <v/>
      </c>
      <c r="AP515" s="14" t="str">
        <f t="shared" si="555"/>
        <v/>
      </c>
      <c r="AQ515" s="14" t="str">
        <f t="shared" si="556"/>
        <v/>
      </c>
      <c r="AR515" s="14" t="str">
        <f t="shared" si="557"/>
        <v/>
      </c>
    </row>
    <row r="516" spans="1:44" x14ac:dyDescent="0.25">
      <c r="A516">
        <v>1</v>
      </c>
      <c r="B516" t="s">
        <v>28</v>
      </c>
      <c r="C516">
        <v>393103</v>
      </c>
      <c r="D516" s="40">
        <v>41404.486111111102</v>
      </c>
      <c r="E516" s="40">
        <v>41404.663194444402</v>
      </c>
      <c r="F516" s="40">
        <v>41404.625</v>
      </c>
      <c r="G516" t="s">
        <v>29</v>
      </c>
      <c r="H516">
        <v>60000012552563</v>
      </c>
      <c r="I516" t="s">
        <v>385</v>
      </c>
      <c r="J516" t="s">
        <v>386</v>
      </c>
      <c r="K516" t="s">
        <v>41</v>
      </c>
      <c r="L516">
        <v>3</v>
      </c>
      <c r="M516" t="s">
        <v>135</v>
      </c>
      <c r="N516">
        <v>60000015461254</v>
      </c>
      <c r="O516">
        <v>60000016462669</v>
      </c>
      <c r="P516">
        <v>140256000002876</v>
      </c>
      <c r="R516" t="s">
        <v>34</v>
      </c>
      <c r="S516" t="s">
        <v>35</v>
      </c>
      <c r="T516" t="s">
        <v>36</v>
      </c>
      <c r="W516" t="s">
        <v>37</v>
      </c>
      <c r="AC516" t="s">
        <v>4888</v>
      </c>
      <c r="AD516" t="s">
        <v>1453</v>
      </c>
      <c r="AE516" s="14" t="str">
        <f t="shared" si="593"/>
        <v>#MP: entreguei os artigos de comorbidades, Dra elogiou os materiais e disse que ira levar para os alunos de doutorado da faculdade para discussão.* @medica: informou que estão fazendo uma tese de doutorado avaliando as HAND em pacts HIV, sendo que o metodo utilizado de avaliação e do sarkor e disse que a idéia surgiu depois que começamos abordar o assunto.* #SOL: Soube do lançamento do novo guia de comorbidades, e pediu se podemos disponibilizar alguns exemplares para os centros de estudos do hospital e da faculdade.</v>
      </c>
      <c r="AF516" s="14" t="str">
        <f t="shared" si="530"/>
        <v>#MP: entreguei os artigos de comorbidades, Dra elogiou os materiais e disse que ira levar para os alunos de doutorado da faculdade para discussão.* @medica: informou que estão fazendo uma tese de doutorado avaliando as HAND em pacts HIV, sendo que o metodo utilizado de avaliação e do sarkor e disse que a idéia surgiu depois que começamos abordar o assunto.* #SOL: Soube do lançamento do novo guia de comorbidades, e pediu se podemos disponibilizar alguns exemplares para os centros de estudos do hospital e da faculdade.</v>
      </c>
      <c r="AG516" s="14">
        <f t="shared" si="531"/>
        <v>1</v>
      </c>
      <c r="AH516" s="14">
        <f t="shared" ref="AH516:AL516" si="596">IFERROR(FIND("#",$AF516,AG516+1),LEN($AF516)+1)</f>
        <v>361</v>
      </c>
      <c r="AI516" s="14">
        <f t="shared" si="596"/>
        <v>523</v>
      </c>
      <c r="AJ516" s="14">
        <f t="shared" si="596"/>
        <v>523</v>
      </c>
      <c r="AK516" s="14">
        <f t="shared" si="596"/>
        <v>523</v>
      </c>
      <c r="AL516" s="14">
        <f t="shared" si="596"/>
        <v>523</v>
      </c>
      <c r="AM516" s="14" t="str">
        <f t="shared" si="552"/>
        <v>#MP: entreguei os artigos de comorbidades, Dra elogiou os materiais e disse que ira levar para os alunos de doutorado da faculdade para discussão.* @medica: informou que estão fazendo uma tese de doutorado avaliando as HAND em pacts HIV, sendo que o metodo utilizado de avaliação e do sarkor e disse que a idéia surgiu depois que começamos abordar o assunto.* #</v>
      </c>
      <c r="AN516" s="14" t="str">
        <f t="shared" si="553"/>
        <v>#SOL: Soube do lançamento do novo guia de comorbidades, e pediu se podemos disponibilizar alguns exemplares para os centros de estudos do hospital e da faculdade.</v>
      </c>
      <c r="AO516" s="14" t="str">
        <f t="shared" si="554"/>
        <v/>
      </c>
      <c r="AP516" s="14" t="str">
        <f t="shared" si="555"/>
        <v/>
      </c>
      <c r="AQ516" s="14" t="str">
        <f t="shared" si="556"/>
        <v/>
      </c>
      <c r="AR516" s="14" t="str">
        <f t="shared" si="557"/>
        <v/>
      </c>
    </row>
    <row r="517" spans="1:44" x14ac:dyDescent="0.25">
      <c r="A517">
        <v>1</v>
      </c>
      <c r="B517" t="s">
        <v>28</v>
      </c>
      <c r="C517">
        <v>393103</v>
      </c>
      <c r="D517" s="40">
        <v>41404.46875</v>
      </c>
      <c r="E517" s="40">
        <v>41404.590972222199</v>
      </c>
      <c r="F517" s="40">
        <v>41404.614583333299</v>
      </c>
      <c r="G517" t="s">
        <v>29</v>
      </c>
      <c r="H517">
        <v>60000012443135</v>
      </c>
      <c r="I517" t="s">
        <v>391</v>
      </c>
      <c r="J517" t="s">
        <v>392</v>
      </c>
      <c r="K517" t="s">
        <v>41</v>
      </c>
      <c r="L517">
        <v>4</v>
      </c>
      <c r="M517" t="s">
        <v>135</v>
      </c>
      <c r="N517">
        <v>60000015461254</v>
      </c>
      <c r="O517">
        <v>60000016462669</v>
      </c>
      <c r="P517">
        <v>140256000002844</v>
      </c>
      <c r="R517" t="s">
        <v>34</v>
      </c>
      <c r="S517" t="s">
        <v>35</v>
      </c>
      <c r="T517" t="s">
        <v>36</v>
      </c>
      <c r="W517" t="s">
        <v>37</v>
      </c>
      <c r="AC517" t="s">
        <v>4889</v>
      </c>
      <c r="AD517" t="s">
        <v>1453</v>
      </c>
      <c r="AE517" s="14" t="str">
        <f t="shared" si="593"/>
        <v>Conversamos sobre o Patrocínio ao evento de EMC da sociedade, confirmamos a vinda do Dr Ricardo Diaz que ira falar de Consenso no dia 03/08, dr agradeceu nosso patrocínio, disse que ira enviar convites a todos os médicos sócios da Sociedade e pediu que também entregássemos convites impressos. #Mercado: questionamos sobre os testes rápidos, dr informou que realmente que tanto o estado como os municípios não dispõe de testes, mas não soube dizer o porque, apenas que tem brigado para que houvesse, porem até o momento não conseguiu.</v>
      </c>
      <c r="AF517" s="14" t="str">
        <f t="shared" si="530"/>
        <v>Conversamos sobre o Patrocínio ao evento de EMC da sociedade, confirmamos a vinda do Dr Ricardo Diaz que ira falar de Consenso no dia 03/08, dr agradeceu nosso patrocínio, disse que ira enviar convites a todos os médicos sócios da Sociedade e pediu que também entregássemos convites impressos. #Mercado: questionamos sobre os testes rápidos, dr informou que realmente que tanto o estado como os municípios não dispõe de testes, mas não soube dizer o porque, apenas que tem brigado para que houvesse, porem até o momento não conseguiu.</v>
      </c>
      <c r="AG517" s="14">
        <f t="shared" si="531"/>
        <v>295</v>
      </c>
      <c r="AH517" s="14">
        <f t="shared" ref="AH517:AL517" si="597">IFERROR(FIND("#",$AF517,AG517+1),LEN($AF517)+1)</f>
        <v>535</v>
      </c>
      <c r="AI517" s="14">
        <f t="shared" si="597"/>
        <v>535</v>
      </c>
      <c r="AJ517" s="14">
        <f t="shared" si="597"/>
        <v>535</v>
      </c>
      <c r="AK517" s="14">
        <f t="shared" si="597"/>
        <v>535</v>
      </c>
      <c r="AL517" s="14">
        <f t="shared" si="597"/>
        <v>535</v>
      </c>
      <c r="AM517" s="14" t="str">
        <f t="shared" si="552"/>
        <v>#Mercado: questionamos sobre os testes rápidos, dr informou que realmente que tanto o estado como os municípios não dispõe de testes, mas não soube dizer o porque, apenas que tem brigado para que houvesse, porem até o momento não conseguiu.</v>
      </c>
      <c r="AN517" s="14" t="str">
        <f t="shared" si="553"/>
        <v/>
      </c>
      <c r="AO517" s="14" t="str">
        <f t="shared" si="554"/>
        <v/>
      </c>
      <c r="AP517" s="14" t="str">
        <f t="shared" si="555"/>
        <v/>
      </c>
      <c r="AQ517" s="14" t="str">
        <f t="shared" si="556"/>
        <v/>
      </c>
      <c r="AR517" s="14" t="str">
        <f t="shared" si="557"/>
        <v/>
      </c>
    </row>
    <row r="518" spans="1:44" x14ac:dyDescent="0.25">
      <c r="A518">
        <v>1</v>
      </c>
      <c r="B518" t="s">
        <v>28</v>
      </c>
      <c r="C518">
        <v>393103</v>
      </c>
      <c r="D518" s="40">
        <v>41404.46875</v>
      </c>
      <c r="E518" s="40">
        <v>41404.590972222199</v>
      </c>
      <c r="F518" s="40">
        <v>41404.614583333299</v>
      </c>
      <c r="G518" t="s">
        <v>29</v>
      </c>
      <c r="H518">
        <v>60000012443135</v>
      </c>
      <c r="I518" t="s">
        <v>391</v>
      </c>
      <c r="J518" t="s">
        <v>392</v>
      </c>
      <c r="K518" t="s">
        <v>41</v>
      </c>
      <c r="L518">
        <v>4</v>
      </c>
      <c r="M518" t="s">
        <v>135</v>
      </c>
      <c r="N518">
        <v>60000015461254</v>
      </c>
      <c r="O518">
        <v>60000016462669</v>
      </c>
      <c r="P518">
        <v>140256000002844</v>
      </c>
      <c r="R518" t="s">
        <v>34</v>
      </c>
      <c r="S518" t="s">
        <v>35</v>
      </c>
      <c r="T518" t="s">
        <v>36</v>
      </c>
      <c r="W518" t="s">
        <v>37</v>
      </c>
      <c r="AC518" t="s">
        <v>4889</v>
      </c>
      <c r="AD518" t="s">
        <v>1453</v>
      </c>
      <c r="AE518" s="14" t="str">
        <f t="shared" si="593"/>
        <v>Conversamos sobre o Patrocínio ao evento de EMC da sociedade, confirmamos a vinda do Dr Ricardo Diaz que ira falar de Consenso no dia 03/08, dr agradeceu nosso patrocínio, disse que ira enviar convites a todos os médicos sócios da Sociedade e pediu que também entregássemos convites impressos. #Mercado: questionamos sobre os testes rápidos, dr informou que realmente que tanto o estado como os municípios não dispõe de testes, mas não soube dizer o porque, apenas que tem brigado para que houvesse, porem até o momento não conseguiu.</v>
      </c>
      <c r="AF518" s="14" t="str">
        <f t="shared" si="530"/>
        <v>Conversamos sobre o Patrocínio ao evento de EMC da sociedade, confirmamos a vinda do Dr Ricardo Diaz que ira falar de Consenso no dia 03/08, dr agradeceu nosso patrocínio, disse que ira enviar convites a todos os médicos sócios da Sociedade e pediu que também entregássemos convites impressos. #Mercado: questionamos sobre os testes rápidos, dr informou que realmente que tanto o estado como os municípios não dispõe de testes, mas não soube dizer o porque, apenas que tem brigado para que houvesse, porem até o momento não conseguiu.</v>
      </c>
      <c r="AG518" s="14">
        <f t="shared" si="531"/>
        <v>295</v>
      </c>
      <c r="AH518" s="14">
        <f t="shared" ref="AH518:AL518" si="598">IFERROR(FIND("#",$AF518,AG518+1),LEN($AF518)+1)</f>
        <v>535</v>
      </c>
      <c r="AI518" s="14">
        <f t="shared" si="598"/>
        <v>535</v>
      </c>
      <c r="AJ518" s="14">
        <f t="shared" si="598"/>
        <v>535</v>
      </c>
      <c r="AK518" s="14">
        <f t="shared" si="598"/>
        <v>535</v>
      </c>
      <c r="AL518" s="14">
        <f t="shared" si="598"/>
        <v>535</v>
      </c>
      <c r="AM518" s="14" t="str">
        <f t="shared" si="552"/>
        <v>#Mercado: questionamos sobre os testes rápidos, dr informou que realmente que tanto o estado como os municípios não dispõe de testes, mas não soube dizer o porque, apenas que tem brigado para que houvesse, porem até o momento não conseguiu.</v>
      </c>
      <c r="AN518" s="14" t="str">
        <f t="shared" si="553"/>
        <v/>
      </c>
      <c r="AO518" s="14" t="str">
        <f t="shared" si="554"/>
        <v/>
      </c>
      <c r="AP518" s="14" t="str">
        <f t="shared" si="555"/>
        <v/>
      </c>
      <c r="AQ518" s="14" t="str">
        <f t="shared" si="556"/>
        <v/>
      </c>
      <c r="AR518" s="14" t="str">
        <f t="shared" si="557"/>
        <v/>
      </c>
    </row>
    <row r="519" spans="1:44" x14ac:dyDescent="0.25">
      <c r="A519">
        <v>1</v>
      </c>
      <c r="B519" t="s">
        <v>28</v>
      </c>
      <c r="C519">
        <v>393103</v>
      </c>
      <c r="D519" s="40">
        <v>41404.454861111102</v>
      </c>
      <c r="E519" s="40">
        <v>41404.585416666698</v>
      </c>
      <c r="F519" s="40">
        <v>41404.614583333299</v>
      </c>
      <c r="G519" t="s">
        <v>29</v>
      </c>
      <c r="H519">
        <v>60000012346111</v>
      </c>
      <c r="I519" t="s">
        <v>2385</v>
      </c>
      <c r="J519" t="s">
        <v>2386</v>
      </c>
      <c r="K519" t="s">
        <v>41</v>
      </c>
      <c r="L519">
        <v>3</v>
      </c>
      <c r="M519" t="s">
        <v>135</v>
      </c>
      <c r="N519">
        <v>60000015461254</v>
      </c>
      <c r="O519">
        <v>60000016462669</v>
      </c>
      <c r="P519">
        <v>140256000002819</v>
      </c>
      <c r="R519" t="s">
        <v>34</v>
      </c>
      <c r="S519" t="s">
        <v>35</v>
      </c>
      <c r="T519" t="s">
        <v>36</v>
      </c>
      <c r="W519" t="s">
        <v>37</v>
      </c>
      <c r="AC519" t="s">
        <v>4890</v>
      </c>
      <c r="AD519" t="s">
        <v>1453</v>
      </c>
      <c r="AE519" s="14" t="str">
        <f t="shared" si="593"/>
        <v>Conversamos sobre o Preceptorship no IIER demosntrando o programa e quais nossos objetivos de atualizar e depois replicar o conhecimento para outros colegas, aceitou o convite e ficou bastante contente pelo prestigio. #MP: deixei os artigos de comorbidades, Dra elogiou o material e disse que tem procurado monitorar seus pacientes como um todo.</v>
      </c>
      <c r="AF519" s="14" t="str">
        <f t="shared" si="530"/>
        <v>Conversamos sobre o Preceptorship no IIER demosntrando o programa e quais nossos objetivos de atualizar e depois replicar o conhecimento para outros colegas, aceitou o convite e ficou bastante contente pelo prestigio. #MP: deixei os artigos de comorbidades, Dra elogiou o material e disse que tem procurado monitorar seus pacientes como um todo.</v>
      </c>
      <c r="AG519" s="14">
        <f t="shared" si="531"/>
        <v>219</v>
      </c>
      <c r="AH519" s="14">
        <f t="shared" ref="AH519:AL519" si="599">IFERROR(FIND("#",$AF519,AG519+1),LEN($AF519)+1)</f>
        <v>346</v>
      </c>
      <c r="AI519" s="14">
        <f t="shared" si="599"/>
        <v>346</v>
      </c>
      <c r="AJ519" s="14">
        <f t="shared" si="599"/>
        <v>346</v>
      </c>
      <c r="AK519" s="14">
        <f t="shared" si="599"/>
        <v>346</v>
      </c>
      <c r="AL519" s="14">
        <f t="shared" si="599"/>
        <v>346</v>
      </c>
      <c r="AM519" s="14" t="str">
        <f t="shared" si="552"/>
        <v>#MP: deixei os artigos de comorbidades, Dra elogiou o material e disse que tem procurado monitorar seus pacientes como um todo.</v>
      </c>
      <c r="AN519" s="14" t="str">
        <f t="shared" si="553"/>
        <v/>
      </c>
      <c r="AO519" s="14" t="str">
        <f t="shared" si="554"/>
        <v/>
      </c>
      <c r="AP519" s="14" t="str">
        <f t="shared" si="555"/>
        <v/>
      </c>
      <c r="AQ519" s="14" t="str">
        <f t="shared" si="556"/>
        <v/>
      </c>
      <c r="AR519" s="14" t="str">
        <f t="shared" si="557"/>
        <v/>
      </c>
    </row>
    <row r="520" spans="1:44" x14ac:dyDescent="0.25">
      <c r="A520">
        <v>1</v>
      </c>
      <c r="B520" t="s">
        <v>28</v>
      </c>
      <c r="C520">
        <v>393103</v>
      </c>
      <c r="D520" s="40">
        <v>41404.454861111102</v>
      </c>
      <c r="E520" s="40">
        <v>41404.585416666698</v>
      </c>
      <c r="F520" s="40">
        <v>41404.614583333299</v>
      </c>
      <c r="G520" t="s">
        <v>29</v>
      </c>
      <c r="H520">
        <v>60000012346111</v>
      </c>
      <c r="I520" t="s">
        <v>2385</v>
      </c>
      <c r="J520" t="s">
        <v>2386</v>
      </c>
      <c r="K520" t="s">
        <v>41</v>
      </c>
      <c r="L520">
        <v>3</v>
      </c>
      <c r="M520" t="s">
        <v>135</v>
      </c>
      <c r="N520">
        <v>60000015461254</v>
      </c>
      <c r="O520">
        <v>60000016462669</v>
      </c>
      <c r="P520">
        <v>140256000002819</v>
      </c>
      <c r="R520" t="s">
        <v>34</v>
      </c>
      <c r="S520" t="s">
        <v>35</v>
      </c>
      <c r="T520" t="s">
        <v>36</v>
      </c>
      <c r="W520" t="s">
        <v>37</v>
      </c>
      <c r="AC520" t="s">
        <v>4890</v>
      </c>
      <c r="AD520" t="s">
        <v>1453</v>
      </c>
      <c r="AE520" s="14" t="str">
        <f t="shared" si="593"/>
        <v>Conversamos sobre o Preceptorship no IIER demosntrando o programa e quais nossos objetivos de atualizar e depois replicar o conhecimento para outros colegas, aceitou o convite e ficou bastante contente pelo prestigio. #MP: deixei os artigos de comorbidades, Dra elogiou o material e disse que tem procurado monitorar seus pacientes como um todo.</v>
      </c>
      <c r="AF520" s="14" t="str">
        <f t="shared" si="530"/>
        <v>Conversamos sobre o Preceptorship no IIER demosntrando o programa e quais nossos objetivos de atualizar e depois replicar o conhecimento para outros colegas, aceitou o convite e ficou bastante contente pelo prestigio. #MP: deixei os artigos de comorbidades, Dra elogiou o material e disse que tem procurado monitorar seus pacientes como um todo.</v>
      </c>
      <c r="AG520" s="14">
        <f t="shared" si="531"/>
        <v>219</v>
      </c>
      <c r="AH520" s="14">
        <f t="shared" ref="AH520:AL520" si="600">IFERROR(FIND("#",$AF520,AG520+1),LEN($AF520)+1)</f>
        <v>346</v>
      </c>
      <c r="AI520" s="14">
        <f t="shared" si="600"/>
        <v>346</v>
      </c>
      <c r="AJ520" s="14">
        <f t="shared" si="600"/>
        <v>346</v>
      </c>
      <c r="AK520" s="14">
        <f t="shared" si="600"/>
        <v>346</v>
      </c>
      <c r="AL520" s="14">
        <f t="shared" si="600"/>
        <v>346</v>
      </c>
      <c r="AM520" s="14" t="str">
        <f t="shared" si="552"/>
        <v>#MP: deixei os artigos de comorbidades, Dra elogiou o material e disse que tem procurado monitorar seus pacientes como um todo.</v>
      </c>
      <c r="AN520" s="14" t="str">
        <f t="shared" si="553"/>
        <v/>
      </c>
      <c r="AO520" s="14" t="str">
        <f t="shared" si="554"/>
        <v/>
      </c>
      <c r="AP520" s="14" t="str">
        <f t="shared" si="555"/>
        <v/>
      </c>
      <c r="AQ520" s="14" t="str">
        <f t="shared" si="556"/>
        <v/>
      </c>
      <c r="AR520" s="14" t="str">
        <f t="shared" si="557"/>
        <v/>
      </c>
    </row>
    <row r="521" spans="1:44" x14ac:dyDescent="0.25">
      <c r="A521">
        <v>1</v>
      </c>
      <c r="B521" t="s">
        <v>28</v>
      </c>
      <c r="C521">
        <v>393103</v>
      </c>
      <c r="D521" s="40">
        <v>41404.430555555598</v>
      </c>
      <c r="E521" s="40">
        <v>41404.579166666699</v>
      </c>
      <c r="F521" s="40">
        <v>41404.614583333299</v>
      </c>
      <c r="G521" t="s">
        <v>29</v>
      </c>
      <c r="H521">
        <v>60000012343411</v>
      </c>
      <c r="I521" t="s">
        <v>4891</v>
      </c>
      <c r="J521" t="s">
        <v>4892</v>
      </c>
      <c r="K521" t="s">
        <v>41</v>
      </c>
      <c r="L521">
        <v>3</v>
      </c>
      <c r="M521" t="s">
        <v>135</v>
      </c>
      <c r="N521">
        <v>60000015461254</v>
      </c>
      <c r="O521">
        <v>60000016462669</v>
      </c>
      <c r="P521">
        <v>140256000002794</v>
      </c>
      <c r="R521" t="s">
        <v>34</v>
      </c>
      <c r="S521" t="s">
        <v>35</v>
      </c>
      <c r="T521" t="s">
        <v>36</v>
      </c>
      <c r="W521" t="s">
        <v>37</v>
      </c>
      <c r="AC521" t="s">
        <v>4893</v>
      </c>
      <c r="AD521" t="s">
        <v>1453</v>
      </c>
      <c r="AE521" s="14" t="str">
        <f t="shared" si="593"/>
        <v>#MERCADO: Comentei sobre nosso interesse em sermos parceiro da SÉS, na realização de EMC, dr aparentemente gostou da idéia, e ficou de avaliar melhor esta possibilidade, afirmou que os médicos que sao da rede na grande maioria não sao infectologista e precisam de muita informação, começando pelo básico.#SOL: Solicitou que encaminhasse por email, exemplos de matérias que foram utilizados nos eventos da secretaria de São Paulo, para avaliar a possibilidade de fazer em Florianópolis.</v>
      </c>
      <c r="AF521" s="14" t="str">
        <f t="shared" si="530"/>
        <v>#MERCADO: Comentei sobre nosso interesse em sermos parceiro da SÉS, na realização de EMC, dr aparentemente gostou da idéia, e ficou de avaliar melhor esta possibilidade, afirmou que os médicos que sao da rede na grande maioria não sao infectologista e precisam de muita informação, começando pelo básico.#SOL: Solicitou que encaminhasse por email, exemplos de matérias que foram utilizados nos eventos da secretaria de São Paulo, para avaliar a possibilidade de fazer em Florianópolis.</v>
      </c>
      <c r="AG521" s="14">
        <f t="shared" si="531"/>
        <v>1</v>
      </c>
      <c r="AH521" s="14">
        <f t="shared" ref="AH521:AL521" si="601">IFERROR(FIND("#",$AF521,AG521+1),LEN($AF521)+1)</f>
        <v>305</v>
      </c>
      <c r="AI521" s="14">
        <f t="shared" si="601"/>
        <v>486</v>
      </c>
      <c r="AJ521" s="14">
        <f t="shared" si="601"/>
        <v>486</v>
      </c>
      <c r="AK521" s="14">
        <f t="shared" si="601"/>
        <v>486</v>
      </c>
      <c r="AL521" s="14">
        <f t="shared" si="601"/>
        <v>486</v>
      </c>
      <c r="AM521" s="14" t="str">
        <f t="shared" si="552"/>
        <v>#MERCADO: Comentei sobre nosso interesse em sermos parceiro da SÉS, na realização de EMC, dr aparentemente gostou da idéia, e ficou de avaliar melhor esta possibilidade, afirmou que os médicos que sao da rede na grande maioria não sao infectologista e precisam de muita informação, começando pelo básico.#</v>
      </c>
      <c r="AN521" s="14" t="str">
        <f t="shared" si="553"/>
        <v>#SOL: Solicitou que encaminhasse por email, exemplos de matérias que foram utilizados nos eventos da secretaria de São Paulo, para avaliar a possibilidade de fazer em Florianópolis.</v>
      </c>
      <c r="AO521" s="14" t="str">
        <f t="shared" si="554"/>
        <v/>
      </c>
      <c r="AP521" s="14" t="str">
        <f t="shared" si="555"/>
        <v/>
      </c>
      <c r="AQ521" s="14" t="str">
        <f t="shared" si="556"/>
        <v/>
      </c>
      <c r="AR521" s="14" t="str">
        <f t="shared" si="557"/>
        <v/>
      </c>
    </row>
    <row r="522" spans="1:44" x14ac:dyDescent="0.25">
      <c r="A522">
        <v>1</v>
      </c>
      <c r="B522" t="s">
        <v>28</v>
      </c>
      <c r="C522">
        <v>393103</v>
      </c>
      <c r="D522" s="40">
        <v>41404.430555555598</v>
      </c>
      <c r="E522" s="40">
        <v>41404.579166666699</v>
      </c>
      <c r="F522" s="40">
        <v>41404.614583333299</v>
      </c>
      <c r="G522" t="s">
        <v>29</v>
      </c>
      <c r="H522">
        <v>60000012343411</v>
      </c>
      <c r="I522" t="s">
        <v>4891</v>
      </c>
      <c r="J522" t="s">
        <v>4892</v>
      </c>
      <c r="K522" t="s">
        <v>41</v>
      </c>
      <c r="L522">
        <v>3</v>
      </c>
      <c r="M522" t="s">
        <v>135</v>
      </c>
      <c r="N522">
        <v>60000015461254</v>
      </c>
      <c r="O522">
        <v>60000016462669</v>
      </c>
      <c r="P522">
        <v>140256000002794</v>
      </c>
      <c r="R522" t="s">
        <v>34</v>
      </c>
      <c r="S522" t="s">
        <v>35</v>
      </c>
      <c r="T522" t="s">
        <v>36</v>
      </c>
      <c r="W522" t="s">
        <v>37</v>
      </c>
      <c r="AC522" t="s">
        <v>4893</v>
      </c>
      <c r="AD522" t="s">
        <v>1453</v>
      </c>
      <c r="AE522" s="14" t="str">
        <f t="shared" si="593"/>
        <v>#MERCADO: Comentei sobre nosso interesse em sermos parceiro da SÉS, na realização de EMC, dr aparentemente gostou da idéia, e ficou de avaliar melhor esta possibilidade, afirmou que os médicos que sao da rede na grande maioria não sao infectologista e precisam de muita informação, começando pelo básico.#SOL: Solicitou que encaminhasse por email, exemplos de matérias que foram utilizados nos eventos da secretaria de São Paulo, para avaliar a possibilidade de fazer em Florianópolis.</v>
      </c>
      <c r="AF522" s="14" t="str">
        <f t="shared" si="530"/>
        <v>#MERCADO: Comentei sobre nosso interesse em sermos parceiro da SÉS, na realização de EMC, dr aparentemente gostou da idéia, e ficou de avaliar melhor esta possibilidade, afirmou que os médicos que sao da rede na grande maioria não sao infectologista e precisam de muita informação, começando pelo básico.#SOL: Solicitou que encaminhasse por email, exemplos de matérias que foram utilizados nos eventos da secretaria de São Paulo, para avaliar a possibilidade de fazer em Florianópolis.</v>
      </c>
      <c r="AG522" s="14">
        <f t="shared" si="531"/>
        <v>1</v>
      </c>
      <c r="AH522" s="14">
        <f t="shared" ref="AH522:AL522" si="602">IFERROR(FIND("#",$AF522,AG522+1),LEN($AF522)+1)</f>
        <v>305</v>
      </c>
      <c r="AI522" s="14">
        <f t="shared" si="602"/>
        <v>486</v>
      </c>
      <c r="AJ522" s="14">
        <f t="shared" si="602"/>
        <v>486</v>
      </c>
      <c r="AK522" s="14">
        <f t="shared" si="602"/>
        <v>486</v>
      </c>
      <c r="AL522" s="14">
        <f t="shared" si="602"/>
        <v>486</v>
      </c>
      <c r="AM522" s="14" t="str">
        <f t="shared" si="552"/>
        <v>#MERCADO: Comentei sobre nosso interesse em sermos parceiro da SÉS, na realização de EMC, dr aparentemente gostou da idéia, e ficou de avaliar melhor esta possibilidade, afirmou que os médicos que sao da rede na grande maioria não sao infectologista e precisam de muita informação, começando pelo básico.#</v>
      </c>
      <c r="AN522" s="14" t="str">
        <f t="shared" si="553"/>
        <v>#SOL: Solicitou que encaminhasse por email, exemplos de matérias que foram utilizados nos eventos da secretaria de São Paulo, para avaliar a possibilidade de fazer em Florianópolis.</v>
      </c>
      <c r="AO522" s="14" t="str">
        <f t="shared" si="554"/>
        <v/>
      </c>
      <c r="AP522" s="14" t="str">
        <f t="shared" si="555"/>
        <v/>
      </c>
      <c r="AQ522" s="14" t="str">
        <f t="shared" si="556"/>
        <v/>
      </c>
      <c r="AR522" s="14" t="str">
        <f t="shared" si="557"/>
        <v/>
      </c>
    </row>
    <row r="523" spans="1:44" x14ac:dyDescent="0.25">
      <c r="A523">
        <v>1</v>
      </c>
      <c r="B523" t="s">
        <v>28</v>
      </c>
      <c r="C523">
        <v>393103</v>
      </c>
      <c r="D523" s="40">
        <v>41404.40625</v>
      </c>
      <c r="E523" s="40">
        <v>41404.573611111096</v>
      </c>
      <c r="F523" s="40">
        <v>41404.614583333299</v>
      </c>
      <c r="G523" t="s">
        <v>29</v>
      </c>
      <c r="H523">
        <v>60000012550027</v>
      </c>
      <c r="I523" t="s">
        <v>4894</v>
      </c>
      <c r="J523" t="s">
        <v>4895</v>
      </c>
      <c r="K523" t="s">
        <v>41</v>
      </c>
      <c r="L523">
        <v>3</v>
      </c>
      <c r="M523" t="s">
        <v>135</v>
      </c>
      <c r="N523">
        <v>60000015461254</v>
      </c>
      <c r="O523">
        <v>60000016462669</v>
      </c>
      <c r="P523">
        <v>140256000002766</v>
      </c>
      <c r="R523" t="s">
        <v>34</v>
      </c>
      <c r="S523" t="s">
        <v>35</v>
      </c>
      <c r="T523" t="s">
        <v>36</v>
      </c>
      <c r="W523" t="s">
        <v>37</v>
      </c>
      <c r="AC523" t="s">
        <v>4896</v>
      </c>
      <c r="AD523" t="s">
        <v>1453</v>
      </c>
      <c r="AE523" s="14" t="str">
        <f t="shared" si="593"/>
        <v>#Mercado: Dra retornou ao Brasil, depois de ficar algum tempo na Alemanha. Vai trabalhar no ambulatório e no hosp. Dia com pacts coinfectados. Perguntou sobre o novo consenso, esclareci os principais pontos, disse ter boa experiência com Kaletra, inclusive disse reconhecer o melhor score de CPE de kaletra. Porem ainda prefere iniciar tarv com ITRNN. #OBJ: desconhecia a posologia QD, falei sobre os estudos 730 e 802, ficou de avaliados.</v>
      </c>
      <c r="AF523" s="14" t="str">
        <f t="shared" ref="AF523:AF586" si="603">SUBSTITUTE(AE523,"@ ","@")</f>
        <v>#Mercado: Dra retornou ao Brasil, depois de ficar algum tempo na Alemanha. Vai trabalhar no ambulatório e no hosp. Dia com pacts coinfectados. Perguntou sobre o novo consenso, esclareci os principais pontos, disse ter boa experiência com Kaletra, inclusive disse reconhecer o melhor score de CPE de kaletra. Porem ainda prefere iniciar tarv com ITRNN. #OBJ: desconhecia a posologia QD, falei sobre os estudos 730 e 802, ficou de avaliados.</v>
      </c>
      <c r="AG523" s="14">
        <f t="shared" ref="AG523:AG586" si="604">IFERROR(FIND("#",AF523),1)</f>
        <v>1</v>
      </c>
      <c r="AH523" s="14">
        <f t="shared" ref="AH523:AL523" si="605">IFERROR(FIND("#",$AF523,AG523+1),LEN($AF523)+1)</f>
        <v>353</v>
      </c>
      <c r="AI523" s="14">
        <f t="shared" si="605"/>
        <v>440</v>
      </c>
      <c r="AJ523" s="14">
        <f t="shared" si="605"/>
        <v>440</v>
      </c>
      <c r="AK523" s="14">
        <f t="shared" si="605"/>
        <v>440</v>
      </c>
      <c r="AL523" s="14">
        <f t="shared" si="605"/>
        <v>440</v>
      </c>
      <c r="AM523" s="14" t="str">
        <f t="shared" si="552"/>
        <v>#Mercado: Dra retornou ao Brasil, depois de ficar algum tempo na Alemanha. Vai trabalhar no ambulatório e no hosp. Dia com pacts coinfectados. Perguntou sobre o novo consenso, esclareci os principais pontos, disse ter boa experiência com Kaletra, inclusive disse reconhecer o melhor score de CPE de kaletra. Porem ainda prefere iniciar tarv com ITRNN. #</v>
      </c>
      <c r="AN523" s="14" t="str">
        <f t="shared" si="553"/>
        <v>#OBJ: desconhecia a posologia QD, falei sobre os estudos 730 e 802, ficou de avaliados.</v>
      </c>
      <c r="AO523" s="14" t="str">
        <f t="shared" si="554"/>
        <v/>
      </c>
      <c r="AP523" s="14" t="str">
        <f t="shared" si="555"/>
        <v/>
      </c>
      <c r="AQ523" s="14" t="str">
        <f t="shared" si="556"/>
        <v/>
      </c>
      <c r="AR523" s="14" t="str">
        <f t="shared" si="557"/>
        <v/>
      </c>
    </row>
    <row r="524" spans="1:44" x14ac:dyDescent="0.25">
      <c r="A524">
        <v>1</v>
      </c>
      <c r="B524" t="s">
        <v>28</v>
      </c>
      <c r="C524">
        <v>393103</v>
      </c>
      <c r="D524" s="40">
        <v>41404.40625</v>
      </c>
      <c r="E524" s="40">
        <v>41404.573611111096</v>
      </c>
      <c r="F524" s="40">
        <v>41404.614583333299</v>
      </c>
      <c r="G524" t="s">
        <v>29</v>
      </c>
      <c r="H524">
        <v>60000012550027</v>
      </c>
      <c r="I524" t="s">
        <v>4894</v>
      </c>
      <c r="J524" t="s">
        <v>4895</v>
      </c>
      <c r="K524" t="s">
        <v>41</v>
      </c>
      <c r="L524">
        <v>3</v>
      </c>
      <c r="M524" t="s">
        <v>135</v>
      </c>
      <c r="N524">
        <v>60000015461254</v>
      </c>
      <c r="O524">
        <v>60000016462669</v>
      </c>
      <c r="P524">
        <v>140256000002766</v>
      </c>
      <c r="R524" t="s">
        <v>34</v>
      </c>
      <c r="S524" t="s">
        <v>35</v>
      </c>
      <c r="T524" t="s">
        <v>36</v>
      </c>
      <c r="W524" t="s">
        <v>37</v>
      </c>
      <c r="AC524" t="s">
        <v>4896</v>
      </c>
      <c r="AD524" t="s">
        <v>1453</v>
      </c>
      <c r="AE524" s="14" t="str">
        <f t="shared" si="593"/>
        <v>#Mercado: Dra retornou ao Brasil, depois de ficar algum tempo na Alemanha. Vai trabalhar no ambulatório e no hosp. Dia com pacts coinfectados. Perguntou sobre o novo consenso, esclareci os principais pontos, disse ter boa experiência com Kaletra, inclusive disse reconhecer o melhor score de CPE de kaletra. Porem ainda prefere iniciar tarv com ITRNN. #OBJ: desconhecia a posologia QD, falei sobre os estudos 730 e 802, ficou de avaliados.</v>
      </c>
      <c r="AF524" s="14" t="str">
        <f t="shared" si="603"/>
        <v>#Mercado: Dra retornou ao Brasil, depois de ficar algum tempo na Alemanha. Vai trabalhar no ambulatório e no hosp. Dia com pacts coinfectados. Perguntou sobre o novo consenso, esclareci os principais pontos, disse ter boa experiência com Kaletra, inclusive disse reconhecer o melhor score de CPE de kaletra. Porem ainda prefere iniciar tarv com ITRNN. #OBJ: desconhecia a posologia QD, falei sobre os estudos 730 e 802, ficou de avaliados.</v>
      </c>
      <c r="AG524" s="14">
        <f t="shared" si="604"/>
        <v>1</v>
      </c>
      <c r="AH524" s="14">
        <f t="shared" ref="AH524:AL524" si="606">IFERROR(FIND("#",$AF524,AG524+1),LEN($AF524)+1)</f>
        <v>353</v>
      </c>
      <c r="AI524" s="14">
        <f t="shared" si="606"/>
        <v>440</v>
      </c>
      <c r="AJ524" s="14">
        <f t="shared" si="606"/>
        <v>440</v>
      </c>
      <c r="AK524" s="14">
        <f t="shared" si="606"/>
        <v>440</v>
      </c>
      <c r="AL524" s="14">
        <f t="shared" si="606"/>
        <v>440</v>
      </c>
      <c r="AM524" s="14" t="str">
        <f t="shared" si="552"/>
        <v>#Mercado: Dra retornou ao Brasil, depois de ficar algum tempo na Alemanha. Vai trabalhar no ambulatório e no hosp. Dia com pacts coinfectados. Perguntou sobre o novo consenso, esclareci os principais pontos, disse ter boa experiência com Kaletra, inclusive disse reconhecer o melhor score de CPE de kaletra. Porem ainda prefere iniciar tarv com ITRNN. #</v>
      </c>
      <c r="AN524" s="14" t="str">
        <f t="shared" si="553"/>
        <v>#OBJ: desconhecia a posologia QD, falei sobre os estudos 730 e 802, ficou de avaliados.</v>
      </c>
      <c r="AO524" s="14" t="str">
        <f t="shared" si="554"/>
        <v/>
      </c>
      <c r="AP524" s="14" t="str">
        <f t="shared" si="555"/>
        <v/>
      </c>
      <c r="AQ524" s="14" t="str">
        <f t="shared" si="556"/>
        <v/>
      </c>
      <c r="AR524" s="14" t="str">
        <f t="shared" si="557"/>
        <v/>
      </c>
    </row>
    <row r="525" spans="1:44" x14ac:dyDescent="0.25">
      <c r="A525">
        <v>1</v>
      </c>
      <c r="B525" t="s">
        <v>28</v>
      </c>
      <c r="C525">
        <v>393103</v>
      </c>
      <c r="D525" s="40">
        <v>41404.368055555598</v>
      </c>
      <c r="E525" s="40">
        <v>41404.546527777798</v>
      </c>
      <c r="F525" s="40">
        <v>41404.511805555601</v>
      </c>
      <c r="G525" t="s">
        <v>29</v>
      </c>
      <c r="H525">
        <v>60000012488239</v>
      </c>
      <c r="I525" t="s">
        <v>4897</v>
      </c>
      <c r="J525" t="s">
        <v>4898</v>
      </c>
      <c r="K525" t="s">
        <v>41</v>
      </c>
      <c r="L525">
        <v>6</v>
      </c>
      <c r="M525" t="s">
        <v>135</v>
      </c>
      <c r="N525">
        <v>60000015461254</v>
      </c>
      <c r="O525">
        <v>60000016462669</v>
      </c>
      <c r="P525">
        <v>140256000002737</v>
      </c>
      <c r="R525" t="s">
        <v>34</v>
      </c>
      <c r="S525" t="s">
        <v>35</v>
      </c>
      <c r="T525" t="s">
        <v>36</v>
      </c>
      <c r="W525" t="s">
        <v>37</v>
      </c>
      <c r="AC525" t="s">
        <v>4899</v>
      </c>
      <c r="AD525" t="s">
        <v>1453</v>
      </c>
      <c r="AE525" s="14" t="str">
        <f t="shared" si="593"/>
        <v>Entreguei os artigos sobre comorbidades, estacando menor perfil de nefrotoxicidade de Kaletra, dr disse ter mais facilidade de manejar este tipo de comorbidades, pois trabalha junto com a Dra Carla Wood. Ficou e avaliar o artigo sobre HAND.</v>
      </c>
      <c r="AF525" s="14" t="str">
        <f t="shared" si="603"/>
        <v>Entreguei os artigos sobre comorbidades, estacando menor perfil de nefrotoxicidade de Kaletra, dr disse ter mais facilidade de manejar este tipo de comorbidades, pois trabalha junto com a Dra Carla Wood. Ficou e avaliar o artigo sobre HAND.</v>
      </c>
      <c r="AG525" s="14">
        <f t="shared" si="604"/>
        <v>1</v>
      </c>
      <c r="AH525" s="14">
        <f t="shared" ref="AH525:AL525" si="607">IFERROR(FIND("#",$AF525,AG525+1),LEN($AF525)+1)</f>
        <v>241</v>
      </c>
      <c r="AI525" s="14">
        <f t="shared" si="607"/>
        <v>241</v>
      </c>
      <c r="AJ525" s="14">
        <f t="shared" si="607"/>
        <v>241</v>
      </c>
      <c r="AK525" s="14">
        <f t="shared" si="607"/>
        <v>241</v>
      </c>
      <c r="AL525" s="14">
        <f t="shared" si="607"/>
        <v>241</v>
      </c>
      <c r="AM525" s="14" t="str">
        <f t="shared" si="552"/>
        <v>Entreguei os artigos sobre comorbidades, estacando menor perfil de nefrotoxicidade de Kaletra, dr disse ter mais facilidade de manejar este tipo de comorbidades, pois trabalha junto com a Dra Carla Wood. Ficou e avaliar o artigo sobre HAND.</v>
      </c>
      <c r="AN525" s="14" t="str">
        <f t="shared" si="553"/>
        <v/>
      </c>
      <c r="AO525" s="14" t="str">
        <f t="shared" si="554"/>
        <v/>
      </c>
      <c r="AP525" s="14" t="str">
        <f t="shared" si="555"/>
        <v/>
      </c>
      <c r="AQ525" s="14" t="str">
        <f t="shared" si="556"/>
        <v/>
      </c>
      <c r="AR525" s="14" t="str">
        <f t="shared" si="557"/>
        <v/>
      </c>
    </row>
    <row r="526" spans="1:44" x14ac:dyDescent="0.25">
      <c r="A526">
        <v>1</v>
      </c>
      <c r="B526" t="s">
        <v>28</v>
      </c>
      <c r="C526">
        <v>393103</v>
      </c>
      <c r="D526" s="40">
        <v>41404.368055555598</v>
      </c>
      <c r="E526" s="40">
        <v>41404.546527777798</v>
      </c>
      <c r="F526" s="40">
        <v>41404.511805555601</v>
      </c>
      <c r="G526" t="s">
        <v>29</v>
      </c>
      <c r="H526">
        <v>60000012488239</v>
      </c>
      <c r="I526" t="s">
        <v>4897</v>
      </c>
      <c r="J526" t="s">
        <v>4898</v>
      </c>
      <c r="K526" t="s">
        <v>41</v>
      </c>
      <c r="L526">
        <v>6</v>
      </c>
      <c r="M526" t="s">
        <v>135</v>
      </c>
      <c r="N526">
        <v>60000015461254</v>
      </c>
      <c r="O526">
        <v>60000016462669</v>
      </c>
      <c r="P526">
        <v>140256000002737</v>
      </c>
      <c r="R526" t="s">
        <v>34</v>
      </c>
      <c r="S526" t="s">
        <v>35</v>
      </c>
      <c r="T526" t="s">
        <v>36</v>
      </c>
      <c r="W526" t="s">
        <v>37</v>
      </c>
      <c r="AC526" t="s">
        <v>4899</v>
      </c>
      <c r="AD526" t="s">
        <v>1453</v>
      </c>
      <c r="AE526" s="14" t="str">
        <f t="shared" si="593"/>
        <v>Entreguei os artigos sobre comorbidades, estacando menor perfil de nefrotoxicidade de Kaletra, dr disse ter mais facilidade de manejar este tipo de comorbidades, pois trabalha junto com a Dra Carla Wood. Ficou e avaliar o artigo sobre HAND.</v>
      </c>
      <c r="AF526" s="14" t="str">
        <f t="shared" si="603"/>
        <v>Entreguei os artigos sobre comorbidades, estacando menor perfil de nefrotoxicidade de Kaletra, dr disse ter mais facilidade de manejar este tipo de comorbidades, pois trabalha junto com a Dra Carla Wood. Ficou e avaliar o artigo sobre HAND.</v>
      </c>
      <c r="AG526" s="14">
        <f t="shared" si="604"/>
        <v>1</v>
      </c>
      <c r="AH526" s="14">
        <f t="shared" ref="AH526:AL526" si="608">IFERROR(FIND("#",$AF526,AG526+1),LEN($AF526)+1)</f>
        <v>241</v>
      </c>
      <c r="AI526" s="14">
        <f t="shared" si="608"/>
        <v>241</v>
      </c>
      <c r="AJ526" s="14">
        <f t="shared" si="608"/>
        <v>241</v>
      </c>
      <c r="AK526" s="14">
        <f t="shared" si="608"/>
        <v>241</v>
      </c>
      <c r="AL526" s="14">
        <f t="shared" si="608"/>
        <v>241</v>
      </c>
      <c r="AM526" s="14" t="str">
        <f t="shared" si="552"/>
        <v>Entreguei os artigos sobre comorbidades, estacando menor perfil de nefrotoxicidade de Kaletra, dr disse ter mais facilidade de manejar este tipo de comorbidades, pois trabalha junto com a Dra Carla Wood. Ficou e avaliar o artigo sobre HAND.</v>
      </c>
      <c r="AN526" s="14" t="str">
        <f t="shared" si="553"/>
        <v/>
      </c>
      <c r="AO526" s="14" t="str">
        <f t="shared" si="554"/>
        <v/>
      </c>
      <c r="AP526" s="14" t="str">
        <f t="shared" si="555"/>
        <v/>
      </c>
      <c r="AQ526" s="14" t="str">
        <f t="shared" si="556"/>
        <v/>
      </c>
      <c r="AR526" s="14" t="str">
        <f t="shared" si="557"/>
        <v/>
      </c>
    </row>
    <row r="527" spans="1:44" x14ac:dyDescent="0.25">
      <c r="A527">
        <v>1</v>
      </c>
      <c r="B527" t="s">
        <v>28</v>
      </c>
      <c r="C527">
        <v>393103</v>
      </c>
      <c r="D527" s="40">
        <v>41403.673611111102</v>
      </c>
      <c r="E527" s="40">
        <v>41403.820138888899</v>
      </c>
      <c r="F527" s="40">
        <v>41404.264583333301</v>
      </c>
      <c r="G527" t="s">
        <v>29</v>
      </c>
      <c r="H527">
        <v>60000012553491</v>
      </c>
      <c r="I527" t="s">
        <v>2397</v>
      </c>
      <c r="J527" t="s">
        <v>2398</v>
      </c>
      <c r="K527" t="s">
        <v>41</v>
      </c>
      <c r="L527">
        <v>6</v>
      </c>
      <c r="M527" t="s">
        <v>33</v>
      </c>
      <c r="N527">
        <v>60000015461254</v>
      </c>
      <c r="O527">
        <v>60000016462669</v>
      </c>
      <c r="P527">
        <v>140256000002712</v>
      </c>
      <c r="R527" t="s">
        <v>34</v>
      </c>
      <c r="S527" t="s">
        <v>35</v>
      </c>
      <c r="T527" t="s">
        <v>36</v>
      </c>
      <c r="W527" t="s">
        <v>37</v>
      </c>
      <c r="AC527" t="s">
        <v>4900</v>
      </c>
      <c r="AD527" t="s">
        <v>1453</v>
      </c>
      <c r="AE527" s="14" t="str">
        <f t="shared" si="593"/>
        <v>Dra informou que saiu da policlinica, ficando no momento atuando apenas em CCIH, não sabe se voltara atender HIV/aids, pelo menos neste momento.Disse que quando for possível, poderia passar no hospital para entregar os artigos sobre Kaletra.</v>
      </c>
      <c r="AF527" s="14" t="str">
        <f t="shared" si="603"/>
        <v>Dra informou que saiu da policlinica, ficando no momento atuando apenas em CCIH, não sabe se voltara atender HIV/aids, pelo menos neste momento.Disse que quando for possível, poderia passar no hospital para entregar os artigos sobre Kaletra.</v>
      </c>
      <c r="AG527" s="14">
        <f t="shared" si="604"/>
        <v>1</v>
      </c>
      <c r="AH527" s="14">
        <f t="shared" ref="AH527:AL527" si="609">IFERROR(FIND("#",$AF527,AG527+1),LEN($AF527)+1)</f>
        <v>242</v>
      </c>
      <c r="AI527" s="14">
        <f t="shared" si="609"/>
        <v>242</v>
      </c>
      <c r="AJ527" s="14">
        <f t="shared" si="609"/>
        <v>242</v>
      </c>
      <c r="AK527" s="14">
        <f t="shared" si="609"/>
        <v>242</v>
      </c>
      <c r="AL527" s="14">
        <f t="shared" si="609"/>
        <v>242</v>
      </c>
      <c r="AM527" s="14" t="str">
        <f t="shared" si="552"/>
        <v>Dra informou que saiu da policlinica, ficando no momento atuando apenas em CCIH, não sabe se voltara atender HIV/aids, pelo menos neste momento.Disse que quando for possível, poderia passar no hospital para entregar os artigos sobre Kaletra.</v>
      </c>
      <c r="AN527" s="14" t="str">
        <f t="shared" si="553"/>
        <v/>
      </c>
      <c r="AO527" s="14" t="str">
        <f t="shared" si="554"/>
        <v/>
      </c>
      <c r="AP527" s="14" t="str">
        <f t="shared" si="555"/>
        <v/>
      </c>
      <c r="AQ527" s="14" t="str">
        <f t="shared" si="556"/>
        <v/>
      </c>
      <c r="AR527" s="14" t="str">
        <f t="shared" si="557"/>
        <v/>
      </c>
    </row>
    <row r="528" spans="1:44" x14ac:dyDescent="0.25">
      <c r="A528">
        <v>1</v>
      </c>
      <c r="B528" t="s">
        <v>28</v>
      </c>
      <c r="C528">
        <v>393103</v>
      </c>
      <c r="D528" s="40">
        <v>41403.673611111102</v>
      </c>
      <c r="E528" s="40">
        <v>41403.820138888899</v>
      </c>
      <c r="F528" s="40">
        <v>41404.264583333301</v>
      </c>
      <c r="G528" t="s">
        <v>29</v>
      </c>
      <c r="H528">
        <v>60000012553491</v>
      </c>
      <c r="I528" t="s">
        <v>2397</v>
      </c>
      <c r="J528" t="s">
        <v>2398</v>
      </c>
      <c r="K528" t="s">
        <v>41</v>
      </c>
      <c r="L528">
        <v>6</v>
      </c>
      <c r="M528" t="s">
        <v>33</v>
      </c>
      <c r="N528">
        <v>60000015461254</v>
      </c>
      <c r="O528">
        <v>60000016462669</v>
      </c>
      <c r="P528">
        <v>140256000002712</v>
      </c>
      <c r="R528" t="s">
        <v>34</v>
      </c>
      <c r="S528" t="s">
        <v>35</v>
      </c>
      <c r="T528" t="s">
        <v>36</v>
      </c>
      <c r="W528" t="s">
        <v>37</v>
      </c>
      <c r="AC528" t="s">
        <v>4900</v>
      </c>
      <c r="AD528" t="s">
        <v>1453</v>
      </c>
      <c r="AE528" s="14" t="str">
        <f t="shared" si="593"/>
        <v>Dra informou que saiu da policlinica, ficando no momento atuando apenas em CCIH, não sabe se voltara atender HIV/aids, pelo menos neste momento.Disse que quando for possível, poderia passar no hospital para entregar os artigos sobre Kaletra.</v>
      </c>
      <c r="AF528" s="14" t="str">
        <f t="shared" si="603"/>
        <v>Dra informou que saiu da policlinica, ficando no momento atuando apenas em CCIH, não sabe se voltara atender HIV/aids, pelo menos neste momento.Disse que quando for possível, poderia passar no hospital para entregar os artigos sobre Kaletra.</v>
      </c>
      <c r="AG528" s="14">
        <f t="shared" si="604"/>
        <v>1</v>
      </c>
      <c r="AH528" s="14">
        <f t="shared" ref="AH528:AL528" si="610">IFERROR(FIND("#",$AF528,AG528+1),LEN($AF528)+1)</f>
        <v>242</v>
      </c>
      <c r="AI528" s="14">
        <f t="shared" si="610"/>
        <v>242</v>
      </c>
      <c r="AJ528" s="14">
        <f t="shared" si="610"/>
        <v>242</v>
      </c>
      <c r="AK528" s="14">
        <f t="shared" si="610"/>
        <v>242</v>
      </c>
      <c r="AL528" s="14">
        <f t="shared" si="610"/>
        <v>242</v>
      </c>
      <c r="AM528" s="14" t="str">
        <f t="shared" si="552"/>
        <v>Dra informou que saiu da policlinica, ficando no momento atuando apenas em CCIH, não sabe se voltara atender HIV/aids, pelo menos neste momento.Disse que quando for possível, poderia passar no hospital para entregar os artigos sobre Kaletra.</v>
      </c>
      <c r="AN528" s="14" t="str">
        <f t="shared" si="553"/>
        <v/>
      </c>
      <c r="AO528" s="14" t="str">
        <f t="shared" si="554"/>
        <v/>
      </c>
      <c r="AP528" s="14" t="str">
        <f t="shared" si="555"/>
        <v/>
      </c>
      <c r="AQ528" s="14" t="str">
        <f t="shared" si="556"/>
        <v/>
      </c>
      <c r="AR528" s="14" t="str">
        <f t="shared" si="557"/>
        <v/>
      </c>
    </row>
    <row r="529" spans="1:44" x14ac:dyDescent="0.25">
      <c r="A529">
        <v>1</v>
      </c>
      <c r="B529" t="s">
        <v>28</v>
      </c>
      <c r="C529">
        <v>393103</v>
      </c>
      <c r="D529" s="40">
        <v>41403.625</v>
      </c>
      <c r="E529" s="40">
        <v>41403.814583333296</v>
      </c>
      <c r="F529" s="40">
        <v>41403.775000000001</v>
      </c>
      <c r="G529" t="s">
        <v>29</v>
      </c>
      <c r="H529">
        <v>60000012441935</v>
      </c>
      <c r="I529" t="s">
        <v>4901</v>
      </c>
      <c r="J529" t="s">
        <v>4902</v>
      </c>
      <c r="K529" t="s">
        <v>41</v>
      </c>
      <c r="L529">
        <v>4</v>
      </c>
      <c r="M529" t="s">
        <v>33</v>
      </c>
      <c r="N529">
        <v>60000015461254</v>
      </c>
      <c r="O529">
        <v>60000016462669</v>
      </c>
      <c r="P529">
        <v>140256000002687</v>
      </c>
      <c r="R529" t="s">
        <v>34</v>
      </c>
      <c r="S529" t="s">
        <v>35</v>
      </c>
      <c r="T529" t="s">
        <v>36</v>
      </c>
      <c r="W529" t="s">
        <v>37</v>
      </c>
      <c r="AC529" t="s">
        <v>4903</v>
      </c>
      <c r="AD529" t="s">
        <v>1453</v>
      </c>
      <c r="AE529" s="14" t="str">
        <f t="shared" si="593"/>
        <v>#Mercado: sondei o perfil de pacientes, disse que atualmente fica com os adolescentes e adultos jovens, normalmente que sao de transmissão vertical e assim tem recebido poucos casos novos e HIV. #MP: deixei os artigos sobre comorbidades, Dra recebeu mais não fez nenhum comentário relevante. #SOL: Solicitou aumento dos acessos ao RIMA, devido a trabalho que faz com os alunos do doutorado.</v>
      </c>
      <c r="AF529" s="14" t="str">
        <f t="shared" si="603"/>
        <v>#Mercado: sondei o perfil de pacientes, disse que atualmente fica com os adolescentes e adultos jovens, normalmente que sao de transmissão vertical e assim tem recebido poucos casos novos e HIV. #MP: deixei os artigos sobre comorbidades, Dra recebeu mais não fez nenhum comentário relevante. #SOL: Solicitou aumento dos acessos ao RIMA, devido a trabalho que faz com os alunos do doutorado.</v>
      </c>
      <c r="AG529" s="14">
        <f t="shared" si="604"/>
        <v>1</v>
      </c>
      <c r="AH529" s="14">
        <f t="shared" ref="AH529:AL529" si="611">IFERROR(FIND("#",$AF529,AG529+1),LEN($AF529)+1)</f>
        <v>196</v>
      </c>
      <c r="AI529" s="14">
        <f t="shared" si="611"/>
        <v>293</v>
      </c>
      <c r="AJ529" s="14">
        <f t="shared" si="611"/>
        <v>391</v>
      </c>
      <c r="AK529" s="14">
        <f t="shared" si="611"/>
        <v>391</v>
      </c>
      <c r="AL529" s="14">
        <f t="shared" si="611"/>
        <v>391</v>
      </c>
      <c r="AM529" s="14" t="str">
        <f t="shared" si="552"/>
        <v>#Mercado: sondei o perfil de pacientes, disse que atualmente fica com os adolescentes e adultos jovens, normalmente que sao de transmissão vertical e assim tem recebido poucos casos novos e HIV. #</v>
      </c>
      <c r="AN529" s="14" t="str">
        <f t="shared" si="553"/>
        <v xml:space="preserve">#MP: deixei os artigos sobre comorbidades, Dra recebeu mais não fez nenhum comentário relevante. </v>
      </c>
      <c r="AO529" s="14" t="str">
        <f t="shared" si="554"/>
        <v>#SOL: Solicitou aumento dos acessos ao RIMA, devido a trabalho que faz com os alunos do doutorado.</v>
      </c>
      <c r="AP529" s="14" t="str">
        <f t="shared" si="555"/>
        <v/>
      </c>
      <c r="AQ529" s="14" t="str">
        <f t="shared" si="556"/>
        <v/>
      </c>
      <c r="AR529" s="14" t="str">
        <f t="shared" si="557"/>
        <v/>
      </c>
    </row>
    <row r="530" spans="1:44" x14ac:dyDescent="0.25">
      <c r="A530">
        <v>1</v>
      </c>
      <c r="B530" t="s">
        <v>28</v>
      </c>
      <c r="C530">
        <v>393103</v>
      </c>
      <c r="D530" s="40">
        <v>41403.625</v>
      </c>
      <c r="E530" s="40">
        <v>41403.814583333296</v>
      </c>
      <c r="F530" s="40">
        <v>41403.775000000001</v>
      </c>
      <c r="G530" t="s">
        <v>29</v>
      </c>
      <c r="H530">
        <v>60000012441935</v>
      </c>
      <c r="I530" t="s">
        <v>4901</v>
      </c>
      <c r="J530" t="s">
        <v>4902</v>
      </c>
      <c r="K530" t="s">
        <v>41</v>
      </c>
      <c r="L530">
        <v>4</v>
      </c>
      <c r="M530" t="s">
        <v>33</v>
      </c>
      <c r="N530">
        <v>60000015461254</v>
      </c>
      <c r="O530">
        <v>60000016462669</v>
      </c>
      <c r="P530">
        <v>140256000002687</v>
      </c>
      <c r="R530" t="s">
        <v>34</v>
      </c>
      <c r="S530" t="s">
        <v>35</v>
      </c>
      <c r="T530" t="s">
        <v>36</v>
      </c>
      <c r="W530" t="s">
        <v>37</v>
      </c>
      <c r="AC530" t="s">
        <v>4903</v>
      </c>
      <c r="AD530" t="s">
        <v>1453</v>
      </c>
      <c r="AE530" s="14" t="str">
        <f t="shared" si="593"/>
        <v>#Mercado: sondei o perfil de pacientes, disse que atualmente fica com os adolescentes e adultos jovens, normalmente que sao de transmissão vertical e assim tem recebido poucos casos novos e HIV. #MP: deixei os artigos sobre comorbidades, Dra recebeu mais não fez nenhum comentário relevante. #SOL: Solicitou aumento dos acessos ao RIMA, devido a trabalho que faz com os alunos do doutorado.</v>
      </c>
      <c r="AF530" s="14" t="str">
        <f t="shared" si="603"/>
        <v>#Mercado: sondei o perfil de pacientes, disse que atualmente fica com os adolescentes e adultos jovens, normalmente que sao de transmissão vertical e assim tem recebido poucos casos novos e HIV. #MP: deixei os artigos sobre comorbidades, Dra recebeu mais não fez nenhum comentário relevante. #SOL: Solicitou aumento dos acessos ao RIMA, devido a trabalho que faz com os alunos do doutorado.</v>
      </c>
      <c r="AG530" s="14">
        <f t="shared" si="604"/>
        <v>1</v>
      </c>
      <c r="AH530" s="14">
        <f t="shared" ref="AH530:AL530" si="612">IFERROR(FIND("#",$AF530,AG530+1),LEN($AF530)+1)</f>
        <v>196</v>
      </c>
      <c r="AI530" s="14">
        <f t="shared" si="612"/>
        <v>293</v>
      </c>
      <c r="AJ530" s="14">
        <f t="shared" si="612"/>
        <v>391</v>
      </c>
      <c r="AK530" s="14">
        <f t="shared" si="612"/>
        <v>391</v>
      </c>
      <c r="AL530" s="14">
        <f t="shared" si="612"/>
        <v>391</v>
      </c>
      <c r="AM530" s="14" t="str">
        <f t="shared" si="552"/>
        <v>#Mercado: sondei o perfil de pacientes, disse que atualmente fica com os adolescentes e adultos jovens, normalmente que sao de transmissão vertical e assim tem recebido poucos casos novos e HIV. #</v>
      </c>
      <c r="AN530" s="14" t="str">
        <f t="shared" si="553"/>
        <v xml:space="preserve">#MP: deixei os artigos sobre comorbidades, Dra recebeu mais não fez nenhum comentário relevante. </v>
      </c>
      <c r="AO530" s="14" t="str">
        <f t="shared" si="554"/>
        <v>#SOL: Solicitou aumento dos acessos ao RIMA, devido a trabalho que faz com os alunos do doutorado.</v>
      </c>
      <c r="AP530" s="14" t="str">
        <f t="shared" si="555"/>
        <v/>
      </c>
      <c r="AQ530" s="14" t="str">
        <f t="shared" si="556"/>
        <v/>
      </c>
      <c r="AR530" s="14" t="str">
        <f t="shared" si="557"/>
        <v/>
      </c>
    </row>
    <row r="531" spans="1:44" x14ac:dyDescent="0.25">
      <c r="A531">
        <v>1</v>
      </c>
      <c r="B531" t="s">
        <v>28</v>
      </c>
      <c r="C531">
        <v>393103</v>
      </c>
      <c r="D531" s="40">
        <v>41403.46875</v>
      </c>
      <c r="E531" s="40">
        <v>41403.809722222199</v>
      </c>
      <c r="F531" s="40">
        <v>41403.775000000001</v>
      </c>
      <c r="G531" t="s">
        <v>29</v>
      </c>
      <c r="H531">
        <v>60000012556475</v>
      </c>
      <c r="I531" t="s">
        <v>2394</v>
      </c>
      <c r="J531" t="s">
        <v>2395</v>
      </c>
      <c r="K531" t="s">
        <v>41</v>
      </c>
      <c r="L531">
        <v>4</v>
      </c>
      <c r="M531" t="s">
        <v>33</v>
      </c>
      <c r="N531">
        <v>60000015461254</v>
      </c>
      <c r="O531">
        <v>60000016462669</v>
      </c>
      <c r="P531">
        <v>140256000002662</v>
      </c>
      <c r="R531" t="s">
        <v>34</v>
      </c>
      <c r="S531" t="s">
        <v>35</v>
      </c>
      <c r="T531" t="s">
        <v>36</v>
      </c>
      <c r="W531" t="s">
        <v>37</v>
      </c>
      <c r="AC531" t="s">
        <v>4904</v>
      </c>
      <c r="AD531" t="s">
        <v>1453</v>
      </c>
      <c r="AE531" s="14" t="str">
        <f t="shared" si="593"/>
        <v>#Mercado: dr comentou que esta fazendo reuniões constantes com o pessoal da PSF, visando aumentar o diagnostico precoce do HIV no município, mas disse que é um trabalho continuo e difícil, pois não tem disponível testes rápido para fazer, apenas sorologia, dificultado um pouco estas ações. Informou que apesar e estar inserido num posto quietem outras especialidades, acaba ele mesmo manejando as comorbidades como renal, óssea e HAND. #OBJ: Afirma que Kaletra e sua opção e IP, porém reclamou da quantidade de comprimido, dizendo que dificulta a adesão e consequentemente a eficácia.</v>
      </c>
      <c r="AF531" s="14" t="str">
        <f t="shared" si="603"/>
        <v>#Mercado: dr comentou que esta fazendo reuniões constantes com o pessoal da PSF, visando aumentar o diagnostico precoce do HIV no município, mas disse que é um trabalho continuo e difícil, pois não tem disponível testes rápido para fazer, apenas sorologia, dificultado um pouco estas ações. Informou que apesar e estar inserido num posto quietem outras especialidades, acaba ele mesmo manejando as comorbidades como renal, óssea e HAND. #OBJ: Afirma que Kaletra e sua opção e IP, porém reclamou da quantidade de comprimido, dizendo que dificulta a adesão e consequentemente a eficácia.</v>
      </c>
      <c r="AG531" s="14">
        <f t="shared" si="604"/>
        <v>1</v>
      </c>
      <c r="AH531" s="14">
        <f t="shared" ref="AH531:AL531" si="613">IFERROR(FIND("#",$AF531,AG531+1),LEN($AF531)+1)</f>
        <v>438</v>
      </c>
      <c r="AI531" s="14">
        <f t="shared" si="613"/>
        <v>586</v>
      </c>
      <c r="AJ531" s="14">
        <f t="shared" si="613"/>
        <v>586</v>
      </c>
      <c r="AK531" s="14">
        <f t="shared" si="613"/>
        <v>586</v>
      </c>
      <c r="AL531" s="14">
        <f t="shared" si="613"/>
        <v>586</v>
      </c>
      <c r="AM531" s="14" t="str">
        <f t="shared" si="552"/>
        <v>#Mercado: dr comentou que esta fazendo reuniões constantes com o pessoal da PSF, visando aumentar o diagnostico precoce do HIV no município, mas disse que é um trabalho continuo e difícil, pois não tem disponível testes rápido para fazer, apenas sorologia, dificultado um pouco estas ações. Informou que apesar e estar inserido num posto quietem outras especialidades, acaba ele mesmo manejando as comorbidades como renal, óssea e HAND. #</v>
      </c>
      <c r="AN531" s="14" t="str">
        <f t="shared" si="553"/>
        <v>#OBJ: Afirma que Kaletra e sua opção e IP, porém reclamou da quantidade de comprimido, dizendo que dificulta a adesão e consequentemente a eficácia.</v>
      </c>
      <c r="AO531" s="14" t="str">
        <f t="shared" si="554"/>
        <v/>
      </c>
      <c r="AP531" s="14" t="str">
        <f t="shared" si="555"/>
        <v/>
      </c>
      <c r="AQ531" s="14" t="str">
        <f t="shared" si="556"/>
        <v/>
      </c>
      <c r="AR531" s="14" t="str">
        <f t="shared" si="557"/>
        <v/>
      </c>
    </row>
    <row r="532" spans="1:44" x14ac:dyDescent="0.25">
      <c r="A532">
        <v>1</v>
      </c>
      <c r="B532" t="s">
        <v>28</v>
      </c>
      <c r="C532">
        <v>393103</v>
      </c>
      <c r="D532" s="40">
        <v>41403.46875</v>
      </c>
      <c r="E532" s="40">
        <v>41403.809722222199</v>
      </c>
      <c r="F532" s="40">
        <v>41403.775000000001</v>
      </c>
      <c r="G532" t="s">
        <v>29</v>
      </c>
      <c r="H532">
        <v>60000012556475</v>
      </c>
      <c r="I532" t="s">
        <v>2394</v>
      </c>
      <c r="J532" t="s">
        <v>2395</v>
      </c>
      <c r="K532" t="s">
        <v>41</v>
      </c>
      <c r="L532">
        <v>4</v>
      </c>
      <c r="M532" t="s">
        <v>33</v>
      </c>
      <c r="N532">
        <v>60000015461254</v>
      </c>
      <c r="O532">
        <v>60000016462669</v>
      </c>
      <c r="P532">
        <v>140256000002662</v>
      </c>
      <c r="R532" t="s">
        <v>34</v>
      </c>
      <c r="S532" t="s">
        <v>35</v>
      </c>
      <c r="T532" t="s">
        <v>36</v>
      </c>
      <c r="W532" t="s">
        <v>37</v>
      </c>
      <c r="AC532" t="s">
        <v>4904</v>
      </c>
      <c r="AD532" t="s">
        <v>1453</v>
      </c>
      <c r="AE532" s="14" t="str">
        <f t="shared" si="593"/>
        <v>#Mercado: dr comentou que esta fazendo reuniões constantes com o pessoal da PSF, visando aumentar o diagnostico precoce do HIV no município, mas disse que é um trabalho continuo e difícil, pois não tem disponível testes rápido para fazer, apenas sorologia, dificultado um pouco estas ações. Informou que apesar e estar inserido num posto quietem outras especialidades, acaba ele mesmo manejando as comorbidades como renal, óssea e HAND. #OBJ: Afirma que Kaletra e sua opção e IP, porém reclamou da quantidade de comprimido, dizendo que dificulta a adesão e consequentemente a eficácia.</v>
      </c>
      <c r="AF532" s="14" t="str">
        <f t="shared" si="603"/>
        <v>#Mercado: dr comentou que esta fazendo reuniões constantes com o pessoal da PSF, visando aumentar o diagnostico precoce do HIV no município, mas disse que é um trabalho continuo e difícil, pois não tem disponível testes rápido para fazer, apenas sorologia, dificultado um pouco estas ações. Informou que apesar e estar inserido num posto quietem outras especialidades, acaba ele mesmo manejando as comorbidades como renal, óssea e HAND. #OBJ: Afirma que Kaletra e sua opção e IP, porém reclamou da quantidade de comprimido, dizendo que dificulta a adesão e consequentemente a eficácia.</v>
      </c>
      <c r="AG532" s="14">
        <f t="shared" si="604"/>
        <v>1</v>
      </c>
      <c r="AH532" s="14">
        <f t="shared" ref="AH532:AL532" si="614">IFERROR(FIND("#",$AF532,AG532+1),LEN($AF532)+1)</f>
        <v>438</v>
      </c>
      <c r="AI532" s="14">
        <f t="shared" si="614"/>
        <v>586</v>
      </c>
      <c r="AJ532" s="14">
        <f t="shared" si="614"/>
        <v>586</v>
      </c>
      <c r="AK532" s="14">
        <f t="shared" si="614"/>
        <v>586</v>
      </c>
      <c r="AL532" s="14">
        <f t="shared" si="614"/>
        <v>586</v>
      </c>
      <c r="AM532" s="14" t="str">
        <f t="shared" si="552"/>
        <v>#Mercado: dr comentou que esta fazendo reuniões constantes com o pessoal da PSF, visando aumentar o diagnostico precoce do HIV no município, mas disse que é um trabalho continuo e difícil, pois não tem disponível testes rápido para fazer, apenas sorologia, dificultado um pouco estas ações. Informou que apesar e estar inserido num posto quietem outras especialidades, acaba ele mesmo manejando as comorbidades como renal, óssea e HAND. #</v>
      </c>
      <c r="AN532" s="14" t="str">
        <f t="shared" si="553"/>
        <v>#OBJ: Afirma que Kaletra e sua opção e IP, porém reclamou da quantidade de comprimido, dizendo que dificulta a adesão e consequentemente a eficácia.</v>
      </c>
      <c r="AO532" s="14" t="str">
        <f t="shared" si="554"/>
        <v/>
      </c>
      <c r="AP532" s="14" t="str">
        <f t="shared" si="555"/>
        <v/>
      </c>
      <c r="AQ532" s="14" t="str">
        <f t="shared" si="556"/>
        <v/>
      </c>
      <c r="AR532" s="14" t="str">
        <f t="shared" si="557"/>
        <v/>
      </c>
    </row>
    <row r="533" spans="1:44" x14ac:dyDescent="0.25">
      <c r="A533">
        <v>1</v>
      </c>
      <c r="B533" t="s">
        <v>28</v>
      </c>
      <c r="C533">
        <v>393103</v>
      </c>
      <c r="D533" s="40">
        <v>41403.40625</v>
      </c>
      <c r="E533" s="40">
        <v>41403.771527777797</v>
      </c>
      <c r="F533" s="40">
        <v>41403.732638888898</v>
      </c>
      <c r="G533" t="s">
        <v>29</v>
      </c>
      <c r="H533">
        <v>60000012336483</v>
      </c>
      <c r="I533" t="s">
        <v>2370</v>
      </c>
      <c r="J533" t="s">
        <v>2371</v>
      </c>
      <c r="K533" t="s">
        <v>41</v>
      </c>
      <c r="L533">
        <v>6</v>
      </c>
      <c r="M533" t="s">
        <v>33</v>
      </c>
      <c r="N533">
        <v>60000015461254</v>
      </c>
      <c r="O533">
        <v>60000016462669</v>
      </c>
      <c r="P533">
        <v>140256000002637</v>
      </c>
      <c r="R533" t="s">
        <v>34</v>
      </c>
      <c r="S533" t="s">
        <v>35</v>
      </c>
      <c r="T533" t="s">
        <v>36</v>
      </c>
      <c r="W533" t="s">
        <v>37</v>
      </c>
      <c r="AC533" t="s">
        <v>4905</v>
      </c>
      <c r="AD533" t="s">
        <v>1453</v>
      </c>
      <c r="AE533" s="14" t="str">
        <f t="shared" si="593"/>
        <v>#MP: dr gostou dos materiais, disse que na sua pratica tem percebido que mais pacts estão apresentando anormalidades na função renal, inclusive em uso de TDF+ATV, por isto esta mais atento Monitorando mais de perto. Concorda que Kaletra possui um perfil mais seguro quanto nefrotoxicidade. #OBJ: não ficou muito claro se esta bem estabelecido os conceitos de HAND e CPE.</v>
      </c>
      <c r="AF533" s="14" t="str">
        <f t="shared" si="603"/>
        <v>#MP: dr gostou dos materiais, disse que na sua pratica tem percebido que mais pacts estão apresentando anormalidades na função renal, inclusive em uso de TDF+ATV, por isto esta mais atento Monitorando mais de perto. Concorda que Kaletra possui um perfil mais seguro quanto nefrotoxicidade. #OBJ: não ficou muito claro se esta bem estabelecido os conceitos de HAND e CPE.</v>
      </c>
      <c r="AG533" s="14">
        <f t="shared" si="604"/>
        <v>1</v>
      </c>
      <c r="AH533" s="14">
        <f t="shared" ref="AH533:AL533" si="615">IFERROR(FIND("#",$AF533,AG533+1),LEN($AF533)+1)</f>
        <v>291</v>
      </c>
      <c r="AI533" s="14">
        <f t="shared" si="615"/>
        <v>371</v>
      </c>
      <c r="AJ533" s="14">
        <f t="shared" si="615"/>
        <v>371</v>
      </c>
      <c r="AK533" s="14">
        <f t="shared" si="615"/>
        <v>371</v>
      </c>
      <c r="AL533" s="14">
        <f t="shared" si="615"/>
        <v>371</v>
      </c>
      <c r="AM533" s="14" t="str">
        <f t="shared" si="552"/>
        <v>#MP: dr gostou dos materiais, disse que na sua pratica tem percebido que mais pacts estão apresentando anormalidades na função renal, inclusive em uso de TDF+ATV, por isto esta mais atento Monitorando mais de perto. Concorda que Kaletra possui um perfil mais seguro quanto nefrotoxicidade. #</v>
      </c>
      <c r="AN533" s="14" t="str">
        <f t="shared" si="553"/>
        <v>#OBJ: não ficou muito claro se esta bem estabelecido os conceitos de HAND e CPE.</v>
      </c>
      <c r="AO533" s="14" t="str">
        <f t="shared" si="554"/>
        <v/>
      </c>
      <c r="AP533" s="14" t="str">
        <f t="shared" si="555"/>
        <v/>
      </c>
      <c r="AQ533" s="14" t="str">
        <f t="shared" si="556"/>
        <v/>
      </c>
      <c r="AR533" s="14" t="str">
        <f t="shared" si="557"/>
        <v/>
      </c>
    </row>
    <row r="534" spans="1:44" x14ac:dyDescent="0.25">
      <c r="A534">
        <v>1</v>
      </c>
      <c r="B534" t="s">
        <v>28</v>
      </c>
      <c r="C534">
        <v>393103</v>
      </c>
      <c r="D534" s="40">
        <v>41403.40625</v>
      </c>
      <c r="E534" s="40">
        <v>41403.771527777797</v>
      </c>
      <c r="F534" s="40">
        <v>41403.732638888898</v>
      </c>
      <c r="G534" t="s">
        <v>29</v>
      </c>
      <c r="H534">
        <v>60000012336483</v>
      </c>
      <c r="I534" t="s">
        <v>2370</v>
      </c>
      <c r="J534" t="s">
        <v>2371</v>
      </c>
      <c r="K534" t="s">
        <v>41</v>
      </c>
      <c r="L534">
        <v>6</v>
      </c>
      <c r="M534" t="s">
        <v>33</v>
      </c>
      <c r="N534">
        <v>60000015461254</v>
      </c>
      <c r="O534">
        <v>60000016462669</v>
      </c>
      <c r="P534">
        <v>140256000002637</v>
      </c>
      <c r="R534" t="s">
        <v>34</v>
      </c>
      <c r="S534" t="s">
        <v>35</v>
      </c>
      <c r="T534" t="s">
        <v>36</v>
      </c>
      <c r="W534" t="s">
        <v>37</v>
      </c>
      <c r="AC534" t="s">
        <v>4905</v>
      </c>
      <c r="AD534" t="s">
        <v>1453</v>
      </c>
      <c r="AE534" s="14" t="str">
        <f t="shared" si="593"/>
        <v>#MP: dr gostou dos materiais, disse que na sua pratica tem percebido que mais pacts estão apresentando anormalidades na função renal, inclusive em uso de TDF+ATV, por isto esta mais atento Monitorando mais de perto. Concorda que Kaletra possui um perfil mais seguro quanto nefrotoxicidade. #OBJ: não ficou muito claro se esta bem estabelecido os conceitos de HAND e CPE.</v>
      </c>
      <c r="AF534" s="14" t="str">
        <f t="shared" si="603"/>
        <v>#MP: dr gostou dos materiais, disse que na sua pratica tem percebido que mais pacts estão apresentando anormalidades na função renal, inclusive em uso de TDF+ATV, por isto esta mais atento Monitorando mais de perto. Concorda que Kaletra possui um perfil mais seguro quanto nefrotoxicidade. #OBJ: não ficou muito claro se esta bem estabelecido os conceitos de HAND e CPE.</v>
      </c>
      <c r="AG534" s="14">
        <f t="shared" si="604"/>
        <v>1</v>
      </c>
      <c r="AH534" s="14">
        <f t="shared" ref="AH534:AL534" si="616">IFERROR(FIND("#",$AF534,AG534+1),LEN($AF534)+1)</f>
        <v>291</v>
      </c>
      <c r="AI534" s="14">
        <f t="shared" si="616"/>
        <v>371</v>
      </c>
      <c r="AJ534" s="14">
        <f t="shared" si="616"/>
        <v>371</v>
      </c>
      <c r="AK534" s="14">
        <f t="shared" si="616"/>
        <v>371</v>
      </c>
      <c r="AL534" s="14">
        <f t="shared" si="616"/>
        <v>371</v>
      </c>
      <c r="AM534" s="14" t="str">
        <f t="shared" si="552"/>
        <v>#MP: dr gostou dos materiais, disse que na sua pratica tem percebido que mais pacts estão apresentando anormalidades na função renal, inclusive em uso de TDF+ATV, por isto esta mais atento Monitorando mais de perto. Concorda que Kaletra possui um perfil mais seguro quanto nefrotoxicidade. #</v>
      </c>
      <c r="AN534" s="14" t="str">
        <f t="shared" si="553"/>
        <v>#OBJ: não ficou muito claro se esta bem estabelecido os conceitos de HAND e CPE.</v>
      </c>
      <c r="AO534" s="14" t="str">
        <f t="shared" si="554"/>
        <v/>
      </c>
      <c r="AP534" s="14" t="str">
        <f t="shared" si="555"/>
        <v/>
      </c>
      <c r="AQ534" s="14" t="str">
        <f t="shared" si="556"/>
        <v/>
      </c>
      <c r="AR534" s="14" t="str">
        <f t="shared" si="557"/>
        <v/>
      </c>
    </row>
    <row r="535" spans="1:44" x14ac:dyDescent="0.25">
      <c r="A535">
        <v>1</v>
      </c>
      <c r="B535" t="s">
        <v>28</v>
      </c>
      <c r="C535">
        <v>393103</v>
      </c>
      <c r="D535" s="40">
        <v>41403.375</v>
      </c>
      <c r="E535" s="40">
        <v>41403.764583333301</v>
      </c>
      <c r="F535" s="40">
        <v>41403.732638888898</v>
      </c>
      <c r="G535" t="s">
        <v>29</v>
      </c>
      <c r="H535">
        <v>60000012466051</v>
      </c>
      <c r="I535" t="s">
        <v>379</v>
      </c>
      <c r="J535" t="s">
        <v>380</v>
      </c>
      <c r="K535" t="s">
        <v>41</v>
      </c>
      <c r="L535">
        <v>4</v>
      </c>
      <c r="M535" t="s">
        <v>33</v>
      </c>
      <c r="N535">
        <v>60000015461254</v>
      </c>
      <c r="O535">
        <v>60000016462669</v>
      </c>
      <c r="P535">
        <v>140256000002612</v>
      </c>
      <c r="R535" t="s">
        <v>34</v>
      </c>
      <c r="S535" t="s">
        <v>35</v>
      </c>
      <c r="T535" t="s">
        <v>36</v>
      </c>
      <c r="W535" t="s">
        <v>37</v>
      </c>
      <c r="AC535" t="s">
        <v>4906</v>
      </c>
      <c r="AD535" t="s">
        <v>1453</v>
      </c>
      <c r="AE535" s="14" t="str">
        <f t="shared" si="593"/>
        <v>#Mercado: Perguntei se conseguiu conversar na SÉS, sobre possível parceira com evento de EMC para médicos do estado, disse que esta conversando com o coordenador, mas ainda não tem uma posição, entretanto acredita ter boas possibilidades. #MP: Dr agradeceu e elogiou o material sobre comorbidades, dizendo ser bastante útil. Disse avaliar a saude mental dos pacientes antes de iniciar TARV, evitando o EFV em varias situações.</v>
      </c>
      <c r="AF535" s="14" t="str">
        <f t="shared" si="603"/>
        <v>#Mercado: Perguntei se conseguiu conversar na SÉS, sobre possível parceira com evento de EMC para médicos do estado, disse que esta conversando com o coordenador, mas ainda não tem uma posição, entretanto acredita ter boas possibilidades. #MP: Dr agradeceu e elogiou o material sobre comorbidades, dizendo ser bastante útil. Disse avaliar a saude mental dos pacientes antes de iniciar TARV, evitando o EFV em varias situações.</v>
      </c>
      <c r="AG535" s="14">
        <f t="shared" si="604"/>
        <v>1</v>
      </c>
      <c r="AH535" s="14">
        <f t="shared" ref="AH535:AL535" si="617">IFERROR(FIND("#",$AF535,AG535+1),LEN($AF535)+1)</f>
        <v>240</v>
      </c>
      <c r="AI535" s="14">
        <f t="shared" si="617"/>
        <v>427</v>
      </c>
      <c r="AJ535" s="14">
        <f t="shared" si="617"/>
        <v>427</v>
      </c>
      <c r="AK535" s="14">
        <f t="shared" si="617"/>
        <v>427</v>
      </c>
      <c r="AL535" s="14">
        <f t="shared" si="617"/>
        <v>427</v>
      </c>
      <c r="AM535" s="14" t="str">
        <f t="shared" si="552"/>
        <v>#Mercado: Perguntei se conseguiu conversar na SÉS, sobre possível parceira com evento de EMC para médicos do estado, disse que esta conversando com o coordenador, mas ainda não tem uma posição, entretanto acredita ter boas possibilidades. #</v>
      </c>
      <c r="AN535" s="14" t="str">
        <f t="shared" si="553"/>
        <v>#MP: Dr agradeceu e elogiou o material sobre comorbidades, dizendo ser bastante útil. Disse avaliar a saude mental dos pacientes antes de iniciar TARV, evitando o EFV em varias situações.</v>
      </c>
      <c r="AO535" s="14" t="str">
        <f t="shared" si="554"/>
        <v/>
      </c>
      <c r="AP535" s="14" t="str">
        <f t="shared" si="555"/>
        <v/>
      </c>
      <c r="AQ535" s="14" t="str">
        <f t="shared" si="556"/>
        <v/>
      </c>
      <c r="AR535" s="14" t="str">
        <f t="shared" si="557"/>
        <v/>
      </c>
    </row>
    <row r="536" spans="1:44" x14ac:dyDescent="0.25">
      <c r="A536">
        <v>1</v>
      </c>
      <c r="B536" t="s">
        <v>28</v>
      </c>
      <c r="C536">
        <v>393103</v>
      </c>
      <c r="D536" s="40">
        <v>41403.375</v>
      </c>
      <c r="E536" s="40">
        <v>41403.764583333301</v>
      </c>
      <c r="F536" s="40">
        <v>41403.732638888898</v>
      </c>
      <c r="G536" t="s">
        <v>29</v>
      </c>
      <c r="H536">
        <v>60000012466051</v>
      </c>
      <c r="I536" t="s">
        <v>379</v>
      </c>
      <c r="J536" t="s">
        <v>380</v>
      </c>
      <c r="K536" t="s">
        <v>41</v>
      </c>
      <c r="L536">
        <v>4</v>
      </c>
      <c r="M536" t="s">
        <v>33</v>
      </c>
      <c r="N536">
        <v>60000015461254</v>
      </c>
      <c r="O536">
        <v>60000016462669</v>
      </c>
      <c r="P536">
        <v>140256000002612</v>
      </c>
      <c r="R536" t="s">
        <v>34</v>
      </c>
      <c r="S536" t="s">
        <v>35</v>
      </c>
      <c r="T536" t="s">
        <v>36</v>
      </c>
      <c r="W536" t="s">
        <v>37</v>
      </c>
      <c r="AC536" t="s">
        <v>4906</v>
      </c>
      <c r="AD536" t="s">
        <v>1453</v>
      </c>
      <c r="AE536" s="14" t="str">
        <f t="shared" si="593"/>
        <v>#Mercado: Perguntei se conseguiu conversar na SÉS, sobre possível parceira com evento de EMC para médicos do estado, disse que esta conversando com o coordenador, mas ainda não tem uma posição, entretanto acredita ter boas possibilidades. #MP: Dr agradeceu e elogiou o material sobre comorbidades, dizendo ser bastante útil. Disse avaliar a saude mental dos pacientes antes de iniciar TARV, evitando o EFV em varias situações.</v>
      </c>
      <c r="AF536" s="14" t="str">
        <f t="shared" si="603"/>
        <v>#Mercado: Perguntei se conseguiu conversar na SÉS, sobre possível parceira com evento de EMC para médicos do estado, disse que esta conversando com o coordenador, mas ainda não tem uma posição, entretanto acredita ter boas possibilidades. #MP: Dr agradeceu e elogiou o material sobre comorbidades, dizendo ser bastante útil. Disse avaliar a saude mental dos pacientes antes de iniciar TARV, evitando o EFV em varias situações.</v>
      </c>
      <c r="AG536" s="14">
        <f t="shared" si="604"/>
        <v>1</v>
      </c>
      <c r="AH536" s="14">
        <f t="shared" ref="AH536:AL536" si="618">IFERROR(FIND("#",$AF536,AG536+1),LEN($AF536)+1)</f>
        <v>240</v>
      </c>
      <c r="AI536" s="14">
        <f t="shared" si="618"/>
        <v>427</v>
      </c>
      <c r="AJ536" s="14">
        <f t="shared" si="618"/>
        <v>427</v>
      </c>
      <c r="AK536" s="14">
        <f t="shared" si="618"/>
        <v>427</v>
      </c>
      <c r="AL536" s="14">
        <f t="shared" si="618"/>
        <v>427</v>
      </c>
      <c r="AM536" s="14" t="str">
        <f t="shared" si="552"/>
        <v>#Mercado: Perguntei se conseguiu conversar na SÉS, sobre possível parceira com evento de EMC para médicos do estado, disse que esta conversando com o coordenador, mas ainda não tem uma posição, entretanto acredita ter boas possibilidades. #</v>
      </c>
      <c r="AN536" s="14" t="str">
        <f t="shared" si="553"/>
        <v>#MP: Dr agradeceu e elogiou o material sobre comorbidades, dizendo ser bastante útil. Disse avaliar a saude mental dos pacientes antes de iniciar TARV, evitando o EFV em varias situações.</v>
      </c>
      <c r="AO536" s="14" t="str">
        <f t="shared" si="554"/>
        <v/>
      </c>
      <c r="AP536" s="14" t="str">
        <f t="shared" si="555"/>
        <v/>
      </c>
      <c r="AQ536" s="14" t="str">
        <f t="shared" si="556"/>
        <v/>
      </c>
      <c r="AR536" s="14" t="str">
        <f t="shared" si="557"/>
        <v/>
      </c>
    </row>
    <row r="537" spans="1:44" x14ac:dyDescent="0.25">
      <c r="A537">
        <v>1</v>
      </c>
      <c r="B537" t="s">
        <v>28</v>
      </c>
      <c r="C537">
        <v>393103</v>
      </c>
      <c r="D537" s="40">
        <v>41403.340277777803</v>
      </c>
      <c r="E537" s="40">
        <v>41403.756249999999</v>
      </c>
      <c r="F537" s="40">
        <v>41403.722222222197</v>
      </c>
      <c r="G537" t="s">
        <v>29</v>
      </c>
      <c r="H537">
        <v>60000012403335</v>
      </c>
      <c r="I537" t="s">
        <v>2391</v>
      </c>
      <c r="J537" t="s">
        <v>2392</v>
      </c>
      <c r="K537" t="s">
        <v>41</v>
      </c>
      <c r="L537">
        <v>6</v>
      </c>
      <c r="M537" t="s">
        <v>33</v>
      </c>
      <c r="N537">
        <v>60000015461254</v>
      </c>
      <c r="O537">
        <v>60000016462669</v>
      </c>
      <c r="P537">
        <v>140256000002584</v>
      </c>
      <c r="R537" t="s">
        <v>34</v>
      </c>
      <c r="S537" t="s">
        <v>35</v>
      </c>
      <c r="T537" t="s">
        <v>36</v>
      </c>
      <c r="W537" t="s">
        <v>37</v>
      </c>
      <c r="AC537" t="s">
        <v>4907</v>
      </c>
      <c r="AD537" t="s">
        <v>1453</v>
      </c>
      <c r="AE537" s="14" t="str">
        <f t="shared" si="593"/>
        <v>#MP: elogiou os matérias sobre comorbidades, principalmente do dr Vidal, disse que tem acompanhado mais de perto as HAND, procurando adequar os esquemas quando necessário.* Afirmou que tem muita confiança em Kaletra, que sua experiência e ótima e que os EA sao transitórios e de facil manejo. Ainda tem pouca experiência com dose única, cobrei mais avaliação.</v>
      </c>
      <c r="AF537" s="14" t="str">
        <f t="shared" si="603"/>
        <v>#MP: elogiou os matérias sobre comorbidades, principalmente do dr Vidal, disse que tem acompanhado mais de perto as HAND, procurando adequar os esquemas quando necessário.* Afirmou que tem muita confiança em Kaletra, que sua experiência e ótima e que os EA sao transitórios e de facil manejo. Ainda tem pouca experiência com dose única, cobrei mais avaliação.</v>
      </c>
      <c r="AG537" s="14">
        <f t="shared" si="604"/>
        <v>1</v>
      </c>
      <c r="AH537" s="14">
        <f t="shared" ref="AH537:AL537" si="619">IFERROR(FIND("#",$AF537,AG537+1),LEN($AF537)+1)</f>
        <v>360</v>
      </c>
      <c r="AI537" s="14">
        <f t="shared" si="619"/>
        <v>360</v>
      </c>
      <c r="AJ537" s="14">
        <f t="shared" si="619"/>
        <v>360</v>
      </c>
      <c r="AK537" s="14">
        <f t="shared" si="619"/>
        <v>360</v>
      </c>
      <c r="AL537" s="14">
        <f t="shared" si="619"/>
        <v>360</v>
      </c>
      <c r="AM537" s="14" t="str">
        <f t="shared" si="552"/>
        <v>#MP: elogiou os matérias sobre comorbidades, principalmente do dr Vidal, disse que tem acompanhado mais de perto as HAND, procurando adequar os esquemas quando necessário.* Afirmou que tem muita confiança em Kaletra, que sua experiência e ótima e que os EA sao transitórios e de facil manejo. Ainda tem pouca experiência com dose única, cobrei mais avaliação.</v>
      </c>
      <c r="AN537" s="14" t="str">
        <f t="shared" si="553"/>
        <v/>
      </c>
      <c r="AO537" s="14" t="str">
        <f t="shared" si="554"/>
        <v/>
      </c>
      <c r="AP537" s="14" t="str">
        <f t="shared" si="555"/>
        <v/>
      </c>
      <c r="AQ537" s="14" t="str">
        <f t="shared" si="556"/>
        <v/>
      </c>
      <c r="AR537" s="14" t="str">
        <f t="shared" si="557"/>
        <v/>
      </c>
    </row>
    <row r="538" spans="1:44" x14ac:dyDescent="0.25">
      <c r="A538">
        <v>1</v>
      </c>
      <c r="B538" t="s">
        <v>28</v>
      </c>
      <c r="C538">
        <v>393103</v>
      </c>
      <c r="D538" s="40">
        <v>41403.340277777803</v>
      </c>
      <c r="E538" s="40">
        <v>41403.756249999999</v>
      </c>
      <c r="F538" s="40">
        <v>41403.722222222197</v>
      </c>
      <c r="G538" t="s">
        <v>29</v>
      </c>
      <c r="H538">
        <v>60000012403335</v>
      </c>
      <c r="I538" t="s">
        <v>2391</v>
      </c>
      <c r="J538" t="s">
        <v>2392</v>
      </c>
      <c r="K538" t="s">
        <v>41</v>
      </c>
      <c r="L538">
        <v>6</v>
      </c>
      <c r="M538" t="s">
        <v>33</v>
      </c>
      <c r="N538">
        <v>60000015461254</v>
      </c>
      <c r="O538">
        <v>60000016462669</v>
      </c>
      <c r="P538">
        <v>140256000002584</v>
      </c>
      <c r="R538" t="s">
        <v>34</v>
      </c>
      <c r="S538" t="s">
        <v>35</v>
      </c>
      <c r="T538" t="s">
        <v>36</v>
      </c>
      <c r="W538" t="s">
        <v>37</v>
      </c>
      <c r="AC538" t="s">
        <v>4907</v>
      </c>
      <c r="AD538" t="s">
        <v>1453</v>
      </c>
      <c r="AE538" s="14" t="str">
        <f t="shared" si="593"/>
        <v>#MP: elogiou os matérias sobre comorbidades, principalmente do dr Vidal, disse que tem acompanhado mais de perto as HAND, procurando adequar os esquemas quando necessário.* Afirmou que tem muita confiança em Kaletra, que sua experiência e ótima e que os EA sao transitórios e de facil manejo. Ainda tem pouca experiência com dose única, cobrei mais avaliação.</v>
      </c>
      <c r="AF538" s="14" t="str">
        <f t="shared" si="603"/>
        <v>#MP: elogiou os matérias sobre comorbidades, principalmente do dr Vidal, disse que tem acompanhado mais de perto as HAND, procurando adequar os esquemas quando necessário.* Afirmou que tem muita confiança em Kaletra, que sua experiência e ótima e que os EA sao transitórios e de facil manejo. Ainda tem pouca experiência com dose única, cobrei mais avaliação.</v>
      </c>
      <c r="AG538" s="14">
        <f t="shared" si="604"/>
        <v>1</v>
      </c>
      <c r="AH538" s="14">
        <f t="shared" ref="AH538:AL538" si="620">IFERROR(FIND("#",$AF538,AG538+1),LEN($AF538)+1)</f>
        <v>360</v>
      </c>
      <c r="AI538" s="14">
        <f t="shared" si="620"/>
        <v>360</v>
      </c>
      <c r="AJ538" s="14">
        <f t="shared" si="620"/>
        <v>360</v>
      </c>
      <c r="AK538" s="14">
        <f t="shared" si="620"/>
        <v>360</v>
      </c>
      <c r="AL538" s="14">
        <f t="shared" si="620"/>
        <v>360</v>
      </c>
      <c r="AM538" s="14" t="str">
        <f t="shared" si="552"/>
        <v>#MP: elogiou os matérias sobre comorbidades, principalmente do dr Vidal, disse que tem acompanhado mais de perto as HAND, procurando adequar os esquemas quando necessário.* Afirmou que tem muita confiança em Kaletra, que sua experiência e ótima e que os EA sao transitórios e de facil manejo. Ainda tem pouca experiência com dose única, cobrei mais avaliação.</v>
      </c>
      <c r="AN538" s="14" t="str">
        <f t="shared" si="553"/>
        <v/>
      </c>
      <c r="AO538" s="14" t="str">
        <f t="shared" si="554"/>
        <v/>
      </c>
      <c r="AP538" s="14" t="str">
        <f t="shared" si="555"/>
        <v/>
      </c>
      <c r="AQ538" s="14" t="str">
        <f t="shared" si="556"/>
        <v/>
      </c>
      <c r="AR538" s="14" t="str">
        <f t="shared" si="557"/>
        <v/>
      </c>
    </row>
    <row r="539" spans="1:44" x14ac:dyDescent="0.25">
      <c r="A539">
        <v>1</v>
      </c>
      <c r="B539" t="s">
        <v>28</v>
      </c>
      <c r="C539">
        <v>393103</v>
      </c>
      <c r="D539" s="40">
        <v>41402.708333333299</v>
      </c>
      <c r="E539" s="40">
        <v>41402.753472222197</v>
      </c>
      <c r="F539" s="40">
        <v>41402.715277777803</v>
      </c>
      <c r="G539" t="s">
        <v>29</v>
      </c>
      <c r="H539">
        <v>60000012319159</v>
      </c>
      <c r="I539" t="s">
        <v>4908</v>
      </c>
      <c r="J539" t="s">
        <v>4909</v>
      </c>
      <c r="K539" t="s">
        <v>41</v>
      </c>
      <c r="L539">
        <v>4</v>
      </c>
      <c r="M539" t="s">
        <v>33</v>
      </c>
      <c r="N539">
        <v>60000015461254</v>
      </c>
      <c r="O539">
        <v>60000016462669</v>
      </c>
      <c r="P539">
        <v>140256000002521</v>
      </c>
      <c r="R539" t="s">
        <v>34</v>
      </c>
      <c r="S539" t="s">
        <v>35</v>
      </c>
      <c r="T539" t="s">
        <v>36</v>
      </c>
      <c r="W539" t="s">
        <v>37</v>
      </c>
      <c r="AC539" t="s">
        <v>4910</v>
      </c>
      <c r="AD539" t="s">
        <v>1453</v>
      </c>
      <c r="AE539" s="14" t="str">
        <f t="shared" si="593"/>
        <v>#MP: deixei os matérias do ciclo, dr elogiou a qualidade e iniciativa com a EMC, citando o RIMA como um grande diferencial de atualização e prestação de serviço a classe medica. Ficou de avaliar depois o material, e quando perguntado sobre a questão HAND e score de CPE, não foi muito claro sobre sua percepção do assunto.</v>
      </c>
      <c r="AF539" s="14" t="str">
        <f t="shared" si="603"/>
        <v>#MP: deixei os matérias do ciclo, dr elogiou a qualidade e iniciativa com a EMC, citando o RIMA como um grande diferencial de atualização e prestação de serviço a classe medica. Ficou de avaliar depois o material, e quando perguntado sobre a questão HAND e score de CPE, não foi muito claro sobre sua percepção do assunto.</v>
      </c>
      <c r="AG539" s="14">
        <f t="shared" si="604"/>
        <v>1</v>
      </c>
      <c r="AH539" s="14">
        <f t="shared" ref="AH539:AL539" si="621">IFERROR(FIND("#",$AF539,AG539+1),LEN($AF539)+1)</f>
        <v>323</v>
      </c>
      <c r="AI539" s="14">
        <f t="shared" si="621"/>
        <v>323</v>
      </c>
      <c r="AJ539" s="14">
        <f t="shared" si="621"/>
        <v>323</v>
      </c>
      <c r="AK539" s="14">
        <f t="shared" si="621"/>
        <v>323</v>
      </c>
      <c r="AL539" s="14">
        <f t="shared" si="621"/>
        <v>323</v>
      </c>
      <c r="AM539" s="14" t="str">
        <f t="shared" si="552"/>
        <v>#MP: deixei os matérias do ciclo, dr elogiou a qualidade e iniciativa com a EMC, citando o RIMA como um grande diferencial de atualização e prestação de serviço a classe medica. Ficou de avaliar depois o material, e quando perguntado sobre a questão HAND e score de CPE, não foi muito claro sobre sua percepção do assunto.</v>
      </c>
      <c r="AN539" s="14" t="str">
        <f t="shared" si="553"/>
        <v/>
      </c>
      <c r="AO539" s="14" t="str">
        <f t="shared" si="554"/>
        <v/>
      </c>
      <c r="AP539" s="14" t="str">
        <f t="shared" si="555"/>
        <v/>
      </c>
      <c r="AQ539" s="14" t="str">
        <f t="shared" si="556"/>
        <v/>
      </c>
      <c r="AR539" s="14" t="str">
        <f t="shared" si="557"/>
        <v/>
      </c>
    </row>
    <row r="540" spans="1:44" x14ac:dyDescent="0.25">
      <c r="A540">
        <v>1</v>
      </c>
      <c r="B540" t="s">
        <v>28</v>
      </c>
      <c r="C540">
        <v>393103</v>
      </c>
      <c r="D540" s="40">
        <v>41402.708333333299</v>
      </c>
      <c r="E540" s="40">
        <v>41402.753472222197</v>
      </c>
      <c r="F540" s="40">
        <v>41402.715277777803</v>
      </c>
      <c r="G540" t="s">
        <v>29</v>
      </c>
      <c r="H540">
        <v>60000012319159</v>
      </c>
      <c r="I540" t="s">
        <v>4908</v>
      </c>
      <c r="J540" t="s">
        <v>4909</v>
      </c>
      <c r="K540" t="s">
        <v>41</v>
      </c>
      <c r="L540">
        <v>4</v>
      </c>
      <c r="M540" t="s">
        <v>33</v>
      </c>
      <c r="N540">
        <v>60000015461254</v>
      </c>
      <c r="O540">
        <v>60000016462669</v>
      </c>
      <c r="P540">
        <v>140256000002521</v>
      </c>
      <c r="R540" t="s">
        <v>34</v>
      </c>
      <c r="S540" t="s">
        <v>35</v>
      </c>
      <c r="T540" t="s">
        <v>36</v>
      </c>
      <c r="W540" t="s">
        <v>37</v>
      </c>
      <c r="AC540" t="s">
        <v>4910</v>
      </c>
      <c r="AD540" t="s">
        <v>1453</v>
      </c>
      <c r="AE540" s="14" t="str">
        <f t="shared" si="593"/>
        <v>#MP: deixei os matérias do ciclo, dr elogiou a qualidade e iniciativa com a EMC, citando o RIMA como um grande diferencial de atualização e prestação de serviço a classe medica. Ficou de avaliar depois o material, e quando perguntado sobre a questão HAND e score de CPE, não foi muito claro sobre sua percepção do assunto.</v>
      </c>
      <c r="AF540" s="14" t="str">
        <f t="shared" si="603"/>
        <v>#MP: deixei os matérias do ciclo, dr elogiou a qualidade e iniciativa com a EMC, citando o RIMA como um grande diferencial de atualização e prestação de serviço a classe medica. Ficou de avaliar depois o material, e quando perguntado sobre a questão HAND e score de CPE, não foi muito claro sobre sua percepção do assunto.</v>
      </c>
      <c r="AG540" s="14">
        <f t="shared" si="604"/>
        <v>1</v>
      </c>
      <c r="AH540" s="14">
        <f t="shared" ref="AH540:AL540" si="622">IFERROR(FIND("#",$AF540,AG540+1),LEN($AF540)+1)</f>
        <v>323</v>
      </c>
      <c r="AI540" s="14">
        <f t="shared" si="622"/>
        <v>323</v>
      </c>
      <c r="AJ540" s="14">
        <f t="shared" si="622"/>
        <v>323</v>
      </c>
      <c r="AK540" s="14">
        <f t="shared" si="622"/>
        <v>323</v>
      </c>
      <c r="AL540" s="14">
        <f t="shared" si="622"/>
        <v>323</v>
      </c>
      <c r="AM540" s="14" t="str">
        <f t="shared" si="552"/>
        <v>#MP: deixei os matérias do ciclo, dr elogiou a qualidade e iniciativa com a EMC, citando o RIMA como um grande diferencial de atualização e prestação de serviço a classe medica. Ficou de avaliar depois o material, e quando perguntado sobre a questão HAND e score de CPE, não foi muito claro sobre sua percepção do assunto.</v>
      </c>
      <c r="AN540" s="14" t="str">
        <f t="shared" si="553"/>
        <v/>
      </c>
      <c r="AO540" s="14" t="str">
        <f t="shared" si="554"/>
        <v/>
      </c>
      <c r="AP540" s="14" t="str">
        <f t="shared" si="555"/>
        <v/>
      </c>
      <c r="AQ540" s="14" t="str">
        <f t="shared" si="556"/>
        <v/>
      </c>
      <c r="AR540" s="14" t="str">
        <f t="shared" si="557"/>
        <v/>
      </c>
    </row>
    <row r="541" spans="1:44" x14ac:dyDescent="0.25">
      <c r="A541">
        <v>1</v>
      </c>
      <c r="B541" t="s">
        <v>28</v>
      </c>
      <c r="C541">
        <v>393103</v>
      </c>
      <c r="D541" s="40">
        <v>41402.65625</v>
      </c>
      <c r="E541" s="40">
        <v>41402.762499999997</v>
      </c>
      <c r="F541" s="40">
        <v>41402.725694444402</v>
      </c>
      <c r="G541" t="s">
        <v>29</v>
      </c>
      <c r="H541">
        <v>60000047063708</v>
      </c>
      <c r="I541" t="s">
        <v>2382</v>
      </c>
      <c r="J541" t="s">
        <v>2383</v>
      </c>
      <c r="K541" t="s">
        <v>41</v>
      </c>
      <c r="M541" t="s">
        <v>33</v>
      </c>
      <c r="N541">
        <v>60000015461254</v>
      </c>
      <c r="O541">
        <v>60000016462669</v>
      </c>
      <c r="P541">
        <v>140256000002556</v>
      </c>
      <c r="R541" t="s">
        <v>34</v>
      </c>
      <c r="S541" t="s">
        <v>35</v>
      </c>
      <c r="T541" t="s">
        <v>36</v>
      </c>
      <c r="W541" t="s">
        <v>37</v>
      </c>
      <c r="AC541" t="s">
        <v>4911</v>
      </c>
      <c r="AD541" t="s">
        <v>1453</v>
      </c>
      <c r="AE541" s="14" t="str">
        <f t="shared" si="593"/>
        <v>Informou que iniciou mais uma paciente com Kaletra dose única e que esta surpreso com os resultados, principalmente com adesão e EA, pois a paciente não apresentou nenhuma queixa. Disse que esta ficando mais confiante e que deve fazer novas avaliacoes. Comentei sobre a possibilidade de participar de um evento em Torres, dr se colocou a disposição e ira com certeza.</v>
      </c>
      <c r="AF541" s="14" t="str">
        <f t="shared" si="603"/>
        <v>Informou que iniciou mais uma paciente com Kaletra dose única e que esta surpreso com os resultados, principalmente com adesão e EA, pois a paciente não apresentou nenhuma queixa. Disse que esta ficando mais confiante e que deve fazer novas avaliacoes. Comentei sobre a possibilidade de participar de um evento em Torres, dr se colocou a disposição e ira com certeza.</v>
      </c>
      <c r="AG541" s="14">
        <f t="shared" si="604"/>
        <v>1</v>
      </c>
      <c r="AH541" s="14">
        <f t="shared" ref="AH541:AL541" si="623">IFERROR(FIND("#",$AF541,AG541+1),LEN($AF541)+1)</f>
        <v>368</v>
      </c>
      <c r="AI541" s="14">
        <f t="shared" si="623"/>
        <v>368</v>
      </c>
      <c r="AJ541" s="14">
        <f t="shared" si="623"/>
        <v>368</v>
      </c>
      <c r="AK541" s="14">
        <f t="shared" si="623"/>
        <v>368</v>
      </c>
      <c r="AL541" s="14">
        <f t="shared" si="623"/>
        <v>368</v>
      </c>
      <c r="AM541" s="14" t="str">
        <f t="shared" si="552"/>
        <v>Informou que iniciou mais uma paciente com Kaletra dose única e que esta surpreso com os resultados, principalmente com adesão e EA, pois a paciente não apresentou nenhuma queixa. Disse que esta ficando mais confiante e que deve fazer novas avaliacoes. Comentei sobre a possibilidade de participar de um evento em Torres, dr se colocou a disposição e ira com certeza.</v>
      </c>
      <c r="AN541" s="14" t="str">
        <f t="shared" si="553"/>
        <v/>
      </c>
      <c r="AO541" s="14" t="str">
        <f t="shared" si="554"/>
        <v/>
      </c>
      <c r="AP541" s="14" t="str">
        <f t="shared" si="555"/>
        <v/>
      </c>
      <c r="AQ541" s="14" t="str">
        <f t="shared" si="556"/>
        <v/>
      </c>
      <c r="AR541" s="14" t="str">
        <f t="shared" si="557"/>
        <v/>
      </c>
    </row>
    <row r="542" spans="1:44" x14ac:dyDescent="0.25">
      <c r="A542">
        <v>1</v>
      </c>
      <c r="B542" t="s">
        <v>28</v>
      </c>
      <c r="C542">
        <v>393103</v>
      </c>
      <c r="D542" s="40">
        <v>41402.65625</v>
      </c>
      <c r="E542" s="40">
        <v>41402.762499999997</v>
      </c>
      <c r="F542" s="40">
        <v>41402.725694444402</v>
      </c>
      <c r="G542" t="s">
        <v>29</v>
      </c>
      <c r="H542">
        <v>60000047063708</v>
      </c>
      <c r="I542" t="s">
        <v>2382</v>
      </c>
      <c r="J542" t="s">
        <v>2383</v>
      </c>
      <c r="K542" t="s">
        <v>41</v>
      </c>
      <c r="M542" t="s">
        <v>33</v>
      </c>
      <c r="N542">
        <v>60000015461254</v>
      </c>
      <c r="O542">
        <v>60000016462669</v>
      </c>
      <c r="P542">
        <v>140256000002556</v>
      </c>
      <c r="R542" t="s">
        <v>34</v>
      </c>
      <c r="S542" t="s">
        <v>35</v>
      </c>
      <c r="T542" t="s">
        <v>36</v>
      </c>
      <c r="W542" t="s">
        <v>37</v>
      </c>
      <c r="AC542" t="s">
        <v>4911</v>
      </c>
      <c r="AD542" t="s">
        <v>1453</v>
      </c>
      <c r="AE542" s="14" t="str">
        <f t="shared" si="593"/>
        <v>Informou que iniciou mais uma paciente com Kaletra dose única e que esta surpreso com os resultados, principalmente com adesão e EA, pois a paciente não apresentou nenhuma queixa. Disse que esta ficando mais confiante e que deve fazer novas avaliacoes. Comentei sobre a possibilidade de participar de um evento em Torres, dr se colocou a disposição e ira com certeza.</v>
      </c>
      <c r="AF542" s="14" t="str">
        <f t="shared" si="603"/>
        <v>Informou que iniciou mais uma paciente com Kaletra dose única e que esta surpreso com os resultados, principalmente com adesão e EA, pois a paciente não apresentou nenhuma queixa. Disse que esta ficando mais confiante e que deve fazer novas avaliacoes. Comentei sobre a possibilidade de participar de um evento em Torres, dr se colocou a disposição e ira com certeza.</v>
      </c>
      <c r="AG542" s="14">
        <f t="shared" si="604"/>
        <v>1</v>
      </c>
      <c r="AH542" s="14">
        <f t="shared" ref="AH542:AL542" si="624">IFERROR(FIND("#",$AF542,AG542+1),LEN($AF542)+1)</f>
        <v>368</v>
      </c>
      <c r="AI542" s="14">
        <f t="shared" si="624"/>
        <v>368</v>
      </c>
      <c r="AJ542" s="14">
        <f t="shared" si="624"/>
        <v>368</v>
      </c>
      <c r="AK542" s="14">
        <f t="shared" si="624"/>
        <v>368</v>
      </c>
      <c r="AL542" s="14">
        <f t="shared" si="624"/>
        <v>368</v>
      </c>
      <c r="AM542" s="14" t="str">
        <f t="shared" ref="AM542:AM605" si="625">MID($AF542,AG542,IF(AG542=1,AH542,(AH542-AG542)))</f>
        <v>Informou que iniciou mais uma paciente com Kaletra dose única e que esta surpreso com os resultados, principalmente com adesão e EA, pois a paciente não apresentou nenhuma queixa. Disse que esta ficando mais confiante e que deve fazer novas avaliacoes. Comentei sobre a possibilidade de participar de um evento em Torres, dr se colocou a disposição e ira com certeza.</v>
      </c>
      <c r="AN542" s="14" t="str">
        <f t="shared" ref="AN542:AN605" si="626">IF(AH542=AI542,"",MID($AF542,AH542,AI542-AH542))</f>
        <v/>
      </c>
      <c r="AO542" s="14" t="str">
        <f t="shared" ref="AO542:AO605" si="627">IF(AI542=AJ542,"",MID($AF542,AI542,AJ542-AI542))</f>
        <v/>
      </c>
      <c r="AP542" s="14" t="str">
        <f t="shared" ref="AP542:AP605" si="628">IF(AJ542=AK542,"",MID($AF542,AJ542,AK542-AJ542))</f>
        <v/>
      </c>
      <c r="AQ542" s="14" t="str">
        <f t="shared" ref="AQ542:AQ605" si="629">IF(AK542=AL542,"",MID($AF542,AK542,AL542-AK542))</f>
        <v/>
      </c>
      <c r="AR542" s="14" t="str">
        <f t="shared" ref="AR542:AR605" si="630">IF(AL542=AK542,"",MID($AF542,AL542,LEN(AF542)-AL542))</f>
        <v/>
      </c>
    </row>
    <row r="543" spans="1:44" x14ac:dyDescent="0.25">
      <c r="A543">
        <v>1</v>
      </c>
      <c r="B543" t="s">
        <v>28</v>
      </c>
      <c r="C543">
        <v>393103</v>
      </c>
      <c r="D543" s="40">
        <v>41402.611111111102</v>
      </c>
      <c r="E543" s="40">
        <v>41402.735416666699</v>
      </c>
      <c r="F543" s="40">
        <v>41402.694444444402</v>
      </c>
      <c r="G543" t="s">
        <v>29</v>
      </c>
      <c r="H543">
        <v>60000012421019</v>
      </c>
      <c r="I543" t="s">
        <v>382</v>
      </c>
      <c r="J543" t="s">
        <v>383</v>
      </c>
      <c r="K543" t="s">
        <v>41</v>
      </c>
      <c r="L543">
        <v>3</v>
      </c>
      <c r="M543" t="s">
        <v>33</v>
      </c>
      <c r="N543">
        <v>60000015461254</v>
      </c>
      <c r="O543">
        <v>60000016462669</v>
      </c>
      <c r="P543">
        <v>140256000002496</v>
      </c>
      <c r="R543" t="s">
        <v>34</v>
      </c>
      <c r="S543" t="s">
        <v>35</v>
      </c>
      <c r="T543" t="s">
        <v>36</v>
      </c>
      <c r="W543" t="s">
        <v>37</v>
      </c>
      <c r="AC543" t="s">
        <v>4912</v>
      </c>
      <c r="AD543" t="s">
        <v>1453</v>
      </c>
      <c r="AE543" s="14" t="str">
        <f t="shared" si="593"/>
        <v>#MP: entreguei os artigos, Dra elogiou os materiais, afirmando que ajudam bastante, principalmente neste cenário atual em que tratar comorbidades virou responsabilidade do infectologista. #Mercado: esta mais envolvida com HCV, mas também recebe casos de confecção e HIV, sendo o perfil na maioria esmagadora apresentador tardio, com cd4 muito baixo e com oportunistas.</v>
      </c>
      <c r="AF543" s="14" t="str">
        <f t="shared" si="603"/>
        <v>#MP: entreguei os artigos, Dra elogiou os materiais, afirmando que ajudam bastante, principalmente neste cenário atual em que tratar comorbidades virou responsabilidade do infectologista. #Mercado: esta mais envolvida com HCV, mas também recebe casos de confecção e HIV, sendo o perfil na maioria esmagadora apresentador tardio, com cd4 muito baixo e com oportunistas.</v>
      </c>
      <c r="AG543" s="14">
        <f t="shared" si="604"/>
        <v>1</v>
      </c>
      <c r="AH543" s="14">
        <f t="shared" ref="AH543:AL543" si="631">IFERROR(FIND("#",$AF543,AG543+1),LEN($AF543)+1)</f>
        <v>189</v>
      </c>
      <c r="AI543" s="14">
        <f t="shared" si="631"/>
        <v>369</v>
      </c>
      <c r="AJ543" s="14">
        <f t="shared" si="631"/>
        <v>369</v>
      </c>
      <c r="AK543" s="14">
        <f t="shared" si="631"/>
        <v>369</v>
      </c>
      <c r="AL543" s="14">
        <f t="shared" si="631"/>
        <v>369</v>
      </c>
      <c r="AM543" s="14" t="str">
        <f t="shared" si="625"/>
        <v>#MP: entreguei os artigos, Dra elogiou os materiais, afirmando que ajudam bastante, principalmente neste cenário atual em que tratar comorbidades virou responsabilidade do infectologista. #</v>
      </c>
      <c r="AN543" s="14" t="str">
        <f t="shared" si="626"/>
        <v>#Mercado: esta mais envolvida com HCV, mas também recebe casos de confecção e HIV, sendo o perfil na maioria esmagadora apresentador tardio, com cd4 muito baixo e com oportunistas.</v>
      </c>
      <c r="AO543" s="14" t="str">
        <f t="shared" si="627"/>
        <v/>
      </c>
      <c r="AP543" s="14" t="str">
        <f t="shared" si="628"/>
        <v/>
      </c>
      <c r="AQ543" s="14" t="str">
        <f t="shared" si="629"/>
        <v/>
      </c>
      <c r="AR543" s="14" t="str">
        <f t="shared" si="630"/>
        <v/>
      </c>
    </row>
    <row r="544" spans="1:44" x14ac:dyDescent="0.25">
      <c r="A544">
        <v>1</v>
      </c>
      <c r="B544" t="s">
        <v>28</v>
      </c>
      <c r="C544">
        <v>393103</v>
      </c>
      <c r="D544" s="40">
        <v>41402.611111111102</v>
      </c>
      <c r="E544" s="40">
        <v>41402.735416666699</v>
      </c>
      <c r="F544" s="40">
        <v>41402.694444444402</v>
      </c>
      <c r="G544" t="s">
        <v>29</v>
      </c>
      <c r="H544">
        <v>60000012421019</v>
      </c>
      <c r="I544" t="s">
        <v>382</v>
      </c>
      <c r="J544" t="s">
        <v>383</v>
      </c>
      <c r="K544" t="s">
        <v>41</v>
      </c>
      <c r="L544">
        <v>3</v>
      </c>
      <c r="M544" t="s">
        <v>33</v>
      </c>
      <c r="N544">
        <v>60000015461254</v>
      </c>
      <c r="O544">
        <v>60000016462669</v>
      </c>
      <c r="P544">
        <v>140256000002496</v>
      </c>
      <c r="R544" t="s">
        <v>34</v>
      </c>
      <c r="S544" t="s">
        <v>35</v>
      </c>
      <c r="T544" t="s">
        <v>36</v>
      </c>
      <c r="W544" t="s">
        <v>37</v>
      </c>
      <c r="AC544" t="s">
        <v>4912</v>
      </c>
      <c r="AD544" t="s">
        <v>1453</v>
      </c>
      <c r="AE544" s="14" t="str">
        <f t="shared" si="593"/>
        <v>#MP: entreguei os artigos, Dra elogiou os materiais, afirmando que ajudam bastante, principalmente neste cenário atual em que tratar comorbidades virou responsabilidade do infectologista. #Mercado: esta mais envolvida com HCV, mas também recebe casos de confecção e HIV, sendo o perfil na maioria esmagadora apresentador tardio, com cd4 muito baixo e com oportunistas.</v>
      </c>
      <c r="AF544" s="14" t="str">
        <f t="shared" si="603"/>
        <v>#MP: entreguei os artigos, Dra elogiou os materiais, afirmando que ajudam bastante, principalmente neste cenário atual em que tratar comorbidades virou responsabilidade do infectologista. #Mercado: esta mais envolvida com HCV, mas também recebe casos de confecção e HIV, sendo o perfil na maioria esmagadora apresentador tardio, com cd4 muito baixo e com oportunistas.</v>
      </c>
      <c r="AG544" s="14">
        <f t="shared" si="604"/>
        <v>1</v>
      </c>
      <c r="AH544" s="14">
        <f t="shared" ref="AH544:AL544" si="632">IFERROR(FIND("#",$AF544,AG544+1),LEN($AF544)+1)</f>
        <v>189</v>
      </c>
      <c r="AI544" s="14">
        <f t="shared" si="632"/>
        <v>369</v>
      </c>
      <c r="AJ544" s="14">
        <f t="shared" si="632"/>
        <v>369</v>
      </c>
      <c r="AK544" s="14">
        <f t="shared" si="632"/>
        <v>369</v>
      </c>
      <c r="AL544" s="14">
        <f t="shared" si="632"/>
        <v>369</v>
      </c>
      <c r="AM544" s="14" t="str">
        <f t="shared" si="625"/>
        <v>#MP: entreguei os artigos, Dra elogiou os materiais, afirmando que ajudam bastante, principalmente neste cenário atual em que tratar comorbidades virou responsabilidade do infectologista. #</v>
      </c>
      <c r="AN544" s="14" t="str">
        <f t="shared" si="626"/>
        <v>#Mercado: esta mais envolvida com HCV, mas também recebe casos de confecção e HIV, sendo o perfil na maioria esmagadora apresentador tardio, com cd4 muito baixo e com oportunistas.</v>
      </c>
      <c r="AO544" s="14" t="str">
        <f t="shared" si="627"/>
        <v/>
      </c>
      <c r="AP544" s="14" t="str">
        <f t="shared" si="628"/>
        <v/>
      </c>
      <c r="AQ544" s="14" t="str">
        <f t="shared" si="629"/>
        <v/>
      </c>
      <c r="AR544" s="14" t="str">
        <f t="shared" si="630"/>
        <v/>
      </c>
    </row>
    <row r="545" spans="1:44" x14ac:dyDescent="0.25">
      <c r="A545">
        <v>1</v>
      </c>
      <c r="B545" t="s">
        <v>28</v>
      </c>
      <c r="C545">
        <v>393103</v>
      </c>
      <c r="D545" s="40">
        <v>41402.496527777803</v>
      </c>
      <c r="E545" s="40">
        <v>41402.727083333302</v>
      </c>
      <c r="F545" s="40">
        <v>41402.694444444402</v>
      </c>
      <c r="G545" t="s">
        <v>29</v>
      </c>
      <c r="H545">
        <v>60000017150794</v>
      </c>
      <c r="I545" t="s">
        <v>2363</v>
      </c>
      <c r="J545" t="s">
        <v>2364</v>
      </c>
      <c r="K545" t="s">
        <v>2365</v>
      </c>
      <c r="L545">
        <v>3</v>
      </c>
      <c r="M545" t="s">
        <v>135</v>
      </c>
      <c r="N545">
        <v>60000015461254</v>
      </c>
      <c r="O545">
        <v>60000016462669</v>
      </c>
      <c r="P545">
        <v>140256000002471</v>
      </c>
      <c r="R545" t="s">
        <v>34</v>
      </c>
      <c r="S545" t="s">
        <v>35</v>
      </c>
      <c r="T545" t="s">
        <v>36</v>
      </c>
      <c r="W545" t="s">
        <v>37</v>
      </c>
      <c r="AC545" t="s">
        <v>4913</v>
      </c>
      <c r="AD545" t="s">
        <v>1453</v>
      </c>
      <c r="AE545" s="14" t="str">
        <f t="shared" si="593"/>
        <v>#Mercado @medica: conversamos sobre as alterações renais, disse que o hosp. Em que trabalha é referencia para 23 serviços da grande Florianópolis, e que atualmente tem recebido um número maior de pacientes com DRC, inclusive alguns já com indicação de hemodiálise. Relatou que há muitos anos o serviço de hemodiálise não ficava tão cheio como agora, sendo que não tem mais vaga disponível no momento, disse que isto é incomum, por isto esta bastante preocupada com este cenário. #MP: gostou do material, elogiando o Dr Lauro, afirmando já ter ouvido falar dele e que tem ótimas impressões.</v>
      </c>
      <c r="AF545" s="14" t="str">
        <f t="shared" si="603"/>
        <v>#Mercado @medica: conversamos sobre as alterações renais, disse que o hosp. Em que trabalha é referencia para 23 serviços da grande Florianópolis, e que atualmente tem recebido um número maior de pacientes com DRC, inclusive alguns já com indicação de hemodiálise. Relatou que há muitos anos o serviço de hemodiálise não ficava tão cheio como agora, sendo que não tem mais vaga disponível no momento, disse que isto é incomum, por isto esta bastante preocupada com este cenário. #MP: gostou do material, elogiando o Dr Lauro, afirmando já ter ouvido falar dele e que tem ótimas impressões.</v>
      </c>
      <c r="AG545" s="14">
        <f t="shared" si="604"/>
        <v>1</v>
      </c>
      <c r="AH545" s="14">
        <f t="shared" ref="AH545:AL545" si="633">IFERROR(FIND("#",$AF545,AG545+1),LEN($AF545)+1)</f>
        <v>480</v>
      </c>
      <c r="AI545" s="14">
        <f t="shared" si="633"/>
        <v>590</v>
      </c>
      <c r="AJ545" s="14">
        <f t="shared" si="633"/>
        <v>590</v>
      </c>
      <c r="AK545" s="14">
        <f t="shared" si="633"/>
        <v>590</v>
      </c>
      <c r="AL545" s="14">
        <f t="shared" si="633"/>
        <v>590</v>
      </c>
      <c r="AM545" s="14" t="str">
        <f t="shared" si="625"/>
        <v>#Mercado @medica: conversamos sobre as alterações renais, disse que o hosp. Em que trabalha é referencia para 23 serviços da grande Florianópolis, e que atualmente tem recebido um número maior de pacientes com DRC, inclusive alguns já com indicação de hemodiálise. Relatou que há muitos anos o serviço de hemodiálise não ficava tão cheio como agora, sendo que não tem mais vaga disponível no momento, disse que isto é incomum, por isto esta bastante preocupada com este cenário. #</v>
      </c>
      <c r="AN545" s="14" t="str">
        <f t="shared" si="626"/>
        <v>#MP: gostou do material, elogiando o Dr Lauro, afirmando já ter ouvido falar dele e que tem ótimas impressões.</v>
      </c>
      <c r="AO545" s="14" t="str">
        <f t="shared" si="627"/>
        <v/>
      </c>
      <c r="AP545" s="14" t="str">
        <f t="shared" si="628"/>
        <v/>
      </c>
      <c r="AQ545" s="14" t="str">
        <f t="shared" si="629"/>
        <v/>
      </c>
      <c r="AR545" s="14" t="str">
        <f t="shared" si="630"/>
        <v/>
      </c>
    </row>
    <row r="546" spans="1:44" x14ac:dyDescent="0.25">
      <c r="A546">
        <v>1</v>
      </c>
      <c r="B546" t="s">
        <v>28</v>
      </c>
      <c r="C546">
        <v>393103</v>
      </c>
      <c r="D546" s="40">
        <v>41402.496527777803</v>
      </c>
      <c r="E546" s="40">
        <v>41402.727083333302</v>
      </c>
      <c r="F546" s="40">
        <v>41402.694444444402</v>
      </c>
      <c r="G546" t="s">
        <v>29</v>
      </c>
      <c r="H546">
        <v>60000017150794</v>
      </c>
      <c r="I546" t="s">
        <v>2363</v>
      </c>
      <c r="J546" t="s">
        <v>2364</v>
      </c>
      <c r="K546" t="s">
        <v>2365</v>
      </c>
      <c r="L546">
        <v>3</v>
      </c>
      <c r="M546" t="s">
        <v>135</v>
      </c>
      <c r="N546">
        <v>60000015461254</v>
      </c>
      <c r="O546">
        <v>60000016462669</v>
      </c>
      <c r="P546">
        <v>140256000002471</v>
      </c>
      <c r="R546" t="s">
        <v>34</v>
      </c>
      <c r="S546" t="s">
        <v>35</v>
      </c>
      <c r="T546" t="s">
        <v>36</v>
      </c>
      <c r="W546" t="s">
        <v>37</v>
      </c>
      <c r="AC546" t="s">
        <v>4913</v>
      </c>
      <c r="AD546" t="s">
        <v>1453</v>
      </c>
      <c r="AE546" s="14" t="str">
        <f t="shared" si="593"/>
        <v>#Mercado @medica: conversamos sobre as alterações renais, disse que o hosp. Em que trabalha é referencia para 23 serviços da grande Florianópolis, e que atualmente tem recebido um número maior de pacientes com DRC, inclusive alguns já com indicação de hemodiálise. Relatou que há muitos anos o serviço de hemodiálise não ficava tão cheio como agora, sendo que não tem mais vaga disponível no momento, disse que isto é incomum, por isto esta bastante preocupada com este cenário. #MP: gostou do material, elogiando o Dr Lauro, afirmando já ter ouvido falar dele e que tem ótimas impressões.</v>
      </c>
      <c r="AF546" s="14" t="str">
        <f t="shared" si="603"/>
        <v>#Mercado @medica: conversamos sobre as alterações renais, disse que o hosp. Em que trabalha é referencia para 23 serviços da grande Florianópolis, e que atualmente tem recebido um número maior de pacientes com DRC, inclusive alguns já com indicação de hemodiálise. Relatou que há muitos anos o serviço de hemodiálise não ficava tão cheio como agora, sendo que não tem mais vaga disponível no momento, disse que isto é incomum, por isto esta bastante preocupada com este cenário. #MP: gostou do material, elogiando o Dr Lauro, afirmando já ter ouvido falar dele e que tem ótimas impressões.</v>
      </c>
      <c r="AG546" s="14">
        <f t="shared" si="604"/>
        <v>1</v>
      </c>
      <c r="AH546" s="14">
        <f t="shared" ref="AH546:AL546" si="634">IFERROR(FIND("#",$AF546,AG546+1),LEN($AF546)+1)</f>
        <v>480</v>
      </c>
      <c r="AI546" s="14">
        <f t="shared" si="634"/>
        <v>590</v>
      </c>
      <c r="AJ546" s="14">
        <f t="shared" si="634"/>
        <v>590</v>
      </c>
      <c r="AK546" s="14">
        <f t="shared" si="634"/>
        <v>590</v>
      </c>
      <c r="AL546" s="14">
        <f t="shared" si="634"/>
        <v>590</v>
      </c>
      <c r="AM546" s="14" t="str">
        <f t="shared" si="625"/>
        <v>#Mercado @medica: conversamos sobre as alterações renais, disse que o hosp. Em que trabalha é referencia para 23 serviços da grande Florianópolis, e que atualmente tem recebido um número maior de pacientes com DRC, inclusive alguns já com indicação de hemodiálise. Relatou que há muitos anos o serviço de hemodiálise não ficava tão cheio como agora, sendo que não tem mais vaga disponível no momento, disse que isto é incomum, por isto esta bastante preocupada com este cenário. #</v>
      </c>
      <c r="AN546" s="14" t="str">
        <f t="shared" si="626"/>
        <v>#MP: gostou do material, elogiando o Dr Lauro, afirmando já ter ouvido falar dele e que tem ótimas impressões.</v>
      </c>
      <c r="AO546" s="14" t="str">
        <f t="shared" si="627"/>
        <v/>
      </c>
      <c r="AP546" s="14" t="str">
        <f t="shared" si="628"/>
        <v/>
      </c>
      <c r="AQ546" s="14" t="str">
        <f t="shared" si="629"/>
        <v/>
      </c>
      <c r="AR546" s="14" t="str">
        <f t="shared" si="630"/>
        <v/>
      </c>
    </row>
    <row r="547" spans="1:44" x14ac:dyDescent="0.25">
      <c r="A547">
        <v>1</v>
      </c>
      <c r="B547" t="s">
        <v>28</v>
      </c>
      <c r="C547">
        <v>393103</v>
      </c>
      <c r="D547" s="40">
        <v>41402.496527777803</v>
      </c>
      <c r="E547" s="40">
        <v>41402.727083333302</v>
      </c>
      <c r="F547" s="40">
        <v>41402.694444444402</v>
      </c>
      <c r="G547" t="s">
        <v>29</v>
      </c>
      <c r="H547">
        <v>60000017150794</v>
      </c>
      <c r="I547" t="s">
        <v>2363</v>
      </c>
      <c r="J547" t="s">
        <v>2364</v>
      </c>
      <c r="K547" t="s">
        <v>2365</v>
      </c>
      <c r="L547">
        <v>3</v>
      </c>
      <c r="M547" t="s">
        <v>135</v>
      </c>
      <c r="N547">
        <v>60000015461254</v>
      </c>
      <c r="O547">
        <v>60000016462669</v>
      </c>
      <c r="P547">
        <v>140256000002471</v>
      </c>
      <c r="R547" t="s">
        <v>34</v>
      </c>
      <c r="S547" t="s">
        <v>35</v>
      </c>
      <c r="T547" t="s">
        <v>36</v>
      </c>
      <c r="W547" t="s">
        <v>37</v>
      </c>
      <c r="AC547" t="s">
        <v>4913</v>
      </c>
      <c r="AD547" t="s">
        <v>1453</v>
      </c>
      <c r="AE547" s="14" t="str">
        <f t="shared" si="593"/>
        <v>#Mercado @medica: conversamos sobre as alterações renais, disse que o hosp. Em que trabalha é referencia para 23 serviços da grande Florianópolis, e que atualmente tem recebido um número maior de pacientes com DRC, inclusive alguns já com indicação de hemodiálise. Relatou que há muitos anos o serviço de hemodiálise não ficava tão cheio como agora, sendo que não tem mais vaga disponível no momento, disse que isto é incomum, por isto esta bastante preocupada com este cenário. #MP: gostou do material, elogiando o Dr Lauro, afirmando já ter ouvido falar dele e que tem ótimas impressões.</v>
      </c>
      <c r="AF547" s="14" t="str">
        <f t="shared" si="603"/>
        <v>#Mercado @medica: conversamos sobre as alterações renais, disse que o hosp. Em que trabalha é referencia para 23 serviços da grande Florianópolis, e que atualmente tem recebido um número maior de pacientes com DRC, inclusive alguns já com indicação de hemodiálise. Relatou que há muitos anos o serviço de hemodiálise não ficava tão cheio como agora, sendo que não tem mais vaga disponível no momento, disse que isto é incomum, por isto esta bastante preocupada com este cenário. #MP: gostou do material, elogiando o Dr Lauro, afirmando já ter ouvido falar dele e que tem ótimas impressões.</v>
      </c>
      <c r="AG547" s="14">
        <f t="shared" si="604"/>
        <v>1</v>
      </c>
      <c r="AH547" s="14">
        <f t="shared" ref="AH547:AL547" si="635">IFERROR(FIND("#",$AF547,AG547+1),LEN($AF547)+1)</f>
        <v>480</v>
      </c>
      <c r="AI547" s="14">
        <f t="shared" si="635"/>
        <v>590</v>
      </c>
      <c r="AJ547" s="14">
        <f t="shared" si="635"/>
        <v>590</v>
      </c>
      <c r="AK547" s="14">
        <f t="shared" si="635"/>
        <v>590</v>
      </c>
      <c r="AL547" s="14">
        <f t="shared" si="635"/>
        <v>590</v>
      </c>
      <c r="AM547" s="14" t="str">
        <f t="shared" si="625"/>
        <v>#Mercado @medica: conversamos sobre as alterações renais, disse que o hosp. Em que trabalha é referencia para 23 serviços da grande Florianópolis, e que atualmente tem recebido um número maior de pacientes com DRC, inclusive alguns já com indicação de hemodiálise. Relatou que há muitos anos o serviço de hemodiálise não ficava tão cheio como agora, sendo que não tem mais vaga disponível no momento, disse que isto é incomum, por isto esta bastante preocupada com este cenário. #</v>
      </c>
      <c r="AN547" s="14" t="str">
        <f t="shared" si="626"/>
        <v>#MP: gostou do material, elogiando o Dr Lauro, afirmando já ter ouvido falar dele e que tem ótimas impressões.</v>
      </c>
      <c r="AO547" s="14" t="str">
        <f t="shared" si="627"/>
        <v/>
      </c>
      <c r="AP547" s="14" t="str">
        <f t="shared" si="628"/>
        <v/>
      </c>
      <c r="AQ547" s="14" t="str">
        <f t="shared" si="629"/>
        <v/>
      </c>
      <c r="AR547" s="14" t="str">
        <f t="shared" si="630"/>
        <v/>
      </c>
    </row>
    <row r="548" spans="1:44" x14ac:dyDescent="0.25">
      <c r="A548">
        <v>1</v>
      </c>
      <c r="B548" t="s">
        <v>28</v>
      </c>
      <c r="C548">
        <v>393103</v>
      </c>
      <c r="D548" s="40">
        <v>41402.46875</v>
      </c>
      <c r="E548" s="40">
        <v>41402.719444444403</v>
      </c>
      <c r="F548" s="40">
        <v>41402.683333333298</v>
      </c>
      <c r="G548" t="s">
        <v>29</v>
      </c>
      <c r="H548">
        <v>60000012591615</v>
      </c>
      <c r="I548" t="s">
        <v>2367</v>
      </c>
      <c r="J548" t="s">
        <v>2368</v>
      </c>
      <c r="K548" t="s">
        <v>41</v>
      </c>
      <c r="L548">
        <v>4</v>
      </c>
      <c r="M548" t="s">
        <v>135</v>
      </c>
      <c r="N548">
        <v>60000015461254</v>
      </c>
      <c r="O548">
        <v>60000016462669</v>
      </c>
      <c r="P548">
        <v>140256000002446</v>
      </c>
      <c r="R548" t="s">
        <v>34</v>
      </c>
      <c r="S548" t="s">
        <v>35</v>
      </c>
      <c r="T548" t="s">
        <v>36</v>
      </c>
      <c r="W548" t="s">
        <v>37</v>
      </c>
      <c r="AC548" t="s">
        <v>4914</v>
      </c>
      <c r="AD548" t="s">
        <v>1453</v>
      </c>
      <c r="AE548" s="14" t="str">
        <f t="shared" si="593"/>
        <v>#MP: deixei o artigo de alterações renais e ósseas, dr comentou que faz monitoramento, mas por ter uma Nefrologista no serviço, acaba encaminhando os pacts. Sobre HAND, disse ser uma grande preocupação sua, pois na sua opinião a saude mental é extremamente importante, atuando muito forte neste quesito, preferinútil uso de AZT e Kaletra, por ser uma esquema com alta penetração no SNC.</v>
      </c>
      <c r="AF548" s="14" t="str">
        <f t="shared" si="603"/>
        <v>#MP: deixei o artigo de alterações renais e ósseas, dr comentou que faz monitoramento, mas por ter uma Nefrologista no serviço, acaba encaminhando os pacts. Sobre HAND, disse ser uma grande preocupação sua, pois na sua opinião a saude mental é extremamente importante, atuando muito forte neste quesito, preferinútil uso de AZT e Kaletra, por ser uma esquema com alta penetração no SNC.</v>
      </c>
      <c r="AG548" s="14">
        <f t="shared" si="604"/>
        <v>1</v>
      </c>
      <c r="AH548" s="14">
        <f t="shared" ref="AH548:AL548" si="636">IFERROR(FIND("#",$AF548,AG548+1),LEN($AF548)+1)</f>
        <v>387</v>
      </c>
      <c r="AI548" s="14">
        <f t="shared" si="636"/>
        <v>387</v>
      </c>
      <c r="AJ548" s="14">
        <f t="shared" si="636"/>
        <v>387</v>
      </c>
      <c r="AK548" s="14">
        <f t="shared" si="636"/>
        <v>387</v>
      </c>
      <c r="AL548" s="14">
        <f t="shared" si="636"/>
        <v>387</v>
      </c>
      <c r="AM548" s="14" t="str">
        <f t="shared" si="625"/>
        <v>#MP: deixei o artigo de alterações renais e ósseas, dr comentou que faz monitoramento, mas por ter uma Nefrologista no serviço, acaba encaminhando os pacts. Sobre HAND, disse ser uma grande preocupação sua, pois na sua opinião a saude mental é extremamente importante, atuando muito forte neste quesito, preferinútil uso de AZT e Kaletra, por ser uma esquema com alta penetração no SNC.</v>
      </c>
      <c r="AN548" s="14" t="str">
        <f t="shared" si="626"/>
        <v/>
      </c>
      <c r="AO548" s="14" t="str">
        <f t="shared" si="627"/>
        <v/>
      </c>
      <c r="AP548" s="14" t="str">
        <f t="shared" si="628"/>
        <v/>
      </c>
      <c r="AQ548" s="14" t="str">
        <f t="shared" si="629"/>
        <v/>
      </c>
      <c r="AR548" s="14" t="str">
        <f t="shared" si="630"/>
        <v/>
      </c>
    </row>
    <row r="549" spans="1:44" x14ac:dyDescent="0.25">
      <c r="A549">
        <v>1</v>
      </c>
      <c r="B549" t="s">
        <v>28</v>
      </c>
      <c r="C549">
        <v>393103</v>
      </c>
      <c r="D549" s="40">
        <v>41402.46875</v>
      </c>
      <c r="E549" s="40">
        <v>41402.719444444403</v>
      </c>
      <c r="F549" s="40">
        <v>41402.683333333298</v>
      </c>
      <c r="G549" t="s">
        <v>29</v>
      </c>
      <c r="H549">
        <v>60000012591615</v>
      </c>
      <c r="I549" t="s">
        <v>2367</v>
      </c>
      <c r="J549" t="s">
        <v>2368</v>
      </c>
      <c r="K549" t="s">
        <v>41</v>
      </c>
      <c r="L549">
        <v>4</v>
      </c>
      <c r="M549" t="s">
        <v>135</v>
      </c>
      <c r="N549">
        <v>60000015461254</v>
      </c>
      <c r="O549">
        <v>60000016462669</v>
      </c>
      <c r="P549">
        <v>140256000002446</v>
      </c>
      <c r="R549" t="s">
        <v>34</v>
      </c>
      <c r="S549" t="s">
        <v>35</v>
      </c>
      <c r="T549" t="s">
        <v>36</v>
      </c>
      <c r="W549" t="s">
        <v>37</v>
      </c>
      <c r="AC549" t="s">
        <v>4914</v>
      </c>
      <c r="AD549" t="s">
        <v>1453</v>
      </c>
      <c r="AE549" s="14" t="str">
        <f t="shared" si="593"/>
        <v>#MP: deixei o artigo de alterações renais e ósseas, dr comentou que faz monitoramento, mas por ter uma Nefrologista no serviço, acaba encaminhando os pacts. Sobre HAND, disse ser uma grande preocupação sua, pois na sua opinião a saude mental é extremamente importante, atuando muito forte neste quesito, preferinútil uso de AZT e Kaletra, por ser uma esquema com alta penetração no SNC.</v>
      </c>
      <c r="AF549" s="14" t="str">
        <f t="shared" si="603"/>
        <v>#MP: deixei o artigo de alterações renais e ósseas, dr comentou que faz monitoramento, mas por ter uma Nefrologista no serviço, acaba encaminhando os pacts. Sobre HAND, disse ser uma grande preocupação sua, pois na sua opinião a saude mental é extremamente importante, atuando muito forte neste quesito, preferinútil uso de AZT e Kaletra, por ser uma esquema com alta penetração no SNC.</v>
      </c>
      <c r="AG549" s="14">
        <f t="shared" si="604"/>
        <v>1</v>
      </c>
      <c r="AH549" s="14">
        <f t="shared" ref="AH549:AL549" si="637">IFERROR(FIND("#",$AF549,AG549+1),LEN($AF549)+1)</f>
        <v>387</v>
      </c>
      <c r="AI549" s="14">
        <f t="shared" si="637"/>
        <v>387</v>
      </c>
      <c r="AJ549" s="14">
        <f t="shared" si="637"/>
        <v>387</v>
      </c>
      <c r="AK549" s="14">
        <f t="shared" si="637"/>
        <v>387</v>
      </c>
      <c r="AL549" s="14">
        <f t="shared" si="637"/>
        <v>387</v>
      </c>
      <c r="AM549" s="14" t="str">
        <f t="shared" si="625"/>
        <v>#MP: deixei o artigo de alterações renais e ósseas, dr comentou que faz monitoramento, mas por ter uma Nefrologista no serviço, acaba encaminhando os pacts. Sobre HAND, disse ser uma grande preocupação sua, pois na sua opinião a saude mental é extremamente importante, atuando muito forte neste quesito, preferinútil uso de AZT e Kaletra, por ser uma esquema com alta penetração no SNC.</v>
      </c>
      <c r="AN549" s="14" t="str">
        <f t="shared" si="626"/>
        <v/>
      </c>
      <c r="AO549" s="14" t="str">
        <f t="shared" si="627"/>
        <v/>
      </c>
      <c r="AP549" s="14" t="str">
        <f t="shared" si="628"/>
        <v/>
      </c>
      <c r="AQ549" s="14" t="str">
        <f t="shared" si="629"/>
        <v/>
      </c>
      <c r="AR549" s="14" t="str">
        <f t="shared" si="630"/>
        <v/>
      </c>
    </row>
    <row r="550" spans="1:44" x14ac:dyDescent="0.25">
      <c r="A550">
        <v>1</v>
      </c>
      <c r="B550" t="s">
        <v>28</v>
      </c>
      <c r="C550">
        <v>393103</v>
      </c>
      <c r="D550" s="40">
        <v>41402.420138888898</v>
      </c>
      <c r="E550" s="40">
        <v>41402.711805555598</v>
      </c>
      <c r="F550" s="40">
        <v>41402.672916666699</v>
      </c>
      <c r="G550" t="s">
        <v>29</v>
      </c>
      <c r="H550">
        <v>60000012244627</v>
      </c>
      <c r="I550" t="s">
        <v>2373</v>
      </c>
      <c r="J550" t="s">
        <v>2374</v>
      </c>
      <c r="K550" t="s">
        <v>41</v>
      </c>
      <c r="L550">
        <v>4</v>
      </c>
      <c r="M550" t="s">
        <v>135</v>
      </c>
      <c r="N550">
        <v>60000015461254</v>
      </c>
      <c r="O550">
        <v>60000016462669</v>
      </c>
      <c r="P550">
        <v>140256000002421</v>
      </c>
      <c r="R550" t="s">
        <v>34</v>
      </c>
      <c r="S550" t="s">
        <v>35</v>
      </c>
      <c r="T550" t="s">
        <v>36</v>
      </c>
      <c r="W550" t="s">
        <v>37</v>
      </c>
      <c r="AC550" t="s">
        <v>4915</v>
      </c>
      <c r="AD550" t="s">
        <v>1453</v>
      </c>
      <c r="AE550" s="14" t="str">
        <f t="shared" si="593"/>
        <v>Perguntei se conseguiu avaliar melhor os estudos de Kaletra QD, dr disse que apenas deu uma olhada no abstrat, inclusive esta com um paciente em avaliação, pois tinha dificuldade de tomar a dose BID, orientando para ser tomado dose única, ainda não teve retorno. #MP: Falei do óssea preocupação o maneo das comorbidades, Deixie os artigos renal, óssea e HAND, dr teve ótima aceitação, principalmente pelo artigo do dr Vidal, pois foi seu professor na residência. Comentou que tem estado atento a esta questão, procurando adequar o esquema com melhor score de CPE.</v>
      </c>
      <c r="AF550" s="14" t="str">
        <f t="shared" si="603"/>
        <v>Perguntei se conseguiu avaliar melhor os estudos de Kaletra QD, dr disse que apenas deu uma olhada no abstrat, inclusive esta com um paciente em avaliação, pois tinha dificuldade de tomar a dose BID, orientando para ser tomado dose única, ainda não teve retorno. #MP: Falei do óssea preocupação o maneo das comorbidades, Deixie os artigos renal, óssea e HAND, dr teve ótima aceitação, principalmente pelo artigo do dr Vidal, pois foi seu professor na residência. Comentou que tem estado atento a esta questão, procurando adequar o esquema com melhor score de CPE.</v>
      </c>
      <c r="AG550" s="14">
        <f t="shared" si="604"/>
        <v>264</v>
      </c>
      <c r="AH550" s="14">
        <f t="shared" ref="AH550:AL550" si="638">IFERROR(FIND("#",$AF550,AG550+1),LEN($AF550)+1)</f>
        <v>564</v>
      </c>
      <c r="AI550" s="14">
        <f t="shared" si="638"/>
        <v>564</v>
      </c>
      <c r="AJ550" s="14">
        <f t="shared" si="638"/>
        <v>564</v>
      </c>
      <c r="AK550" s="14">
        <f t="shared" si="638"/>
        <v>564</v>
      </c>
      <c r="AL550" s="14">
        <f t="shared" si="638"/>
        <v>564</v>
      </c>
      <c r="AM550" s="14" t="str">
        <f t="shared" si="625"/>
        <v>#MP: Falei do óssea preocupação o maneo das comorbidades, Deixie os artigos renal, óssea e HAND, dr teve ótima aceitação, principalmente pelo artigo do dr Vidal, pois foi seu professor na residência. Comentou que tem estado atento a esta questão, procurando adequar o esquema com melhor score de CPE.</v>
      </c>
      <c r="AN550" s="14" t="str">
        <f t="shared" si="626"/>
        <v/>
      </c>
      <c r="AO550" s="14" t="str">
        <f t="shared" si="627"/>
        <v/>
      </c>
      <c r="AP550" s="14" t="str">
        <f t="shared" si="628"/>
        <v/>
      </c>
      <c r="AQ550" s="14" t="str">
        <f t="shared" si="629"/>
        <v/>
      </c>
      <c r="AR550" s="14" t="str">
        <f t="shared" si="630"/>
        <v/>
      </c>
    </row>
    <row r="551" spans="1:44" x14ac:dyDescent="0.25">
      <c r="A551">
        <v>1</v>
      </c>
      <c r="B551" t="s">
        <v>28</v>
      </c>
      <c r="C551">
        <v>393103</v>
      </c>
      <c r="D551" s="40">
        <v>41402.420138888898</v>
      </c>
      <c r="E551" s="40">
        <v>41402.711805555598</v>
      </c>
      <c r="F551" s="40">
        <v>41402.672916666699</v>
      </c>
      <c r="G551" t="s">
        <v>29</v>
      </c>
      <c r="H551">
        <v>60000012244627</v>
      </c>
      <c r="I551" t="s">
        <v>2373</v>
      </c>
      <c r="J551" t="s">
        <v>2374</v>
      </c>
      <c r="K551" t="s">
        <v>41</v>
      </c>
      <c r="L551">
        <v>4</v>
      </c>
      <c r="M551" t="s">
        <v>135</v>
      </c>
      <c r="N551">
        <v>60000015461254</v>
      </c>
      <c r="O551">
        <v>60000016462669</v>
      </c>
      <c r="P551">
        <v>140256000002421</v>
      </c>
      <c r="R551" t="s">
        <v>34</v>
      </c>
      <c r="S551" t="s">
        <v>35</v>
      </c>
      <c r="T551" t="s">
        <v>36</v>
      </c>
      <c r="W551" t="s">
        <v>37</v>
      </c>
      <c r="AC551" t="s">
        <v>4915</v>
      </c>
      <c r="AD551" t="s">
        <v>1453</v>
      </c>
      <c r="AE551" s="14" t="str">
        <f t="shared" si="593"/>
        <v>Perguntei se conseguiu avaliar melhor os estudos de Kaletra QD, dr disse que apenas deu uma olhada no abstrat, inclusive esta com um paciente em avaliação, pois tinha dificuldade de tomar a dose BID, orientando para ser tomado dose única, ainda não teve retorno. #MP: Falei do óssea preocupação o maneo das comorbidades, Deixie os artigos renal, óssea e HAND, dr teve ótima aceitação, principalmente pelo artigo do dr Vidal, pois foi seu professor na residência. Comentou que tem estado atento a esta questão, procurando adequar o esquema com melhor score de CPE.</v>
      </c>
      <c r="AF551" s="14" t="str">
        <f t="shared" si="603"/>
        <v>Perguntei se conseguiu avaliar melhor os estudos de Kaletra QD, dr disse que apenas deu uma olhada no abstrat, inclusive esta com um paciente em avaliação, pois tinha dificuldade de tomar a dose BID, orientando para ser tomado dose única, ainda não teve retorno. #MP: Falei do óssea preocupação o maneo das comorbidades, Deixie os artigos renal, óssea e HAND, dr teve ótima aceitação, principalmente pelo artigo do dr Vidal, pois foi seu professor na residência. Comentou que tem estado atento a esta questão, procurando adequar o esquema com melhor score de CPE.</v>
      </c>
      <c r="AG551" s="14">
        <f t="shared" si="604"/>
        <v>264</v>
      </c>
      <c r="AH551" s="14">
        <f t="shared" ref="AH551:AL551" si="639">IFERROR(FIND("#",$AF551,AG551+1),LEN($AF551)+1)</f>
        <v>564</v>
      </c>
      <c r="AI551" s="14">
        <f t="shared" si="639"/>
        <v>564</v>
      </c>
      <c r="AJ551" s="14">
        <f t="shared" si="639"/>
        <v>564</v>
      </c>
      <c r="AK551" s="14">
        <f t="shared" si="639"/>
        <v>564</v>
      </c>
      <c r="AL551" s="14">
        <f t="shared" si="639"/>
        <v>564</v>
      </c>
      <c r="AM551" s="14" t="str">
        <f t="shared" si="625"/>
        <v>#MP: Falei do óssea preocupação o maneo das comorbidades, Deixie os artigos renal, óssea e HAND, dr teve ótima aceitação, principalmente pelo artigo do dr Vidal, pois foi seu professor na residência. Comentou que tem estado atento a esta questão, procurando adequar o esquema com melhor score de CPE.</v>
      </c>
      <c r="AN551" s="14" t="str">
        <f t="shared" si="626"/>
        <v/>
      </c>
      <c r="AO551" s="14" t="str">
        <f t="shared" si="627"/>
        <v/>
      </c>
      <c r="AP551" s="14" t="str">
        <f t="shared" si="628"/>
        <v/>
      </c>
      <c r="AQ551" s="14" t="str">
        <f t="shared" si="629"/>
        <v/>
      </c>
      <c r="AR551" s="14" t="str">
        <f t="shared" si="630"/>
        <v/>
      </c>
    </row>
    <row r="552" spans="1:44" x14ac:dyDescent="0.25">
      <c r="A552">
        <v>1</v>
      </c>
      <c r="B552" t="s">
        <v>28</v>
      </c>
      <c r="C552">
        <v>393103</v>
      </c>
      <c r="D552" s="40">
        <v>41402.402777777803</v>
      </c>
      <c r="E552" s="40">
        <v>41402.703472222202</v>
      </c>
      <c r="F552" s="40">
        <v>41402.662499999999</v>
      </c>
      <c r="G552" t="s">
        <v>29</v>
      </c>
      <c r="H552">
        <v>60000012583563</v>
      </c>
      <c r="I552" t="s">
        <v>2388</v>
      </c>
      <c r="J552" t="s">
        <v>2389</v>
      </c>
      <c r="K552" t="s">
        <v>41</v>
      </c>
      <c r="L552">
        <v>6</v>
      </c>
      <c r="M552" t="s">
        <v>135</v>
      </c>
      <c r="N552">
        <v>60000015461254</v>
      </c>
      <c r="O552">
        <v>60000016462669</v>
      </c>
      <c r="P552">
        <v>140256000002396</v>
      </c>
      <c r="R552" t="s">
        <v>34</v>
      </c>
      <c r="S552" t="s">
        <v>35</v>
      </c>
      <c r="T552" t="s">
        <v>36</v>
      </c>
      <c r="W552" t="s">
        <v>37</v>
      </c>
      <c r="AC552" t="s">
        <v>4916</v>
      </c>
      <c r="AD552" t="s">
        <v>1453</v>
      </c>
      <c r="AE552" s="14" t="str">
        <f t="shared" si="593"/>
        <v>#MP: Abordei o assunto de comorbidades, entregando os artigos sobre alterações renal e óssea; e sobre HAND. Dra relatou que faz acompanhamento da função renal a cada seis meses e agora o município tem disponível o Dexa, então tem mais chances de pedir para alguns pacientes. Sobre as HAND, informou ter mais dificuldade de diagnostico, porém tem fiado mais atenta aos sinais. Comentou que tem 1 paciente emuso de ATV que esta internado por cefaléia, e estão investigando CV liquoria, pois suspeitam que esta muito elevada.</v>
      </c>
      <c r="AF552" s="14" t="str">
        <f t="shared" si="603"/>
        <v>#MP: Abordei o assunto de comorbidades, entregando os artigos sobre alterações renal e óssea; e sobre HAND. Dra relatou que faz acompanhamento da função renal a cada seis meses e agora o município tem disponível o Dexa, então tem mais chances de pedir para alguns pacientes. Sobre as HAND, informou ter mais dificuldade de diagnostico, porém tem fiado mais atenta aos sinais. Comentou que tem 1 paciente emuso de ATV que esta internado por cefaléia, e estão investigando CV liquoria, pois suspeitam que esta muito elevada.</v>
      </c>
      <c r="AG552" s="14">
        <f t="shared" si="604"/>
        <v>1</v>
      </c>
      <c r="AH552" s="14">
        <f t="shared" ref="AH552:AL552" si="640">IFERROR(FIND("#",$AF552,AG552+1),LEN($AF552)+1)</f>
        <v>523</v>
      </c>
      <c r="AI552" s="14">
        <f t="shared" si="640"/>
        <v>523</v>
      </c>
      <c r="AJ552" s="14">
        <f t="shared" si="640"/>
        <v>523</v>
      </c>
      <c r="AK552" s="14">
        <f t="shared" si="640"/>
        <v>523</v>
      </c>
      <c r="AL552" s="14">
        <f t="shared" si="640"/>
        <v>523</v>
      </c>
      <c r="AM552" s="14" t="str">
        <f t="shared" si="625"/>
        <v>#MP: Abordei o assunto de comorbidades, entregando os artigos sobre alterações renal e óssea; e sobre HAND. Dra relatou que faz acompanhamento da função renal a cada seis meses e agora o município tem disponível o Dexa, então tem mais chances de pedir para alguns pacientes. Sobre as HAND, informou ter mais dificuldade de diagnostico, porém tem fiado mais atenta aos sinais. Comentou que tem 1 paciente emuso de ATV que esta internado por cefaléia, e estão investigando CV liquoria, pois suspeitam que esta muito elevada.</v>
      </c>
      <c r="AN552" s="14" t="str">
        <f t="shared" si="626"/>
        <v/>
      </c>
      <c r="AO552" s="14" t="str">
        <f t="shared" si="627"/>
        <v/>
      </c>
      <c r="AP552" s="14" t="str">
        <f t="shared" si="628"/>
        <v/>
      </c>
      <c r="AQ552" s="14" t="str">
        <f t="shared" si="629"/>
        <v/>
      </c>
      <c r="AR552" s="14" t="str">
        <f t="shared" si="630"/>
        <v/>
      </c>
    </row>
    <row r="553" spans="1:44" x14ac:dyDescent="0.25">
      <c r="A553">
        <v>1</v>
      </c>
      <c r="B553" t="s">
        <v>28</v>
      </c>
      <c r="C553">
        <v>393103</v>
      </c>
      <c r="D553" s="40">
        <v>41402.402777777803</v>
      </c>
      <c r="E553" s="40">
        <v>41402.703472222202</v>
      </c>
      <c r="F553" s="40">
        <v>41402.662499999999</v>
      </c>
      <c r="G553" t="s">
        <v>29</v>
      </c>
      <c r="H553">
        <v>60000012583563</v>
      </c>
      <c r="I553" t="s">
        <v>2388</v>
      </c>
      <c r="J553" t="s">
        <v>2389</v>
      </c>
      <c r="K553" t="s">
        <v>41</v>
      </c>
      <c r="L553">
        <v>6</v>
      </c>
      <c r="M553" t="s">
        <v>135</v>
      </c>
      <c r="N553">
        <v>60000015461254</v>
      </c>
      <c r="O553">
        <v>60000016462669</v>
      </c>
      <c r="P553">
        <v>140256000002396</v>
      </c>
      <c r="R553" t="s">
        <v>34</v>
      </c>
      <c r="S553" t="s">
        <v>35</v>
      </c>
      <c r="T553" t="s">
        <v>36</v>
      </c>
      <c r="W553" t="s">
        <v>37</v>
      </c>
      <c r="AC553" t="s">
        <v>4916</v>
      </c>
      <c r="AD553" t="s">
        <v>1453</v>
      </c>
      <c r="AE553" s="14" t="str">
        <f t="shared" si="593"/>
        <v>#MP: Abordei o assunto de comorbidades, entregando os artigos sobre alterações renal e óssea; e sobre HAND. Dra relatou que faz acompanhamento da função renal a cada seis meses e agora o município tem disponível o Dexa, então tem mais chances de pedir para alguns pacientes. Sobre as HAND, informou ter mais dificuldade de diagnostico, porém tem fiado mais atenta aos sinais. Comentou que tem 1 paciente emuso de ATV que esta internado por cefaléia, e estão investigando CV liquoria, pois suspeitam que esta muito elevada.</v>
      </c>
      <c r="AF553" s="14" t="str">
        <f t="shared" si="603"/>
        <v>#MP: Abordei o assunto de comorbidades, entregando os artigos sobre alterações renal e óssea; e sobre HAND. Dra relatou que faz acompanhamento da função renal a cada seis meses e agora o município tem disponível o Dexa, então tem mais chances de pedir para alguns pacientes. Sobre as HAND, informou ter mais dificuldade de diagnostico, porém tem fiado mais atenta aos sinais. Comentou que tem 1 paciente emuso de ATV que esta internado por cefaléia, e estão investigando CV liquoria, pois suspeitam que esta muito elevada.</v>
      </c>
      <c r="AG553" s="14">
        <f t="shared" si="604"/>
        <v>1</v>
      </c>
      <c r="AH553" s="14">
        <f t="shared" ref="AH553:AL553" si="641">IFERROR(FIND("#",$AF553,AG553+1),LEN($AF553)+1)</f>
        <v>523</v>
      </c>
      <c r="AI553" s="14">
        <f t="shared" si="641"/>
        <v>523</v>
      </c>
      <c r="AJ553" s="14">
        <f t="shared" si="641"/>
        <v>523</v>
      </c>
      <c r="AK553" s="14">
        <f t="shared" si="641"/>
        <v>523</v>
      </c>
      <c r="AL553" s="14">
        <f t="shared" si="641"/>
        <v>523</v>
      </c>
      <c r="AM553" s="14" t="str">
        <f t="shared" si="625"/>
        <v>#MP: Abordei o assunto de comorbidades, entregando os artigos sobre alterações renal e óssea; e sobre HAND. Dra relatou que faz acompanhamento da função renal a cada seis meses e agora o município tem disponível o Dexa, então tem mais chances de pedir para alguns pacientes. Sobre as HAND, informou ter mais dificuldade de diagnostico, porém tem fiado mais atenta aos sinais. Comentou que tem 1 paciente emuso de ATV que esta internado por cefaléia, e estão investigando CV liquoria, pois suspeitam que esta muito elevada.</v>
      </c>
      <c r="AN553" s="14" t="str">
        <f t="shared" si="626"/>
        <v/>
      </c>
      <c r="AO553" s="14" t="str">
        <f t="shared" si="627"/>
        <v/>
      </c>
      <c r="AP553" s="14" t="str">
        <f t="shared" si="628"/>
        <v/>
      </c>
      <c r="AQ553" s="14" t="str">
        <f t="shared" si="629"/>
        <v/>
      </c>
      <c r="AR553" s="14" t="str">
        <f t="shared" si="630"/>
        <v/>
      </c>
    </row>
    <row r="554" spans="1:44" x14ac:dyDescent="0.25">
      <c r="A554">
        <v>1</v>
      </c>
      <c r="B554" t="s">
        <v>28</v>
      </c>
      <c r="C554">
        <v>393103</v>
      </c>
      <c r="D554" s="40">
        <v>41401.704861111102</v>
      </c>
      <c r="E554" s="40">
        <v>41401.765277777798</v>
      </c>
      <c r="F554" s="40">
        <v>41401.779861111099</v>
      </c>
      <c r="G554" t="s">
        <v>110</v>
      </c>
      <c r="H554">
        <v>60000016840316</v>
      </c>
      <c r="J554" t="s">
        <v>4917</v>
      </c>
      <c r="M554" t="s">
        <v>33</v>
      </c>
      <c r="N554">
        <v>60000015461254</v>
      </c>
      <c r="O554">
        <v>60000016462669</v>
      </c>
      <c r="P554">
        <v>140256000002371</v>
      </c>
      <c r="R554" t="s">
        <v>34</v>
      </c>
      <c r="S554" t="s">
        <v>35</v>
      </c>
      <c r="W554" t="s">
        <v>37</v>
      </c>
      <c r="X554" t="s">
        <v>176</v>
      </c>
      <c r="AC554" t="s">
        <v>4918</v>
      </c>
      <c r="AD554" t="s">
        <v>1437</v>
      </c>
      <c r="AE554" s="14" t="str">
        <f t="shared" si="593"/>
        <v>Perguntei sobre o impacto do novo consenso, informou que sim, só neste mês foram 24 novos casos de HIV que retiraram TARV. Informou que o tantos esta chegando a quase 1200 pacientes em TARV.</v>
      </c>
      <c r="AF554" s="14" t="str">
        <f t="shared" si="603"/>
        <v>Perguntei sobre o impacto do novo consenso, informou que sim, só neste mês foram 24 novos casos de HIV que retiraram TARV. Informou que o tantos esta chegando a quase 1200 pacientes em TARV.</v>
      </c>
      <c r="AG554" s="14">
        <f t="shared" si="604"/>
        <v>1</v>
      </c>
      <c r="AH554" s="14">
        <f t="shared" ref="AH554:AL554" si="642">IFERROR(FIND("#",$AF554,AG554+1),LEN($AF554)+1)</f>
        <v>191</v>
      </c>
      <c r="AI554" s="14">
        <f t="shared" si="642"/>
        <v>191</v>
      </c>
      <c r="AJ554" s="14">
        <f t="shared" si="642"/>
        <v>191</v>
      </c>
      <c r="AK554" s="14">
        <f t="shared" si="642"/>
        <v>191</v>
      </c>
      <c r="AL554" s="14">
        <f t="shared" si="642"/>
        <v>191</v>
      </c>
      <c r="AM554" s="14" t="str">
        <f t="shared" si="625"/>
        <v>Perguntei sobre o impacto do novo consenso, informou que sim, só neste mês foram 24 novos casos de HIV que retiraram TARV. Informou que o tantos esta chegando a quase 1200 pacientes em TARV.</v>
      </c>
      <c r="AN554" s="14" t="str">
        <f t="shared" si="626"/>
        <v/>
      </c>
      <c r="AO554" s="14" t="str">
        <f t="shared" si="627"/>
        <v/>
      </c>
      <c r="AP554" s="14" t="str">
        <f t="shared" si="628"/>
        <v/>
      </c>
      <c r="AQ554" s="14" t="str">
        <f t="shared" si="629"/>
        <v/>
      </c>
      <c r="AR554" s="14" t="str">
        <f t="shared" si="630"/>
        <v/>
      </c>
    </row>
    <row r="555" spans="1:44" x14ac:dyDescent="0.25">
      <c r="A555">
        <v>1</v>
      </c>
      <c r="B555" t="s">
        <v>28</v>
      </c>
      <c r="C555">
        <v>393103</v>
      </c>
      <c r="D555" s="40">
        <v>41401.638888888898</v>
      </c>
      <c r="E555" s="40">
        <v>41401.759722222203</v>
      </c>
      <c r="F555" s="40">
        <v>41401.779861111099</v>
      </c>
      <c r="G555" t="s">
        <v>29</v>
      </c>
      <c r="H555">
        <v>60000017152394</v>
      </c>
      <c r="I555" t="s">
        <v>4919</v>
      </c>
      <c r="J555" t="s">
        <v>4920</v>
      </c>
      <c r="K555" t="s">
        <v>32</v>
      </c>
      <c r="L555">
        <v>4</v>
      </c>
      <c r="M555" t="s">
        <v>135</v>
      </c>
      <c r="N555">
        <v>60000015461254</v>
      </c>
      <c r="O555">
        <v>60000016462669</v>
      </c>
      <c r="P555">
        <v>140256000002362</v>
      </c>
      <c r="R555" t="s">
        <v>34</v>
      </c>
      <c r="S555" t="s">
        <v>35</v>
      </c>
      <c r="T555" t="s">
        <v>36</v>
      </c>
      <c r="W555" t="s">
        <v>37</v>
      </c>
      <c r="AC555" t="s">
        <v>4921</v>
      </c>
      <c r="AD555" t="s">
        <v>1437</v>
      </c>
      <c r="AE555" s="14" t="str">
        <f t="shared" si="593"/>
        <v>#MP: entreguei os artigos de DRC e HAND, enfatizando nossa preocupação em auxiliar no diagnostico e manejo destas comorbidades. Dra elogiou os materiais, principalmente a arte sobre DRC. Disse que n caso das hands, tem mais facilidade pois encaminha para o neuro psicólogo no local.* confirmou que recebeu contato da agencia sobre o congresso brasileiro e que esta tudo certo.</v>
      </c>
      <c r="AF555" s="14" t="str">
        <f t="shared" si="603"/>
        <v>#MP: entreguei os artigos de DRC e HAND, enfatizando nossa preocupação em auxiliar no diagnostico e manejo destas comorbidades. Dra elogiou os materiais, principalmente a arte sobre DRC. Disse que n caso das hands, tem mais facilidade pois encaminha para o neuro psicólogo no local.* confirmou que recebeu contato da agencia sobre o congresso brasileiro e que esta tudo certo.</v>
      </c>
      <c r="AG555" s="14">
        <f t="shared" si="604"/>
        <v>1</v>
      </c>
      <c r="AH555" s="14">
        <f t="shared" ref="AH555:AL555" si="643">IFERROR(FIND("#",$AF555,AG555+1),LEN($AF555)+1)</f>
        <v>377</v>
      </c>
      <c r="AI555" s="14">
        <f t="shared" si="643"/>
        <v>377</v>
      </c>
      <c r="AJ555" s="14">
        <f t="shared" si="643"/>
        <v>377</v>
      </c>
      <c r="AK555" s="14">
        <f t="shared" si="643"/>
        <v>377</v>
      </c>
      <c r="AL555" s="14">
        <f t="shared" si="643"/>
        <v>377</v>
      </c>
      <c r="AM555" s="14" t="str">
        <f t="shared" si="625"/>
        <v>#MP: entreguei os artigos de DRC e HAND, enfatizando nossa preocupação em auxiliar no diagnostico e manejo destas comorbidades. Dra elogiou os materiais, principalmente a arte sobre DRC. Disse que n caso das hands, tem mais facilidade pois encaminha para o neuro psicólogo no local.* confirmou que recebeu contato da agencia sobre o congresso brasileiro e que esta tudo certo.</v>
      </c>
      <c r="AN555" s="14" t="str">
        <f t="shared" si="626"/>
        <v/>
      </c>
      <c r="AO555" s="14" t="str">
        <f t="shared" si="627"/>
        <v/>
      </c>
      <c r="AP555" s="14" t="str">
        <f t="shared" si="628"/>
        <v/>
      </c>
      <c r="AQ555" s="14" t="str">
        <f t="shared" si="629"/>
        <v/>
      </c>
      <c r="AR555" s="14" t="str">
        <f t="shared" si="630"/>
        <v/>
      </c>
    </row>
    <row r="556" spans="1:44" x14ac:dyDescent="0.25">
      <c r="A556">
        <v>1</v>
      </c>
      <c r="B556" t="s">
        <v>28</v>
      </c>
      <c r="C556">
        <v>393103</v>
      </c>
      <c r="D556" s="40">
        <v>41401.583333333299</v>
      </c>
      <c r="E556" s="40">
        <v>41401.754166666702</v>
      </c>
      <c r="F556" s="40">
        <v>41401.715277777803</v>
      </c>
      <c r="G556" t="s">
        <v>29</v>
      </c>
      <c r="H556">
        <v>60000012561331</v>
      </c>
      <c r="I556" t="s">
        <v>427</v>
      </c>
      <c r="J556" t="s">
        <v>428</v>
      </c>
      <c r="K556" t="s">
        <v>32</v>
      </c>
      <c r="L556">
        <v>4</v>
      </c>
      <c r="M556" t="s">
        <v>135</v>
      </c>
      <c r="N556">
        <v>60000015461254</v>
      </c>
      <c r="O556">
        <v>60000016462669</v>
      </c>
      <c r="P556">
        <v>140256000002353</v>
      </c>
      <c r="R556" t="s">
        <v>34</v>
      </c>
      <c r="S556" t="s">
        <v>35</v>
      </c>
      <c r="T556" t="s">
        <v>36</v>
      </c>
      <c r="W556" t="s">
        <v>37</v>
      </c>
      <c r="AC556" t="s">
        <v>4922</v>
      </c>
      <c r="AD556" t="s">
        <v>1437</v>
      </c>
      <c r="AE556" s="14" t="str">
        <f t="shared" si="593"/>
        <v>Almoçamos par a conversar sobre o perfil dos pacientes e suas percepções de Kaletra. #Mercado: dr Entende que a grande dificuldade hoje para os insetologistas e lidar com o cenário de comodidades, afirmando que muitos não fazem o acompanhamento necessário por falta de tempo e também por desconhecimento. Informou que o hospital esta recebendo 15 novos casos de hiv por mês. Seu ambulatório sofreu algumas mudanças deixando e ser só de lipodistrofia e passando a abrir para HIV em geral. Em geral entende que Kaletra ainda possui vantagens em relação aos demais IPs, pela experiência e confiança ao longo do tempo. Tende a prescrever mais TDF, devido aos EA do AZT.</v>
      </c>
      <c r="AF556" s="14" t="str">
        <f t="shared" si="603"/>
        <v>Almoçamos par a conversar sobre o perfil dos pacientes e suas percepções de Kaletra. #Mercado: dr Entende que a grande dificuldade hoje para os insetologistas e lidar com o cenário de comodidades, afirmando que muitos não fazem o acompanhamento necessário por falta de tempo e também por desconhecimento. Informou que o hospital esta recebendo 15 novos casos de hiv por mês. Seu ambulatório sofreu algumas mudanças deixando e ser só de lipodistrofia e passando a abrir para HIV em geral. Em geral entende que Kaletra ainda possui vantagens em relação aos demais IPs, pela experiência e confiança ao longo do tempo. Tende a prescrever mais TDF, devido aos EA do AZT.</v>
      </c>
      <c r="AG556" s="14">
        <f t="shared" si="604"/>
        <v>86</v>
      </c>
      <c r="AH556" s="14">
        <f t="shared" ref="AH556:AL556" si="644">IFERROR(FIND("#",$AF556,AG556+1),LEN($AF556)+1)</f>
        <v>666</v>
      </c>
      <c r="AI556" s="14">
        <f t="shared" si="644"/>
        <v>666</v>
      </c>
      <c r="AJ556" s="14">
        <f t="shared" si="644"/>
        <v>666</v>
      </c>
      <c r="AK556" s="14">
        <f t="shared" si="644"/>
        <v>666</v>
      </c>
      <c r="AL556" s="14">
        <f t="shared" si="644"/>
        <v>666</v>
      </c>
      <c r="AM556" s="14" t="str">
        <f t="shared" si="625"/>
        <v>#Mercado: dr Entende que a grande dificuldade hoje para os insetologistas e lidar com o cenário de comodidades, afirmando que muitos não fazem o acompanhamento necessário por falta de tempo e também por desconhecimento. Informou que o hospital esta recebendo 15 novos casos de hiv por mês. Seu ambulatório sofreu algumas mudanças deixando e ser só de lipodistrofia e passando a abrir para HIV em geral. Em geral entende que Kaletra ainda possui vantagens em relação aos demais IPs, pela experiência e confiança ao longo do tempo. Tende a prescrever mais TDF, devido aos EA do AZT.</v>
      </c>
      <c r="AN556" s="14" t="str">
        <f t="shared" si="626"/>
        <v/>
      </c>
      <c r="AO556" s="14" t="str">
        <f t="shared" si="627"/>
        <v/>
      </c>
      <c r="AP556" s="14" t="str">
        <f t="shared" si="628"/>
        <v/>
      </c>
      <c r="AQ556" s="14" t="str">
        <f t="shared" si="629"/>
        <v/>
      </c>
      <c r="AR556" s="14" t="str">
        <f t="shared" si="630"/>
        <v/>
      </c>
    </row>
    <row r="557" spans="1:44" x14ac:dyDescent="0.25">
      <c r="A557">
        <v>1</v>
      </c>
      <c r="B557" t="s">
        <v>28</v>
      </c>
      <c r="C557">
        <v>393103</v>
      </c>
      <c r="D557" s="40">
        <v>41401.444444444402</v>
      </c>
      <c r="E557" s="40">
        <v>41401.747916666704</v>
      </c>
      <c r="F557" s="40">
        <v>41401.715277777803</v>
      </c>
      <c r="G557" t="s">
        <v>29</v>
      </c>
      <c r="H557">
        <v>60000017153278</v>
      </c>
      <c r="I557" t="s">
        <v>436</v>
      </c>
      <c r="J557" t="s">
        <v>437</v>
      </c>
      <c r="K557" t="s">
        <v>32</v>
      </c>
      <c r="L557">
        <v>4</v>
      </c>
      <c r="M557" t="s">
        <v>135</v>
      </c>
      <c r="N557">
        <v>60000015461254</v>
      </c>
      <c r="O557">
        <v>60000016462669</v>
      </c>
      <c r="P557">
        <v>140256000002344</v>
      </c>
      <c r="R557" t="s">
        <v>34</v>
      </c>
      <c r="S557" t="s">
        <v>35</v>
      </c>
      <c r="T557" t="s">
        <v>36</v>
      </c>
      <c r="W557" t="s">
        <v>37</v>
      </c>
      <c r="AC557" t="s">
        <v>4923</v>
      </c>
      <c r="AD557" t="s">
        <v>1437</v>
      </c>
      <c r="AE557" s="14" t="str">
        <f t="shared" si="593"/>
        <v>#Conversamos sobre o perfil dos pacientes do seu ambulatório, informou que por ser a mais antigo do serviço, tem os casos mais complicados, de má adesão, por exemplo. Disse que também esta tratando mais HCV e recebendo poucos casos e HIV monoterapia, normalmente com CD4 mais baixo. #MP: deixei o artigo sobre HAND, dr disse que por haver dois profissionais especializados no serviço, facilita o diagnostico e manejo e a qualquer sinal acaba encaminhando.* Dr comentou que a 15 dias iniciou um paciente com Kaletra QD e que até o momento esta muito bem, sem EAs.</v>
      </c>
      <c r="AF557" s="14" t="str">
        <f t="shared" si="603"/>
        <v>#Conversamos sobre o perfil dos pacientes do seu ambulatório, informou que por ser a mais antigo do serviço, tem os casos mais complicados, de má adesão, por exemplo. Disse que também esta tratando mais HCV e recebendo poucos casos e HIV monoterapia, normalmente com CD4 mais baixo. #MP: deixei o artigo sobre HAND, dr disse que por haver dois profissionais especializados no serviço, facilita o diagnostico e manejo e a qualquer sinal acaba encaminhando.* Dr comentou que a 15 dias iniciou um paciente com Kaletra QD e que até o momento esta muito bem, sem EAs.</v>
      </c>
      <c r="AG557" s="14">
        <f t="shared" si="604"/>
        <v>1</v>
      </c>
      <c r="AH557" s="14">
        <f t="shared" ref="AH557:AL557" si="645">IFERROR(FIND("#",$AF557,AG557+1),LEN($AF557)+1)</f>
        <v>284</v>
      </c>
      <c r="AI557" s="14">
        <f t="shared" si="645"/>
        <v>563</v>
      </c>
      <c r="AJ557" s="14">
        <f t="shared" si="645"/>
        <v>563</v>
      </c>
      <c r="AK557" s="14">
        <f t="shared" si="645"/>
        <v>563</v>
      </c>
      <c r="AL557" s="14">
        <f t="shared" si="645"/>
        <v>563</v>
      </c>
      <c r="AM557" s="14" t="str">
        <f t="shared" si="625"/>
        <v>#Conversamos sobre o perfil dos pacientes do seu ambulatório, informou que por ser a mais antigo do serviço, tem os casos mais complicados, de má adesão, por exemplo. Disse que também esta tratando mais HCV e recebendo poucos casos e HIV monoterapia, normalmente com CD4 mais baixo. #</v>
      </c>
      <c r="AN557" s="14" t="str">
        <f t="shared" si="626"/>
        <v>#MP: deixei o artigo sobre HAND, dr disse que por haver dois profissionais especializados no serviço, facilita o diagnostico e manejo e a qualquer sinal acaba encaminhando.* Dr comentou que a 15 dias iniciou um paciente com Kaletra QD e que até o momento esta muito bem, sem EAs.</v>
      </c>
      <c r="AO557" s="14" t="str">
        <f t="shared" si="627"/>
        <v/>
      </c>
      <c r="AP557" s="14" t="str">
        <f t="shared" si="628"/>
        <v/>
      </c>
      <c r="AQ557" s="14" t="str">
        <f t="shared" si="629"/>
        <v/>
      </c>
      <c r="AR557" s="14" t="str">
        <f t="shared" si="630"/>
        <v/>
      </c>
    </row>
    <row r="558" spans="1:44" x14ac:dyDescent="0.25">
      <c r="A558">
        <v>1</v>
      </c>
      <c r="B558" t="s">
        <v>28</v>
      </c>
      <c r="C558">
        <v>393103</v>
      </c>
      <c r="D558" s="40">
        <v>41401.413194444402</v>
      </c>
      <c r="E558" s="40">
        <v>41401.645833333299</v>
      </c>
      <c r="F558" s="40">
        <v>41401.694444444402</v>
      </c>
      <c r="G558" t="s">
        <v>29</v>
      </c>
      <c r="H558">
        <v>60000012418319</v>
      </c>
      <c r="I558" t="s">
        <v>439</v>
      </c>
      <c r="J558" t="s">
        <v>440</v>
      </c>
      <c r="K558" t="s">
        <v>32</v>
      </c>
      <c r="L558">
        <v>4</v>
      </c>
      <c r="M558" t="s">
        <v>135</v>
      </c>
      <c r="N558">
        <v>60000015461254</v>
      </c>
      <c r="O558">
        <v>60000016462669</v>
      </c>
      <c r="P558">
        <v>140256000002335</v>
      </c>
      <c r="R558" t="s">
        <v>34</v>
      </c>
      <c r="S558" t="s">
        <v>35</v>
      </c>
      <c r="T558" t="s">
        <v>36</v>
      </c>
      <c r="W558" t="s">
        <v>37</v>
      </c>
      <c r="AC558" t="s">
        <v>4924</v>
      </c>
      <c r="AD558" t="s">
        <v>1437</v>
      </c>
      <c r="AE558" s="14" t="str">
        <f t="shared" si="593"/>
        <v>#Mercado: Conversamos sobre o diagnostico das HAND, Dra informou que não faz screnning somente se o paciente se queixar e sua conduta e encaminhar para o Neuro ou psicólogo na unidade. Informou que o tempo de consulta esta muito curto, principalmente agora que esta com o quadro medico reduzido. #MP: deixei o artigo, Dra teve boa aceitação, dizendo que ira ler depois. Informou ainda dar preferencia por AZT no inicio, a não ser que o paciente tenha alguma contra-indicação.</v>
      </c>
      <c r="AF558" s="14" t="str">
        <f t="shared" si="603"/>
        <v>#Mercado: Conversamos sobre o diagnostico das HAND, Dra informou que não faz screnning somente se o paciente se queixar e sua conduta e encaminhar para o Neuro ou psicólogo na unidade. Informou que o tempo de consulta esta muito curto, principalmente agora que esta com o quadro medico reduzido. #MP: deixei o artigo, Dra teve boa aceitação, dizendo que ira ler depois. Informou ainda dar preferencia por AZT no inicio, a não ser que o paciente tenha alguma contra-indicação.</v>
      </c>
      <c r="AG558" s="14">
        <f t="shared" si="604"/>
        <v>1</v>
      </c>
      <c r="AH558" s="14">
        <f t="shared" ref="AH558:AL558" si="646">IFERROR(FIND("#",$AF558,AG558+1),LEN($AF558)+1)</f>
        <v>297</v>
      </c>
      <c r="AI558" s="14">
        <f t="shared" si="646"/>
        <v>476</v>
      </c>
      <c r="AJ558" s="14">
        <f t="shared" si="646"/>
        <v>476</v>
      </c>
      <c r="AK558" s="14">
        <f t="shared" si="646"/>
        <v>476</v>
      </c>
      <c r="AL558" s="14">
        <f t="shared" si="646"/>
        <v>476</v>
      </c>
      <c r="AM558" s="14" t="str">
        <f t="shared" si="625"/>
        <v>#Mercado: Conversamos sobre o diagnostico das HAND, Dra informou que não faz screnning somente se o paciente se queixar e sua conduta e encaminhar para o Neuro ou psicólogo na unidade. Informou que o tempo de consulta esta muito curto, principalmente agora que esta com o quadro medico reduzido. #</v>
      </c>
      <c r="AN558" s="14" t="str">
        <f t="shared" si="626"/>
        <v>#MP: deixei o artigo, Dra teve boa aceitação, dizendo que ira ler depois. Informou ainda dar preferencia por AZT no inicio, a não ser que o paciente tenha alguma contra-indicação.</v>
      </c>
      <c r="AO558" s="14" t="str">
        <f t="shared" si="627"/>
        <v/>
      </c>
      <c r="AP558" s="14" t="str">
        <f t="shared" si="628"/>
        <v/>
      </c>
      <c r="AQ558" s="14" t="str">
        <f t="shared" si="629"/>
        <v/>
      </c>
      <c r="AR558" s="14" t="str">
        <f t="shared" si="630"/>
        <v/>
      </c>
    </row>
    <row r="559" spans="1:44" x14ac:dyDescent="0.25">
      <c r="A559">
        <v>1</v>
      </c>
      <c r="B559" t="s">
        <v>28</v>
      </c>
      <c r="C559">
        <v>393103</v>
      </c>
      <c r="D559" s="40">
        <v>41401.402777777803</v>
      </c>
      <c r="E559" s="40">
        <v>41401.501388888901</v>
      </c>
      <c r="F559" s="40">
        <v>41401.599305555603</v>
      </c>
      <c r="G559" t="s">
        <v>29</v>
      </c>
      <c r="H559">
        <v>60000012552139</v>
      </c>
      <c r="I559" t="s">
        <v>442</v>
      </c>
      <c r="J559" t="s">
        <v>443</v>
      </c>
      <c r="K559" t="s">
        <v>32</v>
      </c>
      <c r="L559">
        <v>4</v>
      </c>
      <c r="M559" t="s">
        <v>33</v>
      </c>
      <c r="N559">
        <v>60000015461254</v>
      </c>
      <c r="O559">
        <v>60000016462669</v>
      </c>
      <c r="P559">
        <v>140256000002326</v>
      </c>
      <c r="R559" t="s">
        <v>34</v>
      </c>
      <c r="S559" t="s">
        <v>35</v>
      </c>
      <c r="T559" t="s">
        <v>36</v>
      </c>
      <c r="W559" t="s">
        <v>37</v>
      </c>
      <c r="AC559" t="s">
        <v>4925</v>
      </c>
      <c r="AD559" t="s">
        <v>1437</v>
      </c>
      <c r="AE559" s="14" t="str">
        <f t="shared" si="593"/>
        <v>#OBJ: apresentei o matéria promocional, Dra disse que tem muita dificuldade de identificar as HAND, pois entende que sao alterações muito leves. Dando a enteer ser um tema de pouca relevância para ela. Quando perguntada sobre as gestantes disse que gosta muito de NVP, mesmo sabendo dos riscos de hepatoxicidades. Informou que já imagina que EFV não fosse tão teratogenico e se mostrou contra a continuidade do tratamento pós parto.</v>
      </c>
      <c r="AF559" s="14" t="str">
        <f t="shared" si="603"/>
        <v>#OBJ: apresentei o matéria promocional, Dra disse que tem muita dificuldade de identificar as HAND, pois entende que sao alterações muito leves. Dando a enteer ser um tema de pouca relevância para ela. Quando perguntada sobre as gestantes disse que gosta muito de NVP, mesmo sabendo dos riscos de hepatoxicidades. Informou que já imagina que EFV não fosse tão teratogenico e se mostrou contra a continuidade do tratamento pós parto.</v>
      </c>
      <c r="AG559" s="14">
        <f t="shared" si="604"/>
        <v>1</v>
      </c>
      <c r="AH559" s="14">
        <f t="shared" ref="AH559:AL559" si="647">IFERROR(FIND("#",$AF559,AG559+1),LEN($AF559)+1)</f>
        <v>433</v>
      </c>
      <c r="AI559" s="14">
        <f t="shared" si="647"/>
        <v>433</v>
      </c>
      <c r="AJ559" s="14">
        <f t="shared" si="647"/>
        <v>433</v>
      </c>
      <c r="AK559" s="14">
        <f t="shared" si="647"/>
        <v>433</v>
      </c>
      <c r="AL559" s="14">
        <f t="shared" si="647"/>
        <v>433</v>
      </c>
      <c r="AM559" s="14" t="str">
        <f t="shared" si="625"/>
        <v>#OBJ: apresentei o matéria promocional, Dra disse que tem muita dificuldade de identificar as HAND, pois entende que sao alterações muito leves. Dando a enteer ser um tema de pouca relevância para ela. Quando perguntada sobre as gestantes disse que gosta muito de NVP, mesmo sabendo dos riscos de hepatoxicidades. Informou que já imagina que EFV não fosse tão teratogenico e se mostrou contra a continuidade do tratamento pós parto.</v>
      </c>
      <c r="AN559" s="14" t="str">
        <f t="shared" si="626"/>
        <v/>
      </c>
      <c r="AO559" s="14" t="str">
        <f t="shared" si="627"/>
        <v/>
      </c>
      <c r="AP559" s="14" t="str">
        <f t="shared" si="628"/>
        <v/>
      </c>
      <c r="AQ559" s="14" t="str">
        <f t="shared" si="629"/>
        <v/>
      </c>
      <c r="AR559" s="14" t="str">
        <f t="shared" si="630"/>
        <v/>
      </c>
    </row>
    <row r="560" spans="1:44" x14ac:dyDescent="0.25">
      <c r="A560">
        <v>1</v>
      </c>
      <c r="B560" t="s">
        <v>28</v>
      </c>
      <c r="C560">
        <v>393103</v>
      </c>
      <c r="D560" s="40">
        <v>41401.364583333299</v>
      </c>
      <c r="E560" s="40">
        <v>41401.492361111101</v>
      </c>
      <c r="F560" s="40">
        <v>41401.457638888904</v>
      </c>
      <c r="G560" t="s">
        <v>29</v>
      </c>
      <c r="H560">
        <v>60000012528339</v>
      </c>
      <c r="I560" t="s">
        <v>2316</v>
      </c>
      <c r="J560" t="s">
        <v>2317</v>
      </c>
      <c r="K560" t="s">
        <v>32</v>
      </c>
      <c r="L560">
        <v>6</v>
      </c>
      <c r="M560" t="s">
        <v>33</v>
      </c>
      <c r="N560">
        <v>60000015461254</v>
      </c>
      <c r="O560">
        <v>60000016462669</v>
      </c>
      <c r="P560">
        <v>140256000002317</v>
      </c>
      <c r="R560" t="s">
        <v>34</v>
      </c>
      <c r="S560" t="s">
        <v>35</v>
      </c>
      <c r="T560" t="s">
        <v>36</v>
      </c>
      <c r="W560" t="s">
        <v>37</v>
      </c>
      <c r="AC560" t="s">
        <v>4926</v>
      </c>
      <c r="AD560" t="s">
        <v>1437</v>
      </c>
      <c r="AE560" s="14" t="str">
        <f t="shared" si="593"/>
        <v>#Mercado: Informou que tem aumentado o úmero de casos novos, em media 30 por mês, sendo 40% mulheres e o restante HSH. Os casos novos sao na maioria apresentador tardio. Na sua pratica clinica tem preferido o uso de IPs. Comentou que estão contratando 2 novos médicos, devido a saída de outros colegas. #MP: Teve boa aceitação os materiais sobre hand.</v>
      </c>
      <c r="AF560" s="14" t="str">
        <f t="shared" si="603"/>
        <v>#Mercado: Informou que tem aumentado o úmero de casos novos, em media 30 por mês, sendo 40% mulheres e o restante HSH. Os casos novos sao na maioria apresentador tardio. Na sua pratica clinica tem preferido o uso de IPs. Comentou que estão contratando 2 novos médicos, devido a saída de outros colegas. #MP: Teve boa aceitação os materiais sobre hand.</v>
      </c>
      <c r="AG560" s="14">
        <f t="shared" si="604"/>
        <v>1</v>
      </c>
      <c r="AH560" s="14">
        <f t="shared" ref="AH560:AL560" si="648">IFERROR(FIND("#",$AF560,AG560+1),LEN($AF560)+1)</f>
        <v>304</v>
      </c>
      <c r="AI560" s="14">
        <f t="shared" si="648"/>
        <v>352</v>
      </c>
      <c r="AJ560" s="14">
        <f t="shared" si="648"/>
        <v>352</v>
      </c>
      <c r="AK560" s="14">
        <f t="shared" si="648"/>
        <v>352</v>
      </c>
      <c r="AL560" s="14">
        <f t="shared" si="648"/>
        <v>352</v>
      </c>
      <c r="AM560" s="14" t="str">
        <f t="shared" si="625"/>
        <v>#Mercado: Informou que tem aumentado o úmero de casos novos, em media 30 por mês, sendo 40% mulheres e o restante HSH. Os casos novos sao na maioria apresentador tardio. Na sua pratica clinica tem preferido o uso de IPs. Comentou que estão contratando 2 novos médicos, devido a saída de outros colegas. #</v>
      </c>
      <c r="AN560" s="14" t="str">
        <f t="shared" si="626"/>
        <v>#MP: Teve boa aceitação os materiais sobre hand.</v>
      </c>
      <c r="AO560" s="14" t="str">
        <f t="shared" si="627"/>
        <v/>
      </c>
      <c r="AP560" s="14" t="str">
        <f t="shared" si="628"/>
        <v/>
      </c>
      <c r="AQ560" s="14" t="str">
        <f t="shared" si="629"/>
        <v/>
      </c>
      <c r="AR560" s="14" t="str">
        <f t="shared" si="630"/>
        <v/>
      </c>
    </row>
    <row r="561" spans="1:44" x14ac:dyDescent="0.25">
      <c r="A561">
        <v>1</v>
      </c>
      <c r="B561" t="s">
        <v>28</v>
      </c>
      <c r="C561">
        <v>393103</v>
      </c>
      <c r="D561" s="40">
        <v>41400.704861111102</v>
      </c>
      <c r="E561" s="40">
        <v>41400.742361111101</v>
      </c>
      <c r="F561" s="40">
        <v>41400.8305555556</v>
      </c>
      <c r="G561" t="s">
        <v>29</v>
      </c>
      <c r="H561">
        <v>60000017154794</v>
      </c>
      <c r="I561" t="s">
        <v>394</v>
      </c>
      <c r="J561" t="s">
        <v>395</v>
      </c>
      <c r="K561" t="s">
        <v>32</v>
      </c>
      <c r="L561">
        <v>3</v>
      </c>
      <c r="M561" t="s">
        <v>33</v>
      </c>
      <c r="N561">
        <v>60000015461254</v>
      </c>
      <c r="O561">
        <v>60000016462669</v>
      </c>
      <c r="P561">
        <v>140256000002308</v>
      </c>
      <c r="R561" t="s">
        <v>34</v>
      </c>
      <c r="S561" t="s">
        <v>35</v>
      </c>
      <c r="T561" t="s">
        <v>36</v>
      </c>
      <c r="W561" t="s">
        <v>37</v>
      </c>
      <c r="AC561" t="s">
        <v>4927</v>
      </c>
      <c r="AD561" t="s">
        <v>1437</v>
      </c>
      <c r="AE561" s="14" t="str">
        <f t="shared" si="593"/>
        <v>Conversei sobre comorbidades, reforçando a atenção especial as HAND, dr relatou ser uma preocupação a mais, porém disse que normalmente não consegue fazer o diagnostico, encaminhando para o pisquiatrico ou neuro.</v>
      </c>
      <c r="AF561" s="14" t="str">
        <f t="shared" si="603"/>
        <v>Conversei sobre comorbidades, reforçando a atenção especial as HAND, dr relatou ser uma preocupação a mais, porém disse que normalmente não consegue fazer o diagnostico, encaminhando para o pisquiatrico ou neuro.</v>
      </c>
      <c r="AG561" s="14">
        <f t="shared" si="604"/>
        <v>1</v>
      </c>
      <c r="AH561" s="14">
        <f t="shared" ref="AH561:AL561" si="649">IFERROR(FIND("#",$AF561,AG561+1),LEN($AF561)+1)</f>
        <v>213</v>
      </c>
      <c r="AI561" s="14">
        <f t="shared" si="649"/>
        <v>213</v>
      </c>
      <c r="AJ561" s="14">
        <f t="shared" si="649"/>
        <v>213</v>
      </c>
      <c r="AK561" s="14">
        <f t="shared" si="649"/>
        <v>213</v>
      </c>
      <c r="AL561" s="14">
        <f t="shared" si="649"/>
        <v>213</v>
      </c>
      <c r="AM561" s="14" t="str">
        <f t="shared" si="625"/>
        <v>Conversei sobre comorbidades, reforçando a atenção especial as HAND, dr relatou ser uma preocupação a mais, porém disse que normalmente não consegue fazer o diagnostico, encaminhando para o pisquiatrico ou neuro.</v>
      </c>
      <c r="AN561" s="14" t="str">
        <f t="shared" si="626"/>
        <v/>
      </c>
      <c r="AO561" s="14" t="str">
        <f t="shared" si="627"/>
        <v/>
      </c>
      <c r="AP561" s="14" t="str">
        <f t="shared" si="628"/>
        <v/>
      </c>
      <c r="AQ561" s="14" t="str">
        <f t="shared" si="629"/>
        <v/>
      </c>
      <c r="AR561" s="14" t="str">
        <f t="shared" si="630"/>
        <v/>
      </c>
    </row>
    <row r="562" spans="1:44" x14ac:dyDescent="0.25">
      <c r="A562">
        <v>1</v>
      </c>
      <c r="B562" t="s">
        <v>28</v>
      </c>
      <c r="C562">
        <v>393103</v>
      </c>
      <c r="D562" s="40">
        <v>41400.649305555598</v>
      </c>
      <c r="E562" s="40">
        <v>41400.740277777797</v>
      </c>
      <c r="F562" s="40">
        <v>41400.8305555556</v>
      </c>
      <c r="G562" t="s">
        <v>29</v>
      </c>
      <c r="H562">
        <v>60000017152914</v>
      </c>
      <c r="I562" t="s">
        <v>397</v>
      </c>
      <c r="J562" t="s">
        <v>398</v>
      </c>
      <c r="K562" t="s">
        <v>32</v>
      </c>
      <c r="L562">
        <v>3</v>
      </c>
      <c r="M562" t="s">
        <v>33</v>
      </c>
      <c r="N562">
        <v>60000015461254</v>
      </c>
      <c r="O562">
        <v>60000016462669</v>
      </c>
      <c r="P562">
        <v>140256000002299</v>
      </c>
      <c r="R562" t="s">
        <v>34</v>
      </c>
      <c r="S562" t="s">
        <v>35</v>
      </c>
      <c r="T562" t="s">
        <v>36</v>
      </c>
      <c r="W562" t="s">
        <v>37</v>
      </c>
      <c r="AC562" t="s">
        <v>4928</v>
      </c>
      <c r="AD562" t="s">
        <v>1437</v>
      </c>
      <c r="AE562" s="14" t="str">
        <f t="shared" si="593"/>
        <v>Sondei se faz diagnostico de HAND, dr disse ser difícil devido ao pouco tempo e a agenda estar sempre cheia. Falei sobre o artigo, demonstrando a importância da investigação e manejo quando possível.</v>
      </c>
      <c r="AF562" s="14" t="str">
        <f t="shared" si="603"/>
        <v>Sondei se faz diagnostico de HAND, dr disse ser difícil devido ao pouco tempo e a agenda estar sempre cheia. Falei sobre o artigo, demonstrando a importância da investigação e manejo quando possível.</v>
      </c>
      <c r="AG562" s="14">
        <f t="shared" si="604"/>
        <v>1</v>
      </c>
      <c r="AH562" s="14">
        <f t="shared" ref="AH562:AL562" si="650">IFERROR(FIND("#",$AF562,AG562+1),LEN($AF562)+1)</f>
        <v>200</v>
      </c>
      <c r="AI562" s="14">
        <f t="shared" si="650"/>
        <v>200</v>
      </c>
      <c r="AJ562" s="14">
        <f t="shared" si="650"/>
        <v>200</v>
      </c>
      <c r="AK562" s="14">
        <f t="shared" si="650"/>
        <v>200</v>
      </c>
      <c r="AL562" s="14">
        <f t="shared" si="650"/>
        <v>200</v>
      </c>
      <c r="AM562" s="14" t="str">
        <f t="shared" si="625"/>
        <v>Sondei se faz diagnostico de HAND, dr disse ser difícil devido ao pouco tempo e a agenda estar sempre cheia. Falei sobre o artigo, demonstrando a importância da investigação e manejo quando possível.</v>
      </c>
      <c r="AN562" s="14" t="str">
        <f t="shared" si="626"/>
        <v/>
      </c>
      <c r="AO562" s="14" t="str">
        <f t="shared" si="627"/>
        <v/>
      </c>
      <c r="AP562" s="14" t="str">
        <f t="shared" si="628"/>
        <v/>
      </c>
      <c r="AQ562" s="14" t="str">
        <f t="shared" si="629"/>
        <v/>
      </c>
      <c r="AR562" s="14" t="str">
        <f t="shared" si="630"/>
        <v/>
      </c>
    </row>
    <row r="563" spans="1:44" x14ac:dyDescent="0.25">
      <c r="A563">
        <v>1</v>
      </c>
      <c r="B563" t="s">
        <v>28</v>
      </c>
      <c r="C563">
        <v>393103</v>
      </c>
      <c r="D563" s="40">
        <v>41400.597222222197</v>
      </c>
      <c r="E563" s="40">
        <v>41400.659722222197</v>
      </c>
      <c r="F563" s="40">
        <v>41400.628472222197</v>
      </c>
      <c r="G563" t="s">
        <v>110</v>
      </c>
      <c r="H563">
        <v>60000016841361</v>
      </c>
      <c r="J563" t="s">
        <v>4929</v>
      </c>
      <c r="M563" t="s">
        <v>33</v>
      </c>
      <c r="N563">
        <v>60000015461254</v>
      </c>
      <c r="O563">
        <v>60000016462669</v>
      </c>
      <c r="P563">
        <v>140256000002291</v>
      </c>
      <c r="R563" t="s">
        <v>34</v>
      </c>
      <c r="S563" t="s">
        <v>35</v>
      </c>
      <c r="W563" t="s">
        <v>37</v>
      </c>
      <c r="AC563" t="s">
        <v>4930</v>
      </c>
      <c r="AD563" t="s">
        <v>1437</v>
      </c>
      <c r="AE563" s="14" t="str">
        <f t="shared" si="593"/>
        <v>Conversamos rapidamente sobre as saídas de dos ARVs, disse que ten percebido um leve aumento dos casos novos.</v>
      </c>
      <c r="AF563" s="14" t="str">
        <f t="shared" si="603"/>
        <v>Conversamos rapidamente sobre as saídas de dos ARVs, disse que ten percebido um leve aumento dos casos novos.</v>
      </c>
      <c r="AG563" s="14">
        <f t="shared" si="604"/>
        <v>1</v>
      </c>
      <c r="AH563" s="14">
        <f t="shared" ref="AH563:AL563" si="651">IFERROR(FIND("#",$AF563,AG563+1),LEN($AF563)+1)</f>
        <v>110</v>
      </c>
      <c r="AI563" s="14">
        <f t="shared" si="651"/>
        <v>110</v>
      </c>
      <c r="AJ563" s="14">
        <f t="shared" si="651"/>
        <v>110</v>
      </c>
      <c r="AK563" s="14">
        <f t="shared" si="651"/>
        <v>110</v>
      </c>
      <c r="AL563" s="14">
        <f t="shared" si="651"/>
        <v>110</v>
      </c>
      <c r="AM563" s="14" t="str">
        <f t="shared" si="625"/>
        <v>Conversamos rapidamente sobre as saídas de dos ARVs, disse que ten percebido um leve aumento dos casos novos.</v>
      </c>
      <c r="AN563" s="14" t="str">
        <f t="shared" si="626"/>
        <v/>
      </c>
      <c r="AO563" s="14" t="str">
        <f t="shared" si="627"/>
        <v/>
      </c>
      <c r="AP563" s="14" t="str">
        <f t="shared" si="628"/>
        <v/>
      </c>
      <c r="AQ563" s="14" t="str">
        <f t="shared" si="629"/>
        <v/>
      </c>
      <c r="AR563" s="14" t="str">
        <f t="shared" si="630"/>
        <v/>
      </c>
    </row>
    <row r="564" spans="1:44" x14ac:dyDescent="0.25">
      <c r="A564">
        <v>1</v>
      </c>
      <c r="B564" t="s">
        <v>28</v>
      </c>
      <c r="C564">
        <v>393103</v>
      </c>
      <c r="D564" s="40">
        <v>41400.444444444402</v>
      </c>
      <c r="E564" s="40">
        <v>41400.653472222199</v>
      </c>
      <c r="F564" s="40">
        <v>41400.617361111101</v>
      </c>
      <c r="G564" t="s">
        <v>29</v>
      </c>
      <c r="H564">
        <v>60000012468747</v>
      </c>
      <c r="I564" t="s">
        <v>457</v>
      </c>
      <c r="J564" t="s">
        <v>458</v>
      </c>
      <c r="K564" t="s">
        <v>32</v>
      </c>
      <c r="L564">
        <v>6</v>
      </c>
      <c r="M564" t="s">
        <v>33</v>
      </c>
      <c r="N564">
        <v>60000015461254</v>
      </c>
      <c r="O564">
        <v>60000016462669</v>
      </c>
      <c r="P564">
        <v>140256000002282</v>
      </c>
      <c r="R564" t="s">
        <v>34</v>
      </c>
      <c r="S564" t="s">
        <v>35</v>
      </c>
      <c r="T564" t="s">
        <v>36</v>
      </c>
      <c r="W564" t="s">
        <v>37</v>
      </c>
      <c r="AC564" t="s">
        <v>4931</v>
      </c>
      <c r="AD564" t="s">
        <v>1437</v>
      </c>
      <c r="AE564" s="14" t="str">
        <f t="shared" si="593"/>
        <v>#Mercado: informou que estão contratando 2 novos médicos e que também foi aprovado o terceiro turno, onde haverá mais uma vaga, aumentando o quadro medico e consequentemente melhor atendimentos dos pacientes. Falei sobre as HAND, dr disse que normalmente quando suspeita de alguma alteração, encaminha para a neuro que da seguimento. Disse estar mais atento, porém ressalva a dificuldades de avaliar todos os pacientes do ambulatório.</v>
      </c>
      <c r="AF564" s="14" t="str">
        <f t="shared" si="603"/>
        <v>#Mercado: informou que estão contratando 2 novos médicos e que também foi aprovado o terceiro turno, onde haverá mais uma vaga, aumentando o quadro medico e consequentemente melhor atendimentos dos pacientes. Falei sobre as HAND, dr disse que normalmente quando suspeita de alguma alteração, encaminha para a neuro que da seguimento. Disse estar mais atento, porém ressalva a dificuldades de avaliar todos os pacientes do ambulatório.</v>
      </c>
      <c r="AG564" s="14">
        <f t="shared" si="604"/>
        <v>1</v>
      </c>
      <c r="AH564" s="14">
        <f t="shared" ref="AH564:AL564" si="652">IFERROR(FIND("#",$AF564,AG564+1),LEN($AF564)+1)</f>
        <v>435</v>
      </c>
      <c r="AI564" s="14">
        <f t="shared" si="652"/>
        <v>435</v>
      </c>
      <c r="AJ564" s="14">
        <f t="shared" si="652"/>
        <v>435</v>
      </c>
      <c r="AK564" s="14">
        <f t="shared" si="652"/>
        <v>435</v>
      </c>
      <c r="AL564" s="14">
        <f t="shared" si="652"/>
        <v>435</v>
      </c>
      <c r="AM564" s="14" t="str">
        <f t="shared" si="625"/>
        <v>#Mercado: informou que estão contratando 2 novos médicos e que também foi aprovado o terceiro turno, onde haverá mais uma vaga, aumentando o quadro medico e consequentemente melhor atendimentos dos pacientes. Falei sobre as HAND, dr disse que normalmente quando suspeita de alguma alteração, encaminha para a neuro que da seguimento. Disse estar mais atento, porém ressalva a dificuldades de avaliar todos os pacientes do ambulatório.</v>
      </c>
      <c r="AN564" s="14" t="str">
        <f t="shared" si="626"/>
        <v/>
      </c>
      <c r="AO564" s="14" t="str">
        <f t="shared" si="627"/>
        <v/>
      </c>
      <c r="AP564" s="14" t="str">
        <f t="shared" si="628"/>
        <v/>
      </c>
      <c r="AQ564" s="14" t="str">
        <f t="shared" si="629"/>
        <v/>
      </c>
      <c r="AR564" s="14" t="str">
        <f t="shared" si="630"/>
        <v/>
      </c>
    </row>
    <row r="565" spans="1:44" x14ac:dyDescent="0.25">
      <c r="A565">
        <v>1</v>
      </c>
      <c r="B565" t="s">
        <v>28</v>
      </c>
      <c r="C565">
        <v>393103</v>
      </c>
      <c r="D565" s="40">
        <v>41400.409722222197</v>
      </c>
      <c r="E565" s="40">
        <v>41400.648611111101</v>
      </c>
      <c r="F565" s="40">
        <v>41400.617361111101</v>
      </c>
      <c r="G565" t="s">
        <v>29</v>
      </c>
      <c r="H565">
        <v>60000012429343</v>
      </c>
      <c r="I565" t="s">
        <v>460</v>
      </c>
      <c r="J565" t="s">
        <v>461</v>
      </c>
      <c r="K565" t="s">
        <v>32</v>
      </c>
      <c r="L565">
        <v>6</v>
      </c>
      <c r="M565" t="s">
        <v>33</v>
      </c>
      <c r="N565">
        <v>60000015461254</v>
      </c>
      <c r="O565">
        <v>60000016462669</v>
      </c>
      <c r="P565">
        <v>140256000002271</v>
      </c>
      <c r="R565" t="s">
        <v>34</v>
      </c>
      <c r="S565" t="s">
        <v>35</v>
      </c>
      <c r="T565" t="s">
        <v>36</v>
      </c>
      <c r="W565" t="s">
        <v>37</v>
      </c>
      <c r="AC565" t="s">
        <v>4932</v>
      </c>
      <c r="AD565" t="s">
        <v>1437</v>
      </c>
      <c r="AE565" s="14" t="str">
        <f t="shared" si="593"/>
        <v>Perguntei como esta a triagem dos pacientes com HAND, disse que mantém uma parceria com a Neeurologia da Faculdade de medicina do ABC, demonstrei o artigo, Dra gostou bastante e disse que ira facilitar a investigação e até mesmo a conduta terapêutica.</v>
      </c>
      <c r="AF565" s="14" t="str">
        <f t="shared" si="603"/>
        <v>Perguntei como esta a triagem dos pacientes com HAND, disse que mantém uma parceria com a Neeurologia da Faculdade de medicina do ABC, demonstrei o artigo, Dra gostou bastante e disse que ira facilitar a investigação e até mesmo a conduta terapêutica.</v>
      </c>
      <c r="AG565" s="14">
        <f t="shared" si="604"/>
        <v>1</v>
      </c>
      <c r="AH565" s="14">
        <f t="shared" ref="AH565:AL565" si="653">IFERROR(FIND("#",$AF565,AG565+1),LEN($AF565)+1)</f>
        <v>252</v>
      </c>
      <c r="AI565" s="14">
        <f t="shared" si="653"/>
        <v>252</v>
      </c>
      <c r="AJ565" s="14">
        <f t="shared" si="653"/>
        <v>252</v>
      </c>
      <c r="AK565" s="14">
        <f t="shared" si="653"/>
        <v>252</v>
      </c>
      <c r="AL565" s="14">
        <f t="shared" si="653"/>
        <v>252</v>
      </c>
      <c r="AM565" s="14" t="str">
        <f t="shared" si="625"/>
        <v>Perguntei como esta a triagem dos pacientes com HAND, disse que mantém uma parceria com a Neeurologia da Faculdade de medicina do ABC, demonstrei o artigo, Dra gostou bastante e disse que ira facilitar a investigação e até mesmo a conduta terapêutica.</v>
      </c>
      <c r="AN565" s="14" t="str">
        <f t="shared" si="626"/>
        <v/>
      </c>
      <c r="AO565" s="14" t="str">
        <f t="shared" si="627"/>
        <v/>
      </c>
      <c r="AP565" s="14" t="str">
        <f t="shared" si="628"/>
        <v/>
      </c>
      <c r="AQ565" s="14" t="str">
        <f t="shared" si="629"/>
        <v/>
      </c>
      <c r="AR565" s="14" t="str">
        <f t="shared" si="630"/>
        <v/>
      </c>
    </row>
    <row r="566" spans="1:44" x14ac:dyDescent="0.25">
      <c r="A566">
        <v>1</v>
      </c>
      <c r="B566" t="s">
        <v>28</v>
      </c>
      <c r="C566">
        <v>393103</v>
      </c>
      <c r="D566" s="40">
        <v>41400.361111111102</v>
      </c>
      <c r="E566" s="40">
        <v>41400.642361111102</v>
      </c>
      <c r="F566" s="40">
        <v>41400.617361111101</v>
      </c>
      <c r="G566" t="s">
        <v>110</v>
      </c>
      <c r="H566">
        <v>60000016840523</v>
      </c>
      <c r="J566" t="s">
        <v>422</v>
      </c>
      <c r="M566" t="s">
        <v>33</v>
      </c>
      <c r="N566">
        <v>60000015461254</v>
      </c>
      <c r="O566">
        <v>60000016462669</v>
      </c>
      <c r="P566">
        <v>140256000002265</v>
      </c>
      <c r="R566" t="s">
        <v>34</v>
      </c>
      <c r="S566" t="s">
        <v>35</v>
      </c>
      <c r="W566" t="s">
        <v>37</v>
      </c>
      <c r="AC566" t="s">
        <v>4933</v>
      </c>
      <c r="AD566" t="s">
        <v>1437</v>
      </c>
      <c r="AE566" s="14" t="str">
        <f t="shared" si="593"/>
        <v>Comentei sobre as vantagens da posologia QD, disse que tem alguns pacientes em uso.</v>
      </c>
      <c r="AF566" s="14" t="str">
        <f t="shared" si="603"/>
        <v>Comentei sobre as vantagens da posologia QD, disse que tem alguns pacientes em uso.</v>
      </c>
      <c r="AG566" s="14">
        <f t="shared" si="604"/>
        <v>1</v>
      </c>
      <c r="AH566" s="14">
        <f t="shared" ref="AH566:AL566" si="654">IFERROR(FIND("#",$AF566,AG566+1),LEN($AF566)+1)</f>
        <v>84</v>
      </c>
      <c r="AI566" s="14">
        <f t="shared" si="654"/>
        <v>84</v>
      </c>
      <c r="AJ566" s="14">
        <f t="shared" si="654"/>
        <v>84</v>
      </c>
      <c r="AK566" s="14">
        <f t="shared" si="654"/>
        <v>84</v>
      </c>
      <c r="AL566" s="14">
        <f t="shared" si="654"/>
        <v>84</v>
      </c>
      <c r="AM566" s="14" t="str">
        <f t="shared" si="625"/>
        <v>Comentei sobre as vantagens da posologia QD, disse que tem alguns pacientes em uso.</v>
      </c>
      <c r="AN566" s="14" t="str">
        <f t="shared" si="626"/>
        <v/>
      </c>
      <c r="AO566" s="14" t="str">
        <f t="shared" si="627"/>
        <v/>
      </c>
      <c r="AP566" s="14" t="str">
        <f t="shared" si="628"/>
        <v/>
      </c>
      <c r="AQ566" s="14" t="str">
        <f t="shared" si="629"/>
        <v/>
      </c>
      <c r="AR566" s="14" t="str">
        <f t="shared" si="630"/>
        <v/>
      </c>
    </row>
    <row r="567" spans="1:44" x14ac:dyDescent="0.25">
      <c r="A567">
        <v>1</v>
      </c>
      <c r="B567" t="s">
        <v>28</v>
      </c>
      <c r="C567">
        <v>393103</v>
      </c>
      <c r="D567" s="40">
        <v>41397.704861111102</v>
      </c>
      <c r="E567" s="40">
        <v>41397.750694444403</v>
      </c>
      <c r="F567" s="40">
        <v>41400.433333333298</v>
      </c>
      <c r="G567" t="s">
        <v>29</v>
      </c>
      <c r="H567">
        <v>60000012484787</v>
      </c>
      <c r="I567" t="s">
        <v>454</v>
      </c>
      <c r="J567" t="s">
        <v>455</v>
      </c>
      <c r="K567" t="s">
        <v>32</v>
      </c>
      <c r="L567">
        <v>3</v>
      </c>
      <c r="M567" t="s">
        <v>33</v>
      </c>
      <c r="N567">
        <v>60000015461254</v>
      </c>
      <c r="O567">
        <v>60000016462669</v>
      </c>
      <c r="P567">
        <v>140256000002256</v>
      </c>
      <c r="R567" t="s">
        <v>34</v>
      </c>
      <c r="S567" t="s">
        <v>35</v>
      </c>
      <c r="T567" t="s">
        <v>36</v>
      </c>
      <c r="W567" t="s">
        <v>37</v>
      </c>
      <c r="AC567" t="s">
        <v>4934</v>
      </c>
      <c r="AD567" t="s">
        <v>1437</v>
      </c>
      <c r="AE567" s="14" t="str">
        <f t="shared" si="593"/>
        <v>Apresentei o artigo sobre HAND, enfatizando a necessidade de diagnostico e as formas de fazê-lo, dr disse ser difícil de incluir na rotina, pois tem muitos questões a considerar e o tempo de consulta esta cada vez menor. Falei sobre a capacitação de outro profissional dentro da instituição, achou a sugestão interessante. Quando falei da alta penetração de Kaletra no SNC, dr afirmou que EFV também possui, expliquei a diferença entre penetração e efetividade conforme demonstrado mó próprio artigo e dr concordou com o argumento.</v>
      </c>
      <c r="AF567" s="14" t="str">
        <f t="shared" si="603"/>
        <v>Apresentei o artigo sobre HAND, enfatizando a necessidade de diagnostico e as formas de fazê-lo, dr disse ser difícil de incluir na rotina, pois tem muitos questões a considerar e o tempo de consulta esta cada vez menor. Falei sobre a capacitação de outro profissional dentro da instituição, achou a sugestão interessante. Quando falei da alta penetração de Kaletra no SNC, dr afirmou que EFV também possui, expliquei a diferença entre penetração e efetividade conforme demonstrado mó próprio artigo e dr concordou com o argumento.</v>
      </c>
      <c r="AG567" s="14">
        <f t="shared" si="604"/>
        <v>1</v>
      </c>
      <c r="AH567" s="14">
        <f t="shared" ref="AH567:AL567" si="655">IFERROR(FIND("#",$AF567,AG567+1),LEN($AF567)+1)</f>
        <v>532</v>
      </c>
      <c r="AI567" s="14">
        <f t="shared" si="655"/>
        <v>532</v>
      </c>
      <c r="AJ567" s="14">
        <f t="shared" si="655"/>
        <v>532</v>
      </c>
      <c r="AK567" s="14">
        <f t="shared" si="655"/>
        <v>532</v>
      </c>
      <c r="AL567" s="14">
        <f t="shared" si="655"/>
        <v>532</v>
      </c>
      <c r="AM567" s="14" t="str">
        <f t="shared" si="625"/>
        <v>Apresentei o artigo sobre HAND, enfatizando a necessidade de diagnostico e as formas de fazê-lo, dr disse ser difícil de incluir na rotina, pois tem muitos questões a considerar e o tempo de consulta esta cada vez menor. Falei sobre a capacitação de outro profissional dentro da instituição, achou a sugestão interessante. Quando falei da alta penetração de Kaletra no SNC, dr afirmou que EFV também possui, expliquei a diferença entre penetração e efetividade conforme demonstrado mó próprio artigo e dr concordou com o argumento.</v>
      </c>
      <c r="AN567" s="14" t="str">
        <f t="shared" si="626"/>
        <v/>
      </c>
      <c r="AO567" s="14" t="str">
        <f t="shared" si="627"/>
        <v/>
      </c>
      <c r="AP567" s="14" t="str">
        <f t="shared" si="628"/>
        <v/>
      </c>
      <c r="AQ567" s="14" t="str">
        <f t="shared" si="629"/>
        <v/>
      </c>
      <c r="AR567" s="14" t="str">
        <f t="shared" si="630"/>
        <v/>
      </c>
    </row>
    <row r="568" spans="1:44" x14ac:dyDescent="0.25">
      <c r="A568">
        <v>1</v>
      </c>
      <c r="B568" t="s">
        <v>28</v>
      </c>
      <c r="C568">
        <v>393103</v>
      </c>
      <c r="D568" s="40">
        <v>41397.642361111102</v>
      </c>
      <c r="E568" s="40">
        <v>41397.643750000003</v>
      </c>
      <c r="F568" s="40">
        <v>41397.706250000003</v>
      </c>
      <c r="G568" t="s">
        <v>29</v>
      </c>
      <c r="H568">
        <v>60000012400379</v>
      </c>
      <c r="I568" t="s">
        <v>2267</v>
      </c>
      <c r="J568" t="s">
        <v>2268</v>
      </c>
      <c r="K568" t="s">
        <v>41</v>
      </c>
      <c r="L568">
        <v>4</v>
      </c>
      <c r="M568" t="s">
        <v>33</v>
      </c>
      <c r="N568">
        <v>60000015461254</v>
      </c>
      <c r="O568">
        <v>60000016462669</v>
      </c>
      <c r="P568">
        <v>140256000002247</v>
      </c>
      <c r="R568" t="s">
        <v>34</v>
      </c>
      <c r="S568" t="s">
        <v>35</v>
      </c>
      <c r="T568" t="s">
        <v>36</v>
      </c>
      <c r="W568" t="s">
        <v>37</v>
      </c>
      <c r="AC568" t="s">
        <v>4935</v>
      </c>
      <c r="AD568" t="s">
        <v>1437</v>
      </c>
      <c r="AE568" s="14" t="str">
        <f t="shared" si="593"/>
        <v>Entreguei o artigo sobre HAND, demostrando as formas de diagnostico propostas e falando da importância do assunto devido ao impacto na vida dos pacts, dr disse que não tem tempo para fazer este tipo de diagnostico e sempre que suspeita encaminha para a psicóloga local.</v>
      </c>
      <c r="AF568" s="14" t="str">
        <f t="shared" si="603"/>
        <v>Entreguei o artigo sobre HAND, demostrando as formas de diagnostico propostas e falando da importância do assunto devido ao impacto na vida dos pacts, dr disse que não tem tempo para fazer este tipo de diagnostico e sempre que suspeita encaminha para a psicóloga local.</v>
      </c>
      <c r="AG568" s="14">
        <f t="shared" si="604"/>
        <v>1</v>
      </c>
      <c r="AH568" s="14">
        <f t="shared" ref="AH568:AL568" si="656">IFERROR(FIND("#",$AF568,AG568+1),LEN($AF568)+1)</f>
        <v>270</v>
      </c>
      <c r="AI568" s="14">
        <f t="shared" si="656"/>
        <v>270</v>
      </c>
      <c r="AJ568" s="14">
        <f t="shared" si="656"/>
        <v>270</v>
      </c>
      <c r="AK568" s="14">
        <f t="shared" si="656"/>
        <v>270</v>
      </c>
      <c r="AL568" s="14">
        <f t="shared" si="656"/>
        <v>270</v>
      </c>
      <c r="AM568" s="14" t="str">
        <f t="shared" si="625"/>
        <v>Entreguei o artigo sobre HAND, demostrando as formas de diagnostico propostas e falando da importância do assunto devido ao impacto na vida dos pacts, dr disse que não tem tempo para fazer este tipo de diagnostico e sempre que suspeita encaminha para a psicóloga local.</v>
      </c>
      <c r="AN568" s="14" t="str">
        <f t="shared" si="626"/>
        <v/>
      </c>
      <c r="AO568" s="14" t="str">
        <f t="shared" si="627"/>
        <v/>
      </c>
      <c r="AP568" s="14" t="str">
        <f t="shared" si="628"/>
        <v/>
      </c>
      <c r="AQ568" s="14" t="str">
        <f t="shared" si="629"/>
        <v/>
      </c>
      <c r="AR568" s="14" t="str">
        <f t="shared" si="630"/>
        <v/>
      </c>
    </row>
    <row r="569" spans="1:44" x14ac:dyDescent="0.25">
      <c r="A569">
        <v>1</v>
      </c>
      <c r="B569" t="s">
        <v>28</v>
      </c>
      <c r="C569">
        <v>393103</v>
      </c>
      <c r="D569" s="40">
        <v>41397.642361111102</v>
      </c>
      <c r="E569" s="40">
        <v>41397.643750000003</v>
      </c>
      <c r="F569" s="40">
        <v>41397.706250000003</v>
      </c>
      <c r="G569" t="s">
        <v>29</v>
      </c>
      <c r="H569">
        <v>60000012400379</v>
      </c>
      <c r="I569" t="s">
        <v>2267</v>
      </c>
      <c r="J569" t="s">
        <v>2268</v>
      </c>
      <c r="K569" t="s">
        <v>41</v>
      </c>
      <c r="L569">
        <v>4</v>
      </c>
      <c r="M569" t="s">
        <v>33</v>
      </c>
      <c r="N569">
        <v>60000015461254</v>
      </c>
      <c r="O569">
        <v>60000016462669</v>
      </c>
      <c r="P569">
        <v>140256000002247</v>
      </c>
      <c r="R569" t="s">
        <v>34</v>
      </c>
      <c r="S569" t="s">
        <v>35</v>
      </c>
      <c r="T569" t="s">
        <v>36</v>
      </c>
      <c r="W569" t="s">
        <v>37</v>
      </c>
      <c r="AC569" t="s">
        <v>4935</v>
      </c>
      <c r="AD569" t="s">
        <v>1437</v>
      </c>
      <c r="AE569" s="14" t="str">
        <f t="shared" si="593"/>
        <v>Entreguei o artigo sobre HAND, demostrando as formas de diagnostico propostas e falando da importância do assunto devido ao impacto na vida dos pacts, dr disse que não tem tempo para fazer este tipo de diagnostico e sempre que suspeita encaminha para a psicóloga local.</v>
      </c>
      <c r="AF569" s="14" t="str">
        <f t="shared" si="603"/>
        <v>Entreguei o artigo sobre HAND, demostrando as formas de diagnostico propostas e falando da importância do assunto devido ao impacto na vida dos pacts, dr disse que não tem tempo para fazer este tipo de diagnostico e sempre que suspeita encaminha para a psicóloga local.</v>
      </c>
      <c r="AG569" s="14">
        <f t="shared" si="604"/>
        <v>1</v>
      </c>
      <c r="AH569" s="14">
        <f t="shared" ref="AH569:AL569" si="657">IFERROR(FIND("#",$AF569,AG569+1),LEN($AF569)+1)</f>
        <v>270</v>
      </c>
      <c r="AI569" s="14">
        <f t="shared" si="657"/>
        <v>270</v>
      </c>
      <c r="AJ569" s="14">
        <f t="shared" si="657"/>
        <v>270</v>
      </c>
      <c r="AK569" s="14">
        <f t="shared" si="657"/>
        <v>270</v>
      </c>
      <c r="AL569" s="14">
        <f t="shared" si="657"/>
        <v>270</v>
      </c>
      <c r="AM569" s="14" t="str">
        <f t="shared" si="625"/>
        <v>Entreguei o artigo sobre HAND, demostrando as formas de diagnostico propostas e falando da importância do assunto devido ao impacto na vida dos pacts, dr disse que não tem tempo para fazer este tipo de diagnostico e sempre que suspeita encaminha para a psicóloga local.</v>
      </c>
      <c r="AN569" s="14" t="str">
        <f t="shared" si="626"/>
        <v/>
      </c>
      <c r="AO569" s="14" t="str">
        <f t="shared" si="627"/>
        <v/>
      </c>
      <c r="AP569" s="14" t="str">
        <f t="shared" si="628"/>
        <v/>
      </c>
      <c r="AQ569" s="14" t="str">
        <f t="shared" si="629"/>
        <v/>
      </c>
      <c r="AR569" s="14" t="str">
        <f t="shared" si="630"/>
        <v/>
      </c>
    </row>
    <row r="570" spans="1:44" x14ac:dyDescent="0.25">
      <c r="A570">
        <v>1</v>
      </c>
      <c r="B570" t="s">
        <v>28</v>
      </c>
      <c r="C570">
        <v>393103</v>
      </c>
      <c r="D570" s="40">
        <v>41397.482638888898</v>
      </c>
      <c r="E570" s="40">
        <v>41397.642361111102</v>
      </c>
      <c r="F570" s="40">
        <v>41397.602083333302</v>
      </c>
      <c r="G570" t="s">
        <v>29</v>
      </c>
      <c r="H570">
        <v>60000012270539</v>
      </c>
      <c r="I570" t="s">
        <v>408</v>
      </c>
      <c r="J570" t="s">
        <v>409</v>
      </c>
      <c r="K570" t="s">
        <v>41</v>
      </c>
      <c r="L570">
        <v>6</v>
      </c>
      <c r="M570" t="s">
        <v>33</v>
      </c>
      <c r="N570">
        <v>60000015461254</v>
      </c>
      <c r="O570">
        <v>60000016462669</v>
      </c>
      <c r="P570">
        <v>140256000002238</v>
      </c>
      <c r="R570" t="s">
        <v>34</v>
      </c>
      <c r="S570" t="s">
        <v>35</v>
      </c>
      <c r="T570" t="s">
        <v>36</v>
      </c>
      <c r="W570" t="s">
        <v>37</v>
      </c>
      <c r="AC570" t="s">
        <v>4936</v>
      </c>
      <c r="AD570" t="s">
        <v>1437</v>
      </c>
      <c r="AE570" s="14" t="str">
        <f t="shared" si="593"/>
        <v>Entreguei o artigo sobre HAND, demostrando as formas de diagnostico propostas e falando da importância do assunto devido ao impacto na vida dos pacts, Dr disse ser dificil o diagnostico, apesar de estar mais atento. Confirmou ter recebido o contato da agencia sobre sua participação no ATHUS e que esta tudo ok!</v>
      </c>
      <c r="AF570" s="14" t="str">
        <f t="shared" si="603"/>
        <v>Entreguei o artigo sobre HAND, demostrando as formas de diagnostico propostas e falando da importância do assunto devido ao impacto na vida dos pacts, Dr disse ser dificil o diagnostico, apesar de estar mais atento. Confirmou ter recebido o contato da agencia sobre sua participação no ATHUS e que esta tudo ok!</v>
      </c>
      <c r="AG570" s="14">
        <f t="shared" si="604"/>
        <v>1</v>
      </c>
      <c r="AH570" s="14">
        <f t="shared" ref="AH570:AL570" si="658">IFERROR(FIND("#",$AF570,AG570+1),LEN($AF570)+1)</f>
        <v>312</v>
      </c>
      <c r="AI570" s="14">
        <f t="shared" si="658"/>
        <v>312</v>
      </c>
      <c r="AJ570" s="14">
        <f t="shared" si="658"/>
        <v>312</v>
      </c>
      <c r="AK570" s="14">
        <f t="shared" si="658"/>
        <v>312</v>
      </c>
      <c r="AL570" s="14">
        <f t="shared" si="658"/>
        <v>312</v>
      </c>
      <c r="AM570" s="14" t="str">
        <f t="shared" si="625"/>
        <v>Entreguei o artigo sobre HAND, demostrando as formas de diagnostico propostas e falando da importância do assunto devido ao impacto na vida dos pacts, Dr disse ser dificil o diagnostico, apesar de estar mais atento. Confirmou ter recebido o contato da agencia sobre sua participação no ATHUS e que esta tudo ok!</v>
      </c>
      <c r="AN570" s="14" t="str">
        <f t="shared" si="626"/>
        <v/>
      </c>
      <c r="AO570" s="14" t="str">
        <f t="shared" si="627"/>
        <v/>
      </c>
      <c r="AP570" s="14" t="str">
        <f t="shared" si="628"/>
        <v/>
      </c>
      <c r="AQ570" s="14" t="str">
        <f t="shared" si="629"/>
        <v/>
      </c>
      <c r="AR570" s="14" t="str">
        <f t="shared" si="630"/>
        <v/>
      </c>
    </row>
    <row r="571" spans="1:44" x14ac:dyDescent="0.25">
      <c r="A571">
        <v>1</v>
      </c>
      <c r="B571" t="s">
        <v>28</v>
      </c>
      <c r="C571">
        <v>393103</v>
      </c>
      <c r="D571" s="40">
        <v>41397.482638888898</v>
      </c>
      <c r="E571" s="40">
        <v>41397.642361111102</v>
      </c>
      <c r="F571" s="40">
        <v>41397.602083333302</v>
      </c>
      <c r="G571" t="s">
        <v>29</v>
      </c>
      <c r="H571">
        <v>60000012270539</v>
      </c>
      <c r="I571" t="s">
        <v>408</v>
      </c>
      <c r="J571" t="s">
        <v>409</v>
      </c>
      <c r="K571" t="s">
        <v>41</v>
      </c>
      <c r="L571">
        <v>6</v>
      </c>
      <c r="M571" t="s">
        <v>33</v>
      </c>
      <c r="N571">
        <v>60000015461254</v>
      </c>
      <c r="O571">
        <v>60000016462669</v>
      </c>
      <c r="P571">
        <v>140256000002238</v>
      </c>
      <c r="R571" t="s">
        <v>34</v>
      </c>
      <c r="S571" t="s">
        <v>35</v>
      </c>
      <c r="T571" t="s">
        <v>36</v>
      </c>
      <c r="W571" t="s">
        <v>37</v>
      </c>
      <c r="AC571" t="s">
        <v>4936</v>
      </c>
      <c r="AD571" t="s">
        <v>1437</v>
      </c>
      <c r="AE571" s="14" t="str">
        <f t="shared" si="593"/>
        <v>Entreguei o artigo sobre HAND, demostrando as formas de diagnostico propostas e falando da importância do assunto devido ao impacto na vida dos pacts, Dr disse ser dificil o diagnostico, apesar de estar mais atento. Confirmou ter recebido o contato da agencia sobre sua participação no ATHUS e que esta tudo ok!</v>
      </c>
      <c r="AF571" s="14" t="str">
        <f t="shared" si="603"/>
        <v>Entreguei o artigo sobre HAND, demostrando as formas de diagnostico propostas e falando da importância do assunto devido ao impacto na vida dos pacts, Dr disse ser dificil o diagnostico, apesar de estar mais atento. Confirmou ter recebido o contato da agencia sobre sua participação no ATHUS e que esta tudo ok!</v>
      </c>
      <c r="AG571" s="14">
        <f t="shared" si="604"/>
        <v>1</v>
      </c>
      <c r="AH571" s="14">
        <f t="shared" ref="AH571:AL571" si="659">IFERROR(FIND("#",$AF571,AG571+1),LEN($AF571)+1)</f>
        <v>312</v>
      </c>
      <c r="AI571" s="14">
        <f t="shared" si="659"/>
        <v>312</v>
      </c>
      <c r="AJ571" s="14">
        <f t="shared" si="659"/>
        <v>312</v>
      </c>
      <c r="AK571" s="14">
        <f t="shared" si="659"/>
        <v>312</v>
      </c>
      <c r="AL571" s="14">
        <f t="shared" si="659"/>
        <v>312</v>
      </c>
      <c r="AM571" s="14" t="str">
        <f t="shared" si="625"/>
        <v>Entreguei o artigo sobre HAND, demostrando as formas de diagnostico propostas e falando da importância do assunto devido ao impacto na vida dos pacts, Dr disse ser dificil o diagnostico, apesar de estar mais atento. Confirmou ter recebido o contato da agencia sobre sua participação no ATHUS e que esta tudo ok!</v>
      </c>
      <c r="AN571" s="14" t="str">
        <f t="shared" si="626"/>
        <v/>
      </c>
      <c r="AO571" s="14" t="str">
        <f t="shared" si="627"/>
        <v/>
      </c>
      <c r="AP571" s="14" t="str">
        <f t="shared" si="628"/>
        <v/>
      </c>
      <c r="AQ571" s="14" t="str">
        <f t="shared" si="629"/>
        <v/>
      </c>
      <c r="AR571" s="14" t="str">
        <f t="shared" si="630"/>
        <v/>
      </c>
    </row>
    <row r="572" spans="1:44" x14ac:dyDescent="0.25">
      <c r="A572">
        <v>1</v>
      </c>
      <c r="B572" t="s">
        <v>28</v>
      </c>
      <c r="C572">
        <v>393103</v>
      </c>
      <c r="D572" s="40">
        <v>41397.402777777803</v>
      </c>
      <c r="E572" s="40">
        <v>41397.638888888898</v>
      </c>
      <c r="F572" s="40">
        <v>41397.602083333302</v>
      </c>
      <c r="G572" t="s">
        <v>29</v>
      </c>
      <c r="H572">
        <v>140256000001426</v>
      </c>
      <c r="I572" t="s">
        <v>2287</v>
      </c>
      <c r="J572" t="s">
        <v>2288</v>
      </c>
      <c r="K572" t="s">
        <v>45</v>
      </c>
      <c r="M572" t="s">
        <v>33</v>
      </c>
      <c r="N572">
        <v>60000015461254</v>
      </c>
      <c r="O572">
        <v>60000016462669</v>
      </c>
      <c r="P572">
        <v>140256000002222</v>
      </c>
      <c r="R572" t="s">
        <v>34</v>
      </c>
      <c r="S572" t="s">
        <v>35</v>
      </c>
      <c r="T572" t="s">
        <v>36</v>
      </c>
      <c r="W572" t="s">
        <v>37</v>
      </c>
      <c r="AC572" t="s">
        <v>4937</v>
      </c>
      <c r="AD572" t="s">
        <v>1437</v>
      </c>
      <c r="AE572" s="14" t="str">
        <f t="shared" si="593"/>
        <v>Entreguei o artigo sobre HAND, demostrando as formas de diagnostico propostas e falando da importância do assunto devido ao impacto na vida dos pacts, Dr relatou ser uma comorbidades de difícil diagnostico e manejo, mas que tem procurado estar mais atenta aos sinais e sintomas dos pacts. Gostou muito da proposta do artigo</v>
      </c>
      <c r="AF572" s="14" t="str">
        <f t="shared" si="603"/>
        <v>Entreguei o artigo sobre HAND, demostrando as formas de diagnostico propostas e falando da importância do assunto devido ao impacto na vida dos pacts, Dr relatou ser uma comorbidades de difícil diagnostico e manejo, mas que tem procurado estar mais atenta aos sinais e sintomas dos pacts. Gostou muito da proposta do artigo</v>
      </c>
      <c r="AG572" s="14">
        <f t="shared" si="604"/>
        <v>1</v>
      </c>
      <c r="AH572" s="14">
        <f t="shared" ref="AH572:AL572" si="660">IFERROR(FIND("#",$AF572,AG572+1),LEN($AF572)+1)</f>
        <v>324</v>
      </c>
      <c r="AI572" s="14">
        <f t="shared" si="660"/>
        <v>324</v>
      </c>
      <c r="AJ572" s="14">
        <f t="shared" si="660"/>
        <v>324</v>
      </c>
      <c r="AK572" s="14">
        <f t="shared" si="660"/>
        <v>324</v>
      </c>
      <c r="AL572" s="14">
        <f t="shared" si="660"/>
        <v>324</v>
      </c>
      <c r="AM572" s="14" t="str">
        <f t="shared" si="625"/>
        <v>Entreguei o artigo sobre HAND, demostrando as formas de diagnostico propostas e falando da importância do assunto devido ao impacto na vida dos pacts, Dr relatou ser uma comorbidades de difícil diagnostico e manejo, mas que tem procurado estar mais atenta aos sinais e sintomas dos pacts. Gostou muito da proposta do artigo</v>
      </c>
      <c r="AN572" s="14" t="str">
        <f t="shared" si="626"/>
        <v/>
      </c>
      <c r="AO572" s="14" t="str">
        <f t="shared" si="627"/>
        <v/>
      </c>
      <c r="AP572" s="14" t="str">
        <f t="shared" si="628"/>
        <v/>
      </c>
      <c r="AQ572" s="14" t="str">
        <f t="shared" si="629"/>
        <v/>
      </c>
      <c r="AR572" s="14" t="str">
        <f t="shared" si="630"/>
        <v/>
      </c>
    </row>
    <row r="573" spans="1:44" x14ac:dyDescent="0.25">
      <c r="A573">
        <v>1</v>
      </c>
      <c r="B573" t="s">
        <v>28</v>
      </c>
      <c r="C573">
        <v>393103</v>
      </c>
      <c r="D573" s="40">
        <v>41397.402777777803</v>
      </c>
      <c r="E573" s="40">
        <v>41397.640277777798</v>
      </c>
      <c r="F573" s="40">
        <v>41397.602083333302</v>
      </c>
      <c r="G573" t="s">
        <v>29</v>
      </c>
      <c r="H573">
        <v>140256000001404</v>
      </c>
      <c r="I573" t="s">
        <v>2296</v>
      </c>
      <c r="J573" t="s">
        <v>2297</v>
      </c>
      <c r="K573" t="s">
        <v>45</v>
      </c>
      <c r="M573" t="s">
        <v>33</v>
      </c>
      <c r="N573">
        <v>60000015461254</v>
      </c>
      <c r="O573">
        <v>60000016462669</v>
      </c>
      <c r="P573">
        <v>140256000002230</v>
      </c>
      <c r="R573" t="s">
        <v>34</v>
      </c>
      <c r="S573" t="s">
        <v>35</v>
      </c>
      <c r="T573" t="s">
        <v>36</v>
      </c>
      <c r="W573" t="s">
        <v>37</v>
      </c>
      <c r="AC573" t="s">
        <v>4938</v>
      </c>
      <c r="AD573" t="s">
        <v>1437</v>
      </c>
      <c r="AE573" s="14" t="str">
        <f t="shared" si="593"/>
        <v>Entreguei o artigo sobre HAND, demostrando as formas de diagnostico propostas e falando da importância do assunto devido ao impacto na vida dos pacts, Dra relatou ser uma comorbidades de difícil diagnostico e manejo, mas que tem procurado estar mais atenta aos sinais e sintomas dos pacts. Gostou muito da proposta do artigo</v>
      </c>
      <c r="AF573" s="14" t="str">
        <f t="shared" si="603"/>
        <v>Entreguei o artigo sobre HAND, demostrando as formas de diagnostico propostas e falando da importância do assunto devido ao impacto na vida dos pacts, Dra relatou ser uma comorbidades de difícil diagnostico e manejo, mas que tem procurado estar mais atenta aos sinais e sintomas dos pacts. Gostou muito da proposta do artigo</v>
      </c>
      <c r="AG573" s="14">
        <f t="shared" si="604"/>
        <v>1</v>
      </c>
      <c r="AH573" s="14">
        <f t="shared" ref="AH573:AL573" si="661">IFERROR(FIND("#",$AF573,AG573+1),LEN($AF573)+1)</f>
        <v>325</v>
      </c>
      <c r="AI573" s="14">
        <f t="shared" si="661"/>
        <v>325</v>
      </c>
      <c r="AJ573" s="14">
        <f t="shared" si="661"/>
        <v>325</v>
      </c>
      <c r="AK573" s="14">
        <f t="shared" si="661"/>
        <v>325</v>
      </c>
      <c r="AL573" s="14">
        <f t="shared" si="661"/>
        <v>325</v>
      </c>
      <c r="AM573" s="14" t="str">
        <f t="shared" si="625"/>
        <v>Entreguei o artigo sobre HAND, demostrando as formas de diagnostico propostas e falando da importância do assunto devido ao impacto na vida dos pacts, Dra relatou ser uma comorbidades de difícil diagnostico e manejo, mas que tem procurado estar mais atenta aos sinais e sintomas dos pacts. Gostou muito da proposta do artigo</v>
      </c>
      <c r="AN573" s="14" t="str">
        <f t="shared" si="626"/>
        <v/>
      </c>
      <c r="AO573" s="14" t="str">
        <f t="shared" si="627"/>
        <v/>
      </c>
      <c r="AP573" s="14" t="str">
        <f t="shared" si="628"/>
        <v/>
      </c>
      <c r="AQ573" s="14" t="str">
        <f t="shared" si="629"/>
        <v/>
      </c>
      <c r="AR573" s="14" t="str">
        <f t="shared" si="630"/>
        <v/>
      </c>
    </row>
    <row r="574" spans="1:44" x14ac:dyDescent="0.25">
      <c r="A574">
        <v>1</v>
      </c>
      <c r="B574" t="s">
        <v>28</v>
      </c>
      <c r="C574">
        <v>393103</v>
      </c>
      <c r="D574" s="40">
        <v>41397.368055555598</v>
      </c>
      <c r="E574" s="40">
        <v>41397.636805555601</v>
      </c>
      <c r="F574" s="40">
        <v>41397.602083333302</v>
      </c>
      <c r="G574" t="s">
        <v>29</v>
      </c>
      <c r="H574">
        <v>140256000001415</v>
      </c>
      <c r="I574" t="s">
        <v>2293</v>
      </c>
      <c r="J574" t="s">
        <v>2294</v>
      </c>
      <c r="K574" t="s">
        <v>41</v>
      </c>
      <c r="M574" t="s">
        <v>33</v>
      </c>
      <c r="N574">
        <v>60000015461254</v>
      </c>
      <c r="O574">
        <v>60000016462669</v>
      </c>
      <c r="P574">
        <v>140256000002214</v>
      </c>
      <c r="R574" t="s">
        <v>34</v>
      </c>
      <c r="S574" t="s">
        <v>35</v>
      </c>
      <c r="T574" t="s">
        <v>36</v>
      </c>
      <c r="W574" t="s">
        <v>37</v>
      </c>
      <c r="AC574" t="s">
        <v>4939</v>
      </c>
      <c r="AD574" t="s">
        <v>1437</v>
      </c>
      <c r="AE574" s="14" t="str">
        <f t="shared" si="593"/>
        <v>Entreguei o artigo sobre HAND, demostrando as formas de diagnostico propostas e falando da importância do assunto devido ao impacto na vida dos pacts, Dra relatou ser uma comorbidades de difícil diagnostico e manejo, mas que tem procurado estar mais atenta aos sinais e sintomas dos pacts. Gostou muito da proposta do artigo.</v>
      </c>
      <c r="AF574" s="14" t="str">
        <f t="shared" si="603"/>
        <v>Entreguei o artigo sobre HAND, demostrando as formas de diagnostico propostas e falando da importância do assunto devido ao impacto na vida dos pacts, Dra relatou ser uma comorbidades de difícil diagnostico e manejo, mas que tem procurado estar mais atenta aos sinais e sintomas dos pacts. Gostou muito da proposta do artigo.</v>
      </c>
      <c r="AG574" s="14">
        <f t="shared" si="604"/>
        <v>1</v>
      </c>
      <c r="AH574" s="14">
        <f t="shared" ref="AH574:AL574" si="662">IFERROR(FIND("#",$AF574,AG574+1),LEN($AF574)+1)</f>
        <v>326</v>
      </c>
      <c r="AI574" s="14">
        <f t="shared" si="662"/>
        <v>326</v>
      </c>
      <c r="AJ574" s="14">
        <f t="shared" si="662"/>
        <v>326</v>
      </c>
      <c r="AK574" s="14">
        <f t="shared" si="662"/>
        <v>326</v>
      </c>
      <c r="AL574" s="14">
        <f t="shared" si="662"/>
        <v>326</v>
      </c>
      <c r="AM574" s="14" t="str">
        <f t="shared" si="625"/>
        <v>Entreguei o artigo sobre HAND, demostrando as formas de diagnostico propostas e falando da importância do assunto devido ao impacto na vida dos pacts, Dra relatou ser uma comorbidades de difícil diagnostico e manejo, mas que tem procurado estar mais atenta aos sinais e sintomas dos pacts. Gostou muito da proposta do artigo.</v>
      </c>
      <c r="AN574" s="14" t="str">
        <f t="shared" si="626"/>
        <v/>
      </c>
      <c r="AO574" s="14" t="str">
        <f t="shared" si="627"/>
        <v/>
      </c>
      <c r="AP574" s="14" t="str">
        <f t="shared" si="628"/>
        <v/>
      </c>
      <c r="AQ574" s="14" t="str">
        <f t="shared" si="629"/>
        <v/>
      </c>
      <c r="AR574" s="14" t="str">
        <f t="shared" si="630"/>
        <v/>
      </c>
    </row>
    <row r="575" spans="1:44" x14ac:dyDescent="0.25">
      <c r="A575">
        <v>1</v>
      </c>
      <c r="B575" t="s">
        <v>28</v>
      </c>
      <c r="C575">
        <v>393103</v>
      </c>
      <c r="D575" s="40">
        <v>41396.71875</v>
      </c>
      <c r="E575" s="40">
        <v>41396.806250000001</v>
      </c>
      <c r="F575" s="40">
        <v>41397.306944444397</v>
      </c>
      <c r="G575" t="s">
        <v>29</v>
      </c>
      <c r="H575">
        <v>60000012554399</v>
      </c>
      <c r="I575" t="s">
        <v>445</v>
      </c>
      <c r="J575" t="s">
        <v>446</v>
      </c>
      <c r="K575" t="s">
        <v>32</v>
      </c>
      <c r="L575">
        <v>6</v>
      </c>
      <c r="M575" t="s">
        <v>33</v>
      </c>
      <c r="N575">
        <v>60000015461254</v>
      </c>
      <c r="O575">
        <v>60000016462669</v>
      </c>
      <c r="P575">
        <v>140256000002193</v>
      </c>
      <c r="R575" t="s">
        <v>34</v>
      </c>
      <c r="S575" t="s">
        <v>35</v>
      </c>
      <c r="T575" t="s">
        <v>36</v>
      </c>
      <c r="W575" t="s">
        <v>37</v>
      </c>
      <c r="AC575" t="s">
        <v>4940</v>
      </c>
      <c r="AD575" t="s">
        <v>1437</v>
      </c>
      <c r="AE575" s="14" t="str">
        <f t="shared" si="593"/>
        <v>Entreguei a separar sobre HAND, Dra aparentemente optou do material, disse ser difícil de incluir mais esta avaliação na rotina, devido a quantidade de pacientes que precisa atender e o tempo curto de consulta, apesar de saber da relevância do assunto.</v>
      </c>
      <c r="AF575" s="14" t="str">
        <f t="shared" si="603"/>
        <v>Entreguei a separar sobre HAND, Dra aparentemente optou do material, disse ser difícil de incluir mais esta avaliação na rotina, devido a quantidade de pacientes que precisa atender e o tempo curto de consulta, apesar de saber da relevância do assunto.</v>
      </c>
      <c r="AG575" s="14">
        <f t="shared" si="604"/>
        <v>1</v>
      </c>
      <c r="AH575" s="14">
        <f t="shared" ref="AH575:AL575" si="663">IFERROR(FIND("#",$AF575,AG575+1),LEN($AF575)+1)</f>
        <v>253</v>
      </c>
      <c r="AI575" s="14">
        <f t="shared" si="663"/>
        <v>253</v>
      </c>
      <c r="AJ575" s="14">
        <f t="shared" si="663"/>
        <v>253</v>
      </c>
      <c r="AK575" s="14">
        <f t="shared" si="663"/>
        <v>253</v>
      </c>
      <c r="AL575" s="14">
        <f t="shared" si="663"/>
        <v>253</v>
      </c>
      <c r="AM575" s="14" t="str">
        <f t="shared" si="625"/>
        <v>Entreguei a separar sobre HAND, Dra aparentemente optou do material, disse ser difícil de incluir mais esta avaliação na rotina, devido a quantidade de pacientes que precisa atender e o tempo curto de consulta, apesar de saber da relevância do assunto.</v>
      </c>
      <c r="AN575" s="14" t="str">
        <f t="shared" si="626"/>
        <v/>
      </c>
      <c r="AO575" s="14" t="str">
        <f t="shared" si="627"/>
        <v/>
      </c>
      <c r="AP575" s="14" t="str">
        <f t="shared" si="628"/>
        <v/>
      </c>
      <c r="AQ575" s="14" t="str">
        <f t="shared" si="629"/>
        <v/>
      </c>
      <c r="AR575" s="14" t="str">
        <f t="shared" si="630"/>
        <v/>
      </c>
    </row>
    <row r="576" spans="1:44" x14ac:dyDescent="0.25">
      <c r="A576">
        <v>1</v>
      </c>
      <c r="B576" t="s">
        <v>28</v>
      </c>
      <c r="C576">
        <v>393103</v>
      </c>
      <c r="D576" s="40">
        <v>41396.638888888898</v>
      </c>
      <c r="E576" s="40">
        <v>41396.8034722222</v>
      </c>
      <c r="F576" s="40">
        <v>41397.306944444397</v>
      </c>
      <c r="G576" t="s">
        <v>110</v>
      </c>
      <c r="H576">
        <v>60000016840857</v>
      </c>
      <c r="J576" t="s">
        <v>2335</v>
      </c>
      <c r="M576" t="s">
        <v>33</v>
      </c>
      <c r="N576">
        <v>60000015461254</v>
      </c>
      <c r="O576">
        <v>60000016462669</v>
      </c>
      <c r="P576">
        <v>140256000002185</v>
      </c>
      <c r="R576" t="s">
        <v>34</v>
      </c>
      <c r="S576" t="s">
        <v>35</v>
      </c>
      <c r="W576" t="s">
        <v>37</v>
      </c>
      <c r="AC576" t="s">
        <v>4941</v>
      </c>
      <c r="AD576" t="s">
        <v>1437</v>
      </c>
      <c r="AE576" s="14" t="str">
        <f t="shared" si="593"/>
        <v>Perguntei como esta a saída de ARV e se notou impacto com o novo consenso, disse que os casos novos esta na media, com leve aumento devido a entrada de novo medico.</v>
      </c>
      <c r="AF576" s="14" t="str">
        <f t="shared" si="603"/>
        <v>Perguntei como esta a saída de ARV e se notou impacto com o novo consenso, disse que os casos novos esta na media, com leve aumento devido a entrada de novo medico.</v>
      </c>
      <c r="AG576" s="14">
        <f t="shared" si="604"/>
        <v>1</v>
      </c>
      <c r="AH576" s="14">
        <f t="shared" ref="AH576:AL576" si="664">IFERROR(FIND("#",$AF576,AG576+1),LEN($AF576)+1)</f>
        <v>165</v>
      </c>
      <c r="AI576" s="14">
        <f t="shared" si="664"/>
        <v>165</v>
      </c>
      <c r="AJ576" s="14">
        <f t="shared" si="664"/>
        <v>165</v>
      </c>
      <c r="AK576" s="14">
        <f t="shared" si="664"/>
        <v>165</v>
      </c>
      <c r="AL576" s="14">
        <f t="shared" si="664"/>
        <v>165</v>
      </c>
      <c r="AM576" s="14" t="str">
        <f t="shared" si="625"/>
        <v>Perguntei como esta a saída de ARV e se notou impacto com o novo consenso, disse que os casos novos esta na media, com leve aumento devido a entrada de novo medico.</v>
      </c>
      <c r="AN576" s="14" t="str">
        <f t="shared" si="626"/>
        <v/>
      </c>
      <c r="AO576" s="14" t="str">
        <f t="shared" si="627"/>
        <v/>
      </c>
      <c r="AP576" s="14" t="str">
        <f t="shared" si="628"/>
        <v/>
      </c>
      <c r="AQ576" s="14" t="str">
        <f t="shared" si="629"/>
        <v/>
      </c>
      <c r="AR576" s="14" t="str">
        <f t="shared" si="630"/>
        <v/>
      </c>
    </row>
    <row r="577" spans="1:44" x14ac:dyDescent="0.25">
      <c r="A577">
        <v>1</v>
      </c>
      <c r="B577" t="s">
        <v>28</v>
      </c>
      <c r="C577">
        <v>393103</v>
      </c>
      <c r="D577" s="40">
        <v>41396.604166666701</v>
      </c>
      <c r="E577" s="40">
        <v>41396.800694444399</v>
      </c>
      <c r="F577" s="40">
        <v>41397.306944444397</v>
      </c>
      <c r="G577" t="s">
        <v>29</v>
      </c>
      <c r="H577">
        <v>60000017152570</v>
      </c>
      <c r="I577" t="s">
        <v>2207</v>
      </c>
      <c r="J577" t="s">
        <v>2208</v>
      </c>
      <c r="K577" t="s">
        <v>41</v>
      </c>
      <c r="L577">
        <v>6</v>
      </c>
      <c r="M577" t="s">
        <v>33</v>
      </c>
      <c r="N577">
        <v>60000015461254</v>
      </c>
      <c r="O577">
        <v>60000016462669</v>
      </c>
      <c r="P577">
        <v>140256000002176</v>
      </c>
      <c r="R577" t="s">
        <v>34</v>
      </c>
      <c r="S577" t="s">
        <v>35</v>
      </c>
      <c r="T577" t="s">
        <v>36</v>
      </c>
      <c r="W577" t="s">
        <v>37</v>
      </c>
      <c r="AC577" t="s">
        <v>4942</v>
      </c>
      <c r="AD577" t="s">
        <v>1437</v>
      </c>
      <c r="AE577" s="14" t="str">
        <f t="shared" si="593"/>
        <v>Adordei a separar de HAND, Dra elogiou o material dizendo que ira avalia-lo, tem vários pacients que possivelmente sao portadores de HAND, porém disse ser difícil de diagnosticar, principalmente agora que não tem mais psiquiatra na unidade.</v>
      </c>
      <c r="AF577" s="14" t="str">
        <f t="shared" si="603"/>
        <v>Adordei a separar de HAND, Dra elogiou o material dizendo que ira avalia-lo, tem vários pacients que possivelmente sao portadores de HAND, porém disse ser difícil de diagnosticar, principalmente agora que não tem mais psiquiatra na unidade.</v>
      </c>
      <c r="AG577" s="14">
        <f t="shared" si="604"/>
        <v>1</v>
      </c>
      <c r="AH577" s="14">
        <f t="shared" ref="AH577:AL577" si="665">IFERROR(FIND("#",$AF577,AG577+1),LEN($AF577)+1)</f>
        <v>241</v>
      </c>
      <c r="AI577" s="14">
        <f t="shared" si="665"/>
        <v>241</v>
      </c>
      <c r="AJ577" s="14">
        <f t="shared" si="665"/>
        <v>241</v>
      </c>
      <c r="AK577" s="14">
        <f t="shared" si="665"/>
        <v>241</v>
      </c>
      <c r="AL577" s="14">
        <f t="shared" si="665"/>
        <v>241</v>
      </c>
      <c r="AM577" s="14" t="str">
        <f t="shared" si="625"/>
        <v>Adordei a separar de HAND, Dra elogiou o material dizendo que ira avalia-lo, tem vários pacients que possivelmente sao portadores de HAND, porém disse ser difícil de diagnosticar, principalmente agora que não tem mais psiquiatra na unidade.</v>
      </c>
      <c r="AN577" s="14" t="str">
        <f t="shared" si="626"/>
        <v/>
      </c>
      <c r="AO577" s="14" t="str">
        <f t="shared" si="627"/>
        <v/>
      </c>
      <c r="AP577" s="14" t="str">
        <f t="shared" si="628"/>
        <v/>
      </c>
      <c r="AQ577" s="14" t="str">
        <f t="shared" si="629"/>
        <v/>
      </c>
      <c r="AR577" s="14" t="str">
        <f t="shared" si="630"/>
        <v/>
      </c>
    </row>
    <row r="578" spans="1:44" x14ac:dyDescent="0.25">
      <c r="A578">
        <v>1</v>
      </c>
      <c r="B578" t="s">
        <v>28</v>
      </c>
      <c r="C578">
        <v>393103</v>
      </c>
      <c r="D578" s="40">
        <v>41396.604166666701</v>
      </c>
      <c r="E578" s="40">
        <v>41396.800694444399</v>
      </c>
      <c r="F578" s="40">
        <v>41397.306944444397</v>
      </c>
      <c r="G578" t="s">
        <v>29</v>
      </c>
      <c r="H578">
        <v>60000017152570</v>
      </c>
      <c r="I578" t="s">
        <v>2207</v>
      </c>
      <c r="J578" t="s">
        <v>2208</v>
      </c>
      <c r="K578" t="s">
        <v>41</v>
      </c>
      <c r="L578">
        <v>6</v>
      </c>
      <c r="M578" t="s">
        <v>33</v>
      </c>
      <c r="N578">
        <v>60000015461254</v>
      </c>
      <c r="O578">
        <v>60000016462669</v>
      </c>
      <c r="P578">
        <v>140256000002176</v>
      </c>
      <c r="R578" t="s">
        <v>34</v>
      </c>
      <c r="S578" t="s">
        <v>35</v>
      </c>
      <c r="T578" t="s">
        <v>36</v>
      </c>
      <c r="W578" t="s">
        <v>37</v>
      </c>
      <c r="AC578" t="s">
        <v>4942</v>
      </c>
      <c r="AD578" t="s">
        <v>1437</v>
      </c>
      <c r="AE578" s="14" t="str">
        <f t="shared" ref="AE578:AE641" si="666">SUBSTITUTE(AC578,"# ","#")</f>
        <v>Adordei a separar de HAND, Dra elogiou o material dizendo que ira avalia-lo, tem vários pacients que possivelmente sao portadores de HAND, porém disse ser difícil de diagnosticar, principalmente agora que não tem mais psiquiatra na unidade.</v>
      </c>
      <c r="AF578" s="14" t="str">
        <f t="shared" si="603"/>
        <v>Adordei a separar de HAND, Dra elogiou o material dizendo que ira avalia-lo, tem vários pacients que possivelmente sao portadores de HAND, porém disse ser difícil de diagnosticar, principalmente agora que não tem mais psiquiatra na unidade.</v>
      </c>
      <c r="AG578" s="14">
        <f t="shared" si="604"/>
        <v>1</v>
      </c>
      <c r="AH578" s="14">
        <f t="shared" ref="AH578:AL578" si="667">IFERROR(FIND("#",$AF578,AG578+1),LEN($AF578)+1)</f>
        <v>241</v>
      </c>
      <c r="AI578" s="14">
        <f t="shared" si="667"/>
        <v>241</v>
      </c>
      <c r="AJ578" s="14">
        <f t="shared" si="667"/>
        <v>241</v>
      </c>
      <c r="AK578" s="14">
        <f t="shared" si="667"/>
        <v>241</v>
      </c>
      <c r="AL578" s="14">
        <f t="shared" si="667"/>
        <v>241</v>
      </c>
      <c r="AM578" s="14" t="str">
        <f t="shared" si="625"/>
        <v>Adordei a separar de HAND, Dra elogiou o material dizendo que ira avalia-lo, tem vários pacients que possivelmente sao portadores de HAND, porém disse ser difícil de diagnosticar, principalmente agora que não tem mais psiquiatra na unidade.</v>
      </c>
      <c r="AN578" s="14" t="str">
        <f t="shared" si="626"/>
        <v/>
      </c>
      <c r="AO578" s="14" t="str">
        <f t="shared" si="627"/>
        <v/>
      </c>
      <c r="AP578" s="14" t="str">
        <f t="shared" si="628"/>
        <v/>
      </c>
      <c r="AQ578" s="14" t="str">
        <f t="shared" si="629"/>
        <v/>
      </c>
      <c r="AR578" s="14" t="str">
        <f t="shared" si="630"/>
        <v/>
      </c>
    </row>
    <row r="579" spans="1:44" x14ac:dyDescent="0.25">
      <c r="A579">
        <v>1</v>
      </c>
      <c r="B579" t="s">
        <v>28</v>
      </c>
      <c r="C579">
        <v>393103</v>
      </c>
      <c r="D579" s="40">
        <v>41396.430555555598</v>
      </c>
      <c r="E579" s="40">
        <v>41396.797222222202</v>
      </c>
      <c r="F579" s="40">
        <v>41396.758333333302</v>
      </c>
      <c r="G579" t="s">
        <v>29</v>
      </c>
      <c r="H579">
        <v>60000012298127</v>
      </c>
      <c r="I579" t="s">
        <v>451</v>
      </c>
      <c r="J579" t="s">
        <v>452</v>
      </c>
      <c r="K579" t="s">
        <v>238</v>
      </c>
      <c r="M579" t="s">
        <v>33</v>
      </c>
      <c r="N579">
        <v>60000015461254</v>
      </c>
      <c r="O579">
        <v>60000016462669</v>
      </c>
      <c r="P579">
        <v>140256000002167</v>
      </c>
      <c r="R579" t="s">
        <v>34</v>
      </c>
      <c r="S579" t="s">
        <v>35</v>
      </c>
      <c r="T579" t="s">
        <v>36</v>
      </c>
      <c r="W579" t="s">
        <v>37</v>
      </c>
      <c r="X579" t="s">
        <v>176</v>
      </c>
      <c r="AC579" t="s">
        <v>4943</v>
      </c>
      <c r="AD579" t="s">
        <v>1437</v>
      </c>
      <c r="AE579" s="14" t="str">
        <f t="shared" si="666"/>
        <v>Conversamos sobre o artigo de HAND, Dra relatou que o assunto é muito relevante, que esta bastante preocupada com as crianças e adolescentes devido ao tempo e exposição. Disse que tem um adolescente de 13 anos em acompanhamento que esta com HAND em estagio avançado.</v>
      </c>
      <c r="AF579" s="14" t="str">
        <f t="shared" si="603"/>
        <v>Conversamos sobre o artigo de HAND, Dra relatou que o assunto é muito relevante, que esta bastante preocupada com as crianças e adolescentes devido ao tempo e exposição. Disse que tem um adolescente de 13 anos em acompanhamento que esta com HAND em estagio avançado.</v>
      </c>
      <c r="AG579" s="14">
        <f t="shared" si="604"/>
        <v>1</v>
      </c>
      <c r="AH579" s="14">
        <f t="shared" ref="AH579:AL579" si="668">IFERROR(FIND("#",$AF579,AG579+1),LEN($AF579)+1)</f>
        <v>267</v>
      </c>
      <c r="AI579" s="14">
        <f t="shared" si="668"/>
        <v>267</v>
      </c>
      <c r="AJ579" s="14">
        <f t="shared" si="668"/>
        <v>267</v>
      </c>
      <c r="AK579" s="14">
        <f t="shared" si="668"/>
        <v>267</v>
      </c>
      <c r="AL579" s="14">
        <f t="shared" si="668"/>
        <v>267</v>
      </c>
      <c r="AM579" s="14" t="str">
        <f t="shared" si="625"/>
        <v>Conversamos sobre o artigo de HAND, Dra relatou que o assunto é muito relevante, que esta bastante preocupada com as crianças e adolescentes devido ao tempo e exposição. Disse que tem um adolescente de 13 anos em acompanhamento que esta com HAND em estagio avançado.</v>
      </c>
      <c r="AN579" s="14" t="str">
        <f t="shared" si="626"/>
        <v/>
      </c>
      <c r="AO579" s="14" t="str">
        <f t="shared" si="627"/>
        <v/>
      </c>
      <c r="AP579" s="14" t="str">
        <f t="shared" si="628"/>
        <v/>
      </c>
      <c r="AQ579" s="14" t="str">
        <f t="shared" si="629"/>
        <v/>
      </c>
      <c r="AR579" s="14" t="str">
        <f t="shared" si="630"/>
        <v/>
      </c>
    </row>
    <row r="580" spans="1:44" x14ac:dyDescent="0.25">
      <c r="A580">
        <v>1</v>
      </c>
      <c r="B580" t="s">
        <v>28</v>
      </c>
      <c r="C580">
        <v>393103</v>
      </c>
      <c r="D580" s="40">
        <v>41396.357638888898</v>
      </c>
      <c r="E580" s="40">
        <v>41396.793055555601</v>
      </c>
      <c r="F580" s="40">
        <v>41396.758333333302</v>
      </c>
      <c r="G580" t="s">
        <v>110</v>
      </c>
      <c r="H580">
        <v>60000016840204</v>
      </c>
      <c r="J580" t="s">
        <v>406</v>
      </c>
      <c r="M580" t="s">
        <v>33</v>
      </c>
      <c r="N580">
        <v>60000015461254</v>
      </c>
      <c r="O580">
        <v>60000016462669</v>
      </c>
      <c r="P580">
        <v>140256000002159</v>
      </c>
      <c r="R580" t="s">
        <v>34</v>
      </c>
      <c r="S580" t="s">
        <v>35</v>
      </c>
      <c r="W580" t="s">
        <v>37</v>
      </c>
      <c r="AC580" t="s">
        <v>4944</v>
      </c>
      <c r="AD580" t="s">
        <v>1437</v>
      </c>
      <c r="AE580" s="14" t="str">
        <f t="shared" si="666"/>
        <v>Conversamos sobe os novos pacts, disse que continuam atendendo somente que esta com CD4 muito baixo e por isto esta bastante limitado a entrada de casos novos. Não notou troca de Kaletra e as prescrições continuam endo de posologia convencional.</v>
      </c>
      <c r="AF580" s="14" t="str">
        <f t="shared" si="603"/>
        <v>Conversamos sobe os novos pacts, disse que continuam atendendo somente que esta com CD4 muito baixo e por isto esta bastante limitado a entrada de casos novos. Não notou troca de Kaletra e as prescrições continuam endo de posologia convencional.</v>
      </c>
      <c r="AG580" s="14">
        <f t="shared" si="604"/>
        <v>1</v>
      </c>
      <c r="AH580" s="14">
        <f t="shared" ref="AH580:AL580" si="669">IFERROR(FIND("#",$AF580,AG580+1),LEN($AF580)+1)</f>
        <v>246</v>
      </c>
      <c r="AI580" s="14">
        <f t="shared" si="669"/>
        <v>246</v>
      </c>
      <c r="AJ580" s="14">
        <f t="shared" si="669"/>
        <v>246</v>
      </c>
      <c r="AK580" s="14">
        <f t="shared" si="669"/>
        <v>246</v>
      </c>
      <c r="AL580" s="14">
        <f t="shared" si="669"/>
        <v>246</v>
      </c>
      <c r="AM580" s="14" t="str">
        <f t="shared" si="625"/>
        <v>Conversamos sobe os novos pacts, disse que continuam atendendo somente que esta com CD4 muito baixo e por isto esta bastante limitado a entrada de casos novos. Não notou troca de Kaletra e as prescrições continuam endo de posologia convencional.</v>
      </c>
      <c r="AN580" s="14" t="str">
        <f t="shared" si="626"/>
        <v/>
      </c>
      <c r="AO580" s="14" t="str">
        <f t="shared" si="627"/>
        <v/>
      </c>
      <c r="AP580" s="14" t="str">
        <f t="shared" si="628"/>
        <v/>
      </c>
      <c r="AQ580" s="14" t="str">
        <f t="shared" si="629"/>
        <v/>
      </c>
      <c r="AR580" s="14" t="str">
        <f t="shared" si="630"/>
        <v/>
      </c>
    </row>
    <row r="581" spans="1:44" x14ac:dyDescent="0.25">
      <c r="A581">
        <v>1</v>
      </c>
      <c r="B581" t="s">
        <v>28</v>
      </c>
      <c r="C581">
        <v>393103</v>
      </c>
      <c r="D581" s="40">
        <v>41394.697916666701</v>
      </c>
      <c r="E581" s="40">
        <v>41394.740277777797</v>
      </c>
      <c r="F581" s="40">
        <v>41396.300000000003</v>
      </c>
      <c r="G581" t="s">
        <v>29</v>
      </c>
      <c r="H581">
        <v>60000017152570</v>
      </c>
      <c r="I581" t="s">
        <v>2207</v>
      </c>
      <c r="J581" t="s">
        <v>2208</v>
      </c>
      <c r="K581" t="s">
        <v>41</v>
      </c>
      <c r="L581">
        <v>6</v>
      </c>
      <c r="M581" t="s">
        <v>33</v>
      </c>
      <c r="N581">
        <v>60000015461254</v>
      </c>
      <c r="O581">
        <v>60000016462669</v>
      </c>
      <c r="P581">
        <v>140256000002150</v>
      </c>
      <c r="R581" t="s">
        <v>34</v>
      </c>
      <c r="S581" t="s">
        <v>35</v>
      </c>
      <c r="T581" t="s">
        <v>36</v>
      </c>
      <c r="W581" t="s">
        <v>37</v>
      </c>
      <c r="AC581" t="s">
        <v>2209</v>
      </c>
      <c r="AD581" t="s">
        <v>1437</v>
      </c>
      <c r="AE581" s="14" t="str">
        <f t="shared" si="666"/>
        <v>Perguntei sua opinião sobre o material de DRC, disse ser muito bom, ajudando os infectologitas neste novo cenário, apesar de afirmar que o sistema muitas vezes ao da condição de fazer o necessário.</v>
      </c>
      <c r="AF581" s="14" t="str">
        <f t="shared" si="603"/>
        <v>Perguntei sua opinião sobre o material de DRC, disse ser muito bom, ajudando os infectologitas neste novo cenário, apesar de afirmar que o sistema muitas vezes ao da condição de fazer o necessário.</v>
      </c>
      <c r="AG581" s="14">
        <f t="shared" si="604"/>
        <v>1</v>
      </c>
      <c r="AH581" s="14">
        <f t="shared" ref="AH581:AL581" si="670">IFERROR(FIND("#",$AF581,AG581+1),LEN($AF581)+1)</f>
        <v>198</v>
      </c>
      <c r="AI581" s="14">
        <f t="shared" si="670"/>
        <v>198</v>
      </c>
      <c r="AJ581" s="14">
        <f t="shared" si="670"/>
        <v>198</v>
      </c>
      <c r="AK581" s="14">
        <f t="shared" si="670"/>
        <v>198</v>
      </c>
      <c r="AL581" s="14">
        <f t="shared" si="670"/>
        <v>198</v>
      </c>
      <c r="AM581" s="14" t="str">
        <f t="shared" si="625"/>
        <v>Perguntei sua opinião sobre o material de DRC, disse ser muito bom, ajudando os infectologitas neste novo cenário, apesar de afirmar que o sistema muitas vezes ao da condição de fazer o necessário.</v>
      </c>
      <c r="AN581" s="14" t="str">
        <f t="shared" si="626"/>
        <v/>
      </c>
      <c r="AO581" s="14" t="str">
        <f t="shared" si="627"/>
        <v/>
      </c>
      <c r="AP581" s="14" t="str">
        <f t="shared" si="628"/>
        <v/>
      </c>
      <c r="AQ581" s="14" t="str">
        <f t="shared" si="629"/>
        <v/>
      </c>
      <c r="AR581" s="14" t="str">
        <f t="shared" si="630"/>
        <v/>
      </c>
    </row>
    <row r="582" spans="1:44" x14ac:dyDescent="0.25">
      <c r="A582">
        <v>1</v>
      </c>
      <c r="B582" t="s">
        <v>28</v>
      </c>
      <c r="C582">
        <v>393103</v>
      </c>
      <c r="D582" s="40">
        <v>41394.697916666701</v>
      </c>
      <c r="E582" s="40">
        <v>41394.740277777797</v>
      </c>
      <c r="F582" s="40">
        <v>41396.300000000003</v>
      </c>
      <c r="G582" t="s">
        <v>29</v>
      </c>
      <c r="H582">
        <v>60000017152570</v>
      </c>
      <c r="I582" t="s">
        <v>2207</v>
      </c>
      <c r="J582" t="s">
        <v>2208</v>
      </c>
      <c r="K582" t="s">
        <v>41</v>
      </c>
      <c r="L582">
        <v>6</v>
      </c>
      <c r="M582" t="s">
        <v>33</v>
      </c>
      <c r="N582">
        <v>60000015461254</v>
      </c>
      <c r="O582">
        <v>60000016462669</v>
      </c>
      <c r="P582">
        <v>140256000002150</v>
      </c>
      <c r="R582" t="s">
        <v>34</v>
      </c>
      <c r="S582" t="s">
        <v>35</v>
      </c>
      <c r="T582" t="s">
        <v>36</v>
      </c>
      <c r="W582" t="s">
        <v>37</v>
      </c>
      <c r="AC582" t="s">
        <v>2209</v>
      </c>
      <c r="AD582" t="s">
        <v>1437</v>
      </c>
      <c r="AE582" s="14" t="str">
        <f t="shared" si="666"/>
        <v>Perguntei sua opinião sobre o material de DRC, disse ser muito bom, ajudando os infectologitas neste novo cenário, apesar de afirmar que o sistema muitas vezes ao da condição de fazer o necessário.</v>
      </c>
      <c r="AF582" s="14" t="str">
        <f t="shared" si="603"/>
        <v>Perguntei sua opinião sobre o material de DRC, disse ser muito bom, ajudando os infectologitas neste novo cenário, apesar de afirmar que o sistema muitas vezes ao da condição de fazer o necessário.</v>
      </c>
      <c r="AG582" s="14">
        <f t="shared" si="604"/>
        <v>1</v>
      </c>
      <c r="AH582" s="14">
        <f t="shared" ref="AH582:AL582" si="671">IFERROR(FIND("#",$AF582,AG582+1),LEN($AF582)+1)</f>
        <v>198</v>
      </c>
      <c r="AI582" s="14">
        <f t="shared" si="671"/>
        <v>198</v>
      </c>
      <c r="AJ582" s="14">
        <f t="shared" si="671"/>
        <v>198</v>
      </c>
      <c r="AK582" s="14">
        <f t="shared" si="671"/>
        <v>198</v>
      </c>
      <c r="AL582" s="14">
        <f t="shared" si="671"/>
        <v>198</v>
      </c>
      <c r="AM582" s="14" t="str">
        <f t="shared" si="625"/>
        <v>Perguntei sua opinião sobre o material de DRC, disse ser muito bom, ajudando os infectologitas neste novo cenário, apesar de afirmar que o sistema muitas vezes ao da condição de fazer o necessário.</v>
      </c>
      <c r="AN582" s="14" t="str">
        <f t="shared" si="626"/>
        <v/>
      </c>
      <c r="AO582" s="14" t="str">
        <f t="shared" si="627"/>
        <v/>
      </c>
      <c r="AP582" s="14" t="str">
        <f t="shared" si="628"/>
        <v/>
      </c>
      <c r="AQ582" s="14" t="str">
        <f t="shared" si="629"/>
        <v/>
      </c>
      <c r="AR582" s="14" t="str">
        <f t="shared" si="630"/>
        <v/>
      </c>
    </row>
    <row r="583" spans="1:44" x14ac:dyDescent="0.25">
      <c r="A583">
        <v>1</v>
      </c>
      <c r="B583" t="s">
        <v>28</v>
      </c>
      <c r="C583">
        <v>393103</v>
      </c>
      <c r="D583" s="40">
        <v>41394.618055555598</v>
      </c>
      <c r="E583" s="40">
        <v>41394.702083333301</v>
      </c>
      <c r="F583" s="40">
        <v>41394.664583333302</v>
      </c>
      <c r="G583" t="s">
        <v>29</v>
      </c>
      <c r="H583">
        <v>60000012554399</v>
      </c>
      <c r="I583" t="s">
        <v>445</v>
      </c>
      <c r="J583" t="s">
        <v>446</v>
      </c>
      <c r="K583" t="s">
        <v>32</v>
      </c>
      <c r="L583">
        <v>6</v>
      </c>
      <c r="M583" t="s">
        <v>33</v>
      </c>
      <c r="N583">
        <v>60000015461254</v>
      </c>
      <c r="O583">
        <v>60000016462669</v>
      </c>
      <c r="P583">
        <v>140256000002141</v>
      </c>
      <c r="R583" t="s">
        <v>34</v>
      </c>
      <c r="S583" t="s">
        <v>35</v>
      </c>
      <c r="T583" t="s">
        <v>36</v>
      </c>
      <c r="W583" t="s">
        <v>37</v>
      </c>
      <c r="AC583" t="s">
        <v>2210</v>
      </c>
      <c r="AD583" t="s">
        <v>1437</v>
      </c>
      <c r="AE583" s="14" t="str">
        <f t="shared" si="666"/>
        <v>Sondei se compreendeu o porque do cancelamento do evento do Chile, Dra aparentemente entendeu e se colocou a disposição para participar de outras oportunidades no futuro. Cobrei uma posição de sobre a aula de atualizado do CROI, disse que ainda não esta definido.</v>
      </c>
      <c r="AF583" s="14" t="str">
        <f t="shared" si="603"/>
        <v>Sondei se compreendeu o porque do cancelamento do evento do Chile, Dra aparentemente entendeu e se colocou a disposição para participar de outras oportunidades no futuro. Cobrei uma posição de sobre a aula de atualizado do CROI, disse que ainda não esta definido.</v>
      </c>
      <c r="AG583" s="14">
        <f t="shared" si="604"/>
        <v>1</v>
      </c>
      <c r="AH583" s="14">
        <f t="shared" ref="AH583:AL583" si="672">IFERROR(FIND("#",$AF583,AG583+1),LEN($AF583)+1)</f>
        <v>264</v>
      </c>
      <c r="AI583" s="14">
        <f t="shared" si="672"/>
        <v>264</v>
      </c>
      <c r="AJ583" s="14">
        <f t="shared" si="672"/>
        <v>264</v>
      </c>
      <c r="AK583" s="14">
        <f t="shared" si="672"/>
        <v>264</v>
      </c>
      <c r="AL583" s="14">
        <f t="shared" si="672"/>
        <v>264</v>
      </c>
      <c r="AM583" s="14" t="str">
        <f t="shared" si="625"/>
        <v>Sondei se compreendeu o porque do cancelamento do evento do Chile, Dra aparentemente entendeu e se colocou a disposição para participar de outras oportunidades no futuro. Cobrei uma posição de sobre a aula de atualizado do CROI, disse que ainda não esta definido.</v>
      </c>
      <c r="AN583" s="14" t="str">
        <f t="shared" si="626"/>
        <v/>
      </c>
      <c r="AO583" s="14" t="str">
        <f t="shared" si="627"/>
        <v/>
      </c>
      <c r="AP583" s="14" t="str">
        <f t="shared" si="628"/>
        <v/>
      </c>
      <c r="AQ583" s="14" t="str">
        <f t="shared" si="629"/>
        <v/>
      </c>
      <c r="AR583" s="14" t="str">
        <f t="shared" si="630"/>
        <v/>
      </c>
    </row>
    <row r="584" spans="1:44" x14ac:dyDescent="0.25">
      <c r="A584">
        <v>1</v>
      </c>
      <c r="B584" t="s">
        <v>28</v>
      </c>
      <c r="C584">
        <v>393103</v>
      </c>
      <c r="D584" s="40">
        <v>41394.482638888898</v>
      </c>
      <c r="E584" s="40">
        <v>41394.6965277778</v>
      </c>
      <c r="F584" s="40">
        <v>41394.664583333302</v>
      </c>
      <c r="G584" t="s">
        <v>29</v>
      </c>
      <c r="H584">
        <v>60000012421011</v>
      </c>
      <c r="I584" t="s">
        <v>417</v>
      </c>
      <c r="J584" t="s">
        <v>418</v>
      </c>
      <c r="K584" t="s">
        <v>32</v>
      </c>
      <c r="L584">
        <v>3</v>
      </c>
      <c r="M584" t="s">
        <v>33</v>
      </c>
      <c r="N584">
        <v>60000015461254</v>
      </c>
      <c r="O584">
        <v>60000016462669</v>
      </c>
      <c r="P584">
        <v>140256000002132</v>
      </c>
      <c r="R584" t="s">
        <v>34</v>
      </c>
      <c r="S584" t="s">
        <v>35</v>
      </c>
      <c r="T584" t="s">
        <v>36</v>
      </c>
      <c r="W584" t="s">
        <v>37</v>
      </c>
      <c r="AC584" t="s">
        <v>2211</v>
      </c>
      <c r="AD584" t="s">
        <v>1437</v>
      </c>
      <c r="AE584" s="14" t="str">
        <f t="shared" si="666"/>
        <v>Perguntei sobre a data da aula que ira fazer sobre consenso, disse que ainda não esta definido, porém agradeceu pelo material que deixei, dizendo que foi muito útil na elaboração da aula. #MP: Deixei a separata sobre DRC e óssea, Dra mais uma vez elogiou o material, afirmando que recentemente incluiu na sua rotina pedir exame urina1. Demonstrou estar mais atenta a função renal dos pacientes, principalmente em uso de TDF e ATV.</v>
      </c>
      <c r="AF584" s="14" t="str">
        <f t="shared" si="603"/>
        <v>Perguntei sobre a data da aula que ira fazer sobre consenso, disse que ainda não esta definido, porém agradeceu pelo material que deixei, dizendo que foi muito útil na elaboração da aula. #MP: Deixei a separata sobre DRC e óssea, Dra mais uma vez elogiou o material, afirmando que recentemente incluiu na sua rotina pedir exame urina1. Demonstrou estar mais atenta a função renal dos pacientes, principalmente em uso de TDF e ATV.</v>
      </c>
      <c r="AG584" s="14">
        <f t="shared" si="604"/>
        <v>189</v>
      </c>
      <c r="AH584" s="14">
        <f t="shared" ref="AH584:AL584" si="673">IFERROR(FIND("#",$AF584,AG584+1),LEN($AF584)+1)</f>
        <v>431</v>
      </c>
      <c r="AI584" s="14">
        <f t="shared" si="673"/>
        <v>431</v>
      </c>
      <c r="AJ584" s="14">
        <f t="shared" si="673"/>
        <v>431</v>
      </c>
      <c r="AK584" s="14">
        <f t="shared" si="673"/>
        <v>431</v>
      </c>
      <c r="AL584" s="14">
        <f t="shared" si="673"/>
        <v>431</v>
      </c>
      <c r="AM584" s="14" t="str">
        <f t="shared" si="625"/>
        <v>#MP: Deixei a separata sobre DRC e óssea, Dra mais uma vez elogiou o material, afirmando que recentemente incluiu na sua rotina pedir exame urina1. Demonstrou estar mais atenta a função renal dos pacientes, principalmente em uso de TDF e ATV.</v>
      </c>
      <c r="AN584" s="14" t="str">
        <f t="shared" si="626"/>
        <v/>
      </c>
      <c r="AO584" s="14" t="str">
        <f t="shared" si="627"/>
        <v/>
      </c>
      <c r="AP584" s="14" t="str">
        <f t="shared" si="628"/>
        <v/>
      </c>
      <c r="AQ584" s="14" t="str">
        <f t="shared" si="629"/>
        <v/>
      </c>
      <c r="AR584" s="14" t="str">
        <f t="shared" si="630"/>
        <v/>
      </c>
    </row>
    <row r="585" spans="1:44" x14ac:dyDescent="0.25">
      <c r="A585">
        <v>1</v>
      </c>
      <c r="B585" t="s">
        <v>28</v>
      </c>
      <c r="C585">
        <v>393103</v>
      </c>
      <c r="D585" s="40">
        <v>41394.388888888898</v>
      </c>
      <c r="E585" s="40">
        <v>41394.689583333296</v>
      </c>
      <c r="F585" s="40">
        <v>41394.654166666704</v>
      </c>
      <c r="G585" t="s">
        <v>29</v>
      </c>
      <c r="H585">
        <v>60000012418319</v>
      </c>
      <c r="I585" t="s">
        <v>439</v>
      </c>
      <c r="J585" t="s">
        <v>440</v>
      </c>
      <c r="K585" t="s">
        <v>32</v>
      </c>
      <c r="L585">
        <v>4</v>
      </c>
      <c r="M585" t="s">
        <v>33</v>
      </c>
      <c r="N585">
        <v>60000015461254</v>
      </c>
      <c r="O585">
        <v>60000016462669</v>
      </c>
      <c r="P585">
        <v>140256000002123</v>
      </c>
      <c r="R585" t="s">
        <v>34</v>
      </c>
      <c r="S585" t="s">
        <v>35</v>
      </c>
      <c r="T585" t="s">
        <v>36</v>
      </c>
      <c r="W585" t="s">
        <v>37</v>
      </c>
      <c r="AC585" t="s">
        <v>2212</v>
      </c>
      <c r="AD585" t="s">
        <v>1437</v>
      </c>
      <c r="AE585" s="14" t="str">
        <f t="shared" si="666"/>
        <v>Atendendo sua solicitação, entreguei a programação do evento ATHUS SP/SUL, Dra agradeceu e disse que vai apresentar para seus superiores pedindo a dispensa no dia do evento. Comentou ter iniciado, mais um paciente com Kaletra QD, e que até teve retorno e mesma esta ótima.</v>
      </c>
      <c r="AF585" s="14" t="str">
        <f t="shared" si="603"/>
        <v>Atendendo sua solicitação, entreguei a programação do evento ATHUS SP/SUL, Dra agradeceu e disse que vai apresentar para seus superiores pedindo a dispensa no dia do evento. Comentou ter iniciado, mais um paciente com Kaletra QD, e que até teve retorno e mesma esta ótima.</v>
      </c>
      <c r="AG585" s="14">
        <f t="shared" si="604"/>
        <v>1</v>
      </c>
      <c r="AH585" s="14">
        <f t="shared" ref="AH585:AL585" si="674">IFERROR(FIND("#",$AF585,AG585+1),LEN($AF585)+1)</f>
        <v>273</v>
      </c>
      <c r="AI585" s="14">
        <f t="shared" si="674"/>
        <v>273</v>
      </c>
      <c r="AJ585" s="14">
        <f t="shared" si="674"/>
        <v>273</v>
      </c>
      <c r="AK585" s="14">
        <f t="shared" si="674"/>
        <v>273</v>
      </c>
      <c r="AL585" s="14">
        <f t="shared" si="674"/>
        <v>273</v>
      </c>
      <c r="AM585" s="14" t="str">
        <f t="shared" si="625"/>
        <v>Atendendo sua solicitação, entreguei a programação do evento ATHUS SP/SUL, Dra agradeceu e disse que vai apresentar para seus superiores pedindo a dispensa no dia do evento. Comentou ter iniciado, mais um paciente com Kaletra QD, e que até teve retorno e mesma esta ótima.</v>
      </c>
      <c r="AN585" s="14" t="str">
        <f t="shared" si="626"/>
        <v/>
      </c>
      <c r="AO585" s="14" t="str">
        <f t="shared" si="627"/>
        <v/>
      </c>
      <c r="AP585" s="14" t="str">
        <f t="shared" si="628"/>
        <v/>
      </c>
      <c r="AQ585" s="14" t="str">
        <f t="shared" si="629"/>
        <v/>
      </c>
      <c r="AR585" s="14" t="str">
        <f t="shared" si="630"/>
        <v/>
      </c>
    </row>
    <row r="586" spans="1:44" x14ac:dyDescent="0.25">
      <c r="A586">
        <v>1</v>
      </c>
      <c r="B586" t="s">
        <v>28</v>
      </c>
      <c r="C586">
        <v>393103</v>
      </c>
      <c r="D586" s="40">
        <v>41393.694444444402</v>
      </c>
      <c r="E586" s="40">
        <v>41393.781944444403</v>
      </c>
      <c r="F586" s="40">
        <v>41394.293749999997</v>
      </c>
      <c r="G586" t="s">
        <v>29</v>
      </c>
      <c r="H586">
        <v>60000012313687</v>
      </c>
      <c r="I586" t="s">
        <v>2213</v>
      </c>
      <c r="J586" t="s">
        <v>2214</v>
      </c>
      <c r="K586" t="s">
        <v>41</v>
      </c>
      <c r="L586">
        <v>4</v>
      </c>
      <c r="M586" t="s">
        <v>33</v>
      </c>
      <c r="N586">
        <v>60000015461254</v>
      </c>
      <c r="O586">
        <v>60000016462669</v>
      </c>
      <c r="P586">
        <v>140256000002106</v>
      </c>
      <c r="R586" t="s">
        <v>34</v>
      </c>
      <c r="S586" t="s">
        <v>35</v>
      </c>
      <c r="T586" t="s">
        <v>36</v>
      </c>
      <c r="W586" t="s">
        <v>37</v>
      </c>
      <c r="AC586" t="s">
        <v>2215</v>
      </c>
      <c r="AD586" t="s">
        <v>1437</v>
      </c>
      <c r="AE586" s="14" t="str">
        <f t="shared" si="666"/>
        <v>Conversamos rapidamente sobre o material deixado da ultima visita, dr relatou ser um bom, porém afirmou ser difícil de aplicar na pratica o diagnostico das alterações ósseas devido as limitações dos serviços.</v>
      </c>
      <c r="AF586" s="14" t="str">
        <f t="shared" si="603"/>
        <v>Conversamos rapidamente sobre o material deixado da ultima visita, dr relatou ser um bom, porém afirmou ser difícil de aplicar na pratica o diagnostico das alterações ósseas devido as limitações dos serviços.</v>
      </c>
      <c r="AG586" s="14">
        <f t="shared" si="604"/>
        <v>1</v>
      </c>
      <c r="AH586" s="14">
        <f t="shared" ref="AH586:AL586" si="675">IFERROR(FIND("#",$AF586,AG586+1),LEN($AF586)+1)</f>
        <v>209</v>
      </c>
      <c r="AI586" s="14">
        <f t="shared" si="675"/>
        <v>209</v>
      </c>
      <c r="AJ586" s="14">
        <f t="shared" si="675"/>
        <v>209</v>
      </c>
      <c r="AK586" s="14">
        <f t="shared" si="675"/>
        <v>209</v>
      </c>
      <c r="AL586" s="14">
        <f t="shared" si="675"/>
        <v>209</v>
      </c>
      <c r="AM586" s="14" t="str">
        <f t="shared" si="625"/>
        <v>Conversamos rapidamente sobre o material deixado da ultima visita, dr relatou ser um bom, porém afirmou ser difícil de aplicar na pratica o diagnostico das alterações ósseas devido as limitações dos serviços.</v>
      </c>
      <c r="AN586" s="14" t="str">
        <f t="shared" si="626"/>
        <v/>
      </c>
      <c r="AO586" s="14" t="str">
        <f t="shared" si="627"/>
        <v/>
      </c>
      <c r="AP586" s="14" t="str">
        <f t="shared" si="628"/>
        <v/>
      </c>
      <c r="AQ586" s="14" t="str">
        <f t="shared" si="629"/>
        <v/>
      </c>
      <c r="AR586" s="14" t="str">
        <f t="shared" si="630"/>
        <v/>
      </c>
    </row>
    <row r="587" spans="1:44" x14ac:dyDescent="0.25">
      <c r="A587">
        <v>1</v>
      </c>
      <c r="B587" t="s">
        <v>28</v>
      </c>
      <c r="C587">
        <v>393103</v>
      </c>
      <c r="D587" s="40">
        <v>41393.694444444402</v>
      </c>
      <c r="E587" s="40">
        <v>41393.781944444403</v>
      </c>
      <c r="F587" s="40">
        <v>41394.293749999997</v>
      </c>
      <c r="G587" t="s">
        <v>29</v>
      </c>
      <c r="H587">
        <v>60000012313687</v>
      </c>
      <c r="I587" t="s">
        <v>2213</v>
      </c>
      <c r="J587" t="s">
        <v>2214</v>
      </c>
      <c r="K587" t="s">
        <v>41</v>
      </c>
      <c r="L587">
        <v>4</v>
      </c>
      <c r="M587" t="s">
        <v>33</v>
      </c>
      <c r="N587">
        <v>60000015461254</v>
      </c>
      <c r="O587">
        <v>60000016462669</v>
      </c>
      <c r="P587">
        <v>140256000002106</v>
      </c>
      <c r="R587" t="s">
        <v>34</v>
      </c>
      <c r="S587" t="s">
        <v>35</v>
      </c>
      <c r="T587" t="s">
        <v>36</v>
      </c>
      <c r="W587" t="s">
        <v>37</v>
      </c>
      <c r="AC587" t="s">
        <v>2215</v>
      </c>
      <c r="AD587" t="s">
        <v>1437</v>
      </c>
      <c r="AE587" s="14" t="str">
        <f t="shared" si="666"/>
        <v>Conversamos rapidamente sobre o material deixado da ultima visita, dr relatou ser um bom, porém afirmou ser difícil de aplicar na pratica o diagnostico das alterações ósseas devido as limitações dos serviços.</v>
      </c>
      <c r="AF587" s="14" t="str">
        <f t="shared" ref="AF587:AF650" si="676">SUBSTITUTE(AE587,"@ ","@")</f>
        <v>Conversamos rapidamente sobre o material deixado da ultima visita, dr relatou ser um bom, porém afirmou ser difícil de aplicar na pratica o diagnostico das alterações ósseas devido as limitações dos serviços.</v>
      </c>
      <c r="AG587" s="14">
        <f t="shared" ref="AG587:AG650" si="677">IFERROR(FIND("#",AF587),1)</f>
        <v>1</v>
      </c>
      <c r="AH587" s="14">
        <f t="shared" ref="AH587:AL587" si="678">IFERROR(FIND("#",$AF587,AG587+1),LEN($AF587)+1)</f>
        <v>209</v>
      </c>
      <c r="AI587" s="14">
        <f t="shared" si="678"/>
        <v>209</v>
      </c>
      <c r="AJ587" s="14">
        <f t="shared" si="678"/>
        <v>209</v>
      </c>
      <c r="AK587" s="14">
        <f t="shared" si="678"/>
        <v>209</v>
      </c>
      <c r="AL587" s="14">
        <f t="shared" si="678"/>
        <v>209</v>
      </c>
      <c r="AM587" s="14" t="str">
        <f t="shared" si="625"/>
        <v>Conversamos rapidamente sobre o material deixado da ultima visita, dr relatou ser um bom, porém afirmou ser difícil de aplicar na pratica o diagnostico das alterações ósseas devido as limitações dos serviços.</v>
      </c>
      <c r="AN587" s="14" t="str">
        <f t="shared" si="626"/>
        <v/>
      </c>
      <c r="AO587" s="14" t="str">
        <f t="shared" si="627"/>
        <v/>
      </c>
      <c r="AP587" s="14" t="str">
        <f t="shared" si="628"/>
        <v/>
      </c>
      <c r="AQ587" s="14" t="str">
        <f t="shared" si="629"/>
        <v/>
      </c>
      <c r="AR587" s="14" t="str">
        <f t="shared" si="630"/>
        <v/>
      </c>
    </row>
    <row r="588" spans="1:44" x14ac:dyDescent="0.25">
      <c r="A588">
        <v>1</v>
      </c>
      <c r="B588" t="s">
        <v>28</v>
      </c>
      <c r="C588">
        <v>393103</v>
      </c>
      <c r="D588" s="40">
        <v>41393.631944444402</v>
      </c>
      <c r="E588" s="40">
        <v>41393.777777777803</v>
      </c>
      <c r="F588" s="40">
        <v>41394.293749999997</v>
      </c>
      <c r="G588" t="s">
        <v>29</v>
      </c>
      <c r="H588">
        <v>60000012249075</v>
      </c>
      <c r="I588" t="s">
        <v>2216</v>
      </c>
      <c r="J588" t="s">
        <v>2217</v>
      </c>
      <c r="K588" t="s">
        <v>41</v>
      </c>
      <c r="L588">
        <v>3</v>
      </c>
      <c r="M588" t="s">
        <v>33</v>
      </c>
      <c r="N588">
        <v>60000015461254</v>
      </c>
      <c r="O588">
        <v>60000016462669</v>
      </c>
      <c r="P588">
        <v>140256000002097</v>
      </c>
      <c r="R588" t="s">
        <v>34</v>
      </c>
      <c r="S588" t="s">
        <v>35</v>
      </c>
      <c r="T588" t="s">
        <v>36</v>
      </c>
      <c r="W588" t="s">
        <v>37</v>
      </c>
      <c r="AC588" t="s">
        <v>2218</v>
      </c>
      <c r="AD588" t="s">
        <v>1437</v>
      </c>
      <c r="AE588" s="14" t="str">
        <f t="shared" si="666"/>
        <v>Perguntei se recebeu o email de confirmando sua participação no ATHUS, disse que sim que esta tudo ok! Disse que o serviço participara do estudo Start, incluindo pacientes Naive no protocolo.</v>
      </c>
      <c r="AF588" s="14" t="str">
        <f t="shared" si="676"/>
        <v>Perguntei se recebeu o email de confirmando sua participação no ATHUS, disse que sim que esta tudo ok! Disse que o serviço participara do estudo Start, incluindo pacientes Naive no protocolo.</v>
      </c>
      <c r="AG588" s="14">
        <f t="shared" si="677"/>
        <v>1</v>
      </c>
      <c r="AH588" s="14">
        <f t="shared" ref="AH588:AL588" si="679">IFERROR(FIND("#",$AF588,AG588+1),LEN($AF588)+1)</f>
        <v>192</v>
      </c>
      <c r="AI588" s="14">
        <f t="shared" si="679"/>
        <v>192</v>
      </c>
      <c r="AJ588" s="14">
        <f t="shared" si="679"/>
        <v>192</v>
      </c>
      <c r="AK588" s="14">
        <f t="shared" si="679"/>
        <v>192</v>
      </c>
      <c r="AL588" s="14">
        <f t="shared" si="679"/>
        <v>192</v>
      </c>
      <c r="AM588" s="14" t="str">
        <f t="shared" si="625"/>
        <v>Perguntei se recebeu o email de confirmando sua participação no ATHUS, disse que sim que esta tudo ok! Disse que o serviço participara do estudo Start, incluindo pacientes Naive no protocolo.</v>
      </c>
      <c r="AN588" s="14" t="str">
        <f t="shared" si="626"/>
        <v/>
      </c>
      <c r="AO588" s="14" t="str">
        <f t="shared" si="627"/>
        <v/>
      </c>
      <c r="AP588" s="14" t="str">
        <f t="shared" si="628"/>
        <v/>
      </c>
      <c r="AQ588" s="14" t="str">
        <f t="shared" si="629"/>
        <v/>
      </c>
      <c r="AR588" s="14" t="str">
        <f t="shared" si="630"/>
        <v/>
      </c>
    </row>
    <row r="589" spans="1:44" x14ac:dyDescent="0.25">
      <c r="A589">
        <v>1</v>
      </c>
      <c r="B589" t="s">
        <v>28</v>
      </c>
      <c r="C589">
        <v>393103</v>
      </c>
      <c r="D589" s="40">
        <v>41393.631944444402</v>
      </c>
      <c r="E589" s="40">
        <v>41393.777777777803</v>
      </c>
      <c r="F589" s="40">
        <v>41394.293749999997</v>
      </c>
      <c r="G589" t="s">
        <v>29</v>
      </c>
      <c r="H589">
        <v>60000012249075</v>
      </c>
      <c r="I589" t="s">
        <v>2216</v>
      </c>
      <c r="J589" t="s">
        <v>2217</v>
      </c>
      <c r="K589" t="s">
        <v>41</v>
      </c>
      <c r="L589">
        <v>3</v>
      </c>
      <c r="M589" t="s">
        <v>33</v>
      </c>
      <c r="N589">
        <v>60000015461254</v>
      </c>
      <c r="O589">
        <v>60000016462669</v>
      </c>
      <c r="P589">
        <v>140256000002097</v>
      </c>
      <c r="R589" t="s">
        <v>34</v>
      </c>
      <c r="S589" t="s">
        <v>35</v>
      </c>
      <c r="T589" t="s">
        <v>36</v>
      </c>
      <c r="W589" t="s">
        <v>37</v>
      </c>
      <c r="AC589" t="s">
        <v>2218</v>
      </c>
      <c r="AD589" t="s">
        <v>1437</v>
      </c>
      <c r="AE589" s="14" t="str">
        <f t="shared" si="666"/>
        <v>Perguntei se recebeu o email de confirmando sua participação no ATHUS, disse que sim que esta tudo ok! Disse que o serviço participara do estudo Start, incluindo pacientes Naive no protocolo.</v>
      </c>
      <c r="AF589" s="14" t="str">
        <f t="shared" si="676"/>
        <v>Perguntei se recebeu o email de confirmando sua participação no ATHUS, disse que sim que esta tudo ok! Disse que o serviço participara do estudo Start, incluindo pacientes Naive no protocolo.</v>
      </c>
      <c r="AG589" s="14">
        <f t="shared" si="677"/>
        <v>1</v>
      </c>
      <c r="AH589" s="14">
        <f t="shared" ref="AH589:AL589" si="680">IFERROR(FIND("#",$AF589,AG589+1),LEN($AF589)+1)</f>
        <v>192</v>
      </c>
      <c r="AI589" s="14">
        <f t="shared" si="680"/>
        <v>192</v>
      </c>
      <c r="AJ589" s="14">
        <f t="shared" si="680"/>
        <v>192</v>
      </c>
      <c r="AK589" s="14">
        <f t="shared" si="680"/>
        <v>192</v>
      </c>
      <c r="AL589" s="14">
        <f t="shared" si="680"/>
        <v>192</v>
      </c>
      <c r="AM589" s="14" t="str">
        <f t="shared" si="625"/>
        <v>Perguntei se recebeu o email de confirmando sua participação no ATHUS, disse que sim que esta tudo ok! Disse que o serviço participara do estudo Start, incluindo pacientes Naive no protocolo.</v>
      </c>
      <c r="AN589" s="14" t="str">
        <f t="shared" si="626"/>
        <v/>
      </c>
      <c r="AO589" s="14" t="str">
        <f t="shared" si="627"/>
        <v/>
      </c>
      <c r="AP589" s="14" t="str">
        <f t="shared" si="628"/>
        <v/>
      </c>
      <c r="AQ589" s="14" t="str">
        <f t="shared" si="629"/>
        <v/>
      </c>
      <c r="AR589" s="14" t="str">
        <f t="shared" si="630"/>
        <v/>
      </c>
    </row>
    <row r="590" spans="1:44" x14ac:dyDescent="0.25">
      <c r="A590">
        <v>1</v>
      </c>
      <c r="B590" t="s">
        <v>28</v>
      </c>
      <c r="C590">
        <v>393103</v>
      </c>
      <c r="D590" s="40">
        <v>41393.5</v>
      </c>
      <c r="E590" s="40">
        <v>41393.773611111101</v>
      </c>
      <c r="F590" s="40">
        <v>41393.733333333301</v>
      </c>
      <c r="G590" t="s">
        <v>29</v>
      </c>
      <c r="H590">
        <v>60000017152570</v>
      </c>
      <c r="I590" t="s">
        <v>2207</v>
      </c>
      <c r="J590" t="s">
        <v>2208</v>
      </c>
      <c r="K590" t="s">
        <v>41</v>
      </c>
      <c r="L590">
        <v>6</v>
      </c>
      <c r="M590" t="s">
        <v>33</v>
      </c>
      <c r="N590">
        <v>60000015461254</v>
      </c>
      <c r="O590">
        <v>60000016462669</v>
      </c>
      <c r="P590">
        <v>140256000002088</v>
      </c>
      <c r="R590" t="s">
        <v>34</v>
      </c>
      <c r="S590" t="s">
        <v>35</v>
      </c>
      <c r="T590" t="s">
        <v>36</v>
      </c>
      <c r="W590" t="s">
        <v>37</v>
      </c>
      <c r="AC590" t="s">
        <v>2219</v>
      </c>
      <c r="AD590" t="s">
        <v>1437</v>
      </c>
      <c r="AE590" s="14" t="str">
        <f t="shared" si="666"/>
        <v>Sondei sua opinião sobre a material deixado na ultima visita, disse que deu uma olhada, e que a proposta para alterações renal esta muito boa sendo facil e pratico, porém acredita que para as alterações ósseas o próprio sistema impõe muitas dificuldades de diagnostico.</v>
      </c>
      <c r="AF590" s="14" t="str">
        <f t="shared" si="676"/>
        <v>Sondei sua opinião sobre a material deixado na ultima visita, disse que deu uma olhada, e que a proposta para alterações renal esta muito boa sendo facil e pratico, porém acredita que para as alterações ósseas o próprio sistema impõe muitas dificuldades de diagnostico.</v>
      </c>
      <c r="AG590" s="14">
        <f t="shared" si="677"/>
        <v>1</v>
      </c>
      <c r="AH590" s="14">
        <f t="shared" ref="AH590:AL590" si="681">IFERROR(FIND("#",$AF590,AG590+1),LEN($AF590)+1)</f>
        <v>270</v>
      </c>
      <c r="AI590" s="14">
        <f t="shared" si="681"/>
        <v>270</v>
      </c>
      <c r="AJ590" s="14">
        <f t="shared" si="681"/>
        <v>270</v>
      </c>
      <c r="AK590" s="14">
        <f t="shared" si="681"/>
        <v>270</v>
      </c>
      <c r="AL590" s="14">
        <f t="shared" si="681"/>
        <v>270</v>
      </c>
      <c r="AM590" s="14" t="str">
        <f t="shared" si="625"/>
        <v>Sondei sua opinião sobre a material deixado na ultima visita, disse que deu uma olhada, e que a proposta para alterações renal esta muito boa sendo facil e pratico, porém acredita que para as alterações ósseas o próprio sistema impõe muitas dificuldades de diagnostico.</v>
      </c>
      <c r="AN590" s="14" t="str">
        <f t="shared" si="626"/>
        <v/>
      </c>
      <c r="AO590" s="14" t="str">
        <f t="shared" si="627"/>
        <v/>
      </c>
      <c r="AP590" s="14" t="str">
        <f t="shared" si="628"/>
        <v/>
      </c>
      <c r="AQ590" s="14" t="str">
        <f t="shared" si="629"/>
        <v/>
      </c>
      <c r="AR590" s="14" t="str">
        <f t="shared" si="630"/>
        <v/>
      </c>
    </row>
    <row r="591" spans="1:44" x14ac:dyDescent="0.25">
      <c r="A591">
        <v>1</v>
      </c>
      <c r="B591" t="s">
        <v>28</v>
      </c>
      <c r="C591">
        <v>393103</v>
      </c>
      <c r="D591" s="40">
        <v>41393.5</v>
      </c>
      <c r="E591" s="40">
        <v>41393.773611111101</v>
      </c>
      <c r="F591" s="40">
        <v>41393.733333333301</v>
      </c>
      <c r="G591" t="s">
        <v>29</v>
      </c>
      <c r="H591">
        <v>60000017152570</v>
      </c>
      <c r="I591" t="s">
        <v>2207</v>
      </c>
      <c r="J591" t="s">
        <v>2208</v>
      </c>
      <c r="K591" t="s">
        <v>41</v>
      </c>
      <c r="L591">
        <v>6</v>
      </c>
      <c r="M591" t="s">
        <v>33</v>
      </c>
      <c r="N591">
        <v>60000015461254</v>
      </c>
      <c r="O591">
        <v>60000016462669</v>
      </c>
      <c r="P591">
        <v>140256000002088</v>
      </c>
      <c r="R591" t="s">
        <v>34</v>
      </c>
      <c r="S591" t="s">
        <v>35</v>
      </c>
      <c r="T591" t="s">
        <v>36</v>
      </c>
      <c r="W591" t="s">
        <v>37</v>
      </c>
      <c r="AC591" t="s">
        <v>2219</v>
      </c>
      <c r="AD591" t="s">
        <v>1437</v>
      </c>
      <c r="AE591" s="14" t="str">
        <f t="shared" si="666"/>
        <v>Sondei sua opinião sobre a material deixado na ultima visita, disse que deu uma olhada, e que a proposta para alterações renal esta muito boa sendo facil e pratico, porém acredita que para as alterações ósseas o próprio sistema impõe muitas dificuldades de diagnostico.</v>
      </c>
      <c r="AF591" s="14" t="str">
        <f t="shared" si="676"/>
        <v>Sondei sua opinião sobre a material deixado na ultima visita, disse que deu uma olhada, e que a proposta para alterações renal esta muito boa sendo facil e pratico, porém acredita que para as alterações ósseas o próprio sistema impõe muitas dificuldades de diagnostico.</v>
      </c>
      <c r="AG591" s="14">
        <f t="shared" si="677"/>
        <v>1</v>
      </c>
      <c r="AH591" s="14">
        <f t="shared" ref="AH591:AL591" si="682">IFERROR(FIND("#",$AF591,AG591+1),LEN($AF591)+1)</f>
        <v>270</v>
      </c>
      <c r="AI591" s="14">
        <f t="shared" si="682"/>
        <v>270</v>
      </c>
      <c r="AJ591" s="14">
        <f t="shared" si="682"/>
        <v>270</v>
      </c>
      <c r="AK591" s="14">
        <f t="shared" si="682"/>
        <v>270</v>
      </c>
      <c r="AL591" s="14">
        <f t="shared" si="682"/>
        <v>270</v>
      </c>
      <c r="AM591" s="14" t="str">
        <f t="shared" si="625"/>
        <v>Sondei sua opinião sobre a material deixado na ultima visita, disse que deu uma olhada, e que a proposta para alterações renal esta muito boa sendo facil e pratico, porém acredita que para as alterações ósseas o próprio sistema impõe muitas dificuldades de diagnostico.</v>
      </c>
      <c r="AN591" s="14" t="str">
        <f t="shared" si="626"/>
        <v/>
      </c>
      <c r="AO591" s="14" t="str">
        <f t="shared" si="627"/>
        <v/>
      </c>
      <c r="AP591" s="14" t="str">
        <f t="shared" si="628"/>
        <v/>
      </c>
      <c r="AQ591" s="14" t="str">
        <f t="shared" si="629"/>
        <v/>
      </c>
      <c r="AR591" s="14" t="str">
        <f t="shared" si="630"/>
        <v/>
      </c>
    </row>
    <row r="592" spans="1:44" x14ac:dyDescent="0.25">
      <c r="A592">
        <v>1</v>
      </c>
      <c r="B592" t="s">
        <v>28</v>
      </c>
      <c r="C592">
        <v>393103</v>
      </c>
      <c r="D592" s="40">
        <v>41393.378472222197</v>
      </c>
      <c r="E592" s="40">
        <v>41393.770138888904</v>
      </c>
      <c r="F592" s="40">
        <v>41393.733333333301</v>
      </c>
      <c r="G592" t="s">
        <v>29</v>
      </c>
      <c r="H592">
        <v>60000012246443</v>
      </c>
      <c r="I592" t="s">
        <v>448</v>
      </c>
      <c r="J592" t="s">
        <v>449</v>
      </c>
      <c r="K592" t="s">
        <v>32</v>
      </c>
      <c r="L592">
        <v>6</v>
      </c>
      <c r="M592" t="s">
        <v>33</v>
      </c>
      <c r="N592">
        <v>60000015461254</v>
      </c>
      <c r="O592">
        <v>60000016462669</v>
      </c>
      <c r="P592">
        <v>140256000002079</v>
      </c>
      <c r="R592" t="s">
        <v>34</v>
      </c>
      <c r="S592" t="s">
        <v>35</v>
      </c>
      <c r="T592" t="s">
        <v>36</v>
      </c>
      <c r="W592" t="s">
        <v>37</v>
      </c>
      <c r="AC592" t="s">
        <v>2220</v>
      </c>
      <c r="AD592" t="s">
        <v>1437</v>
      </c>
      <c r="AE592" s="14" t="str">
        <f t="shared" si="666"/>
        <v>Perguntei sua opinião sobre a separata entregue na ultima visita, disse que leu e que gostou bastante da abordagem, apesar de ser difícil aplicar no dia-dia, principalmente o caso de alterações ósseas. Continua com boa experiência de Kaletra QD.</v>
      </c>
      <c r="AF592" s="14" t="str">
        <f t="shared" si="676"/>
        <v>Perguntei sua opinião sobre a separata entregue na ultima visita, disse que leu e que gostou bastante da abordagem, apesar de ser difícil aplicar no dia-dia, principalmente o caso de alterações ósseas. Continua com boa experiência de Kaletra QD.</v>
      </c>
      <c r="AG592" s="14">
        <f t="shared" si="677"/>
        <v>1</v>
      </c>
      <c r="AH592" s="14">
        <f t="shared" ref="AH592:AL592" si="683">IFERROR(FIND("#",$AF592,AG592+1),LEN($AF592)+1)</f>
        <v>246</v>
      </c>
      <c r="AI592" s="14">
        <f t="shared" si="683"/>
        <v>246</v>
      </c>
      <c r="AJ592" s="14">
        <f t="shared" si="683"/>
        <v>246</v>
      </c>
      <c r="AK592" s="14">
        <f t="shared" si="683"/>
        <v>246</v>
      </c>
      <c r="AL592" s="14">
        <f t="shared" si="683"/>
        <v>246</v>
      </c>
      <c r="AM592" s="14" t="str">
        <f t="shared" si="625"/>
        <v>Perguntei sua opinião sobre a separata entregue na ultima visita, disse que leu e que gostou bastante da abordagem, apesar de ser difícil aplicar no dia-dia, principalmente o caso de alterações ósseas. Continua com boa experiência de Kaletra QD.</v>
      </c>
      <c r="AN592" s="14" t="str">
        <f t="shared" si="626"/>
        <v/>
      </c>
      <c r="AO592" s="14" t="str">
        <f t="shared" si="627"/>
        <v/>
      </c>
      <c r="AP592" s="14" t="str">
        <f t="shared" si="628"/>
        <v/>
      </c>
      <c r="AQ592" s="14" t="str">
        <f t="shared" si="629"/>
        <v/>
      </c>
      <c r="AR592" s="14" t="str">
        <f t="shared" si="630"/>
        <v/>
      </c>
    </row>
    <row r="593" spans="1:44" x14ac:dyDescent="0.25">
      <c r="A593">
        <v>1</v>
      </c>
      <c r="B593" t="s">
        <v>28</v>
      </c>
      <c r="C593">
        <v>393103</v>
      </c>
      <c r="D593" s="40">
        <v>41390.440972222197</v>
      </c>
      <c r="E593" s="40">
        <v>41390.561111111099</v>
      </c>
      <c r="F593" s="40">
        <v>41393.265277777798</v>
      </c>
      <c r="G593" t="s">
        <v>29</v>
      </c>
      <c r="H593">
        <v>60000012348195</v>
      </c>
      <c r="I593" t="s">
        <v>2221</v>
      </c>
      <c r="J593" t="s">
        <v>2222</v>
      </c>
      <c r="K593" t="s">
        <v>41</v>
      </c>
      <c r="L593">
        <v>4</v>
      </c>
      <c r="M593" t="s">
        <v>33</v>
      </c>
      <c r="N593">
        <v>60000015461254</v>
      </c>
      <c r="O593">
        <v>60000016462669</v>
      </c>
      <c r="P593">
        <v>140256000002006</v>
      </c>
      <c r="R593" t="s">
        <v>34</v>
      </c>
      <c r="S593" t="s">
        <v>35</v>
      </c>
      <c r="T593" t="s">
        <v>36</v>
      </c>
      <c r="W593" t="s">
        <v>37</v>
      </c>
      <c r="AC593" t="s">
        <v>2223</v>
      </c>
      <c r="AD593" t="s">
        <v>1453</v>
      </c>
      <c r="AE593" s="14" t="str">
        <f t="shared" si="666"/>
        <v>#MP: Dr gostou do material sobre DRC e óssea, Dizendo que faz acompanhamento da função renal, mas as alterações ósseas é e forma impirica, pois não tem Dexa disponível. Tem boa experiência com Kaletra, mas sempre dose BID, sugeri que avaliasse alguns pacts com dose única.</v>
      </c>
      <c r="AF593" s="14" t="str">
        <f t="shared" si="676"/>
        <v>#MP: Dr gostou do material sobre DRC e óssea, Dizendo que faz acompanhamento da função renal, mas as alterações ósseas é e forma impirica, pois não tem Dexa disponível. Tem boa experiência com Kaletra, mas sempre dose BID, sugeri que avaliasse alguns pacts com dose única.</v>
      </c>
      <c r="AG593" s="14">
        <f t="shared" si="677"/>
        <v>1</v>
      </c>
      <c r="AH593" s="14">
        <f t="shared" ref="AH593:AL593" si="684">IFERROR(FIND("#",$AF593,AG593+1),LEN($AF593)+1)</f>
        <v>273</v>
      </c>
      <c r="AI593" s="14">
        <f t="shared" si="684"/>
        <v>273</v>
      </c>
      <c r="AJ593" s="14">
        <f t="shared" si="684"/>
        <v>273</v>
      </c>
      <c r="AK593" s="14">
        <f t="shared" si="684"/>
        <v>273</v>
      </c>
      <c r="AL593" s="14">
        <f t="shared" si="684"/>
        <v>273</v>
      </c>
      <c r="AM593" s="14" t="str">
        <f t="shared" si="625"/>
        <v>#MP: Dr gostou do material sobre DRC e óssea, Dizendo que faz acompanhamento da função renal, mas as alterações ósseas é e forma impirica, pois não tem Dexa disponível. Tem boa experiência com Kaletra, mas sempre dose BID, sugeri que avaliasse alguns pacts com dose única.</v>
      </c>
      <c r="AN593" s="14" t="str">
        <f t="shared" si="626"/>
        <v/>
      </c>
      <c r="AO593" s="14" t="str">
        <f t="shared" si="627"/>
        <v/>
      </c>
      <c r="AP593" s="14" t="str">
        <f t="shared" si="628"/>
        <v/>
      </c>
      <c r="AQ593" s="14" t="str">
        <f t="shared" si="629"/>
        <v/>
      </c>
      <c r="AR593" s="14" t="str">
        <f t="shared" si="630"/>
        <v/>
      </c>
    </row>
    <row r="594" spans="1:44" x14ac:dyDescent="0.25">
      <c r="A594">
        <v>1</v>
      </c>
      <c r="B594" t="s">
        <v>28</v>
      </c>
      <c r="C594">
        <v>393103</v>
      </c>
      <c r="D594" s="40">
        <v>41390.440972222197</v>
      </c>
      <c r="E594" s="40">
        <v>41390.561111111099</v>
      </c>
      <c r="F594" s="40">
        <v>41393.265277777798</v>
      </c>
      <c r="G594" t="s">
        <v>29</v>
      </c>
      <c r="H594">
        <v>60000012348195</v>
      </c>
      <c r="I594" t="s">
        <v>2221</v>
      </c>
      <c r="J594" t="s">
        <v>2222</v>
      </c>
      <c r="K594" t="s">
        <v>41</v>
      </c>
      <c r="L594">
        <v>4</v>
      </c>
      <c r="M594" t="s">
        <v>33</v>
      </c>
      <c r="N594">
        <v>60000015461254</v>
      </c>
      <c r="O594">
        <v>60000016462669</v>
      </c>
      <c r="P594">
        <v>140256000002006</v>
      </c>
      <c r="R594" t="s">
        <v>34</v>
      </c>
      <c r="S594" t="s">
        <v>35</v>
      </c>
      <c r="T594" t="s">
        <v>36</v>
      </c>
      <c r="W594" t="s">
        <v>37</v>
      </c>
      <c r="AC594" t="s">
        <v>2223</v>
      </c>
      <c r="AD594" t="s">
        <v>1453</v>
      </c>
      <c r="AE594" s="14" t="str">
        <f t="shared" si="666"/>
        <v>#MP: Dr gostou do material sobre DRC e óssea, Dizendo que faz acompanhamento da função renal, mas as alterações ósseas é e forma impirica, pois não tem Dexa disponível. Tem boa experiência com Kaletra, mas sempre dose BID, sugeri que avaliasse alguns pacts com dose única.</v>
      </c>
      <c r="AF594" s="14" t="str">
        <f t="shared" si="676"/>
        <v>#MP: Dr gostou do material sobre DRC e óssea, Dizendo que faz acompanhamento da função renal, mas as alterações ósseas é e forma impirica, pois não tem Dexa disponível. Tem boa experiência com Kaletra, mas sempre dose BID, sugeri que avaliasse alguns pacts com dose única.</v>
      </c>
      <c r="AG594" s="14">
        <f t="shared" si="677"/>
        <v>1</v>
      </c>
      <c r="AH594" s="14">
        <f t="shared" ref="AH594:AL594" si="685">IFERROR(FIND("#",$AF594,AG594+1),LEN($AF594)+1)</f>
        <v>273</v>
      </c>
      <c r="AI594" s="14">
        <f t="shared" si="685"/>
        <v>273</v>
      </c>
      <c r="AJ594" s="14">
        <f t="shared" si="685"/>
        <v>273</v>
      </c>
      <c r="AK594" s="14">
        <f t="shared" si="685"/>
        <v>273</v>
      </c>
      <c r="AL594" s="14">
        <f t="shared" si="685"/>
        <v>273</v>
      </c>
      <c r="AM594" s="14" t="str">
        <f t="shared" si="625"/>
        <v>#MP: Dr gostou do material sobre DRC e óssea, Dizendo que faz acompanhamento da função renal, mas as alterações ósseas é e forma impirica, pois não tem Dexa disponível. Tem boa experiência com Kaletra, mas sempre dose BID, sugeri que avaliasse alguns pacts com dose única.</v>
      </c>
      <c r="AN594" s="14" t="str">
        <f t="shared" si="626"/>
        <v/>
      </c>
      <c r="AO594" s="14" t="str">
        <f t="shared" si="627"/>
        <v/>
      </c>
      <c r="AP594" s="14" t="str">
        <f t="shared" si="628"/>
        <v/>
      </c>
      <c r="AQ594" s="14" t="str">
        <f t="shared" si="629"/>
        <v/>
      </c>
      <c r="AR594" s="14" t="str">
        <f t="shared" si="630"/>
        <v/>
      </c>
    </row>
    <row r="595" spans="1:44" x14ac:dyDescent="0.25">
      <c r="A595">
        <v>1</v>
      </c>
      <c r="B595" t="s">
        <v>28</v>
      </c>
      <c r="C595">
        <v>393103</v>
      </c>
      <c r="D595" s="40">
        <v>41389.739583333299</v>
      </c>
      <c r="E595" s="40">
        <v>41389.824305555601</v>
      </c>
      <c r="F595" s="40">
        <v>41389.785416666702</v>
      </c>
      <c r="G595" t="s">
        <v>29</v>
      </c>
      <c r="H595">
        <v>60000012550743</v>
      </c>
      <c r="I595" t="s">
        <v>2224</v>
      </c>
      <c r="J595" t="s">
        <v>2225</v>
      </c>
      <c r="K595" t="s">
        <v>41</v>
      </c>
      <c r="L595">
        <v>4</v>
      </c>
      <c r="M595" t="s">
        <v>33</v>
      </c>
      <c r="N595">
        <v>60000015461254</v>
      </c>
      <c r="O595">
        <v>60000016462669</v>
      </c>
      <c r="P595">
        <v>140256000001989</v>
      </c>
      <c r="R595" t="s">
        <v>34</v>
      </c>
      <c r="S595" t="s">
        <v>35</v>
      </c>
      <c r="T595" t="s">
        <v>36</v>
      </c>
      <c r="W595" t="s">
        <v>37</v>
      </c>
      <c r="AC595" t="s">
        <v>2226</v>
      </c>
      <c r="AD595" t="s">
        <v>1437</v>
      </c>
      <c r="AE595" s="14" t="str">
        <f t="shared" si="666"/>
        <v>Conversamos sobre sua conduta terapêutica, disse que não segue o consenso, mas que individualiza o tratamento dependendo do perfil dos pacientes. #MP: dr gostou muito do artigo do Dr Lauro, dizendo que ajudara na investigação destas comorbidades. Informou não notar muitos pacts com alteração renal. #OBJ: apesar e afirmar ter ótima experiência com Kaletra e ser sua 1a opção de IP, dr não gosta da idéia e prescrever dose única, dizendo que seus pacientes tem boa adesão.</v>
      </c>
      <c r="AF595" s="14" t="str">
        <f t="shared" si="676"/>
        <v>Conversamos sobre sua conduta terapêutica, disse que não segue o consenso, mas que individualiza o tratamento dependendo do perfil dos pacientes. #MP: dr gostou muito do artigo do Dr Lauro, dizendo que ajudara na investigação destas comorbidades. Informou não notar muitos pacts com alteração renal. #OBJ: apesar e afirmar ter ótima experiência com Kaletra e ser sua 1a opção de IP, dr não gosta da idéia e prescrever dose única, dizendo que seus pacientes tem boa adesão.</v>
      </c>
      <c r="AG595" s="14">
        <f t="shared" si="677"/>
        <v>147</v>
      </c>
      <c r="AH595" s="14">
        <f t="shared" ref="AH595:AL595" si="686">IFERROR(FIND("#",$AF595,AG595+1),LEN($AF595)+1)</f>
        <v>301</v>
      </c>
      <c r="AI595" s="14">
        <f t="shared" si="686"/>
        <v>473</v>
      </c>
      <c r="AJ595" s="14">
        <f t="shared" si="686"/>
        <v>473</v>
      </c>
      <c r="AK595" s="14">
        <f t="shared" si="686"/>
        <v>473</v>
      </c>
      <c r="AL595" s="14">
        <f t="shared" si="686"/>
        <v>473</v>
      </c>
      <c r="AM595" s="14" t="str">
        <f t="shared" si="625"/>
        <v xml:space="preserve">#MP: dr gostou muito do artigo do Dr Lauro, dizendo que ajudara na investigação destas comorbidades. Informou não notar muitos pacts com alteração renal. </v>
      </c>
      <c r="AN595" s="14" t="str">
        <f t="shared" si="626"/>
        <v>#OBJ: apesar e afirmar ter ótima experiência com Kaletra e ser sua 1a opção de IP, dr não gosta da idéia e prescrever dose única, dizendo que seus pacientes tem boa adesão.</v>
      </c>
      <c r="AO595" s="14" t="str">
        <f t="shared" si="627"/>
        <v/>
      </c>
      <c r="AP595" s="14" t="str">
        <f t="shared" si="628"/>
        <v/>
      </c>
      <c r="AQ595" s="14" t="str">
        <f t="shared" si="629"/>
        <v/>
      </c>
      <c r="AR595" s="14" t="str">
        <f t="shared" si="630"/>
        <v/>
      </c>
    </row>
    <row r="596" spans="1:44" x14ac:dyDescent="0.25">
      <c r="A596">
        <v>1</v>
      </c>
      <c r="B596" t="s">
        <v>28</v>
      </c>
      <c r="C596">
        <v>393103</v>
      </c>
      <c r="D596" s="40">
        <v>41389.739583333299</v>
      </c>
      <c r="E596" s="40">
        <v>41389.824305555601</v>
      </c>
      <c r="F596" s="40">
        <v>41389.785416666702</v>
      </c>
      <c r="G596" t="s">
        <v>29</v>
      </c>
      <c r="H596">
        <v>60000012550743</v>
      </c>
      <c r="I596" t="s">
        <v>2224</v>
      </c>
      <c r="J596" t="s">
        <v>2225</v>
      </c>
      <c r="K596" t="s">
        <v>41</v>
      </c>
      <c r="L596">
        <v>4</v>
      </c>
      <c r="M596" t="s">
        <v>33</v>
      </c>
      <c r="N596">
        <v>60000015461254</v>
      </c>
      <c r="O596">
        <v>60000016462669</v>
      </c>
      <c r="P596">
        <v>140256000001989</v>
      </c>
      <c r="R596" t="s">
        <v>34</v>
      </c>
      <c r="S596" t="s">
        <v>35</v>
      </c>
      <c r="T596" t="s">
        <v>36</v>
      </c>
      <c r="W596" t="s">
        <v>37</v>
      </c>
      <c r="AC596" t="s">
        <v>2226</v>
      </c>
      <c r="AD596" t="s">
        <v>1453</v>
      </c>
      <c r="AE596" s="14" t="str">
        <f t="shared" si="666"/>
        <v>Conversamos sobre sua conduta terapêutica, disse que não segue o consenso, mas que individualiza o tratamento dependendo do perfil dos pacientes. #MP: dr gostou muito do artigo do Dr Lauro, dizendo que ajudara na investigação destas comorbidades. Informou não notar muitos pacts com alteração renal. #OBJ: apesar e afirmar ter ótima experiência com Kaletra e ser sua 1a opção de IP, dr não gosta da idéia e prescrever dose única, dizendo que seus pacientes tem boa adesão.</v>
      </c>
      <c r="AF596" s="14" t="str">
        <f t="shared" si="676"/>
        <v>Conversamos sobre sua conduta terapêutica, disse que não segue o consenso, mas que individualiza o tratamento dependendo do perfil dos pacientes. #MP: dr gostou muito do artigo do Dr Lauro, dizendo que ajudara na investigação destas comorbidades. Informou não notar muitos pacts com alteração renal. #OBJ: apesar e afirmar ter ótima experiência com Kaletra e ser sua 1a opção de IP, dr não gosta da idéia e prescrever dose única, dizendo que seus pacientes tem boa adesão.</v>
      </c>
      <c r="AG596" s="14">
        <f t="shared" si="677"/>
        <v>147</v>
      </c>
      <c r="AH596" s="14">
        <f t="shared" ref="AH596:AL596" si="687">IFERROR(FIND("#",$AF596,AG596+1),LEN($AF596)+1)</f>
        <v>301</v>
      </c>
      <c r="AI596" s="14">
        <f t="shared" si="687"/>
        <v>473</v>
      </c>
      <c r="AJ596" s="14">
        <f t="shared" si="687"/>
        <v>473</v>
      </c>
      <c r="AK596" s="14">
        <f t="shared" si="687"/>
        <v>473</v>
      </c>
      <c r="AL596" s="14">
        <f t="shared" si="687"/>
        <v>473</v>
      </c>
      <c r="AM596" s="14" t="str">
        <f t="shared" si="625"/>
        <v xml:space="preserve">#MP: dr gostou muito do artigo do Dr Lauro, dizendo que ajudara na investigação destas comorbidades. Informou não notar muitos pacts com alteração renal. </v>
      </c>
      <c r="AN596" s="14" t="str">
        <f t="shared" si="626"/>
        <v>#OBJ: apesar e afirmar ter ótima experiência com Kaletra e ser sua 1a opção de IP, dr não gosta da idéia e prescrever dose única, dizendo que seus pacientes tem boa adesão.</v>
      </c>
      <c r="AO596" s="14" t="str">
        <f t="shared" si="627"/>
        <v/>
      </c>
      <c r="AP596" s="14" t="str">
        <f t="shared" si="628"/>
        <v/>
      </c>
      <c r="AQ596" s="14" t="str">
        <f t="shared" si="629"/>
        <v/>
      </c>
      <c r="AR596" s="14" t="str">
        <f t="shared" si="630"/>
        <v/>
      </c>
    </row>
    <row r="597" spans="1:44" x14ac:dyDescent="0.25">
      <c r="A597">
        <v>1</v>
      </c>
      <c r="B597" t="s">
        <v>28</v>
      </c>
      <c r="C597">
        <v>393103</v>
      </c>
      <c r="D597" s="40">
        <v>41389.739583333299</v>
      </c>
      <c r="E597" s="40">
        <v>41389.824305555601</v>
      </c>
      <c r="F597" s="40">
        <v>41389.785416666702</v>
      </c>
      <c r="G597" t="s">
        <v>29</v>
      </c>
      <c r="H597">
        <v>60000012550743</v>
      </c>
      <c r="I597" t="s">
        <v>2224</v>
      </c>
      <c r="J597" t="s">
        <v>2225</v>
      </c>
      <c r="K597" t="s">
        <v>41</v>
      </c>
      <c r="L597">
        <v>4</v>
      </c>
      <c r="M597" t="s">
        <v>33</v>
      </c>
      <c r="N597">
        <v>60000015461254</v>
      </c>
      <c r="O597">
        <v>60000016462669</v>
      </c>
      <c r="P597">
        <v>140256000001989</v>
      </c>
      <c r="R597" t="s">
        <v>34</v>
      </c>
      <c r="S597" t="s">
        <v>35</v>
      </c>
      <c r="T597" t="s">
        <v>36</v>
      </c>
      <c r="W597" t="s">
        <v>37</v>
      </c>
      <c r="AC597" t="s">
        <v>2226</v>
      </c>
      <c r="AD597" t="s">
        <v>1453</v>
      </c>
      <c r="AE597" s="14" t="str">
        <f t="shared" si="666"/>
        <v>Conversamos sobre sua conduta terapêutica, disse que não segue o consenso, mas que individualiza o tratamento dependendo do perfil dos pacientes. #MP: dr gostou muito do artigo do Dr Lauro, dizendo que ajudara na investigação destas comorbidades. Informou não notar muitos pacts com alteração renal. #OBJ: apesar e afirmar ter ótima experiência com Kaletra e ser sua 1a opção de IP, dr não gosta da idéia e prescrever dose única, dizendo que seus pacientes tem boa adesão.</v>
      </c>
      <c r="AF597" s="14" t="str">
        <f t="shared" si="676"/>
        <v>Conversamos sobre sua conduta terapêutica, disse que não segue o consenso, mas que individualiza o tratamento dependendo do perfil dos pacientes. #MP: dr gostou muito do artigo do Dr Lauro, dizendo que ajudara na investigação destas comorbidades. Informou não notar muitos pacts com alteração renal. #OBJ: apesar e afirmar ter ótima experiência com Kaletra e ser sua 1a opção de IP, dr não gosta da idéia e prescrever dose única, dizendo que seus pacientes tem boa adesão.</v>
      </c>
      <c r="AG597" s="14">
        <f t="shared" si="677"/>
        <v>147</v>
      </c>
      <c r="AH597" s="14">
        <f t="shared" ref="AH597:AL597" si="688">IFERROR(FIND("#",$AF597,AG597+1),LEN($AF597)+1)</f>
        <v>301</v>
      </c>
      <c r="AI597" s="14">
        <f t="shared" si="688"/>
        <v>473</v>
      </c>
      <c r="AJ597" s="14">
        <f t="shared" si="688"/>
        <v>473</v>
      </c>
      <c r="AK597" s="14">
        <f t="shared" si="688"/>
        <v>473</v>
      </c>
      <c r="AL597" s="14">
        <f t="shared" si="688"/>
        <v>473</v>
      </c>
      <c r="AM597" s="14" t="str">
        <f t="shared" si="625"/>
        <v xml:space="preserve">#MP: dr gostou muito do artigo do Dr Lauro, dizendo que ajudara na investigação destas comorbidades. Informou não notar muitos pacts com alteração renal. </v>
      </c>
      <c r="AN597" s="14" t="str">
        <f t="shared" si="626"/>
        <v>#OBJ: apesar e afirmar ter ótima experiência com Kaletra e ser sua 1a opção de IP, dr não gosta da idéia e prescrever dose única, dizendo que seus pacientes tem boa adesão.</v>
      </c>
      <c r="AO597" s="14" t="str">
        <f t="shared" si="627"/>
        <v/>
      </c>
      <c r="AP597" s="14" t="str">
        <f t="shared" si="628"/>
        <v/>
      </c>
      <c r="AQ597" s="14" t="str">
        <f t="shared" si="629"/>
        <v/>
      </c>
      <c r="AR597" s="14" t="str">
        <f t="shared" si="630"/>
        <v/>
      </c>
    </row>
    <row r="598" spans="1:44" x14ac:dyDescent="0.25">
      <c r="A598">
        <v>1</v>
      </c>
      <c r="B598" t="s">
        <v>28</v>
      </c>
      <c r="C598">
        <v>393103</v>
      </c>
      <c r="D598" s="40">
        <v>41389.645833333299</v>
      </c>
      <c r="E598" s="40">
        <v>41389.820138888899</v>
      </c>
      <c r="F598" s="40">
        <v>41389.785416666702</v>
      </c>
      <c r="G598" t="s">
        <v>29</v>
      </c>
      <c r="H598">
        <v>60000012516779</v>
      </c>
      <c r="I598" t="s">
        <v>2227</v>
      </c>
      <c r="J598" t="s">
        <v>2228</v>
      </c>
      <c r="K598" t="s">
        <v>41</v>
      </c>
      <c r="L598">
        <v>6</v>
      </c>
      <c r="M598" t="s">
        <v>135</v>
      </c>
      <c r="N598">
        <v>60000015461254</v>
      </c>
      <c r="O598">
        <v>60000016462669</v>
      </c>
      <c r="P598">
        <v>140256000001980</v>
      </c>
      <c r="R598" t="s">
        <v>34</v>
      </c>
      <c r="S598" t="s">
        <v>35</v>
      </c>
      <c r="T598" t="s">
        <v>36</v>
      </c>
      <c r="W598" t="s">
        <v>37</v>
      </c>
      <c r="AC598" t="s">
        <v>2229</v>
      </c>
      <c r="AD598" t="s">
        <v>1453</v>
      </c>
      <c r="AE598" s="14" t="str">
        <f t="shared" si="666"/>
        <v>Visita de apresentação, sondei o perfil do seu ambulatório, Dra informou que atende somente adultos e recebe muitos casos novos de HIV, mas disse que a maioria sem indicação de TARV. Gosta bastante de Kaletra, afirmando que e sua escolha inicio e TARV, devido sua potência. Não tem experiencia com Kaletra dose única, pedi que avaliasse pelo menos 3 pacientes.</v>
      </c>
      <c r="AF598" s="14" t="str">
        <f t="shared" si="676"/>
        <v>Visita de apresentação, sondei o perfil do seu ambulatório, Dra informou que atende somente adultos e recebe muitos casos novos de HIV, mas disse que a maioria sem indicação de TARV. Gosta bastante de Kaletra, afirmando que e sua escolha inicio e TARV, devido sua potência. Não tem experiencia com Kaletra dose única, pedi que avaliasse pelo menos 3 pacientes.</v>
      </c>
      <c r="AG598" s="14">
        <f t="shared" si="677"/>
        <v>1</v>
      </c>
      <c r="AH598" s="14">
        <f t="shared" ref="AH598:AL598" si="689">IFERROR(FIND("#",$AF598,AG598+1),LEN($AF598)+1)</f>
        <v>361</v>
      </c>
      <c r="AI598" s="14">
        <f t="shared" si="689"/>
        <v>361</v>
      </c>
      <c r="AJ598" s="14">
        <f t="shared" si="689"/>
        <v>361</v>
      </c>
      <c r="AK598" s="14">
        <f t="shared" si="689"/>
        <v>361</v>
      </c>
      <c r="AL598" s="14">
        <f t="shared" si="689"/>
        <v>361</v>
      </c>
      <c r="AM598" s="14" t="str">
        <f t="shared" si="625"/>
        <v>Visita de apresentação, sondei o perfil do seu ambulatório, Dra informou que atende somente adultos e recebe muitos casos novos de HIV, mas disse que a maioria sem indicação de TARV. Gosta bastante de Kaletra, afirmando que e sua escolha inicio e TARV, devido sua potência. Não tem experiencia com Kaletra dose única, pedi que avaliasse pelo menos 3 pacientes.</v>
      </c>
      <c r="AN598" s="14" t="str">
        <f t="shared" si="626"/>
        <v/>
      </c>
      <c r="AO598" s="14" t="str">
        <f t="shared" si="627"/>
        <v/>
      </c>
      <c r="AP598" s="14" t="str">
        <f t="shared" si="628"/>
        <v/>
      </c>
      <c r="AQ598" s="14" t="str">
        <f t="shared" si="629"/>
        <v/>
      </c>
      <c r="AR598" s="14" t="str">
        <f t="shared" si="630"/>
        <v/>
      </c>
    </row>
    <row r="599" spans="1:44" x14ac:dyDescent="0.25">
      <c r="A599">
        <v>1</v>
      </c>
      <c r="B599" t="s">
        <v>28</v>
      </c>
      <c r="C599">
        <v>393103</v>
      </c>
      <c r="D599" s="40">
        <v>41389.645833333299</v>
      </c>
      <c r="E599" s="40">
        <v>41389.820138888899</v>
      </c>
      <c r="F599" s="40">
        <v>41389.785416666702</v>
      </c>
      <c r="G599" t="s">
        <v>29</v>
      </c>
      <c r="H599">
        <v>60000012516779</v>
      </c>
      <c r="I599" t="s">
        <v>2227</v>
      </c>
      <c r="J599" t="s">
        <v>2228</v>
      </c>
      <c r="K599" t="s">
        <v>41</v>
      </c>
      <c r="L599">
        <v>6</v>
      </c>
      <c r="M599" t="s">
        <v>135</v>
      </c>
      <c r="N599">
        <v>60000015461254</v>
      </c>
      <c r="O599">
        <v>60000016462669</v>
      </c>
      <c r="P599">
        <v>140256000001980</v>
      </c>
      <c r="R599" t="s">
        <v>34</v>
      </c>
      <c r="S599" t="s">
        <v>35</v>
      </c>
      <c r="T599" t="s">
        <v>36</v>
      </c>
      <c r="W599" t="s">
        <v>37</v>
      </c>
      <c r="AC599" t="s">
        <v>2229</v>
      </c>
      <c r="AD599" t="s">
        <v>1453</v>
      </c>
      <c r="AE599" s="14" t="str">
        <f t="shared" si="666"/>
        <v>Visita de apresentação, sondei o perfil do seu ambulatório, Dra informou que atende somente adultos e recebe muitos casos novos de HIV, mas disse que a maioria sem indicação de TARV. Gosta bastante de Kaletra, afirmando que e sua escolha inicio e TARV, devido sua potência. Não tem experiencia com Kaletra dose única, pedi que avaliasse pelo menos 3 pacientes.</v>
      </c>
      <c r="AF599" s="14" t="str">
        <f t="shared" si="676"/>
        <v>Visita de apresentação, sondei o perfil do seu ambulatório, Dra informou que atende somente adultos e recebe muitos casos novos de HIV, mas disse que a maioria sem indicação de TARV. Gosta bastante de Kaletra, afirmando que e sua escolha inicio e TARV, devido sua potência. Não tem experiencia com Kaletra dose única, pedi que avaliasse pelo menos 3 pacientes.</v>
      </c>
      <c r="AG599" s="14">
        <f t="shared" si="677"/>
        <v>1</v>
      </c>
      <c r="AH599" s="14">
        <f t="shared" ref="AH599:AL599" si="690">IFERROR(FIND("#",$AF599,AG599+1),LEN($AF599)+1)</f>
        <v>361</v>
      </c>
      <c r="AI599" s="14">
        <f t="shared" si="690"/>
        <v>361</v>
      </c>
      <c r="AJ599" s="14">
        <f t="shared" si="690"/>
        <v>361</v>
      </c>
      <c r="AK599" s="14">
        <f t="shared" si="690"/>
        <v>361</v>
      </c>
      <c r="AL599" s="14">
        <f t="shared" si="690"/>
        <v>361</v>
      </c>
      <c r="AM599" s="14" t="str">
        <f t="shared" si="625"/>
        <v>Visita de apresentação, sondei o perfil do seu ambulatório, Dra informou que atende somente adultos e recebe muitos casos novos de HIV, mas disse que a maioria sem indicação de TARV. Gosta bastante de Kaletra, afirmando que e sua escolha inicio e TARV, devido sua potência. Não tem experiencia com Kaletra dose única, pedi que avaliasse pelo menos 3 pacientes.</v>
      </c>
      <c r="AN599" s="14" t="str">
        <f t="shared" si="626"/>
        <v/>
      </c>
      <c r="AO599" s="14" t="str">
        <f t="shared" si="627"/>
        <v/>
      </c>
      <c r="AP599" s="14" t="str">
        <f t="shared" si="628"/>
        <v/>
      </c>
      <c r="AQ599" s="14" t="str">
        <f t="shared" si="629"/>
        <v/>
      </c>
      <c r="AR599" s="14" t="str">
        <f t="shared" si="630"/>
        <v/>
      </c>
    </row>
    <row r="600" spans="1:44" x14ac:dyDescent="0.25">
      <c r="A600">
        <v>1</v>
      </c>
      <c r="B600" t="s">
        <v>28</v>
      </c>
      <c r="C600">
        <v>393103</v>
      </c>
      <c r="D600" s="40">
        <v>41389.59375</v>
      </c>
      <c r="E600" s="40">
        <v>41389.638888888898</v>
      </c>
      <c r="F600" s="40">
        <v>41389.761805555601</v>
      </c>
      <c r="G600" t="s">
        <v>29</v>
      </c>
      <c r="H600">
        <v>60000012450031</v>
      </c>
      <c r="I600" t="s">
        <v>2230</v>
      </c>
      <c r="J600" t="s">
        <v>2231</v>
      </c>
      <c r="K600" t="s">
        <v>41</v>
      </c>
      <c r="L600">
        <v>4</v>
      </c>
      <c r="M600" t="s">
        <v>135</v>
      </c>
      <c r="N600">
        <v>60000015461254</v>
      </c>
      <c r="O600">
        <v>60000016462669</v>
      </c>
      <c r="P600">
        <v>140256000001968</v>
      </c>
      <c r="R600" t="s">
        <v>34</v>
      </c>
      <c r="S600" t="s">
        <v>35</v>
      </c>
      <c r="T600" t="s">
        <v>36</v>
      </c>
      <c r="W600" t="s">
        <v>37</v>
      </c>
      <c r="AC600" t="s">
        <v>2232</v>
      </c>
      <c r="AD600" t="s">
        <v>1453</v>
      </c>
      <c r="AE600" s="14" t="str">
        <f t="shared" si="666"/>
        <v>Entreguei o Guia de comorbidades e o artigo Dr Lauro, dr gostou do Guia e elogiou nossa iniciativa de apoiar o esta questão. #SOL: Dr informou que é professor da universidade e solicitou s podemos disponibilizar alguns guias para os residentes e médicos assistentes da universidade.</v>
      </c>
      <c r="AF600" s="14" t="str">
        <f t="shared" si="676"/>
        <v>Entreguei o Guia de comorbidades e o artigo Dr Lauro, dr gostou do Guia e elogiou nossa iniciativa de apoiar o esta questão. #SOL: Dr informou que é professor da universidade e solicitou s podemos disponibilizar alguns guias para os residentes e médicos assistentes da universidade.</v>
      </c>
      <c r="AG600" s="14">
        <f t="shared" si="677"/>
        <v>126</v>
      </c>
      <c r="AH600" s="14">
        <f t="shared" ref="AH600:AL600" si="691">IFERROR(FIND("#",$AF600,AG600+1),LEN($AF600)+1)</f>
        <v>283</v>
      </c>
      <c r="AI600" s="14">
        <f t="shared" si="691"/>
        <v>283</v>
      </c>
      <c r="AJ600" s="14">
        <f t="shared" si="691"/>
        <v>283</v>
      </c>
      <c r="AK600" s="14">
        <f t="shared" si="691"/>
        <v>283</v>
      </c>
      <c r="AL600" s="14">
        <f t="shared" si="691"/>
        <v>283</v>
      </c>
      <c r="AM600" s="14" t="str">
        <f t="shared" si="625"/>
        <v>#SOL: Dr informou que é professor da universidade e solicitou s podemos disponibilizar alguns guias para os residentes e médicos assistentes da universidade.</v>
      </c>
      <c r="AN600" s="14" t="str">
        <f t="shared" si="626"/>
        <v/>
      </c>
      <c r="AO600" s="14" t="str">
        <f t="shared" si="627"/>
        <v/>
      </c>
      <c r="AP600" s="14" t="str">
        <f t="shared" si="628"/>
        <v/>
      </c>
      <c r="AQ600" s="14" t="str">
        <f t="shared" si="629"/>
        <v/>
      </c>
      <c r="AR600" s="14" t="str">
        <f t="shared" si="630"/>
        <v/>
      </c>
    </row>
    <row r="601" spans="1:44" x14ac:dyDescent="0.25">
      <c r="A601">
        <v>1</v>
      </c>
      <c r="B601" t="s">
        <v>28</v>
      </c>
      <c r="C601">
        <v>393103</v>
      </c>
      <c r="D601" s="40">
        <v>41389.59375</v>
      </c>
      <c r="E601" s="40">
        <v>41389.638888888898</v>
      </c>
      <c r="F601" s="40">
        <v>41389.761805555601</v>
      </c>
      <c r="G601" t="s">
        <v>29</v>
      </c>
      <c r="H601">
        <v>60000012450031</v>
      </c>
      <c r="I601" t="s">
        <v>2230</v>
      </c>
      <c r="J601" t="s">
        <v>2231</v>
      </c>
      <c r="K601" t="s">
        <v>41</v>
      </c>
      <c r="L601">
        <v>4</v>
      </c>
      <c r="M601" t="s">
        <v>135</v>
      </c>
      <c r="N601">
        <v>60000015461254</v>
      </c>
      <c r="O601">
        <v>60000016462669</v>
      </c>
      <c r="P601">
        <v>140256000001968</v>
      </c>
      <c r="R601" t="s">
        <v>34</v>
      </c>
      <c r="S601" t="s">
        <v>35</v>
      </c>
      <c r="T601" t="s">
        <v>36</v>
      </c>
      <c r="W601" t="s">
        <v>37</v>
      </c>
      <c r="AC601" t="s">
        <v>2232</v>
      </c>
      <c r="AD601" t="s">
        <v>1453</v>
      </c>
      <c r="AE601" s="14" t="str">
        <f t="shared" si="666"/>
        <v>Entreguei o Guia de comorbidades e o artigo Dr Lauro, dr gostou do Guia e elogiou nossa iniciativa de apoiar o esta questão. #SOL: Dr informou que é professor da universidade e solicitou s podemos disponibilizar alguns guias para os residentes e médicos assistentes da universidade.</v>
      </c>
      <c r="AF601" s="14" t="str">
        <f t="shared" si="676"/>
        <v>Entreguei o Guia de comorbidades e o artigo Dr Lauro, dr gostou do Guia e elogiou nossa iniciativa de apoiar o esta questão. #SOL: Dr informou que é professor da universidade e solicitou s podemos disponibilizar alguns guias para os residentes e médicos assistentes da universidade.</v>
      </c>
      <c r="AG601" s="14">
        <f t="shared" si="677"/>
        <v>126</v>
      </c>
      <c r="AH601" s="14">
        <f t="shared" ref="AH601:AL601" si="692">IFERROR(FIND("#",$AF601,AG601+1),LEN($AF601)+1)</f>
        <v>283</v>
      </c>
      <c r="AI601" s="14">
        <f t="shared" si="692"/>
        <v>283</v>
      </c>
      <c r="AJ601" s="14">
        <f t="shared" si="692"/>
        <v>283</v>
      </c>
      <c r="AK601" s="14">
        <f t="shared" si="692"/>
        <v>283</v>
      </c>
      <c r="AL601" s="14">
        <f t="shared" si="692"/>
        <v>283</v>
      </c>
      <c r="AM601" s="14" t="str">
        <f t="shared" si="625"/>
        <v>#SOL: Dr informou que é professor da universidade e solicitou s podemos disponibilizar alguns guias para os residentes e médicos assistentes da universidade.</v>
      </c>
      <c r="AN601" s="14" t="str">
        <f t="shared" si="626"/>
        <v/>
      </c>
      <c r="AO601" s="14" t="str">
        <f t="shared" si="627"/>
        <v/>
      </c>
      <c r="AP601" s="14" t="str">
        <f t="shared" si="628"/>
        <v/>
      </c>
      <c r="AQ601" s="14" t="str">
        <f t="shared" si="629"/>
        <v/>
      </c>
      <c r="AR601" s="14" t="str">
        <f t="shared" si="630"/>
        <v/>
      </c>
    </row>
    <row r="602" spans="1:44" x14ac:dyDescent="0.25">
      <c r="A602">
        <v>1</v>
      </c>
      <c r="B602" t="s">
        <v>28</v>
      </c>
      <c r="C602">
        <v>393103</v>
      </c>
      <c r="D602" s="40">
        <v>41389.46875</v>
      </c>
      <c r="E602" s="40">
        <v>41389.627083333296</v>
      </c>
      <c r="F602" s="40">
        <v>41389.597916666702</v>
      </c>
      <c r="G602" t="s">
        <v>29</v>
      </c>
      <c r="H602">
        <v>60000012393939</v>
      </c>
      <c r="I602" t="s">
        <v>2233</v>
      </c>
      <c r="J602" t="s">
        <v>2234</v>
      </c>
      <c r="K602" t="s">
        <v>41</v>
      </c>
      <c r="L602">
        <v>4</v>
      </c>
      <c r="M602" t="s">
        <v>135</v>
      </c>
      <c r="N602">
        <v>60000015461254</v>
      </c>
      <c r="O602">
        <v>60000016462669</v>
      </c>
      <c r="P602">
        <v>140256000001959</v>
      </c>
      <c r="R602" t="s">
        <v>34</v>
      </c>
      <c r="S602" t="s">
        <v>35</v>
      </c>
      <c r="T602" t="s">
        <v>36</v>
      </c>
      <c r="W602" t="s">
        <v>37</v>
      </c>
      <c r="AC602" t="s">
        <v>2235</v>
      </c>
      <c r="AD602" t="s">
        <v>1453</v>
      </c>
      <c r="AE602" s="14" t="str">
        <f t="shared" si="666"/>
        <v>#SOL: Conversamos sobre alguns projetos em parceria com a sociedade Catarinense e a Universidade local, pediu patrocínio em uma campanha de teste de HIV em comemoração ao dia unidas contra aids.</v>
      </c>
      <c r="AF602" s="14" t="str">
        <f t="shared" si="676"/>
        <v>#SOL: Conversamos sobre alguns projetos em parceria com a sociedade Catarinense e a Universidade local, pediu patrocínio em uma campanha de teste de HIV em comemoração ao dia unidas contra aids.</v>
      </c>
      <c r="AG602" s="14">
        <f t="shared" si="677"/>
        <v>1</v>
      </c>
      <c r="AH602" s="14">
        <f t="shared" ref="AH602:AL602" si="693">IFERROR(FIND("#",$AF602,AG602+1),LEN($AF602)+1)</f>
        <v>195</v>
      </c>
      <c r="AI602" s="14">
        <f t="shared" si="693"/>
        <v>195</v>
      </c>
      <c r="AJ602" s="14">
        <f t="shared" si="693"/>
        <v>195</v>
      </c>
      <c r="AK602" s="14">
        <f t="shared" si="693"/>
        <v>195</v>
      </c>
      <c r="AL602" s="14">
        <f t="shared" si="693"/>
        <v>195</v>
      </c>
      <c r="AM602" s="14" t="str">
        <f t="shared" si="625"/>
        <v>#SOL: Conversamos sobre alguns projetos em parceria com a sociedade Catarinense e a Universidade local, pediu patrocínio em uma campanha de teste de HIV em comemoração ao dia unidas contra aids.</v>
      </c>
      <c r="AN602" s="14" t="str">
        <f t="shared" si="626"/>
        <v/>
      </c>
      <c r="AO602" s="14" t="str">
        <f t="shared" si="627"/>
        <v/>
      </c>
      <c r="AP602" s="14" t="str">
        <f t="shared" si="628"/>
        <v/>
      </c>
      <c r="AQ602" s="14" t="str">
        <f t="shared" si="629"/>
        <v/>
      </c>
      <c r="AR602" s="14" t="str">
        <f t="shared" si="630"/>
        <v/>
      </c>
    </row>
    <row r="603" spans="1:44" x14ac:dyDescent="0.25">
      <c r="A603">
        <v>1</v>
      </c>
      <c r="B603" t="s">
        <v>28</v>
      </c>
      <c r="C603">
        <v>393103</v>
      </c>
      <c r="D603" s="40">
        <v>41389.46875</v>
      </c>
      <c r="E603" s="40">
        <v>41389.627083333296</v>
      </c>
      <c r="F603" s="40">
        <v>41389.597916666702</v>
      </c>
      <c r="G603" t="s">
        <v>29</v>
      </c>
      <c r="H603">
        <v>60000012393939</v>
      </c>
      <c r="I603" t="s">
        <v>2233</v>
      </c>
      <c r="J603" t="s">
        <v>2234</v>
      </c>
      <c r="K603" t="s">
        <v>41</v>
      </c>
      <c r="L603">
        <v>4</v>
      </c>
      <c r="M603" t="s">
        <v>135</v>
      </c>
      <c r="N603">
        <v>60000015461254</v>
      </c>
      <c r="O603">
        <v>60000016462669</v>
      </c>
      <c r="P603">
        <v>140256000001959</v>
      </c>
      <c r="R603" t="s">
        <v>34</v>
      </c>
      <c r="S603" t="s">
        <v>35</v>
      </c>
      <c r="T603" t="s">
        <v>36</v>
      </c>
      <c r="W603" t="s">
        <v>37</v>
      </c>
      <c r="AC603" t="s">
        <v>2235</v>
      </c>
      <c r="AD603" t="s">
        <v>1453</v>
      </c>
      <c r="AE603" s="14" t="str">
        <f t="shared" si="666"/>
        <v>#SOL: Conversamos sobre alguns projetos em parceria com a sociedade Catarinense e a Universidade local, pediu patrocínio em uma campanha de teste de HIV em comemoração ao dia unidas contra aids.</v>
      </c>
      <c r="AF603" s="14" t="str">
        <f t="shared" si="676"/>
        <v>#SOL: Conversamos sobre alguns projetos em parceria com a sociedade Catarinense e a Universidade local, pediu patrocínio em uma campanha de teste de HIV em comemoração ao dia unidas contra aids.</v>
      </c>
      <c r="AG603" s="14">
        <f t="shared" si="677"/>
        <v>1</v>
      </c>
      <c r="AH603" s="14">
        <f t="shared" ref="AH603:AL603" si="694">IFERROR(FIND("#",$AF603,AG603+1),LEN($AF603)+1)</f>
        <v>195</v>
      </c>
      <c r="AI603" s="14">
        <f t="shared" si="694"/>
        <v>195</v>
      </c>
      <c r="AJ603" s="14">
        <f t="shared" si="694"/>
        <v>195</v>
      </c>
      <c r="AK603" s="14">
        <f t="shared" si="694"/>
        <v>195</v>
      </c>
      <c r="AL603" s="14">
        <f t="shared" si="694"/>
        <v>195</v>
      </c>
      <c r="AM603" s="14" t="str">
        <f t="shared" si="625"/>
        <v>#SOL: Conversamos sobre alguns projetos em parceria com a sociedade Catarinense e a Universidade local, pediu patrocínio em uma campanha de teste de HIV em comemoração ao dia unidas contra aids.</v>
      </c>
      <c r="AN603" s="14" t="str">
        <f t="shared" si="626"/>
        <v/>
      </c>
      <c r="AO603" s="14" t="str">
        <f t="shared" si="627"/>
        <v/>
      </c>
      <c r="AP603" s="14" t="str">
        <f t="shared" si="628"/>
        <v/>
      </c>
      <c r="AQ603" s="14" t="str">
        <f t="shared" si="629"/>
        <v/>
      </c>
      <c r="AR603" s="14" t="str">
        <f t="shared" si="630"/>
        <v/>
      </c>
    </row>
    <row r="604" spans="1:44" x14ac:dyDescent="0.25">
      <c r="A604">
        <v>1</v>
      </c>
      <c r="B604" t="s">
        <v>28</v>
      </c>
      <c r="C604">
        <v>393103</v>
      </c>
      <c r="D604" s="40">
        <v>41389.423611111102</v>
      </c>
      <c r="E604" s="40">
        <v>41389.619444444397</v>
      </c>
      <c r="F604" s="40">
        <v>41389.597916666702</v>
      </c>
      <c r="G604" t="s">
        <v>29</v>
      </c>
      <c r="H604">
        <v>60000012357323</v>
      </c>
      <c r="I604" t="s">
        <v>2236</v>
      </c>
      <c r="J604" t="s">
        <v>2237</v>
      </c>
      <c r="K604" t="s">
        <v>180</v>
      </c>
      <c r="L604">
        <v>3</v>
      </c>
      <c r="M604" t="s">
        <v>135</v>
      </c>
      <c r="N604">
        <v>60000015461254</v>
      </c>
      <c r="O604">
        <v>60000016462669</v>
      </c>
      <c r="P604">
        <v>140256000001950</v>
      </c>
      <c r="R604" t="s">
        <v>34</v>
      </c>
      <c r="S604" t="s">
        <v>35</v>
      </c>
      <c r="T604" t="s">
        <v>36</v>
      </c>
      <c r="W604" t="s">
        <v>37</v>
      </c>
      <c r="AC604" t="s">
        <v>2238</v>
      </c>
      <c r="AD604" t="s">
        <v>1453</v>
      </c>
      <c r="AE604" s="14" t="str">
        <f t="shared" si="666"/>
        <v>Abordei o artigo dr Lauro, dr comentou que tem alguns pacts apresentando alterações renais, inclusive em um deles trocou o AZT por ABC, mas manteve o ATV. Falei sobre a nefrolitiese de ATV e Diminuição da TFG na associação com TDF. Reforcei a coformulacao e posologia QD.</v>
      </c>
      <c r="AF604" s="14" t="str">
        <f t="shared" si="676"/>
        <v>Abordei o artigo dr Lauro, dr comentou que tem alguns pacts apresentando alterações renais, inclusive em um deles trocou o AZT por ABC, mas manteve o ATV. Falei sobre a nefrolitiese de ATV e Diminuição da TFG na associação com TDF. Reforcei a coformulacao e posologia QD.</v>
      </c>
      <c r="AG604" s="14">
        <f t="shared" si="677"/>
        <v>1</v>
      </c>
      <c r="AH604" s="14">
        <f t="shared" ref="AH604:AL604" si="695">IFERROR(FIND("#",$AF604,AG604+1),LEN($AF604)+1)</f>
        <v>272</v>
      </c>
      <c r="AI604" s="14">
        <f t="shared" si="695"/>
        <v>272</v>
      </c>
      <c r="AJ604" s="14">
        <f t="shared" si="695"/>
        <v>272</v>
      </c>
      <c r="AK604" s="14">
        <f t="shared" si="695"/>
        <v>272</v>
      </c>
      <c r="AL604" s="14">
        <f t="shared" si="695"/>
        <v>272</v>
      </c>
      <c r="AM604" s="14" t="str">
        <f t="shared" si="625"/>
        <v>Abordei o artigo dr Lauro, dr comentou que tem alguns pacts apresentando alterações renais, inclusive em um deles trocou o AZT por ABC, mas manteve o ATV. Falei sobre a nefrolitiese de ATV e Diminuição da TFG na associação com TDF. Reforcei a coformulacao e posologia QD.</v>
      </c>
      <c r="AN604" s="14" t="str">
        <f t="shared" si="626"/>
        <v/>
      </c>
      <c r="AO604" s="14" t="str">
        <f t="shared" si="627"/>
        <v/>
      </c>
      <c r="AP604" s="14" t="str">
        <f t="shared" si="628"/>
        <v/>
      </c>
      <c r="AQ604" s="14" t="str">
        <f t="shared" si="629"/>
        <v/>
      </c>
      <c r="AR604" s="14" t="str">
        <f t="shared" si="630"/>
        <v/>
      </c>
    </row>
    <row r="605" spans="1:44" x14ac:dyDescent="0.25">
      <c r="A605">
        <v>1</v>
      </c>
      <c r="B605" t="s">
        <v>28</v>
      </c>
      <c r="C605">
        <v>393103</v>
      </c>
      <c r="D605" s="40">
        <v>41389.423611111102</v>
      </c>
      <c r="E605" s="40">
        <v>41389.619444444397</v>
      </c>
      <c r="F605" s="40">
        <v>41389.597916666702</v>
      </c>
      <c r="G605" t="s">
        <v>29</v>
      </c>
      <c r="H605">
        <v>60000012357323</v>
      </c>
      <c r="I605" t="s">
        <v>2236</v>
      </c>
      <c r="J605" t="s">
        <v>2237</v>
      </c>
      <c r="K605" t="s">
        <v>180</v>
      </c>
      <c r="L605">
        <v>3</v>
      </c>
      <c r="M605" t="s">
        <v>135</v>
      </c>
      <c r="N605">
        <v>60000015461254</v>
      </c>
      <c r="O605">
        <v>60000016462669</v>
      </c>
      <c r="P605">
        <v>140256000001950</v>
      </c>
      <c r="R605" t="s">
        <v>34</v>
      </c>
      <c r="S605" t="s">
        <v>35</v>
      </c>
      <c r="T605" t="s">
        <v>36</v>
      </c>
      <c r="W605" t="s">
        <v>37</v>
      </c>
      <c r="AC605" t="s">
        <v>2238</v>
      </c>
      <c r="AD605" t="s">
        <v>1453</v>
      </c>
      <c r="AE605" s="14" t="str">
        <f t="shared" si="666"/>
        <v>Abordei o artigo dr Lauro, dr comentou que tem alguns pacts apresentando alterações renais, inclusive em um deles trocou o AZT por ABC, mas manteve o ATV. Falei sobre a nefrolitiese de ATV e Diminuição da TFG na associação com TDF. Reforcei a coformulacao e posologia QD.</v>
      </c>
      <c r="AF605" s="14" t="str">
        <f t="shared" si="676"/>
        <v>Abordei o artigo dr Lauro, dr comentou que tem alguns pacts apresentando alterações renais, inclusive em um deles trocou o AZT por ABC, mas manteve o ATV. Falei sobre a nefrolitiese de ATV e Diminuição da TFG na associação com TDF. Reforcei a coformulacao e posologia QD.</v>
      </c>
      <c r="AG605" s="14">
        <f t="shared" si="677"/>
        <v>1</v>
      </c>
      <c r="AH605" s="14">
        <f t="shared" ref="AH605:AL605" si="696">IFERROR(FIND("#",$AF605,AG605+1),LEN($AF605)+1)</f>
        <v>272</v>
      </c>
      <c r="AI605" s="14">
        <f t="shared" si="696"/>
        <v>272</v>
      </c>
      <c r="AJ605" s="14">
        <f t="shared" si="696"/>
        <v>272</v>
      </c>
      <c r="AK605" s="14">
        <f t="shared" si="696"/>
        <v>272</v>
      </c>
      <c r="AL605" s="14">
        <f t="shared" si="696"/>
        <v>272</v>
      </c>
      <c r="AM605" s="14" t="str">
        <f t="shared" si="625"/>
        <v>Abordei o artigo dr Lauro, dr comentou que tem alguns pacts apresentando alterações renais, inclusive em um deles trocou o AZT por ABC, mas manteve o ATV. Falei sobre a nefrolitiese de ATV e Diminuição da TFG na associação com TDF. Reforcei a coformulacao e posologia QD.</v>
      </c>
      <c r="AN605" s="14" t="str">
        <f t="shared" si="626"/>
        <v/>
      </c>
      <c r="AO605" s="14" t="str">
        <f t="shared" si="627"/>
        <v/>
      </c>
      <c r="AP605" s="14" t="str">
        <f t="shared" si="628"/>
        <v/>
      </c>
      <c r="AQ605" s="14" t="str">
        <f t="shared" si="629"/>
        <v/>
      </c>
      <c r="AR605" s="14" t="str">
        <f t="shared" si="630"/>
        <v/>
      </c>
    </row>
    <row r="606" spans="1:44" x14ac:dyDescent="0.25">
      <c r="A606">
        <v>1</v>
      </c>
      <c r="B606" t="s">
        <v>28</v>
      </c>
      <c r="C606">
        <v>393103</v>
      </c>
      <c r="D606" s="40">
        <v>41389.388888888898</v>
      </c>
      <c r="E606" s="40">
        <v>41389.574305555601</v>
      </c>
      <c r="F606" s="40">
        <v>41389.597916666702</v>
      </c>
      <c r="G606" t="s">
        <v>29</v>
      </c>
      <c r="H606">
        <v>60000017153794</v>
      </c>
      <c r="I606" t="s">
        <v>2239</v>
      </c>
      <c r="J606" t="s">
        <v>2240</v>
      </c>
      <c r="K606" t="s">
        <v>41</v>
      </c>
      <c r="L606">
        <v>4</v>
      </c>
      <c r="M606" t="s">
        <v>135</v>
      </c>
      <c r="N606">
        <v>60000015461254</v>
      </c>
      <c r="O606">
        <v>60000016462669</v>
      </c>
      <c r="P606">
        <v>140256000001941</v>
      </c>
      <c r="R606" t="s">
        <v>34</v>
      </c>
      <c r="S606" t="s">
        <v>35</v>
      </c>
      <c r="T606" t="s">
        <v>36</v>
      </c>
      <c r="W606" t="s">
        <v>37</v>
      </c>
      <c r="AC606" t="s">
        <v>2241</v>
      </c>
      <c r="AD606" t="s">
        <v>1453</v>
      </c>
      <c r="AE606" s="14" t="str">
        <f t="shared" si="666"/>
        <v>#MP: Perguntei se tem feito acompanhamento da função renal e óssea dos pacientes, informou que tenta mas com muita dificuldade. Gostou do material, dizendo que com certeza ira ajudar bastante.* Tem optado por Kaletra em pacts Naive.</v>
      </c>
      <c r="AF606" s="14" t="str">
        <f t="shared" si="676"/>
        <v>#MP: Perguntei se tem feito acompanhamento da função renal e óssea dos pacientes, informou que tenta mas com muita dificuldade. Gostou do material, dizendo que com certeza ira ajudar bastante.* Tem optado por Kaletra em pacts Naive.</v>
      </c>
      <c r="AG606" s="14">
        <f t="shared" si="677"/>
        <v>1</v>
      </c>
      <c r="AH606" s="14">
        <f t="shared" ref="AH606:AL606" si="697">IFERROR(FIND("#",$AF606,AG606+1),LEN($AF606)+1)</f>
        <v>233</v>
      </c>
      <c r="AI606" s="14">
        <f t="shared" si="697"/>
        <v>233</v>
      </c>
      <c r="AJ606" s="14">
        <f t="shared" si="697"/>
        <v>233</v>
      </c>
      <c r="AK606" s="14">
        <f t="shared" si="697"/>
        <v>233</v>
      </c>
      <c r="AL606" s="14">
        <f t="shared" si="697"/>
        <v>233</v>
      </c>
      <c r="AM606" s="14" t="str">
        <f t="shared" ref="AM606:AM669" si="698">MID($AF606,AG606,IF(AG606=1,AH606,(AH606-AG606)))</f>
        <v>#MP: Perguntei se tem feito acompanhamento da função renal e óssea dos pacientes, informou que tenta mas com muita dificuldade. Gostou do material, dizendo que com certeza ira ajudar bastante.* Tem optado por Kaletra em pacts Naive.</v>
      </c>
      <c r="AN606" s="14" t="str">
        <f t="shared" ref="AN606:AN669" si="699">IF(AH606=AI606,"",MID($AF606,AH606,AI606-AH606))</f>
        <v/>
      </c>
      <c r="AO606" s="14" t="str">
        <f t="shared" ref="AO606:AO669" si="700">IF(AI606=AJ606,"",MID($AF606,AI606,AJ606-AI606))</f>
        <v/>
      </c>
      <c r="AP606" s="14" t="str">
        <f t="shared" ref="AP606:AP669" si="701">IF(AJ606=AK606,"",MID($AF606,AJ606,AK606-AJ606))</f>
        <v/>
      </c>
      <c r="AQ606" s="14" t="str">
        <f t="shared" ref="AQ606:AQ669" si="702">IF(AK606=AL606,"",MID($AF606,AK606,AL606-AK606))</f>
        <v/>
      </c>
      <c r="AR606" s="14" t="str">
        <f t="shared" ref="AR606:AR669" si="703">IF(AL606=AK606,"",MID($AF606,AL606,LEN(AF606)-AL606))</f>
        <v/>
      </c>
    </row>
    <row r="607" spans="1:44" x14ac:dyDescent="0.25">
      <c r="A607">
        <v>1</v>
      </c>
      <c r="B607" t="s">
        <v>28</v>
      </c>
      <c r="C607">
        <v>393103</v>
      </c>
      <c r="D607" s="40">
        <v>41389.388888888898</v>
      </c>
      <c r="E607" s="40">
        <v>41389.574305555601</v>
      </c>
      <c r="F607" s="40">
        <v>41389.597916666702</v>
      </c>
      <c r="G607" t="s">
        <v>29</v>
      </c>
      <c r="H607">
        <v>60000017153794</v>
      </c>
      <c r="I607" t="s">
        <v>2239</v>
      </c>
      <c r="J607" t="s">
        <v>2240</v>
      </c>
      <c r="K607" t="s">
        <v>41</v>
      </c>
      <c r="L607">
        <v>4</v>
      </c>
      <c r="M607" t="s">
        <v>135</v>
      </c>
      <c r="N607">
        <v>60000015461254</v>
      </c>
      <c r="O607">
        <v>60000016462669</v>
      </c>
      <c r="P607">
        <v>140256000001941</v>
      </c>
      <c r="R607" t="s">
        <v>34</v>
      </c>
      <c r="S607" t="s">
        <v>35</v>
      </c>
      <c r="T607" t="s">
        <v>36</v>
      </c>
      <c r="W607" t="s">
        <v>37</v>
      </c>
      <c r="AC607" t="s">
        <v>2241</v>
      </c>
      <c r="AD607" t="s">
        <v>1453</v>
      </c>
      <c r="AE607" s="14" t="str">
        <f t="shared" si="666"/>
        <v>#MP: Perguntei se tem feito acompanhamento da função renal e óssea dos pacientes, informou que tenta mas com muita dificuldade. Gostou do material, dizendo que com certeza ira ajudar bastante.* Tem optado por Kaletra em pacts Naive.</v>
      </c>
      <c r="AF607" s="14" t="str">
        <f t="shared" si="676"/>
        <v>#MP: Perguntei se tem feito acompanhamento da função renal e óssea dos pacientes, informou que tenta mas com muita dificuldade. Gostou do material, dizendo que com certeza ira ajudar bastante.* Tem optado por Kaletra em pacts Naive.</v>
      </c>
      <c r="AG607" s="14">
        <f t="shared" si="677"/>
        <v>1</v>
      </c>
      <c r="AH607" s="14">
        <f t="shared" ref="AH607:AL607" si="704">IFERROR(FIND("#",$AF607,AG607+1),LEN($AF607)+1)</f>
        <v>233</v>
      </c>
      <c r="AI607" s="14">
        <f t="shared" si="704"/>
        <v>233</v>
      </c>
      <c r="AJ607" s="14">
        <f t="shared" si="704"/>
        <v>233</v>
      </c>
      <c r="AK607" s="14">
        <f t="shared" si="704"/>
        <v>233</v>
      </c>
      <c r="AL607" s="14">
        <f t="shared" si="704"/>
        <v>233</v>
      </c>
      <c r="AM607" s="14" t="str">
        <f t="shared" si="698"/>
        <v>#MP: Perguntei se tem feito acompanhamento da função renal e óssea dos pacientes, informou que tenta mas com muita dificuldade. Gostou do material, dizendo que com certeza ira ajudar bastante.* Tem optado por Kaletra em pacts Naive.</v>
      </c>
      <c r="AN607" s="14" t="str">
        <f t="shared" si="699"/>
        <v/>
      </c>
      <c r="AO607" s="14" t="str">
        <f t="shared" si="700"/>
        <v/>
      </c>
      <c r="AP607" s="14" t="str">
        <f t="shared" si="701"/>
        <v/>
      </c>
      <c r="AQ607" s="14" t="str">
        <f t="shared" si="702"/>
        <v/>
      </c>
      <c r="AR607" s="14" t="str">
        <f t="shared" si="703"/>
        <v/>
      </c>
    </row>
    <row r="608" spans="1:44" x14ac:dyDescent="0.25">
      <c r="A608">
        <v>1</v>
      </c>
      <c r="B608" t="s">
        <v>28</v>
      </c>
      <c r="C608">
        <v>393103</v>
      </c>
      <c r="D608" s="40">
        <v>41389.329861111102</v>
      </c>
      <c r="E608" s="40">
        <v>41389.566666666702</v>
      </c>
      <c r="F608" s="40">
        <v>41389.53125</v>
      </c>
      <c r="G608" t="s">
        <v>29</v>
      </c>
      <c r="H608">
        <v>60000017152510</v>
      </c>
      <c r="I608" t="s">
        <v>2242</v>
      </c>
      <c r="J608" t="s">
        <v>2243</v>
      </c>
      <c r="K608" t="s">
        <v>180</v>
      </c>
      <c r="L608">
        <v>3</v>
      </c>
      <c r="M608" t="s">
        <v>33</v>
      </c>
      <c r="N608">
        <v>60000015461254</v>
      </c>
      <c r="O608">
        <v>60000016462669</v>
      </c>
      <c r="P608">
        <v>140256000001932</v>
      </c>
      <c r="R608" t="s">
        <v>34</v>
      </c>
      <c r="S608" t="s">
        <v>35</v>
      </c>
      <c r="T608" t="s">
        <v>36</v>
      </c>
      <c r="W608" t="s">
        <v>37</v>
      </c>
      <c r="AC608" t="s">
        <v>2244</v>
      </c>
      <c r="AD608" t="s">
        <v>1453</v>
      </c>
      <c r="AE608" s="14" t="str">
        <f t="shared" si="666"/>
        <v>Deixei a separa do Dr Lauro, sondando se faz acompanhamento da função renal dos pacientes, dr disse que só quando tem alguma queixa, pois como esta com agenda muito cheia, disse não ter tempo para fazer estes tipos de monitorização. #OBJ: tem boa experiência com Kaletra, porém reclamou do tamanho do comprimido, dizendo que as vezes tem pacientes que não conseguem deglutir.</v>
      </c>
      <c r="AF608" s="14" t="str">
        <f t="shared" si="676"/>
        <v>Deixei a separa do Dr Lauro, sondando se faz acompanhamento da função renal dos pacientes, dr disse que só quando tem alguma queixa, pois como esta com agenda muito cheia, disse não ter tempo para fazer estes tipos de monitorização. #OBJ: tem boa experiência com Kaletra, porém reclamou do tamanho do comprimido, dizendo que as vezes tem pacientes que não conseguem deglutir.</v>
      </c>
      <c r="AG608" s="14">
        <f t="shared" si="677"/>
        <v>234</v>
      </c>
      <c r="AH608" s="14">
        <f t="shared" ref="AH608:AL608" si="705">IFERROR(FIND("#",$AF608,AG608+1),LEN($AF608)+1)</f>
        <v>376</v>
      </c>
      <c r="AI608" s="14">
        <f t="shared" si="705"/>
        <v>376</v>
      </c>
      <c r="AJ608" s="14">
        <f t="shared" si="705"/>
        <v>376</v>
      </c>
      <c r="AK608" s="14">
        <f t="shared" si="705"/>
        <v>376</v>
      </c>
      <c r="AL608" s="14">
        <f t="shared" si="705"/>
        <v>376</v>
      </c>
      <c r="AM608" s="14" t="str">
        <f t="shared" si="698"/>
        <v>#OBJ: tem boa experiência com Kaletra, porém reclamou do tamanho do comprimido, dizendo que as vezes tem pacientes que não conseguem deglutir.</v>
      </c>
      <c r="AN608" s="14" t="str">
        <f t="shared" si="699"/>
        <v/>
      </c>
      <c r="AO608" s="14" t="str">
        <f t="shared" si="700"/>
        <v/>
      </c>
      <c r="AP608" s="14" t="str">
        <f t="shared" si="701"/>
        <v/>
      </c>
      <c r="AQ608" s="14" t="str">
        <f t="shared" si="702"/>
        <v/>
      </c>
      <c r="AR608" s="14" t="str">
        <f t="shared" si="703"/>
        <v/>
      </c>
    </row>
    <row r="609" spans="1:44" x14ac:dyDescent="0.25">
      <c r="A609">
        <v>1</v>
      </c>
      <c r="B609" t="s">
        <v>28</v>
      </c>
      <c r="C609">
        <v>393103</v>
      </c>
      <c r="D609" s="40">
        <v>41389.329861111102</v>
      </c>
      <c r="E609" s="40">
        <v>41389.566666666702</v>
      </c>
      <c r="F609" s="40">
        <v>41389.53125</v>
      </c>
      <c r="G609" t="s">
        <v>29</v>
      </c>
      <c r="H609">
        <v>60000017152510</v>
      </c>
      <c r="I609" t="s">
        <v>2242</v>
      </c>
      <c r="J609" t="s">
        <v>2243</v>
      </c>
      <c r="K609" t="s">
        <v>180</v>
      </c>
      <c r="L609">
        <v>3</v>
      </c>
      <c r="M609" t="s">
        <v>33</v>
      </c>
      <c r="N609">
        <v>60000015461254</v>
      </c>
      <c r="O609">
        <v>60000016462669</v>
      </c>
      <c r="P609">
        <v>140256000001932</v>
      </c>
      <c r="R609" t="s">
        <v>34</v>
      </c>
      <c r="S609" t="s">
        <v>35</v>
      </c>
      <c r="T609" t="s">
        <v>36</v>
      </c>
      <c r="W609" t="s">
        <v>37</v>
      </c>
      <c r="AC609" t="s">
        <v>2244</v>
      </c>
      <c r="AD609" t="s">
        <v>1453</v>
      </c>
      <c r="AE609" s="14" t="str">
        <f t="shared" si="666"/>
        <v>Deixei a separa do Dr Lauro, sondando se faz acompanhamento da função renal dos pacientes, dr disse que só quando tem alguma queixa, pois como esta com agenda muito cheia, disse não ter tempo para fazer estes tipos de monitorização. #OBJ: tem boa experiência com Kaletra, porém reclamou do tamanho do comprimido, dizendo que as vezes tem pacientes que não conseguem deglutir.</v>
      </c>
      <c r="AF609" s="14" t="str">
        <f t="shared" si="676"/>
        <v>Deixei a separa do Dr Lauro, sondando se faz acompanhamento da função renal dos pacientes, dr disse que só quando tem alguma queixa, pois como esta com agenda muito cheia, disse não ter tempo para fazer estes tipos de monitorização. #OBJ: tem boa experiência com Kaletra, porém reclamou do tamanho do comprimido, dizendo que as vezes tem pacientes que não conseguem deglutir.</v>
      </c>
      <c r="AG609" s="14">
        <f t="shared" si="677"/>
        <v>234</v>
      </c>
      <c r="AH609" s="14">
        <f t="shared" ref="AH609:AL609" si="706">IFERROR(FIND("#",$AF609,AG609+1),LEN($AF609)+1)</f>
        <v>376</v>
      </c>
      <c r="AI609" s="14">
        <f t="shared" si="706"/>
        <v>376</v>
      </c>
      <c r="AJ609" s="14">
        <f t="shared" si="706"/>
        <v>376</v>
      </c>
      <c r="AK609" s="14">
        <f t="shared" si="706"/>
        <v>376</v>
      </c>
      <c r="AL609" s="14">
        <f t="shared" si="706"/>
        <v>376</v>
      </c>
      <c r="AM609" s="14" t="str">
        <f t="shared" si="698"/>
        <v>#OBJ: tem boa experiência com Kaletra, porém reclamou do tamanho do comprimido, dizendo que as vezes tem pacientes que não conseguem deglutir.</v>
      </c>
      <c r="AN609" s="14" t="str">
        <f t="shared" si="699"/>
        <v/>
      </c>
      <c r="AO609" s="14" t="str">
        <f t="shared" si="700"/>
        <v/>
      </c>
      <c r="AP609" s="14" t="str">
        <f t="shared" si="701"/>
        <v/>
      </c>
      <c r="AQ609" s="14" t="str">
        <f t="shared" si="702"/>
        <v/>
      </c>
      <c r="AR609" s="14" t="str">
        <f t="shared" si="703"/>
        <v/>
      </c>
    </row>
    <row r="610" spans="1:44" x14ac:dyDescent="0.25">
      <c r="A610">
        <v>1</v>
      </c>
      <c r="B610" t="s">
        <v>28</v>
      </c>
      <c r="C610">
        <v>393103</v>
      </c>
      <c r="D610" s="40">
        <v>41388.739583333299</v>
      </c>
      <c r="E610" s="40">
        <v>41388.838194444397</v>
      </c>
      <c r="F610" s="40">
        <v>41388.798611111102</v>
      </c>
      <c r="G610" t="s">
        <v>29</v>
      </c>
      <c r="H610">
        <v>60000012463451</v>
      </c>
      <c r="I610" t="s">
        <v>2245</v>
      </c>
      <c r="J610" t="s">
        <v>2246</v>
      </c>
      <c r="K610" t="s">
        <v>41</v>
      </c>
      <c r="L610">
        <v>4</v>
      </c>
      <c r="M610" t="s">
        <v>135</v>
      </c>
      <c r="N610">
        <v>60000015461254</v>
      </c>
      <c r="O610">
        <v>60000016462669</v>
      </c>
      <c r="P610">
        <v>140256000001909</v>
      </c>
      <c r="R610" t="s">
        <v>34</v>
      </c>
      <c r="S610" t="s">
        <v>35</v>
      </c>
      <c r="T610" t="s">
        <v>36</v>
      </c>
      <c r="W610" t="s">
        <v>37</v>
      </c>
      <c r="AC610" t="s">
        <v>2247</v>
      </c>
      <c r="AD610" t="s">
        <v>1453</v>
      </c>
      <c r="AE610" s="14" t="str">
        <f t="shared" si="666"/>
        <v>#mercado: dr comentou ter mais de 600 paciente em acompanhamento e a maioria estão em uso de TARV. Tem ótima experiência com Kaletra* Informou ter recebido o contato da agencia para confirmar sua participação no ATHUS. Disse estar ancioso,pois no ano passado por problemas com o vôo, não pode participar.</v>
      </c>
      <c r="AF610" s="14" t="str">
        <f t="shared" si="676"/>
        <v>#mercado: dr comentou ter mais de 600 paciente em acompanhamento e a maioria estão em uso de TARV. Tem ótima experiência com Kaletra* Informou ter recebido o contato da agencia para confirmar sua participação no ATHUS. Disse estar ancioso,pois no ano passado por problemas com o vôo, não pode participar.</v>
      </c>
      <c r="AG610" s="14">
        <f t="shared" si="677"/>
        <v>1</v>
      </c>
      <c r="AH610" s="14">
        <f t="shared" ref="AH610:AL610" si="707">IFERROR(FIND("#",$AF610,AG610+1),LEN($AF610)+1)</f>
        <v>305</v>
      </c>
      <c r="AI610" s="14">
        <f t="shared" si="707"/>
        <v>305</v>
      </c>
      <c r="AJ610" s="14">
        <f t="shared" si="707"/>
        <v>305</v>
      </c>
      <c r="AK610" s="14">
        <f t="shared" si="707"/>
        <v>305</v>
      </c>
      <c r="AL610" s="14">
        <f t="shared" si="707"/>
        <v>305</v>
      </c>
      <c r="AM610" s="14" t="str">
        <f t="shared" si="698"/>
        <v>#mercado: dr comentou ter mais de 600 paciente em acompanhamento e a maioria estão em uso de TARV. Tem ótima experiência com Kaletra* Informou ter recebido o contato da agencia para confirmar sua participação no ATHUS. Disse estar ancioso,pois no ano passado por problemas com o vôo, não pode participar.</v>
      </c>
      <c r="AN610" s="14" t="str">
        <f t="shared" si="699"/>
        <v/>
      </c>
      <c r="AO610" s="14" t="str">
        <f t="shared" si="700"/>
        <v/>
      </c>
      <c r="AP610" s="14" t="str">
        <f t="shared" si="701"/>
        <v/>
      </c>
      <c r="AQ610" s="14" t="str">
        <f t="shared" si="702"/>
        <v/>
      </c>
      <c r="AR610" s="14" t="str">
        <f t="shared" si="703"/>
        <v/>
      </c>
    </row>
    <row r="611" spans="1:44" x14ac:dyDescent="0.25">
      <c r="A611">
        <v>1</v>
      </c>
      <c r="B611" t="s">
        <v>28</v>
      </c>
      <c r="C611">
        <v>393103</v>
      </c>
      <c r="D611" s="40">
        <v>41388.739583333299</v>
      </c>
      <c r="E611" s="40">
        <v>41388.838194444397</v>
      </c>
      <c r="F611" s="40">
        <v>41388.798611111102</v>
      </c>
      <c r="G611" t="s">
        <v>29</v>
      </c>
      <c r="H611">
        <v>60000012463451</v>
      </c>
      <c r="I611" t="s">
        <v>2245</v>
      </c>
      <c r="J611" t="s">
        <v>2246</v>
      </c>
      <c r="K611" t="s">
        <v>41</v>
      </c>
      <c r="L611">
        <v>4</v>
      </c>
      <c r="M611" t="s">
        <v>135</v>
      </c>
      <c r="N611">
        <v>60000015461254</v>
      </c>
      <c r="O611">
        <v>60000016462669</v>
      </c>
      <c r="P611">
        <v>140256000001909</v>
      </c>
      <c r="R611" t="s">
        <v>34</v>
      </c>
      <c r="S611" t="s">
        <v>35</v>
      </c>
      <c r="T611" t="s">
        <v>36</v>
      </c>
      <c r="W611" t="s">
        <v>37</v>
      </c>
      <c r="AC611" t="s">
        <v>2247</v>
      </c>
      <c r="AD611" t="s">
        <v>1453</v>
      </c>
      <c r="AE611" s="14" t="str">
        <f t="shared" si="666"/>
        <v>#mercado: dr comentou ter mais de 600 paciente em acompanhamento e a maioria estão em uso de TARV. Tem ótima experiência com Kaletra* Informou ter recebido o contato da agencia para confirmar sua participação no ATHUS. Disse estar ancioso,pois no ano passado por problemas com o vôo, não pode participar.</v>
      </c>
      <c r="AF611" s="14" t="str">
        <f t="shared" si="676"/>
        <v>#mercado: dr comentou ter mais de 600 paciente em acompanhamento e a maioria estão em uso de TARV. Tem ótima experiência com Kaletra* Informou ter recebido o contato da agencia para confirmar sua participação no ATHUS. Disse estar ancioso,pois no ano passado por problemas com o vôo, não pode participar.</v>
      </c>
      <c r="AG611" s="14">
        <f t="shared" si="677"/>
        <v>1</v>
      </c>
      <c r="AH611" s="14">
        <f t="shared" ref="AH611:AL611" si="708">IFERROR(FIND("#",$AF611,AG611+1),LEN($AF611)+1)</f>
        <v>305</v>
      </c>
      <c r="AI611" s="14">
        <f t="shared" si="708"/>
        <v>305</v>
      </c>
      <c r="AJ611" s="14">
        <f t="shared" si="708"/>
        <v>305</v>
      </c>
      <c r="AK611" s="14">
        <f t="shared" si="708"/>
        <v>305</v>
      </c>
      <c r="AL611" s="14">
        <f t="shared" si="708"/>
        <v>305</v>
      </c>
      <c r="AM611" s="14" t="str">
        <f t="shared" si="698"/>
        <v>#mercado: dr comentou ter mais de 600 paciente em acompanhamento e a maioria estão em uso de TARV. Tem ótima experiência com Kaletra* Informou ter recebido o contato da agencia para confirmar sua participação no ATHUS. Disse estar ancioso,pois no ano passado por problemas com o vôo, não pode participar.</v>
      </c>
      <c r="AN611" s="14" t="str">
        <f t="shared" si="699"/>
        <v/>
      </c>
      <c r="AO611" s="14" t="str">
        <f t="shared" si="700"/>
        <v/>
      </c>
      <c r="AP611" s="14" t="str">
        <f t="shared" si="701"/>
        <v/>
      </c>
      <c r="AQ611" s="14" t="str">
        <f t="shared" si="702"/>
        <v/>
      </c>
      <c r="AR611" s="14" t="str">
        <f t="shared" si="703"/>
        <v/>
      </c>
    </row>
    <row r="612" spans="1:44" x14ac:dyDescent="0.25">
      <c r="A612">
        <v>1</v>
      </c>
      <c r="B612" t="s">
        <v>28</v>
      </c>
      <c r="C612">
        <v>393103</v>
      </c>
      <c r="D612" s="40">
        <v>41388.708333333299</v>
      </c>
      <c r="E612" s="40">
        <v>41388.8347222222</v>
      </c>
      <c r="F612" s="40">
        <v>41388.798611111102</v>
      </c>
      <c r="G612" t="s">
        <v>29</v>
      </c>
      <c r="H612">
        <v>60000012562431</v>
      </c>
      <c r="I612" t="s">
        <v>2248</v>
      </c>
      <c r="J612" t="s">
        <v>2249</v>
      </c>
      <c r="K612" t="s">
        <v>41</v>
      </c>
      <c r="L612">
        <v>4</v>
      </c>
      <c r="M612" t="s">
        <v>135</v>
      </c>
      <c r="N612">
        <v>60000015461254</v>
      </c>
      <c r="O612">
        <v>60000016462669</v>
      </c>
      <c r="P612">
        <v>140256000001900</v>
      </c>
      <c r="R612" t="s">
        <v>34</v>
      </c>
      <c r="S612" t="s">
        <v>35</v>
      </c>
      <c r="T612" t="s">
        <v>36</v>
      </c>
      <c r="W612" t="s">
        <v>37</v>
      </c>
      <c r="AC612" t="s">
        <v>2250</v>
      </c>
      <c r="AD612" t="s">
        <v>1453</v>
      </c>
      <c r="AE612" s="14" t="str">
        <f t="shared" si="666"/>
        <v>Conversamos sobre sua participação o Congresso Brás. De Infecto, dr confirmou e disse que a agencia já entrou em contato. Agradeceu o patrocínio. #MP: Deixei o artigo dr Lauro, dr gostou do material e ficou de avalia-lo depois. Disse que tem acompanhado a função renal dos pacts mais de perto, pois tem 5 pacts em dialise, muito provável pelo uso de TDF.* Falei da dose única de Kaletra, dr disse que tem alguns pacts em uso com boa adesão.</v>
      </c>
      <c r="AF612" s="14" t="str">
        <f t="shared" si="676"/>
        <v>Conversamos sobre sua participação o Congresso Brás. De Infecto, dr confirmou e disse que a agencia já entrou em contato. Agradeceu o patrocínio. #MP: Deixei o artigo dr Lauro, dr gostou do material e ficou de avalia-lo depois. Disse que tem acompanhado a função renal dos pacts mais de perto, pois tem 5 pacts em dialise, muito provável pelo uso de TDF.* Falei da dose única de Kaletra, dr disse que tem alguns pacts em uso com boa adesão.</v>
      </c>
      <c r="AG612" s="14">
        <f t="shared" si="677"/>
        <v>147</v>
      </c>
      <c r="AH612" s="14">
        <f t="shared" ref="AH612:AL612" si="709">IFERROR(FIND("#",$AF612,AG612+1),LEN($AF612)+1)</f>
        <v>441</v>
      </c>
      <c r="AI612" s="14">
        <f t="shared" si="709"/>
        <v>441</v>
      </c>
      <c r="AJ612" s="14">
        <f t="shared" si="709"/>
        <v>441</v>
      </c>
      <c r="AK612" s="14">
        <f t="shared" si="709"/>
        <v>441</v>
      </c>
      <c r="AL612" s="14">
        <f t="shared" si="709"/>
        <v>441</v>
      </c>
      <c r="AM612" s="14" t="str">
        <f t="shared" si="698"/>
        <v>#MP: Deixei o artigo dr Lauro, dr gostou do material e ficou de avalia-lo depois. Disse que tem acompanhado a função renal dos pacts mais de perto, pois tem 5 pacts em dialise, muito provável pelo uso de TDF.* Falei da dose única de Kaletra, dr disse que tem alguns pacts em uso com boa adesão.</v>
      </c>
      <c r="AN612" s="14" t="str">
        <f t="shared" si="699"/>
        <v/>
      </c>
      <c r="AO612" s="14" t="str">
        <f t="shared" si="700"/>
        <v/>
      </c>
      <c r="AP612" s="14" t="str">
        <f t="shared" si="701"/>
        <v/>
      </c>
      <c r="AQ612" s="14" t="str">
        <f t="shared" si="702"/>
        <v/>
      </c>
      <c r="AR612" s="14" t="str">
        <f t="shared" si="703"/>
        <v/>
      </c>
    </row>
    <row r="613" spans="1:44" x14ac:dyDescent="0.25">
      <c r="A613">
        <v>1</v>
      </c>
      <c r="B613" t="s">
        <v>28</v>
      </c>
      <c r="C613">
        <v>393103</v>
      </c>
      <c r="D613" s="40">
        <v>41388.708333333299</v>
      </c>
      <c r="E613" s="40">
        <v>41388.8347222222</v>
      </c>
      <c r="F613" s="40">
        <v>41388.798611111102</v>
      </c>
      <c r="G613" t="s">
        <v>29</v>
      </c>
      <c r="H613">
        <v>60000012562431</v>
      </c>
      <c r="I613" t="s">
        <v>2248</v>
      </c>
      <c r="J613" t="s">
        <v>2249</v>
      </c>
      <c r="K613" t="s">
        <v>41</v>
      </c>
      <c r="L613">
        <v>4</v>
      </c>
      <c r="M613" t="s">
        <v>135</v>
      </c>
      <c r="N613">
        <v>60000015461254</v>
      </c>
      <c r="O613">
        <v>60000016462669</v>
      </c>
      <c r="P613">
        <v>140256000001900</v>
      </c>
      <c r="R613" t="s">
        <v>34</v>
      </c>
      <c r="S613" t="s">
        <v>35</v>
      </c>
      <c r="T613" t="s">
        <v>36</v>
      </c>
      <c r="W613" t="s">
        <v>37</v>
      </c>
      <c r="AC613" t="s">
        <v>2250</v>
      </c>
      <c r="AD613" t="s">
        <v>1453</v>
      </c>
      <c r="AE613" s="14" t="str">
        <f t="shared" si="666"/>
        <v>Conversamos sobre sua participação o Congresso Brás. De Infecto, dr confirmou e disse que a agencia já entrou em contato. Agradeceu o patrocínio. #MP: Deixei o artigo dr Lauro, dr gostou do material e ficou de avalia-lo depois. Disse que tem acompanhado a função renal dos pacts mais de perto, pois tem 5 pacts em dialise, muito provável pelo uso de TDF.* Falei da dose única de Kaletra, dr disse que tem alguns pacts em uso com boa adesão.</v>
      </c>
      <c r="AF613" s="14" t="str">
        <f t="shared" si="676"/>
        <v>Conversamos sobre sua participação o Congresso Brás. De Infecto, dr confirmou e disse que a agencia já entrou em contato. Agradeceu o patrocínio. #MP: Deixei o artigo dr Lauro, dr gostou do material e ficou de avalia-lo depois. Disse que tem acompanhado a função renal dos pacts mais de perto, pois tem 5 pacts em dialise, muito provável pelo uso de TDF.* Falei da dose única de Kaletra, dr disse que tem alguns pacts em uso com boa adesão.</v>
      </c>
      <c r="AG613" s="14">
        <f t="shared" si="677"/>
        <v>147</v>
      </c>
      <c r="AH613" s="14">
        <f t="shared" ref="AH613:AL613" si="710">IFERROR(FIND("#",$AF613,AG613+1),LEN($AF613)+1)</f>
        <v>441</v>
      </c>
      <c r="AI613" s="14">
        <f t="shared" si="710"/>
        <v>441</v>
      </c>
      <c r="AJ613" s="14">
        <f t="shared" si="710"/>
        <v>441</v>
      </c>
      <c r="AK613" s="14">
        <f t="shared" si="710"/>
        <v>441</v>
      </c>
      <c r="AL613" s="14">
        <f t="shared" si="710"/>
        <v>441</v>
      </c>
      <c r="AM613" s="14" t="str">
        <f t="shared" si="698"/>
        <v>#MP: Deixei o artigo dr Lauro, dr gostou do material e ficou de avalia-lo depois. Disse que tem acompanhado a função renal dos pacts mais de perto, pois tem 5 pacts em dialise, muito provável pelo uso de TDF.* Falei da dose única de Kaletra, dr disse que tem alguns pacts em uso com boa adesão.</v>
      </c>
      <c r="AN613" s="14" t="str">
        <f t="shared" si="699"/>
        <v/>
      </c>
      <c r="AO613" s="14" t="str">
        <f t="shared" si="700"/>
        <v/>
      </c>
      <c r="AP613" s="14" t="str">
        <f t="shared" si="701"/>
        <v/>
      </c>
      <c r="AQ613" s="14" t="str">
        <f t="shared" si="702"/>
        <v/>
      </c>
      <c r="AR613" s="14" t="str">
        <f t="shared" si="703"/>
        <v/>
      </c>
    </row>
    <row r="614" spans="1:44" x14ac:dyDescent="0.25">
      <c r="A614">
        <v>1</v>
      </c>
      <c r="B614" t="s">
        <v>28</v>
      </c>
      <c r="C614">
        <v>393103</v>
      </c>
      <c r="D614" s="40">
        <v>41388.621527777803</v>
      </c>
      <c r="E614" s="40">
        <v>41388.840972222199</v>
      </c>
      <c r="F614" s="40">
        <v>41397.191666666702</v>
      </c>
      <c r="G614" t="s">
        <v>29</v>
      </c>
      <c r="H614">
        <v>60000012401639</v>
      </c>
      <c r="I614" t="s">
        <v>4945</v>
      </c>
      <c r="J614" t="s">
        <v>4946</v>
      </c>
      <c r="K614" t="s">
        <v>41</v>
      </c>
      <c r="M614" t="s">
        <v>135</v>
      </c>
      <c r="N614">
        <v>60000015461254</v>
      </c>
      <c r="O614">
        <v>60000016462669</v>
      </c>
      <c r="P614">
        <v>140256000001918</v>
      </c>
      <c r="R614" t="s">
        <v>34</v>
      </c>
      <c r="S614" t="s">
        <v>35</v>
      </c>
      <c r="T614" t="s">
        <v>36</v>
      </c>
      <c r="W614" t="s">
        <v>37</v>
      </c>
      <c r="AC614" t="s">
        <v>2251</v>
      </c>
      <c r="AD614" t="s">
        <v>1453</v>
      </c>
      <c r="AE614" s="14" t="str">
        <f t="shared" si="666"/>
        <v>Conversamos sobre o ATHUS, dr confirmou sua participação e disse já ter recebido o contato da agencia. #OBJ: Disse que nesta semana, iria iniciar mais um paciente com Kaletra, mas devido ao TGL muito elevado, acima de 500, optou por outro esquema.</v>
      </c>
      <c r="AF614" s="14" t="str">
        <f t="shared" si="676"/>
        <v>Conversamos sobre o ATHUS, dr confirmou sua participação e disse já ter recebido o contato da agencia. #OBJ: Disse que nesta semana, iria iniciar mais um paciente com Kaletra, mas devido ao TGL muito elevado, acima de 500, optou por outro esquema.</v>
      </c>
      <c r="AG614" s="14">
        <f t="shared" si="677"/>
        <v>104</v>
      </c>
      <c r="AH614" s="14">
        <f t="shared" ref="AH614:AL614" si="711">IFERROR(FIND("#",$AF614,AG614+1),LEN($AF614)+1)</f>
        <v>248</v>
      </c>
      <c r="AI614" s="14">
        <f t="shared" si="711"/>
        <v>248</v>
      </c>
      <c r="AJ614" s="14">
        <f t="shared" si="711"/>
        <v>248</v>
      </c>
      <c r="AK614" s="14">
        <f t="shared" si="711"/>
        <v>248</v>
      </c>
      <c r="AL614" s="14">
        <f t="shared" si="711"/>
        <v>248</v>
      </c>
      <c r="AM614" s="14" t="str">
        <f t="shared" si="698"/>
        <v>#OBJ: Disse que nesta semana, iria iniciar mais um paciente com Kaletra, mas devido ao TGL muito elevado, acima de 500, optou por outro esquema.</v>
      </c>
      <c r="AN614" s="14" t="str">
        <f t="shared" si="699"/>
        <v/>
      </c>
      <c r="AO614" s="14" t="str">
        <f t="shared" si="700"/>
        <v/>
      </c>
      <c r="AP614" s="14" t="str">
        <f t="shared" si="701"/>
        <v/>
      </c>
      <c r="AQ614" s="14" t="str">
        <f t="shared" si="702"/>
        <v/>
      </c>
      <c r="AR614" s="14" t="str">
        <f t="shared" si="703"/>
        <v/>
      </c>
    </row>
    <row r="615" spans="1:44" x14ac:dyDescent="0.25">
      <c r="A615">
        <v>1</v>
      </c>
      <c r="B615" t="s">
        <v>28</v>
      </c>
      <c r="C615">
        <v>393103</v>
      </c>
      <c r="D615" s="40">
        <v>41388.621527777803</v>
      </c>
      <c r="E615" s="40">
        <v>41388.840972222199</v>
      </c>
      <c r="F615" s="40">
        <v>41397.191666666702</v>
      </c>
      <c r="G615" t="s">
        <v>29</v>
      </c>
      <c r="H615">
        <v>60000012401639</v>
      </c>
      <c r="I615" t="s">
        <v>4945</v>
      </c>
      <c r="J615" t="s">
        <v>4946</v>
      </c>
      <c r="K615" t="s">
        <v>41</v>
      </c>
      <c r="M615" t="s">
        <v>135</v>
      </c>
      <c r="N615">
        <v>60000015461254</v>
      </c>
      <c r="O615">
        <v>60000016462669</v>
      </c>
      <c r="P615">
        <v>140256000001918</v>
      </c>
      <c r="R615" t="s">
        <v>34</v>
      </c>
      <c r="S615" t="s">
        <v>35</v>
      </c>
      <c r="T615" t="s">
        <v>36</v>
      </c>
      <c r="W615" t="s">
        <v>37</v>
      </c>
      <c r="AC615" t="s">
        <v>2251</v>
      </c>
      <c r="AD615" t="s">
        <v>1453</v>
      </c>
      <c r="AE615" s="14" t="str">
        <f t="shared" si="666"/>
        <v>Conversamos sobre o ATHUS, dr confirmou sua participação e disse já ter recebido o contato da agencia. #OBJ: Disse que nesta semana, iria iniciar mais um paciente com Kaletra, mas devido ao TGL muito elevado, acima de 500, optou por outro esquema.</v>
      </c>
      <c r="AF615" s="14" t="str">
        <f t="shared" si="676"/>
        <v>Conversamos sobre o ATHUS, dr confirmou sua participação e disse já ter recebido o contato da agencia. #OBJ: Disse que nesta semana, iria iniciar mais um paciente com Kaletra, mas devido ao TGL muito elevado, acima de 500, optou por outro esquema.</v>
      </c>
      <c r="AG615" s="14">
        <f t="shared" si="677"/>
        <v>104</v>
      </c>
      <c r="AH615" s="14">
        <f t="shared" ref="AH615:AL615" si="712">IFERROR(FIND("#",$AF615,AG615+1),LEN($AF615)+1)</f>
        <v>248</v>
      </c>
      <c r="AI615" s="14">
        <f t="shared" si="712"/>
        <v>248</v>
      </c>
      <c r="AJ615" s="14">
        <f t="shared" si="712"/>
        <v>248</v>
      </c>
      <c r="AK615" s="14">
        <f t="shared" si="712"/>
        <v>248</v>
      </c>
      <c r="AL615" s="14">
        <f t="shared" si="712"/>
        <v>248</v>
      </c>
      <c r="AM615" s="14" t="str">
        <f t="shared" si="698"/>
        <v>#OBJ: Disse que nesta semana, iria iniciar mais um paciente com Kaletra, mas devido ao TGL muito elevado, acima de 500, optou por outro esquema.</v>
      </c>
      <c r="AN615" s="14" t="str">
        <f t="shared" si="699"/>
        <v/>
      </c>
      <c r="AO615" s="14" t="str">
        <f t="shared" si="700"/>
        <v/>
      </c>
      <c r="AP615" s="14" t="str">
        <f t="shared" si="701"/>
        <v/>
      </c>
      <c r="AQ615" s="14" t="str">
        <f t="shared" si="702"/>
        <v/>
      </c>
      <c r="AR615" s="14" t="str">
        <f t="shared" si="703"/>
        <v/>
      </c>
    </row>
    <row r="616" spans="1:44" x14ac:dyDescent="0.25">
      <c r="A616">
        <v>1</v>
      </c>
      <c r="B616" t="s">
        <v>28</v>
      </c>
      <c r="C616">
        <v>393103</v>
      </c>
      <c r="D616" s="40">
        <v>41388.600694444402</v>
      </c>
      <c r="E616" s="40">
        <v>41388.635416666701</v>
      </c>
      <c r="F616" s="40">
        <v>41388.725694444402</v>
      </c>
      <c r="G616" t="s">
        <v>29</v>
      </c>
      <c r="H616">
        <v>60000012428471</v>
      </c>
      <c r="I616" t="s">
        <v>2252</v>
      </c>
      <c r="J616" t="s">
        <v>2253</v>
      </c>
      <c r="K616" t="s">
        <v>41</v>
      </c>
      <c r="L616">
        <v>6</v>
      </c>
      <c r="M616" t="s">
        <v>135</v>
      </c>
      <c r="N616">
        <v>60000015461254</v>
      </c>
      <c r="O616">
        <v>60000016462669</v>
      </c>
      <c r="P616">
        <v>140256000001796</v>
      </c>
      <c r="R616" t="s">
        <v>34</v>
      </c>
      <c r="S616" t="s">
        <v>35</v>
      </c>
      <c r="T616" t="s">
        <v>36</v>
      </c>
      <c r="W616" t="s">
        <v>37</v>
      </c>
      <c r="AC616" t="s">
        <v>2254</v>
      </c>
      <c r="AD616" t="s">
        <v>1453</v>
      </c>
      <c r="AE616" s="14" t="str">
        <f t="shared" si="666"/>
        <v>#Mercado: Dra informou ser a MRG para Joinville e Sao Francisco, sendo responsável pelas Genotipagem. *Seu ambulatório é de pacientes mais resistentes. Disse que eventualmente recebe casos novos.Trabalhei com o artigo Dr Lauro, Dra ficou de avaliar depois. Informou que tem cinco pacientes que evoluíram para DRC, sendo 1 para dialise, todos estavam com TDF.</v>
      </c>
      <c r="AF616" s="14" t="str">
        <f t="shared" si="676"/>
        <v>#Mercado: Dra informou ser a MRG para Joinville e Sao Francisco, sendo responsável pelas Genotipagem. *Seu ambulatório é de pacientes mais resistentes. Disse que eventualmente recebe casos novos.Trabalhei com o artigo Dr Lauro, Dra ficou de avaliar depois. Informou que tem cinco pacientes que evoluíram para DRC, sendo 1 para dialise, todos estavam com TDF.</v>
      </c>
      <c r="AG616" s="14">
        <f t="shared" si="677"/>
        <v>1</v>
      </c>
      <c r="AH616" s="14">
        <f t="shared" ref="AH616:AL616" si="713">IFERROR(FIND("#",$AF616,AG616+1),LEN($AF616)+1)</f>
        <v>359</v>
      </c>
      <c r="AI616" s="14">
        <f t="shared" si="713"/>
        <v>359</v>
      </c>
      <c r="AJ616" s="14">
        <f t="shared" si="713"/>
        <v>359</v>
      </c>
      <c r="AK616" s="14">
        <f t="shared" si="713"/>
        <v>359</v>
      </c>
      <c r="AL616" s="14">
        <f t="shared" si="713"/>
        <v>359</v>
      </c>
      <c r="AM616" s="14" t="str">
        <f t="shared" si="698"/>
        <v>#Mercado: Dra informou ser a MRG para Joinville e Sao Francisco, sendo responsável pelas Genotipagem. *Seu ambulatório é de pacientes mais resistentes. Disse que eventualmente recebe casos novos.Trabalhei com o artigo Dr Lauro, Dra ficou de avaliar depois. Informou que tem cinco pacientes que evoluíram para DRC, sendo 1 para dialise, todos estavam com TDF.</v>
      </c>
      <c r="AN616" s="14" t="str">
        <f t="shared" si="699"/>
        <v/>
      </c>
      <c r="AO616" s="14" t="str">
        <f t="shared" si="700"/>
        <v/>
      </c>
      <c r="AP616" s="14" t="str">
        <f t="shared" si="701"/>
        <v/>
      </c>
      <c r="AQ616" s="14" t="str">
        <f t="shared" si="702"/>
        <v/>
      </c>
      <c r="AR616" s="14" t="str">
        <f t="shared" si="703"/>
        <v/>
      </c>
    </row>
    <row r="617" spans="1:44" x14ac:dyDescent="0.25">
      <c r="A617">
        <v>1</v>
      </c>
      <c r="B617" t="s">
        <v>28</v>
      </c>
      <c r="C617">
        <v>393103</v>
      </c>
      <c r="D617" s="40">
        <v>41388.600694444402</v>
      </c>
      <c r="E617" s="40">
        <v>41388.635416666701</v>
      </c>
      <c r="F617" s="40">
        <v>41388.725694444402</v>
      </c>
      <c r="G617" t="s">
        <v>29</v>
      </c>
      <c r="H617">
        <v>60000012428471</v>
      </c>
      <c r="I617" t="s">
        <v>2252</v>
      </c>
      <c r="J617" t="s">
        <v>2253</v>
      </c>
      <c r="K617" t="s">
        <v>41</v>
      </c>
      <c r="L617">
        <v>6</v>
      </c>
      <c r="M617" t="s">
        <v>135</v>
      </c>
      <c r="N617">
        <v>60000015461254</v>
      </c>
      <c r="O617">
        <v>60000016462669</v>
      </c>
      <c r="P617">
        <v>140256000001796</v>
      </c>
      <c r="R617" t="s">
        <v>34</v>
      </c>
      <c r="S617" t="s">
        <v>35</v>
      </c>
      <c r="T617" t="s">
        <v>36</v>
      </c>
      <c r="W617" t="s">
        <v>37</v>
      </c>
      <c r="AC617" t="s">
        <v>2254</v>
      </c>
      <c r="AD617" t="s">
        <v>1453</v>
      </c>
      <c r="AE617" s="14" t="str">
        <f t="shared" si="666"/>
        <v>#Mercado: Dra informou ser a MRG para Joinville e Sao Francisco, sendo responsável pelas Genotipagem. *Seu ambulatório é de pacientes mais resistentes. Disse que eventualmente recebe casos novos.Trabalhei com o artigo Dr Lauro, Dra ficou de avaliar depois. Informou que tem cinco pacientes que evoluíram para DRC, sendo 1 para dialise, todos estavam com TDF.</v>
      </c>
      <c r="AF617" s="14" t="str">
        <f t="shared" si="676"/>
        <v>#Mercado: Dra informou ser a MRG para Joinville e Sao Francisco, sendo responsável pelas Genotipagem. *Seu ambulatório é de pacientes mais resistentes. Disse que eventualmente recebe casos novos.Trabalhei com o artigo Dr Lauro, Dra ficou de avaliar depois. Informou que tem cinco pacientes que evoluíram para DRC, sendo 1 para dialise, todos estavam com TDF.</v>
      </c>
      <c r="AG617" s="14">
        <f t="shared" si="677"/>
        <v>1</v>
      </c>
      <c r="AH617" s="14">
        <f t="shared" ref="AH617:AL617" si="714">IFERROR(FIND("#",$AF617,AG617+1),LEN($AF617)+1)</f>
        <v>359</v>
      </c>
      <c r="AI617" s="14">
        <f t="shared" si="714"/>
        <v>359</v>
      </c>
      <c r="AJ617" s="14">
        <f t="shared" si="714"/>
        <v>359</v>
      </c>
      <c r="AK617" s="14">
        <f t="shared" si="714"/>
        <v>359</v>
      </c>
      <c r="AL617" s="14">
        <f t="shared" si="714"/>
        <v>359</v>
      </c>
      <c r="AM617" s="14" t="str">
        <f t="shared" si="698"/>
        <v>#Mercado: Dra informou ser a MRG para Joinville e Sao Francisco, sendo responsável pelas Genotipagem. *Seu ambulatório é de pacientes mais resistentes. Disse que eventualmente recebe casos novos.Trabalhei com o artigo Dr Lauro, Dra ficou de avaliar depois. Informou que tem cinco pacientes que evoluíram para DRC, sendo 1 para dialise, todos estavam com TDF.</v>
      </c>
      <c r="AN617" s="14" t="str">
        <f t="shared" si="699"/>
        <v/>
      </c>
      <c r="AO617" s="14" t="str">
        <f t="shared" si="700"/>
        <v/>
      </c>
      <c r="AP617" s="14" t="str">
        <f t="shared" si="701"/>
        <v/>
      </c>
      <c r="AQ617" s="14" t="str">
        <f t="shared" si="702"/>
        <v/>
      </c>
      <c r="AR617" s="14" t="str">
        <f t="shared" si="703"/>
        <v/>
      </c>
    </row>
    <row r="618" spans="1:44" x14ac:dyDescent="0.25">
      <c r="A618">
        <v>1</v>
      </c>
      <c r="B618" t="s">
        <v>28</v>
      </c>
      <c r="C618">
        <v>393103</v>
      </c>
      <c r="D618" s="40">
        <v>41388.503472222197</v>
      </c>
      <c r="E618" s="40">
        <v>41388.629861111098</v>
      </c>
      <c r="F618" s="40">
        <v>41388.725694444402</v>
      </c>
      <c r="G618" t="s">
        <v>29</v>
      </c>
      <c r="H618">
        <v>60000012246831</v>
      </c>
      <c r="I618" t="s">
        <v>2255</v>
      </c>
      <c r="J618" t="s">
        <v>2256</v>
      </c>
      <c r="K618" t="s">
        <v>41</v>
      </c>
      <c r="L618">
        <v>4</v>
      </c>
      <c r="M618" t="s">
        <v>135</v>
      </c>
      <c r="N618">
        <v>60000015461254</v>
      </c>
      <c r="O618">
        <v>60000016462669</v>
      </c>
      <c r="P618">
        <v>140256000001787</v>
      </c>
      <c r="R618" t="s">
        <v>34</v>
      </c>
      <c r="S618" t="s">
        <v>35</v>
      </c>
      <c r="T618" t="s">
        <v>36</v>
      </c>
      <c r="W618" t="s">
        <v>37</v>
      </c>
      <c r="AC618" t="s">
        <v>2257</v>
      </c>
      <c r="AD618" t="s">
        <v>1453</v>
      </c>
      <c r="AE618" s="14" t="str">
        <f t="shared" si="666"/>
        <v>Trabalhei com o artigo do Dr Lauro, reforçando como diagnosticar e manejar comorbidades. Dra comentou que tem monitorado periodicamente a funcao renal dos pcts, mas que não vê muitos casos de DRC. Lembrei que é um efeito de longo prazo. Falei do melhor perfil de Kaletra frente ATV/. #Mercado: informou que tem ficado mais com os casos antigos de pacts já em acompanhamento, entretanto disse que recebe alguns casos novos.</v>
      </c>
      <c r="AF618" s="14" t="str">
        <f t="shared" si="676"/>
        <v>Trabalhei com o artigo do Dr Lauro, reforçando como diagnosticar e manejar comorbidades. Dra comentou que tem monitorado periodicamente a funcao renal dos pcts, mas que não vê muitos casos de DRC. Lembrei que é um efeito de longo prazo. Falei do melhor perfil de Kaletra frente ATV/. #Mercado: informou que tem ficado mais com os casos antigos de pacts já em acompanhamento, entretanto disse que recebe alguns casos novos.</v>
      </c>
      <c r="AG618" s="14">
        <f t="shared" si="677"/>
        <v>285</v>
      </c>
      <c r="AH618" s="14">
        <f t="shared" ref="AH618:AL618" si="715">IFERROR(FIND("#",$AF618,AG618+1),LEN($AF618)+1)</f>
        <v>423</v>
      </c>
      <c r="AI618" s="14">
        <f t="shared" si="715"/>
        <v>423</v>
      </c>
      <c r="AJ618" s="14">
        <f t="shared" si="715"/>
        <v>423</v>
      </c>
      <c r="AK618" s="14">
        <f t="shared" si="715"/>
        <v>423</v>
      </c>
      <c r="AL618" s="14">
        <f t="shared" si="715"/>
        <v>423</v>
      </c>
      <c r="AM618" s="14" t="str">
        <f t="shared" si="698"/>
        <v>#Mercado: informou que tem ficado mais com os casos antigos de pacts já em acompanhamento, entretanto disse que recebe alguns casos novos.</v>
      </c>
      <c r="AN618" s="14" t="str">
        <f t="shared" si="699"/>
        <v/>
      </c>
      <c r="AO618" s="14" t="str">
        <f t="shared" si="700"/>
        <v/>
      </c>
      <c r="AP618" s="14" t="str">
        <f t="shared" si="701"/>
        <v/>
      </c>
      <c r="AQ618" s="14" t="str">
        <f t="shared" si="702"/>
        <v/>
      </c>
      <c r="AR618" s="14" t="str">
        <f t="shared" si="703"/>
        <v/>
      </c>
    </row>
    <row r="619" spans="1:44" x14ac:dyDescent="0.25">
      <c r="A619">
        <v>1</v>
      </c>
      <c r="B619" t="s">
        <v>28</v>
      </c>
      <c r="C619">
        <v>393103</v>
      </c>
      <c r="D619" s="40">
        <v>41388.503472222197</v>
      </c>
      <c r="E619" s="40">
        <v>41388.629861111098</v>
      </c>
      <c r="F619" s="40">
        <v>41388.725694444402</v>
      </c>
      <c r="G619" t="s">
        <v>29</v>
      </c>
      <c r="H619">
        <v>60000012246831</v>
      </c>
      <c r="I619" t="s">
        <v>2255</v>
      </c>
      <c r="J619" t="s">
        <v>2256</v>
      </c>
      <c r="K619" t="s">
        <v>41</v>
      </c>
      <c r="L619">
        <v>4</v>
      </c>
      <c r="M619" t="s">
        <v>135</v>
      </c>
      <c r="N619">
        <v>60000015461254</v>
      </c>
      <c r="O619">
        <v>60000016462669</v>
      </c>
      <c r="P619">
        <v>140256000001787</v>
      </c>
      <c r="R619" t="s">
        <v>34</v>
      </c>
      <c r="S619" t="s">
        <v>35</v>
      </c>
      <c r="T619" t="s">
        <v>36</v>
      </c>
      <c r="W619" t="s">
        <v>37</v>
      </c>
      <c r="AC619" t="s">
        <v>2257</v>
      </c>
      <c r="AD619" t="s">
        <v>1453</v>
      </c>
      <c r="AE619" s="14" t="str">
        <f t="shared" si="666"/>
        <v>Trabalhei com o artigo do Dr Lauro, reforçando como diagnosticar e manejar comorbidades. Dra comentou que tem monitorado periodicamente a funcao renal dos pcts, mas que não vê muitos casos de DRC. Lembrei que é um efeito de longo prazo. Falei do melhor perfil de Kaletra frente ATV/. #Mercado: informou que tem ficado mais com os casos antigos de pacts já em acompanhamento, entretanto disse que recebe alguns casos novos.</v>
      </c>
      <c r="AF619" s="14" t="str">
        <f t="shared" si="676"/>
        <v>Trabalhei com o artigo do Dr Lauro, reforçando como diagnosticar e manejar comorbidades. Dra comentou que tem monitorado periodicamente a funcao renal dos pcts, mas que não vê muitos casos de DRC. Lembrei que é um efeito de longo prazo. Falei do melhor perfil de Kaletra frente ATV/. #Mercado: informou que tem ficado mais com os casos antigos de pacts já em acompanhamento, entretanto disse que recebe alguns casos novos.</v>
      </c>
      <c r="AG619" s="14">
        <f t="shared" si="677"/>
        <v>285</v>
      </c>
      <c r="AH619" s="14">
        <f t="shared" ref="AH619:AL619" si="716">IFERROR(FIND("#",$AF619,AG619+1),LEN($AF619)+1)</f>
        <v>423</v>
      </c>
      <c r="AI619" s="14">
        <f t="shared" si="716"/>
        <v>423</v>
      </c>
      <c r="AJ619" s="14">
        <f t="shared" si="716"/>
        <v>423</v>
      </c>
      <c r="AK619" s="14">
        <f t="shared" si="716"/>
        <v>423</v>
      </c>
      <c r="AL619" s="14">
        <f t="shared" si="716"/>
        <v>423</v>
      </c>
      <c r="AM619" s="14" t="str">
        <f t="shared" si="698"/>
        <v>#Mercado: informou que tem ficado mais com os casos antigos de pacts já em acompanhamento, entretanto disse que recebe alguns casos novos.</v>
      </c>
      <c r="AN619" s="14" t="str">
        <f t="shared" si="699"/>
        <v/>
      </c>
      <c r="AO619" s="14" t="str">
        <f t="shared" si="700"/>
        <v/>
      </c>
      <c r="AP619" s="14" t="str">
        <f t="shared" si="701"/>
        <v/>
      </c>
      <c r="AQ619" s="14" t="str">
        <f t="shared" si="702"/>
        <v/>
      </c>
      <c r="AR619" s="14" t="str">
        <f t="shared" si="703"/>
        <v/>
      </c>
    </row>
    <row r="620" spans="1:44" x14ac:dyDescent="0.25">
      <c r="A620">
        <v>1</v>
      </c>
      <c r="B620" t="s">
        <v>28</v>
      </c>
      <c r="C620">
        <v>393103</v>
      </c>
      <c r="D620" s="40">
        <v>41388.46875</v>
      </c>
      <c r="E620" s="40">
        <v>41388.829166666699</v>
      </c>
      <c r="F620" s="40">
        <v>41397.191666666702</v>
      </c>
      <c r="G620" t="s">
        <v>29</v>
      </c>
      <c r="H620">
        <v>60000012319771</v>
      </c>
      <c r="I620" t="s">
        <v>4947</v>
      </c>
      <c r="J620" t="s">
        <v>2258</v>
      </c>
      <c r="K620" t="s">
        <v>41</v>
      </c>
      <c r="M620" t="s">
        <v>135</v>
      </c>
      <c r="N620">
        <v>60000015461254</v>
      </c>
      <c r="O620">
        <v>60000016462669</v>
      </c>
      <c r="P620">
        <v>140256000001888</v>
      </c>
      <c r="R620" t="s">
        <v>34</v>
      </c>
      <c r="S620" t="s">
        <v>35</v>
      </c>
      <c r="T620" t="s">
        <v>36</v>
      </c>
      <c r="W620" t="s">
        <v>37</v>
      </c>
      <c r="AC620" t="s">
        <v>2259</v>
      </c>
      <c r="AD620" t="s">
        <v>1453</v>
      </c>
      <c r="AE620" s="14" t="str">
        <f t="shared" si="666"/>
        <v>Conversamos sobre o artigo do Dr Lauro, informou que tem monitorado a função renal dos pacientes pelo menos a cada 3 meses, mas confessou que não tem visto muitas mudanças, mesmo no uso de TDF, lembrei que é um efeito a longo prazo. #OBJ: Dr evita o uso de Kaletra em pacientes com DCV e disse que é a comorbidades mais freqüente no seu ambulatório. Ainda não teve nenhuma experiência com Kaletra QD, pedi que avaliasse pelo menos 3 pacts Naive.</v>
      </c>
      <c r="AF620" s="14" t="str">
        <f t="shared" si="676"/>
        <v>Conversamos sobre o artigo do Dr Lauro, informou que tem monitorado a função renal dos pacientes pelo menos a cada 3 meses, mas confessou que não tem visto muitas mudanças, mesmo no uso de TDF, lembrei que é um efeito a longo prazo. #OBJ: Dr evita o uso de Kaletra em pacientes com DCV e disse que é a comorbidades mais freqüente no seu ambulatório. Ainda não teve nenhuma experiência com Kaletra QD, pedi que avaliasse pelo menos 3 pacts Naive.</v>
      </c>
      <c r="AG620" s="14">
        <f t="shared" si="677"/>
        <v>234</v>
      </c>
      <c r="AH620" s="14">
        <f t="shared" ref="AH620:AL620" si="717">IFERROR(FIND("#",$AF620,AG620+1),LEN($AF620)+1)</f>
        <v>446</v>
      </c>
      <c r="AI620" s="14">
        <f t="shared" si="717"/>
        <v>446</v>
      </c>
      <c r="AJ620" s="14">
        <f t="shared" si="717"/>
        <v>446</v>
      </c>
      <c r="AK620" s="14">
        <f t="shared" si="717"/>
        <v>446</v>
      </c>
      <c r="AL620" s="14">
        <f t="shared" si="717"/>
        <v>446</v>
      </c>
      <c r="AM620" s="14" t="str">
        <f t="shared" si="698"/>
        <v>#OBJ: Dr evita o uso de Kaletra em pacientes com DCV e disse que é a comorbidades mais freqüente no seu ambulatório. Ainda não teve nenhuma experiência com Kaletra QD, pedi que avaliasse pelo menos 3 pacts Naive.</v>
      </c>
      <c r="AN620" s="14" t="str">
        <f t="shared" si="699"/>
        <v/>
      </c>
      <c r="AO620" s="14" t="str">
        <f t="shared" si="700"/>
        <v/>
      </c>
      <c r="AP620" s="14" t="str">
        <f t="shared" si="701"/>
        <v/>
      </c>
      <c r="AQ620" s="14" t="str">
        <f t="shared" si="702"/>
        <v/>
      </c>
      <c r="AR620" s="14" t="str">
        <f t="shared" si="703"/>
        <v/>
      </c>
    </row>
    <row r="621" spans="1:44" x14ac:dyDescent="0.25">
      <c r="A621">
        <v>1</v>
      </c>
      <c r="B621" t="s">
        <v>28</v>
      </c>
      <c r="C621">
        <v>393103</v>
      </c>
      <c r="D621" s="40">
        <v>41388.46875</v>
      </c>
      <c r="E621" s="40">
        <v>41388.829166666699</v>
      </c>
      <c r="F621" s="40">
        <v>41397.191666666702</v>
      </c>
      <c r="G621" t="s">
        <v>29</v>
      </c>
      <c r="H621">
        <v>60000012319771</v>
      </c>
      <c r="I621" t="s">
        <v>4947</v>
      </c>
      <c r="J621" t="s">
        <v>2258</v>
      </c>
      <c r="K621" t="s">
        <v>41</v>
      </c>
      <c r="M621" t="s">
        <v>135</v>
      </c>
      <c r="N621">
        <v>60000015461254</v>
      </c>
      <c r="O621">
        <v>60000016462669</v>
      </c>
      <c r="P621">
        <v>140256000001888</v>
      </c>
      <c r="R621" t="s">
        <v>34</v>
      </c>
      <c r="S621" t="s">
        <v>35</v>
      </c>
      <c r="T621" t="s">
        <v>36</v>
      </c>
      <c r="W621" t="s">
        <v>37</v>
      </c>
      <c r="AC621" t="s">
        <v>2259</v>
      </c>
      <c r="AD621" t="s">
        <v>1453</v>
      </c>
      <c r="AE621" s="14" t="str">
        <f t="shared" si="666"/>
        <v>Conversamos sobre o artigo do Dr Lauro, informou que tem monitorado a função renal dos pacientes pelo menos a cada 3 meses, mas confessou que não tem visto muitas mudanças, mesmo no uso de TDF, lembrei que é um efeito a longo prazo. #OBJ: Dr evita o uso de Kaletra em pacientes com DCV e disse que é a comorbidades mais freqüente no seu ambulatório. Ainda não teve nenhuma experiência com Kaletra QD, pedi que avaliasse pelo menos 3 pacts Naive.</v>
      </c>
      <c r="AF621" s="14" t="str">
        <f t="shared" si="676"/>
        <v>Conversamos sobre o artigo do Dr Lauro, informou que tem monitorado a função renal dos pacientes pelo menos a cada 3 meses, mas confessou que não tem visto muitas mudanças, mesmo no uso de TDF, lembrei que é um efeito a longo prazo. #OBJ: Dr evita o uso de Kaletra em pacientes com DCV e disse que é a comorbidades mais freqüente no seu ambulatório. Ainda não teve nenhuma experiência com Kaletra QD, pedi que avaliasse pelo menos 3 pacts Naive.</v>
      </c>
      <c r="AG621" s="14">
        <f t="shared" si="677"/>
        <v>234</v>
      </c>
      <c r="AH621" s="14">
        <f t="shared" ref="AH621:AL621" si="718">IFERROR(FIND("#",$AF621,AG621+1),LEN($AF621)+1)</f>
        <v>446</v>
      </c>
      <c r="AI621" s="14">
        <f t="shared" si="718"/>
        <v>446</v>
      </c>
      <c r="AJ621" s="14">
        <f t="shared" si="718"/>
        <v>446</v>
      </c>
      <c r="AK621" s="14">
        <f t="shared" si="718"/>
        <v>446</v>
      </c>
      <c r="AL621" s="14">
        <f t="shared" si="718"/>
        <v>446</v>
      </c>
      <c r="AM621" s="14" t="str">
        <f t="shared" si="698"/>
        <v>#OBJ: Dr evita o uso de Kaletra em pacientes com DCV e disse que é a comorbidades mais freqüente no seu ambulatório. Ainda não teve nenhuma experiência com Kaletra QD, pedi que avaliasse pelo menos 3 pacts Naive.</v>
      </c>
      <c r="AN621" s="14" t="str">
        <f t="shared" si="699"/>
        <v/>
      </c>
      <c r="AO621" s="14" t="str">
        <f t="shared" si="700"/>
        <v/>
      </c>
      <c r="AP621" s="14" t="str">
        <f t="shared" si="701"/>
        <v/>
      </c>
      <c r="AQ621" s="14" t="str">
        <f t="shared" si="702"/>
        <v/>
      </c>
      <c r="AR621" s="14" t="str">
        <f t="shared" si="703"/>
        <v/>
      </c>
    </row>
    <row r="622" spans="1:44" x14ac:dyDescent="0.25">
      <c r="A622">
        <v>1</v>
      </c>
      <c r="B622" t="s">
        <v>28</v>
      </c>
      <c r="C622">
        <v>393103</v>
      </c>
      <c r="D622" s="40">
        <v>41387.666666666701</v>
      </c>
      <c r="E622" s="40">
        <v>41387.801388888904</v>
      </c>
      <c r="F622" s="40">
        <v>41388.4194444444</v>
      </c>
      <c r="G622" t="s">
        <v>29</v>
      </c>
      <c r="H622">
        <v>60000012561331</v>
      </c>
      <c r="I622" t="s">
        <v>427</v>
      </c>
      <c r="J622" t="s">
        <v>428</v>
      </c>
      <c r="K622" t="s">
        <v>32</v>
      </c>
      <c r="L622">
        <v>4</v>
      </c>
      <c r="M622" t="s">
        <v>33</v>
      </c>
      <c r="N622">
        <v>60000015461254</v>
      </c>
      <c r="O622">
        <v>60000016462669</v>
      </c>
      <c r="P622">
        <v>140256000001723</v>
      </c>
      <c r="R622" t="s">
        <v>34</v>
      </c>
      <c r="S622" t="s">
        <v>35</v>
      </c>
      <c r="T622" t="s">
        <v>36</v>
      </c>
      <c r="W622" t="s">
        <v>37</v>
      </c>
      <c r="AC622" t="s">
        <v>2260</v>
      </c>
      <c r="AD622" t="s">
        <v>1437</v>
      </c>
      <c r="AE622" s="14" t="str">
        <f t="shared" si="666"/>
        <v>Visita feita no consultório.#MP: Entreguei o artigo sobre alterações renais e ósseas, dr elogiou o tanto o dr Lauro como o conteúdo, afirmando que isto realmente contribui com no dia-dia do infectologista.*</v>
      </c>
      <c r="AF622" s="14" t="str">
        <f t="shared" si="676"/>
        <v>Visita feita no consultório.#MP: Entreguei o artigo sobre alterações renais e ósseas, dr elogiou o tanto o dr Lauro como o conteúdo, afirmando que isto realmente contribui com no dia-dia do infectologista.*</v>
      </c>
      <c r="AG622" s="14">
        <f t="shared" si="677"/>
        <v>29</v>
      </c>
      <c r="AH622" s="14">
        <f t="shared" ref="AH622:AL622" si="719">IFERROR(FIND("#",$AF622,AG622+1),LEN($AF622)+1)</f>
        <v>207</v>
      </c>
      <c r="AI622" s="14">
        <f t="shared" si="719"/>
        <v>207</v>
      </c>
      <c r="AJ622" s="14">
        <f t="shared" si="719"/>
        <v>207</v>
      </c>
      <c r="AK622" s="14">
        <f t="shared" si="719"/>
        <v>207</v>
      </c>
      <c r="AL622" s="14">
        <f t="shared" si="719"/>
        <v>207</v>
      </c>
      <c r="AM622" s="14" t="str">
        <f t="shared" si="698"/>
        <v>#MP: Entreguei o artigo sobre alterações renais e ósseas, dr elogiou o tanto o dr Lauro como o conteúdo, afirmando que isto realmente contribui com no dia-dia do infectologista.*</v>
      </c>
      <c r="AN622" s="14" t="str">
        <f t="shared" si="699"/>
        <v/>
      </c>
      <c r="AO622" s="14" t="str">
        <f t="shared" si="700"/>
        <v/>
      </c>
      <c r="AP622" s="14" t="str">
        <f t="shared" si="701"/>
        <v/>
      </c>
      <c r="AQ622" s="14" t="str">
        <f t="shared" si="702"/>
        <v/>
      </c>
      <c r="AR622" s="14" t="str">
        <f t="shared" si="703"/>
        <v/>
      </c>
    </row>
    <row r="623" spans="1:44" x14ac:dyDescent="0.25">
      <c r="A623">
        <v>1</v>
      </c>
      <c r="B623" t="s">
        <v>28</v>
      </c>
      <c r="C623">
        <v>393103</v>
      </c>
      <c r="D623" s="40">
        <v>41387.607638888898</v>
      </c>
      <c r="E623" s="40">
        <v>41387.797222222202</v>
      </c>
      <c r="F623" s="40">
        <v>41388.4194444444</v>
      </c>
      <c r="G623" t="s">
        <v>29</v>
      </c>
      <c r="H623">
        <v>60000012374079</v>
      </c>
      <c r="I623" t="s">
        <v>2261</v>
      </c>
      <c r="J623" t="s">
        <v>2262</v>
      </c>
      <c r="K623" t="s">
        <v>32</v>
      </c>
      <c r="L623">
        <v>3</v>
      </c>
      <c r="M623" t="s">
        <v>33</v>
      </c>
      <c r="N623">
        <v>60000015461254</v>
      </c>
      <c r="O623">
        <v>60000016462669</v>
      </c>
      <c r="P623">
        <v>140256000001714</v>
      </c>
      <c r="R623" t="s">
        <v>34</v>
      </c>
      <c r="S623" t="s">
        <v>35</v>
      </c>
      <c r="T623" t="s">
        <v>61</v>
      </c>
      <c r="W623" t="s">
        <v>37</v>
      </c>
      <c r="AC623" t="s">
        <v>2263</v>
      </c>
      <c r="AD623" t="s">
        <v>1437</v>
      </c>
      <c r="AE623" s="14" t="str">
        <f t="shared" si="666"/>
        <v>Dra informou que no Heliopolis tem se voltado para tratamento de HCV, porém no consultório e no Edmundo Vasconcelos, ainda trata pacientes com HIV. Pediu que se pudesse deixar os materiais seria interessante. Entreguei o artigo com DRC e alt ósseas, reforçando nossa preocupação com o manejo de comorbidades.</v>
      </c>
      <c r="AF623" s="14" t="str">
        <f t="shared" si="676"/>
        <v>Dra informou que no Heliopolis tem se voltado para tratamento de HCV, porém no consultório e no Edmundo Vasconcelos, ainda trata pacientes com HIV. Pediu que se pudesse deixar os materiais seria interessante. Entreguei o artigo com DRC e alt ósseas, reforçando nossa preocupação com o manejo de comorbidades.</v>
      </c>
      <c r="AG623" s="14">
        <f t="shared" si="677"/>
        <v>1</v>
      </c>
      <c r="AH623" s="14">
        <f t="shared" ref="AH623:AL623" si="720">IFERROR(FIND("#",$AF623,AG623+1),LEN($AF623)+1)</f>
        <v>309</v>
      </c>
      <c r="AI623" s="14">
        <f t="shared" si="720"/>
        <v>309</v>
      </c>
      <c r="AJ623" s="14">
        <f t="shared" si="720"/>
        <v>309</v>
      </c>
      <c r="AK623" s="14">
        <f t="shared" si="720"/>
        <v>309</v>
      </c>
      <c r="AL623" s="14">
        <f t="shared" si="720"/>
        <v>309</v>
      </c>
      <c r="AM623" s="14" t="str">
        <f t="shared" si="698"/>
        <v>Dra informou que no Heliopolis tem se voltado para tratamento de HCV, porém no consultório e no Edmundo Vasconcelos, ainda trata pacientes com HIV. Pediu que se pudesse deixar os materiais seria interessante. Entreguei o artigo com DRC e alt ósseas, reforçando nossa preocupação com o manejo de comorbidades.</v>
      </c>
      <c r="AN623" s="14" t="str">
        <f t="shared" si="699"/>
        <v/>
      </c>
      <c r="AO623" s="14" t="str">
        <f t="shared" si="700"/>
        <v/>
      </c>
      <c r="AP623" s="14" t="str">
        <f t="shared" si="701"/>
        <v/>
      </c>
      <c r="AQ623" s="14" t="str">
        <f t="shared" si="702"/>
        <v/>
      </c>
      <c r="AR623" s="14" t="str">
        <f t="shared" si="703"/>
        <v/>
      </c>
    </row>
    <row r="624" spans="1:44" x14ac:dyDescent="0.25">
      <c r="A624">
        <v>1</v>
      </c>
      <c r="B624" t="s">
        <v>28</v>
      </c>
      <c r="C624">
        <v>393103</v>
      </c>
      <c r="D624" s="40">
        <v>41387.607638888898</v>
      </c>
      <c r="E624" s="40">
        <v>41387.797222222202</v>
      </c>
      <c r="F624" s="40">
        <v>41388.4194444444</v>
      </c>
      <c r="G624" t="s">
        <v>29</v>
      </c>
      <c r="H624">
        <v>60000012374079</v>
      </c>
      <c r="I624" t="s">
        <v>2261</v>
      </c>
      <c r="J624" t="s">
        <v>2262</v>
      </c>
      <c r="K624" t="s">
        <v>32</v>
      </c>
      <c r="L624">
        <v>3</v>
      </c>
      <c r="M624" t="s">
        <v>33</v>
      </c>
      <c r="N624">
        <v>60000015461254</v>
      </c>
      <c r="O624">
        <v>60000016462669</v>
      </c>
      <c r="P624">
        <v>140256000001714</v>
      </c>
      <c r="R624" t="s">
        <v>34</v>
      </c>
      <c r="S624" t="s">
        <v>35</v>
      </c>
      <c r="T624" t="s">
        <v>61</v>
      </c>
      <c r="W624" t="s">
        <v>37</v>
      </c>
      <c r="AC624" t="s">
        <v>2263</v>
      </c>
      <c r="AD624" t="s">
        <v>1437</v>
      </c>
      <c r="AE624" s="14" t="str">
        <f t="shared" si="666"/>
        <v>Dra informou que no Heliopolis tem se voltado para tratamento de HCV, porém no consultório e no Edmundo Vasconcelos, ainda trata pacientes com HIV. Pediu que se pudesse deixar os materiais seria interessante. Entreguei o artigo com DRC e alt ósseas, reforçando nossa preocupação com o manejo de comorbidades.</v>
      </c>
      <c r="AF624" s="14" t="str">
        <f t="shared" si="676"/>
        <v>Dra informou que no Heliopolis tem se voltado para tratamento de HCV, porém no consultório e no Edmundo Vasconcelos, ainda trata pacientes com HIV. Pediu que se pudesse deixar os materiais seria interessante. Entreguei o artigo com DRC e alt ósseas, reforçando nossa preocupação com o manejo de comorbidades.</v>
      </c>
      <c r="AG624" s="14">
        <f t="shared" si="677"/>
        <v>1</v>
      </c>
      <c r="AH624" s="14">
        <f t="shared" ref="AH624:AL624" si="721">IFERROR(FIND("#",$AF624,AG624+1),LEN($AF624)+1)</f>
        <v>309</v>
      </c>
      <c r="AI624" s="14">
        <f t="shared" si="721"/>
        <v>309</v>
      </c>
      <c r="AJ624" s="14">
        <f t="shared" si="721"/>
        <v>309</v>
      </c>
      <c r="AK624" s="14">
        <f t="shared" si="721"/>
        <v>309</v>
      </c>
      <c r="AL624" s="14">
        <f t="shared" si="721"/>
        <v>309</v>
      </c>
      <c r="AM624" s="14" t="str">
        <f t="shared" si="698"/>
        <v>Dra informou que no Heliopolis tem se voltado para tratamento de HCV, porém no consultório e no Edmundo Vasconcelos, ainda trata pacientes com HIV. Pediu que se pudesse deixar os materiais seria interessante. Entreguei o artigo com DRC e alt ósseas, reforçando nossa preocupação com o manejo de comorbidades.</v>
      </c>
      <c r="AN624" s="14" t="str">
        <f t="shared" si="699"/>
        <v/>
      </c>
      <c r="AO624" s="14" t="str">
        <f t="shared" si="700"/>
        <v/>
      </c>
      <c r="AP624" s="14" t="str">
        <f t="shared" si="701"/>
        <v/>
      </c>
      <c r="AQ624" s="14" t="str">
        <f t="shared" si="702"/>
        <v/>
      </c>
      <c r="AR624" s="14" t="str">
        <f t="shared" si="703"/>
        <v/>
      </c>
    </row>
    <row r="625" spans="1:44" x14ac:dyDescent="0.25">
      <c r="A625">
        <v>1</v>
      </c>
      <c r="B625" t="s">
        <v>28</v>
      </c>
      <c r="C625">
        <v>393103</v>
      </c>
      <c r="D625" s="40">
        <v>41387.413194444402</v>
      </c>
      <c r="E625" s="40">
        <v>41387.752083333296</v>
      </c>
      <c r="F625" s="40">
        <v>41387.752083333296</v>
      </c>
      <c r="G625" t="s">
        <v>29</v>
      </c>
      <c r="H625">
        <v>60000012410191</v>
      </c>
      <c r="I625" t="s">
        <v>2264</v>
      </c>
      <c r="J625" t="s">
        <v>2265</v>
      </c>
      <c r="K625" t="s">
        <v>41</v>
      </c>
      <c r="L625">
        <v>4</v>
      </c>
      <c r="M625" t="s">
        <v>33</v>
      </c>
      <c r="N625">
        <v>60000015461254</v>
      </c>
      <c r="O625">
        <v>60000016462669</v>
      </c>
      <c r="P625">
        <v>140256000001705</v>
      </c>
      <c r="R625" t="s">
        <v>34</v>
      </c>
      <c r="S625" t="s">
        <v>35</v>
      </c>
      <c r="T625" t="s">
        <v>36</v>
      </c>
      <c r="W625" t="s">
        <v>37</v>
      </c>
      <c r="AC625" t="s">
        <v>2266</v>
      </c>
      <c r="AD625" t="s">
        <v>1437</v>
      </c>
      <c r="AE625" s="14" t="str">
        <f t="shared" si="666"/>
        <v>Conversamos rapidamente sobre a separata de DRC e óssea, Dra ficou de avaliar depois, porém acha o assunto bastante relevante e disse que tem estado mais atenta aos rins.</v>
      </c>
      <c r="AF625" s="14" t="str">
        <f t="shared" si="676"/>
        <v>Conversamos rapidamente sobre a separata de DRC e óssea, Dra ficou de avaliar depois, porém acha o assunto bastante relevante e disse que tem estado mais atenta aos rins.</v>
      </c>
      <c r="AG625" s="14">
        <f t="shared" si="677"/>
        <v>1</v>
      </c>
      <c r="AH625" s="14">
        <f t="shared" ref="AH625:AL625" si="722">IFERROR(FIND("#",$AF625,AG625+1),LEN($AF625)+1)</f>
        <v>171</v>
      </c>
      <c r="AI625" s="14">
        <f t="shared" si="722"/>
        <v>171</v>
      </c>
      <c r="AJ625" s="14">
        <f t="shared" si="722"/>
        <v>171</v>
      </c>
      <c r="AK625" s="14">
        <f t="shared" si="722"/>
        <v>171</v>
      </c>
      <c r="AL625" s="14">
        <f t="shared" si="722"/>
        <v>171</v>
      </c>
      <c r="AM625" s="14" t="str">
        <f t="shared" si="698"/>
        <v>Conversamos rapidamente sobre a separata de DRC e óssea, Dra ficou de avaliar depois, porém acha o assunto bastante relevante e disse que tem estado mais atenta aos rins.</v>
      </c>
      <c r="AN625" s="14" t="str">
        <f t="shared" si="699"/>
        <v/>
      </c>
      <c r="AO625" s="14" t="str">
        <f t="shared" si="700"/>
        <v/>
      </c>
      <c r="AP625" s="14" t="str">
        <f t="shared" si="701"/>
        <v/>
      </c>
      <c r="AQ625" s="14" t="str">
        <f t="shared" si="702"/>
        <v/>
      </c>
      <c r="AR625" s="14" t="str">
        <f t="shared" si="703"/>
        <v/>
      </c>
    </row>
    <row r="626" spans="1:44" x14ac:dyDescent="0.25">
      <c r="A626">
        <v>1</v>
      </c>
      <c r="B626" t="s">
        <v>28</v>
      </c>
      <c r="C626">
        <v>393103</v>
      </c>
      <c r="D626" s="40">
        <v>41387.413194444402</v>
      </c>
      <c r="E626" s="40">
        <v>41387.752083333296</v>
      </c>
      <c r="F626" s="40">
        <v>41387.752083333296</v>
      </c>
      <c r="G626" t="s">
        <v>29</v>
      </c>
      <c r="H626">
        <v>60000012410191</v>
      </c>
      <c r="I626" t="s">
        <v>2264</v>
      </c>
      <c r="J626" t="s">
        <v>2265</v>
      </c>
      <c r="K626" t="s">
        <v>41</v>
      </c>
      <c r="L626">
        <v>4</v>
      </c>
      <c r="M626" t="s">
        <v>33</v>
      </c>
      <c r="N626">
        <v>60000015461254</v>
      </c>
      <c r="O626">
        <v>60000016462669</v>
      </c>
      <c r="P626">
        <v>140256000001705</v>
      </c>
      <c r="R626" t="s">
        <v>34</v>
      </c>
      <c r="S626" t="s">
        <v>35</v>
      </c>
      <c r="T626" t="s">
        <v>36</v>
      </c>
      <c r="W626" t="s">
        <v>37</v>
      </c>
      <c r="AC626" t="s">
        <v>2266</v>
      </c>
      <c r="AD626" t="s">
        <v>1437</v>
      </c>
      <c r="AE626" s="14" t="str">
        <f t="shared" si="666"/>
        <v>Conversamos rapidamente sobre a separata de DRC e óssea, Dra ficou de avaliar depois, porém acha o assunto bastante relevante e disse que tem estado mais atenta aos rins.</v>
      </c>
      <c r="AF626" s="14" t="str">
        <f t="shared" si="676"/>
        <v>Conversamos rapidamente sobre a separata de DRC e óssea, Dra ficou de avaliar depois, porém acha o assunto bastante relevante e disse que tem estado mais atenta aos rins.</v>
      </c>
      <c r="AG626" s="14">
        <f t="shared" si="677"/>
        <v>1</v>
      </c>
      <c r="AH626" s="14">
        <f t="shared" ref="AH626:AL626" si="723">IFERROR(FIND("#",$AF626,AG626+1),LEN($AF626)+1)</f>
        <v>171</v>
      </c>
      <c r="AI626" s="14">
        <f t="shared" si="723"/>
        <v>171</v>
      </c>
      <c r="AJ626" s="14">
        <f t="shared" si="723"/>
        <v>171</v>
      </c>
      <c r="AK626" s="14">
        <f t="shared" si="723"/>
        <v>171</v>
      </c>
      <c r="AL626" s="14">
        <f t="shared" si="723"/>
        <v>171</v>
      </c>
      <c r="AM626" s="14" t="str">
        <f t="shared" si="698"/>
        <v>Conversamos rapidamente sobre a separata de DRC e óssea, Dra ficou de avaliar depois, porém acha o assunto bastante relevante e disse que tem estado mais atenta aos rins.</v>
      </c>
      <c r="AN626" s="14" t="str">
        <f t="shared" si="699"/>
        <v/>
      </c>
      <c r="AO626" s="14" t="str">
        <f t="shared" si="700"/>
        <v/>
      </c>
      <c r="AP626" s="14" t="str">
        <f t="shared" si="701"/>
        <v/>
      </c>
      <c r="AQ626" s="14" t="str">
        <f t="shared" si="702"/>
        <v/>
      </c>
      <c r="AR626" s="14" t="str">
        <f t="shared" si="703"/>
        <v/>
      </c>
    </row>
    <row r="627" spans="1:44" x14ac:dyDescent="0.25">
      <c r="A627">
        <v>1</v>
      </c>
      <c r="B627" t="s">
        <v>28</v>
      </c>
      <c r="C627">
        <v>393103</v>
      </c>
      <c r="D627" s="40">
        <v>41387.378472222197</v>
      </c>
      <c r="E627" s="40">
        <v>41387.749305555597</v>
      </c>
      <c r="F627" s="40">
        <v>41387.709027777797</v>
      </c>
      <c r="G627" t="s">
        <v>29</v>
      </c>
      <c r="H627">
        <v>60000012400379</v>
      </c>
      <c r="I627" t="s">
        <v>2267</v>
      </c>
      <c r="J627" t="s">
        <v>2268</v>
      </c>
      <c r="K627" t="s">
        <v>41</v>
      </c>
      <c r="L627">
        <v>4</v>
      </c>
      <c r="M627" t="s">
        <v>33</v>
      </c>
      <c r="N627">
        <v>60000015461254</v>
      </c>
      <c r="O627">
        <v>60000016462669</v>
      </c>
      <c r="P627">
        <v>140256000001696</v>
      </c>
      <c r="R627" t="s">
        <v>34</v>
      </c>
      <c r="S627" t="s">
        <v>35</v>
      </c>
      <c r="T627" t="s">
        <v>36</v>
      </c>
      <c r="W627" t="s">
        <v>37</v>
      </c>
      <c r="AC627" t="s">
        <v>2269</v>
      </c>
      <c r="AD627" t="s">
        <v>1437</v>
      </c>
      <c r="AE627" s="14" t="str">
        <f t="shared" si="666"/>
        <v>Deixei a separata, Demonstrando o algoritmo de DRC e óssea, dr achou o material interessante, mas ficou e avaliar depois. #OBJ: ainda demonstra insegurança no uso e Kaletra QD, alegando dificuldade de engolir os quatros comprimidos. Falei das experiência de outros colegas e pedi que fizesse a sua avaliação.</v>
      </c>
      <c r="AF627" s="14" t="str">
        <f t="shared" si="676"/>
        <v>Deixei a separata, Demonstrando o algoritmo de DRC e óssea, dr achou o material interessante, mas ficou e avaliar depois. #OBJ: ainda demonstra insegurança no uso e Kaletra QD, alegando dificuldade de engolir os quatros comprimidos. Falei das experiência de outros colegas e pedi que fizesse a sua avaliação.</v>
      </c>
      <c r="AG627" s="14">
        <f t="shared" si="677"/>
        <v>123</v>
      </c>
      <c r="AH627" s="14">
        <f t="shared" ref="AH627:AL627" si="724">IFERROR(FIND("#",$AF627,AG627+1),LEN($AF627)+1)</f>
        <v>309</v>
      </c>
      <c r="AI627" s="14">
        <f t="shared" si="724"/>
        <v>309</v>
      </c>
      <c r="AJ627" s="14">
        <f t="shared" si="724"/>
        <v>309</v>
      </c>
      <c r="AK627" s="14">
        <f t="shared" si="724"/>
        <v>309</v>
      </c>
      <c r="AL627" s="14">
        <f t="shared" si="724"/>
        <v>309</v>
      </c>
      <c r="AM627" s="14" t="str">
        <f t="shared" si="698"/>
        <v>#OBJ: ainda demonstra insegurança no uso e Kaletra QD, alegando dificuldade de engolir os quatros comprimidos. Falei das experiência de outros colegas e pedi que fizesse a sua avaliação.</v>
      </c>
      <c r="AN627" s="14" t="str">
        <f t="shared" si="699"/>
        <v/>
      </c>
      <c r="AO627" s="14" t="str">
        <f t="shared" si="700"/>
        <v/>
      </c>
      <c r="AP627" s="14" t="str">
        <f t="shared" si="701"/>
        <v/>
      </c>
      <c r="AQ627" s="14" t="str">
        <f t="shared" si="702"/>
        <v/>
      </c>
      <c r="AR627" s="14" t="str">
        <f t="shared" si="703"/>
        <v/>
      </c>
    </row>
    <row r="628" spans="1:44" x14ac:dyDescent="0.25">
      <c r="A628">
        <v>1</v>
      </c>
      <c r="B628" t="s">
        <v>28</v>
      </c>
      <c r="C628">
        <v>393103</v>
      </c>
      <c r="D628" s="40">
        <v>41387.378472222197</v>
      </c>
      <c r="E628" s="40">
        <v>41387.749305555597</v>
      </c>
      <c r="F628" s="40">
        <v>41387.709027777797</v>
      </c>
      <c r="G628" t="s">
        <v>29</v>
      </c>
      <c r="H628">
        <v>60000012400379</v>
      </c>
      <c r="I628" t="s">
        <v>2267</v>
      </c>
      <c r="J628" t="s">
        <v>2268</v>
      </c>
      <c r="K628" t="s">
        <v>41</v>
      </c>
      <c r="L628">
        <v>4</v>
      </c>
      <c r="M628" t="s">
        <v>33</v>
      </c>
      <c r="N628">
        <v>60000015461254</v>
      </c>
      <c r="O628">
        <v>60000016462669</v>
      </c>
      <c r="P628">
        <v>140256000001696</v>
      </c>
      <c r="R628" t="s">
        <v>34</v>
      </c>
      <c r="S628" t="s">
        <v>35</v>
      </c>
      <c r="T628" t="s">
        <v>36</v>
      </c>
      <c r="W628" t="s">
        <v>37</v>
      </c>
      <c r="AC628" t="s">
        <v>2269</v>
      </c>
      <c r="AD628" t="s">
        <v>1437</v>
      </c>
      <c r="AE628" s="14" t="str">
        <f t="shared" si="666"/>
        <v>Deixei a separata, Demonstrando o algoritmo de DRC e óssea, dr achou o material interessante, mas ficou e avaliar depois. #OBJ: ainda demonstra insegurança no uso e Kaletra QD, alegando dificuldade de engolir os quatros comprimidos. Falei das experiência de outros colegas e pedi que fizesse a sua avaliação.</v>
      </c>
      <c r="AF628" s="14" t="str">
        <f t="shared" si="676"/>
        <v>Deixei a separata, Demonstrando o algoritmo de DRC e óssea, dr achou o material interessante, mas ficou e avaliar depois. #OBJ: ainda demonstra insegurança no uso e Kaletra QD, alegando dificuldade de engolir os quatros comprimidos. Falei das experiência de outros colegas e pedi que fizesse a sua avaliação.</v>
      </c>
      <c r="AG628" s="14">
        <f t="shared" si="677"/>
        <v>123</v>
      </c>
      <c r="AH628" s="14">
        <f t="shared" ref="AH628:AL628" si="725">IFERROR(FIND("#",$AF628,AG628+1),LEN($AF628)+1)</f>
        <v>309</v>
      </c>
      <c r="AI628" s="14">
        <f t="shared" si="725"/>
        <v>309</v>
      </c>
      <c r="AJ628" s="14">
        <f t="shared" si="725"/>
        <v>309</v>
      </c>
      <c r="AK628" s="14">
        <f t="shared" si="725"/>
        <v>309</v>
      </c>
      <c r="AL628" s="14">
        <f t="shared" si="725"/>
        <v>309</v>
      </c>
      <c r="AM628" s="14" t="str">
        <f t="shared" si="698"/>
        <v>#OBJ: ainda demonstra insegurança no uso e Kaletra QD, alegando dificuldade de engolir os quatros comprimidos. Falei das experiência de outros colegas e pedi que fizesse a sua avaliação.</v>
      </c>
      <c r="AN628" s="14" t="str">
        <f t="shared" si="699"/>
        <v/>
      </c>
      <c r="AO628" s="14" t="str">
        <f t="shared" si="700"/>
        <v/>
      </c>
      <c r="AP628" s="14" t="str">
        <f t="shared" si="701"/>
        <v/>
      </c>
      <c r="AQ628" s="14" t="str">
        <f t="shared" si="702"/>
        <v/>
      </c>
      <c r="AR628" s="14" t="str">
        <f t="shared" si="703"/>
        <v/>
      </c>
    </row>
    <row r="629" spans="1:44" x14ac:dyDescent="0.25">
      <c r="A629">
        <v>1</v>
      </c>
      <c r="B629" t="s">
        <v>28</v>
      </c>
      <c r="C629">
        <v>393103</v>
      </c>
      <c r="D629" s="40">
        <v>41386.715277777803</v>
      </c>
      <c r="E629" s="40">
        <v>41386.880555555603</v>
      </c>
      <c r="F629" s="40">
        <v>41387.261805555601</v>
      </c>
      <c r="G629" t="s">
        <v>29</v>
      </c>
      <c r="H629">
        <v>140256000001656</v>
      </c>
      <c r="I629" t="s">
        <v>4948</v>
      </c>
      <c r="J629" t="s">
        <v>4949</v>
      </c>
      <c r="K629" t="s">
        <v>45</v>
      </c>
      <c r="M629" t="s">
        <v>33</v>
      </c>
      <c r="N629">
        <v>60000015461254</v>
      </c>
      <c r="O629">
        <v>60000016462669</v>
      </c>
      <c r="P629">
        <v>140256000001679</v>
      </c>
      <c r="R629" t="s">
        <v>34</v>
      </c>
      <c r="S629" t="s">
        <v>35</v>
      </c>
      <c r="T629" t="s">
        <v>36</v>
      </c>
      <c r="W629" t="s">
        <v>37</v>
      </c>
      <c r="AC629" t="s">
        <v>2270</v>
      </c>
      <c r="AD629" t="s">
        <v>1437</v>
      </c>
      <c r="AE629" s="14" t="str">
        <f t="shared" si="666"/>
        <v>#MP: como era a primeira visita, entreguei os artigos consenso, sorodiscordante e alteracoes renais e osseas, dra gostou dos materias, dizendo que estamos alinhados com as recomendacoes do consenso, quanto a manejo de comorbidades. Disse gostar kaletra, mas não tem ainda nenhuma experiência com Kaletra QD.</v>
      </c>
      <c r="AF629" s="14" t="str">
        <f t="shared" si="676"/>
        <v>#MP: como era a primeira visita, entreguei os artigos consenso, sorodiscordante e alteracoes renais e osseas, dra gostou dos materias, dizendo que estamos alinhados com as recomendacoes do consenso, quanto a manejo de comorbidades. Disse gostar kaletra, mas não tem ainda nenhuma experiência com Kaletra QD.</v>
      </c>
      <c r="AG629" s="14">
        <f t="shared" si="677"/>
        <v>1</v>
      </c>
      <c r="AH629" s="14">
        <f t="shared" ref="AH629:AL629" si="726">IFERROR(FIND("#",$AF629,AG629+1),LEN($AF629)+1)</f>
        <v>308</v>
      </c>
      <c r="AI629" s="14">
        <f t="shared" si="726"/>
        <v>308</v>
      </c>
      <c r="AJ629" s="14">
        <f t="shared" si="726"/>
        <v>308</v>
      </c>
      <c r="AK629" s="14">
        <f t="shared" si="726"/>
        <v>308</v>
      </c>
      <c r="AL629" s="14">
        <f t="shared" si="726"/>
        <v>308</v>
      </c>
      <c r="AM629" s="14" t="str">
        <f t="shared" si="698"/>
        <v>#MP: como era a primeira visita, entreguei os artigos consenso, sorodiscordante e alteracoes renais e osseas, dra gostou dos materias, dizendo que estamos alinhados com as recomendacoes do consenso, quanto a manejo de comorbidades. Disse gostar kaletra, mas não tem ainda nenhuma experiência com Kaletra QD.</v>
      </c>
      <c r="AN629" s="14" t="str">
        <f t="shared" si="699"/>
        <v/>
      </c>
      <c r="AO629" s="14" t="str">
        <f t="shared" si="700"/>
        <v/>
      </c>
      <c r="AP629" s="14" t="str">
        <f t="shared" si="701"/>
        <v/>
      </c>
      <c r="AQ629" s="14" t="str">
        <f t="shared" si="702"/>
        <v/>
      </c>
      <c r="AR629" s="14" t="str">
        <f t="shared" si="703"/>
        <v/>
      </c>
    </row>
    <row r="630" spans="1:44" x14ac:dyDescent="0.25">
      <c r="A630">
        <v>1</v>
      </c>
      <c r="B630" t="s">
        <v>28</v>
      </c>
      <c r="C630">
        <v>393103</v>
      </c>
      <c r="D630" s="40">
        <v>41386.673611111102</v>
      </c>
      <c r="E630" s="40">
        <v>41386.873611111099</v>
      </c>
      <c r="F630" s="40">
        <v>41386.8347222222</v>
      </c>
      <c r="G630" t="s">
        <v>29</v>
      </c>
      <c r="H630">
        <v>60000012270647</v>
      </c>
      <c r="I630" t="s">
        <v>2271</v>
      </c>
      <c r="J630" t="s">
        <v>2272</v>
      </c>
      <c r="K630" t="s">
        <v>41</v>
      </c>
      <c r="L630">
        <v>3</v>
      </c>
      <c r="M630" t="s">
        <v>33</v>
      </c>
      <c r="N630">
        <v>60000015461254</v>
      </c>
      <c r="O630">
        <v>60000016462669</v>
      </c>
      <c r="P630">
        <v>140256000001649</v>
      </c>
      <c r="R630" t="s">
        <v>34</v>
      </c>
      <c r="S630" t="s">
        <v>35</v>
      </c>
      <c r="T630" t="s">
        <v>36</v>
      </c>
      <c r="W630" t="s">
        <v>37</v>
      </c>
      <c r="AC630" t="s">
        <v>2273</v>
      </c>
      <c r="AD630" t="s">
        <v>1437</v>
      </c>
      <c r="AE630" s="14" t="str">
        <f t="shared" si="666"/>
        <v>#MP: Deixei o artigo sobre casal sorodiscordante, dr disse que o assunto ainda é bastante polemico, mas vê com bons olhos, desde que bem indicado. #Mercado: Comentou que esta com uma nova residente atendendo no ambulatório e informou que estão avaliando a possibilidade de o hospital se tornar referencia de internação de pacientes HIV e HCV para o CRT.</v>
      </c>
      <c r="AF630" s="14" t="str">
        <f t="shared" si="676"/>
        <v>#MP: Deixei o artigo sobre casal sorodiscordante, dr disse que o assunto ainda é bastante polemico, mas vê com bons olhos, desde que bem indicado. #Mercado: Comentou que esta com uma nova residente atendendo no ambulatório e informou que estão avaliando a possibilidade de o hospital se tornar referencia de internação de pacientes HIV e HCV para o CRT.</v>
      </c>
      <c r="AG630" s="14">
        <f t="shared" si="677"/>
        <v>1</v>
      </c>
      <c r="AH630" s="14">
        <f t="shared" ref="AH630:AL630" si="727">IFERROR(FIND("#",$AF630,AG630+1),LEN($AF630)+1)</f>
        <v>148</v>
      </c>
      <c r="AI630" s="14">
        <f t="shared" si="727"/>
        <v>354</v>
      </c>
      <c r="AJ630" s="14">
        <f t="shared" si="727"/>
        <v>354</v>
      </c>
      <c r="AK630" s="14">
        <f t="shared" si="727"/>
        <v>354</v>
      </c>
      <c r="AL630" s="14">
        <f t="shared" si="727"/>
        <v>354</v>
      </c>
      <c r="AM630" s="14" t="str">
        <f t="shared" si="698"/>
        <v>#MP: Deixei o artigo sobre casal sorodiscordante, dr disse que o assunto ainda é bastante polemico, mas vê com bons olhos, desde que bem indicado. #</v>
      </c>
      <c r="AN630" s="14" t="str">
        <f t="shared" si="699"/>
        <v>#Mercado: Comentou que esta com uma nova residente atendendo no ambulatório e informou que estão avaliando a possibilidade de o hospital se tornar referencia de internação de pacientes HIV e HCV para o CRT.</v>
      </c>
      <c r="AO630" s="14" t="str">
        <f t="shared" si="700"/>
        <v/>
      </c>
      <c r="AP630" s="14" t="str">
        <f t="shared" si="701"/>
        <v/>
      </c>
      <c r="AQ630" s="14" t="str">
        <f t="shared" si="702"/>
        <v/>
      </c>
      <c r="AR630" s="14" t="str">
        <f t="shared" si="703"/>
        <v/>
      </c>
    </row>
    <row r="631" spans="1:44" x14ac:dyDescent="0.25">
      <c r="A631">
        <v>1</v>
      </c>
      <c r="B631" t="s">
        <v>28</v>
      </c>
      <c r="C631">
        <v>393103</v>
      </c>
      <c r="D631" s="40">
        <v>41386.59375</v>
      </c>
      <c r="E631" s="40">
        <v>41386.869444444397</v>
      </c>
      <c r="F631" s="40">
        <v>41386.8347222222</v>
      </c>
      <c r="G631" t="s">
        <v>29</v>
      </c>
      <c r="H631">
        <v>60000012300119</v>
      </c>
      <c r="I631" t="s">
        <v>424</v>
      </c>
      <c r="J631" t="s">
        <v>425</v>
      </c>
      <c r="K631" t="s">
        <v>32</v>
      </c>
      <c r="L631">
        <v>6</v>
      </c>
      <c r="M631" t="s">
        <v>33</v>
      </c>
      <c r="N631">
        <v>60000015461254</v>
      </c>
      <c r="O631">
        <v>60000016462669</v>
      </c>
      <c r="P631">
        <v>140256000001640</v>
      </c>
      <c r="R631" t="s">
        <v>34</v>
      </c>
      <c r="S631" t="s">
        <v>35</v>
      </c>
      <c r="T631" t="s">
        <v>36</v>
      </c>
      <c r="W631" t="s">
        <v>37</v>
      </c>
      <c r="AC631" t="s">
        <v>2274</v>
      </c>
      <c r="AD631" t="s">
        <v>1437</v>
      </c>
      <c r="AE631" s="14" t="str">
        <f t="shared" si="666"/>
        <v>#MP: destaquei os principais pontos do material sobre DRC e óssea. Dra parace ter gostado do artigo, ficou de avaliar melhor depois. #Mercado: informou que como tiveram 2 medicos que sairam do servico, o atendimento esta mais corrido, e as vezes fica difícil de fazer toda as investigações necessárias.</v>
      </c>
      <c r="AF631" s="14" t="str">
        <f t="shared" si="676"/>
        <v>#MP: destaquei os principais pontos do material sobre DRC e óssea. Dra parace ter gostado do artigo, ficou de avaliar melhor depois. #Mercado: informou que como tiveram 2 medicos que sairam do servico, o atendimento esta mais corrido, e as vezes fica difícil de fazer toda as investigações necessárias.</v>
      </c>
      <c r="AG631" s="14">
        <f t="shared" si="677"/>
        <v>1</v>
      </c>
      <c r="AH631" s="14">
        <f t="shared" ref="AH631:AL631" si="728">IFERROR(FIND("#",$AF631,AG631+1),LEN($AF631)+1)</f>
        <v>134</v>
      </c>
      <c r="AI631" s="14">
        <f t="shared" si="728"/>
        <v>303</v>
      </c>
      <c r="AJ631" s="14">
        <f t="shared" si="728"/>
        <v>303</v>
      </c>
      <c r="AK631" s="14">
        <f t="shared" si="728"/>
        <v>303</v>
      </c>
      <c r="AL631" s="14">
        <f t="shared" si="728"/>
        <v>303</v>
      </c>
      <c r="AM631" s="14" t="str">
        <f t="shared" si="698"/>
        <v>#MP: destaquei os principais pontos do material sobre DRC e óssea. Dra parace ter gostado do artigo, ficou de avaliar melhor depois. #</v>
      </c>
      <c r="AN631" s="14" t="str">
        <f t="shared" si="699"/>
        <v>#Mercado: informou que como tiveram 2 medicos que sairam do servico, o atendimento esta mais corrido, e as vezes fica difícil de fazer toda as investigações necessárias.</v>
      </c>
      <c r="AO631" s="14" t="str">
        <f t="shared" si="700"/>
        <v/>
      </c>
      <c r="AP631" s="14" t="str">
        <f t="shared" si="701"/>
        <v/>
      </c>
      <c r="AQ631" s="14" t="str">
        <f t="shared" si="702"/>
        <v/>
      </c>
      <c r="AR631" s="14" t="str">
        <f t="shared" si="703"/>
        <v/>
      </c>
    </row>
    <row r="632" spans="1:44" x14ac:dyDescent="0.25">
      <c r="A632">
        <v>1</v>
      </c>
      <c r="B632" t="s">
        <v>28</v>
      </c>
      <c r="C632">
        <v>393103</v>
      </c>
      <c r="D632" s="40">
        <v>41386.454861111102</v>
      </c>
      <c r="E632" s="40">
        <v>41386.865277777797</v>
      </c>
      <c r="F632" s="40">
        <v>41386.8347222222</v>
      </c>
      <c r="G632" t="s">
        <v>29</v>
      </c>
      <c r="H632">
        <v>60000012429343</v>
      </c>
      <c r="I632" t="s">
        <v>460</v>
      </c>
      <c r="J632" t="s">
        <v>461</v>
      </c>
      <c r="K632" t="s">
        <v>32</v>
      </c>
      <c r="L632">
        <v>6</v>
      </c>
      <c r="M632" t="s">
        <v>33</v>
      </c>
      <c r="N632">
        <v>60000015461254</v>
      </c>
      <c r="O632">
        <v>60000016462669</v>
      </c>
      <c r="P632">
        <v>140256000001631</v>
      </c>
      <c r="R632" t="s">
        <v>34</v>
      </c>
      <c r="S632" t="s">
        <v>35</v>
      </c>
      <c r="T632" t="s">
        <v>36</v>
      </c>
      <c r="W632" t="s">
        <v>37</v>
      </c>
      <c r="AC632" t="s">
        <v>2275</v>
      </c>
      <c r="AD632" t="s">
        <v>1437</v>
      </c>
      <c r="AE632" s="14" t="str">
        <f t="shared" si="666"/>
        <v>#MP: destaquei os principais pontos do material sobre DRC e óssea. Dr gostou do artigo, dizendo que será muito útil.* #SOL: informei que não tenho mais côo inclui-lá na ATHUS SP/SUL, devido a todas as vagas terem sido fechadas. Dra agradeceu pela tentativa e retorno. Esta a disposição para participar de outros eventos de EMC.</v>
      </c>
      <c r="AF632" s="14" t="str">
        <f t="shared" si="676"/>
        <v>#MP: destaquei os principais pontos do material sobre DRC e óssea. Dr gostou do artigo, dizendo que será muito útil.* #SOL: informei que não tenho mais côo inclui-lá na ATHUS SP/SUL, devido a todas as vagas terem sido fechadas. Dra agradeceu pela tentativa e retorno. Esta a disposição para participar de outros eventos de EMC.</v>
      </c>
      <c r="AG632" s="14">
        <f t="shared" si="677"/>
        <v>1</v>
      </c>
      <c r="AH632" s="14">
        <f t="shared" ref="AH632:AL632" si="729">IFERROR(FIND("#",$AF632,AG632+1),LEN($AF632)+1)</f>
        <v>119</v>
      </c>
      <c r="AI632" s="14">
        <f t="shared" si="729"/>
        <v>328</v>
      </c>
      <c r="AJ632" s="14">
        <f t="shared" si="729"/>
        <v>328</v>
      </c>
      <c r="AK632" s="14">
        <f t="shared" si="729"/>
        <v>328</v>
      </c>
      <c r="AL632" s="14">
        <f t="shared" si="729"/>
        <v>328</v>
      </c>
      <c r="AM632" s="14" t="str">
        <f t="shared" si="698"/>
        <v>#MP: destaquei os principais pontos do material sobre DRC e óssea. Dr gostou do artigo, dizendo que será muito útil.* #</v>
      </c>
      <c r="AN632" s="14" t="str">
        <f t="shared" si="699"/>
        <v>#SOL: informei que não tenho mais côo inclui-lá na ATHUS SP/SUL, devido a todas as vagas terem sido fechadas. Dra agradeceu pela tentativa e retorno. Esta a disposição para participar de outros eventos de EMC.</v>
      </c>
      <c r="AO632" s="14" t="str">
        <f t="shared" si="700"/>
        <v/>
      </c>
      <c r="AP632" s="14" t="str">
        <f t="shared" si="701"/>
        <v/>
      </c>
      <c r="AQ632" s="14" t="str">
        <f t="shared" si="702"/>
        <v/>
      </c>
      <c r="AR632" s="14" t="str">
        <f t="shared" si="703"/>
        <v/>
      </c>
    </row>
    <row r="633" spans="1:44" x14ac:dyDescent="0.25">
      <c r="A633">
        <v>1</v>
      </c>
      <c r="B633" t="s">
        <v>28</v>
      </c>
      <c r="C633">
        <v>393103</v>
      </c>
      <c r="D633" s="40">
        <v>41386.395833333299</v>
      </c>
      <c r="E633" s="40">
        <v>41386.862500000003</v>
      </c>
      <c r="F633" s="40">
        <v>41386.824305555601</v>
      </c>
      <c r="G633" t="s">
        <v>29</v>
      </c>
      <c r="H633">
        <v>60000012468747</v>
      </c>
      <c r="I633" t="s">
        <v>457</v>
      </c>
      <c r="J633" t="s">
        <v>458</v>
      </c>
      <c r="K633" t="s">
        <v>32</v>
      </c>
      <c r="L633">
        <v>6</v>
      </c>
      <c r="M633" t="s">
        <v>33</v>
      </c>
      <c r="N633">
        <v>60000015461254</v>
      </c>
      <c r="O633">
        <v>60000016462669</v>
      </c>
      <c r="P633">
        <v>140256000001622</v>
      </c>
      <c r="R633" t="s">
        <v>34</v>
      </c>
      <c r="S633" t="s">
        <v>35</v>
      </c>
      <c r="T633" t="s">
        <v>36</v>
      </c>
      <c r="W633" t="s">
        <v>37</v>
      </c>
      <c r="AC633" t="s">
        <v>2276</v>
      </c>
      <c r="AD633" t="s">
        <v>1437</v>
      </c>
      <c r="AE633" s="14" t="str">
        <f t="shared" si="666"/>
        <v>#MP: destaquei os principais pontos do material sobre DRC e óssea. Dr gostou do artigo, dizendo que será muito útil.* #Mercado: informou que existe um projeto para incluir o terceiro período de atendimento no ARMI, podendo aumentar bastante o número de atendimentos e consequentemente pacts em uso de ARV, pois a ideai e ter mais profissionais como médicos, enfermeiras e farmácia.</v>
      </c>
      <c r="AF633" s="14" t="str">
        <f t="shared" si="676"/>
        <v>#MP: destaquei os principais pontos do material sobre DRC e óssea. Dr gostou do artigo, dizendo que será muito útil.* #Mercado: informou que existe um projeto para incluir o terceiro período de atendimento no ARMI, podendo aumentar bastante o número de atendimentos e consequentemente pacts em uso de ARV, pois a ideai e ter mais profissionais como médicos, enfermeiras e farmácia.</v>
      </c>
      <c r="AG633" s="14">
        <f t="shared" si="677"/>
        <v>1</v>
      </c>
      <c r="AH633" s="14">
        <f t="shared" ref="AH633:AL633" si="730">IFERROR(FIND("#",$AF633,AG633+1),LEN($AF633)+1)</f>
        <v>119</v>
      </c>
      <c r="AI633" s="14">
        <f t="shared" si="730"/>
        <v>382</v>
      </c>
      <c r="AJ633" s="14">
        <f t="shared" si="730"/>
        <v>382</v>
      </c>
      <c r="AK633" s="14">
        <f t="shared" si="730"/>
        <v>382</v>
      </c>
      <c r="AL633" s="14">
        <f t="shared" si="730"/>
        <v>382</v>
      </c>
      <c r="AM633" s="14" t="str">
        <f t="shared" si="698"/>
        <v>#MP: destaquei os principais pontos do material sobre DRC e óssea. Dr gostou do artigo, dizendo que será muito útil.* #</v>
      </c>
      <c r="AN633" s="14" t="str">
        <f t="shared" si="699"/>
        <v>#Mercado: informou que existe um projeto para incluir o terceiro período de atendimento no ARMI, podendo aumentar bastante o número de atendimentos e consequentemente pacts em uso de ARV, pois a ideai e ter mais profissionais como médicos, enfermeiras e farmácia.</v>
      </c>
      <c r="AO633" s="14" t="str">
        <f t="shared" si="700"/>
        <v/>
      </c>
      <c r="AP633" s="14" t="str">
        <f t="shared" si="701"/>
        <v/>
      </c>
      <c r="AQ633" s="14" t="str">
        <f t="shared" si="702"/>
        <v/>
      </c>
      <c r="AR633" s="14" t="str">
        <f t="shared" si="703"/>
        <v/>
      </c>
    </row>
    <row r="634" spans="1:44" x14ac:dyDescent="0.25">
      <c r="A634">
        <v>1</v>
      </c>
      <c r="B634" t="s">
        <v>28</v>
      </c>
      <c r="C634">
        <v>393103</v>
      </c>
      <c r="D634" s="40">
        <v>41383.486111111102</v>
      </c>
      <c r="E634" s="40">
        <v>41383.754166666702</v>
      </c>
      <c r="F634" s="40">
        <v>41386.347916666702</v>
      </c>
      <c r="G634" t="s">
        <v>29</v>
      </c>
      <c r="H634">
        <v>60000012403791</v>
      </c>
      <c r="I634" t="s">
        <v>2277</v>
      </c>
      <c r="J634" t="s">
        <v>2278</v>
      </c>
      <c r="K634" t="s">
        <v>32</v>
      </c>
      <c r="L634">
        <v>3</v>
      </c>
      <c r="M634" t="s">
        <v>33</v>
      </c>
      <c r="N634">
        <v>60000015461254</v>
      </c>
      <c r="O634">
        <v>60000016462669</v>
      </c>
      <c r="P634">
        <v>140256000001611</v>
      </c>
      <c r="R634" t="s">
        <v>34</v>
      </c>
      <c r="S634" t="s">
        <v>35</v>
      </c>
      <c r="T634" t="s">
        <v>36</v>
      </c>
      <c r="W634" t="s">
        <v>37</v>
      </c>
      <c r="AC634" t="s">
        <v>2279</v>
      </c>
      <c r="AD634" t="s">
        <v>1437</v>
      </c>
      <c r="AE634" s="14" t="str">
        <f t="shared" si="666"/>
        <v>#MP: deixei o artigo de DRC e ósseas, Dra elogiou o material dizendo que temos feito um trabalha muito positivo na contribuição das comorbidades em geral. * Disse que procura fazer avaliação renal e óssea dos pacts, pricipalmente em uso de TDF.</v>
      </c>
      <c r="AF634" s="14" t="str">
        <f t="shared" si="676"/>
        <v>#MP: deixei o artigo de DRC e ósseas, Dra elogiou o material dizendo que temos feito um trabalha muito positivo na contribuição das comorbidades em geral. * Disse que procura fazer avaliação renal e óssea dos pacts, pricipalmente em uso de TDF.</v>
      </c>
      <c r="AG634" s="14">
        <f t="shared" si="677"/>
        <v>1</v>
      </c>
      <c r="AH634" s="14">
        <f t="shared" ref="AH634:AL634" si="731">IFERROR(FIND("#",$AF634,AG634+1),LEN($AF634)+1)</f>
        <v>245</v>
      </c>
      <c r="AI634" s="14">
        <f t="shared" si="731"/>
        <v>245</v>
      </c>
      <c r="AJ634" s="14">
        <f t="shared" si="731"/>
        <v>245</v>
      </c>
      <c r="AK634" s="14">
        <f t="shared" si="731"/>
        <v>245</v>
      </c>
      <c r="AL634" s="14">
        <f t="shared" si="731"/>
        <v>245</v>
      </c>
      <c r="AM634" s="14" t="str">
        <f t="shared" si="698"/>
        <v>#MP: deixei o artigo de DRC e ósseas, Dra elogiou o material dizendo que temos feito um trabalha muito positivo na contribuição das comorbidades em geral. * Disse que procura fazer avaliação renal e óssea dos pacts, pricipalmente em uso de TDF.</v>
      </c>
      <c r="AN634" s="14" t="str">
        <f t="shared" si="699"/>
        <v/>
      </c>
      <c r="AO634" s="14" t="str">
        <f t="shared" si="700"/>
        <v/>
      </c>
      <c r="AP634" s="14" t="str">
        <f t="shared" si="701"/>
        <v/>
      </c>
      <c r="AQ634" s="14" t="str">
        <f t="shared" si="702"/>
        <v/>
      </c>
      <c r="AR634" s="14" t="str">
        <f t="shared" si="703"/>
        <v/>
      </c>
    </row>
    <row r="635" spans="1:44" x14ac:dyDescent="0.25">
      <c r="A635">
        <v>1</v>
      </c>
      <c r="B635" t="s">
        <v>28</v>
      </c>
      <c r="C635">
        <v>393103</v>
      </c>
      <c r="D635" s="40">
        <v>41383.430555555598</v>
      </c>
      <c r="E635" s="40">
        <v>41383.752083333296</v>
      </c>
      <c r="F635" s="40">
        <v>41386.347916666702</v>
      </c>
      <c r="G635" t="s">
        <v>29</v>
      </c>
      <c r="H635">
        <v>60000012418319</v>
      </c>
      <c r="I635" t="s">
        <v>439</v>
      </c>
      <c r="J635" t="s">
        <v>440</v>
      </c>
      <c r="K635" t="s">
        <v>32</v>
      </c>
      <c r="L635">
        <v>4</v>
      </c>
      <c r="M635" t="s">
        <v>33</v>
      </c>
      <c r="N635">
        <v>60000015461254</v>
      </c>
      <c r="O635">
        <v>60000016462669</v>
      </c>
      <c r="P635">
        <v>140256000001602</v>
      </c>
      <c r="R635" t="s">
        <v>34</v>
      </c>
      <c r="S635" t="s">
        <v>35</v>
      </c>
      <c r="T635" t="s">
        <v>36</v>
      </c>
      <c r="W635" t="s">
        <v>37</v>
      </c>
      <c r="AC635" t="s">
        <v>2280</v>
      </c>
      <c r="AD635" t="s">
        <v>1437</v>
      </c>
      <c r="AE635" s="14" t="str">
        <f t="shared" si="666"/>
        <v>Utilizar o material do próximo ciclo para reforçar como monitorar os pacts em relação a DRC e repassar a segurança de Kaletra mesmo em pacts com predisposição.Utilizeis material para reforçar como monitorar a função renal e óssea dos pacientes, disse que tem procurado avaliar pelo menos uma vez ao ano a função renal, porém a óssea somente quando há alguma queixa por parte do paciente.</v>
      </c>
      <c r="AF635" s="14" t="str">
        <f t="shared" si="676"/>
        <v>Utilizar o material do próximo ciclo para reforçar como monitorar os pacts em relação a DRC e repassar a segurança de Kaletra mesmo em pacts com predisposição.Utilizeis material para reforçar como monitorar a função renal e óssea dos pacientes, disse que tem procurado avaliar pelo menos uma vez ao ano a função renal, porém a óssea somente quando há alguma queixa por parte do paciente.</v>
      </c>
      <c r="AG635" s="14">
        <f t="shared" si="677"/>
        <v>1</v>
      </c>
      <c r="AH635" s="14">
        <f t="shared" ref="AH635:AL635" si="732">IFERROR(FIND("#",$AF635,AG635+1),LEN($AF635)+1)</f>
        <v>388</v>
      </c>
      <c r="AI635" s="14">
        <f t="shared" si="732"/>
        <v>388</v>
      </c>
      <c r="AJ635" s="14">
        <f t="shared" si="732"/>
        <v>388</v>
      </c>
      <c r="AK635" s="14">
        <f t="shared" si="732"/>
        <v>388</v>
      </c>
      <c r="AL635" s="14">
        <f t="shared" si="732"/>
        <v>388</v>
      </c>
      <c r="AM635" s="14" t="str">
        <f t="shared" si="698"/>
        <v>Utilizar o material do próximo ciclo para reforçar como monitorar os pacts em relação a DRC e repassar a segurança de Kaletra mesmo em pacts com predisposição.Utilizeis material para reforçar como monitorar a função renal e óssea dos pacientes, disse que tem procurado avaliar pelo menos uma vez ao ano a função renal, porém a óssea somente quando há alguma queixa por parte do paciente.</v>
      </c>
      <c r="AN635" s="14" t="str">
        <f t="shared" si="699"/>
        <v/>
      </c>
      <c r="AO635" s="14" t="str">
        <f t="shared" si="700"/>
        <v/>
      </c>
      <c r="AP635" s="14" t="str">
        <f t="shared" si="701"/>
        <v/>
      </c>
      <c r="AQ635" s="14" t="str">
        <f t="shared" si="702"/>
        <v/>
      </c>
      <c r="AR635" s="14" t="str">
        <f t="shared" si="703"/>
        <v/>
      </c>
    </row>
    <row r="636" spans="1:44" x14ac:dyDescent="0.25">
      <c r="A636">
        <v>1</v>
      </c>
      <c r="B636" t="s">
        <v>28</v>
      </c>
      <c r="C636">
        <v>393103</v>
      </c>
      <c r="D636" s="40">
        <v>41383.375</v>
      </c>
      <c r="E636" s="40">
        <v>41383.749305555597</v>
      </c>
      <c r="F636" s="40">
        <v>41386.347916666702</v>
      </c>
      <c r="G636" t="s">
        <v>110</v>
      </c>
      <c r="H636">
        <v>60000016840753</v>
      </c>
      <c r="J636" t="s">
        <v>2281</v>
      </c>
      <c r="M636" t="s">
        <v>33</v>
      </c>
      <c r="N636">
        <v>60000015461254</v>
      </c>
      <c r="O636">
        <v>60000016462669</v>
      </c>
      <c r="P636">
        <v>140256000001594</v>
      </c>
      <c r="R636" t="s">
        <v>34</v>
      </c>
      <c r="S636" t="s">
        <v>35</v>
      </c>
      <c r="W636" t="s">
        <v>37</v>
      </c>
      <c r="AC636" t="s">
        <v>2282</v>
      </c>
      <c r="AD636" t="s">
        <v>1437</v>
      </c>
      <c r="AE636" s="14" t="str">
        <f t="shared" si="666"/>
        <v>Conversamos sobre possível aumento de pacientes retirando TARV, devido ao novo consenso, informou que não percebeu nenhum aumento, mantendo a media dos últimos meses.</v>
      </c>
      <c r="AF636" s="14" t="str">
        <f t="shared" si="676"/>
        <v>Conversamos sobre possível aumento de pacientes retirando TARV, devido ao novo consenso, informou que não percebeu nenhum aumento, mantendo a media dos últimos meses.</v>
      </c>
      <c r="AG636" s="14">
        <f t="shared" si="677"/>
        <v>1</v>
      </c>
      <c r="AH636" s="14">
        <f t="shared" ref="AH636:AL636" si="733">IFERROR(FIND("#",$AF636,AG636+1),LEN($AF636)+1)</f>
        <v>167</v>
      </c>
      <c r="AI636" s="14">
        <f t="shared" si="733"/>
        <v>167</v>
      </c>
      <c r="AJ636" s="14">
        <f t="shared" si="733"/>
        <v>167</v>
      </c>
      <c r="AK636" s="14">
        <f t="shared" si="733"/>
        <v>167</v>
      </c>
      <c r="AL636" s="14">
        <f t="shared" si="733"/>
        <v>167</v>
      </c>
      <c r="AM636" s="14" t="str">
        <f t="shared" si="698"/>
        <v>Conversamos sobre possível aumento de pacientes retirando TARV, devido ao novo consenso, informou que não percebeu nenhum aumento, mantendo a media dos últimos meses.</v>
      </c>
      <c r="AN636" s="14" t="str">
        <f t="shared" si="699"/>
        <v/>
      </c>
      <c r="AO636" s="14" t="str">
        <f t="shared" si="700"/>
        <v/>
      </c>
      <c r="AP636" s="14" t="str">
        <f t="shared" si="701"/>
        <v/>
      </c>
      <c r="AQ636" s="14" t="str">
        <f t="shared" si="702"/>
        <v/>
      </c>
      <c r="AR636" s="14" t="str">
        <f t="shared" si="703"/>
        <v/>
      </c>
    </row>
    <row r="637" spans="1:44" x14ac:dyDescent="0.25">
      <c r="A637">
        <v>1</v>
      </c>
      <c r="B637" t="s">
        <v>28</v>
      </c>
      <c r="C637">
        <v>393103</v>
      </c>
      <c r="D637" s="40">
        <v>41382.708333333299</v>
      </c>
      <c r="E637" s="40">
        <v>41382.800694444399</v>
      </c>
      <c r="F637" s="40">
        <v>41383.2944444444</v>
      </c>
      <c r="G637" t="s">
        <v>29</v>
      </c>
      <c r="H637">
        <v>60000012542635</v>
      </c>
      <c r="I637" t="s">
        <v>400</v>
      </c>
      <c r="J637" t="s">
        <v>401</v>
      </c>
      <c r="K637" t="s">
        <v>32</v>
      </c>
      <c r="L637">
        <v>4</v>
      </c>
      <c r="M637" t="s">
        <v>33</v>
      </c>
      <c r="N637">
        <v>60000015461254</v>
      </c>
      <c r="O637">
        <v>60000016462669</v>
      </c>
      <c r="P637">
        <v>140256000001584</v>
      </c>
      <c r="R637" t="s">
        <v>34</v>
      </c>
      <c r="S637" t="s">
        <v>35</v>
      </c>
      <c r="T637" t="s">
        <v>36</v>
      </c>
      <c r="W637" t="s">
        <v>37</v>
      </c>
      <c r="AC637" t="s">
        <v>2283</v>
      </c>
      <c r="AD637" t="s">
        <v>1437</v>
      </c>
      <c r="AE637" s="14" t="str">
        <f t="shared" si="666"/>
        <v>#MP: Entreguei o material, abordando a proposta de como monitorar a função renal e óssea dos pacts, dra teve boa aceitação, dizendo que estes materais podem realmente.* Deixie o folder do Mind Exgange, mostrando a contribuição do abbott com o manejo de comorbidades. #Mercado: Dra comentou que provavelmente deve voltar a atende no ambulatório de Maua, onde tem mais oportunidades de iniciar TARV.</v>
      </c>
      <c r="AF637" s="14" t="str">
        <f t="shared" si="676"/>
        <v>#MP: Entreguei o material, abordando a proposta de como monitorar a função renal e óssea dos pacts, dra teve boa aceitação, dizendo que estes materais podem realmente.* Deixie o folder do Mind Exgange, mostrando a contribuição do abbott com o manejo de comorbidades. #Mercado: Dra comentou que provavelmente deve voltar a atende no ambulatório de Maua, onde tem mais oportunidades de iniciar TARV.</v>
      </c>
      <c r="AG637" s="14">
        <f t="shared" si="677"/>
        <v>1</v>
      </c>
      <c r="AH637" s="14">
        <f t="shared" ref="AH637:AL637" si="734">IFERROR(FIND("#",$AF637,AG637+1),LEN($AF637)+1)</f>
        <v>268</v>
      </c>
      <c r="AI637" s="14">
        <f t="shared" si="734"/>
        <v>398</v>
      </c>
      <c r="AJ637" s="14">
        <f t="shared" si="734"/>
        <v>398</v>
      </c>
      <c r="AK637" s="14">
        <f t="shared" si="734"/>
        <v>398</v>
      </c>
      <c r="AL637" s="14">
        <f t="shared" si="734"/>
        <v>398</v>
      </c>
      <c r="AM637" s="14" t="str">
        <f t="shared" si="698"/>
        <v>#MP: Entreguei o material, abordando a proposta de como monitorar a função renal e óssea dos pacts, dra teve boa aceitação, dizendo que estes materais podem realmente.* Deixie o folder do Mind Exgange, mostrando a contribuição do abbott com o manejo de comorbidades. #</v>
      </c>
      <c r="AN637" s="14" t="str">
        <f t="shared" si="699"/>
        <v>#Mercado: Dra comentou que provavelmente deve voltar a atende no ambulatório de Maua, onde tem mais oportunidades de iniciar TARV.</v>
      </c>
      <c r="AO637" s="14" t="str">
        <f t="shared" si="700"/>
        <v/>
      </c>
      <c r="AP637" s="14" t="str">
        <f t="shared" si="701"/>
        <v/>
      </c>
      <c r="AQ637" s="14" t="str">
        <f t="shared" si="702"/>
        <v/>
      </c>
      <c r="AR637" s="14" t="str">
        <f t="shared" si="703"/>
        <v/>
      </c>
    </row>
    <row r="638" spans="1:44" x14ac:dyDescent="0.25">
      <c r="A638">
        <v>1</v>
      </c>
      <c r="B638" t="s">
        <v>28</v>
      </c>
      <c r="C638">
        <v>393103</v>
      </c>
      <c r="D638" s="40">
        <v>41382.635416666701</v>
      </c>
      <c r="E638" s="40">
        <v>41382.795138888898</v>
      </c>
      <c r="F638" s="40">
        <v>41382.756944444402</v>
      </c>
      <c r="G638" t="s">
        <v>29</v>
      </c>
      <c r="H638">
        <v>140256000001437</v>
      </c>
      <c r="I638" t="s">
        <v>2284</v>
      </c>
      <c r="J638" t="s">
        <v>2285</v>
      </c>
      <c r="K638" t="s">
        <v>45</v>
      </c>
      <c r="M638" t="s">
        <v>33</v>
      </c>
      <c r="N638">
        <v>60000015461254</v>
      </c>
      <c r="O638">
        <v>60000016462669</v>
      </c>
      <c r="P638">
        <v>140256000001576</v>
      </c>
      <c r="R638" t="s">
        <v>34</v>
      </c>
      <c r="S638" t="s">
        <v>35</v>
      </c>
      <c r="T638" t="s">
        <v>36</v>
      </c>
      <c r="W638" t="s">
        <v>37</v>
      </c>
      <c r="AC638" t="s">
        <v>2286</v>
      </c>
      <c r="AD638" t="s">
        <v>1437</v>
      </c>
      <c r="AE638" s="14" t="str">
        <f t="shared" si="666"/>
        <v>Dra esta no segundo ano de residencia de infecto e tem feito apenas o acompanhamento do atendimento dos pacientes no ambulatorio. agora esta atendendo o ambulatório do hospital.#MP: deixei o Artigo, abordando a proposta de como monitorar a função renal e óssea dos pacts, dra teve boa aceitação, dizendo que estes materais podem realmente.</v>
      </c>
      <c r="AF638" s="14" t="str">
        <f t="shared" si="676"/>
        <v>Dra esta no segundo ano de residencia de infecto e tem feito apenas o acompanhamento do atendimento dos pacientes no ambulatorio. agora esta atendendo o ambulatório do hospital.#MP: deixei o Artigo, abordando a proposta de como monitorar a função renal e óssea dos pacts, dra teve boa aceitação, dizendo que estes materais podem realmente.</v>
      </c>
      <c r="AG638" s="14">
        <f t="shared" si="677"/>
        <v>178</v>
      </c>
      <c r="AH638" s="14">
        <f t="shared" ref="AH638:AL638" si="735">IFERROR(FIND("#",$AF638,AG638+1),LEN($AF638)+1)</f>
        <v>340</v>
      </c>
      <c r="AI638" s="14">
        <f t="shared" si="735"/>
        <v>340</v>
      </c>
      <c r="AJ638" s="14">
        <f t="shared" si="735"/>
        <v>340</v>
      </c>
      <c r="AK638" s="14">
        <f t="shared" si="735"/>
        <v>340</v>
      </c>
      <c r="AL638" s="14">
        <f t="shared" si="735"/>
        <v>340</v>
      </c>
      <c r="AM638" s="14" t="str">
        <f t="shared" si="698"/>
        <v>#MP: deixei o Artigo, abordando a proposta de como monitorar a função renal e óssea dos pacts, dra teve boa aceitação, dizendo que estes materais podem realmente.</v>
      </c>
      <c r="AN638" s="14" t="str">
        <f t="shared" si="699"/>
        <v/>
      </c>
      <c r="AO638" s="14" t="str">
        <f t="shared" si="700"/>
        <v/>
      </c>
      <c r="AP638" s="14" t="str">
        <f t="shared" si="701"/>
        <v/>
      </c>
      <c r="AQ638" s="14" t="str">
        <f t="shared" si="702"/>
        <v/>
      </c>
      <c r="AR638" s="14" t="str">
        <f t="shared" si="703"/>
        <v/>
      </c>
    </row>
    <row r="639" spans="1:44" x14ac:dyDescent="0.25">
      <c r="A639">
        <v>1</v>
      </c>
      <c r="B639" t="s">
        <v>28</v>
      </c>
      <c r="C639">
        <v>393103</v>
      </c>
      <c r="D639" s="40">
        <v>41382.604166666701</v>
      </c>
      <c r="E639" s="40">
        <v>41382.791666666701</v>
      </c>
      <c r="F639" s="40">
        <v>41382.756944444402</v>
      </c>
      <c r="G639" t="s">
        <v>29</v>
      </c>
      <c r="H639">
        <v>140256000001426</v>
      </c>
      <c r="I639" t="s">
        <v>2287</v>
      </c>
      <c r="J639" t="s">
        <v>2288</v>
      </c>
      <c r="K639" t="s">
        <v>45</v>
      </c>
      <c r="M639" t="s">
        <v>33</v>
      </c>
      <c r="N639">
        <v>60000015461254</v>
      </c>
      <c r="O639">
        <v>60000016462669</v>
      </c>
      <c r="P639">
        <v>140256000001568</v>
      </c>
      <c r="R639" t="s">
        <v>34</v>
      </c>
      <c r="S639" t="s">
        <v>35</v>
      </c>
      <c r="T639" t="s">
        <v>36</v>
      </c>
      <c r="W639" t="s">
        <v>37</v>
      </c>
      <c r="AC639" t="s">
        <v>2289</v>
      </c>
      <c r="AD639" t="s">
        <v>1437</v>
      </c>
      <c r="AE639" s="14" t="str">
        <f t="shared" si="666"/>
        <v>Dr esta fazendo o terceiro ano de residencia, sendo que agora esta atendendo o ambulatório do hospital. Rrecebe inúmeros pacts de com HIV, HCV e coinfectados. Informou que normalmente faz o atendimento e depois discute o casos com um medico assistente para enfim determinar a melhor conduta.#MP: Entreguei o material, abordando a proposta de como monitorar a função renal e óssea dos pacts, dr teve boa aceitação. Perguntou sobre a dose única de kaletra, demonstrei os resultados do estudo 730, dr ficou de avaliar.</v>
      </c>
      <c r="AF639" s="14" t="str">
        <f t="shared" si="676"/>
        <v>Dr esta fazendo o terceiro ano de residencia, sendo que agora esta atendendo o ambulatório do hospital. Rrecebe inúmeros pacts de com HIV, HCV e coinfectados. Informou que normalmente faz o atendimento e depois discute o casos com um medico assistente para enfim determinar a melhor conduta.#MP: Entreguei o material, abordando a proposta de como monitorar a função renal e óssea dos pacts, dr teve boa aceitação. Perguntou sobre a dose única de kaletra, demonstrei os resultados do estudo 730, dr ficou de avaliar.</v>
      </c>
      <c r="AG639" s="14">
        <f t="shared" si="677"/>
        <v>292</v>
      </c>
      <c r="AH639" s="14">
        <f t="shared" ref="AH639:AL639" si="736">IFERROR(FIND("#",$AF639,AG639+1),LEN($AF639)+1)</f>
        <v>516</v>
      </c>
      <c r="AI639" s="14">
        <f t="shared" si="736"/>
        <v>516</v>
      </c>
      <c r="AJ639" s="14">
        <f t="shared" si="736"/>
        <v>516</v>
      </c>
      <c r="AK639" s="14">
        <f t="shared" si="736"/>
        <v>516</v>
      </c>
      <c r="AL639" s="14">
        <f t="shared" si="736"/>
        <v>516</v>
      </c>
      <c r="AM639" s="14" t="str">
        <f t="shared" si="698"/>
        <v>#MP: Entreguei o material, abordando a proposta de como monitorar a função renal e óssea dos pacts, dr teve boa aceitação. Perguntou sobre a dose única de kaletra, demonstrei os resultados do estudo 730, dr ficou de avaliar.</v>
      </c>
      <c r="AN639" s="14" t="str">
        <f t="shared" si="699"/>
        <v/>
      </c>
      <c r="AO639" s="14" t="str">
        <f t="shared" si="700"/>
        <v/>
      </c>
      <c r="AP639" s="14" t="str">
        <f t="shared" si="701"/>
        <v/>
      </c>
      <c r="AQ639" s="14" t="str">
        <f t="shared" si="702"/>
        <v/>
      </c>
      <c r="AR639" s="14" t="str">
        <f t="shared" si="703"/>
        <v/>
      </c>
    </row>
    <row r="640" spans="1:44" x14ac:dyDescent="0.25">
      <c r="A640">
        <v>1</v>
      </c>
      <c r="B640" t="s">
        <v>28</v>
      </c>
      <c r="C640">
        <v>393103</v>
      </c>
      <c r="D640" s="40">
        <v>41382.513888888898</v>
      </c>
      <c r="E640" s="40">
        <v>41382.787499999999</v>
      </c>
      <c r="F640" s="40">
        <v>41382.746527777803</v>
      </c>
      <c r="G640" t="s">
        <v>29</v>
      </c>
      <c r="H640">
        <v>60000012351155</v>
      </c>
      <c r="I640" t="s">
        <v>2290</v>
      </c>
      <c r="J640" t="s">
        <v>2291</v>
      </c>
      <c r="K640" t="s">
        <v>32</v>
      </c>
      <c r="L640">
        <v>3</v>
      </c>
      <c r="M640" t="s">
        <v>33</v>
      </c>
      <c r="N640">
        <v>60000015461254</v>
      </c>
      <c r="O640">
        <v>60000016462669</v>
      </c>
      <c r="P640">
        <v>140256000001559</v>
      </c>
      <c r="R640" t="s">
        <v>34</v>
      </c>
      <c r="S640" t="s">
        <v>35</v>
      </c>
      <c r="T640" t="s">
        <v>36</v>
      </c>
      <c r="W640" t="s">
        <v>37</v>
      </c>
      <c r="AC640" t="s">
        <v>2292</v>
      </c>
      <c r="AD640" t="s">
        <v>1437</v>
      </c>
      <c r="AE640" s="14" t="str">
        <f t="shared" si="666"/>
        <v>#MP: Entreguei o material, abordando a proposta de como monitorar a função renal e óssea dos pacts, dr demonstrou pouco interesse na material, até com um ar negativo. @MKT #SOL: Solicitou patrocínio da Abbott para as comemorações dos 35 aos do serviço de Infectologia do Hospital Heliopolis, que será em maio, em um hotel no interior e SP, onde haverá diversos aulas apresentadas por ex-residentes do hospital. Pedi que enviasse um email com a solicitação para o MKT, me copiando, porém informei da dificuldade por conta de budge e prazos.</v>
      </c>
      <c r="AF640" s="14" t="str">
        <f t="shared" si="676"/>
        <v>#MP: Entreguei o material, abordando a proposta de como monitorar a função renal e óssea dos pacts, dr demonstrou pouco interesse na material, até com um ar negativo. @MKT #SOL: Solicitou patrocínio da Abbott para as comemorações dos 35 aos do serviço de Infectologia do Hospital Heliopolis, que será em maio, em um hotel no interior e SP, onde haverá diversos aulas apresentadas por ex-residentes do hospital. Pedi que enviasse um email com a solicitação para o MKT, me copiando, porém informei da dificuldade por conta de budge e prazos.</v>
      </c>
      <c r="AG640" s="14">
        <f t="shared" si="677"/>
        <v>1</v>
      </c>
      <c r="AH640" s="14">
        <f t="shared" ref="AH640:AL640" si="737">IFERROR(FIND("#",$AF640,AG640+1),LEN($AF640)+1)</f>
        <v>173</v>
      </c>
      <c r="AI640" s="14">
        <f t="shared" si="737"/>
        <v>540</v>
      </c>
      <c r="AJ640" s="14">
        <f t="shared" si="737"/>
        <v>540</v>
      </c>
      <c r="AK640" s="14">
        <f t="shared" si="737"/>
        <v>540</v>
      </c>
      <c r="AL640" s="14">
        <f t="shared" si="737"/>
        <v>540</v>
      </c>
      <c r="AM640" s="14" t="str">
        <f t="shared" si="698"/>
        <v>#MP: Entreguei o material, abordando a proposta de como monitorar a função renal e óssea dos pacts, dr demonstrou pouco interesse na material, até com um ar negativo. @MKT #</v>
      </c>
      <c r="AN640" s="14" t="str">
        <f t="shared" si="699"/>
        <v>#SOL: Solicitou patrocínio da Abbott para as comemorações dos 35 aos do serviço de Infectologia do Hospital Heliopolis, que será em maio, em um hotel no interior e SP, onde haverá diversos aulas apresentadas por ex-residentes do hospital. Pedi que enviasse um email com a solicitação para o MKT, me copiando, porém informei da dificuldade por conta de budge e prazos.</v>
      </c>
      <c r="AO640" s="14" t="str">
        <f t="shared" si="700"/>
        <v/>
      </c>
      <c r="AP640" s="14" t="str">
        <f t="shared" si="701"/>
        <v/>
      </c>
      <c r="AQ640" s="14" t="str">
        <f t="shared" si="702"/>
        <v/>
      </c>
      <c r="AR640" s="14" t="str">
        <f t="shared" si="703"/>
        <v/>
      </c>
    </row>
    <row r="641" spans="1:44" x14ac:dyDescent="0.25">
      <c r="A641">
        <v>1</v>
      </c>
      <c r="B641" t="s">
        <v>28</v>
      </c>
      <c r="C641">
        <v>393103</v>
      </c>
      <c r="D641" s="40">
        <v>41382.420138888898</v>
      </c>
      <c r="E641" s="40">
        <v>41382.778472222199</v>
      </c>
      <c r="F641" s="40">
        <v>41382.746527777803</v>
      </c>
      <c r="G641" t="s">
        <v>29</v>
      </c>
      <c r="H641">
        <v>140256000001415</v>
      </c>
      <c r="I641" t="s">
        <v>2293</v>
      </c>
      <c r="J641" t="s">
        <v>2294</v>
      </c>
      <c r="K641" t="s">
        <v>41</v>
      </c>
      <c r="M641" t="s">
        <v>33</v>
      </c>
      <c r="N641">
        <v>60000015461254</v>
      </c>
      <c r="O641">
        <v>60000016462669</v>
      </c>
      <c r="P641">
        <v>140256000001525</v>
      </c>
      <c r="R641" t="s">
        <v>34</v>
      </c>
      <c r="S641" t="s">
        <v>35</v>
      </c>
      <c r="T641" t="s">
        <v>36</v>
      </c>
      <c r="W641" t="s">
        <v>37</v>
      </c>
      <c r="AC641" t="s">
        <v>2295</v>
      </c>
      <c r="AD641" t="s">
        <v>1437</v>
      </c>
      <c r="AE641" s="14" t="str">
        <f t="shared" si="666"/>
        <v>Dra esta como R2, onde faz o acompanhamento do atendimento dos pacientes no ambulatório. Disse que ainda não recebe pacientes com diagnostico novo, apenas os que já estão em tratamento.#MP: Entreguei o material, abordando a proposta de como monitorar a função renal e óssea dos pacientes, dra teve boa aceitação, dizendo que o materail e de muita qualidade. Tem pouca experiência e iniciar TARV, apenas em alguns casos faz setilha, mas sempre com a supervisão dos médicos assistentes.</v>
      </c>
      <c r="AF641" s="14" t="str">
        <f t="shared" si="676"/>
        <v>Dra esta como R2, onde faz o acompanhamento do atendimento dos pacientes no ambulatório. Disse que ainda não recebe pacientes com diagnostico novo, apenas os que já estão em tratamento.#MP: Entreguei o material, abordando a proposta de como monitorar a função renal e óssea dos pacientes, dra teve boa aceitação, dizendo que o materail e de muita qualidade. Tem pouca experiência e iniciar TARV, apenas em alguns casos faz setilha, mas sempre com a supervisão dos médicos assistentes.</v>
      </c>
      <c r="AG641" s="14">
        <f t="shared" si="677"/>
        <v>186</v>
      </c>
      <c r="AH641" s="14">
        <f t="shared" ref="AH641:AL641" si="738">IFERROR(FIND("#",$AF641,AG641+1),LEN($AF641)+1)</f>
        <v>485</v>
      </c>
      <c r="AI641" s="14">
        <f t="shared" si="738"/>
        <v>485</v>
      </c>
      <c r="AJ641" s="14">
        <f t="shared" si="738"/>
        <v>485</v>
      </c>
      <c r="AK641" s="14">
        <f t="shared" si="738"/>
        <v>485</v>
      </c>
      <c r="AL641" s="14">
        <f t="shared" si="738"/>
        <v>485</v>
      </c>
      <c r="AM641" s="14" t="str">
        <f t="shared" si="698"/>
        <v>#MP: Entreguei o material, abordando a proposta de como monitorar a função renal e óssea dos pacientes, dra teve boa aceitação, dizendo que o materail e de muita qualidade. Tem pouca experiência e iniciar TARV, apenas em alguns casos faz setilha, mas sempre com a supervisão dos médicos assistentes.</v>
      </c>
      <c r="AN641" s="14" t="str">
        <f t="shared" si="699"/>
        <v/>
      </c>
      <c r="AO641" s="14" t="str">
        <f t="shared" si="700"/>
        <v/>
      </c>
      <c r="AP641" s="14" t="str">
        <f t="shared" si="701"/>
        <v/>
      </c>
      <c r="AQ641" s="14" t="str">
        <f t="shared" si="702"/>
        <v/>
      </c>
      <c r="AR641" s="14" t="str">
        <f t="shared" si="703"/>
        <v/>
      </c>
    </row>
    <row r="642" spans="1:44" x14ac:dyDescent="0.25">
      <c r="A642">
        <v>1</v>
      </c>
      <c r="B642" t="s">
        <v>28</v>
      </c>
      <c r="C642">
        <v>393103</v>
      </c>
      <c r="D642" s="40">
        <v>41382.395833333299</v>
      </c>
      <c r="E642" s="40">
        <v>41382.772916666698</v>
      </c>
      <c r="F642" s="40">
        <v>41382.735416666699</v>
      </c>
      <c r="G642" t="s">
        <v>29</v>
      </c>
      <c r="H642">
        <v>140256000001404</v>
      </c>
      <c r="I642" t="s">
        <v>2296</v>
      </c>
      <c r="J642" t="s">
        <v>2297</v>
      </c>
      <c r="K642" t="s">
        <v>45</v>
      </c>
      <c r="M642" t="s">
        <v>33</v>
      </c>
      <c r="N642">
        <v>60000015461254</v>
      </c>
      <c r="O642">
        <v>60000016462669</v>
      </c>
      <c r="P642">
        <v>140256000001505</v>
      </c>
      <c r="R642" t="s">
        <v>34</v>
      </c>
      <c r="S642" t="s">
        <v>35</v>
      </c>
      <c r="T642" t="s">
        <v>36</v>
      </c>
      <c r="W642" t="s">
        <v>37</v>
      </c>
      <c r="AC642" t="s">
        <v>2298</v>
      </c>
      <c r="AD642" t="s">
        <v>1437</v>
      </c>
      <c r="AE642" s="14" t="str">
        <f t="shared" ref="AE642:AE705" si="739">SUBSTITUTE(AC642,"# ","#")</f>
        <v>#mercado: Dra esta como R3, e agora esta atendendo o ambulatório do hospital, onde recebe inúmeros pacts de com HIV, HCV e coinfectados. Informou que normalmente faz o atendimento e depois discute o casos com um medico assistente para enfim determinar a melhor conduta.#MP: Entreguei o material, abordando a proposta de como monitorar a função renal e óssea dos pacts, dra teve boa aceitação, dizendo que estes materais podem realmente.*</v>
      </c>
      <c r="AF642" s="14" t="str">
        <f t="shared" si="676"/>
        <v>#mercado: Dra esta como R3, e agora esta atendendo o ambulatório do hospital, onde recebe inúmeros pacts de com HIV, HCV e coinfectados. Informou que normalmente faz o atendimento e depois discute o casos com um medico assistente para enfim determinar a melhor conduta.#MP: Entreguei o material, abordando a proposta de como monitorar a função renal e óssea dos pacts, dra teve boa aceitação, dizendo que estes materais podem realmente.*</v>
      </c>
      <c r="AG642" s="14">
        <f t="shared" si="677"/>
        <v>1</v>
      </c>
      <c r="AH642" s="14">
        <f t="shared" ref="AH642:AL642" si="740">IFERROR(FIND("#",$AF642,AG642+1),LEN($AF642)+1)</f>
        <v>270</v>
      </c>
      <c r="AI642" s="14">
        <f t="shared" si="740"/>
        <v>438</v>
      </c>
      <c r="AJ642" s="14">
        <f t="shared" si="740"/>
        <v>438</v>
      </c>
      <c r="AK642" s="14">
        <f t="shared" si="740"/>
        <v>438</v>
      </c>
      <c r="AL642" s="14">
        <f t="shared" si="740"/>
        <v>438</v>
      </c>
      <c r="AM642" s="14" t="str">
        <f t="shared" si="698"/>
        <v>#mercado: Dra esta como R3, e agora esta atendendo o ambulatório do hospital, onde recebe inúmeros pacts de com HIV, HCV e coinfectados. Informou que normalmente faz o atendimento e depois discute o casos com um medico assistente para enfim determinar a melhor conduta.#</v>
      </c>
      <c r="AN642" s="14" t="str">
        <f t="shared" si="699"/>
        <v>#MP: Entreguei o material, abordando a proposta de como monitorar a função renal e óssea dos pacts, dra teve boa aceitação, dizendo que estes materais podem realmente.*</v>
      </c>
      <c r="AO642" s="14" t="str">
        <f t="shared" si="700"/>
        <v/>
      </c>
      <c r="AP642" s="14" t="str">
        <f t="shared" si="701"/>
        <v/>
      </c>
      <c r="AQ642" s="14" t="str">
        <f t="shared" si="702"/>
        <v/>
      </c>
      <c r="AR642" s="14" t="str">
        <f t="shared" si="703"/>
        <v/>
      </c>
    </row>
    <row r="643" spans="1:44" x14ac:dyDescent="0.25">
      <c r="A643">
        <v>1</v>
      </c>
      <c r="B643" t="s">
        <v>28</v>
      </c>
      <c r="C643">
        <v>393103</v>
      </c>
      <c r="D643" s="40">
        <v>41382.371527777803</v>
      </c>
      <c r="E643" s="40">
        <v>41382.765972222202</v>
      </c>
      <c r="F643" s="40">
        <v>41382.724999999999</v>
      </c>
      <c r="G643" t="s">
        <v>29</v>
      </c>
      <c r="H643">
        <v>60000012556291</v>
      </c>
      <c r="I643" t="s">
        <v>403</v>
      </c>
      <c r="J643" t="s">
        <v>404</v>
      </c>
      <c r="K643" t="s">
        <v>32</v>
      </c>
      <c r="L643">
        <v>3</v>
      </c>
      <c r="M643" t="s">
        <v>33</v>
      </c>
      <c r="N643">
        <v>60000015461254</v>
      </c>
      <c r="O643">
        <v>60000016462669</v>
      </c>
      <c r="P643">
        <v>140256000001496</v>
      </c>
      <c r="R643" t="s">
        <v>34</v>
      </c>
      <c r="S643" t="s">
        <v>35</v>
      </c>
      <c r="T643" t="s">
        <v>36</v>
      </c>
      <c r="W643" t="s">
        <v>37</v>
      </c>
      <c r="AC643" t="s">
        <v>2299</v>
      </c>
      <c r="AD643" t="s">
        <v>1437</v>
      </c>
      <c r="AE643" s="14" t="str">
        <f t="shared" si="739"/>
        <v>#MP: Entreguei o material, dr teve boa aceitação, e achou bastante positivo nossa preocupação com o manejo das comorbidades.* Comentou que faz acompanhamento anual da função renal dos pacts, porém na questão óssea, ainda não é rotina estar avaliando. Relembrei da maior segurança e Kaletra a longo prazo nas duas comorbidades apresentadas, mesmo quando associada com TDF. Dr concorda que parece ser um esquema menos nefrotoxicidade.</v>
      </c>
      <c r="AF643" s="14" t="str">
        <f t="shared" si="676"/>
        <v>#MP: Entreguei o material, dr teve boa aceitação, e achou bastante positivo nossa preocupação com o manejo das comorbidades.* Comentou que faz acompanhamento anual da função renal dos pacts, porém na questão óssea, ainda não é rotina estar avaliando. Relembrei da maior segurança e Kaletra a longo prazo nas duas comorbidades apresentadas, mesmo quando associada com TDF. Dr concorda que parece ser um esquema menos nefrotoxicidade.</v>
      </c>
      <c r="AG643" s="14">
        <f t="shared" si="677"/>
        <v>1</v>
      </c>
      <c r="AH643" s="14">
        <f t="shared" ref="AH643:AL643" si="741">IFERROR(FIND("#",$AF643,AG643+1),LEN($AF643)+1)</f>
        <v>433</v>
      </c>
      <c r="AI643" s="14">
        <f t="shared" si="741"/>
        <v>433</v>
      </c>
      <c r="AJ643" s="14">
        <f t="shared" si="741"/>
        <v>433</v>
      </c>
      <c r="AK643" s="14">
        <f t="shared" si="741"/>
        <v>433</v>
      </c>
      <c r="AL643" s="14">
        <f t="shared" si="741"/>
        <v>433</v>
      </c>
      <c r="AM643" s="14" t="str">
        <f t="shared" si="698"/>
        <v>#MP: Entreguei o material, dr teve boa aceitação, e achou bastante positivo nossa preocupação com o manejo das comorbidades.* Comentou que faz acompanhamento anual da função renal dos pacts, porém na questão óssea, ainda não é rotina estar avaliando. Relembrei da maior segurança e Kaletra a longo prazo nas duas comorbidades apresentadas, mesmo quando associada com TDF. Dr concorda que parece ser um esquema menos nefrotoxicidade.</v>
      </c>
      <c r="AN643" s="14" t="str">
        <f t="shared" si="699"/>
        <v/>
      </c>
      <c r="AO643" s="14" t="str">
        <f t="shared" si="700"/>
        <v/>
      </c>
      <c r="AP643" s="14" t="str">
        <f t="shared" si="701"/>
        <v/>
      </c>
      <c r="AQ643" s="14" t="str">
        <f t="shared" si="702"/>
        <v/>
      </c>
      <c r="AR643" s="14" t="str">
        <f t="shared" si="703"/>
        <v/>
      </c>
    </row>
    <row r="644" spans="1:44" x14ac:dyDescent="0.25">
      <c r="A644">
        <v>1</v>
      </c>
      <c r="B644" t="s">
        <v>28</v>
      </c>
      <c r="C644">
        <v>393103</v>
      </c>
      <c r="D644" s="40">
        <v>41381.680555555598</v>
      </c>
      <c r="E644" s="40">
        <v>41381.747222222199</v>
      </c>
      <c r="F644" s="40">
        <v>41381.846527777801</v>
      </c>
      <c r="G644" t="s">
        <v>29</v>
      </c>
      <c r="H644">
        <v>60000012355571</v>
      </c>
      <c r="I644" t="s">
        <v>2300</v>
      </c>
      <c r="J644" t="s">
        <v>2301</v>
      </c>
      <c r="K644" t="s">
        <v>32</v>
      </c>
      <c r="L644">
        <v>4</v>
      </c>
      <c r="M644" t="s">
        <v>33</v>
      </c>
      <c r="N644">
        <v>60000015461254</v>
      </c>
      <c r="O644">
        <v>60000016462669</v>
      </c>
      <c r="P644">
        <v>140256000001397</v>
      </c>
      <c r="R644" t="s">
        <v>34</v>
      </c>
      <c r="S644" t="s">
        <v>35</v>
      </c>
      <c r="T644" t="s">
        <v>36</v>
      </c>
      <c r="W644" t="s">
        <v>37</v>
      </c>
      <c r="AC644" t="s">
        <v>2302</v>
      </c>
      <c r="AD644" t="s">
        <v>1437</v>
      </c>
      <c r="AE644" s="14" t="str">
        <f t="shared" si="739"/>
        <v>Conversamos rapidamente sobre o perfil dos pcts de diagnostico novo, disse que que jovens e que na grande maioria tem indicação de tratamento.Dra ainda tende a Seguir o consenso, iniciando com EFV mais Biovir. Disse que tem ressalvas ao TDF, utilizando na falha ou intolerância ao AZT. Não gosta de Kaletra dose única, por achar que pode ser pior se houver pior se a adesão for ruim.</v>
      </c>
      <c r="AF644" s="14" t="str">
        <f t="shared" si="676"/>
        <v>Conversamos rapidamente sobre o perfil dos pcts de diagnostico novo, disse que que jovens e que na grande maioria tem indicação de tratamento.Dra ainda tende a Seguir o consenso, iniciando com EFV mais Biovir. Disse que tem ressalvas ao TDF, utilizando na falha ou intolerância ao AZT. Não gosta de Kaletra dose única, por achar que pode ser pior se houver pior se a adesão for ruim.</v>
      </c>
      <c r="AG644" s="14">
        <f t="shared" si="677"/>
        <v>1</v>
      </c>
      <c r="AH644" s="14">
        <f t="shared" ref="AH644:AL644" si="742">IFERROR(FIND("#",$AF644,AG644+1),LEN($AF644)+1)</f>
        <v>384</v>
      </c>
      <c r="AI644" s="14">
        <f t="shared" si="742"/>
        <v>384</v>
      </c>
      <c r="AJ644" s="14">
        <f t="shared" si="742"/>
        <v>384</v>
      </c>
      <c r="AK644" s="14">
        <f t="shared" si="742"/>
        <v>384</v>
      </c>
      <c r="AL644" s="14">
        <f t="shared" si="742"/>
        <v>384</v>
      </c>
      <c r="AM644" s="14" t="str">
        <f t="shared" si="698"/>
        <v>Conversamos rapidamente sobre o perfil dos pcts de diagnostico novo, disse que que jovens e que na grande maioria tem indicação de tratamento.Dra ainda tende a Seguir o consenso, iniciando com EFV mais Biovir. Disse que tem ressalvas ao TDF, utilizando na falha ou intolerância ao AZT. Não gosta de Kaletra dose única, por achar que pode ser pior se houver pior se a adesão for ruim.</v>
      </c>
      <c r="AN644" s="14" t="str">
        <f t="shared" si="699"/>
        <v/>
      </c>
      <c r="AO644" s="14" t="str">
        <f t="shared" si="700"/>
        <v/>
      </c>
      <c r="AP644" s="14" t="str">
        <f t="shared" si="701"/>
        <v/>
      </c>
      <c r="AQ644" s="14" t="str">
        <f t="shared" si="702"/>
        <v/>
      </c>
      <c r="AR644" s="14" t="str">
        <f t="shared" si="703"/>
        <v/>
      </c>
    </row>
    <row r="645" spans="1:44" x14ac:dyDescent="0.25">
      <c r="A645">
        <v>1</v>
      </c>
      <c r="B645" t="s">
        <v>28</v>
      </c>
      <c r="C645">
        <v>393103</v>
      </c>
      <c r="D645" s="40">
        <v>41381.583333333299</v>
      </c>
      <c r="E645" s="40">
        <v>41381.684722222199</v>
      </c>
      <c r="F645" s="40">
        <v>41381.699305555601</v>
      </c>
      <c r="G645" t="s">
        <v>29</v>
      </c>
      <c r="H645">
        <v>60000012278787</v>
      </c>
      <c r="I645" t="s">
        <v>2303</v>
      </c>
      <c r="J645" t="s">
        <v>2304</v>
      </c>
      <c r="K645" t="s">
        <v>238</v>
      </c>
      <c r="M645" t="s">
        <v>33</v>
      </c>
      <c r="N645">
        <v>60000015461254</v>
      </c>
      <c r="O645">
        <v>60000016462669</v>
      </c>
      <c r="P645">
        <v>140256000001361</v>
      </c>
      <c r="R645" t="s">
        <v>34</v>
      </c>
      <c r="S645" t="s">
        <v>35</v>
      </c>
      <c r="T645" t="s">
        <v>36</v>
      </c>
      <c r="W645" t="s">
        <v>176</v>
      </c>
      <c r="AC645" t="s">
        <v>2305</v>
      </c>
      <c r="AD645" t="s">
        <v>1437</v>
      </c>
      <c r="AE645" s="14" t="str">
        <f t="shared" si="739"/>
        <v>Informou que tem optado por Kaletra tanto em crianças como adolescentes, devido a barreira genética e melhor penetração no SNC. #OBJ: informou que recentemente precisou trocar o Kaletra solução de um çrianca de 1ano e meio, por problemas na adesão por conta do sabor, tentou diversas maneiras de administração, mas infelizmente não conseguir manejar. Relatou que em adolescente tem optado por Kaletra adulto devido a quantidade de Kaletra baby.</v>
      </c>
      <c r="AF645" s="14" t="str">
        <f t="shared" si="676"/>
        <v>Informou que tem optado por Kaletra tanto em crianças como adolescentes, devido a barreira genética e melhor penetração no SNC. #OBJ: informou que recentemente precisou trocar o Kaletra solução de um çrianca de 1ano e meio, por problemas na adesão por conta do sabor, tentou diversas maneiras de administração, mas infelizmente não conseguir manejar. Relatou que em adolescente tem optado por Kaletra adulto devido a quantidade de Kaletra baby.</v>
      </c>
      <c r="AG645" s="14">
        <f t="shared" si="677"/>
        <v>129</v>
      </c>
      <c r="AH645" s="14">
        <f t="shared" ref="AH645:AL645" si="743">IFERROR(FIND("#",$AF645,AG645+1),LEN($AF645)+1)</f>
        <v>445</v>
      </c>
      <c r="AI645" s="14">
        <f t="shared" si="743"/>
        <v>445</v>
      </c>
      <c r="AJ645" s="14">
        <f t="shared" si="743"/>
        <v>445</v>
      </c>
      <c r="AK645" s="14">
        <f t="shared" si="743"/>
        <v>445</v>
      </c>
      <c r="AL645" s="14">
        <f t="shared" si="743"/>
        <v>445</v>
      </c>
      <c r="AM645" s="14" t="str">
        <f t="shared" si="698"/>
        <v>#OBJ: informou que recentemente precisou trocar o Kaletra solução de um çrianca de 1ano e meio, por problemas na adesão por conta do sabor, tentou diversas maneiras de administração, mas infelizmente não conseguir manejar. Relatou que em adolescente tem optado por Kaletra adulto devido a quantidade de Kaletra baby.</v>
      </c>
      <c r="AN645" s="14" t="str">
        <f t="shared" si="699"/>
        <v/>
      </c>
      <c r="AO645" s="14" t="str">
        <f t="shared" si="700"/>
        <v/>
      </c>
      <c r="AP645" s="14" t="str">
        <f t="shared" si="701"/>
        <v/>
      </c>
      <c r="AQ645" s="14" t="str">
        <f t="shared" si="702"/>
        <v/>
      </c>
      <c r="AR645" s="14" t="str">
        <f t="shared" si="703"/>
        <v/>
      </c>
    </row>
    <row r="646" spans="1:44" x14ac:dyDescent="0.25">
      <c r="A646">
        <v>1</v>
      </c>
      <c r="B646" t="s">
        <v>28</v>
      </c>
      <c r="C646">
        <v>393103</v>
      </c>
      <c r="D646" s="40">
        <v>41381.46875</v>
      </c>
      <c r="E646" s="40">
        <v>41381.681944444397</v>
      </c>
      <c r="F646" s="40">
        <v>41381.6430555556</v>
      </c>
      <c r="G646" t="s">
        <v>29</v>
      </c>
      <c r="H646">
        <v>60000012246443</v>
      </c>
      <c r="I646" t="s">
        <v>448</v>
      </c>
      <c r="J646" t="s">
        <v>449</v>
      </c>
      <c r="K646" t="s">
        <v>32</v>
      </c>
      <c r="L646">
        <v>6</v>
      </c>
      <c r="M646" t="s">
        <v>33</v>
      </c>
      <c r="N646">
        <v>60000015461254</v>
      </c>
      <c r="O646">
        <v>60000016462669</v>
      </c>
      <c r="P646">
        <v>140256000001352</v>
      </c>
      <c r="R646" t="s">
        <v>34</v>
      </c>
      <c r="S646" t="s">
        <v>35</v>
      </c>
      <c r="T646" t="s">
        <v>36</v>
      </c>
      <c r="W646" t="s">
        <v>37</v>
      </c>
      <c r="AC646" t="s">
        <v>2306</v>
      </c>
      <c r="AD646" t="s">
        <v>1437</v>
      </c>
      <c r="AE646" s="14" t="str">
        <f t="shared" si="739"/>
        <v>Sondei se pesquisou o artigo, disse que não teve tempo. Relembrei de algumas vantagens de Kaletra associado ao TDF, como melhor penetração no SNC, dr concordou com os dados do charter e disse que jkaletra tem sido sua 1a opção em pacts virgens.</v>
      </c>
      <c r="AF646" s="14" t="str">
        <f t="shared" si="676"/>
        <v>Sondei se pesquisou o artigo, disse que não teve tempo. Relembrei de algumas vantagens de Kaletra associado ao TDF, como melhor penetração no SNC, dr concordou com os dados do charter e disse que jkaletra tem sido sua 1a opção em pacts virgens.</v>
      </c>
      <c r="AG646" s="14">
        <f t="shared" si="677"/>
        <v>1</v>
      </c>
      <c r="AH646" s="14">
        <f t="shared" ref="AH646:AL646" si="744">IFERROR(FIND("#",$AF646,AG646+1),LEN($AF646)+1)</f>
        <v>245</v>
      </c>
      <c r="AI646" s="14">
        <f t="shared" si="744"/>
        <v>245</v>
      </c>
      <c r="AJ646" s="14">
        <f t="shared" si="744"/>
        <v>245</v>
      </c>
      <c r="AK646" s="14">
        <f t="shared" si="744"/>
        <v>245</v>
      </c>
      <c r="AL646" s="14">
        <f t="shared" si="744"/>
        <v>245</v>
      </c>
      <c r="AM646" s="14" t="str">
        <f t="shared" si="698"/>
        <v>Sondei se pesquisou o artigo, disse que não teve tempo. Relembrei de algumas vantagens de Kaletra associado ao TDF, como melhor penetração no SNC, dr concordou com os dados do charter e disse que jkaletra tem sido sua 1a opção em pacts virgens.</v>
      </c>
      <c r="AN646" s="14" t="str">
        <f t="shared" si="699"/>
        <v/>
      </c>
      <c r="AO646" s="14" t="str">
        <f t="shared" si="700"/>
        <v/>
      </c>
      <c r="AP646" s="14" t="str">
        <f t="shared" si="701"/>
        <v/>
      </c>
      <c r="AQ646" s="14" t="str">
        <f t="shared" si="702"/>
        <v/>
      </c>
      <c r="AR646" s="14" t="str">
        <f t="shared" si="703"/>
        <v/>
      </c>
    </row>
    <row r="647" spans="1:44" x14ac:dyDescent="0.25">
      <c r="A647">
        <v>1</v>
      </c>
      <c r="B647" t="s">
        <v>28</v>
      </c>
      <c r="C647">
        <v>393103</v>
      </c>
      <c r="D647" s="40">
        <v>41381.381944444402</v>
      </c>
      <c r="E647" s="40">
        <v>41381.666666666701</v>
      </c>
      <c r="F647" s="40">
        <v>41381.631944444402</v>
      </c>
      <c r="G647" t="s">
        <v>29</v>
      </c>
      <c r="H647">
        <v>60000012572355</v>
      </c>
      <c r="I647" t="s">
        <v>2307</v>
      </c>
      <c r="J647" t="s">
        <v>2308</v>
      </c>
      <c r="K647" t="s">
        <v>41</v>
      </c>
      <c r="L647">
        <v>3</v>
      </c>
      <c r="M647" t="s">
        <v>33</v>
      </c>
      <c r="N647">
        <v>60000015461254</v>
      </c>
      <c r="O647">
        <v>60000016462669</v>
      </c>
      <c r="P647">
        <v>140256000001314</v>
      </c>
      <c r="R647" t="s">
        <v>34</v>
      </c>
      <c r="S647" t="s">
        <v>35</v>
      </c>
      <c r="T647" t="s">
        <v>36</v>
      </c>
      <c r="W647" t="s">
        <v>37</v>
      </c>
      <c r="AC647" t="s">
        <v>2309</v>
      </c>
      <c r="AD647" t="s">
        <v>1437</v>
      </c>
      <c r="AE647" s="14" t="str">
        <f t="shared" si="739"/>
        <v>#Mercado: Dra começou hj a atender no ambulatório, a principio ira atender tanto HIV como HCV. Disse que neste começo atendera apenas pacts já em tratamento e posteriormente recebera casos novos. Gosta de Kaletra, disse que faz parte de sua opção para inicio de TARV junto com EFV e ATV.</v>
      </c>
      <c r="AF647" s="14" t="str">
        <f t="shared" si="676"/>
        <v>#Mercado: Dra começou hj a atender no ambulatório, a principio ira atender tanto HIV como HCV. Disse que neste começo atendera apenas pacts já em tratamento e posteriormente recebera casos novos. Gosta de Kaletra, disse que faz parte de sua opção para inicio de TARV junto com EFV e ATV.</v>
      </c>
      <c r="AG647" s="14">
        <f t="shared" si="677"/>
        <v>1</v>
      </c>
      <c r="AH647" s="14">
        <f t="shared" ref="AH647:AL647" si="745">IFERROR(FIND("#",$AF647,AG647+1),LEN($AF647)+1)</f>
        <v>288</v>
      </c>
      <c r="AI647" s="14">
        <f t="shared" si="745"/>
        <v>288</v>
      </c>
      <c r="AJ647" s="14">
        <f t="shared" si="745"/>
        <v>288</v>
      </c>
      <c r="AK647" s="14">
        <f t="shared" si="745"/>
        <v>288</v>
      </c>
      <c r="AL647" s="14">
        <f t="shared" si="745"/>
        <v>288</v>
      </c>
      <c r="AM647" s="14" t="str">
        <f t="shared" si="698"/>
        <v>#Mercado: Dra começou hj a atender no ambulatório, a principio ira atender tanto HIV como HCV. Disse que neste começo atendera apenas pacts já em tratamento e posteriormente recebera casos novos. Gosta de Kaletra, disse que faz parte de sua opção para inicio de TARV junto com EFV e ATV.</v>
      </c>
      <c r="AN647" s="14" t="str">
        <f t="shared" si="699"/>
        <v/>
      </c>
      <c r="AO647" s="14" t="str">
        <f t="shared" si="700"/>
        <v/>
      </c>
      <c r="AP647" s="14" t="str">
        <f t="shared" si="701"/>
        <v/>
      </c>
      <c r="AQ647" s="14" t="str">
        <f t="shared" si="702"/>
        <v/>
      </c>
      <c r="AR647" s="14" t="str">
        <f t="shared" si="703"/>
        <v/>
      </c>
    </row>
    <row r="648" spans="1:44" x14ac:dyDescent="0.25">
      <c r="A648">
        <v>1</v>
      </c>
      <c r="B648" t="s">
        <v>28</v>
      </c>
      <c r="C648">
        <v>393103</v>
      </c>
      <c r="D648" s="40">
        <v>41381.347222222197</v>
      </c>
      <c r="E648" s="40">
        <v>41381.661111111098</v>
      </c>
      <c r="F648" s="40">
        <v>41381.621527777803</v>
      </c>
      <c r="G648" t="s">
        <v>29</v>
      </c>
      <c r="H648">
        <v>60000017153806</v>
      </c>
      <c r="I648" t="s">
        <v>2310</v>
      </c>
      <c r="J648" t="s">
        <v>2311</v>
      </c>
      <c r="K648" t="s">
        <v>32</v>
      </c>
      <c r="L648">
        <v>6</v>
      </c>
      <c r="M648" t="s">
        <v>33</v>
      </c>
      <c r="N648">
        <v>60000015461254</v>
      </c>
      <c r="O648">
        <v>60000016462669</v>
      </c>
      <c r="P648">
        <v>140256000001292</v>
      </c>
      <c r="R648" t="s">
        <v>34</v>
      </c>
      <c r="S648" t="s">
        <v>35</v>
      </c>
      <c r="T648" t="s">
        <v>36</v>
      </c>
      <c r="W648" t="s">
        <v>37</v>
      </c>
      <c r="AC648" t="s">
        <v>2312</v>
      </c>
      <c r="AD648" t="s">
        <v>1437</v>
      </c>
      <c r="AE648" s="14" t="str">
        <f t="shared" si="739"/>
        <v>#MP: Como comentou que tem prescrito bastante TDF, demonstrei através do VA, demonstrei os escore de. Penetração no SNC de Kaletra mais TDF e o menor impacto na função renal dos pacts. Dr concordou com as informações, dizendo que tem procurado ponderar no momento da prescrição.</v>
      </c>
      <c r="AF648" s="14" t="str">
        <f t="shared" si="676"/>
        <v>#MP: Como comentou que tem prescrito bastante TDF, demonstrei através do VA, demonstrei os escore de. Penetração no SNC de Kaletra mais TDF e o menor impacto na função renal dos pacts. Dr concordou com as informações, dizendo que tem procurado ponderar no momento da prescrição.</v>
      </c>
      <c r="AG648" s="14">
        <f t="shared" si="677"/>
        <v>1</v>
      </c>
      <c r="AH648" s="14">
        <f t="shared" ref="AH648:AL648" si="746">IFERROR(FIND("#",$AF648,AG648+1),LEN($AF648)+1)</f>
        <v>279</v>
      </c>
      <c r="AI648" s="14">
        <f t="shared" si="746"/>
        <v>279</v>
      </c>
      <c r="AJ648" s="14">
        <f t="shared" si="746"/>
        <v>279</v>
      </c>
      <c r="AK648" s="14">
        <f t="shared" si="746"/>
        <v>279</v>
      </c>
      <c r="AL648" s="14">
        <f t="shared" si="746"/>
        <v>279</v>
      </c>
      <c r="AM648" s="14" t="str">
        <f t="shared" si="698"/>
        <v>#MP: Como comentou que tem prescrito bastante TDF, demonstrei através do VA, demonstrei os escore de. Penetração no SNC de Kaletra mais TDF e o menor impacto na função renal dos pacts. Dr concordou com as informações, dizendo que tem procurado ponderar no momento da prescrição.</v>
      </c>
      <c r="AN648" s="14" t="str">
        <f t="shared" si="699"/>
        <v/>
      </c>
      <c r="AO648" s="14" t="str">
        <f t="shared" si="700"/>
        <v/>
      </c>
      <c r="AP648" s="14" t="str">
        <f t="shared" si="701"/>
        <v/>
      </c>
      <c r="AQ648" s="14" t="str">
        <f t="shared" si="702"/>
        <v/>
      </c>
      <c r="AR648" s="14" t="str">
        <f t="shared" si="703"/>
        <v/>
      </c>
    </row>
    <row r="649" spans="1:44" x14ac:dyDescent="0.25">
      <c r="A649">
        <v>1</v>
      </c>
      <c r="B649" t="s">
        <v>28</v>
      </c>
      <c r="C649">
        <v>393103</v>
      </c>
      <c r="D649" s="40">
        <v>41380.708333333299</v>
      </c>
      <c r="E649" s="40">
        <v>41380.867361111101</v>
      </c>
      <c r="F649" s="40">
        <v>41380.970138888901</v>
      </c>
      <c r="G649" t="s">
        <v>29</v>
      </c>
      <c r="H649">
        <v>60000012262235</v>
      </c>
      <c r="I649" t="s">
        <v>2313</v>
      </c>
      <c r="J649" t="s">
        <v>2314</v>
      </c>
      <c r="K649" t="s">
        <v>238</v>
      </c>
      <c r="M649" t="s">
        <v>33</v>
      </c>
      <c r="N649">
        <v>60000015461254</v>
      </c>
      <c r="O649">
        <v>60000016462669</v>
      </c>
      <c r="P649">
        <v>140256000001255</v>
      </c>
      <c r="R649" t="s">
        <v>34</v>
      </c>
      <c r="S649" t="s">
        <v>35</v>
      </c>
      <c r="T649" t="s">
        <v>36</v>
      </c>
      <c r="W649" t="s">
        <v>37</v>
      </c>
      <c r="AC649" t="s">
        <v>2315</v>
      </c>
      <c r="AD649" t="s">
        <v>1437</v>
      </c>
      <c r="AE649" s="14" t="str">
        <f t="shared" si="739"/>
        <v>Reforcei os benefícios de Kaletra para crianças com melhor escore de penetração no SNC.</v>
      </c>
      <c r="AF649" s="14" t="str">
        <f t="shared" si="676"/>
        <v>Reforcei os benefícios de Kaletra para crianças com melhor escore de penetração no SNC.</v>
      </c>
      <c r="AG649" s="14">
        <f t="shared" si="677"/>
        <v>1</v>
      </c>
      <c r="AH649" s="14">
        <f t="shared" ref="AH649:AL649" si="747">IFERROR(FIND("#",$AF649,AG649+1),LEN($AF649)+1)</f>
        <v>88</v>
      </c>
      <c r="AI649" s="14">
        <f t="shared" si="747"/>
        <v>88</v>
      </c>
      <c r="AJ649" s="14">
        <f t="shared" si="747"/>
        <v>88</v>
      </c>
      <c r="AK649" s="14">
        <f t="shared" si="747"/>
        <v>88</v>
      </c>
      <c r="AL649" s="14">
        <f t="shared" si="747"/>
        <v>88</v>
      </c>
      <c r="AM649" s="14" t="str">
        <f t="shared" si="698"/>
        <v>Reforcei os benefícios de Kaletra para crianças com melhor escore de penetração no SNC.</v>
      </c>
      <c r="AN649" s="14" t="str">
        <f t="shared" si="699"/>
        <v/>
      </c>
      <c r="AO649" s="14" t="str">
        <f t="shared" si="700"/>
        <v/>
      </c>
      <c r="AP649" s="14" t="str">
        <f t="shared" si="701"/>
        <v/>
      </c>
      <c r="AQ649" s="14" t="str">
        <f t="shared" si="702"/>
        <v/>
      </c>
      <c r="AR649" s="14" t="str">
        <f t="shared" si="703"/>
        <v/>
      </c>
    </row>
    <row r="650" spans="1:44" x14ac:dyDescent="0.25">
      <c r="A650">
        <v>1</v>
      </c>
      <c r="B650" t="s">
        <v>28</v>
      </c>
      <c r="C650">
        <v>393103</v>
      </c>
      <c r="D650" s="40">
        <v>41380.677083333299</v>
      </c>
      <c r="E650" s="40">
        <v>41380.869444444397</v>
      </c>
      <c r="F650" s="40">
        <v>41380.970138888901</v>
      </c>
      <c r="G650" t="s">
        <v>29</v>
      </c>
      <c r="H650">
        <v>60000012528339</v>
      </c>
      <c r="I650" t="s">
        <v>2316</v>
      </c>
      <c r="J650" t="s">
        <v>2317</v>
      </c>
      <c r="K650" t="s">
        <v>32</v>
      </c>
      <c r="L650">
        <v>6</v>
      </c>
      <c r="M650" t="s">
        <v>33</v>
      </c>
      <c r="N650">
        <v>60000015461254</v>
      </c>
      <c r="O650">
        <v>60000016462669</v>
      </c>
      <c r="P650">
        <v>140256000001263</v>
      </c>
      <c r="R650" t="s">
        <v>34</v>
      </c>
      <c r="S650" t="s">
        <v>35</v>
      </c>
      <c r="T650" t="s">
        <v>36</v>
      </c>
      <c r="W650" t="s">
        <v>37</v>
      </c>
      <c r="AC650" t="s">
        <v>2318</v>
      </c>
      <c r="AD650" t="s">
        <v>1437</v>
      </c>
      <c r="AE650" s="14" t="str">
        <f t="shared" si="739"/>
        <v>Conversamos rapidamente, pois estava saindo para uma reunião, confirmou sua participação no Congresso EACS.</v>
      </c>
      <c r="AF650" s="14" t="str">
        <f t="shared" si="676"/>
        <v>Conversamos rapidamente, pois estava saindo para uma reunião, confirmou sua participação no Congresso EACS.</v>
      </c>
      <c r="AG650" s="14">
        <f t="shared" si="677"/>
        <v>1</v>
      </c>
      <c r="AH650" s="14">
        <f t="shared" ref="AH650:AL650" si="748">IFERROR(FIND("#",$AF650,AG650+1),LEN($AF650)+1)</f>
        <v>108</v>
      </c>
      <c r="AI650" s="14">
        <f t="shared" si="748"/>
        <v>108</v>
      </c>
      <c r="AJ650" s="14">
        <f t="shared" si="748"/>
        <v>108</v>
      </c>
      <c r="AK650" s="14">
        <f t="shared" si="748"/>
        <v>108</v>
      </c>
      <c r="AL650" s="14">
        <f t="shared" si="748"/>
        <v>108</v>
      </c>
      <c r="AM650" s="14" t="str">
        <f t="shared" si="698"/>
        <v>Conversamos rapidamente, pois estava saindo para uma reunião, confirmou sua participação no Congresso EACS.</v>
      </c>
      <c r="AN650" s="14" t="str">
        <f t="shared" si="699"/>
        <v/>
      </c>
      <c r="AO650" s="14" t="str">
        <f t="shared" si="700"/>
        <v/>
      </c>
      <c r="AP650" s="14" t="str">
        <f t="shared" si="701"/>
        <v/>
      </c>
      <c r="AQ650" s="14" t="str">
        <f t="shared" si="702"/>
        <v/>
      </c>
      <c r="AR650" s="14" t="str">
        <f t="shared" si="703"/>
        <v/>
      </c>
    </row>
    <row r="651" spans="1:44" x14ac:dyDescent="0.25">
      <c r="A651">
        <v>1</v>
      </c>
      <c r="B651" t="s">
        <v>28</v>
      </c>
      <c r="C651">
        <v>393103</v>
      </c>
      <c r="D651" s="40">
        <v>41380.625</v>
      </c>
      <c r="E651" s="40">
        <v>41380.865277777797</v>
      </c>
      <c r="F651" s="40">
        <v>41380.969444444403</v>
      </c>
      <c r="G651" t="s">
        <v>29</v>
      </c>
      <c r="H651">
        <v>60000012512079</v>
      </c>
      <c r="I651" t="s">
        <v>2319</v>
      </c>
      <c r="J651" t="s">
        <v>2320</v>
      </c>
      <c r="K651" t="s">
        <v>238</v>
      </c>
      <c r="M651" t="s">
        <v>33</v>
      </c>
      <c r="N651">
        <v>60000015461254</v>
      </c>
      <c r="O651">
        <v>60000016462669</v>
      </c>
      <c r="P651">
        <v>140256000001246</v>
      </c>
      <c r="R651" t="s">
        <v>34</v>
      </c>
      <c r="S651" t="s">
        <v>35</v>
      </c>
      <c r="T651" t="s">
        <v>36</v>
      </c>
      <c r="W651" t="s">
        <v>176</v>
      </c>
      <c r="X651" t="s">
        <v>37</v>
      </c>
      <c r="AC651" t="s">
        <v>2321</v>
      </c>
      <c r="AD651" t="s">
        <v>1437</v>
      </c>
      <c r="AE651" s="14" t="str">
        <f t="shared" si="739"/>
        <v>Lembrei de algumas vantagens de Kaletra para as crianças e adolescentes, côo a alta penetração o SNC, dr disse que tem muitos pacts em uso de Kaletra tanto oral como baby. Informou que os adolescentes em tratamento aos poucos estão sendo transferidos para o ambulatório de adulto.</v>
      </c>
      <c r="AF651" s="14" t="str">
        <f t="shared" ref="AF651:AF714" si="749">SUBSTITUTE(AE651,"@ ","@")</f>
        <v>Lembrei de algumas vantagens de Kaletra para as crianças e adolescentes, côo a alta penetração o SNC, dr disse que tem muitos pacts em uso de Kaletra tanto oral como baby. Informou que os adolescentes em tratamento aos poucos estão sendo transferidos para o ambulatório de adulto.</v>
      </c>
      <c r="AG651" s="14">
        <f t="shared" ref="AG651:AG714" si="750">IFERROR(FIND("#",AF651),1)</f>
        <v>1</v>
      </c>
      <c r="AH651" s="14">
        <f t="shared" ref="AH651:AL651" si="751">IFERROR(FIND("#",$AF651,AG651+1),LEN($AF651)+1)</f>
        <v>281</v>
      </c>
      <c r="AI651" s="14">
        <f t="shared" si="751"/>
        <v>281</v>
      </c>
      <c r="AJ651" s="14">
        <f t="shared" si="751"/>
        <v>281</v>
      </c>
      <c r="AK651" s="14">
        <f t="shared" si="751"/>
        <v>281</v>
      </c>
      <c r="AL651" s="14">
        <f t="shared" si="751"/>
        <v>281</v>
      </c>
      <c r="AM651" s="14" t="str">
        <f t="shared" si="698"/>
        <v>Lembrei de algumas vantagens de Kaletra para as crianças e adolescentes, côo a alta penetração o SNC, dr disse que tem muitos pacts em uso de Kaletra tanto oral como baby. Informou que os adolescentes em tratamento aos poucos estão sendo transferidos para o ambulatório de adulto.</v>
      </c>
      <c r="AN651" s="14" t="str">
        <f t="shared" si="699"/>
        <v/>
      </c>
      <c r="AO651" s="14" t="str">
        <f t="shared" si="700"/>
        <v/>
      </c>
      <c r="AP651" s="14" t="str">
        <f t="shared" si="701"/>
        <v/>
      </c>
      <c r="AQ651" s="14" t="str">
        <f t="shared" si="702"/>
        <v/>
      </c>
      <c r="AR651" s="14" t="str">
        <f t="shared" si="703"/>
        <v/>
      </c>
    </row>
    <row r="652" spans="1:44" x14ac:dyDescent="0.25">
      <c r="A652">
        <v>1</v>
      </c>
      <c r="B652" t="s">
        <v>28</v>
      </c>
      <c r="C652">
        <v>393103</v>
      </c>
      <c r="D652" s="40">
        <v>41380.510416666701</v>
      </c>
      <c r="E652" s="40">
        <v>41380.8618055556</v>
      </c>
      <c r="F652" s="40">
        <v>41380.969444444403</v>
      </c>
      <c r="G652" t="s">
        <v>29</v>
      </c>
      <c r="H652">
        <v>60000012400379</v>
      </c>
      <c r="I652" t="s">
        <v>2267</v>
      </c>
      <c r="J652" t="s">
        <v>2268</v>
      </c>
      <c r="K652" t="s">
        <v>41</v>
      </c>
      <c r="L652">
        <v>4</v>
      </c>
      <c r="M652" t="s">
        <v>33</v>
      </c>
      <c r="N652">
        <v>60000015461254</v>
      </c>
      <c r="O652">
        <v>60000016462669</v>
      </c>
      <c r="P652">
        <v>140256000001237</v>
      </c>
      <c r="R652" t="s">
        <v>34</v>
      </c>
      <c r="S652" t="s">
        <v>35</v>
      </c>
      <c r="T652" t="s">
        <v>36</v>
      </c>
      <c r="W652" t="s">
        <v>37</v>
      </c>
      <c r="AC652" t="s">
        <v>2322</v>
      </c>
      <c r="AD652" t="s">
        <v>1437</v>
      </c>
      <c r="AE652" s="14" t="str">
        <f t="shared" si="739"/>
        <v>#Mercado: Sondei como esta sua preferencias prescritas, disse que ainda prefere iniciar com EFV, mas dependo do perfil opta por Kaletra, avaliando utilizando critérios como preocupação com imagem, perfil lipidico, função renal e saude mental. #OBJ: Confessou que muitas vezes tem optado por ATV para inicio devido a posologia mais cômoda, pois não teve boa experiência com Kaletra QD.</v>
      </c>
      <c r="AF652" s="14" t="str">
        <f t="shared" si="749"/>
        <v>#Mercado: Sondei como esta sua preferencias prescritas, disse que ainda prefere iniciar com EFV, mas dependo do perfil opta por Kaletra, avaliando utilizando critérios como preocupação com imagem, perfil lipidico, função renal e saude mental. #OBJ: Confessou que muitas vezes tem optado por ATV para inicio devido a posologia mais cômoda, pois não teve boa experiência com Kaletra QD.</v>
      </c>
      <c r="AG652" s="14">
        <f t="shared" si="750"/>
        <v>1</v>
      </c>
      <c r="AH652" s="14">
        <f t="shared" ref="AH652:AL652" si="752">IFERROR(FIND("#",$AF652,AG652+1),LEN($AF652)+1)</f>
        <v>244</v>
      </c>
      <c r="AI652" s="14">
        <f t="shared" si="752"/>
        <v>385</v>
      </c>
      <c r="AJ652" s="14">
        <f t="shared" si="752"/>
        <v>385</v>
      </c>
      <c r="AK652" s="14">
        <f t="shared" si="752"/>
        <v>385</v>
      </c>
      <c r="AL652" s="14">
        <f t="shared" si="752"/>
        <v>385</v>
      </c>
      <c r="AM652" s="14" t="str">
        <f t="shared" si="698"/>
        <v>#Mercado: Sondei como esta sua preferencias prescritas, disse que ainda prefere iniciar com EFV, mas dependo do perfil opta por Kaletra, avaliando utilizando critérios como preocupação com imagem, perfil lipidico, função renal e saude mental. #</v>
      </c>
      <c r="AN652" s="14" t="str">
        <f t="shared" si="699"/>
        <v>#OBJ: Confessou que muitas vezes tem optado por ATV para inicio devido a posologia mais cômoda, pois não teve boa experiência com Kaletra QD.</v>
      </c>
      <c r="AO652" s="14" t="str">
        <f t="shared" si="700"/>
        <v/>
      </c>
      <c r="AP652" s="14" t="str">
        <f t="shared" si="701"/>
        <v/>
      </c>
      <c r="AQ652" s="14" t="str">
        <f t="shared" si="702"/>
        <v/>
      </c>
      <c r="AR652" s="14" t="str">
        <f t="shared" si="703"/>
        <v/>
      </c>
    </row>
    <row r="653" spans="1:44" x14ac:dyDescent="0.25">
      <c r="A653">
        <v>1</v>
      </c>
      <c r="B653" t="s">
        <v>28</v>
      </c>
      <c r="C653">
        <v>393103</v>
      </c>
      <c r="D653" s="40">
        <v>41380.510416666701</v>
      </c>
      <c r="E653" s="40">
        <v>41380.8618055556</v>
      </c>
      <c r="F653" s="40">
        <v>41380.969444444403</v>
      </c>
      <c r="G653" t="s">
        <v>29</v>
      </c>
      <c r="H653">
        <v>60000012400379</v>
      </c>
      <c r="I653" t="s">
        <v>2267</v>
      </c>
      <c r="J653" t="s">
        <v>2268</v>
      </c>
      <c r="K653" t="s">
        <v>41</v>
      </c>
      <c r="L653">
        <v>4</v>
      </c>
      <c r="M653" t="s">
        <v>33</v>
      </c>
      <c r="N653">
        <v>60000015461254</v>
      </c>
      <c r="O653">
        <v>60000016462669</v>
      </c>
      <c r="P653">
        <v>140256000001237</v>
      </c>
      <c r="R653" t="s">
        <v>34</v>
      </c>
      <c r="S653" t="s">
        <v>35</v>
      </c>
      <c r="T653" t="s">
        <v>36</v>
      </c>
      <c r="W653" t="s">
        <v>37</v>
      </c>
      <c r="AC653" t="s">
        <v>2322</v>
      </c>
      <c r="AD653" t="s">
        <v>1437</v>
      </c>
      <c r="AE653" s="14" t="str">
        <f t="shared" si="739"/>
        <v>#Mercado: Sondei como esta sua preferencias prescritas, disse que ainda prefere iniciar com EFV, mas dependo do perfil opta por Kaletra, avaliando utilizando critérios como preocupação com imagem, perfil lipidico, função renal e saude mental. #OBJ: Confessou que muitas vezes tem optado por ATV para inicio devido a posologia mais cômoda, pois não teve boa experiência com Kaletra QD.</v>
      </c>
      <c r="AF653" s="14" t="str">
        <f t="shared" si="749"/>
        <v>#Mercado: Sondei como esta sua preferencias prescritas, disse que ainda prefere iniciar com EFV, mas dependo do perfil opta por Kaletra, avaliando utilizando critérios como preocupação com imagem, perfil lipidico, função renal e saude mental. #OBJ: Confessou que muitas vezes tem optado por ATV para inicio devido a posologia mais cômoda, pois não teve boa experiência com Kaletra QD.</v>
      </c>
      <c r="AG653" s="14">
        <f t="shared" si="750"/>
        <v>1</v>
      </c>
      <c r="AH653" s="14">
        <f t="shared" ref="AH653:AL653" si="753">IFERROR(FIND("#",$AF653,AG653+1),LEN($AF653)+1)</f>
        <v>244</v>
      </c>
      <c r="AI653" s="14">
        <f t="shared" si="753"/>
        <v>385</v>
      </c>
      <c r="AJ653" s="14">
        <f t="shared" si="753"/>
        <v>385</v>
      </c>
      <c r="AK653" s="14">
        <f t="shared" si="753"/>
        <v>385</v>
      </c>
      <c r="AL653" s="14">
        <f t="shared" si="753"/>
        <v>385</v>
      </c>
      <c r="AM653" s="14" t="str">
        <f t="shared" si="698"/>
        <v>#Mercado: Sondei como esta sua preferencias prescritas, disse que ainda prefere iniciar com EFV, mas dependo do perfil opta por Kaletra, avaliando utilizando critérios como preocupação com imagem, perfil lipidico, função renal e saude mental. #</v>
      </c>
      <c r="AN653" s="14" t="str">
        <f t="shared" si="699"/>
        <v>#OBJ: Confessou que muitas vezes tem optado por ATV para inicio devido a posologia mais cômoda, pois não teve boa experiência com Kaletra QD.</v>
      </c>
      <c r="AO653" s="14" t="str">
        <f t="shared" si="700"/>
        <v/>
      </c>
      <c r="AP653" s="14" t="str">
        <f t="shared" si="701"/>
        <v/>
      </c>
      <c r="AQ653" s="14" t="str">
        <f t="shared" si="702"/>
        <v/>
      </c>
      <c r="AR653" s="14" t="str">
        <f t="shared" si="703"/>
        <v/>
      </c>
    </row>
    <row r="654" spans="1:44" x14ac:dyDescent="0.25">
      <c r="A654">
        <v>1</v>
      </c>
      <c r="B654" t="s">
        <v>28</v>
      </c>
      <c r="C654">
        <v>393103</v>
      </c>
      <c r="D654" s="40">
        <v>41380.461805555598</v>
      </c>
      <c r="E654" s="40">
        <v>41380.856249999997</v>
      </c>
      <c r="F654" s="40">
        <v>41386.400694444397</v>
      </c>
      <c r="G654" t="s">
        <v>29</v>
      </c>
      <c r="H654">
        <v>60000012327275</v>
      </c>
      <c r="I654" t="s">
        <v>2323</v>
      </c>
      <c r="J654" t="s">
        <v>2324</v>
      </c>
      <c r="M654" t="s">
        <v>33</v>
      </c>
      <c r="N654">
        <v>60000015461254</v>
      </c>
      <c r="O654">
        <v>60000016462669</v>
      </c>
      <c r="P654">
        <v>140256000001229</v>
      </c>
      <c r="R654" t="s">
        <v>34</v>
      </c>
      <c r="S654" t="s">
        <v>35</v>
      </c>
      <c r="W654" t="s">
        <v>37</v>
      </c>
      <c r="AC654" t="s">
        <v>2325</v>
      </c>
      <c r="AD654" t="s">
        <v>1437</v>
      </c>
      <c r="AE654" s="14" t="str">
        <f t="shared" si="739"/>
        <v>Falamos dos casos de diagnostico novo, dr tem poucos pacts devido a sua agenda estar cheia e o sua carga horária menor. repassei a alta CPE de Kaletra mesmo qdo usado com TDF, dr relatou que Kaletra e sua 1a opção de IP, só não prescrevendo qdo tem alguma intolerância como diarréia e aumento de lípides.</v>
      </c>
      <c r="AF654" s="14" t="str">
        <f t="shared" si="749"/>
        <v>Falamos dos casos de diagnostico novo, dr tem poucos pacts devido a sua agenda estar cheia e o sua carga horária menor. repassei a alta CPE de Kaletra mesmo qdo usado com TDF, dr relatou que Kaletra e sua 1a opção de IP, só não prescrevendo qdo tem alguma intolerância como diarréia e aumento de lípides.</v>
      </c>
      <c r="AG654" s="14">
        <f t="shared" si="750"/>
        <v>1</v>
      </c>
      <c r="AH654" s="14">
        <f t="shared" ref="AH654:AL654" si="754">IFERROR(FIND("#",$AF654,AG654+1),LEN($AF654)+1)</f>
        <v>305</v>
      </c>
      <c r="AI654" s="14">
        <f t="shared" si="754"/>
        <v>305</v>
      </c>
      <c r="AJ654" s="14">
        <f t="shared" si="754"/>
        <v>305</v>
      </c>
      <c r="AK654" s="14">
        <f t="shared" si="754"/>
        <v>305</v>
      </c>
      <c r="AL654" s="14">
        <f t="shared" si="754"/>
        <v>305</v>
      </c>
      <c r="AM654" s="14" t="str">
        <f t="shared" si="698"/>
        <v>Falamos dos casos de diagnostico novo, dr tem poucos pacts devido a sua agenda estar cheia e o sua carga horária menor. repassei a alta CPE de Kaletra mesmo qdo usado com TDF, dr relatou que Kaletra e sua 1a opção de IP, só não prescrevendo qdo tem alguma intolerância como diarréia e aumento de lípides.</v>
      </c>
      <c r="AN654" s="14" t="str">
        <f t="shared" si="699"/>
        <v/>
      </c>
      <c r="AO654" s="14" t="str">
        <f t="shared" si="700"/>
        <v/>
      </c>
      <c r="AP654" s="14" t="str">
        <f t="shared" si="701"/>
        <v/>
      </c>
      <c r="AQ654" s="14" t="str">
        <f t="shared" si="702"/>
        <v/>
      </c>
      <c r="AR654" s="14" t="str">
        <f t="shared" si="703"/>
        <v/>
      </c>
    </row>
    <row r="655" spans="1:44" x14ac:dyDescent="0.25">
      <c r="A655">
        <v>1</v>
      </c>
      <c r="B655" t="s">
        <v>28</v>
      </c>
      <c r="C655">
        <v>393103</v>
      </c>
      <c r="D655" s="40">
        <v>41380.423611111102</v>
      </c>
      <c r="E655" s="40">
        <v>41380.849305555603</v>
      </c>
      <c r="F655" s="40">
        <v>41380.96875</v>
      </c>
      <c r="G655" t="s">
        <v>29</v>
      </c>
      <c r="H655">
        <v>60000012410191</v>
      </c>
      <c r="I655" t="s">
        <v>2264</v>
      </c>
      <c r="J655" t="s">
        <v>2265</v>
      </c>
      <c r="K655" t="s">
        <v>41</v>
      </c>
      <c r="L655">
        <v>4</v>
      </c>
      <c r="M655" t="s">
        <v>33</v>
      </c>
      <c r="N655">
        <v>60000015461254</v>
      </c>
      <c r="O655">
        <v>60000016462669</v>
      </c>
      <c r="P655">
        <v>140256000001187</v>
      </c>
      <c r="R655" t="s">
        <v>34</v>
      </c>
      <c r="S655" t="s">
        <v>35</v>
      </c>
      <c r="T655" t="s">
        <v>36</v>
      </c>
      <c r="W655" t="s">
        <v>37</v>
      </c>
      <c r="AC655" t="s">
        <v>2326</v>
      </c>
      <c r="AD655" t="s">
        <v>1437</v>
      </c>
      <c r="AE655" s="14" t="str">
        <f t="shared" si="739"/>
        <v>Conversamos sobre o uso e Kaletra QD, Dra tem tido boa experiência, dizendo que tem optado por esquemas que são mais fáceis de adesão. #MP: Abordei a tabela de CPE dos ARVs, lembrando melhor escore de Kaletra+TDF x ATV/r. @MKT: Dra comentou que recebeu a programação do ATHUS, elogiando os temas que serão abordados e disse que e grande a expectativa.</v>
      </c>
      <c r="AF655" s="14" t="str">
        <f t="shared" si="749"/>
        <v>Conversamos sobre o uso e Kaletra QD, Dra tem tido boa experiência, dizendo que tem optado por esquemas que são mais fáceis de adesão. #MP: Abordei a tabela de CPE dos ARVs, lembrando melhor escore de Kaletra+TDF x ATV/r. @MKT: Dra comentou que recebeu a programação do ATHUS, elogiando os temas que serão abordados e disse que e grande a expectativa.</v>
      </c>
      <c r="AG655" s="14">
        <f t="shared" si="750"/>
        <v>136</v>
      </c>
      <c r="AH655" s="14">
        <f t="shared" ref="AH655:AL655" si="755">IFERROR(FIND("#",$AF655,AG655+1),LEN($AF655)+1)</f>
        <v>352</v>
      </c>
      <c r="AI655" s="14">
        <f t="shared" si="755"/>
        <v>352</v>
      </c>
      <c r="AJ655" s="14">
        <f t="shared" si="755"/>
        <v>352</v>
      </c>
      <c r="AK655" s="14">
        <f t="shared" si="755"/>
        <v>352</v>
      </c>
      <c r="AL655" s="14">
        <f t="shared" si="755"/>
        <v>352</v>
      </c>
      <c r="AM655" s="14" t="str">
        <f t="shared" si="698"/>
        <v>#MP: Abordei a tabela de CPE dos ARVs, lembrando melhor escore de Kaletra+TDF x ATV/r. @MKT: Dra comentou que recebeu a programação do ATHUS, elogiando os temas que serão abordados e disse que e grande a expectativa.</v>
      </c>
      <c r="AN655" s="14" t="str">
        <f t="shared" si="699"/>
        <v/>
      </c>
      <c r="AO655" s="14" t="str">
        <f t="shared" si="700"/>
        <v/>
      </c>
      <c r="AP655" s="14" t="str">
        <f t="shared" si="701"/>
        <v/>
      </c>
      <c r="AQ655" s="14" t="str">
        <f t="shared" si="702"/>
        <v/>
      </c>
      <c r="AR655" s="14" t="str">
        <f t="shared" si="703"/>
        <v/>
      </c>
    </row>
    <row r="656" spans="1:44" x14ac:dyDescent="0.25">
      <c r="A656">
        <v>1</v>
      </c>
      <c r="B656" t="s">
        <v>28</v>
      </c>
      <c r="C656">
        <v>393103</v>
      </c>
      <c r="D656" s="40">
        <v>41380.423611111102</v>
      </c>
      <c r="E656" s="40">
        <v>41380.849305555603</v>
      </c>
      <c r="F656" s="40">
        <v>41380.96875</v>
      </c>
      <c r="G656" t="s">
        <v>29</v>
      </c>
      <c r="H656">
        <v>60000012410191</v>
      </c>
      <c r="I656" t="s">
        <v>2264</v>
      </c>
      <c r="J656" t="s">
        <v>2265</v>
      </c>
      <c r="K656" t="s">
        <v>41</v>
      </c>
      <c r="L656">
        <v>4</v>
      </c>
      <c r="M656" t="s">
        <v>33</v>
      </c>
      <c r="N656">
        <v>60000015461254</v>
      </c>
      <c r="O656">
        <v>60000016462669</v>
      </c>
      <c r="P656">
        <v>140256000001187</v>
      </c>
      <c r="R656" t="s">
        <v>34</v>
      </c>
      <c r="S656" t="s">
        <v>35</v>
      </c>
      <c r="T656" t="s">
        <v>36</v>
      </c>
      <c r="W656" t="s">
        <v>37</v>
      </c>
      <c r="AC656" t="s">
        <v>2326</v>
      </c>
      <c r="AD656" t="s">
        <v>1437</v>
      </c>
      <c r="AE656" s="14" t="str">
        <f t="shared" si="739"/>
        <v>Conversamos sobre o uso e Kaletra QD, Dra tem tido boa experiência, dizendo que tem optado por esquemas que são mais fáceis de adesão. #MP: Abordei a tabela de CPE dos ARVs, lembrando melhor escore de Kaletra+TDF x ATV/r. @MKT: Dra comentou que recebeu a programação do ATHUS, elogiando os temas que serão abordados e disse que e grande a expectativa.</v>
      </c>
      <c r="AF656" s="14" t="str">
        <f t="shared" si="749"/>
        <v>Conversamos sobre o uso e Kaletra QD, Dra tem tido boa experiência, dizendo que tem optado por esquemas que são mais fáceis de adesão. #MP: Abordei a tabela de CPE dos ARVs, lembrando melhor escore de Kaletra+TDF x ATV/r. @MKT: Dra comentou que recebeu a programação do ATHUS, elogiando os temas que serão abordados e disse que e grande a expectativa.</v>
      </c>
      <c r="AG656" s="14">
        <f t="shared" si="750"/>
        <v>136</v>
      </c>
      <c r="AH656" s="14">
        <f t="shared" ref="AH656:AL656" si="756">IFERROR(FIND("#",$AF656,AG656+1),LEN($AF656)+1)</f>
        <v>352</v>
      </c>
      <c r="AI656" s="14">
        <f t="shared" si="756"/>
        <v>352</v>
      </c>
      <c r="AJ656" s="14">
        <f t="shared" si="756"/>
        <v>352</v>
      </c>
      <c r="AK656" s="14">
        <f t="shared" si="756"/>
        <v>352</v>
      </c>
      <c r="AL656" s="14">
        <f t="shared" si="756"/>
        <v>352</v>
      </c>
      <c r="AM656" s="14" t="str">
        <f t="shared" si="698"/>
        <v>#MP: Abordei a tabela de CPE dos ARVs, lembrando melhor escore de Kaletra+TDF x ATV/r. @MKT: Dra comentou que recebeu a programação do ATHUS, elogiando os temas que serão abordados e disse que e grande a expectativa.</v>
      </c>
      <c r="AN656" s="14" t="str">
        <f t="shared" si="699"/>
        <v/>
      </c>
      <c r="AO656" s="14" t="str">
        <f t="shared" si="700"/>
        <v/>
      </c>
      <c r="AP656" s="14" t="str">
        <f t="shared" si="701"/>
        <v/>
      </c>
      <c r="AQ656" s="14" t="str">
        <f t="shared" si="702"/>
        <v/>
      </c>
      <c r="AR656" s="14" t="str">
        <f t="shared" si="703"/>
        <v/>
      </c>
    </row>
    <row r="657" spans="1:44" x14ac:dyDescent="0.25">
      <c r="A657">
        <v>1</v>
      </c>
      <c r="B657" t="s">
        <v>28</v>
      </c>
      <c r="C657">
        <v>393103</v>
      </c>
      <c r="D657" s="40">
        <v>41379.680555555598</v>
      </c>
      <c r="E657" s="40">
        <v>41379.869444444397</v>
      </c>
      <c r="F657" s="40">
        <v>41379.8305555556</v>
      </c>
      <c r="G657" t="s">
        <v>29</v>
      </c>
      <c r="H657">
        <v>60000017971696</v>
      </c>
      <c r="I657" t="s">
        <v>2327</v>
      </c>
      <c r="J657" t="s">
        <v>2328</v>
      </c>
      <c r="K657" t="s">
        <v>41</v>
      </c>
      <c r="L657">
        <v>4</v>
      </c>
      <c r="M657" t="s">
        <v>33</v>
      </c>
      <c r="N657">
        <v>60000015461254</v>
      </c>
      <c r="O657">
        <v>60000016462669</v>
      </c>
      <c r="P657">
        <v>140256000001143</v>
      </c>
      <c r="R657" t="s">
        <v>34</v>
      </c>
      <c r="S657" t="s">
        <v>35</v>
      </c>
      <c r="T657" t="s">
        <v>36</v>
      </c>
      <c r="W657" t="s">
        <v>37</v>
      </c>
      <c r="AC657" t="s">
        <v>2329</v>
      </c>
      <c r="AD657" t="s">
        <v>1437</v>
      </c>
      <c r="AE657" s="14" t="str">
        <f t="shared" si="739"/>
        <v>#MP: Perguntei sobre seu conhecimento referente a CPE dos ARVs, informou já ter visto alguma coisa, mas afirmou que ainda não faz parte de critério. Falei do conceito de penetração dos ARVs no SNC, mostrando a tabela do estudo Charter, e o sobre de Kaletra. Dra ficou de ler mais o assunto, dizendo que grande parte dos pacts atendidos apresentam algum decifit neurocognitivo.</v>
      </c>
      <c r="AF657" s="14" t="str">
        <f t="shared" si="749"/>
        <v>#MP: Perguntei sobre seu conhecimento referente a CPE dos ARVs, informou já ter visto alguma coisa, mas afirmou que ainda não faz parte de critério. Falei do conceito de penetração dos ARVs no SNC, mostrando a tabela do estudo Charter, e o sobre de Kaletra. Dra ficou de ler mais o assunto, dizendo que grande parte dos pacts atendidos apresentam algum decifit neurocognitivo.</v>
      </c>
      <c r="AG657" s="14">
        <f t="shared" si="750"/>
        <v>1</v>
      </c>
      <c r="AH657" s="14">
        <f t="shared" ref="AH657:AL657" si="757">IFERROR(FIND("#",$AF657,AG657+1),LEN($AF657)+1)</f>
        <v>377</v>
      </c>
      <c r="AI657" s="14">
        <f t="shared" si="757"/>
        <v>377</v>
      </c>
      <c r="AJ657" s="14">
        <f t="shared" si="757"/>
        <v>377</v>
      </c>
      <c r="AK657" s="14">
        <f t="shared" si="757"/>
        <v>377</v>
      </c>
      <c r="AL657" s="14">
        <f t="shared" si="757"/>
        <v>377</v>
      </c>
      <c r="AM657" s="14" t="str">
        <f t="shared" si="698"/>
        <v>#MP: Perguntei sobre seu conhecimento referente a CPE dos ARVs, informou já ter visto alguma coisa, mas afirmou que ainda não faz parte de critério. Falei do conceito de penetração dos ARVs no SNC, mostrando a tabela do estudo Charter, e o sobre de Kaletra. Dra ficou de ler mais o assunto, dizendo que grande parte dos pacts atendidos apresentam algum decifit neurocognitivo.</v>
      </c>
      <c r="AN657" s="14" t="str">
        <f t="shared" si="699"/>
        <v/>
      </c>
      <c r="AO657" s="14" t="str">
        <f t="shared" si="700"/>
        <v/>
      </c>
      <c r="AP657" s="14" t="str">
        <f t="shared" si="701"/>
        <v/>
      </c>
      <c r="AQ657" s="14" t="str">
        <f t="shared" si="702"/>
        <v/>
      </c>
      <c r="AR657" s="14" t="str">
        <f t="shared" si="703"/>
        <v/>
      </c>
    </row>
    <row r="658" spans="1:44" x14ac:dyDescent="0.25">
      <c r="A658">
        <v>1</v>
      </c>
      <c r="B658" t="s">
        <v>28</v>
      </c>
      <c r="C658">
        <v>393103</v>
      </c>
      <c r="D658" s="40">
        <v>41379.638888888898</v>
      </c>
      <c r="E658" s="40">
        <v>41379.862500000003</v>
      </c>
      <c r="F658" s="40">
        <v>41379.8305555556</v>
      </c>
      <c r="G658" t="s">
        <v>29</v>
      </c>
      <c r="H658">
        <v>60000012249075</v>
      </c>
      <c r="I658" t="s">
        <v>2216</v>
      </c>
      <c r="J658" t="s">
        <v>2217</v>
      </c>
      <c r="K658" t="s">
        <v>41</v>
      </c>
      <c r="L658">
        <v>3</v>
      </c>
      <c r="M658" t="s">
        <v>33</v>
      </c>
      <c r="N658">
        <v>60000015461254</v>
      </c>
      <c r="O658">
        <v>60000016462669</v>
      </c>
      <c r="P658">
        <v>140256000001120</v>
      </c>
      <c r="R658" t="s">
        <v>34</v>
      </c>
      <c r="S658" t="s">
        <v>35</v>
      </c>
      <c r="T658" t="s">
        <v>36</v>
      </c>
      <c r="W658" t="s">
        <v>37</v>
      </c>
      <c r="AC658" t="s">
        <v>2330</v>
      </c>
      <c r="AD658" t="s">
        <v>1437</v>
      </c>
      <c r="AE658" s="14" t="str">
        <f t="shared" si="739"/>
        <v>#Mercado: informou que esta participando de um projeto para detecção de soroconversao recente, com outros municípios a região, como Santo André, sendo que a intenção e fazer diagnostico precoce. Dr agradeceu o convite para participar do ATHUS em POA, confirmando sua presença.</v>
      </c>
      <c r="AF658" s="14" t="str">
        <f t="shared" si="749"/>
        <v>#Mercado: informou que esta participando de um projeto para detecção de soroconversao recente, com outros municípios a região, como Santo André, sendo que a intenção e fazer diagnostico precoce. Dr agradeceu o convite para participar do ATHUS em POA, confirmando sua presença.</v>
      </c>
      <c r="AG658" s="14">
        <f t="shared" si="750"/>
        <v>1</v>
      </c>
      <c r="AH658" s="14">
        <f t="shared" ref="AH658:AL658" si="758">IFERROR(FIND("#",$AF658,AG658+1),LEN($AF658)+1)</f>
        <v>277</v>
      </c>
      <c r="AI658" s="14">
        <f t="shared" si="758"/>
        <v>277</v>
      </c>
      <c r="AJ658" s="14">
        <f t="shared" si="758"/>
        <v>277</v>
      </c>
      <c r="AK658" s="14">
        <f t="shared" si="758"/>
        <v>277</v>
      </c>
      <c r="AL658" s="14">
        <f t="shared" si="758"/>
        <v>277</v>
      </c>
      <c r="AM658" s="14" t="str">
        <f t="shared" si="698"/>
        <v>#Mercado: informou que esta participando de um projeto para detecção de soroconversao recente, com outros municípios a região, como Santo André, sendo que a intenção e fazer diagnostico precoce. Dr agradeceu o convite para participar do ATHUS em POA, confirmando sua presença.</v>
      </c>
      <c r="AN658" s="14" t="str">
        <f t="shared" si="699"/>
        <v/>
      </c>
      <c r="AO658" s="14" t="str">
        <f t="shared" si="700"/>
        <v/>
      </c>
      <c r="AP658" s="14" t="str">
        <f t="shared" si="701"/>
        <v/>
      </c>
      <c r="AQ658" s="14" t="str">
        <f t="shared" si="702"/>
        <v/>
      </c>
      <c r="AR658" s="14" t="str">
        <f t="shared" si="703"/>
        <v/>
      </c>
    </row>
    <row r="659" spans="1:44" x14ac:dyDescent="0.25">
      <c r="A659">
        <v>1</v>
      </c>
      <c r="B659" t="s">
        <v>28</v>
      </c>
      <c r="C659">
        <v>393103</v>
      </c>
      <c r="D659" s="40">
        <v>41379.638888888898</v>
      </c>
      <c r="E659" s="40">
        <v>41379.862500000003</v>
      </c>
      <c r="F659" s="40">
        <v>41379.8305555556</v>
      </c>
      <c r="G659" t="s">
        <v>29</v>
      </c>
      <c r="H659">
        <v>60000012249075</v>
      </c>
      <c r="I659" t="s">
        <v>2216</v>
      </c>
      <c r="J659" t="s">
        <v>2217</v>
      </c>
      <c r="K659" t="s">
        <v>41</v>
      </c>
      <c r="L659">
        <v>3</v>
      </c>
      <c r="M659" t="s">
        <v>33</v>
      </c>
      <c r="N659">
        <v>60000015461254</v>
      </c>
      <c r="O659">
        <v>60000016462669</v>
      </c>
      <c r="P659">
        <v>140256000001120</v>
      </c>
      <c r="R659" t="s">
        <v>34</v>
      </c>
      <c r="S659" t="s">
        <v>35</v>
      </c>
      <c r="T659" t="s">
        <v>36</v>
      </c>
      <c r="W659" t="s">
        <v>37</v>
      </c>
      <c r="AC659" t="s">
        <v>2330</v>
      </c>
      <c r="AD659" t="s">
        <v>1437</v>
      </c>
      <c r="AE659" s="14" t="str">
        <f t="shared" si="739"/>
        <v>#Mercado: informou que esta participando de um projeto para detecção de soroconversao recente, com outros municípios a região, como Santo André, sendo que a intenção e fazer diagnostico precoce. Dr agradeceu o convite para participar do ATHUS em POA, confirmando sua presença.</v>
      </c>
      <c r="AF659" s="14" t="str">
        <f t="shared" si="749"/>
        <v>#Mercado: informou que esta participando de um projeto para detecção de soroconversao recente, com outros municípios a região, como Santo André, sendo que a intenção e fazer diagnostico precoce. Dr agradeceu o convite para participar do ATHUS em POA, confirmando sua presença.</v>
      </c>
      <c r="AG659" s="14">
        <f t="shared" si="750"/>
        <v>1</v>
      </c>
      <c r="AH659" s="14">
        <f t="shared" ref="AH659:AL659" si="759">IFERROR(FIND("#",$AF659,AG659+1),LEN($AF659)+1)</f>
        <v>277</v>
      </c>
      <c r="AI659" s="14">
        <f t="shared" si="759"/>
        <v>277</v>
      </c>
      <c r="AJ659" s="14">
        <f t="shared" si="759"/>
        <v>277</v>
      </c>
      <c r="AK659" s="14">
        <f t="shared" si="759"/>
        <v>277</v>
      </c>
      <c r="AL659" s="14">
        <f t="shared" si="759"/>
        <v>277</v>
      </c>
      <c r="AM659" s="14" t="str">
        <f t="shared" si="698"/>
        <v>#Mercado: informou que esta participando de um projeto para detecção de soroconversao recente, com outros municípios a região, como Santo André, sendo que a intenção e fazer diagnostico precoce. Dr agradeceu o convite para participar do ATHUS em POA, confirmando sua presença.</v>
      </c>
      <c r="AN659" s="14" t="str">
        <f t="shared" si="699"/>
        <v/>
      </c>
      <c r="AO659" s="14" t="str">
        <f t="shared" si="700"/>
        <v/>
      </c>
      <c r="AP659" s="14" t="str">
        <f t="shared" si="701"/>
        <v/>
      </c>
      <c r="AQ659" s="14" t="str">
        <f t="shared" si="702"/>
        <v/>
      </c>
      <c r="AR659" s="14" t="str">
        <f t="shared" si="703"/>
        <v/>
      </c>
    </row>
    <row r="660" spans="1:44" x14ac:dyDescent="0.25">
      <c r="A660">
        <v>1</v>
      </c>
      <c r="B660" t="s">
        <v>28</v>
      </c>
      <c r="C660">
        <v>393103</v>
      </c>
      <c r="D660" s="40">
        <v>41379.611111111102</v>
      </c>
      <c r="E660" s="40">
        <v>41379.855555555601</v>
      </c>
      <c r="F660" s="40">
        <v>41379.819444444402</v>
      </c>
      <c r="G660" t="s">
        <v>29</v>
      </c>
      <c r="H660">
        <v>60000012313687</v>
      </c>
      <c r="I660" t="s">
        <v>2213</v>
      </c>
      <c r="J660" t="s">
        <v>2214</v>
      </c>
      <c r="K660" t="s">
        <v>41</v>
      </c>
      <c r="L660">
        <v>4</v>
      </c>
      <c r="M660" t="s">
        <v>33</v>
      </c>
      <c r="N660">
        <v>60000015461254</v>
      </c>
      <c r="O660">
        <v>60000016462669</v>
      </c>
      <c r="P660">
        <v>140256000001097</v>
      </c>
      <c r="R660" t="s">
        <v>34</v>
      </c>
      <c r="S660" t="s">
        <v>35</v>
      </c>
      <c r="T660" t="s">
        <v>36</v>
      </c>
      <c r="W660" t="s">
        <v>37</v>
      </c>
      <c r="AC660" t="s">
        <v>2331</v>
      </c>
      <c r="AD660" t="s">
        <v>1437</v>
      </c>
      <c r="AE660" s="14" t="str">
        <f t="shared" si="739"/>
        <v>#Mercado: Conversamos sobre o perfil dos seu ambulatório, informou que por ser o medico mais antigo, tem mais pcts e poucos casos novos.* Afirmou que tem optando mais por TDF, inclusive disse que tem vários pacts com Kaletra QD. #MP: Utilizei o VA, para relembrar as vantagens de Kaletra com TDF, como melhor penetração em SNC e menor perfil de nefrotoxicidade x ATV.</v>
      </c>
      <c r="AF660" s="14" t="str">
        <f t="shared" si="749"/>
        <v>#Mercado: Conversamos sobre o perfil dos seu ambulatório, informou que por ser o medico mais antigo, tem mais pcts e poucos casos novos.* Afirmou que tem optando mais por TDF, inclusive disse que tem vários pacts com Kaletra QD. #MP: Utilizei o VA, para relembrar as vantagens de Kaletra com TDF, como melhor penetração em SNC e menor perfil de nefrotoxicidade x ATV.</v>
      </c>
      <c r="AG660" s="14">
        <f t="shared" si="750"/>
        <v>1</v>
      </c>
      <c r="AH660" s="14">
        <f t="shared" ref="AH660:AL660" si="760">IFERROR(FIND("#",$AF660,AG660+1),LEN($AF660)+1)</f>
        <v>230</v>
      </c>
      <c r="AI660" s="14">
        <f t="shared" si="760"/>
        <v>368</v>
      </c>
      <c r="AJ660" s="14">
        <f t="shared" si="760"/>
        <v>368</v>
      </c>
      <c r="AK660" s="14">
        <f t="shared" si="760"/>
        <v>368</v>
      </c>
      <c r="AL660" s="14">
        <f t="shared" si="760"/>
        <v>368</v>
      </c>
      <c r="AM660" s="14" t="str">
        <f t="shared" si="698"/>
        <v>#Mercado: Conversamos sobre o perfil dos seu ambulatório, informou que por ser o medico mais antigo, tem mais pcts e poucos casos novos.* Afirmou que tem optando mais por TDF, inclusive disse que tem vários pacts com Kaletra QD. #</v>
      </c>
      <c r="AN660" s="14" t="str">
        <f t="shared" si="699"/>
        <v>#MP: Utilizei o VA, para relembrar as vantagens de Kaletra com TDF, como melhor penetração em SNC e menor perfil de nefrotoxicidade x ATV.</v>
      </c>
      <c r="AO660" s="14" t="str">
        <f t="shared" si="700"/>
        <v/>
      </c>
      <c r="AP660" s="14" t="str">
        <f t="shared" si="701"/>
        <v/>
      </c>
      <c r="AQ660" s="14" t="str">
        <f t="shared" si="702"/>
        <v/>
      </c>
      <c r="AR660" s="14" t="str">
        <f t="shared" si="703"/>
        <v/>
      </c>
    </row>
    <row r="661" spans="1:44" x14ac:dyDescent="0.25">
      <c r="A661">
        <v>1</v>
      </c>
      <c r="B661" t="s">
        <v>28</v>
      </c>
      <c r="C661">
        <v>393103</v>
      </c>
      <c r="D661" s="40">
        <v>41379.611111111102</v>
      </c>
      <c r="E661" s="40">
        <v>41379.855555555601</v>
      </c>
      <c r="F661" s="40">
        <v>41379.819444444402</v>
      </c>
      <c r="G661" t="s">
        <v>29</v>
      </c>
      <c r="H661">
        <v>60000012313687</v>
      </c>
      <c r="I661" t="s">
        <v>2213</v>
      </c>
      <c r="J661" t="s">
        <v>2214</v>
      </c>
      <c r="K661" t="s">
        <v>41</v>
      </c>
      <c r="L661">
        <v>4</v>
      </c>
      <c r="M661" t="s">
        <v>33</v>
      </c>
      <c r="N661">
        <v>60000015461254</v>
      </c>
      <c r="O661">
        <v>60000016462669</v>
      </c>
      <c r="P661">
        <v>140256000001097</v>
      </c>
      <c r="R661" t="s">
        <v>34</v>
      </c>
      <c r="S661" t="s">
        <v>35</v>
      </c>
      <c r="T661" t="s">
        <v>36</v>
      </c>
      <c r="W661" t="s">
        <v>37</v>
      </c>
      <c r="AC661" t="s">
        <v>2331</v>
      </c>
      <c r="AD661" t="s">
        <v>1437</v>
      </c>
      <c r="AE661" s="14" t="str">
        <f t="shared" si="739"/>
        <v>#Mercado: Conversamos sobre o perfil dos seu ambulatório, informou que por ser o medico mais antigo, tem mais pcts e poucos casos novos.* Afirmou que tem optando mais por TDF, inclusive disse que tem vários pacts com Kaletra QD. #MP: Utilizei o VA, para relembrar as vantagens de Kaletra com TDF, como melhor penetração em SNC e menor perfil de nefrotoxicidade x ATV.</v>
      </c>
      <c r="AF661" s="14" t="str">
        <f t="shared" si="749"/>
        <v>#Mercado: Conversamos sobre o perfil dos seu ambulatório, informou que por ser o medico mais antigo, tem mais pcts e poucos casos novos.* Afirmou que tem optando mais por TDF, inclusive disse que tem vários pacts com Kaletra QD. #MP: Utilizei o VA, para relembrar as vantagens de Kaletra com TDF, como melhor penetração em SNC e menor perfil de nefrotoxicidade x ATV.</v>
      </c>
      <c r="AG661" s="14">
        <f t="shared" si="750"/>
        <v>1</v>
      </c>
      <c r="AH661" s="14">
        <f t="shared" ref="AH661:AL661" si="761">IFERROR(FIND("#",$AF661,AG661+1),LEN($AF661)+1)</f>
        <v>230</v>
      </c>
      <c r="AI661" s="14">
        <f t="shared" si="761"/>
        <v>368</v>
      </c>
      <c r="AJ661" s="14">
        <f t="shared" si="761"/>
        <v>368</v>
      </c>
      <c r="AK661" s="14">
        <f t="shared" si="761"/>
        <v>368</v>
      </c>
      <c r="AL661" s="14">
        <f t="shared" si="761"/>
        <v>368</v>
      </c>
      <c r="AM661" s="14" t="str">
        <f t="shared" si="698"/>
        <v>#Mercado: Conversamos sobre o perfil dos seu ambulatório, informou que por ser o medico mais antigo, tem mais pcts e poucos casos novos.* Afirmou que tem optando mais por TDF, inclusive disse que tem vários pacts com Kaletra QD. #</v>
      </c>
      <c r="AN661" s="14" t="str">
        <f t="shared" si="699"/>
        <v>#MP: Utilizei o VA, para relembrar as vantagens de Kaletra com TDF, como melhor penetração em SNC e menor perfil de nefrotoxicidade x ATV.</v>
      </c>
      <c r="AO661" s="14" t="str">
        <f t="shared" si="700"/>
        <v/>
      </c>
      <c r="AP661" s="14" t="str">
        <f t="shared" si="701"/>
        <v/>
      </c>
      <c r="AQ661" s="14" t="str">
        <f t="shared" si="702"/>
        <v/>
      </c>
      <c r="AR661" s="14" t="str">
        <f t="shared" si="703"/>
        <v/>
      </c>
    </row>
    <row r="662" spans="1:44" x14ac:dyDescent="0.25">
      <c r="A662">
        <v>1</v>
      </c>
      <c r="B662" t="s">
        <v>28</v>
      </c>
      <c r="C662">
        <v>393103</v>
      </c>
      <c r="D662" s="40">
        <v>41379.465277777803</v>
      </c>
      <c r="E662" s="40">
        <v>41379.570138888899</v>
      </c>
      <c r="F662" s="40">
        <v>41379.683333333298</v>
      </c>
      <c r="G662" t="s">
        <v>29</v>
      </c>
      <c r="H662">
        <v>60000012468747</v>
      </c>
      <c r="I662" t="s">
        <v>457</v>
      </c>
      <c r="J662" t="s">
        <v>458</v>
      </c>
      <c r="K662" t="s">
        <v>32</v>
      </c>
      <c r="L662">
        <v>6</v>
      </c>
      <c r="M662" t="s">
        <v>33</v>
      </c>
      <c r="N662">
        <v>60000015461254</v>
      </c>
      <c r="O662">
        <v>60000016462669</v>
      </c>
      <c r="P662">
        <v>140256000001074</v>
      </c>
      <c r="R662" t="s">
        <v>34</v>
      </c>
      <c r="S662" t="s">
        <v>35</v>
      </c>
      <c r="T662" t="s">
        <v>36</v>
      </c>
      <c r="W662" t="s">
        <v>37</v>
      </c>
      <c r="AC662" t="s">
        <v>2332</v>
      </c>
      <c r="AD662" t="s">
        <v>1437</v>
      </c>
      <c r="AE662" s="14" t="str">
        <f t="shared" si="739"/>
        <v>#Mercado: Perguntei Sobre suas avaliacoes de Kaletra QD, disse que tem alguns pcts em uso, pois ! Ja que tem optado mais TDF, procurando esquemas mais fáceis de adesão. #MP: com VA, Reforcei as vantagens de Kaletra com TDF, como melhor penetração em SNC e menor perfil de nefrotoxicidade x ATV. Dr concordou dizendo que tem levado em consideração estes critérios para iniciar TARV.</v>
      </c>
      <c r="AF662" s="14" t="str">
        <f t="shared" si="749"/>
        <v>#Mercado: Perguntei Sobre suas avaliacoes de Kaletra QD, disse que tem alguns pcts em uso, pois ! Ja que tem optado mais TDF, procurando esquemas mais fáceis de adesão. #MP: com VA, Reforcei as vantagens de Kaletra com TDF, como melhor penetração em SNC e menor perfil de nefrotoxicidade x ATV. Dr concordou dizendo que tem levado em consideração estes critérios para iniciar TARV.</v>
      </c>
      <c r="AG662" s="14">
        <f t="shared" si="750"/>
        <v>1</v>
      </c>
      <c r="AH662" s="14">
        <f t="shared" ref="AH662:AL662" si="762">IFERROR(FIND("#",$AF662,AG662+1),LEN($AF662)+1)</f>
        <v>170</v>
      </c>
      <c r="AI662" s="14">
        <f t="shared" si="762"/>
        <v>382</v>
      </c>
      <c r="AJ662" s="14">
        <f t="shared" si="762"/>
        <v>382</v>
      </c>
      <c r="AK662" s="14">
        <f t="shared" si="762"/>
        <v>382</v>
      </c>
      <c r="AL662" s="14">
        <f t="shared" si="762"/>
        <v>382</v>
      </c>
      <c r="AM662" s="14" t="str">
        <f t="shared" si="698"/>
        <v>#Mercado: Perguntei Sobre suas avaliacoes de Kaletra QD, disse que tem alguns pcts em uso, pois ! Ja que tem optado mais TDF, procurando esquemas mais fáceis de adesão. #</v>
      </c>
      <c r="AN662" s="14" t="str">
        <f t="shared" si="699"/>
        <v>#MP: com VA, Reforcei as vantagens de Kaletra com TDF, como melhor penetração em SNC e menor perfil de nefrotoxicidade x ATV. Dr concordou dizendo que tem levado em consideração estes critérios para iniciar TARV.</v>
      </c>
      <c r="AO662" s="14" t="str">
        <f t="shared" si="700"/>
        <v/>
      </c>
      <c r="AP662" s="14" t="str">
        <f t="shared" si="701"/>
        <v/>
      </c>
      <c r="AQ662" s="14" t="str">
        <f t="shared" si="702"/>
        <v/>
      </c>
      <c r="AR662" s="14" t="str">
        <f t="shared" si="703"/>
        <v/>
      </c>
    </row>
    <row r="663" spans="1:44" x14ac:dyDescent="0.25">
      <c r="A663">
        <v>1</v>
      </c>
      <c r="B663" t="s">
        <v>28</v>
      </c>
      <c r="C663">
        <v>393103</v>
      </c>
      <c r="D663" s="40">
        <v>41379.430555555598</v>
      </c>
      <c r="E663" s="40">
        <v>41379.566666666702</v>
      </c>
      <c r="F663" s="40">
        <v>41379.683333333298</v>
      </c>
      <c r="G663" t="s">
        <v>29</v>
      </c>
      <c r="H663">
        <v>60000012429343</v>
      </c>
      <c r="I663" t="s">
        <v>460</v>
      </c>
      <c r="J663" t="s">
        <v>461</v>
      </c>
      <c r="K663" t="s">
        <v>32</v>
      </c>
      <c r="L663">
        <v>6</v>
      </c>
      <c r="M663" t="s">
        <v>33</v>
      </c>
      <c r="N663">
        <v>60000015461254</v>
      </c>
      <c r="O663">
        <v>60000016462669</v>
      </c>
      <c r="P663">
        <v>140256000001051</v>
      </c>
      <c r="R663" t="s">
        <v>34</v>
      </c>
      <c r="S663" t="s">
        <v>35</v>
      </c>
      <c r="T663" t="s">
        <v>36</v>
      </c>
      <c r="W663" t="s">
        <v>37</v>
      </c>
      <c r="AC663" t="s">
        <v>2333</v>
      </c>
      <c r="AD663" t="s">
        <v>1437</v>
      </c>
      <c r="AE663" s="14" t="str">
        <f t="shared" si="739"/>
        <v>#Mercado: Como comentou que tem tido uma tendencia de prescrever mais TDF, então Reforcei as vantagens de Kaletra com TDF, como melhor penetração em SNC e menor perfil de nefrotoxicidade x ATV. Dra concordou, afirmando que faz parte de seu criterio para iniciar TARV.</v>
      </c>
      <c r="AF663" s="14" t="str">
        <f t="shared" si="749"/>
        <v>#Mercado: Como comentou que tem tido uma tendencia de prescrever mais TDF, então Reforcei as vantagens de Kaletra com TDF, como melhor penetração em SNC e menor perfil de nefrotoxicidade x ATV. Dra concordou, afirmando que faz parte de seu criterio para iniciar TARV.</v>
      </c>
      <c r="AG663" s="14">
        <f t="shared" si="750"/>
        <v>1</v>
      </c>
      <c r="AH663" s="14">
        <f t="shared" ref="AH663:AL663" si="763">IFERROR(FIND("#",$AF663,AG663+1),LEN($AF663)+1)</f>
        <v>268</v>
      </c>
      <c r="AI663" s="14">
        <f t="shared" si="763"/>
        <v>268</v>
      </c>
      <c r="AJ663" s="14">
        <f t="shared" si="763"/>
        <v>268</v>
      </c>
      <c r="AK663" s="14">
        <f t="shared" si="763"/>
        <v>268</v>
      </c>
      <c r="AL663" s="14">
        <f t="shared" si="763"/>
        <v>268</v>
      </c>
      <c r="AM663" s="14" t="str">
        <f t="shared" si="698"/>
        <v>#Mercado: Como comentou que tem tido uma tendencia de prescrever mais TDF, então Reforcei as vantagens de Kaletra com TDF, como melhor penetração em SNC e menor perfil de nefrotoxicidade x ATV. Dra concordou, afirmando que faz parte de seu criterio para iniciar TARV.</v>
      </c>
      <c r="AN663" s="14" t="str">
        <f t="shared" si="699"/>
        <v/>
      </c>
      <c r="AO663" s="14" t="str">
        <f t="shared" si="700"/>
        <v/>
      </c>
      <c r="AP663" s="14" t="str">
        <f t="shared" si="701"/>
        <v/>
      </c>
      <c r="AQ663" s="14" t="str">
        <f t="shared" si="702"/>
        <v/>
      </c>
      <c r="AR663" s="14" t="str">
        <f t="shared" si="703"/>
        <v/>
      </c>
    </row>
    <row r="664" spans="1:44" x14ac:dyDescent="0.25">
      <c r="A664">
        <v>1</v>
      </c>
      <c r="B664" t="s">
        <v>28</v>
      </c>
      <c r="C664">
        <v>393103</v>
      </c>
      <c r="D664" s="40">
        <v>41379.375</v>
      </c>
      <c r="E664" s="40">
        <v>41379.561805555597</v>
      </c>
      <c r="F664" s="40">
        <v>41379.683333333298</v>
      </c>
      <c r="G664" t="s">
        <v>29</v>
      </c>
      <c r="H664">
        <v>60000017153278</v>
      </c>
      <c r="I664" t="s">
        <v>436</v>
      </c>
      <c r="J664" t="s">
        <v>437</v>
      </c>
      <c r="K664" t="s">
        <v>32</v>
      </c>
      <c r="L664">
        <v>4</v>
      </c>
      <c r="M664" t="s">
        <v>33</v>
      </c>
      <c r="N664">
        <v>60000015461254</v>
      </c>
      <c r="O664">
        <v>60000016462669</v>
      </c>
      <c r="P664">
        <v>140256000001029</v>
      </c>
      <c r="R664" t="s">
        <v>34</v>
      </c>
      <c r="S664" t="s">
        <v>35</v>
      </c>
      <c r="T664" t="s">
        <v>36</v>
      </c>
      <c r="W664" t="s">
        <v>37</v>
      </c>
      <c r="AC664" t="s">
        <v>2334</v>
      </c>
      <c r="AD664" t="s">
        <v>1437</v>
      </c>
      <c r="AE664" s="14" t="str">
        <f t="shared" si="739"/>
        <v>#Mercado: Conversamos sobre sua opção terapêutica, disse que ainda tem mais pacts em uso de Biovir, porém atualmente esta optando mais por TDF. #MP: com VA, Reforcei as vantagens de Kaletra com TDF, como melhor penetração em SNC e menor perfil de nefrotoxicidade x ATV. Dr concordou dizendo que tem levado em consideração estes critérios para iniciar TARV.</v>
      </c>
      <c r="AF664" s="14" t="str">
        <f t="shared" si="749"/>
        <v>#Mercado: Conversamos sobre sua opção terapêutica, disse que ainda tem mais pacts em uso de Biovir, porém atualmente esta optando mais por TDF. #MP: com VA, Reforcei as vantagens de Kaletra com TDF, como melhor penetração em SNC e menor perfil de nefrotoxicidade x ATV. Dr concordou dizendo que tem levado em consideração estes critérios para iniciar TARV.</v>
      </c>
      <c r="AG664" s="14">
        <f t="shared" si="750"/>
        <v>1</v>
      </c>
      <c r="AH664" s="14">
        <f t="shared" ref="AH664:AL664" si="764">IFERROR(FIND("#",$AF664,AG664+1),LEN($AF664)+1)</f>
        <v>145</v>
      </c>
      <c r="AI664" s="14">
        <f t="shared" si="764"/>
        <v>357</v>
      </c>
      <c r="AJ664" s="14">
        <f t="shared" si="764"/>
        <v>357</v>
      </c>
      <c r="AK664" s="14">
        <f t="shared" si="764"/>
        <v>357</v>
      </c>
      <c r="AL664" s="14">
        <f t="shared" si="764"/>
        <v>357</v>
      </c>
      <c r="AM664" s="14" t="str">
        <f t="shared" si="698"/>
        <v>#Mercado: Conversamos sobre sua opção terapêutica, disse que ainda tem mais pacts em uso de Biovir, porém atualmente esta optando mais por TDF. #</v>
      </c>
      <c r="AN664" s="14" t="str">
        <f t="shared" si="699"/>
        <v>#MP: com VA, Reforcei as vantagens de Kaletra com TDF, como melhor penetração em SNC e menor perfil de nefrotoxicidade x ATV. Dr concordou dizendo que tem levado em consideração estes critérios para iniciar TARV.</v>
      </c>
      <c r="AO664" s="14" t="str">
        <f t="shared" si="700"/>
        <v/>
      </c>
      <c r="AP664" s="14" t="str">
        <f t="shared" si="701"/>
        <v/>
      </c>
      <c r="AQ664" s="14" t="str">
        <f t="shared" si="702"/>
        <v/>
      </c>
      <c r="AR664" s="14" t="str">
        <f t="shared" si="703"/>
        <v/>
      </c>
    </row>
    <row r="665" spans="1:44" x14ac:dyDescent="0.25">
      <c r="A665">
        <v>1</v>
      </c>
      <c r="B665" t="s">
        <v>28</v>
      </c>
      <c r="C665">
        <v>393103</v>
      </c>
      <c r="D665" s="40">
        <v>41376.694444444402</v>
      </c>
      <c r="E665" s="40">
        <v>41376.697222222203</v>
      </c>
      <c r="F665" s="40">
        <v>41379.516666666699</v>
      </c>
      <c r="G665" t="s">
        <v>110</v>
      </c>
      <c r="H665">
        <v>60000016840857</v>
      </c>
      <c r="J665" t="s">
        <v>2335</v>
      </c>
      <c r="M665" t="s">
        <v>33</v>
      </c>
      <c r="N665">
        <v>60000015461254</v>
      </c>
      <c r="O665">
        <v>60000016462669</v>
      </c>
      <c r="P665">
        <v>140256000001007</v>
      </c>
      <c r="R665" t="s">
        <v>34</v>
      </c>
      <c r="S665" t="s">
        <v>35</v>
      </c>
      <c r="W665" t="s">
        <v>37</v>
      </c>
      <c r="AC665" t="s">
        <v>2336</v>
      </c>
      <c r="AD665" t="s">
        <v>1437</v>
      </c>
      <c r="AE665" s="14" t="str">
        <f t="shared" si="739"/>
        <v>Conversamos rapidamente sobre os pacientes em tratamento, disse que tee um pequeno aumento na dispensarão dos ARV, possivelmente pelo consenso novo.</v>
      </c>
      <c r="AF665" s="14" t="str">
        <f t="shared" si="749"/>
        <v>Conversamos rapidamente sobre os pacientes em tratamento, disse que tee um pequeno aumento na dispensarão dos ARV, possivelmente pelo consenso novo.</v>
      </c>
      <c r="AG665" s="14">
        <f t="shared" si="750"/>
        <v>1</v>
      </c>
      <c r="AH665" s="14">
        <f t="shared" ref="AH665:AL665" si="765">IFERROR(FIND("#",$AF665,AG665+1),LEN($AF665)+1)</f>
        <v>149</v>
      </c>
      <c r="AI665" s="14">
        <f t="shared" si="765"/>
        <v>149</v>
      </c>
      <c r="AJ665" s="14">
        <f t="shared" si="765"/>
        <v>149</v>
      </c>
      <c r="AK665" s="14">
        <f t="shared" si="765"/>
        <v>149</v>
      </c>
      <c r="AL665" s="14">
        <f t="shared" si="765"/>
        <v>149</v>
      </c>
      <c r="AM665" s="14" t="str">
        <f t="shared" si="698"/>
        <v>Conversamos rapidamente sobre os pacientes em tratamento, disse que tee um pequeno aumento na dispensarão dos ARV, possivelmente pelo consenso novo.</v>
      </c>
      <c r="AN665" s="14" t="str">
        <f t="shared" si="699"/>
        <v/>
      </c>
      <c r="AO665" s="14" t="str">
        <f t="shared" si="700"/>
        <v/>
      </c>
      <c r="AP665" s="14" t="str">
        <f t="shared" si="701"/>
        <v/>
      </c>
      <c r="AQ665" s="14" t="str">
        <f t="shared" si="702"/>
        <v/>
      </c>
      <c r="AR665" s="14" t="str">
        <f t="shared" si="703"/>
        <v/>
      </c>
    </row>
    <row r="666" spans="1:44" x14ac:dyDescent="0.25">
      <c r="A666">
        <v>1</v>
      </c>
      <c r="B666" t="s">
        <v>28</v>
      </c>
      <c r="C666">
        <v>393103</v>
      </c>
      <c r="D666" s="40">
        <v>41376.628472222197</v>
      </c>
      <c r="E666" s="40">
        <v>41376.694444444402</v>
      </c>
      <c r="F666" s="40">
        <v>41379.516666666699</v>
      </c>
      <c r="G666" t="s">
        <v>29</v>
      </c>
      <c r="H666">
        <v>60000017152570</v>
      </c>
      <c r="I666" t="s">
        <v>2207</v>
      </c>
      <c r="J666" t="s">
        <v>2208</v>
      </c>
      <c r="K666" t="s">
        <v>41</v>
      </c>
      <c r="L666">
        <v>6</v>
      </c>
      <c r="M666" t="s">
        <v>33</v>
      </c>
      <c r="N666">
        <v>60000015461254</v>
      </c>
      <c r="O666">
        <v>60000016462669</v>
      </c>
      <c r="P666">
        <v>140256000000998</v>
      </c>
      <c r="R666" t="s">
        <v>34</v>
      </c>
      <c r="S666" t="s">
        <v>35</v>
      </c>
      <c r="T666" t="s">
        <v>36</v>
      </c>
      <c r="W666" t="s">
        <v>37</v>
      </c>
      <c r="AC666" t="s">
        <v>2337</v>
      </c>
      <c r="AD666" t="s">
        <v>1437</v>
      </c>
      <c r="AE666" s="14" t="str">
        <f t="shared" si="739"/>
        <v>Conversamos sobre o Consenso e suas preferencias, Dra disse que não tem um ARV preferido que expõe aos pacientes as opções e compartilha a decisão, buscando melhor adesão. @Medica: sobre comorbidades, disse atualmente o que mais a preocupa são as alterações renais, pois recentemente teve alguns pacientes que apresentaram alterações e afirmou que e difícil contornar este problema.*</v>
      </c>
      <c r="AF666" s="14" t="str">
        <f t="shared" si="749"/>
        <v>Conversamos sobre o Consenso e suas preferencias, Dra disse que não tem um ARV preferido que expõe aos pacientes as opções e compartilha a decisão, buscando melhor adesão. @Medica: sobre comorbidades, disse atualmente o que mais a preocupa são as alterações renais, pois recentemente teve alguns pacientes que apresentaram alterações e afirmou que e difícil contornar este problema.*</v>
      </c>
      <c r="AG666" s="14">
        <f t="shared" si="750"/>
        <v>1</v>
      </c>
      <c r="AH666" s="14">
        <f t="shared" ref="AH666:AL666" si="766">IFERROR(FIND("#",$AF666,AG666+1),LEN($AF666)+1)</f>
        <v>384</v>
      </c>
      <c r="AI666" s="14">
        <f t="shared" si="766"/>
        <v>384</v>
      </c>
      <c r="AJ666" s="14">
        <f t="shared" si="766"/>
        <v>384</v>
      </c>
      <c r="AK666" s="14">
        <f t="shared" si="766"/>
        <v>384</v>
      </c>
      <c r="AL666" s="14">
        <f t="shared" si="766"/>
        <v>384</v>
      </c>
      <c r="AM666" s="14" t="str">
        <f t="shared" si="698"/>
        <v>Conversamos sobre o Consenso e suas preferencias, Dra disse que não tem um ARV preferido que expõe aos pacientes as opções e compartilha a decisão, buscando melhor adesão. @Medica: sobre comorbidades, disse atualmente o que mais a preocupa são as alterações renais, pois recentemente teve alguns pacientes que apresentaram alterações e afirmou que e difícil contornar este problema.*</v>
      </c>
      <c r="AN666" s="14" t="str">
        <f t="shared" si="699"/>
        <v/>
      </c>
      <c r="AO666" s="14" t="str">
        <f t="shared" si="700"/>
        <v/>
      </c>
      <c r="AP666" s="14" t="str">
        <f t="shared" si="701"/>
        <v/>
      </c>
      <c r="AQ666" s="14" t="str">
        <f t="shared" si="702"/>
        <v/>
      </c>
      <c r="AR666" s="14" t="str">
        <f t="shared" si="703"/>
        <v/>
      </c>
    </row>
    <row r="667" spans="1:44" x14ac:dyDescent="0.25">
      <c r="A667">
        <v>1</v>
      </c>
      <c r="B667" t="s">
        <v>28</v>
      </c>
      <c r="C667">
        <v>393103</v>
      </c>
      <c r="D667" s="40">
        <v>41376.628472222197</v>
      </c>
      <c r="E667" s="40">
        <v>41376.694444444402</v>
      </c>
      <c r="F667" s="40">
        <v>41379.516666666699</v>
      </c>
      <c r="G667" t="s">
        <v>29</v>
      </c>
      <c r="H667">
        <v>60000017152570</v>
      </c>
      <c r="I667" t="s">
        <v>2207</v>
      </c>
      <c r="J667" t="s">
        <v>2208</v>
      </c>
      <c r="K667" t="s">
        <v>41</v>
      </c>
      <c r="L667">
        <v>6</v>
      </c>
      <c r="M667" t="s">
        <v>33</v>
      </c>
      <c r="N667">
        <v>60000015461254</v>
      </c>
      <c r="O667">
        <v>60000016462669</v>
      </c>
      <c r="P667">
        <v>140256000000998</v>
      </c>
      <c r="R667" t="s">
        <v>34</v>
      </c>
      <c r="S667" t="s">
        <v>35</v>
      </c>
      <c r="T667" t="s">
        <v>36</v>
      </c>
      <c r="W667" t="s">
        <v>37</v>
      </c>
      <c r="AC667" t="s">
        <v>2337</v>
      </c>
      <c r="AD667" t="s">
        <v>1437</v>
      </c>
      <c r="AE667" s="14" t="str">
        <f t="shared" si="739"/>
        <v>Conversamos sobre o Consenso e suas preferencias, Dra disse que não tem um ARV preferido que expõe aos pacientes as opções e compartilha a decisão, buscando melhor adesão. @Medica: sobre comorbidades, disse atualmente o que mais a preocupa são as alterações renais, pois recentemente teve alguns pacientes que apresentaram alterações e afirmou que e difícil contornar este problema.*</v>
      </c>
      <c r="AF667" s="14" t="str">
        <f t="shared" si="749"/>
        <v>Conversamos sobre o Consenso e suas preferencias, Dra disse que não tem um ARV preferido que expõe aos pacientes as opções e compartilha a decisão, buscando melhor adesão. @Medica: sobre comorbidades, disse atualmente o que mais a preocupa são as alterações renais, pois recentemente teve alguns pacientes que apresentaram alterações e afirmou que e difícil contornar este problema.*</v>
      </c>
      <c r="AG667" s="14">
        <f t="shared" si="750"/>
        <v>1</v>
      </c>
      <c r="AH667" s="14">
        <f t="shared" ref="AH667:AL667" si="767">IFERROR(FIND("#",$AF667,AG667+1),LEN($AF667)+1)</f>
        <v>384</v>
      </c>
      <c r="AI667" s="14">
        <f t="shared" si="767"/>
        <v>384</v>
      </c>
      <c r="AJ667" s="14">
        <f t="shared" si="767"/>
        <v>384</v>
      </c>
      <c r="AK667" s="14">
        <f t="shared" si="767"/>
        <v>384</v>
      </c>
      <c r="AL667" s="14">
        <f t="shared" si="767"/>
        <v>384</v>
      </c>
      <c r="AM667" s="14" t="str">
        <f t="shared" si="698"/>
        <v>Conversamos sobre o Consenso e suas preferencias, Dra disse que não tem um ARV preferido que expõe aos pacientes as opções e compartilha a decisão, buscando melhor adesão. @Medica: sobre comorbidades, disse atualmente o que mais a preocupa são as alterações renais, pois recentemente teve alguns pacientes que apresentaram alterações e afirmou que e difícil contornar este problema.*</v>
      </c>
      <c r="AN667" s="14" t="str">
        <f t="shared" si="699"/>
        <v/>
      </c>
      <c r="AO667" s="14" t="str">
        <f t="shared" si="700"/>
        <v/>
      </c>
      <c r="AP667" s="14" t="str">
        <f t="shared" si="701"/>
        <v/>
      </c>
      <c r="AQ667" s="14" t="str">
        <f t="shared" si="702"/>
        <v/>
      </c>
      <c r="AR667" s="14" t="str">
        <f t="shared" si="703"/>
        <v/>
      </c>
    </row>
    <row r="668" spans="1:44" x14ac:dyDescent="0.25">
      <c r="A668">
        <v>1</v>
      </c>
      <c r="B668" t="s">
        <v>28</v>
      </c>
      <c r="C668">
        <v>393103</v>
      </c>
      <c r="D668" s="40">
        <v>41376.444444444402</v>
      </c>
      <c r="E668" s="40">
        <v>41376.5402777778</v>
      </c>
      <c r="F668" s="40">
        <v>41376.512499999997</v>
      </c>
      <c r="G668" t="s">
        <v>29</v>
      </c>
      <c r="H668">
        <v>60000012270539</v>
      </c>
      <c r="I668" t="s">
        <v>408</v>
      </c>
      <c r="J668" t="s">
        <v>409</v>
      </c>
      <c r="K668" t="s">
        <v>41</v>
      </c>
      <c r="L668">
        <v>6</v>
      </c>
      <c r="M668" t="s">
        <v>33</v>
      </c>
      <c r="N668">
        <v>60000015461254</v>
      </c>
      <c r="O668">
        <v>60000016462669</v>
      </c>
      <c r="P668">
        <v>140256000000947</v>
      </c>
      <c r="R668" t="s">
        <v>34</v>
      </c>
      <c r="S668" t="s">
        <v>35</v>
      </c>
      <c r="T668" t="s">
        <v>36</v>
      </c>
      <c r="W668" t="s">
        <v>37</v>
      </c>
      <c r="AC668" t="s">
        <v>2338</v>
      </c>
      <c r="AD668" t="s">
        <v>1437</v>
      </c>
      <c r="AE668" s="14" t="str">
        <f t="shared" si="739"/>
        <v>Conversamosmsobre sua participação no ATHUS, pois informou não poderia mais participar devido ao plantão do sábado. Como estava realmente muito interessado em comparecer, fechamos que poderá ir na quinta e assistir as aulas da sexta e retornar no primeiro horario do sábado. Ficou muito contente com a alternativa e confirmou sua presença.</v>
      </c>
      <c r="AF668" s="14" t="str">
        <f t="shared" si="749"/>
        <v>Conversamosmsobre sua participação no ATHUS, pois informou não poderia mais participar devido ao plantão do sábado. Como estava realmente muito interessado em comparecer, fechamos que poderá ir na quinta e assistir as aulas da sexta e retornar no primeiro horario do sábado. Ficou muito contente com a alternativa e confirmou sua presença.</v>
      </c>
      <c r="AG668" s="14">
        <f t="shared" si="750"/>
        <v>1</v>
      </c>
      <c r="AH668" s="14">
        <f t="shared" ref="AH668:AL668" si="768">IFERROR(FIND("#",$AF668,AG668+1),LEN($AF668)+1)</f>
        <v>340</v>
      </c>
      <c r="AI668" s="14">
        <f t="shared" si="768"/>
        <v>340</v>
      </c>
      <c r="AJ668" s="14">
        <f t="shared" si="768"/>
        <v>340</v>
      </c>
      <c r="AK668" s="14">
        <f t="shared" si="768"/>
        <v>340</v>
      </c>
      <c r="AL668" s="14">
        <f t="shared" si="768"/>
        <v>340</v>
      </c>
      <c r="AM668" s="14" t="str">
        <f t="shared" si="698"/>
        <v>Conversamosmsobre sua participação no ATHUS, pois informou não poderia mais participar devido ao plantão do sábado. Como estava realmente muito interessado em comparecer, fechamos que poderá ir na quinta e assistir as aulas da sexta e retornar no primeiro horario do sábado. Ficou muito contente com a alternativa e confirmou sua presença.</v>
      </c>
      <c r="AN668" s="14" t="str">
        <f t="shared" si="699"/>
        <v/>
      </c>
      <c r="AO668" s="14" t="str">
        <f t="shared" si="700"/>
        <v/>
      </c>
      <c r="AP668" s="14" t="str">
        <f t="shared" si="701"/>
        <v/>
      </c>
      <c r="AQ668" s="14" t="str">
        <f t="shared" si="702"/>
        <v/>
      </c>
      <c r="AR668" s="14" t="str">
        <f t="shared" si="703"/>
        <v/>
      </c>
    </row>
    <row r="669" spans="1:44" x14ac:dyDescent="0.25">
      <c r="A669">
        <v>1</v>
      </c>
      <c r="B669" t="s">
        <v>28</v>
      </c>
      <c r="C669">
        <v>393103</v>
      </c>
      <c r="D669" s="40">
        <v>41376.444444444402</v>
      </c>
      <c r="E669" s="40">
        <v>41376.5402777778</v>
      </c>
      <c r="F669" s="40">
        <v>41376.512499999997</v>
      </c>
      <c r="G669" t="s">
        <v>29</v>
      </c>
      <c r="H669">
        <v>60000012270539</v>
      </c>
      <c r="I669" t="s">
        <v>408</v>
      </c>
      <c r="J669" t="s">
        <v>409</v>
      </c>
      <c r="K669" t="s">
        <v>41</v>
      </c>
      <c r="L669">
        <v>6</v>
      </c>
      <c r="M669" t="s">
        <v>33</v>
      </c>
      <c r="N669">
        <v>60000015461254</v>
      </c>
      <c r="O669">
        <v>60000016462669</v>
      </c>
      <c r="P669">
        <v>140256000000947</v>
      </c>
      <c r="R669" t="s">
        <v>34</v>
      </c>
      <c r="S669" t="s">
        <v>35</v>
      </c>
      <c r="T669" t="s">
        <v>36</v>
      </c>
      <c r="W669" t="s">
        <v>37</v>
      </c>
      <c r="AC669" t="s">
        <v>2338</v>
      </c>
      <c r="AD669" t="s">
        <v>1437</v>
      </c>
      <c r="AE669" s="14" t="str">
        <f t="shared" si="739"/>
        <v>Conversamosmsobre sua participação no ATHUS, pois informou não poderia mais participar devido ao plantão do sábado. Como estava realmente muito interessado em comparecer, fechamos que poderá ir na quinta e assistir as aulas da sexta e retornar no primeiro horario do sábado. Ficou muito contente com a alternativa e confirmou sua presença.</v>
      </c>
      <c r="AF669" s="14" t="str">
        <f t="shared" si="749"/>
        <v>Conversamosmsobre sua participação no ATHUS, pois informou não poderia mais participar devido ao plantão do sábado. Como estava realmente muito interessado em comparecer, fechamos que poderá ir na quinta e assistir as aulas da sexta e retornar no primeiro horario do sábado. Ficou muito contente com a alternativa e confirmou sua presença.</v>
      </c>
      <c r="AG669" s="14">
        <f t="shared" si="750"/>
        <v>1</v>
      </c>
      <c r="AH669" s="14">
        <f t="shared" ref="AH669:AL669" si="769">IFERROR(FIND("#",$AF669,AG669+1),LEN($AF669)+1)</f>
        <v>340</v>
      </c>
      <c r="AI669" s="14">
        <f t="shared" si="769"/>
        <v>340</v>
      </c>
      <c r="AJ669" s="14">
        <f t="shared" si="769"/>
        <v>340</v>
      </c>
      <c r="AK669" s="14">
        <f t="shared" si="769"/>
        <v>340</v>
      </c>
      <c r="AL669" s="14">
        <f t="shared" si="769"/>
        <v>340</v>
      </c>
      <c r="AM669" s="14" t="str">
        <f t="shared" si="698"/>
        <v>Conversamosmsobre sua participação no ATHUS, pois informou não poderia mais participar devido ao plantão do sábado. Como estava realmente muito interessado em comparecer, fechamos que poderá ir na quinta e assistir as aulas da sexta e retornar no primeiro horario do sábado. Ficou muito contente com a alternativa e confirmou sua presença.</v>
      </c>
      <c r="AN669" s="14" t="str">
        <f t="shared" si="699"/>
        <v/>
      </c>
      <c r="AO669" s="14" t="str">
        <f t="shared" si="700"/>
        <v/>
      </c>
      <c r="AP669" s="14" t="str">
        <f t="shared" si="701"/>
        <v/>
      </c>
      <c r="AQ669" s="14" t="str">
        <f t="shared" si="702"/>
        <v/>
      </c>
      <c r="AR669" s="14" t="str">
        <f t="shared" si="703"/>
        <v/>
      </c>
    </row>
    <row r="670" spans="1:44" x14ac:dyDescent="0.25">
      <c r="A670">
        <v>1</v>
      </c>
      <c r="B670" t="s">
        <v>28</v>
      </c>
      <c r="C670">
        <v>393103</v>
      </c>
      <c r="D670" s="40">
        <v>41376.375</v>
      </c>
      <c r="E670" s="40">
        <v>41376.536805555603</v>
      </c>
      <c r="F670" s="40">
        <v>41376.512499999997</v>
      </c>
      <c r="G670" t="s">
        <v>29</v>
      </c>
      <c r="H670">
        <v>60000012362347</v>
      </c>
      <c r="I670" t="s">
        <v>2339</v>
      </c>
      <c r="J670" t="s">
        <v>2340</v>
      </c>
      <c r="K670" t="s">
        <v>41</v>
      </c>
      <c r="L670">
        <v>3</v>
      </c>
      <c r="M670" t="s">
        <v>33</v>
      </c>
      <c r="N670">
        <v>60000015461254</v>
      </c>
      <c r="O670">
        <v>60000016462669</v>
      </c>
      <c r="P670">
        <v>140256000000938</v>
      </c>
      <c r="R670" t="s">
        <v>34</v>
      </c>
      <c r="S670" t="s">
        <v>35</v>
      </c>
      <c r="T670" t="s">
        <v>36</v>
      </c>
      <c r="W670" t="s">
        <v>37</v>
      </c>
      <c r="AC670" t="s">
        <v>2341</v>
      </c>
      <c r="AD670" t="s">
        <v>1437</v>
      </c>
      <c r="AE670" s="14" t="str">
        <f t="shared" si="739"/>
        <v>#Mercado: @medica: comentou que como estão sem infecto/pediatra, começou a Atender algumas crianças e adolescentes e perguntou sobre o uso de kaletra dose única neste perfil. Informei que não existem estudos para esta faixa etária, então não recomendamos.* Perguntei quanto a sua conduta em relação ao novo consenso, informou que individualiza o tratamento, porém é mais comum iniciar com EFV e o seu ITRN e TDF.Comentei dos melhor perfil de tolerabilidade de Kaletra+TDF x ATV na funcao renal e ao EFV no SNC.</v>
      </c>
      <c r="AF670" s="14" t="str">
        <f t="shared" si="749"/>
        <v>#Mercado: @medica: comentou que como estão sem infecto/pediatra, começou a Atender algumas crianças e adolescentes e perguntou sobre o uso de kaletra dose única neste perfil. Informei que não existem estudos para esta faixa etária, então não recomendamos.* Perguntei quanto a sua conduta em relação ao novo consenso, informou que individualiza o tratamento, porém é mais comum iniciar com EFV e o seu ITRN e TDF.Comentei dos melhor perfil de tolerabilidade de Kaletra+TDF x ATV na funcao renal e ao EFV no SNC.</v>
      </c>
      <c r="AG670" s="14">
        <f t="shared" si="750"/>
        <v>1</v>
      </c>
      <c r="AH670" s="14">
        <f t="shared" ref="AH670:AL670" si="770">IFERROR(FIND("#",$AF670,AG670+1),LEN($AF670)+1)</f>
        <v>511</v>
      </c>
      <c r="AI670" s="14">
        <f t="shared" si="770"/>
        <v>511</v>
      </c>
      <c r="AJ670" s="14">
        <f t="shared" si="770"/>
        <v>511</v>
      </c>
      <c r="AK670" s="14">
        <f t="shared" si="770"/>
        <v>511</v>
      </c>
      <c r="AL670" s="14">
        <f t="shared" si="770"/>
        <v>511</v>
      </c>
      <c r="AM670" s="14" t="str">
        <f t="shared" ref="AM670:AM733" si="771">MID($AF670,AG670,IF(AG670=1,AH670,(AH670-AG670)))</f>
        <v>#Mercado: @medica: comentou que como estão sem infecto/pediatra, começou a Atender algumas crianças e adolescentes e perguntou sobre o uso de kaletra dose única neste perfil. Informei que não existem estudos para esta faixa etária, então não recomendamos.* Perguntei quanto a sua conduta em relação ao novo consenso, informou que individualiza o tratamento, porém é mais comum iniciar com EFV e o seu ITRN e TDF.Comentei dos melhor perfil de tolerabilidade de Kaletra+TDF x ATV na funcao renal e ao EFV no SNC.</v>
      </c>
      <c r="AN670" s="14" t="str">
        <f t="shared" ref="AN670:AN733" si="772">IF(AH670=AI670,"",MID($AF670,AH670,AI670-AH670))</f>
        <v/>
      </c>
      <c r="AO670" s="14" t="str">
        <f t="shared" ref="AO670:AO733" si="773">IF(AI670=AJ670,"",MID($AF670,AI670,AJ670-AI670))</f>
        <v/>
      </c>
      <c r="AP670" s="14" t="str">
        <f t="shared" ref="AP670:AP733" si="774">IF(AJ670=AK670,"",MID($AF670,AJ670,AK670-AJ670))</f>
        <v/>
      </c>
      <c r="AQ670" s="14" t="str">
        <f t="shared" ref="AQ670:AQ733" si="775">IF(AK670=AL670,"",MID($AF670,AK670,AL670-AK670))</f>
        <v/>
      </c>
      <c r="AR670" s="14" t="str">
        <f t="shared" ref="AR670:AR733" si="776">IF(AL670=AK670,"",MID($AF670,AL670,LEN(AF670)-AL670))</f>
        <v/>
      </c>
    </row>
    <row r="671" spans="1:44" x14ac:dyDescent="0.25">
      <c r="A671">
        <v>1</v>
      </c>
      <c r="B671" t="s">
        <v>28</v>
      </c>
      <c r="C671">
        <v>393103</v>
      </c>
      <c r="D671" s="40">
        <v>41376.347222222197</v>
      </c>
      <c r="E671" s="40">
        <v>41376.528472222199</v>
      </c>
      <c r="F671" s="40">
        <v>41376.494444444397</v>
      </c>
      <c r="G671" t="s">
        <v>110</v>
      </c>
      <c r="H671">
        <v>60000016840961</v>
      </c>
      <c r="J671" t="s">
        <v>2342</v>
      </c>
      <c r="M671" t="s">
        <v>33</v>
      </c>
      <c r="N671">
        <v>60000015461254</v>
      </c>
      <c r="O671">
        <v>60000016462669</v>
      </c>
      <c r="P671">
        <v>140256000000918</v>
      </c>
      <c r="R671" t="s">
        <v>34</v>
      </c>
      <c r="S671" t="s">
        <v>35</v>
      </c>
      <c r="W671" t="s">
        <v>37</v>
      </c>
      <c r="AC671" t="s">
        <v>2343</v>
      </c>
      <c r="AD671" t="s">
        <v>1437</v>
      </c>
      <c r="AE671" s="14" t="str">
        <f t="shared" si="739"/>
        <v>Informou que como mudaram e endereço, alguns pacientes deixaram de retirar o tratamento, mas acredita que no próximo mês estará normalizado. Não notou mudança na prescrição dos médicos quanto ao inicio de TARV.</v>
      </c>
      <c r="AF671" s="14" t="str">
        <f t="shared" si="749"/>
        <v>Informou que como mudaram e endereço, alguns pacientes deixaram de retirar o tratamento, mas acredita que no próximo mês estará normalizado. Não notou mudança na prescrição dos médicos quanto ao inicio de TARV.</v>
      </c>
      <c r="AG671" s="14">
        <f t="shared" si="750"/>
        <v>1</v>
      </c>
      <c r="AH671" s="14">
        <f t="shared" ref="AH671:AL671" si="777">IFERROR(FIND("#",$AF671,AG671+1),LEN($AF671)+1)</f>
        <v>211</v>
      </c>
      <c r="AI671" s="14">
        <f t="shared" si="777"/>
        <v>211</v>
      </c>
      <c r="AJ671" s="14">
        <f t="shared" si="777"/>
        <v>211</v>
      </c>
      <c r="AK671" s="14">
        <f t="shared" si="777"/>
        <v>211</v>
      </c>
      <c r="AL671" s="14">
        <f t="shared" si="777"/>
        <v>211</v>
      </c>
      <c r="AM671" s="14" t="str">
        <f t="shared" si="771"/>
        <v>Informou que como mudaram e endereço, alguns pacientes deixaram de retirar o tratamento, mas acredita que no próximo mês estará normalizado. Não notou mudança na prescrição dos médicos quanto ao inicio de TARV.</v>
      </c>
      <c r="AN671" s="14" t="str">
        <f t="shared" si="772"/>
        <v/>
      </c>
      <c r="AO671" s="14" t="str">
        <f t="shared" si="773"/>
        <v/>
      </c>
      <c r="AP671" s="14" t="str">
        <f t="shared" si="774"/>
        <v/>
      </c>
      <c r="AQ671" s="14" t="str">
        <f t="shared" si="775"/>
        <v/>
      </c>
      <c r="AR671" s="14" t="str">
        <f t="shared" si="776"/>
        <v/>
      </c>
    </row>
    <row r="672" spans="1:44" x14ac:dyDescent="0.25">
      <c r="A672">
        <v>1</v>
      </c>
      <c r="B672" t="s">
        <v>28</v>
      </c>
      <c r="C672">
        <v>393103</v>
      </c>
      <c r="D672" s="40">
        <v>41375.708333333299</v>
      </c>
      <c r="E672" s="40">
        <v>41375.827083333301</v>
      </c>
      <c r="F672" s="40">
        <v>41376.409722222197</v>
      </c>
      <c r="G672" t="s">
        <v>29</v>
      </c>
      <c r="H672">
        <v>60000012355571</v>
      </c>
      <c r="I672" t="s">
        <v>2300</v>
      </c>
      <c r="J672" t="s">
        <v>2301</v>
      </c>
      <c r="K672" t="s">
        <v>32</v>
      </c>
      <c r="L672">
        <v>4</v>
      </c>
      <c r="M672" t="s">
        <v>33</v>
      </c>
      <c r="N672">
        <v>60000015461254</v>
      </c>
      <c r="O672">
        <v>60000016462669</v>
      </c>
      <c r="P672">
        <v>140256000000909</v>
      </c>
      <c r="R672" t="s">
        <v>34</v>
      </c>
      <c r="S672" t="s">
        <v>35</v>
      </c>
      <c r="T672" t="s">
        <v>36</v>
      </c>
      <c r="W672" t="s">
        <v>37</v>
      </c>
      <c r="AC672" t="s">
        <v>2344</v>
      </c>
      <c r="AD672" t="s">
        <v>1437</v>
      </c>
      <c r="AE672" s="14" t="str">
        <f t="shared" si="739"/>
        <v>Conversamos rapidamente sobre o material entreguem na ultima visita, disse que deu uma olhada, mas demonstrou pouco interesse.</v>
      </c>
      <c r="AF672" s="14" t="str">
        <f t="shared" si="749"/>
        <v>Conversamos rapidamente sobre o material entreguem na ultima visita, disse que deu uma olhada, mas demonstrou pouco interesse.</v>
      </c>
      <c r="AG672" s="14">
        <f t="shared" si="750"/>
        <v>1</v>
      </c>
      <c r="AH672" s="14">
        <f t="shared" ref="AH672:AL672" si="778">IFERROR(FIND("#",$AF672,AG672+1),LEN($AF672)+1)</f>
        <v>127</v>
      </c>
      <c r="AI672" s="14">
        <f t="shared" si="778"/>
        <v>127</v>
      </c>
      <c r="AJ672" s="14">
        <f t="shared" si="778"/>
        <v>127</v>
      </c>
      <c r="AK672" s="14">
        <f t="shared" si="778"/>
        <v>127</v>
      </c>
      <c r="AL672" s="14">
        <f t="shared" si="778"/>
        <v>127</v>
      </c>
      <c r="AM672" s="14" t="str">
        <f t="shared" si="771"/>
        <v>Conversamos rapidamente sobre o material entreguem na ultima visita, disse que deu uma olhada, mas demonstrou pouco interesse.</v>
      </c>
      <c r="AN672" s="14" t="str">
        <f t="shared" si="772"/>
        <v/>
      </c>
      <c r="AO672" s="14" t="str">
        <f t="shared" si="773"/>
        <v/>
      </c>
      <c r="AP672" s="14" t="str">
        <f t="shared" si="774"/>
        <v/>
      </c>
      <c r="AQ672" s="14" t="str">
        <f t="shared" si="775"/>
        <v/>
      </c>
      <c r="AR672" s="14" t="str">
        <f t="shared" si="776"/>
        <v/>
      </c>
    </row>
    <row r="673" spans="1:44" x14ac:dyDescent="0.25">
      <c r="A673">
        <v>1</v>
      </c>
      <c r="B673" t="s">
        <v>28</v>
      </c>
      <c r="C673">
        <v>393103</v>
      </c>
      <c r="D673" s="40">
        <v>41375.659722222197</v>
      </c>
      <c r="E673" s="40">
        <v>41375.822222222203</v>
      </c>
      <c r="F673" s="40">
        <v>41376.409722222197</v>
      </c>
      <c r="G673" t="s">
        <v>29</v>
      </c>
      <c r="H673">
        <v>60000012283975</v>
      </c>
      <c r="I673" t="s">
        <v>2345</v>
      </c>
      <c r="J673" t="s">
        <v>2346</v>
      </c>
      <c r="K673" t="s">
        <v>32</v>
      </c>
      <c r="L673">
        <v>3</v>
      </c>
      <c r="M673" t="s">
        <v>33</v>
      </c>
      <c r="N673">
        <v>60000015461254</v>
      </c>
      <c r="O673">
        <v>60000016462669</v>
      </c>
      <c r="P673">
        <v>140256000000900</v>
      </c>
      <c r="R673" t="s">
        <v>34</v>
      </c>
      <c r="S673" t="s">
        <v>35</v>
      </c>
      <c r="T673" t="s">
        <v>36</v>
      </c>
      <c r="W673" t="s">
        <v>37</v>
      </c>
      <c r="AC673" t="s">
        <v>2347</v>
      </c>
      <c r="AD673" t="s">
        <v>1437</v>
      </c>
      <c r="AE673" s="14" t="str">
        <f t="shared" si="739"/>
        <v>#MP: Conversamos sobre o material de sorodiscordante, dr disse que o material estava muito bem escrito, porém confessa que não esta indicando para todos os casos que atende. Gosta e Kaletra mas prefere a posologia QD.</v>
      </c>
      <c r="AF673" s="14" t="str">
        <f t="shared" si="749"/>
        <v>#MP: Conversamos sobre o material de sorodiscordante, dr disse que o material estava muito bem escrito, porém confessa que não esta indicando para todos os casos que atende. Gosta e Kaletra mas prefere a posologia QD.</v>
      </c>
      <c r="AG673" s="14">
        <f t="shared" si="750"/>
        <v>1</v>
      </c>
      <c r="AH673" s="14">
        <f t="shared" ref="AH673:AL673" si="779">IFERROR(FIND("#",$AF673,AG673+1),LEN($AF673)+1)</f>
        <v>218</v>
      </c>
      <c r="AI673" s="14">
        <f t="shared" si="779"/>
        <v>218</v>
      </c>
      <c r="AJ673" s="14">
        <f t="shared" si="779"/>
        <v>218</v>
      </c>
      <c r="AK673" s="14">
        <f t="shared" si="779"/>
        <v>218</v>
      </c>
      <c r="AL673" s="14">
        <f t="shared" si="779"/>
        <v>218</v>
      </c>
      <c r="AM673" s="14" t="str">
        <f t="shared" si="771"/>
        <v>#MP: Conversamos sobre o material de sorodiscordante, dr disse que o material estava muito bem escrito, porém confessa que não esta indicando para todos os casos que atende. Gosta e Kaletra mas prefere a posologia QD.</v>
      </c>
      <c r="AN673" s="14" t="str">
        <f t="shared" si="772"/>
        <v/>
      </c>
      <c r="AO673" s="14" t="str">
        <f t="shared" si="773"/>
        <v/>
      </c>
      <c r="AP673" s="14" t="str">
        <f t="shared" si="774"/>
        <v/>
      </c>
      <c r="AQ673" s="14" t="str">
        <f t="shared" si="775"/>
        <v/>
      </c>
      <c r="AR673" s="14" t="str">
        <f t="shared" si="776"/>
        <v/>
      </c>
    </row>
    <row r="674" spans="1:44" x14ac:dyDescent="0.25">
      <c r="A674">
        <v>1</v>
      </c>
      <c r="B674" t="s">
        <v>28</v>
      </c>
      <c r="C674">
        <v>393103</v>
      </c>
      <c r="D674" s="40">
        <v>41375.597222222197</v>
      </c>
      <c r="E674" s="40">
        <v>41375.684722222199</v>
      </c>
      <c r="F674" s="40">
        <v>41375.739583333299</v>
      </c>
      <c r="G674" t="s">
        <v>29</v>
      </c>
      <c r="H674">
        <v>60000012250291</v>
      </c>
      <c r="I674" t="s">
        <v>2348</v>
      </c>
      <c r="J674" t="s">
        <v>2349</v>
      </c>
      <c r="K674" t="s">
        <v>41</v>
      </c>
      <c r="L674">
        <v>3</v>
      </c>
      <c r="M674" t="s">
        <v>33</v>
      </c>
      <c r="N674">
        <v>60000015461254</v>
      </c>
      <c r="O674">
        <v>60000016462669</v>
      </c>
      <c r="P674">
        <v>140256000000891</v>
      </c>
      <c r="R674" t="s">
        <v>34</v>
      </c>
      <c r="S674" t="s">
        <v>35</v>
      </c>
      <c r="T674" t="s">
        <v>36</v>
      </c>
      <c r="W674" t="s">
        <v>37</v>
      </c>
      <c r="AC674" t="s">
        <v>2350</v>
      </c>
      <c r="AD674" t="s">
        <v>1437</v>
      </c>
      <c r="AE674" s="14" t="str">
        <f t="shared" si="739"/>
        <v>Dr terminou a residência e agora esta atuando mais em enfermarias, onde vê Alguns casos de e diagnostico novo de HIV, por internação. Informo que deve voltar a fazer ambulatório nos próximos dias em santo André, onde terá mais oportunidade de prescrever Kaletra.</v>
      </c>
      <c r="AF674" s="14" t="str">
        <f t="shared" si="749"/>
        <v>Dr terminou a residência e agora esta atuando mais em enfermarias, onde vê Alguns casos de e diagnostico novo de HIV, por internação. Informo que deve voltar a fazer ambulatório nos próximos dias em santo André, onde terá mais oportunidade de prescrever Kaletra.</v>
      </c>
      <c r="AG674" s="14">
        <f t="shared" si="750"/>
        <v>1</v>
      </c>
      <c r="AH674" s="14">
        <f t="shared" ref="AH674:AL674" si="780">IFERROR(FIND("#",$AF674,AG674+1),LEN($AF674)+1)</f>
        <v>263</v>
      </c>
      <c r="AI674" s="14">
        <f t="shared" si="780"/>
        <v>263</v>
      </c>
      <c r="AJ674" s="14">
        <f t="shared" si="780"/>
        <v>263</v>
      </c>
      <c r="AK674" s="14">
        <f t="shared" si="780"/>
        <v>263</v>
      </c>
      <c r="AL674" s="14">
        <f t="shared" si="780"/>
        <v>263</v>
      </c>
      <c r="AM674" s="14" t="str">
        <f t="shared" si="771"/>
        <v>Dr terminou a residência e agora esta atuando mais em enfermarias, onde vê Alguns casos de e diagnostico novo de HIV, por internação. Informo que deve voltar a fazer ambulatório nos próximos dias em santo André, onde terá mais oportunidade de prescrever Kaletra.</v>
      </c>
      <c r="AN674" s="14" t="str">
        <f t="shared" si="772"/>
        <v/>
      </c>
      <c r="AO674" s="14" t="str">
        <f t="shared" si="773"/>
        <v/>
      </c>
      <c r="AP674" s="14" t="str">
        <f t="shared" si="774"/>
        <v/>
      </c>
      <c r="AQ674" s="14" t="str">
        <f t="shared" si="775"/>
        <v/>
      </c>
      <c r="AR674" s="14" t="str">
        <f t="shared" si="776"/>
        <v/>
      </c>
    </row>
    <row r="675" spans="1:44" x14ac:dyDescent="0.25">
      <c r="A675">
        <v>1</v>
      </c>
      <c r="B675" t="s">
        <v>28</v>
      </c>
      <c r="C675">
        <v>393103</v>
      </c>
      <c r="D675" s="40">
        <v>41375.46875</v>
      </c>
      <c r="E675" s="40">
        <v>41375.681250000001</v>
      </c>
      <c r="F675" s="40">
        <v>41375.643750000003</v>
      </c>
      <c r="G675" t="s">
        <v>29</v>
      </c>
      <c r="H675">
        <v>60000012391979</v>
      </c>
      <c r="I675" t="s">
        <v>2351</v>
      </c>
      <c r="J675" t="s">
        <v>2352</v>
      </c>
      <c r="K675" t="s">
        <v>32</v>
      </c>
      <c r="L675">
        <v>3</v>
      </c>
      <c r="M675" t="s">
        <v>33</v>
      </c>
      <c r="N675">
        <v>60000015461254</v>
      </c>
      <c r="O675">
        <v>60000016462669</v>
      </c>
      <c r="P675">
        <v>140256000000868</v>
      </c>
      <c r="R675" t="s">
        <v>34</v>
      </c>
      <c r="S675" t="s">
        <v>35</v>
      </c>
      <c r="T675" t="s">
        <v>36</v>
      </c>
      <c r="W675" t="s">
        <v>37</v>
      </c>
      <c r="AC675" t="s">
        <v>2353</v>
      </c>
      <c r="AD675" t="s">
        <v>1437</v>
      </c>
      <c r="AE675" s="14" t="str">
        <f t="shared" si="739"/>
        <v>Conversamos sobre o impacto dos ARV na função renal dos pacts, dr disse que monitora os pacientes pelo menos 3x ao ano. Informou que continua recebendo alguns casos de diagnostico novo de HIV, porém o no seu ambulatório o predomínio é HCV.</v>
      </c>
      <c r="AF675" s="14" t="str">
        <f t="shared" si="749"/>
        <v>Conversamos sobre o impacto dos ARV na função renal dos pacts, dr disse que monitora os pacientes pelo menos 3x ao ano. Informou que continua recebendo alguns casos de diagnostico novo de HIV, porém o no seu ambulatório o predomínio é HCV.</v>
      </c>
      <c r="AG675" s="14">
        <f t="shared" si="750"/>
        <v>1</v>
      </c>
      <c r="AH675" s="14">
        <f t="shared" ref="AH675:AL675" si="781">IFERROR(FIND("#",$AF675,AG675+1),LEN($AF675)+1)</f>
        <v>240</v>
      </c>
      <c r="AI675" s="14">
        <f t="shared" si="781"/>
        <v>240</v>
      </c>
      <c r="AJ675" s="14">
        <f t="shared" si="781"/>
        <v>240</v>
      </c>
      <c r="AK675" s="14">
        <f t="shared" si="781"/>
        <v>240</v>
      </c>
      <c r="AL675" s="14">
        <f t="shared" si="781"/>
        <v>240</v>
      </c>
      <c r="AM675" s="14" t="str">
        <f t="shared" si="771"/>
        <v>Conversamos sobre o impacto dos ARV na função renal dos pacts, dr disse que monitora os pacientes pelo menos 3x ao ano. Informou que continua recebendo alguns casos de diagnostico novo de HIV, porém o no seu ambulatório o predomínio é HCV.</v>
      </c>
      <c r="AN675" s="14" t="str">
        <f t="shared" si="772"/>
        <v/>
      </c>
      <c r="AO675" s="14" t="str">
        <f t="shared" si="773"/>
        <v/>
      </c>
      <c r="AP675" s="14" t="str">
        <f t="shared" si="774"/>
        <v/>
      </c>
      <c r="AQ675" s="14" t="str">
        <f t="shared" si="775"/>
        <v/>
      </c>
      <c r="AR675" s="14" t="str">
        <f t="shared" si="776"/>
        <v/>
      </c>
    </row>
    <row r="676" spans="1:44" x14ac:dyDescent="0.25">
      <c r="A676">
        <v>1</v>
      </c>
      <c r="B676" t="s">
        <v>28</v>
      </c>
      <c r="C676">
        <v>393103</v>
      </c>
      <c r="D676" s="40">
        <v>41375.4375</v>
      </c>
      <c r="E676" s="40">
        <v>41375.597916666702</v>
      </c>
      <c r="F676" s="40">
        <v>41375.632638888899</v>
      </c>
      <c r="G676" t="s">
        <v>29</v>
      </c>
      <c r="H676">
        <v>60000012535835</v>
      </c>
      <c r="I676" t="s">
        <v>2354</v>
      </c>
      <c r="J676" t="s">
        <v>2355</v>
      </c>
      <c r="K676" t="s">
        <v>32</v>
      </c>
      <c r="L676">
        <v>3</v>
      </c>
      <c r="M676" t="s">
        <v>33</v>
      </c>
      <c r="N676">
        <v>60000015461254</v>
      </c>
      <c r="O676">
        <v>60000016462669</v>
      </c>
      <c r="P676">
        <v>140256000000849</v>
      </c>
      <c r="R676" t="s">
        <v>34</v>
      </c>
      <c r="S676" t="s">
        <v>35</v>
      </c>
      <c r="T676" t="s">
        <v>36</v>
      </c>
      <c r="W676" t="s">
        <v>37</v>
      </c>
      <c r="AC676" t="s">
        <v>2356</v>
      </c>
      <c r="AD676" t="s">
        <v>1437</v>
      </c>
      <c r="AE676" s="14" t="str">
        <f t="shared" si="739"/>
        <v>#MKT@MKT: Comentou que foi convidado para participar do HOPE no dia 18/05 em SP. Elogiou bastante o evento dizendo que sempre é de muita qualidade.Afirmou que tem recebido diagnostico de HIV, sendo pelo menos um por semana e na maioria com indicação de tratar. Tem evitado o uso de AZT, preferindo o TDF, comentei sobre as alterações renais, afirmou que acompanha a caa 90 dias.</v>
      </c>
      <c r="AF676" s="14" t="str">
        <f t="shared" si="749"/>
        <v>#MKT@MKT: Comentou que foi convidado para participar do HOPE no dia 18/05 em SP. Elogiou bastante o evento dizendo que sempre é de muita qualidade.Afirmou que tem recebido diagnostico de HIV, sendo pelo menos um por semana e na maioria com indicação de tratar. Tem evitado o uso de AZT, preferindo o TDF, comentei sobre as alterações renais, afirmou que acompanha a caa 90 dias.</v>
      </c>
      <c r="AG676" s="14">
        <f t="shared" si="750"/>
        <v>1</v>
      </c>
      <c r="AH676" s="14">
        <f t="shared" ref="AH676:AL676" si="782">IFERROR(FIND("#",$AF676,AG676+1),LEN($AF676)+1)</f>
        <v>379</v>
      </c>
      <c r="AI676" s="14">
        <f t="shared" si="782"/>
        <v>379</v>
      </c>
      <c r="AJ676" s="14">
        <f t="shared" si="782"/>
        <v>379</v>
      </c>
      <c r="AK676" s="14">
        <f t="shared" si="782"/>
        <v>379</v>
      </c>
      <c r="AL676" s="14">
        <f t="shared" si="782"/>
        <v>379</v>
      </c>
      <c r="AM676" s="14" t="str">
        <f t="shared" si="771"/>
        <v>#MKT@MKT: Comentou que foi convidado para participar do HOPE no dia 18/05 em SP. Elogiou bastante o evento dizendo que sempre é de muita qualidade.Afirmou que tem recebido diagnostico de HIV, sendo pelo menos um por semana e na maioria com indicação de tratar. Tem evitado o uso de AZT, preferindo o TDF, comentei sobre as alterações renais, afirmou que acompanha a caa 90 dias.</v>
      </c>
      <c r="AN676" s="14" t="str">
        <f t="shared" si="772"/>
        <v/>
      </c>
      <c r="AO676" s="14" t="str">
        <f t="shared" si="773"/>
        <v/>
      </c>
      <c r="AP676" s="14" t="str">
        <f t="shared" si="774"/>
        <v/>
      </c>
      <c r="AQ676" s="14" t="str">
        <f t="shared" si="775"/>
        <v/>
      </c>
      <c r="AR676" s="14" t="str">
        <f t="shared" si="776"/>
        <v/>
      </c>
    </row>
    <row r="677" spans="1:44" x14ac:dyDescent="0.25">
      <c r="A677">
        <v>1</v>
      </c>
      <c r="B677" t="s">
        <v>28</v>
      </c>
      <c r="C677">
        <v>393103</v>
      </c>
      <c r="D677" s="40">
        <v>41375.368055555598</v>
      </c>
      <c r="E677" s="40">
        <v>41375.593055555597</v>
      </c>
      <c r="F677" s="40">
        <v>41375.556250000001</v>
      </c>
      <c r="G677" t="s">
        <v>29</v>
      </c>
      <c r="H677">
        <v>60000012340331</v>
      </c>
      <c r="I677" t="s">
        <v>2357</v>
      </c>
      <c r="J677" t="s">
        <v>2358</v>
      </c>
      <c r="K677" t="s">
        <v>32</v>
      </c>
      <c r="L677">
        <v>3</v>
      </c>
      <c r="M677" t="s">
        <v>33</v>
      </c>
      <c r="N677">
        <v>60000015461254</v>
      </c>
      <c r="O677">
        <v>60000016462669</v>
      </c>
      <c r="P677">
        <v>140256000000826</v>
      </c>
      <c r="R677" t="s">
        <v>34</v>
      </c>
      <c r="S677" t="s">
        <v>35</v>
      </c>
      <c r="T677" t="s">
        <v>36</v>
      </c>
      <c r="W677" t="s">
        <v>37</v>
      </c>
      <c r="AC677" t="s">
        <v>2359</v>
      </c>
      <c r="AD677" t="s">
        <v>1437</v>
      </c>
      <c r="AE677" s="14" t="str">
        <f t="shared" si="739"/>
        <v>Dr informou que esta diminuindo eu ambulatório, sendo que ficara apenas em SBC. Pergunto como esta sua conduta após consenso, disse que individualiza o tratamento e não tem preferencia nenhum ARV, Possui experiência com todos. #OBJ: comentou que gota de Kaletra, apenas em pacts algum fator de RCV, como trigliceridios evita sua indicação, assim como em pacts com algum histórico de alteração renal evita o ATV.</v>
      </c>
      <c r="AF677" s="14" t="str">
        <f t="shared" si="749"/>
        <v>Dr informou que esta diminuindo eu ambulatório, sendo que ficara apenas em SBC. Pergunto como esta sua conduta após consenso, disse que individualiza o tratamento e não tem preferencia nenhum ARV, Possui experiência com todos. #OBJ: comentou que gota de Kaletra, apenas em pacts algum fator de RCV, como trigliceridios evita sua indicação, assim como em pacts com algum histórico de alteração renal evita o ATV.</v>
      </c>
      <c r="AG677" s="14">
        <f t="shared" si="750"/>
        <v>228</v>
      </c>
      <c r="AH677" s="14">
        <f t="shared" ref="AH677:AL677" si="783">IFERROR(FIND("#",$AF677,AG677+1),LEN($AF677)+1)</f>
        <v>412</v>
      </c>
      <c r="AI677" s="14">
        <f t="shared" si="783"/>
        <v>412</v>
      </c>
      <c r="AJ677" s="14">
        <f t="shared" si="783"/>
        <v>412</v>
      </c>
      <c r="AK677" s="14">
        <f t="shared" si="783"/>
        <v>412</v>
      </c>
      <c r="AL677" s="14">
        <f t="shared" si="783"/>
        <v>412</v>
      </c>
      <c r="AM677" s="14" t="str">
        <f t="shared" si="771"/>
        <v>#OBJ: comentou que gota de Kaletra, apenas em pacts algum fator de RCV, como trigliceridios evita sua indicação, assim como em pacts com algum histórico de alteração renal evita o ATV.</v>
      </c>
      <c r="AN677" s="14" t="str">
        <f t="shared" si="772"/>
        <v/>
      </c>
      <c r="AO677" s="14" t="str">
        <f t="shared" si="773"/>
        <v/>
      </c>
      <c r="AP677" s="14" t="str">
        <f t="shared" si="774"/>
        <v/>
      </c>
      <c r="AQ677" s="14" t="str">
        <f t="shared" si="775"/>
        <v/>
      </c>
      <c r="AR677" s="14" t="str">
        <f t="shared" si="776"/>
        <v/>
      </c>
    </row>
    <row r="678" spans="1:44" x14ac:dyDescent="0.25">
      <c r="A678">
        <v>1</v>
      </c>
      <c r="B678" t="s">
        <v>28</v>
      </c>
      <c r="C678">
        <v>393103</v>
      </c>
      <c r="D678" s="40">
        <v>41374.517361111102</v>
      </c>
      <c r="E678" s="40">
        <v>41374.741666666698</v>
      </c>
      <c r="F678" s="40">
        <v>41375.279166666704</v>
      </c>
      <c r="G678" t="s">
        <v>29</v>
      </c>
      <c r="H678">
        <v>60000012496455</v>
      </c>
      <c r="I678" t="s">
        <v>2360</v>
      </c>
      <c r="J678" t="s">
        <v>2361</v>
      </c>
      <c r="K678" t="s">
        <v>41</v>
      </c>
      <c r="L678">
        <v>4</v>
      </c>
      <c r="M678" t="s">
        <v>33</v>
      </c>
      <c r="N678">
        <v>60000015461254</v>
      </c>
      <c r="O678">
        <v>60000016462669</v>
      </c>
      <c r="P678">
        <v>140256000000755</v>
      </c>
      <c r="R678" t="s">
        <v>34</v>
      </c>
      <c r="S678" t="s">
        <v>35</v>
      </c>
      <c r="T678" t="s">
        <v>36</v>
      </c>
      <c r="W678" t="s">
        <v>37</v>
      </c>
      <c r="AC678" t="s">
        <v>2362</v>
      </c>
      <c r="AD678" t="s">
        <v>1453</v>
      </c>
      <c r="AE678" s="14" t="str">
        <f t="shared" si="739"/>
        <v>Perguntei se recebeu o convite do evento ATHUS, informar que sim, porém avisou que infelizmente não poderá participar do evento, devido a aula da pôs-graduação em SP.#MP: Entreguei o artigo sobre sorodiscordante, demonstrando os benéficos do tratamento na prevenção e melhor perfil de Kaletra para estes pacientes. Dra disse que tem até oferecido a alguns pacientes, mas muitos sao reticentes a começar TARV.</v>
      </c>
      <c r="AF678" s="14" t="str">
        <f t="shared" si="749"/>
        <v>Perguntei se recebeu o convite do evento ATHUS, informar que sim, porém avisou que infelizmente não poderá participar do evento, devido a aula da pôs-graduação em SP.#MP: Entreguei o artigo sobre sorodiscordante, demonstrando os benéficos do tratamento na prevenção e melhor perfil de Kaletra para estes pacientes. Dra disse que tem até oferecido a alguns pacientes, mas muitos sao reticentes a começar TARV.</v>
      </c>
      <c r="AG678" s="14">
        <f t="shared" si="750"/>
        <v>167</v>
      </c>
      <c r="AH678" s="14">
        <f t="shared" ref="AH678:AL678" si="784">IFERROR(FIND("#",$AF678,AG678+1),LEN($AF678)+1)</f>
        <v>409</v>
      </c>
      <c r="AI678" s="14">
        <f t="shared" si="784"/>
        <v>409</v>
      </c>
      <c r="AJ678" s="14">
        <f t="shared" si="784"/>
        <v>409</v>
      </c>
      <c r="AK678" s="14">
        <f t="shared" si="784"/>
        <v>409</v>
      </c>
      <c r="AL678" s="14">
        <f t="shared" si="784"/>
        <v>409</v>
      </c>
      <c r="AM678" s="14" t="str">
        <f t="shared" si="771"/>
        <v>#MP: Entreguei o artigo sobre sorodiscordante, demonstrando os benéficos do tratamento na prevenção e melhor perfil de Kaletra para estes pacientes. Dra disse que tem até oferecido a alguns pacientes, mas muitos sao reticentes a começar TARV.</v>
      </c>
      <c r="AN678" s="14" t="str">
        <f t="shared" si="772"/>
        <v/>
      </c>
      <c r="AO678" s="14" t="str">
        <f t="shared" si="773"/>
        <v/>
      </c>
      <c r="AP678" s="14" t="str">
        <f t="shared" si="774"/>
        <v/>
      </c>
      <c r="AQ678" s="14" t="str">
        <f t="shared" si="775"/>
        <v/>
      </c>
      <c r="AR678" s="14" t="str">
        <f t="shared" si="776"/>
        <v/>
      </c>
    </row>
    <row r="679" spans="1:44" x14ac:dyDescent="0.25">
      <c r="A679">
        <v>1</v>
      </c>
      <c r="B679" t="s">
        <v>28</v>
      </c>
      <c r="C679">
        <v>393103</v>
      </c>
      <c r="D679" s="40">
        <v>41374.517361111102</v>
      </c>
      <c r="E679" s="40">
        <v>41374.741666666698</v>
      </c>
      <c r="F679" s="40">
        <v>41375.279166666704</v>
      </c>
      <c r="G679" t="s">
        <v>29</v>
      </c>
      <c r="H679">
        <v>60000012496455</v>
      </c>
      <c r="I679" t="s">
        <v>2360</v>
      </c>
      <c r="J679" t="s">
        <v>2361</v>
      </c>
      <c r="K679" t="s">
        <v>41</v>
      </c>
      <c r="L679">
        <v>4</v>
      </c>
      <c r="M679" t="s">
        <v>33</v>
      </c>
      <c r="N679">
        <v>60000015461254</v>
      </c>
      <c r="O679">
        <v>60000016462669</v>
      </c>
      <c r="P679">
        <v>140256000000755</v>
      </c>
      <c r="R679" t="s">
        <v>34</v>
      </c>
      <c r="S679" t="s">
        <v>35</v>
      </c>
      <c r="T679" t="s">
        <v>36</v>
      </c>
      <c r="W679" t="s">
        <v>37</v>
      </c>
      <c r="AC679" t="s">
        <v>2362</v>
      </c>
      <c r="AD679" t="s">
        <v>1453</v>
      </c>
      <c r="AE679" s="14" t="str">
        <f t="shared" si="739"/>
        <v>Perguntei se recebeu o convite do evento ATHUS, informar que sim, porém avisou que infelizmente não poderá participar do evento, devido a aula da pôs-graduação em SP.#MP: Entreguei o artigo sobre sorodiscordante, demonstrando os benéficos do tratamento na prevenção e melhor perfil de Kaletra para estes pacientes. Dra disse que tem até oferecido a alguns pacientes, mas muitos sao reticentes a começar TARV.</v>
      </c>
      <c r="AF679" s="14" t="str">
        <f t="shared" si="749"/>
        <v>Perguntei se recebeu o convite do evento ATHUS, informar que sim, porém avisou que infelizmente não poderá participar do evento, devido a aula da pôs-graduação em SP.#MP: Entreguei o artigo sobre sorodiscordante, demonstrando os benéficos do tratamento na prevenção e melhor perfil de Kaletra para estes pacientes. Dra disse que tem até oferecido a alguns pacientes, mas muitos sao reticentes a começar TARV.</v>
      </c>
      <c r="AG679" s="14">
        <f t="shared" si="750"/>
        <v>167</v>
      </c>
      <c r="AH679" s="14">
        <f t="shared" ref="AH679:AL679" si="785">IFERROR(FIND("#",$AF679,AG679+1),LEN($AF679)+1)</f>
        <v>409</v>
      </c>
      <c r="AI679" s="14">
        <f t="shared" si="785"/>
        <v>409</v>
      </c>
      <c r="AJ679" s="14">
        <f t="shared" si="785"/>
        <v>409</v>
      </c>
      <c r="AK679" s="14">
        <f t="shared" si="785"/>
        <v>409</v>
      </c>
      <c r="AL679" s="14">
        <f t="shared" si="785"/>
        <v>409</v>
      </c>
      <c r="AM679" s="14" t="str">
        <f t="shared" si="771"/>
        <v>#MP: Entreguei o artigo sobre sorodiscordante, demonstrando os benéficos do tratamento na prevenção e melhor perfil de Kaletra para estes pacientes. Dra disse que tem até oferecido a alguns pacientes, mas muitos sao reticentes a começar TARV.</v>
      </c>
      <c r="AN679" s="14" t="str">
        <f t="shared" si="772"/>
        <v/>
      </c>
      <c r="AO679" s="14" t="str">
        <f t="shared" si="773"/>
        <v/>
      </c>
      <c r="AP679" s="14" t="str">
        <f t="shared" si="774"/>
        <v/>
      </c>
      <c r="AQ679" s="14" t="str">
        <f t="shared" si="775"/>
        <v/>
      </c>
      <c r="AR679" s="14" t="str">
        <f t="shared" si="776"/>
        <v/>
      </c>
    </row>
    <row r="680" spans="1:44" x14ac:dyDescent="0.25">
      <c r="A680">
        <v>1</v>
      </c>
      <c r="B680" t="s">
        <v>28</v>
      </c>
      <c r="C680">
        <v>393103</v>
      </c>
      <c r="D680" s="40">
        <v>41374.479166666701</v>
      </c>
      <c r="E680" s="40">
        <v>41374.735416666699</v>
      </c>
      <c r="F680" s="40">
        <v>41375.279166666704</v>
      </c>
      <c r="G680" t="s">
        <v>29</v>
      </c>
      <c r="H680">
        <v>60000017150794</v>
      </c>
      <c r="I680" t="s">
        <v>2363</v>
      </c>
      <c r="J680" t="s">
        <v>2364</v>
      </c>
      <c r="K680" t="s">
        <v>2365</v>
      </c>
      <c r="L680">
        <v>3</v>
      </c>
      <c r="M680" t="s">
        <v>33</v>
      </c>
      <c r="N680">
        <v>60000015461254</v>
      </c>
      <c r="O680">
        <v>60000016462669</v>
      </c>
      <c r="P680">
        <v>140256000000733</v>
      </c>
      <c r="R680" t="s">
        <v>34</v>
      </c>
      <c r="S680" t="s">
        <v>35</v>
      </c>
      <c r="T680" t="s">
        <v>36</v>
      </c>
      <c r="W680" t="s">
        <v>37</v>
      </c>
      <c r="AC680" t="s">
        <v>2366</v>
      </c>
      <c r="AD680" t="s">
        <v>1453</v>
      </c>
      <c r="AE680" s="14" t="str">
        <f t="shared" si="739"/>
        <v>#MP: @MKT: Dra elogiou no geral elogiou o guia de comorbidades, no entanto fez algumas criticas ou pontos negativos no algoritmo de Nefropatias, como o momento que se recomenda que o infecto deve encaminhar o paciente para o Nefrologista, dizendo que esta muito tarde. Mostrei o VA com as orientações de abordagem, elogiou bastante nossa preocupação com o assunto, dizendo ser muito relevante.Afirmou que apesar de considerar que todos os ARVs de alguma maneira podem ser nefrotoxicidade, tem que Kaletra e o que tem menor impacto.</v>
      </c>
      <c r="AF680" s="14" t="str">
        <f t="shared" si="749"/>
        <v>#MP: @MKT: Dra elogiou no geral elogiou o guia de comorbidades, no entanto fez algumas criticas ou pontos negativos no algoritmo de Nefropatias, como o momento que se recomenda que o infecto deve encaminhar o paciente para o Nefrologista, dizendo que esta muito tarde. Mostrei o VA com as orientações de abordagem, elogiou bastante nossa preocupação com o assunto, dizendo ser muito relevante.Afirmou que apesar de considerar que todos os ARVs de alguma maneira podem ser nefrotoxicidade, tem que Kaletra e o que tem menor impacto.</v>
      </c>
      <c r="AG680" s="14">
        <f t="shared" si="750"/>
        <v>1</v>
      </c>
      <c r="AH680" s="14">
        <f t="shared" ref="AH680:AL680" si="786">IFERROR(FIND("#",$AF680,AG680+1),LEN($AF680)+1)</f>
        <v>532</v>
      </c>
      <c r="AI680" s="14">
        <f t="shared" si="786"/>
        <v>532</v>
      </c>
      <c r="AJ680" s="14">
        <f t="shared" si="786"/>
        <v>532</v>
      </c>
      <c r="AK680" s="14">
        <f t="shared" si="786"/>
        <v>532</v>
      </c>
      <c r="AL680" s="14">
        <f t="shared" si="786"/>
        <v>532</v>
      </c>
      <c r="AM680" s="14" t="str">
        <f t="shared" si="771"/>
        <v>#MP: @MKT: Dra elogiou no geral elogiou o guia de comorbidades, no entanto fez algumas criticas ou pontos negativos no algoritmo de Nefropatias, como o momento que se recomenda que o infecto deve encaminhar o paciente para o Nefrologista, dizendo que esta muito tarde. Mostrei o VA com as orientações de abordagem, elogiou bastante nossa preocupação com o assunto, dizendo ser muito relevante.Afirmou que apesar de considerar que todos os ARVs de alguma maneira podem ser nefrotoxicidade, tem que Kaletra e o que tem menor impacto.</v>
      </c>
      <c r="AN680" s="14" t="str">
        <f t="shared" si="772"/>
        <v/>
      </c>
      <c r="AO680" s="14" t="str">
        <f t="shared" si="773"/>
        <v/>
      </c>
      <c r="AP680" s="14" t="str">
        <f t="shared" si="774"/>
        <v/>
      </c>
      <c r="AQ680" s="14" t="str">
        <f t="shared" si="775"/>
        <v/>
      </c>
      <c r="AR680" s="14" t="str">
        <f t="shared" si="776"/>
        <v/>
      </c>
    </row>
    <row r="681" spans="1:44" x14ac:dyDescent="0.25">
      <c r="A681">
        <v>1</v>
      </c>
      <c r="B681" t="s">
        <v>28</v>
      </c>
      <c r="C681">
        <v>393103</v>
      </c>
      <c r="D681" s="40">
        <v>41374.479166666701</v>
      </c>
      <c r="E681" s="40">
        <v>41374.735416666699</v>
      </c>
      <c r="F681" s="40">
        <v>41375.279166666704</v>
      </c>
      <c r="G681" t="s">
        <v>29</v>
      </c>
      <c r="H681">
        <v>60000017150794</v>
      </c>
      <c r="I681" t="s">
        <v>2363</v>
      </c>
      <c r="J681" t="s">
        <v>2364</v>
      </c>
      <c r="K681" t="s">
        <v>2365</v>
      </c>
      <c r="L681">
        <v>3</v>
      </c>
      <c r="M681" t="s">
        <v>33</v>
      </c>
      <c r="N681">
        <v>60000015461254</v>
      </c>
      <c r="O681">
        <v>60000016462669</v>
      </c>
      <c r="P681">
        <v>140256000000733</v>
      </c>
      <c r="R681" t="s">
        <v>34</v>
      </c>
      <c r="S681" t="s">
        <v>35</v>
      </c>
      <c r="T681" t="s">
        <v>36</v>
      </c>
      <c r="W681" t="s">
        <v>37</v>
      </c>
      <c r="AC681" t="s">
        <v>2366</v>
      </c>
      <c r="AD681" t="s">
        <v>1453</v>
      </c>
      <c r="AE681" s="14" t="str">
        <f t="shared" si="739"/>
        <v>#MP: @MKT: Dra elogiou no geral elogiou o guia de comorbidades, no entanto fez algumas criticas ou pontos negativos no algoritmo de Nefropatias, como o momento que se recomenda que o infecto deve encaminhar o paciente para o Nefrologista, dizendo que esta muito tarde. Mostrei o VA com as orientações de abordagem, elogiou bastante nossa preocupação com o assunto, dizendo ser muito relevante.Afirmou que apesar de considerar que todos os ARVs de alguma maneira podem ser nefrotoxicidade, tem que Kaletra e o que tem menor impacto.</v>
      </c>
      <c r="AF681" s="14" t="str">
        <f t="shared" si="749"/>
        <v>#MP: @MKT: Dra elogiou no geral elogiou o guia de comorbidades, no entanto fez algumas criticas ou pontos negativos no algoritmo de Nefropatias, como o momento que se recomenda que o infecto deve encaminhar o paciente para o Nefrologista, dizendo que esta muito tarde. Mostrei o VA com as orientações de abordagem, elogiou bastante nossa preocupação com o assunto, dizendo ser muito relevante.Afirmou que apesar de considerar que todos os ARVs de alguma maneira podem ser nefrotoxicidade, tem que Kaletra e o que tem menor impacto.</v>
      </c>
      <c r="AG681" s="14">
        <f t="shared" si="750"/>
        <v>1</v>
      </c>
      <c r="AH681" s="14">
        <f t="shared" ref="AH681:AL681" si="787">IFERROR(FIND("#",$AF681,AG681+1),LEN($AF681)+1)</f>
        <v>532</v>
      </c>
      <c r="AI681" s="14">
        <f t="shared" si="787"/>
        <v>532</v>
      </c>
      <c r="AJ681" s="14">
        <f t="shared" si="787"/>
        <v>532</v>
      </c>
      <c r="AK681" s="14">
        <f t="shared" si="787"/>
        <v>532</v>
      </c>
      <c r="AL681" s="14">
        <f t="shared" si="787"/>
        <v>532</v>
      </c>
      <c r="AM681" s="14" t="str">
        <f t="shared" si="771"/>
        <v>#MP: @MKT: Dra elogiou no geral elogiou o guia de comorbidades, no entanto fez algumas criticas ou pontos negativos no algoritmo de Nefropatias, como o momento que se recomenda que o infecto deve encaminhar o paciente para o Nefrologista, dizendo que esta muito tarde. Mostrei o VA com as orientações de abordagem, elogiou bastante nossa preocupação com o assunto, dizendo ser muito relevante.Afirmou que apesar de considerar que todos os ARVs de alguma maneira podem ser nefrotoxicidade, tem que Kaletra e o que tem menor impacto.</v>
      </c>
      <c r="AN681" s="14" t="str">
        <f t="shared" si="772"/>
        <v/>
      </c>
      <c r="AO681" s="14" t="str">
        <f t="shared" si="773"/>
        <v/>
      </c>
      <c r="AP681" s="14" t="str">
        <f t="shared" si="774"/>
        <v/>
      </c>
      <c r="AQ681" s="14" t="str">
        <f t="shared" si="775"/>
        <v/>
      </c>
      <c r="AR681" s="14" t="str">
        <f t="shared" si="776"/>
        <v/>
      </c>
    </row>
    <row r="682" spans="1:44" x14ac:dyDescent="0.25">
      <c r="A682">
        <v>1</v>
      </c>
      <c r="B682" t="s">
        <v>28</v>
      </c>
      <c r="C682">
        <v>393103</v>
      </c>
      <c r="D682" s="40">
        <v>41374.479166666701</v>
      </c>
      <c r="E682" s="40">
        <v>41374.735416666699</v>
      </c>
      <c r="F682" s="40">
        <v>41375.279166666704</v>
      </c>
      <c r="G682" t="s">
        <v>29</v>
      </c>
      <c r="H682">
        <v>60000017150794</v>
      </c>
      <c r="I682" t="s">
        <v>2363</v>
      </c>
      <c r="J682" t="s">
        <v>2364</v>
      </c>
      <c r="K682" t="s">
        <v>2365</v>
      </c>
      <c r="L682">
        <v>3</v>
      </c>
      <c r="M682" t="s">
        <v>33</v>
      </c>
      <c r="N682">
        <v>60000015461254</v>
      </c>
      <c r="O682">
        <v>60000016462669</v>
      </c>
      <c r="P682">
        <v>140256000000733</v>
      </c>
      <c r="R682" t="s">
        <v>34</v>
      </c>
      <c r="S682" t="s">
        <v>35</v>
      </c>
      <c r="T682" t="s">
        <v>36</v>
      </c>
      <c r="W682" t="s">
        <v>37</v>
      </c>
      <c r="AC682" t="s">
        <v>2366</v>
      </c>
      <c r="AD682" t="s">
        <v>1453</v>
      </c>
      <c r="AE682" s="14" t="str">
        <f t="shared" si="739"/>
        <v>#MP: @MKT: Dra elogiou no geral elogiou o guia de comorbidades, no entanto fez algumas criticas ou pontos negativos no algoritmo de Nefropatias, como o momento que se recomenda que o infecto deve encaminhar o paciente para o Nefrologista, dizendo que esta muito tarde. Mostrei o VA com as orientações de abordagem, elogiou bastante nossa preocupação com o assunto, dizendo ser muito relevante.Afirmou que apesar de considerar que todos os ARVs de alguma maneira podem ser nefrotoxicidade, tem que Kaletra e o que tem menor impacto.</v>
      </c>
      <c r="AF682" s="14" t="str">
        <f t="shared" si="749"/>
        <v>#MP: @MKT: Dra elogiou no geral elogiou o guia de comorbidades, no entanto fez algumas criticas ou pontos negativos no algoritmo de Nefropatias, como o momento que se recomenda que o infecto deve encaminhar o paciente para o Nefrologista, dizendo que esta muito tarde. Mostrei o VA com as orientações de abordagem, elogiou bastante nossa preocupação com o assunto, dizendo ser muito relevante.Afirmou que apesar de considerar que todos os ARVs de alguma maneira podem ser nefrotoxicidade, tem que Kaletra e o que tem menor impacto.</v>
      </c>
      <c r="AG682" s="14">
        <f t="shared" si="750"/>
        <v>1</v>
      </c>
      <c r="AH682" s="14">
        <f t="shared" ref="AH682:AL682" si="788">IFERROR(FIND("#",$AF682,AG682+1),LEN($AF682)+1)</f>
        <v>532</v>
      </c>
      <c r="AI682" s="14">
        <f t="shared" si="788"/>
        <v>532</v>
      </c>
      <c r="AJ682" s="14">
        <f t="shared" si="788"/>
        <v>532</v>
      </c>
      <c r="AK682" s="14">
        <f t="shared" si="788"/>
        <v>532</v>
      </c>
      <c r="AL682" s="14">
        <f t="shared" si="788"/>
        <v>532</v>
      </c>
      <c r="AM682" s="14" t="str">
        <f t="shared" si="771"/>
        <v>#MP: @MKT: Dra elogiou no geral elogiou o guia de comorbidades, no entanto fez algumas criticas ou pontos negativos no algoritmo de Nefropatias, como o momento que se recomenda que o infecto deve encaminhar o paciente para o Nefrologista, dizendo que esta muito tarde. Mostrei o VA com as orientações de abordagem, elogiou bastante nossa preocupação com o assunto, dizendo ser muito relevante.Afirmou que apesar de considerar que todos os ARVs de alguma maneira podem ser nefrotoxicidade, tem que Kaletra e o que tem menor impacto.</v>
      </c>
      <c r="AN682" s="14" t="str">
        <f t="shared" si="772"/>
        <v/>
      </c>
      <c r="AO682" s="14" t="str">
        <f t="shared" si="773"/>
        <v/>
      </c>
      <c r="AP682" s="14" t="str">
        <f t="shared" si="774"/>
        <v/>
      </c>
      <c r="AQ682" s="14" t="str">
        <f t="shared" si="775"/>
        <v/>
      </c>
      <c r="AR682" s="14" t="str">
        <f t="shared" si="776"/>
        <v/>
      </c>
    </row>
    <row r="683" spans="1:44" x14ac:dyDescent="0.25">
      <c r="A683">
        <v>1</v>
      </c>
      <c r="B683" t="s">
        <v>28</v>
      </c>
      <c r="C683">
        <v>393103</v>
      </c>
      <c r="D683" s="40">
        <v>41374.451388888898</v>
      </c>
      <c r="E683" s="40">
        <v>41374.726388888899</v>
      </c>
      <c r="F683" s="40">
        <v>41375.279166666704</v>
      </c>
      <c r="G683" t="s">
        <v>29</v>
      </c>
      <c r="H683">
        <v>60000012591615</v>
      </c>
      <c r="I683" t="s">
        <v>2367</v>
      </c>
      <c r="J683" t="s">
        <v>2368</v>
      </c>
      <c r="K683" t="s">
        <v>41</v>
      </c>
      <c r="L683">
        <v>4</v>
      </c>
      <c r="M683" t="s">
        <v>33</v>
      </c>
      <c r="N683">
        <v>60000015461254</v>
      </c>
      <c r="O683">
        <v>60000016462669</v>
      </c>
      <c r="P683">
        <v>140256000000712</v>
      </c>
      <c r="R683" t="s">
        <v>34</v>
      </c>
      <c r="S683" t="s">
        <v>35</v>
      </c>
      <c r="T683" t="s">
        <v>36</v>
      </c>
      <c r="W683" t="s">
        <v>37</v>
      </c>
      <c r="AC683" t="s">
        <v>2369</v>
      </c>
      <c r="AD683" t="s">
        <v>1453</v>
      </c>
      <c r="AE683" s="14" t="str">
        <f t="shared" si="739"/>
        <v>Conversamos sobre o perfil dos pacientes novos, disse que prevalece os jovens HSH e também mulheres de meia idade.#MP: comentou que o guia de comodidades e ótimo, que tem sido muito útil para seu dia-dia, inclusive em casos raros como sarcoma de lapso.</v>
      </c>
      <c r="AF683" s="14" t="str">
        <f t="shared" si="749"/>
        <v>Conversamos sobre o perfil dos pacientes novos, disse que prevalece os jovens HSH e também mulheres de meia idade.#MP: comentou que o guia de comodidades e ótimo, que tem sido muito útil para seu dia-dia, inclusive em casos raros como sarcoma de lapso.</v>
      </c>
      <c r="AG683" s="14">
        <f t="shared" si="750"/>
        <v>115</v>
      </c>
      <c r="AH683" s="14">
        <f t="shared" ref="AH683:AL683" si="789">IFERROR(FIND("#",$AF683,AG683+1),LEN($AF683)+1)</f>
        <v>253</v>
      </c>
      <c r="AI683" s="14">
        <f t="shared" si="789"/>
        <v>253</v>
      </c>
      <c r="AJ683" s="14">
        <f t="shared" si="789"/>
        <v>253</v>
      </c>
      <c r="AK683" s="14">
        <f t="shared" si="789"/>
        <v>253</v>
      </c>
      <c r="AL683" s="14">
        <f t="shared" si="789"/>
        <v>253</v>
      </c>
      <c r="AM683" s="14" t="str">
        <f t="shared" si="771"/>
        <v>#MP: comentou que o guia de comodidades e ótimo, que tem sido muito útil para seu dia-dia, inclusive em casos raros como sarcoma de lapso.</v>
      </c>
      <c r="AN683" s="14" t="str">
        <f t="shared" si="772"/>
        <v/>
      </c>
      <c r="AO683" s="14" t="str">
        <f t="shared" si="773"/>
        <v/>
      </c>
      <c r="AP683" s="14" t="str">
        <f t="shared" si="774"/>
        <v/>
      </c>
      <c r="AQ683" s="14" t="str">
        <f t="shared" si="775"/>
        <v/>
      </c>
      <c r="AR683" s="14" t="str">
        <f t="shared" si="776"/>
        <v/>
      </c>
    </row>
    <row r="684" spans="1:44" x14ac:dyDescent="0.25">
      <c r="A684">
        <v>1</v>
      </c>
      <c r="B684" t="s">
        <v>28</v>
      </c>
      <c r="C684">
        <v>393103</v>
      </c>
      <c r="D684" s="40">
        <v>41374.451388888898</v>
      </c>
      <c r="E684" s="40">
        <v>41374.726388888899</v>
      </c>
      <c r="F684" s="40">
        <v>41375.279166666704</v>
      </c>
      <c r="G684" t="s">
        <v>29</v>
      </c>
      <c r="H684">
        <v>60000012591615</v>
      </c>
      <c r="I684" t="s">
        <v>2367</v>
      </c>
      <c r="J684" t="s">
        <v>2368</v>
      </c>
      <c r="K684" t="s">
        <v>41</v>
      </c>
      <c r="L684">
        <v>4</v>
      </c>
      <c r="M684" t="s">
        <v>33</v>
      </c>
      <c r="N684">
        <v>60000015461254</v>
      </c>
      <c r="O684">
        <v>60000016462669</v>
      </c>
      <c r="P684">
        <v>140256000000712</v>
      </c>
      <c r="R684" t="s">
        <v>34</v>
      </c>
      <c r="S684" t="s">
        <v>35</v>
      </c>
      <c r="T684" t="s">
        <v>36</v>
      </c>
      <c r="W684" t="s">
        <v>37</v>
      </c>
      <c r="AC684" t="s">
        <v>2369</v>
      </c>
      <c r="AD684" t="s">
        <v>1453</v>
      </c>
      <c r="AE684" s="14" t="str">
        <f t="shared" si="739"/>
        <v>Conversamos sobre o perfil dos pacientes novos, disse que prevalece os jovens HSH e também mulheres de meia idade.#MP: comentou que o guia de comodidades e ótimo, que tem sido muito útil para seu dia-dia, inclusive em casos raros como sarcoma de lapso.</v>
      </c>
      <c r="AF684" s="14" t="str">
        <f t="shared" si="749"/>
        <v>Conversamos sobre o perfil dos pacientes novos, disse que prevalece os jovens HSH e também mulheres de meia idade.#MP: comentou que o guia de comodidades e ótimo, que tem sido muito útil para seu dia-dia, inclusive em casos raros como sarcoma de lapso.</v>
      </c>
      <c r="AG684" s="14">
        <f t="shared" si="750"/>
        <v>115</v>
      </c>
      <c r="AH684" s="14">
        <f t="shared" ref="AH684:AL684" si="790">IFERROR(FIND("#",$AF684,AG684+1),LEN($AF684)+1)</f>
        <v>253</v>
      </c>
      <c r="AI684" s="14">
        <f t="shared" si="790"/>
        <v>253</v>
      </c>
      <c r="AJ684" s="14">
        <f t="shared" si="790"/>
        <v>253</v>
      </c>
      <c r="AK684" s="14">
        <f t="shared" si="790"/>
        <v>253</v>
      </c>
      <c r="AL684" s="14">
        <f t="shared" si="790"/>
        <v>253</v>
      </c>
      <c r="AM684" s="14" t="str">
        <f t="shared" si="771"/>
        <v>#MP: comentou que o guia de comodidades e ótimo, que tem sido muito útil para seu dia-dia, inclusive em casos raros como sarcoma de lapso.</v>
      </c>
      <c r="AN684" s="14" t="str">
        <f t="shared" si="772"/>
        <v/>
      </c>
      <c r="AO684" s="14" t="str">
        <f t="shared" si="773"/>
        <v/>
      </c>
      <c r="AP684" s="14" t="str">
        <f t="shared" si="774"/>
        <v/>
      </c>
      <c r="AQ684" s="14" t="str">
        <f t="shared" si="775"/>
        <v/>
      </c>
      <c r="AR684" s="14" t="str">
        <f t="shared" si="776"/>
        <v/>
      </c>
    </row>
    <row r="685" spans="1:44" x14ac:dyDescent="0.25">
      <c r="A685">
        <v>1</v>
      </c>
      <c r="B685" t="s">
        <v>28</v>
      </c>
      <c r="C685">
        <v>393103</v>
      </c>
      <c r="D685" s="40">
        <v>41374.399305555598</v>
      </c>
      <c r="E685" s="40">
        <v>41374.697916666701</v>
      </c>
      <c r="F685" s="40">
        <v>41374.666666666701</v>
      </c>
      <c r="G685" t="s">
        <v>29</v>
      </c>
      <c r="H685">
        <v>60000012336483</v>
      </c>
      <c r="I685" t="s">
        <v>2370</v>
      </c>
      <c r="J685" t="s">
        <v>2371</v>
      </c>
      <c r="K685" t="s">
        <v>41</v>
      </c>
      <c r="L685">
        <v>6</v>
      </c>
      <c r="M685" t="s">
        <v>33</v>
      </c>
      <c r="N685">
        <v>60000015461254</v>
      </c>
      <c r="O685">
        <v>60000016462669</v>
      </c>
      <c r="P685">
        <v>140256000000689</v>
      </c>
      <c r="R685" t="s">
        <v>34</v>
      </c>
      <c r="S685" t="s">
        <v>35</v>
      </c>
      <c r="T685" t="s">
        <v>36</v>
      </c>
      <c r="W685" t="s">
        <v>37</v>
      </c>
      <c r="AC685" t="s">
        <v>2372</v>
      </c>
      <c r="AD685" t="s">
        <v>1453</v>
      </c>
      <c r="AE685" s="14" t="str">
        <f t="shared" si="739"/>
        <v>Visita de apresentação, dr demonstrou ter boa experiência com Kaletra, mas não foi claro em que situações tem utilizado. Atende tanto no ambulatório do hospital como no seu consultório particular.#MP: entreguei o guia de comodidades e os artigos consenso e sorodiscordante, elogiou o guia e o outros ficou de avaliar.</v>
      </c>
      <c r="AF685" s="14" t="str">
        <f t="shared" si="749"/>
        <v>Visita de apresentação, dr demonstrou ter boa experiência com Kaletra, mas não foi claro em que situações tem utilizado. Atende tanto no ambulatório do hospital como no seu consultório particular.#MP: entreguei o guia de comodidades e os artigos consenso e sorodiscordante, elogiou o guia e o outros ficou de avaliar.</v>
      </c>
      <c r="AG685" s="14">
        <f t="shared" si="750"/>
        <v>197</v>
      </c>
      <c r="AH685" s="14">
        <f t="shared" ref="AH685:AL685" si="791">IFERROR(FIND("#",$AF685,AG685+1),LEN($AF685)+1)</f>
        <v>318</v>
      </c>
      <c r="AI685" s="14">
        <f t="shared" si="791"/>
        <v>318</v>
      </c>
      <c r="AJ685" s="14">
        <f t="shared" si="791"/>
        <v>318</v>
      </c>
      <c r="AK685" s="14">
        <f t="shared" si="791"/>
        <v>318</v>
      </c>
      <c r="AL685" s="14">
        <f t="shared" si="791"/>
        <v>318</v>
      </c>
      <c r="AM685" s="14" t="str">
        <f t="shared" si="771"/>
        <v>#MP: entreguei o guia de comodidades e os artigos consenso e sorodiscordante, elogiou o guia e o outros ficou de avaliar.</v>
      </c>
      <c r="AN685" s="14" t="str">
        <f t="shared" si="772"/>
        <v/>
      </c>
      <c r="AO685" s="14" t="str">
        <f t="shared" si="773"/>
        <v/>
      </c>
      <c r="AP685" s="14" t="str">
        <f t="shared" si="774"/>
        <v/>
      </c>
      <c r="AQ685" s="14" t="str">
        <f t="shared" si="775"/>
        <v/>
      </c>
      <c r="AR685" s="14" t="str">
        <f t="shared" si="776"/>
        <v/>
      </c>
    </row>
    <row r="686" spans="1:44" x14ac:dyDescent="0.25">
      <c r="A686">
        <v>1</v>
      </c>
      <c r="B686" t="s">
        <v>28</v>
      </c>
      <c r="C686">
        <v>393103</v>
      </c>
      <c r="D686" s="40">
        <v>41374.399305555598</v>
      </c>
      <c r="E686" s="40">
        <v>41374.697916666701</v>
      </c>
      <c r="F686" s="40">
        <v>41374.666666666701</v>
      </c>
      <c r="G686" t="s">
        <v>29</v>
      </c>
      <c r="H686">
        <v>60000012336483</v>
      </c>
      <c r="I686" t="s">
        <v>2370</v>
      </c>
      <c r="J686" t="s">
        <v>2371</v>
      </c>
      <c r="K686" t="s">
        <v>41</v>
      </c>
      <c r="L686">
        <v>6</v>
      </c>
      <c r="M686" t="s">
        <v>33</v>
      </c>
      <c r="N686">
        <v>60000015461254</v>
      </c>
      <c r="O686">
        <v>60000016462669</v>
      </c>
      <c r="P686">
        <v>140256000000689</v>
      </c>
      <c r="R686" t="s">
        <v>34</v>
      </c>
      <c r="S686" t="s">
        <v>35</v>
      </c>
      <c r="T686" t="s">
        <v>36</v>
      </c>
      <c r="W686" t="s">
        <v>37</v>
      </c>
      <c r="AC686" t="s">
        <v>2372</v>
      </c>
      <c r="AD686" t="s">
        <v>1453</v>
      </c>
      <c r="AE686" s="14" t="str">
        <f t="shared" si="739"/>
        <v>Visita de apresentação, dr demonstrou ter boa experiência com Kaletra, mas não foi claro em que situações tem utilizado. Atende tanto no ambulatório do hospital como no seu consultório particular.#MP: entreguei o guia de comodidades e os artigos consenso e sorodiscordante, elogiou o guia e o outros ficou de avaliar.</v>
      </c>
      <c r="AF686" s="14" t="str">
        <f t="shared" si="749"/>
        <v>Visita de apresentação, dr demonstrou ter boa experiência com Kaletra, mas não foi claro em que situações tem utilizado. Atende tanto no ambulatório do hospital como no seu consultório particular.#MP: entreguei o guia de comodidades e os artigos consenso e sorodiscordante, elogiou o guia e o outros ficou de avaliar.</v>
      </c>
      <c r="AG686" s="14">
        <f t="shared" si="750"/>
        <v>197</v>
      </c>
      <c r="AH686" s="14">
        <f t="shared" ref="AH686:AL686" si="792">IFERROR(FIND("#",$AF686,AG686+1),LEN($AF686)+1)</f>
        <v>318</v>
      </c>
      <c r="AI686" s="14">
        <f t="shared" si="792"/>
        <v>318</v>
      </c>
      <c r="AJ686" s="14">
        <f t="shared" si="792"/>
        <v>318</v>
      </c>
      <c r="AK686" s="14">
        <f t="shared" si="792"/>
        <v>318</v>
      </c>
      <c r="AL686" s="14">
        <f t="shared" si="792"/>
        <v>318</v>
      </c>
      <c r="AM686" s="14" t="str">
        <f t="shared" si="771"/>
        <v>#MP: entreguei o guia de comodidades e os artigos consenso e sorodiscordante, elogiou o guia e o outros ficou de avaliar.</v>
      </c>
      <c r="AN686" s="14" t="str">
        <f t="shared" si="772"/>
        <v/>
      </c>
      <c r="AO686" s="14" t="str">
        <f t="shared" si="773"/>
        <v/>
      </c>
      <c r="AP686" s="14" t="str">
        <f t="shared" si="774"/>
        <v/>
      </c>
      <c r="AQ686" s="14" t="str">
        <f t="shared" si="775"/>
        <v/>
      </c>
      <c r="AR686" s="14" t="str">
        <f t="shared" si="776"/>
        <v/>
      </c>
    </row>
    <row r="687" spans="1:44" x14ac:dyDescent="0.25">
      <c r="A687">
        <v>1</v>
      </c>
      <c r="B687" t="s">
        <v>28</v>
      </c>
      <c r="C687">
        <v>393103</v>
      </c>
      <c r="D687" s="40">
        <v>41374.361111111102</v>
      </c>
      <c r="E687" s="40">
        <v>41374.436111111099</v>
      </c>
      <c r="F687" s="40">
        <v>41374.4777777778</v>
      </c>
      <c r="G687" t="s">
        <v>29</v>
      </c>
      <c r="H687">
        <v>60000012244627</v>
      </c>
      <c r="I687" t="s">
        <v>2373</v>
      </c>
      <c r="J687" t="s">
        <v>2374</v>
      </c>
      <c r="K687" t="s">
        <v>41</v>
      </c>
      <c r="L687">
        <v>4</v>
      </c>
      <c r="M687" t="s">
        <v>33</v>
      </c>
      <c r="N687">
        <v>60000015461254</v>
      </c>
      <c r="O687">
        <v>60000016462669</v>
      </c>
      <c r="P687">
        <v>140256000000669</v>
      </c>
      <c r="R687" t="s">
        <v>34</v>
      </c>
      <c r="S687" t="s">
        <v>35</v>
      </c>
      <c r="T687" t="s">
        <v>36</v>
      </c>
      <c r="W687" t="s">
        <v>37</v>
      </c>
      <c r="AC687" t="s">
        <v>2375</v>
      </c>
      <c r="AD687" t="s">
        <v>1453</v>
      </c>
      <c r="AE687" s="14" t="str">
        <f t="shared" si="739"/>
        <v>#Mercado: dr e responsável por todos casos de diagnostico novos, dizendo que em media sao 2 a 3 por semana.Repassei o consenso e as vantagens da da coformulacao e posologia flexível. #OBJ: não tem nenhuma experiência com Kaletra QD, demonstrando desconfiança quanto a eficácia e tolerabilidade. #SOL: Pediu os estudos de kaletra dose única, sugeri o Rima, para agilizar a pesquisa, dr ficou de pesquisar.</v>
      </c>
      <c r="AF687" s="14" t="str">
        <f t="shared" si="749"/>
        <v>#Mercado: dr e responsável por todos casos de diagnostico novos, dizendo que em media sao 2 a 3 por semana.Repassei o consenso e as vantagens da da coformulacao e posologia flexível. #OBJ: não tem nenhuma experiência com Kaletra QD, demonstrando desconfiança quanto a eficácia e tolerabilidade. #SOL: Pediu os estudos de kaletra dose única, sugeri o Rima, para agilizar a pesquisa, dr ficou de pesquisar.</v>
      </c>
      <c r="AG687" s="14">
        <f t="shared" si="750"/>
        <v>1</v>
      </c>
      <c r="AH687" s="14">
        <f t="shared" ref="AH687:AL687" si="793">IFERROR(FIND("#",$AF687,AG687+1),LEN($AF687)+1)</f>
        <v>184</v>
      </c>
      <c r="AI687" s="14">
        <f t="shared" si="793"/>
        <v>296</v>
      </c>
      <c r="AJ687" s="14">
        <f t="shared" si="793"/>
        <v>405</v>
      </c>
      <c r="AK687" s="14">
        <f t="shared" si="793"/>
        <v>405</v>
      </c>
      <c r="AL687" s="14">
        <f t="shared" si="793"/>
        <v>405</v>
      </c>
      <c r="AM687" s="14" t="str">
        <f t="shared" si="771"/>
        <v>#Mercado: dr e responsável por todos casos de diagnostico novos, dizendo que em media sao 2 a 3 por semana.Repassei o consenso e as vantagens da da coformulacao e posologia flexível. #</v>
      </c>
      <c r="AN687" s="14" t="str">
        <f t="shared" si="772"/>
        <v xml:space="preserve">#OBJ: não tem nenhuma experiência com Kaletra QD, demonstrando desconfiança quanto a eficácia e tolerabilidade. </v>
      </c>
      <c r="AO687" s="14" t="str">
        <f t="shared" si="773"/>
        <v>#SOL: Pediu os estudos de kaletra dose única, sugeri o Rima, para agilizar a pesquisa, dr ficou de pesquisar.</v>
      </c>
      <c r="AP687" s="14" t="str">
        <f t="shared" si="774"/>
        <v/>
      </c>
      <c r="AQ687" s="14" t="str">
        <f t="shared" si="775"/>
        <v/>
      </c>
      <c r="AR687" s="14" t="str">
        <f t="shared" si="776"/>
        <v/>
      </c>
    </row>
    <row r="688" spans="1:44" x14ac:dyDescent="0.25">
      <c r="A688">
        <v>1</v>
      </c>
      <c r="B688" t="s">
        <v>28</v>
      </c>
      <c r="C688">
        <v>393103</v>
      </c>
      <c r="D688" s="40">
        <v>41374.361111111102</v>
      </c>
      <c r="E688" s="40">
        <v>41374.436111111099</v>
      </c>
      <c r="F688" s="40">
        <v>41374.4777777778</v>
      </c>
      <c r="G688" t="s">
        <v>29</v>
      </c>
      <c r="H688">
        <v>60000012244627</v>
      </c>
      <c r="I688" t="s">
        <v>2373</v>
      </c>
      <c r="J688" t="s">
        <v>2374</v>
      </c>
      <c r="K688" t="s">
        <v>41</v>
      </c>
      <c r="L688">
        <v>4</v>
      </c>
      <c r="M688" t="s">
        <v>33</v>
      </c>
      <c r="N688">
        <v>60000015461254</v>
      </c>
      <c r="O688">
        <v>60000016462669</v>
      </c>
      <c r="P688">
        <v>140256000000669</v>
      </c>
      <c r="R688" t="s">
        <v>34</v>
      </c>
      <c r="S688" t="s">
        <v>35</v>
      </c>
      <c r="T688" t="s">
        <v>36</v>
      </c>
      <c r="W688" t="s">
        <v>37</v>
      </c>
      <c r="AC688" t="s">
        <v>2375</v>
      </c>
      <c r="AD688" t="s">
        <v>1453</v>
      </c>
      <c r="AE688" s="14" t="str">
        <f t="shared" si="739"/>
        <v>#Mercado: dr e responsável por todos casos de diagnostico novos, dizendo que em media sao 2 a 3 por semana.Repassei o consenso e as vantagens da da coformulacao e posologia flexível. #OBJ: não tem nenhuma experiência com Kaletra QD, demonstrando desconfiança quanto a eficácia e tolerabilidade. #SOL: Pediu os estudos de kaletra dose única, sugeri o Rima, para agilizar a pesquisa, dr ficou de pesquisar.</v>
      </c>
      <c r="AF688" s="14" t="str">
        <f t="shared" si="749"/>
        <v>#Mercado: dr e responsável por todos casos de diagnostico novos, dizendo que em media sao 2 a 3 por semana.Repassei o consenso e as vantagens da da coformulacao e posologia flexível. #OBJ: não tem nenhuma experiência com Kaletra QD, demonstrando desconfiança quanto a eficácia e tolerabilidade. #SOL: Pediu os estudos de kaletra dose única, sugeri o Rima, para agilizar a pesquisa, dr ficou de pesquisar.</v>
      </c>
      <c r="AG688" s="14">
        <f t="shared" si="750"/>
        <v>1</v>
      </c>
      <c r="AH688" s="14">
        <f t="shared" ref="AH688:AL688" si="794">IFERROR(FIND("#",$AF688,AG688+1),LEN($AF688)+1)</f>
        <v>184</v>
      </c>
      <c r="AI688" s="14">
        <f t="shared" si="794"/>
        <v>296</v>
      </c>
      <c r="AJ688" s="14">
        <f t="shared" si="794"/>
        <v>405</v>
      </c>
      <c r="AK688" s="14">
        <f t="shared" si="794"/>
        <v>405</v>
      </c>
      <c r="AL688" s="14">
        <f t="shared" si="794"/>
        <v>405</v>
      </c>
      <c r="AM688" s="14" t="str">
        <f t="shared" si="771"/>
        <v>#Mercado: dr e responsável por todos casos de diagnostico novos, dizendo que em media sao 2 a 3 por semana.Repassei o consenso e as vantagens da da coformulacao e posologia flexível. #</v>
      </c>
      <c r="AN688" s="14" t="str">
        <f t="shared" si="772"/>
        <v xml:space="preserve">#OBJ: não tem nenhuma experiência com Kaletra QD, demonstrando desconfiança quanto a eficácia e tolerabilidade. </v>
      </c>
      <c r="AO688" s="14" t="str">
        <f t="shared" si="773"/>
        <v>#SOL: Pediu os estudos de kaletra dose única, sugeri o Rima, para agilizar a pesquisa, dr ficou de pesquisar.</v>
      </c>
      <c r="AP688" s="14" t="str">
        <f t="shared" si="774"/>
        <v/>
      </c>
      <c r="AQ688" s="14" t="str">
        <f t="shared" si="775"/>
        <v/>
      </c>
      <c r="AR688" s="14" t="str">
        <f t="shared" si="776"/>
        <v/>
      </c>
    </row>
    <row r="689" spans="1:44" x14ac:dyDescent="0.25">
      <c r="A689">
        <v>1</v>
      </c>
      <c r="B689" t="s">
        <v>28</v>
      </c>
      <c r="C689">
        <v>393103</v>
      </c>
      <c r="D689" s="40">
        <v>41373.711805555598</v>
      </c>
      <c r="E689" s="40">
        <v>41373.779861111099</v>
      </c>
      <c r="F689" s="40">
        <v>41373.739583333299</v>
      </c>
      <c r="G689" t="s">
        <v>29</v>
      </c>
      <c r="H689">
        <v>60000012309207</v>
      </c>
      <c r="I689" t="s">
        <v>2376</v>
      </c>
      <c r="J689" t="s">
        <v>2377</v>
      </c>
      <c r="K689" t="s">
        <v>41</v>
      </c>
      <c r="L689">
        <v>3</v>
      </c>
      <c r="M689" t="s">
        <v>33</v>
      </c>
      <c r="N689">
        <v>60000015461254</v>
      </c>
      <c r="O689">
        <v>60000016462669</v>
      </c>
      <c r="P689">
        <v>140256000000610</v>
      </c>
      <c r="R689" t="s">
        <v>34</v>
      </c>
      <c r="S689" t="s">
        <v>35</v>
      </c>
      <c r="T689" t="s">
        <v>36</v>
      </c>
      <c r="W689" t="s">
        <v>37</v>
      </c>
      <c r="AC689" t="s">
        <v>2378</v>
      </c>
      <c r="AD689" t="s">
        <v>1453</v>
      </c>
      <c r="AE689" s="14" t="str">
        <f t="shared" si="739"/>
        <v>#MP: deixei o artigo sobre sorodiscordantes, Dra gostou do material, afirmando que desde antes das mudanças já oferecia o tratamento aos pacts, entretanto a maioria dos pacts não aceitam. #CON: @medica: Dra comentou que participou do Preceptorship da MSD, disse que o evento foi bom, mas e fez algumas criticas as aulas sobre as aulas de comodidades, onde considerou as aulas um pouco fora de contexto, pois se aprofundaram demais nos assuntos (rins e diabetes). #Mercado: Atua em vários postos da prefeitura, onde esta atendendo muito diagnostico novo, cerca de 4 a 6 por semana. #SOL: Reclamou que a Abbott não a patrocina mais para congressos e pediu o congresso Brasileiro.</v>
      </c>
      <c r="AF689" s="14" t="str">
        <f t="shared" si="749"/>
        <v>#MP: deixei o artigo sobre sorodiscordantes, Dra gostou do material, afirmando que desde antes das mudanças já oferecia o tratamento aos pacts, entretanto a maioria dos pacts não aceitam. #CON: @medica: Dra comentou que participou do Preceptorship da MSD, disse que o evento foi bom, mas e fez algumas criticas as aulas sobre as aulas de comodidades, onde considerou as aulas um pouco fora de contexto, pois se aprofundaram demais nos assuntos (rins e diabetes). #Mercado: Atua em vários postos da prefeitura, onde esta atendendo muito diagnostico novo, cerca de 4 a 6 por semana. #SOL: Reclamou que a Abbott não a patrocina mais para congressos e pediu o congresso Brasileiro.</v>
      </c>
      <c r="AG689" s="14">
        <f t="shared" si="750"/>
        <v>1</v>
      </c>
      <c r="AH689" s="14">
        <f t="shared" ref="AH689:AL689" si="795">IFERROR(FIND("#",$AF689,AG689+1),LEN($AF689)+1)</f>
        <v>189</v>
      </c>
      <c r="AI689" s="14">
        <f t="shared" si="795"/>
        <v>464</v>
      </c>
      <c r="AJ689" s="14">
        <f t="shared" si="795"/>
        <v>582</v>
      </c>
      <c r="AK689" s="14">
        <f t="shared" si="795"/>
        <v>678</v>
      </c>
      <c r="AL689" s="14">
        <f t="shared" si="795"/>
        <v>678</v>
      </c>
      <c r="AM689" s="14" t="str">
        <f t="shared" si="771"/>
        <v>#MP: deixei o artigo sobre sorodiscordantes, Dra gostou do material, afirmando que desde antes das mudanças já oferecia o tratamento aos pacts, entretanto a maioria dos pacts não aceitam. #</v>
      </c>
      <c r="AN689" s="14" t="str">
        <f t="shared" si="772"/>
        <v xml:space="preserve">#CON: @medica: Dra comentou que participou do Preceptorship da MSD, disse que o evento foi bom, mas e fez algumas criticas as aulas sobre as aulas de comodidades, onde considerou as aulas um pouco fora de contexto, pois se aprofundaram demais nos assuntos (rins e diabetes). </v>
      </c>
      <c r="AO689" s="14" t="str">
        <f t="shared" si="773"/>
        <v xml:space="preserve">#Mercado: Atua em vários postos da prefeitura, onde esta atendendo muito diagnostico novo, cerca de 4 a 6 por semana. </v>
      </c>
      <c r="AP689" s="14" t="str">
        <f t="shared" si="774"/>
        <v>#SOL: Reclamou que a Abbott não a patrocina mais para congressos e pediu o congresso Brasileiro.</v>
      </c>
      <c r="AQ689" s="14" t="str">
        <f t="shared" si="775"/>
        <v/>
      </c>
      <c r="AR689" s="14" t="str">
        <f t="shared" si="776"/>
        <v/>
      </c>
    </row>
    <row r="690" spans="1:44" x14ac:dyDescent="0.25">
      <c r="A690">
        <v>1</v>
      </c>
      <c r="B690" t="s">
        <v>28</v>
      </c>
      <c r="C690">
        <v>393103</v>
      </c>
      <c r="D690" s="40">
        <v>41373.711805555598</v>
      </c>
      <c r="E690" s="40">
        <v>41373.779861111099</v>
      </c>
      <c r="F690" s="40">
        <v>41373.739583333299</v>
      </c>
      <c r="G690" t="s">
        <v>29</v>
      </c>
      <c r="H690">
        <v>60000012309207</v>
      </c>
      <c r="I690" t="s">
        <v>2376</v>
      </c>
      <c r="J690" t="s">
        <v>2377</v>
      </c>
      <c r="K690" t="s">
        <v>41</v>
      </c>
      <c r="L690">
        <v>3</v>
      </c>
      <c r="M690" t="s">
        <v>33</v>
      </c>
      <c r="N690">
        <v>60000015461254</v>
      </c>
      <c r="O690">
        <v>60000016462669</v>
      </c>
      <c r="P690">
        <v>140256000000610</v>
      </c>
      <c r="R690" t="s">
        <v>34</v>
      </c>
      <c r="S690" t="s">
        <v>35</v>
      </c>
      <c r="T690" t="s">
        <v>36</v>
      </c>
      <c r="W690" t="s">
        <v>37</v>
      </c>
      <c r="AC690" t="s">
        <v>2378</v>
      </c>
      <c r="AD690" t="s">
        <v>1453</v>
      </c>
      <c r="AE690" s="14" t="str">
        <f t="shared" si="739"/>
        <v>#MP: deixei o artigo sobre sorodiscordantes, Dra gostou do material, afirmando que desde antes das mudanças já oferecia o tratamento aos pacts, entretanto a maioria dos pacts não aceitam. #CON: @medica: Dra comentou que participou do Preceptorship da MSD, disse que o evento foi bom, mas e fez algumas criticas as aulas sobre as aulas de comodidades, onde considerou as aulas um pouco fora de contexto, pois se aprofundaram demais nos assuntos (rins e diabetes). #Mercado: Atua em vários postos da prefeitura, onde esta atendendo muito diagnostico novo, cerca de 4 a 6 por semana. #SOL: Reclamou que a Abbott não a patrocina mais para congressos e pediu o congresso Brasileiro.</v>
      </c>
      <c r="AF690" s="14" t="str">
        <f t="shared" si="749"/>
        <v>#MP: deixei o artigo sobre sorodiscordantes, Dra gostou do material, afirmando que desde antes das mudanças já oferecia o tratamento aos pacts, entretanto a maioria dos pacts não aceitam. #CON: @medica: Dra comentou que participou do Preceptorship da MSD, disse que o evento foi bom, mas e fez algumas criticas as aulas sobre as aulas de comodidades, onde considerou as aulas um pouco fora de contexto, pois se aprofundaram demais nos assuntos (rins e diabetes). #Mercado: Atua em vários postos da prefeitura, onde esta atendendo muito diagnostico novo, cerca de 4 a 6 por semana. #SOL: Reclamou que a Abbott não a patrocina mais para congressos e pediu o congresso Brasileiro.</v>
      </c>
      <c r="AG690" s="14">
        <f t="shared" si="750"/>
        <v>1</v>
      </c>
      <c r="AH690" s="14">
        <f t="shared" ref="AH690:AL690" si="796">IFERROR(FIND("#",$AF690,AG690+1),LEN($AF690)+1)</f>
        <v>189</v>
      </c>
      <c r="AI690" s="14">
        <f t="shared" si="796"/>
        <v>464</v>
      </c>
      <c r="AJ690" s="14">
        <f t="shared" si="796"/>
        <v>582</v>
      </c>
      <c r="AK690" s="14">
        <f t="shared" si="796"/>
        <v>678</v>
      </c>
      <c r="AL690" s="14">
        <f t="shared" si="796"/>
        <v>678</v>
      </c>
      <c r="AM690" s="14" t="str">
        <f t="shared" si="771"/>
        <v>#MP: deixei o artigo sobre sorodiscordantes, Dra gostou do material, afirmando que desde antes das mudanças já oferecia o tratamento aos pacts, entretanto a maioria dos pacts não aceitam. #</v>
      </c>
      <c r="AN690" s="14" t="str">
        <f t="shared" si="772"/>
        <v xml:space="preserve">#CON: @medica: Dra comentou que participou do Preceptorship da MSD, disse que o evento foi bom, mas e fez algumas criticas as aulas sobre as aulas de comodidades, onde considerou as aulas um pouco fora de contexto, pois se aprofundaram demais nos assuntos (rins e diabetes). </v>
      </c>
      <c r="AO690" s="14" t="str">
        <f t="shared" si="773"/>
        <v xml:space="preserve">#Mercado: Atua em vários postos da prefeitura, onde esta atendendo muito diagnostico novo, cerca de 4 a 6 por semana. </v>
      </c>
      <c r="AP690" s="14" t="str">
        <f t="shared" si="774"/>
        <v>#SOL: Reclamou que a Abbott não a patrocina mais para congressos e pediu o congresso Brasileiro.</v>
      </c>
      <c r="AQ690" s="14" t="str">
        <f t="shared" si="775"/>
        <v/>
      </c>
      <c r="AR690" s="14" t="str">
        <f t="shared" si="776"/>
        <v/>
      </c>
    </row>
    <row r="691" spans="1:44" x14ac:dyDescent="0.25">
      <c r="A691">
        <v>1</v>
      </c>
      <c r="B691" t="s">
        <v>28</v>
      </c>
      <c r="C691">
        <v>393103</v>
      </c>
      <c r="D691" s="40">
        <v>41373.65625</v>
      </c>
      <c r="E691" s="40">
        <v>41373.770138888904</v>
      </c>
      <c r="F691" s="40">
        <v>41386.400694444397</v>
      </c>
      <c r="G691" t="s">
        <v>29</v>
      </c>
      <c r="H691">
        <v>60000012558299</v>
      </c>
      <c r="I691" t="s">
        <v>2379</v>
      </c>
      <c r="J691" t="s">
        <v>2380</v>
      </c>
      <c r="M691" t="s">
        <v>33</v>
      </c>
      <c r="N691">
        <v>60000015461254</v>
      </c>
      <c r="O691">
        <v>60000016462669</v>
      </c>
      <c r="P691">
        <v>140256000000589</v>
      </c>
      <c r="R691" t="s">
        <v>34</v>
      </c>
      <c r="S691" t="s">
        <v>35</v>
      </c>
      <c r="W691" t="s">
        <v>37</v>
      </c>
      <c r="AC691" t="s">
        <v>2381</v>
      </c>
      <c r="AD691" t="s">
        <v>1453</v>
      </c>
      <c r="AE691" s="14" t="str">
        <f t="shared" si="739"/>
        <v>visita de apresentação: #MP: Entreguei o Guia de comodidades e os artigos consenso e casais sorodiscordantes, dr gostou do guia, disse que ira ajudar bastante no seu dia-dia. Sobre o consenso, diz que individualiza o tratamento, não seguindo a risca o que recomenda o consenso.#OBJ: Não tem nenhuma experiência com Kaletra dose única, demonstrando um pouco de desconfianca, apesar de afirmar já ter visto os estudos sobre a indicação.</v>
      </c>
      <c r="AF691" s="14" t="str">
        <f t="shared" si="749"/>
        <v>visita de apresentação: #MP: Entreguei o Guia de comodidades e os artigos consenso e casais sorodiscordantes, dr gostou do guia, disse que ira ajudar bastante no seu dia-dia. Sobre o consenso, diz que individualiza o tratamento, não seguindo a risca o que recomenda o consenso.#OBJ: Não tem nenhuma experiência com Kaletra dose única, demonstrando um pouco de desconfianca, apesar de afirmar já ter visto os estudos sobre a indicação.</v>
      </c>
      <c r="AG691" s="14">
        <f t="shared" si="750"/>
        <v>25</v>
      </c>
      <c r="AH691" s="14">
        <f t="shared" ref="AH691:AL691" si="797">IFERROR(FIND("#",$AF691,AG691+1),LEN($AF691)+1)</f>
        <v>278</v>
      </c>
      <c r="AI691" s="14">
        <f t="shared" si="797"/>
        <v>435</v>
      </c>
      <c r="AJ691" s="14">
        <f t="shared" si="797"/>
        <v>435</v>
      </c>
      <c r="AK691" s="14">
        <f t="shared" si="797"/>
        <v>435</v>
      </c>
      <c r="AL691" s="14">
        <f t="shared" si="797"/>
        <v>435</v>
      </c>
      <c r="AM691" s="14" t="str">
        <f t="shared" si="771"/>
        <v>#MP: Entreguei o Guia de comodidades e os artigos consenso e casais sorodiscordantes, dr gostou do guia, disse que ira ajudar bastante no seu dia-dia. Sobre o consenso, diz que individualiza o tratamento, não seguindo a risca o que recomenda o consenso.</v>
      </c>
      <c r="AN691" s="14" t="str">
        <f t="shared" si="772"/>
        <v>#OBJ: Não tem nenhuma experiência com Kaletra dose única, demonstrando um pouco de desconfianca, apesar de afirmar já ter visto os estudos sobre a indicação.</v>
      </c>
      <c r="AO691" s="14" t="str">
        <f t="shared" si="773"/>
        <v/>
      </c>
      <c r="AP691" s="14" t="str">
        <f t="shared" si="774"/>
        <v/>
      </c>
      <c r="AQ691" s="14" t="str">
        <f t="shared" si="775"/>
        <v/>
      </c>
      <c r="AR691" s="14" t="str">
        <f t="shared" si="776"/>
        <v/>
      </c>
    </row>
    <row r="692" spans="1:44" x14ac:dyDescent="0.25">
      <c r="A692">
        <v>1</v>
      </c>
      <c r="B692" t="s">
        <v>28</v>
      </c>
      <c r="C692">
        <v>393103</v>
      </c>
      <c r="D692" s="40">
        <v>41373.479166666701</v>
      </c>
      <c r="E692" s="40">
        <v>41373.675694444399</v>
      </c>
      <c r="F692" s="40">
        <v>41383.190972222197</v>
      </c>
      <c r="G692" t="s">
        <v>29</v>
      </c>
      <c r="H692">
        <v>60000047063708</v>
      </c>
      <c r="I692" t="s">
        <v>2382</v>
      </c>
      <c r="J692" t="s">
        <v>2383</v>
      </c>
      <c r="K692" t="s">
        <v>41</v>
      </c>
      <c r="M692" t="s">
        <v>33</v>
      </c>
      <c r="N692">
        <v>60000015461254</v>
      </c>
      <c r="O692">
        <v>60000016462669</v>
      </c>
      <c r="P692">
        <v>140256000000550</v>
      </c>
      <c r="R692" t="s">
        <v>34</v>
      </c>
      <c r="S692" t="s">
        <v>35</v>
      </c>
      <c r="T692" t="s">
        <v>36</v>
      </c>
      <c r="W692" t="s">
        <v>37</v>
      </c>
      <c r="AC692" t="s">
        <v>2384</v>
      </c>
      <c r="AD692" t="s">
        <v>1453</v>
      </c>
      <c r="AE692" s="14" t="str">
        <f t="shared" si="739"/>
        <v>Perguntei se conseguiu avaliar algum paciente com Kaletra Dose única, informou que que 2 em uso que ja usavam BID e devido ao esquecimento de uma das doses, optou por fazer a dose única. Comentou que apesar de receber poucos casos de diagnostico novo, tem optado por Kaletra.</v>
      </c>
      <c r="AF692" s="14" t="str">
        <f t="shared" si="749"/>
        <v>Perguntei se conseguiu avaliar algum paciente com Kaletra Dose única, informou que que 2 em uso que ja usavam BID e devido ao esquecimento de uma das doses, optou por fazer a dose única. Comentou que apesar de receber poucos casos de diagnostico novo, tem optado por Kaletra.</v>
      </c>
      <c r="AG692" s="14">
        <f t="shared" si="750"/>
        <v>1</v>
      </c>
      <c r="AH692" s="14">
        <f t="shared" ref="AH692:AL692" si="798">IFERROR(FIND("#",$AF692,AG692+1),LEN($AF692)+1)</f>
        <v>276</v>
      </c>
      <c r="AI692" s="14">
        <f t="shared" si="798"/>
        <v>276</v>
      </c>
      <c r="AJ692" s="14">
        <f t="shared" si="798"/>
        <v>276</v>
      </c>
      <c r="AK692" s="14">
        <f t="shared" si="798"/>
        <v>276</v>
      </c>
      <c r="AL692" s="14">
        <f t="shared" si="798"/>
        <v>276</v>
      </c>
      <c r="AM692" s="14" t="str">
        <f t="shared" si="771"/>
        <v>Perguntei se conseguiu avaliar algum paciente com Kaletra Dose única, informou que que 2 em uso que ja usavam BID e devido ao esquecimento de uma das doses, optou por fazer a dose única. Comentou que apesar de receber poucos casos de diagnostico novo, tem optado por Kaletra.</v>
      </c>
      <c r="AN692" s="14" t="str">
        <f t="shared" si="772"/>
        <v/>
      </c>
      <c r="AO692" s="14" t="str">
        <f t="shared" si="773"/>
        <v/>
      </c>
      <c r="AP692" s="14" t="str">
        <f t="shared" si="774"/>
        <v/>
      </c>
      <c r="AQ692" s="14" t="str">
        <f t="shared" si="775"/>
        <v/>
      </c>
      <c r="AR692" s="14" t="str">
        <f t="shared" si="776"/>
        <v/>
      </c>
    </row>
    <row r="693" spans="1:44" x14ac:dyDescent="0.25">
      <c r="A693">
        <v>1</v>
      </c>
      <c r="B693" t="s">
        <v>28</v>
      </c>
      <c r="C693">
        <v>393103</v>
      </c>
      <c r="D693" s="40">
        <v>41373.479166666701</v>
      </c>
      <c r="E693" s="40">
        <v>41373.675694444399</v>
      </c>
      <c r="F693" s="40">
        <v>41383.190972222197</v>
      </c>
      <c r="G693" t="s">
        <v>29</v>
      </c>
      <c r="H693">
        <v>60000047063708</v>
      </c>
      <c r="I693" t="s">
        <v>2382</v>
      </c>
      <c r="J693" t="s">
        <v>2383</v>
      </c>
      <c r="K693" t="s">
        <v>41</v>
      </c>
      <c r="M693" t="s">
        <v>33</v>
      </c>
      <c r="N693">
        <v>60000015461254</v>
      </c>
      <c r="O693">
        <v>60000016462669</v>
      </c>
      <c r="P693">
        <v>140256000000550</v>
      </c>
      <c r="R693" t="s">
        <v>34</v>
      </c>
      <c r="S693" t="s">
        <v>35</v>
      </c>
      <c r="T693" t="s">
        <v>36</v>
      </c>
      <c r="W693" t="s">
        <v>37</v>
      </c>
      <c r="AC693" t="s">
        <v>2384</v>
      </c>
      <c r="AD693" t="s">
        <v>1453</v>
      </c>
      <c r="AE693" s="14" t="str">
        <f t="shared" si="739"/>
        <v>Perguntei se conseguiu avaliar algum paciente com Kaletra Dose única, informou que que 2 em uso que ja usavam BID e devido ao esquecimento de uma das doses, optou por fazer a dose única. Comentou que apesar de receber poucos casos de diagnostico novo, tem optado por Kaletra.</v>
      </c>
      <c r="AF693" s="14" t="str">
        <f t="shared" si="749"/>
        <v>Perguntei se conseguiu avaliar algum paciente com Kaletra Dose única, informou que que 2 em uso que ja usavam BID e devido ao esquecimento de uma das doses, optou por fazer a dose única. Comentou que apesar de receber poucos casos de diagnostico novo, tem optado por Kaletra.</v>
      </c>
      <c r="AG693" s="14">
        <f t="shared" si="750"/>
        <v>1</v>
      </c>
      <c r="AH693" s="14">
        <f t="shared" ref="AH693:AL693" si="799">IFERROR(FIND("#",$AF693,AG693+1),LEN($AF693)+1)</f>
        <v>276</v>
      </c>
      <c r="AI693" s="14">
        <f t="shared" si="799"/>
        <v>276</v>
      </c>
      <c r="AJ693" s="14">
        <f t="shared" si="799"/>
        <v>276</v>
      </c>
      <c r="AK693" s="14">
        <f t="shared" si="799"/>
        <v>276</v>
      </c>
      <c r="AL693" s="14">
        <f t="shared" si="799"/>
        <v>276</v>
      </c>
      <c r="AM693" s="14" t="str">
        <f t="shared" si="771"/>
        <v>Perguntei se conseguiu avaliar algum paciente com Kaletra Dose única, informou que que 2 em uso que ja usavam BID e devido ao esquecimento de uma das doses, optou por fazer a dose única. Comentou que apesar de receber poucos casos de diagnostico novo, tem optado por Kaletra.</v>
      </c>
      <c r="AN693" s="14" t="str">
        <f t="shared" si="772"/>
        <v/>
      </c>
      <c r="AO693" s="14" t="str">
        <f t="shared" si="773"/>
        <v/>
      </c>
      <c r="AP693" s="14" t="str">
        <f t="shared" si="774"/>
        <v/>
      </c>
      <c r="AQ693" s="14" t="str">
        <f t="shared" si="775"/>
        <v/>
      </c>
      <c r="AR693" s="14" t="str">
        <f t="shared" si="776"/>
        <v/>
      </c>
    </row>
    <row r="694" spans="1:44" x14ac:dyDescent="0.25">
      <c r="A694">
        <v>1</v>
      </c>
      <c r="B694" t="s">
        <v>28</v>
      </c>
      <c r="C694">
        <v>393103</v>
      </c>
      <c r="D694" s="40">
        <v>41373.451388888898</v>
      </c>
      <c r="E694" s="40">
        <v>41373.617361111101</v>
      </c>
      <c r="F694" s="40">
        <v>41373.579166666699</v>
      </c>
      <c r="G694" t="s">
        <v>29</v>
      </c>
      <c r="H694">
        <v>60000012346111</v>
      </c>
      <c r="I694" t="s">
        <v>2385</v>
      </c>
      <c r="J694" t="s">
        <v>2386</v>
      </c>
      <c r="K694" t="s">
        <v>41</v>
      </c>
      <c r="L694">
        <v>3</v>
      </c>
      <c r="M694" t="s">
        <v>33</v>
      </c>
      <c r="N694">
        <v>60000015461254</v>
      </c>
      <c r="O694">
        <v>60000016462669</v>
      </c>
      <c r="P694">
        <v>140256000000505</v>
      </c>
      <c r="R694" t="s">
        <v>34</v>
      </c>
      <c r="S694" t="s">
        <v>35</v>
      </c>
      <c r="T694" t="s">
        <v>36</v>
      </c>
      <c r="W694" t="s">
        <v>37</v>
      </c>
      <c r="AC694" t="s">
        <v>2387</v>
      </c>
      <c r="AD694" t="s">
        <v>1453</v>
      </c>
      <c r="AE694" s="14" t="str">
        <f t="shared" si="739"/>
        <v>#Mercado: Dra faz parte da diretoria da Sociedade Catarinense de Infectologia, unto com o Dr Miranda, Informei que fechamos o patrocínio do evento para o vale do Itajai com o Dr Miranda para o mês de agosto.* Dra tem ótima experiência com Kaletra, dando preferencia em pacts com historico e depressao e mulheres com risco de engravidar. Disse que como os pacts sao de cor clara, a icterícia de ATV fica mais evidente, sendo necessário a troca. #OBJ: Disse evitar prescrever Kaletra em mulheres com baixo peso alegando maior dificuldade de adesão.</v>
      </c>
      <c r="AF694" s="14" t="str">
        <f t="shared" si="749"/>
        <v>#Mercado: Dra faz parte da diretoria da Sociedade Catarinense de Infectologia, unto com o Dr Miranda, Informei que fechamos o patrocínio do evento para o vale do Itajai com o Dr Miranda para o mês de agosto.* Dra tem ótima experiência com Kaletra, dando preferencia em pacts com historico e depressao e mulheres com risco de engravidar. Disse que como os pacts sao de cor clara, a icterícia de ATV fica mais evidente, sendo necessário a troca. #OBJ: Disse evitar prescrever Kaletra em mulheres com baixo peso alegando maior dificuldade de adesão.</v>
      </c>
      <c r="AG694" s="14">
        <f t="shared" si="750"/>
        <v>1</v>
      </c>
      <c r="AH694" s="14">
        <f t="shared" ref="AH694:AL694" si="800">IFERROR(FIND("#",$AF694,AG694+1),LEN($AF694)+1)</f>
        <v>445</v>
      </c>
      <c r="AI694" s="14">
        <f t="shared" si="800"/>
        <v>547</v>
      </c>
      <c r="AJ694" s="14">
        <f t="shared" si="800"/>
        <v>547</v>
      </c>
      <c r="AK694" s="14">
        <f t="shared" si="800"/>
        <v>547</v>
      </c>
      <c r="AL694" s="14">
        <f t="shared" si="800"/>
        <v>547</v>
      </c>
      <c r="AM694" s="14" t="str">
        <f t="shared" si="771"/>
        <v>#Mercado: Dra faz parte da diretoria da Sociedade Catarinense de Infectologia, unto com o Dr Miranda, Informei que fechamos o patrocínio do evento para o vale do Itajai com o Dr Miranda para o mês de agosto.* Dra tem ótima experiência com Kaletra, dando preferencia em pacts com historico e depressao e mulheres com risco de engravidar. Disse que como os pacts sao de cor clara, a icterícia de ATV fica mais evidente, sendo necessário a troca. #</v>
      </c>
      <c r="AN694" s="14" t="str">
        <f t="shared" si="772"/>
        <v>#OBJ: Disse evitar prescrever Kaletra em mulheres com baixo peso alegando maior dificuldade de adesão.</v>
      </c>
      <c r="AO694" s="14" t="str">
        <f t="shared" si="773"/>
        <v/>
      </c>
      <c r="AP694" s="14" t="str">
        <f t="shared" si="774"/>
        <v/>
      </c>
      <c r="AQ694" s="14" t="str">
        <f t="shared" si="775"/>
        <v/>
      </c>
      <c r="AR694" s="14" t="str">
        <f t="shared" si="776"/>
        <v/>
      </c>
    </row>
    <row r="695" spans="1:44" x14ac:dyDescent="0.25">
      <c r="A695">
        <v>1</v>
      </c>
      <c r="B695" t="s">
        <v>28</v>
      </c>
      <c r="C695">
        <v>393103</v>
      </c>
      <c r="D695" s="40">
        <v>41373.451388888898</v>
      </c>
      <c r="E695" s="40">
        <v>41373.617361111101</v>
      </c>
      <c r="F695" s="40">
        <v>41373.579166666699</v>
      </c>
      <c r="G695" t="s">
        <v>29</v>
      </c>
      <c r="H695">
        <v>60000012346111</v>
      </c>
      <c r="I695" t="s">
        <v>2385</v>
      </c>
      <c r="J695" t="s">
        <v>2386</v>
      </c>
      <c r="K695" t="s">
        <v>41</v>
      </c>
      <c r="L695">
        <v>3</v>
      </c>
      <c r="M695" t="s">
        <v>33</v>
      </c>
      <c r="N695">
        <v>60000015461254</v>
      </c>
      <c r="O695">
        <v>60000016462669</v>
      </c>
      <c r="P695">
        <v>140256000000505</v>
      </c>
      <c r="R695" t="s">
        <v>34</v>
      </c>
      <c r="S695" t="s">
        <v>35</v>
      </c>
      <c r="T695" t="s">
        <v>36</v>
      </c>
      <c r="W695" t="s">
        <v>37</v>
      </c>
      <c r="AC695" t="s">
        <v>2387</v>
      </c>
      <c r="AD695" t="s">
        <v>1453</v>
      </c>
      <c r="AE695" s="14" t="str">
        <f t="shared" si="739"/>
        <v>#Mercado: Dra faz parte da diretoria da Sociedade Catarinense de Infectologia, unto com o Dr Miranda, Informei que fechamos o patrocínio do evento para o vale do Itajai com o Dr Miranda para o mês de agosto.* Dra tem ótima experiência com Kaletra, dando preferencia em pacts com historico e depressao e mulheres com risco de engravidar. Disse que como os pacts sao de cor clara, a icterícia de ATV fica mais evidente, sendo necessário a troca. #OBJ: Disse evitar prescrever Kaletra em mulheres com baixo peso alegando maior dificuldade de adesão.</v>
      </c>
      <c r="AF695" s="14" t="str">
        <f t="shared" si="749"/>
        <v>#Mercado: Dra faz parte da diretoria da Sociedade Catarinense de Infectologia, unto com o Dr Miranda, Informei que fechamos o patrocínio do evento para o vale do Itajai com o Dr Miranda para o mês de agosto.* Dra tem ótima experiência com Kaletra, dando preferencia em pacts com historico e depressao e mulheres com risco de engravidar. Disse que como os pacts sao de cor clara, a icterícia de ATV fica mais evidente, sendo necessário a troca. #OBJ: Disse evitar prescrever Kaletra em mulheres com baixo peso alegando maior dificuldade de adesão.</v>
      </c>
      <c r="AG695" s="14">
        <f t="shared" si="750"/>
        <v>1</v>
      </c>
      <c r="AH695" s="14">
        <f t="shared" ref="AH695:AL695" si="801">IFERROR(FIND("#",$AF695,AG695+1),LEN($AF695)+1)</f>
        <v>445</v>
      </c>
      <c r="AI695" s="14">
        <f t="shared" si="801"/>
        <v>547</v>
      </c>
      <c r="AJ695" s="14">
        <f t="shared" si="801"/>
        <v>547</v>
      </c>
      <c r="AK695" s="14">
        <f t="shared" si="801"/>
        <v>547</v>
      </c>
      <c r="AL695" s="14">
        <f t="shared" si="801"/>
        <v>547</v>
      </c>
      <c r="AM695" s="14" t="str">
        <f t="shared" si="771"/>
        <v>#Mercado: Dra faz parte da diretoria da Sociedade Catarinense de Infectologia, unto com o Dr Miranda, Informei que fechamos o patrocínio do evento para o vale do Itajai com o Dr Miranda para o mês de agosto.* Dra tem ótima experiência com Kaletra, dando preferencia em pacts com historico e depressao e mulheres com risco de engravidar. Disse que como os pacts sao de cor clara, a icterícia de ATV fica mais evidente, sendo necessário a troca. #</v>
      </c>
      <c r="AN695" s="14" t="str">
        <f t="shared" si="772"/>
        <v>#OBJ: Disse evitar prescrever Kaletra em mulheres com baixo peso alegando maior dificuldade de adesão.</v>
      </c>
      <c r="AO695" s="14" t="str">
        <f t="shared" si="773"/>
        <v/>
      </c>
      <c r="AP695" s="14" t="str">
        <f t="shared" si="774"/>
        <v/>
      </c>
      <c r="AQ695" s="14" t="str">
        <f t="shared" si="775"/>
        <v/>
      </c>
      <c r="AR695" s="14" t="str">
        <f t="shared" si="776"/>
        <v/>
      </c>
    </row>
    <row r="696" spans="1:44" x14ac:dyDescent="0.25">
      <c r="A696">
        <v>1</v>
      </c>
      <c r="B696" t="s">
        <v>28</v>
      </c>
      <c r="C696">
        <v>393103</v>
      </c>
      <c r="D696" s="40">
        <v>41373.416666666701</v>
      </c>
      <c r="E696" s="40">
        <v>41373.6069444444</v>
      </c>
      <c r="F696" s="40">
        <v>41373.566666666702</v>
      </c>
      <c r="G696" t="s">
        <v>29</v>
      </c>
      <c r="H696">
        <v>60000012583563</v>
      </c>
      <c r="I696" t="s">
        <v>2388</v>
      </c>
      <c r="J696" t="s">
        <v>2389</v>
      </c>
      <c r="K696" t="s">
        <v>41</v>
      </c>
      <c r="L696">
        <v>6</v>
      </c>
      <c r="M696" t="s">
        <v>33</v>
      </c>
      <c r="N696">
        <v>60000015461254</v>
      </c>
      <c r="O696">
        <v>60000016462669</v>
      </c>
      <c r="P696">
        <v>140256000000483</v>
      </c>
      <c r="R696" t="s">
        <v>34</v>
      </c>
      <c r="S696" t="s">
        <v>35</v>
      </c>
      <c r="T696" t="s">
        <v>36</v>
      </c>
      <c r="W696" t="s">
        <v>37</v>
      </c>
      <c r="AC696" t="s">
        <v>2390</v>
      </c>
      <c r="AD696" t="s">
        <v>1453</v>
      </c>
      <c r="AE696" s="14" t="str">
        <f t="shared" si="739"/>
        <v>#Mercado: Dra atende em 2 postos (Palhoca e Sao José), informou que cada vez mais aumenta o diagnostico novo, sendo com perfil jovem, homossexuais e meninas que descobrem durante a gestação. disse que suas as agendas muitos cheias entao estes diagnosticos novos estão sendo encaminhado para outros colegas.* #OBJ: Ainda tem pouca experiência com Kaletra dose única, apesar e afirmar ser uma boa opção para os pacientes.</v>
      </c>
      <c r="AF696" s="14" t="str">
        <f t="shared" si="749"/>
        <v>#Mercado: Dra atende em 2 postos (Palhoca e Sao José), informou que cada vez mais aumenta o diagnostico novo, sendo com perfil jovem, homossexuais e meninas que descobrem durante a gestação. disse que suas as agendas muitos cheias entao estes diagnosticos novos estão sendo encaminhado para outros colegas.* #OBJ: Ainda tem pouca experiência com Kaletra dose única, apesar e afirmar ser uma boa opção para os pacientes.</v>
      </c>
      <c r="AG696" s="14">
        <f t="shared" si="750"/>
        <v>1</v>
      </c>
      <c r="AH696" s="14">
        <f t="shared" ref="AH696:AL696" si="802">IFERROR(FIND("#",$AF696,AG696+1),LEN($AF696)+1)</f>
        <v>309</v>
      </c>
      <c r="AI696" s="14">
        <f t="shared" si="802"/>
        <v>420</v>
      </c>
      <c r="AJ696" s="14">
        <f t="shared" si="802"/>
        <v>420</v>
      </c>
      <c r="AK696" s="14">
        <f t="shared" si="802"/>
        <v>420</v>
      </c>
      <c r="AL696" s="14">
        <f t="shared" si="802"/>
        <v>420</v>
      </c>
      <c r="AM696" s="14" t="str">
        <f t="shared" si="771"/>
        <v>#Mercado: Dra atende em 2 postos (Palhoca e Sao José), informou que cada vez mais aumenta o diagnostico novo, sendo com perfil jovem, homossexuais e meninas que descobrem durante a gestação. disse que suas as agendas muitos cheias entao estes diagnosticos novos estão sendo encaminhado para outros colegas.* #</v>
      </c>
      <c r="AN696" s="14" t="str">
        <f t="shared" si="772"/>
        <v>#OBJ: Ainda tem pouca experiência com Kaletra dose única, apesar e afirmar ser uma boa opção para os pacientes.</v>
      </c>
      <c r="AO696" s="14" t="str">
        <f t="shared" si="773"/>
        <v/>
      </c>
      <c r="AP696" s="14" t="str">
        <f t="shared" si="774"/>
        <v/>
      </c>
      <c r="AQ696" s="14" t="str">
        <f t="shared" si="775"/>
        <v/>
      </c>
      <c r="AR696" s="14" t="str">
        <f t="shared" si="776"/>
        <v/>
      </c>
    </row>
    <row r="697" spans="1:44" x14ac:dyDescent="0.25">
      <c r="A697">
        <v>1</v>
      </c>
      <c r="B697" t="s">
        <v>28</v>
      </c>
      <c r="C697">
        <v>393103</v>
      </c>
      <c r="D697" s="40">
        <v>41373.416666666701</v>
      </c>
      <c r="E697" s="40">
        <v>41373.6069444444</v>
      </c>
      <c r="F697" s="40">
        <v>41373.566666666702</v>
      </c>
      <c r="G697" t="s">
        <v>29</v>
      </c>
      <c r="H697">
        <v>60000012583563</v>
      </c>
      <c r="I697" t="s">
        <v>2388</v>
      </c>
      <c r="J697" t="s">
        <v>2389</v>
      </c>
      <c r="K697" t="s">
        <v>41</v>
      </c>
      <c r="L697">
        <v>6</v>
      </c>
      <c r="M697" t="s">
        <v>33</v>
      </c>
      <c r="N697">
        <v>60000015461254</v>
      </c>
      <c r="O697">
        <v>60000016462669</v>
      </c>
      <c r="P697">
        <v>140256000000483</v>
      </c>
      <c r="R697" t="s">
        <v>34</v>
      </c>
      <c r="S697" t="s">
        <v>35</v>
      </c>
      <c r="T697" t="s">
        <v>36</v>
      </c>
      <c r="W697" t="s">
        <v>37</v>
      </c>
      <c r="AC697" t="s">
        <v>2390</v>
      </c>
      <c r="AD697" t="s">
        <v>1453</v>
      </c>
      <c r="AE697" s="14" t="str">
        <f t="shared" si="739"/>
        <v>#Mercado: Dra atende em 2 postos (Palhoca e Sao José), informou que cada vez mais aumenta o diagnostico novo, sendo com perfil jovem, homossexuais e meninas que descobrem durante a gestação. disse que suas as agendas muitos cheias entao estes diagnosticos novos estão sendo encaminhado para outros colegas.* #OBJ: Ainda tem pouca experiência com Kaletra dose única, apesar e afirmar ser uma boa opção para os pacientes.</v>
      </c>
      <c r="AF697" s="14" t="str">
        <f t="shared" si="749"/>
        <v>#Mercado: Dra atende em 2 postos (Palhoca e Sao José), informou que cada vez mais aumenta o diagnostico novo, sendo com perfil jovem, homossexuais e meninas que descobrem durante a gestação. disse que suas as agendas muitos cheias entao estes diagnosticos novos estão sendo encaminhado para outros colegas.* #OBJ: Ainda tem pouca experiência com Kaletra dose única, apesar e afirmar ser uma boa opção para os pacientes.</v>
      </c>
      <c r="AG697" s="14">
        <f t="shared" si="750"/>
        <v>1</v>
      </c>
      <c r="AH697" s="14">
        <f t="shared" ref="AH697:AL697" si="803">IFERROR(FIND("#",$AF697,AG697+1),LEN($AF697)+1)</f>
        <v>309</v>
      </c>
      <c r="AI697" s="14">
        <f t="shared" si="803"/>
        <v>420</v>
      </c>
      <c r="AJ697" s="14">
        <f t="shared" si="803"/>
        <v>420</v>
      </c>
      <c r="AK697" s="14">
        <f t="shared" si="803"/>
        <v>420</v>
      </c>
      <c r="AL697" s="14">
        <f t="shared" si="803"/>
        <v>420</v>
      </c>
      <c r="AM697" s="14" t="str">
        <f t="shared" si="771"/>
        <v>#Mercado: Dra atende em 2 postos (Palhoca e Sao José), informou que cada vez mais aumenta o diagnostico novo, sendo com perfil jovem, homossexuais e meninas que descobrem durante a gestação. disse que suas as agendas muitos cheias entao estes diagnosticos novos estão sendo encaminhado para outros colegas.* #</v>
      </c>
      <c r="AN697" s="14" t="str">
        <f t="shared" si="772"/>
        <v>#OBJ: Ainda tem pouca experiência com Kaletra dose única, apesar e afirmar ser uma boa opção para os pacientes.</v>
      </c>
      <c r="AO697" s="14" t="str">
        <f t="shared" si="773"/>
        <v/>
      </c>
      <c r="AP697" s="14" t="str">
        <f t="shared" si="774"/>
        <v/>
      </c>
      <c r="AQ697" s="14" t="str">
        <f t="shared" si="775"/>
        <v/>
      </c>
      <c r="AR697" s="14" t="str">
        <f t="shared" si="776"/>
        <v/>
      </c>
    </row>
    <row r="698" spans="1:44" x14ac:dyDescent="0.25">
      <c r="A698">
        <v>1</v>
      </c>
      <c r="B698" t="s">
        <v>28</v>
      </c>
      <c r="C698">
        <v>393103</v>
      </c>
      <c r="D698" s="40">
        <v>41373.364583333299</v>
      </c>
      <c r="E698" s="40">
        <v>41373.5</v>
      </c>
      <c r="F698" s="40">
        <v>41373.555555555598</v>
      </c>
      <c r="G698" t="s">
        <v>29</v>
      </c>
      <c r="H698">
        <v>60000012403335</v>
      </c>
      <c r="I698" t="s">
        <v>2391</v>
      </c>
      <c r="J698" t="s">
        <v>2392</v>
      </c>
      <c r="K698" t="s">
        <v>41</v>
      </c>
      <c r="L698">
        <v>6</v>
      </c>
      <c r="M698" t="s">
        <v>33</v>
      </c>
      <c r="N698">
        <v>60000015461254</v>
      </c>
      <c r="O698">
        <v>60000016462669</v>
      </c>
      <c r="P698">
        <v>140256000000461</v>
      </c>
      <c r="R698" t="s">
        <v>34</v>
      </c>
      <c r="S698" t="s">
        <v>35</v>
      </c>
      <c r="T698" t="s">
        <v>36</v>
      </c>
      <c r="W698" t="s">
        <v>37</v>
      </c>
      <c r="AC698" t="s">
        <v>2393</v>
      </c>
      <c r="AD698" t="s">
        <v>1453</v>
      </c>
      <c r="AE698" s="14" t="str">
        <f t="shared" si="739"/>
        <v>#Mercado: Comentou que participou de um Preceptorship no IIER, patrocinado pela MSD (Raltegravir), elogiou o formato, dizendo que foram abordados temas como genotipagem, resistência aos ARVs, comodidades (Rim) e HCV.*Comentou que individualiza a terapia tendo boas experiências tanto com Kaletra como ATV, não tendo preferencia por uma delas. #OBJ: Diarrwia de Kaletra, incomoda um pouco e ainda tem que dose única era só para os virgens.</v>
      </c>
      <c r="AF698" s="14" t="str">
        <f t="shared" si="749"/>
        <v>#Mercado: Comentou que participou de um Preceptorship no IIER, patrocinado pela MSD (Raltegravir), elogiou o formato, dizendo que foram abordados temas como genotipagem, resistência aos ARVs, comodidades (Rim) e HCV.*Comentou que individualiza a terapia tendo boas experiências tanto com Kaletra como ATV, não tendo preferencia por uma delas. #OBJ: Diarrwia de Kaletra, incomoda um pouco e ainda tem que dose única era só para os virgens.</v>
      </c>
      <c r="AG698" s="14">
        <f t="shared" si="750"/>
        <v>1</v>
      </c>
      <c r="AH698" s="14">
        <f t="shared" ref="AH698:AL698" si="804">IFERROR(FIND("#",$AF698,AG698+1),LEN($AF698)+1)</f>
        <v>344</v>
      </c>
      <c r="AI698" s="14">
        <f t="shared" si="804"/>
        <v>439</v>
      </c>
      <c r="AJ698" s="14">
        <f t="shared" si="804"/>
        <v>439</v>
      </c>
      <c r="AK698" s="14">
        <f t="shared" si="804"/>
        <v>439</v>
      </c>
      <c r="AL698" s="14">
        <f t="shared" si="804"/>
        <v>439</v>
      </c>
      <c r="AM698" s="14" t="str">
        <f t="shared" si="771"/>
        <v>#Mercado: Comentou que participou de um Preceptorship no IIER, patrocinado pela MSD (Raltegravir), elogiou o formato, dizendo que foram abordados temas como genotipagem, resistência aos ARVs, comodidades (Rim) e HCV.*Comentou que individualiza a terapia tendo boas experiências tanto com Kaletra como ATV, não tendo preferencia por uma delas. #</v>
      </c>
      <c r="AN698" s="14" t="str">
        <f t="shared" si="772"/>
        <v>#OBJ: Diarrwia de Kaletra, incomoda um pouco e ainda tem que dose única era só para os virgens.</v>
      </c>
      <c r="AO698" s="14" t="str">
        <f t="shared" si="773"/>
        <v/>
      </c>
      <c r="AP698" s="14" t="str">
        <f t="shared" si="774"/>
        <v/>
      </c>
      <c r="AQ698" s="14" t="str">
        <f t="shared" si="775"/>
        <v/>
      </c>
      <c r="AR698" s="14" t="str">
        <f t="shared" si="776"/>
        <v/>
      </c>
    </row>
    <row r="699" spans="1:44" x14ac:dyDescent="0.25">
      <c r="A699">
        <v>1</v>
      </c>
      <c r="B699" t="s">
        <v>28</v>
      </c>
      <c r="C699">
        <v>393103</v>
      </c>
      <c r="D699" s="40">
        <v>41373.364583333299</v>
      </c>
      <c r="E699" s="40">
        <v>41373.5</v>
      </c>
      <c r="F699" s="40">
        <v>41373.555555555598</v>
      </c>
      <c r="G699" t="s">
        <v>29</v>
      </c>
      <c r="H699">
        <v>60000012403335</v>
      </c>
      <c r="I699" t="s">
        <v>2391</v>
      </c>
      <c r="J699" t="s">
        <v>2392</v>
      </c>
      <c r="K699" t="s">
        <v>41</v>
      </c>
      <c r="L699">
        <v>6</v>
      </c>
      <c r="M699" t="s">
        <v>33</v>
      </c>
      <c r="N699">
        <v>60000015461254</v>
      </c>
      <c r="O699">
        <v>60000016462669</v>
      </c>
      <c r="P699">
        <v>140256000000461</v>
      </c>
      <c r="R699" t="s">
        <v>34</v>
      </c>
      <c r="S699" t="s">
        <v>35</v>
      </c>
      <c r="T699" t="s">
        <v>36</v>
      </c>
      <c r="W699" t="s">
        <v>37</v>
      </c>
      <c r="AC699" t="s">
        <v>2393</v>
      </c>
      <c r="AD699" t="s">
        <v>1453</v>
      </c>
      <c r="AE699" s="14" t="str">
        <f t="shared" si="739"/>
        <v>#Mercado: Comentou que participou de um Preceptorship no IIER, patrocinado pela MSD (Raltegravir), elogiou o formato, dizendo que foram abordados temas como genotipagem, resistência aos ARVs, comodidades (Rim) e HCV.*Comentou que individualiza a terapia tendo boas experiências tanto com Kaletra como ATV, não tendo preferencia por uma delas. #OBJ: Diarrwia de Kaletra, incomoda um pouco e ainda tem que dose única era só para os virgens.</v>
      </c>
      <c r="AF699" s="14" t="str">
        <f t="shared" si="749"/>
        <v>#Mercado: Comentou que participou de um Preceptorship no IIER, patrocinado pela MSD (Raltegravir), elogiou o formato, dizendo que foram abordados temas como genotipagem, resistência aos ARVs, comodidades (Rim) e HCV.*Comentou que individualiza a terapia tendo boas experiências tanto com Kaletra como ATV, não tendo preferencia por uma delas. #OBJ: Diarrwia de Kaletra, incomoda um pouco e ainda tem que dose única era só para os virgens.</v>
      </c>
      <c r="AG699" s="14">
        <f t="shared" si="750"/>
        <v>1</v>
      </c>
      <c r="AH699" s="14">
        <f t="shared" ref="AH699:AL699" si="805">IFERROR(FIND("#",$AF699,AG699+1),LEN($AF699)+1)</f>
        <v>344</v>
      </c>
      <c r="AI699" s="14">
        <f t="shared" si="805"/>
        <v>439</v>
      </c>
      <c r="AJ699" s="14">
        <f t="shared" si="805"/>
        <v>439</v>
      </c>
      <c r="AK699" s="14">
        <f t="shared" si="805"/>
        <v>439</v>
      </c>
      <c r="AL699" s="14">
        <f t="shared" si="805"/>
        <v>439</v>
      </c>
      <c r="AM699" s="14" t="str">
        <f t="shared" si="771"/>
        <v>#Mercado: Comentou que participou de um Preceptorship no IIER, patrocinado pela MSD (Raltegravir), elogiou o formato, dizendo que foram abordados temas como genotipagem, resistência aos ARVs, comodidades (Rim) e HCV.*Comentou que individualiza a terapia tendo boas experiências tanto com Kaletra como ATV, não tendo preferencia por uma delas. #</v>
      </c>
      <c r="AN699" s="14" t="str">
        <f t="shared" si="772"/>
        <v>#OBJ: Diarrwia de Kaletra, incomoda um pouco e ainda tem que dose única era só para os virgens.</v>
      </c>
      <c r="AO699" s="14" t="str">
        <f t="shared" si="773"/>
        <v/>
      </c>
      <c r="AP699" s="14" t="str">
        <f t="shared" si="774"/>
        <v/>
      </c>
      <c r="AQ699" s="14" t="str">
        <f t="shared" si="775"/>
        <v/>
      </c>
      <c r="AR699" s="14" t="str">
        <f t="shared" si="776"/>
        <v/>
      </c>
    </row>
    <row r="700" spans="1:44" x14ac:dyDescent="0.25">
      <c r="A700">
        <v>1</v>
      </c>
      <c r="B700" t="s">
        <v>28</v>
      </c>
      <c r="C700">
        <v>393103</v>
      </c>
      <c r="D700" s="40">
        <v>41372.701388888898</v>
      </c>
      <c r="E700" s="40">
        <v>41372.993055555598</v>
      </c>
      <c r="F700" s="40">
        <v>41373.449999999997</v>
      </c>
      <c r="G700" t="s">
        <v>29</v>
      </c>
      <c r="H700">
        <v>60000012556475</v>
      </c>
      <c r="I700" t="s">
        <v>2394</v>
      </c>
      <c r="J700" t="s">
        <v>2395</v>
      </c>
      <c r="K700" t="s">
        <v>41</v>
      </c>
      <c r="L700">
        <v>4</v>
      </c>
      <c r="M700" t="s">
        <v>33</v>
      </c>
      <c r="N700">
        <v>60000015461254</v>
      </c>
      <c r="O700">
        <v>60000016462669</v>
      </c>
      <c r="P700">
        <v>140256000000438</v>
      </c>
      <c r="R700" t="s">
        <v>34</v>
      </c>
      <c r="S700" t="s">
        <v>35</v>
      </c>
      <c r="T700" t="s">
        <v>36</v>
      </c>
      <c r="W700" t="s">
        <v>37</v>
      </c>
      <c r="AC700" t="s">
        <v>2396</v>
      </c>
      <c r="AD700" t="s">
        <v>1453</v>
      </c>
      <c r="AE700" s="14" t="str">
        <f t="shared" si="739"/>
        <v>#Mercado: disse que em Biguacu tem feito um forte trabalho para melhorar a adesão dos pacientes ao tratamento, onde hj tem por volta de 70%.Dr disse que Kaletra faz parte de sua opção terapêutica junto com ATV, dependendo do perfil do pacts.</v>
      </c>
      <c r="AF700" s="14" t="str">
        <f t="shared" si="749"/>
        <v>#Mercado: disse que em Biguacu tem feito um forte trabalho para melhorar a adesão dos pacientes ao tratamento, onde hj tem por volta de 70%.Dr disse que Kaletra faz parte de sua opção terapêutica junto com ATV, dependendo do perfil do pacts.</v>
      </c>
      <c r="AG700" s="14">
        <f t="shared" si="750"/>
        <v>1</v>
      </c>
      <c r="AH700" s="14">
        <f t="shared" ref="AH700:AL700" si="806">IFERROR(FIND("#",$AF700,AG700+1),LEN($AF700)+1)</f>
        <v>242</v>
      </c>
      <c r="AI700" s="14">
        <f t="shared" si="806"/>
        <v>242</v>
      </c>
      <c r="AJ700" s="14">
        <f t="shared" si="806"/>
        <v>242</v>
      </c>
      <c r="AK700" s="14">
        <f t="shared" si="806"/>
        <v>242</v>
      </c>
      <c r="AL700" s="14">
        <f t="shared" si="806"/>
        <v>242</v>
      </c>
      <c r="AM700" s="14" t="str">
        <f t="shared" si="771"/>
        <v>#Mercado: disse que em Biguacu tem feito um forte trabalho para melhorar a adesão dos pacientes ao tratamento, onde hj tem por volta de 70%.Dr disse que Kaletra faz parte de sua opção terapêutica junto com ATV, dependendo do perfil do pacts.</v>
      </c>
      <c r="AN700" s="14" t="str">
        <f t="shared" si="772"/>
        <v/>
      </c>
      <c r="AO700" s="14" t="str">
        <f t="shared" si="773"/>
        <v/>
      </c>
      <c r="AP700" s="14" t="str">
        <f t="shared" si="774"/>
        <v/>
      </c>
      <c r="AQ700" s="14" t="str">
        <f t="shared" si="775"/>
        <v/>
      </c>
      <c r="AR700" s="14" t="str">
        <f t="shared" si="776"/>
        <v/>
      </c>
    </row>
    <row r="701" spans="1:44" x14ac:dyDescent="0.25">
      <c r="A701">
        <v>1</v>
      </c>
      <c r="B701" t="s">
        <v>28</v>
      </c>
      <c r="C701">
        <v>393103</v>
      </c>
      <c r="D701" s="40">
        <v>41372.701388888898</v>
      </c>
      <c r="E701" s="40">
        <v>41372.993055555598</v>
      </c>
      <c r="F701" s="40">
        <v>41373.449999999997</v>
      </c>
      <c r="G701" t="s">
        <v>29</v>
      </c>
      <c r="H701">
        <v>60000012556475</v>
      </c>
      <c r="I701" t="s">
        <v>2394</v>
      </c>
      <c r="J701" t="s">
        <v>2395</v>
      </c>
      <c r="K701" t="s">
        <v>41</v>
      </c>
      <c r="L701">
        <v>4</v>
      </c>
      <c r="M701" t="s">
        <v>33</v>
      </c>
      <c r="N701">
        <v>60000015461254</v>
      </c>
      <c r="O701">
        <v>60000016462669</v>
      </c>
      <c r="P701">
        <v>140256000000438</v>
      </c>
      <c r="R701" t="s">
        <v>34</v>
      </c>
      <c r="S701" t="s">
        <v>35</v>
      </c>
      <c r="T701" t="s">
        <v>36</v>
      </c>
      <c r="W701" t="s">
        <v>37</v>
      </c>
      <c r="AC701" t="s">
        <v>2396</v>
      </c>
      <c r="AD701" t="s">
        <v>1453</v>
      </c>
      <c r="AE701" s="14" t="str">
        <f t="shared" si="739"/>
        <v>#Mercado: disse que em Biguacu tem feito um forte trabalho para melhorar a adesão dos pacientes ao tratamento, onde hj tem por volta de 70%.Dr disse que Kaletra faz parte de sua opção terapêutica junto com ATV, dependendo do perfil do pacts.</v>
      </c>
      <c r="AF701" s="14" t="str">
        <f t="shared" si="749"/>
        <v>#Mercado: disse que em Biguacu tem feito um forte trabalho para melhorar a adesão dos pacientes ao tratamento, onde hj tem por volta de 70%.Dr disse que Kaletra faz parte de sua opção terapêutica junto com ATV, dependendo do perfil do pacts.</v>
      </c>
      <c r="AG701" s="14">
        <f t="shared" si="750"/>
        <v>1</v>
      </c>
      <c r="AH701" s="14">
        <f t="shared" ref="AH701:AL701" si="807">IFERROR(FIND("#",$AF701,AG701+1),LEN($AF701)+1)</f>
        <v>242</v>
      </c>
      <c r="AI701" s="14">
        <f t="shared" si="807"/>
        <v>242</v>
      </c>
      <c r="AJ701" s="14">
        <f t="shared" si="807"/>
        <v>242</v>
      </c>
      <c r="AK701" s="14">
        <f t="shared" si="807"/>
        <v>242</v>
      </c>
      <c r="AL701" s="14">
        <f t="shared" si="807"/>
        <v>242</v>
      </c>
      <c r="AM701" s="14" t="str">
        <f t="shared" si="771"/>
        <v>#Mercado: disse que em Biguacu tem feito um forte trabalho para melhorar a adesão dos pacientes ao tratamento, onde hj tem por volta de 70%.Dr disse que Kaletra faz parte de sua opção terapêutica junto com ATV, dependendo do perfil do pacts.</v>
      </c>
      <c r="AN701" s="14" t="str">
        <f t="shared" si="772"/>
        <v/>
      </c>
      <c r="AO701" s="14" t="str">
        <f t="shared" si="773"/>
        <v/>
      </c>
      <c r="AP701" s="14" t="str">
        <f t="shared" si="774"/>
        <v/>
      </c>
      <c r="AQ701" s="14" t="str">
        <f t="shared" si="775"/>
        <v/>
      </c>
      <c r="AR701" s="14" t="str">
        <f t="shared" si="776"/>
        <v/>
      </c>
    </row>
    <row r="702" spans="1:44" x14ac:dyDescent="0.25">
      <c r="A702">
        <v>1</v>
      </c>
      <c r="B702" t="s">
        <v>28</v>
      </c>
      <c r="C702">
        <v>393103</v>
      </c>
      <c r="D702" s="40">
        <v>41372.645833333299</v>
      </c>
      <c r="E702" s="40">
        <v>41372.990277777797</v>
      </c>
      <c r="F702" s="40">
        <v>41373.449999999997</v>
      </c>
      <c r="G702" t="s">
        <v>29</v>
      </c>
      <c r="H702">
        <v>60000012553491</v>
      </c>
      <c r="I702" t="s">
        <v>2397</v>
      </c>
      <c r="J702" t="s">
        <v>2398</v>
      </c>
      <c r="K702" t="s">
        <v>41</v>
      </c>
      <c r="L702">
        <v>6</v>
      </c>
      <c r="M702" t="s">
        <v>33</v>
      </c>
      <c r="N702">
        <v>60000015461254</v>
      </c>
      <c r="O702">
        <v>60000016462669</v>
      </c>
      <c r="P702">
        <v>140256000000429</v>
      </c>
      <c r="R702" t="s">
        <v>34</v>
      </c>
      <c r="S702" t="s">
        <v>35</v>
      </c>
      <c r="T702" t="s">
        <v>36</v>
      </c>
      <c r="W702" t="s">
        <v>37</v>
      </c>
      <c r="AC702" t="s">
        <v>2399</v>
      </c>
      <c r="AD702" t="s">
        <v>1453</v>
      </c>
      <c r="AE702" s="14" t="str">
        <f t="shared" si="739"/>
        <v>Conversamos sobre o tratamento dos pacts Naive, Dra disse que procura seguir o consenso.#OBJ: hj abriu que tem sua preferencia e o uso de EFV para inicio e quando opta por IP tem dado preferencia por ATV, alegando melhor perfil lipidico e posologia mais cômoda.* Deixa Kaletra o os pacts que não toleram EFV e ATV.</v>
      </c>
      <c r="AF702" s="14" t="str">
        <f t="shared" si="749"/>
        <v>Conversamos sobre o tratamento dos pacts Naive, Dra disse que procura seguir o consenso.#OBJ: hj abriu que tem sua preferencia e o uso de EFV para inicio e quando opta por IP tem dado preferencia por ATV, alegando melhor perfil lipidico e posologia mais cômoda.* Deixa Kaletra o os pacts que não toleram EFV e ATV.</v>
      </c>
      <c r="AG702" s="14">
        <f t="shared" si="750"/>
        <v>89</v>
      </c>
      <c r="AH702" s="14">
        <f t="shared" ref="AH702:AL702" si="808">IFERROR(FIND("#",$AF702,AG702+1),LEN($AF702)+1)</f>
        <v>315</v>
      </c>
      <c r="AI702" s="14">
        <f t="shared" si="808"/>
        <v>315</v>
      </c>
      <c r="AJ702" s="14">
        <f t="shared" si="808"/>
        <v>315</v>
      </c>
      <c r="AK702" s="14">
        <f t="shared" si="808"/>
        <v>315</v>
      </c>
      <c r="AL702" s="14">
        <f t="shared" si="808"/>
        <v>315</v>
      </c>
      <c r="AM702" s="14" t="str">
        <f t="shared" si="771"/>
        <v>#OBJ: hj abriu que tem sua preferencia e o uso de EFV para inicio e quando opta por IP tem dado preferencia por ATV, alegando melhor perfil lipidico e posologia mais cômoda.* Deixa Kaletra o os pacts que não toleram EFV e ATV.</v>
      </c>
      <c r="AN702" s="14" t="str">
        <f t="shared" si="772"/>
        <v/>
      </c>
      <c r="AO702" s="14" t="str">
        <f t="shared" si="773"/>
        <v/>
      </c>
      <c r="AP702" s="14" t="str">
        <f t="shared" si="774"/>
        <v/>
      </c>
      <c r="AQ702" s="14" t="str">
        <f t="shared" si="775"/>
        <v/>
      </c>
      <c r="AR702" s="14" t="str">
        <f t="shared" si="776"/>
        <v/>
      </c>
    </row>
    <row r="703" spans="1:44" x14ac:dyDescent="0.25">
      <c r="A703">
        <v>1</v>
      </c>
      <c r="B703" t="s">
        <v>28</v>
      </c>
      <c r="C703">
        <v>393103</v>
      </c>
      <c r="D703" s="40">
        <v>41372.645833333299</v>
      </c>
      <c r="E703" s="40">
        <v>41372.990277777797</v>
      </c>
      <c r="F703" s="40">
        <v>41373.449999999997</v>
      </c>
      <c r="G703" t="s">
        <v>29</v>
      </c>
      <c r="H703">
        <v>60000012553491</v>
      </c>
      <c r="I703" t="s">
        <v>2397</v>
      </c>
      <c r="J703" t="s">
        <v>2398</v>
      </c>
      <c r="K703" t="s">
        <v>41</v>
      </c>
      <c r="L703">
        <v>6</v>
      </c>
      <c r="M703" t="s">
        <v>33</v>
      </c>
      <c r="N703">
        <v>60000015461254</v>
      </c>
      <c r="O703">
        <v>60000016462669</v>
      </c>
      <c r="P703">
        <v>140256000000429</v>
      </c>
      <c r="R703" t="s">
        <v>34</v>
      </c>
      <c r="S703" t="s">
        <v>35</v>
      </c>
      <c r="T703" t="s">
        <v>36</v>
      </c>
      <c r="W703" t="s">
        <v>37</v>
      </c>
      <c r="AC703" t="s">
        <v>2399</v>
      </c>
      <c r="AD703" t="s">
        <v>1453</v>
      </c>
      <c r="AE703" s="14" t="str">
        <f t="shared" si="739"/>
        <v>Conversamos sobre o tratamento dos pacts Naive, Dra disse que procura seguir o consenso.#OBJ: hj abriu que tem sua preferencia e o uso de EFV para inicio e quando opta por IP tem dado preferencia por ATV, alegando melhor perfil lipidico e posologia mais cômoda.* Deixa Kaletra o os pacts que não toleram EFV e ATV.</v>
      </c>
      <c r="AF703" s="14" t="str">
        <f t="shared" si="749"/>
        <v>Conversamos sobre o tratamento dos pacts Naive, Dra disse que procura seguir o consenso.#OBJ: hj abriu que tem sua preferencia e o uso de EFV para inicio e quando opta por IP tem dado preferencia por ATV, alegando melhor perfil lipidico e posologia mais cômoda.* Deixa Kaletra o os pacts que não toleram EFV e ATV.</v>
      </c>
      <c r="AG703" s="14">
        <f t="shared" si="750"/>
        <v>89</v>
      </c>
      <c r="AH703" s="14">
        <f t="shared" ref="AH703:AL703" si="809">IFERROR(FIND("#",$AF703,AG703+1),LEN($AF703)+1)</f>
        <v>315</v>
      </c>
      <c r="AI703" s="14">
        <f t="shared" si="809"/>
        <v>315</v>
      </c>
      <c r="AJ703" s="14">
        <f t="shared" si="809"/>
        <v>315</v>
      </c>
      <c r="AK703" s="14">
        <f t="shared" si="809"/>
        <v>315</v>
      </c>
      <c r="AL703" s="14">
        <f t="shared" si="809"/>
        <v>315</v>
      </c>
      <c r="AM703" s="14" t="str">
        <f t="shared" si="771"/>
        <v>#OBJ: hj abriu que tem sua preferencia e o uso de EFV para inicio e quando opta por IP tem dado preferencia por ATV, alegando melhor perfil lipidico e posologia mais cômoda.* Deixa Kaletra o os pacts que não toleram EFV e ATV.</v>
      </c>
      <c r="AN703" s="14" t="str">
        <f t="shared" si="772"/>
        <v/>
      </c>
      <c r="AO703" s="14" t="str">
        <f t="shared" si="773"/>
        <v/>
      </c>
      <c r="AP703" s="14" t="str">
        <f t="shared" si="774"/>
        <v/>
      </c>
      <c r="AQ703" s="14" t="str">
        <f t="shared" si="775"/>
        <v/>
      </c>
      <c r="AR703" s="14" t="str">
        <f t="shared" si="776"/>
        <v/>
      </c>
    </row>
    <row r="704" spans="1:44" x14ac:dyDescent="0.25">
      <c r="A704">
        <v>1</v>
      </c>
      <c r="B704" t="s">
        <v>28</v>
      </c>
      <c r="C704">
        <v>393103</v>
      </c>
      <c r="D704" s="40">
        <v>41372.590277777803</v>
      </c>
      <c r="E704" s="40">
        <v>41372.984027777798</v>
      </c>
      <c r="F704" s="40">
        <v>41372.944444444402</v>
      </c>
      <c r="G704" t="s">
        <v>29</v>
      </c>
      <c r="H704">
        <v>60000012249019</v>
      </c>
      <c r="I704" t="s">
        <v>376</v>
      </c>
      <c r="J704" t="s">
        <v>377</v>
      </c>
      <c r="K704" t="s">
        <v>41</v>
      </c>
      <c r="L704">
        <v>4</v>
      </c>
      <c r="M704" t="s">
        <v>33</v>
      </c>
      <c r="N704">
        <v>60000015461254</v>
      </c>
      <c r="O704">
        <v>60000016462669</v>
      </c>
      <c r="P704">
        <v>140256000000420</v>
      </c>
      <c r="R704" t="s">
        <v>34</v>
      </c>
      <c r="S704" t="s">
        <v>35</v>
      </c>
      <c r="T704" t="s">
        <v>36</v>
      </c>
      <c r="W704" t="s">
        <v>37</v>
      </c>
      <c r="AC704" t="s">
        <v>378</v>
      </c>
      <c r="AD704" t="s">
        <v>1453</v>
      </c>
      <c r="AE704" s="14" t="str">
        <f t="shared" si="739"/>
        <v>#MP: entreguei os artigos sobre consenso e casais sorodiscordantes, dr disse que não segue o consenso brasileiro, pois entende que continua ultrapassado.#OBJ: Tende a prescrever mais TDF optando por um esquemas mais cômodos, com menos comprimidos.Ainda demonstra desconfiança da tolerabilidade de Kaletra QD.</v>
      </c>
      <c r="AF704" s="14" t="str">
        <f t="shared" si="749"/>
        <v>#MP: entreguei os artigos sobre consenso e casais sorodiscordantes, dr disse que não segue o consenso brasileiro, pois entende que continua ultrapassado.#OBJ: Tende a prescrever mais TDF optando por um esquemas mais cômodos, com menos comprimidos.Ainda demonstra desconfiança da tolerabilidade de Kaletra QD.</v>
      </c>
      <c r="AG704" s="14">
        <f t="shared" si="750"/>
        <v>1</v>
      </c>
      <c r="AH704" s="14">
        <f t="shared" ref="AH704:AL704" si="810">IFERROR(FIND("#",$AF704,AG704+1),LEN($AF704)+1)</f>
        <v>154</v>
      </c>
      <c r="AI704" s="14">
        <f t="shared" si="810"/>
        <v>309</v>
      </c>
      <c r="AJ704" s="14">
        <f t="shared" si="810"/>
        <v>309</v>
      </c>
      <c r="AK704" s="14">
        <f t="shared" si="810"/>
        <v>309</v>
      </c>
      <c r="AL704" s="14">
        <f t="shared" si="810"/>
        <v>309</v>
      </c>
      <c r="AM704" s="14" t="str">
        <f t="shared" si="771"/>
        <v>#MP: entreguei os artigos sobre consenso e casais sorodiscordantes, dr disse que não segue o consenso brasileiro, pois entende que continua ultrapassado.#</v>
      </c>
      <c r="AN704" s="14" t="str">
        <f t="shared" si="772"/>
        <v>#OBJ: Tende a prescrever mais TDF optando por um esquemas mais cômodos, com menos comprimidos.Ainda demonstra desconfiança da tolerabilidade de Kaletra QD.</v>
      </c>
      <c r="AO704" s="14" t="str">
        <f t="shared" si="773"/>
        <v/>
      </c>
      <c r="AP704" s="14" t="str">
        <f t="shared" si="774"/>
        <v/>
      </c>
      <c r="AQ704" s="14" t="str">
        <f t="shared" si="775"/>
        <v/>
      </c>
      <c r="AR704" s="14" t="str">
        <f t="shared" si="776"/>
        <v/>
      </c>
    </row>
    <row r="705" spans="1:44" x14ac:dyDescent="0.25">
      <c r="A705">
        <v>1</v>
      </c>
      <c r="B705" t="s">
        <v>28</v>
      </c>
      <c r="C705">
        <v>393103</v>
      </c>
      <c r="D705" s="40">
        <v>41372.590277777803</v>
      </c>
      <c r="E705" s="40">
        <v>41372.984027777798</v>
      </c>
      <c r="F705" s="40">
        <v>41372.944444444402</v>
      </c>
      <c r="G705" t="s">
        <v>29</v>
      </c>
      <c r="H705">
        <v>60000012249019</v>
      </c>
      <c r="I705" t="s">
        <v>376</v>
      </c>
      <c r="J705" t="s">
        <v>377</v>
      </c>
      <c r="K705" t="s">
        <v>41</v>
      </c>
      <c r="L705">
        <v>4</v>
      </c>
      <c r="M705" t="s">
        <v>33</v>
      </c>
      <c r="N705">
        <v>60000015461254</v>
      </c>
      <c r="O705">
        <v>60000016462669</v>
      </c>
      <c r="P705">
        <v>140256000000420</v>
      </c>
      <c r="R705" t="s">
        <v>34</v>
      </c>
      <c r="S705" t="s">
        <v>35</v>
      </c>
      <c r="T705" t="s">
        <v>36</v>
      </c>
      <c r="W705" t="s">
        <v>37</v>
      </c>
      <c r="AC705" t="s">
        <v>378</v>
      </c>
      <c r="AD705" t="s">
        <v>1453</v>
      </c>
      <c r="AE705" s="14" t="str">
        <f t="shared" si="739"/>
        <v>#MP: entreguei os artigos sobre consenso e casais sorodiscordantes, dr disse que não segue o consenso brasileiro, pois entende que continua ultrapassado.#OBJ: Tende a prescrever mais TDF optando por um esquemas mais cômodos, com menos comprimidos.Ainda demonstra desconfiança da tolerabilidade de Kaletra QD.</v>
      </c>
      <c r="AF705" s="14" t="str">
        <f t="shared" si="749"/>
        <v>#MP: entreguei os artigos sobre consenso e casais sorodiscordantes, dr disse que não segue o consenso brasileiro, pois entende que continua ultrapassado.#OBJ: Tende a prescrever mais TDF optando por um esquemas mais cômodos, com menos comprimidos.Ainda demonstra desconfiança da tolerabilidade de Kaletra QD.</v>
      </c>
      <c r="AG705" s="14">
        <f t="shared" si="750"/>
        <v>1</v>
      </c>
      <c r="AH705" s="14">
        <f t="shared" ref="AH705:AL705" si="811">IFERROR(FIND("#",$AF705,AG705+1),LEN($AF705)+1)</f>
        <v>154</v>
      </c>
      <c r="AI705" s="14">
        <f t="shared" si="811"/>
        <v>309</v>
      </c>
      <c r="AJ705" s="14">
        <f t="shared" si="811"/>
        <v>309</v>
      </c>
      <c r="AK705" s="14">
        <f t="shared" si="811"/>
        <v>309</v>
      </c>
      <c r="AL705" s="14">
        <f t="shared" si="811"/>
        <v>309</v>
      </c>
      <c r="AM705" s="14" t="str">
        <f t="shared" si="771"/>
        <v>#MP: entreguei os artigos sobre consenso e casais sorodiscordantes, dr disse que não segue o consenso brasileiro, pois entende que continua ultrapassado.#</v>
      </c>
      <c r="AN705" s="14" t="str">
        <f t="shared" si="772"/>
        <v>#OBJ: Tende a prescrever mais TDF optando por um esquemas mais cômodos, com menos comprimidos.Ainda demonstra desconfiança da tolerabilidade de Kaletra QD.</v>
      </c>
      <c r="AO705" s="14" t="str">
        <f t="shared" si="773"/>
        <v/>
      </c>
      <c r="AP705" s="14" t="str">
        <f t="shared" si="774"/>
        <v/>
      </c>
      <c r="AQ705" s="14" t="str">
        <f t="shared" si="775"/>
        <v/>
      </c>
      <c r="AR705" s="14" t="str">
        <f t="shared" si="776"/>
        <v/>
      </c>
    </row>
    <row r="706" spans="1:44" x14ac:dyDescent="0.25">
      <c r="A706">
        <v>1</v>
      </c>
      <c r="B706" t="s">
        <v>28</v>
      </c>
      <c r="C706">
        <v>393103</v>
      </c>
      <c r="D706" s="40">
        <v>41372.5625</v>
      </c>
      <c r="E706" s="40">
        <v>41372.9777777778</v>
      </c>
      <c r="F706" s="40">
        <v>41372.944444444402</v>
      </c>
      <c r="G706" t="s">
        <v>29</v>
      </c>
      <c r="H706">
        <v>60000012466051</v>
      </c>
      <c r="I706" t="s">
        <v>379</v>
      </c>
      <c r="J706" t="s">
        <v>380</v>
      </c>
      <c r="K706" t="s">
        <v>41</v>
      </c>
      <c r="L706">
        <v>4</v>
      </c>
      <c r="M706" t="s">
        <v>135</v>
      </c>
      <c r="N706">
        <v>60000015461254</v>
      </c>
      <c r="O706">
        <v>60000016462669</v>
      </c>
      <c r="P706">
        <v>140256000000411</v>
      </c>
      <c r="R706" t="s">
        <v>34</v>
      </c>
      <c r="S706" t="s">
        <v>35</v>
      </c>
      <c r="T706" t="s">
        <v>36</v>
      </c>
      <c r="W706" t="s">
        <v>37</v>
      </c>
      <c r="AC706" t="s">
        <v>381</v>
      </c>
      <c r="AD706" t="s">
        <v>1453</v>
      </c>
      <c r="AE706" s="14" t="str">
        <f t="shared" ref="AE706:AE769" si="812">SUBSTITUTE(AC706,"# ","#")</f>
        <v>#Mercado: atua no Programa estadual de DST/Aids, sendo o responsável pela liberação dos ARV por genotipagem, além de realizar alguns laudos. falamos sobre a possibilidade de parceira com o programa para disseminar os conceitos do Body &amp; Mind Care Network, dr informou que a secretaria tem tido a postura de não aceitar nenhum patrocínio da industria farmacêutica, entretanto gostou muito do projeto e disse que ira conversar com a coordenação afim de verificar a possibilidade de uma nova parceira.</v>
      </c>
      <c r="AF706" s="14" t="str">
        <f t="shared" si="749"/>
        <v>#Mercado: atua no Programa estadual de DST/Aids, sendo o responsável pela liberação dos ARV por genotipagem, além de realizar alguns laudos. falamos sobre a possibilidade de parceira com o programa para disseminar os conceitos do Body &amp; Mind Care Network, dr informou que a secretaria tem tido a postura de não aceitar nenhum patrocínio da industria farmacêutica, entretanto gostou muito do projeto e disse que ira conversar com a coordenação afim de verificar a possibilidade de uma nova parceira.</v>
      </c>
      <c r="AG706" s="14">
        <f t="shared" si="750"/>
        <v>1</v>
      </c>
      <c r="AH706" s="14">
        <f t="shared" ref="AH706:AL706" si="813">IFERROR(FIND("#",$AF706,AG706+1),LEN($AF706)+1)</f>
        <v>499</v>
      </c>
      <c r="AI706" s="14">
        <f t="shared" si="813"/>
        <v>499</v>
      </c>
      <c r="AJ706" s="14">
        <f t="shared" si="813"/>
        <v>499</v>
      </c>
      <c r="AK706" s="14">
        <f t="shared" si="813"/>
        <v>499</v>
      </c>
      <c r="AL706" s="14">
        <f t="shared" si="813"/>
        <v>499</v>
      </c>
      <c r="AM706" s="14" t="str">
        <f t="shared" si="771"/>
        <v>#Mercado: atua no Programa estadual de DST/Aids, sendo o responsável pela liberação dos ARV por genotipagem, além de realizar alguns laudos. falamos sobre a possibilidade de parceira com o programa para disseminar os conceitos do Body &amp; Mind Care Network, dr informou que a secretaria tem tido a postura de não aceitar nenhum patrocínio da industria farmacêutica, entretanto gostou muito do projeto e disse que ira conversar com a coordenação afim de verificar a possibilidade de uma nova parceira.</v>
      </c>
      <c r="AN706" s="14" t="str">
        <f t="shared" si="772"/>
        <v/>
      </c>
      <c r="AO706" s="14" t="str">
        <f t="shared" si="773"/>
        <v/>
      </c>
      <c r="AP706" s="14" t="str">
        <f t="shared" si="774"/>
        <v/>
      </c>
      <c r="AQ706" s="14" t="str">
        <f t="shared" si="775"/>
        <v/>
      </c>
      <c r="AR706" s="14" t="str">
        <f t="shared" si="776"/>
        <v/>
      </c>
    </row>
    <row r="707" spans="1:44" x14ac:dyDescent="0.25">
      <c r="A707">
        <v>1</v>
      </c>
      <c r="B707" t="s">
        <v>28</v>
      </c>
      <c r="C707">
        <v>393103</v>
      </c>
      <c r="D707" s="40">
        <v>41372.5625</v>
      </c>
      <c r="E707" s="40">
        <v>41372.9777777778</v>
      </c>
      <c r="F707" s="40">
        <v>41372.944444444402</v>
      </c>
      <c r="G707" t="s">
        <v>29</v>
      </c>
      <c r="H707">
        <v>60000012466051</v>
      </c>
      <c r="I707" t="s">
        <v>379</v>
      </c>
      <c r="J707" t="s">
        <v>380</v>
      </c>
      <c r="K707" t="s">
        <v>41</v>
      </c>
      <c r="L707">
        <v>4</v>
      </c>
      <c r="M707" t="s">
        <v>135</v>
      </c>
      <c r="N707">
        <v>60000015461254</v>
      </c>
      <c r="O707">
        <v>60000016462669</v>
      </c>
      <c r="P707">
        <v>140256000000411</v>
      </c>
      <c r="R707" t="s">
        <v>34</v>
      </c>
      <c r="S707" t="s">
        <v>35</v>
      </c>
      <c r="T707" t="s">
        <v>36</v>
      </c>
      <c r="W707" t="s">
        <v>37</v>
      </c>
      <c r="AC707" t="s">
        <v>381</v>
      </c>
      <c r="AD707" t="s">
        <v>1453</v>
      </c>
      <c r="AE707" s="14" t="str">
        <f t="shared" si="812"/>
        <v>#Mercado: atua no Programa estadual de DST/Aids, sendo o responsável pela liberação dos ARV por genotipagem, além de realizar alguns laudos. falamos sobre a possibilidade de parceira com o programa para disseminar os conceitos do Body &amp; Mind Care Network, dr informou que a secretaria tem tido a postura de não aceitar nenhum patrocínio da industria farmacêutica, entretanto gostou muito do projeto e disse que ira conversar com a coordenação afim de verificar a possibilidade de uma nova parceira.</v>
      </c>
      <c r="AF707" s="14" t="str">
        <f t="shared" si="749"/>
        <v>#Mercado: atua no Programa estadual de DST/Aids, sendo o responsável pela liberação dos ARV por genotipagem, além de realizar alguns laudos. falamos sobre a possibilidade de parceira com o programa para disseminar os conceitos do Body &amp; Mind Care Network, dr informou que a secretaria tem tido a postura de não aceitar nenhum patrocínio da industria farmacêutica, entretanto gostou muito do projeto e disse que ira conversar com a coordenação afim de verificar a possibilidade de uma nova parceira.</v>
      </c>
      <c r="AG707" s="14">
        <f t="shared" si="750"/>
        <v>1</v>
      </c>
      <c r="AH707" s="14">
        <f t="shared" ref="AH707:AL707" si="814">IFERROR(FIND("#",$AF707,AG707+1),LEN($AF707)+1)</f>
        <v>499</v>
      </c>
      <c r="AI707" s="14">
        <f t="shared" si="814"/>
        <v>499</v>
      </c>
      <c r="AJ707" s="14">
        <f t="shared" si="814"/>
        <v>499</v>
      </c>
      <c r="AK707" s="14">
        <f t="shared" si="814"/>
        <v>499</v>
      </c>
      <c r="AL707" s="14">
        <f t="shared" si="814"/>
        <v>499</v>
      </c>
      <c r="AM707" s="14" t="str">
        <f t="shared" si="771"/>
        <v>#Mercado: atua no Programa estadual de DST/Aids, sendo o responsável pela liberação dos ARV por genotipagem, além de realizar alguns laudos. falamos sobre a possibilidade de parceira com o programa para disseminar os conceitos do Body &amp; Mind Care Network, dr informou que a secretaria tem tido a postura de não aceitar nenhum patrocínio da industria farmacêutica, entretanto gostou muito do projeto e disse que ira conversar com a coordenação afim de verificar a possibilidade de uma nova parceira.</v>
      </c>
      <c r="AN707" s="14" t="str">
        <f t="shared" si="772"/>
        <v/>
      </c>
      <c r="AO707" s="14" t="str">
        <f t="shared" si="773"/>
        <v/>
      </c>
      <c r="AP707" s="14" t="str">
        <f t="shared" si="774"/>
        <v/>
      </c>
      <c r="AQ707" s="14" t="str">
        <f t="shared" si="775"/>
        <v/>
      </c>
      <c r="AR707" s="14" t="str">
        <f t="shared" si="776"/>
        <v/>
      </c>
    </row>
    <row r="708" spans="1:44" x14ac:dyDescent="0.25">
      <c r="A708">
        <v>1</v>
      </c>
      <c r="B708" t="s">
        <v>28</v>
      </c>
      <c r="C708">
        <v>393103</v>
      </c>
      <c r="D708" s="40">
        <v>41372.423611111102</v>
      </c>
      <c r="E708" s="40">
        <v>41372.746527777803</v>
      </c>
      <c r="F708" s="40">
        <v>41372.934027777803</v>
      </c>
      <c r="G708" t="s">
        <v>29</v>
      </c>
      <c r="H708">
        <v>60000012421019</v>
      </c>
      <c r="I708" t="s">
        <v>382</v>
      </c>
      <c r="J708" t="s">
        <v>383</v>
      </c>
      <c r="K708" t="s">
        <v>41</v>
      </c>
      <c r="L708">
        <v>3</v>
      </c>
      <c r="M708" t="s">
        <v>135</v>
      </c>
      <c r="N708">
        <v>60000015461254</v>
      </c>
      <c r="O708">
        <v>60000016462669</v>
      </c>
      <c r="P708">
        <v>140256000000402</v>
      </c>
      <c r="R708" t="s">
        <v>34</v>
      </c>
      <c r="S708" t="s">
        <v>35</v>
      </c>
      <c r="T708" t="s">
        <v>36</v>
      </c>
      <c r="W708" t="s">
        <v>37</v>
      </c>
      <c r="AC708" t="s">
        <v>384</v>
      </c>
      <c r="AD708" t="s">
        <v>1453</v>
      </c>
      <c r="AE708" s="14" t="str">
        <f t="shared" si="812"/>
        <v>Conversamos rapidamente sobre o perfil dos pacts, disse que a maioria sao via internação e apresentadores tardios. Neste acasos tem optado por Kaletra, devido a sua potência e durabilidade.</v>
      </c>
      <c r="AF708" s="14" t="str">
        <f t="shared" si="749"/>
        <v>Conversamos rapidamente sobre o perfil dos pacts, disse que a maioria sao via internação e apresentadores tardios. Neste acasos tem optado por Kaletra, devido a sua potência e durabilidade.</v>
      </c>
      <c r="AG708" s="14">
        <f t="shared" si="750"/>
        <v>1</v>
      </c>
      <c r="AH708" s="14">
        <f t="shared" ref="AH708:AL708" si="815">IFERROR(FIND("#",$AF708,AG708+1),LEN($AF708)+1)</f>
        <v>190</v>
      </c>
      <c r="AI708" s="14">
        <f t="shared" si="815"/>
        <v>190</v>
      </c>
      <c r="AJ708" s="14">
        <f t="shared" si="815"/>
        <v>190</v>
      </c>
      <c r="AK708" s="14">
        <f t="shared" si="815"/>
        <v>190</v>
      </c>
      <c r="AL708" s="14">
        <f t="shared" si="815"/>
        <v>190</v>
      </c>
      <c r="AM708" s="14" t="str">
        <f t="shared" si="771"/>
        <v>Conversamos rapidamente sobre o perfil dos pacts, disse que a maioria sao via internação e apresentadores tardios. Neste acasos tem optado por Kaletra, devido a sua potência e durabilidade.</v>
      </c>
      <c r="AN708" s="14" t="str">
        <f t="shared" si="772"/>
        <v/>
      </c>
      <c r="AO708" s="14" t="str">
        <f t="shared" si="773"/>
        <v/>
      </c>
      <c r="AP708" s="14" t="str">
        <f t="shared" si="774"/>
        <v/>
      </c>
      <c r="AQ708" s="14" t="str">
        <f t="shared" si="775"/>
        <v/>
      </c>
      <c r="AR708" s="14" t="str">
        <f t="shared" si="776"/>
        <v/>
      </c>
    </row>
    <row r="709" spans="1:44" x14ac:dyDescent="0.25">
      <c r="A709">
        <v>1</v>
      </c>
      <c r="B709" t="s">
        <v>28</v>
      </c>
      <c r="C709">
        <v>393103</v>
      </c>
      <c r="D709" s="40">
        <v>41372.423611111102</v>
      </c>
      <c r="E709" s="40">
        <v>41372.746527777803</v>
      </c>
      <c r="F709" s="40">
        <v>41372.934027777803</v>
      </c>
      <c r="G709" t="s">
        <v>29</v>
      </c>
      <c r="H709">
        <v>60000012421019</v>
      </c>
      <c r="I709" t="s">
        <v>382</v>
      </c>
      <c r="J709" t="s">
        <v>383</v>
      </c>
      <c r="K709" t="s">
        <v>41</v>
      </c>
      <c r="L709">
        <v>3</v>
      </c>
      <c r="M709" t="s">
        <v>135</v>
      </c>
      <c r="N709">
        <v>60000015461254</v>
      </c>
      <c r="O709">
        <v>60000016462669</v>
      </c>
      <c r="P709">
        <v>140256000000402</v>
      </c>
      <c r="R709" t="s">
        <v>34</v>
      </c>
      <c r="S709" t="s">
        <v>35</v>
      </c>
      <c r="T709" t="s">
        <v>36</v>
      </c>
      <c r="W709" t="s">
        <v>37</v>
      </c>
      <c r="AC709" t="s">
        <v>384</v>
      </c>
      <c r="AD709" t="s">
        <v>1453</v>
      </c>
      <c r="AE709" s="14" t="str">
        <f t="shared" si="812"/>
        <v>Conversamos rapidamente sobre o perfil dos pacts, disse que a maioria sao via internação e apresentadores tardios. Neste acasos tem optado por Kaletra, devido a sua potência e durabilidade.</v>
      </c>
      <c r="AF709" s="14" t="str">
        <f t="shared" si="749"/>
        <v>Conversamos rapidamente sobre o perfil dos pacts, disse que a maioria sao via internação e apresentadores tardios. Neste acasos tem optado por Kaletra, devido a sua potência e durabilidade.</v>
      </c>
      <c r="AG709" s="14">
        <f t="shared" si="750"/>
        <v>1</v>
      </c>
      <c r="AH709" s="14">
        <f t="shared" ref="AH709:AL709" si="816">IFERROR(FIND("#",$AF709,AG709+1),LEN($AF709)+1)</f>
        <v>190</v>
      </c>
      <c r="AI709" s="14">
        <f t="shared" si="816"/>
        <v>190</v>
      </c>
      <c r="AJ709" s="14">
        <f t="shared" si="816"/>
        <v>190</v>
      </c>
      <c r="AK709" s="14">
        <f t="shared" si="816"/>
        <v>190</v>
      </c>
      <c r="AL709" s="14">
        <f t="shared" si="816"/>
        <v>190</v>
      </c>
      <c r="AM709" s="14" t="str">
        <f t="shared" si="771"/>
        <v>Conversamos rapidamente sobre o perfil dos pacts, disse que a maioria sao via internação e apresentadores tardios. Neste acasos tem optado por Kaletra, devido a sua potência e durabilidade.</v>
      </c>
      <c r="AN709" s="14" t="str">
        <f t="shared" si="772"/>
        <v/>
      </c>
      <c r="AO709" s="14" t="str">
        <f t="shared" si="773"/>
        <v/>
      </c>
      <c r="AP709" s="14" t="str">
        <f t="shared" si="774"/>
        <v/>
      </c>
      <c r="AQ709" s="14" t="str">
        <f t="shared" si="775"/>
        <v/>
      </c>
      <c r="AR709" s="14" t="str">
        <f t="shared" si="776"/>
        <v/>
      </c>
    </row>
    <row r="710" spans="1:44" x14ac:dyDescent="0.25">
      <c r="A710">
        <v>1</v>
      </c>
      <c r="B710" t="s">
        <v>28</v>
      </c>
      <c r="C710">
        <v>393103</v>
      </c>
      <c r="D710" s="40">
        <v>41372.413194444402</v>
      </c>
      <c r="E710" s="40">
        <v>41372.745138888902</v>
      </c>
      <c r="F710" s="40">
        <v>41372.709027777797</v>
      </c>
      <c r="G710" t="s">
        <v>29</v>
      </c>
      <c r="H710">
        <v>60000012552563</v>
      </c>
      <c r="I710" t="s">
        <v>385</v>
      </c>
      <c r="J710" t="s">
        <v>386</v>
      </c>
      <c r="K710" t="s">
        <v>41</v>
      </c>
      <c r="L710">
        <v>3</v>
      </c>
      <c r="M710" t="s">
        <v>135</v>
      </c>
      <c r="N710">
        <v>60000015461254</v>
      </c>
      <c r="O710">
        <v>60000016462669</v>
      </c>
      <c r="P710">
        <v>140256000000393</v>
      </c>
      <c r="R710" t="s">
        <v>34</v>
      </c>
      <c r="S710" t="s">
        <v>35</v>
      </c>
      <c r="T710" t="s">
        <v>36</v>
      </c>
      <c r="W710" t="s">
        <v>37</v>
      </c>
      <c r="AC710" t="s">
        <v>387</v>
      </c>
      <c r="AD710" t="s">
        <v>1453</v>
      </c>
      <c r="AE710" s="14" t="str">
        <f t="shared" si="812"/>
        <v>Visita de apresentação, entreguei os artigos sobre consenso e casais sorodiscordantes, Dra aparentemente gostou da material e ficou de avaliar depois. No hospital faz apenas enfermaria e CCIH, porém na faculdade em itajai atende ambulatório, onde aa vez que atende tem por volta e 8 pacts.</v>
      </c>
      <c r="AF710" s="14" t="str">
        <f t="shared" si="749"/>
        <v>Visita de apresentação, entreguei os artigos sobre consenso e casais sorodiscordantes, Dra aparentemente gostou da material e ficou de avaliar depois. No hospital faz apenas enfermaria e CCIH, porém na faculdade em itajai atende ambulatório, onde aa vez que atende tem por volta e 8 pacts.</v>
      </c>
      <c r="AG710" s="14">
        <f t="shared" si="750"/>
        <v>1</v>
      </c>
      <c r="AH710" s="14">
        <f t="shared" ref="AH710:AL710" si="817">IFERROR(FIND("#",$AF710,AG710+1),LEN($AF710)+1)</f>
        <v>290</v>
      </c>
      <c r="AI710" s="14">
        <f t="shared" si="817"/>
        <v>290</v>
      </c>
      <c r="AJ710" s="14">
        <f t="shared" si="817"/>
        <v>290</v>
      </c>
      <c r="AK710" s="14">
        <f t="shared" si="817"/>
        <v>290</v>
      </c>
      <c r="AL710" s="14">
        <f t="shared" si="817"/>
        <v>290</v>
      </c>
      <c r="AM710" s="14" t="str">
        <f t="shared" si="771"/>
        <v>Visita de apresentação, entreguei os artigos sobre consenso e casais sorodiscordantes, Dra aparentemente gostou da material e ficou de avaliar depois. No hospital faz apenas enfermaria e CCIH, porém na faculdade em itajai atende ambulatório, onde aa vez que atende tem por volta e 8 pacts.</v>
      </c>
      <c r="AN710" s="14" t="str">
        <f t="shared" si="772"/>
        <v/>
      </c>
      <c r="AO710" s="14" t="str">
        <f t="shared" si="773"/>
        <v/>
      </c>
      <c r="AP710" s="14" t="str">
        <f t="shared" si="774"/>
        <v/>
      </c>
      <c r="AQ710" s="14" t="str">
        <f t="shared" si="775"/>
        <v/>
      </c>
      <c r="AR710" s="14" t="str">
        <f t="shared" si="776"/>
        <v/>
      </c>
    </row>
    <row r="711" spans="1:44" x14ac:dyDescent="0.25">
      <c r="A711">
        <v>1</v>
      </c>
      <c r="B711" t="s">
        <v>28</v>
      </c>
      <c r="C711">
        <v>393103</v>
      </c>
      <c r="D711" s="40">
        <v>41372.413194444402</v>
      </c>
      <c r="E711" s="40">
        <v>41372.745138888902</v>
      </c>
      <c r="F711" s="40">
        <v>41372.709027777797</v>
      </c>
      <c r="G711" t="s">
        <v>29</v>
      </c>
      <c r="H711">
        <v>60000012552563</v>
      </c>
      <c r="I711" t="s">
        <v>385</v>
      </c>
      <c r="J711" t="s">
        <v>386</v>
      </c>
      <c r="K711" t="s">
        <v>41</v>
      </c>
      <c r="L711">
        <v>3</v>
      </c>
      <c r="M711" t="s">
        <v>135</v>
      </c>
      <c r="N711">
        <v>60000015461254</v>
      </c>
      <c r="O711">
        <v>60000016462669</v>
      </c>
      <c r="P711">
        <v>140256000000393</v>
      </c>
      <c r="R711" t="s">
        <v>34</v>
      </c>
      <c r="S711" t="s">
        <v>35</v>
      </c>
      <c r="T711" t="s">
        <v>36</v>
      </c>
      <c r="W711" t="s">
        <v>37</v>
      </c>
      <c r="AC711" t="s">
        <v>387</v>
      </c>
      <c r="AD711" t="s">
        <v>1453</v>
      </c>
      <c r="AE711" s="14" t="str">
        <f t="shared" si="812"/>
        <v>Visita de apresentação, entreguei os artigos sobre consenso e casais sorodiscordantes, Dra aparentemente gostou da material e ficou de avaliar depois. No hospital faz apenas enfermaria e CCIH, porém na faculdade em itajai atende ambulatório, onde aa vez que atende tem por volta e 8 pacts.</v>
      </c>
      <c r="AF711" s="14" t="str">
        <f t="shared" si="749"/>
        <v>Visita de apresentação, entreguei os artigos sobre consenso e casais sorodiscordantes, Dra aparentemente gostou da material e ficou de avaliar depois. No hospital faz apenas enfermaria e CCIH, porém na faculdade em itajai atende ambulatório, onde aa vez que atende tem por volta e 8 pacts.</v>
      </c>
      <c r="AG711" s="14">
        <f t="shared" si="750"/>
        <v>1</v>
      </c>
      <c r="AH711" s="14">
        <f t="shared" ref="AH711:AL711" si="818">IFERROR(FIND("#",$AF711,AG711+1),LEN($AF711)+1)</f>
        <v>290</v>
      </c>
      <c r="AI711" s="14">
        <f t="shared" si="818"/>
        <v>290</v>
      </c>
      <c r="AJ711" s="14">
        <f t="shared" si="818"/>
        <v>290</v>
      </c>
      <c r="AK711" s="14">
        <f t="shared" si="818"/>
        <v>290</v>
      </c>
      <c r="AL711" s="14">
        <f t="shared" si="818"/>
        <v>290</v>
      </c>
      <c r="AM711" s="14" t="str">
        <f t="shared" si="771"/>
        <v>Visita de apresentação, entreguei os artigos sobre consenso e casais sorodiscordantes, Dra aparentemente gostou da material e ficou de avaliar depois. No hospital faz apenas enfermaria e CCIH, porém na faculdade em itajai atende ambulatório, onde aa vez que atende tem por volta e 8 pacts.</v>
      </c>
      <c r="AN711" s="14" t="str">
        <f t="shared" si="772"/>
        <v/>
      </c>
      <c r="AO711" s="14" t="str">
        <f t="shared" si="773"/>
        <v/>
      </c>
      <c r="AP711" s="14" t="str">
        <f t="shared" si="774"/>
        <v/>
      </c>
      <c r="AQ711" s="14" t="str">
        <f t="shared" si="775"/>
        <v/>
      </c>
      <c r="AR711" s="14" t="str">
        <f t="shared" si="776"/>
        <v/>
      </c>
    </row>
    <row r="712" spans="1:44" x14ac:dyDescent="0.25">
      <c r="A712">
        <v>1</v>
      </c>
      <c r="B712" t="s">
        <v>28</v>
      </c>
      <c r="C712">
        <v>393103</v>
      </c>
      <c r="D712" s="40">
        <v>41372.395833333299</v>
      </c>
      <c r="E712" s="40">
        <v>41372.739583333299</v>
      </c>
      <c r="F712" s="40">
        <v>41372.698611111096</v>
      </c>
      <c r="G712" t="s">
        <v>29</v>
      </c>
      <c r="H712">
        <v>60000012306959</v>
      </c>
      <c r="I712" t="s">
        <v>388</v>
      </c>
      <c r="J712" t="s">
        <v>389</v>
      </c>
      <c r="K712" t="s">
        <v>41</v>
      </c>
      <c r="L712">
        <v>4</v>
      </c>
      <c r="M712" t="s">
        <v>135</v>
      </c>
      <c r="N712">
        <v>60000015461254</v>
      </c>
      <c r="O712">
        <v>60000016462669</v>
      </c>
      <c r="P712">
        <v>140256000000384</v>
      </c>
      <c r="R712" t="s">
        <v>34</v>
      </c>
      <c r="S712" t="s">
        <v>35</v>
      </c>
      <c r="T712" t="s">
        <v>36</v>
      </c>
      <c r="W712" t="s">
        <v>37</v>
      </c>
      <c r="AC712" t="s">
        <v>390</v>
      </c>
      <c r="AD712" t="s">
        <v>1453</v>
      </c>
      <c r="AE712" s="14" t="str">
        <f t="shared" si="812"/>
        <v>#Mercado: Sondei o perfil dos pacts, disse que a maioria dos pacts que tem atendido sao apresentadores tardios, que vem da internação. Tem tido boa experiências com Kaletra, principalmente por que os pacientes apresentam CD muio baixo.* Repassei as vantagens da coformulacao e posologia QD, dr ainda se mostrou pouca segurança.</v>
      </c>
      <c r="AF712" s="14" t="str">
        <f t="shared" si="749"/>
        <v>#Mercado: Sondei o perfil dos pacts, disse que a maioria dos pacts que tem atendido sao apresentadores tardios, que vem da internação. Tem tido boa experiências com Kaletra, principalmente por que os pacientes apresentam CD muio baixo.* Repassei as vantagens da coformulacao e posologia QD, dr ainda se mostrou pouca segurança.</v>
      </c>
      <c r="AG712" s="14">
        <f t="shared" si="750"/>
        <v>1</v>
      </c>
      <c r="AH712" s="14">
        <f t="shared" ref="AH712:AL712" si="819">IFERROR(FIND("#",$AF712,AG712+1),LEN($AF712)+1)</f>
        <v>328</v>
      </c>
      <c r="AI712" s="14">
        <f t="shared" si="819"/>
        <v>328</v>
      </c>
      <c r="AJ712" s="14">
        <f t="shared" si="819"/>
        <v>328</v>
      </c>
      <c r="AK712" s="14">
        <f t="shared" si="819"/>
        <v>328</v>
      </c>
      <c r="AL712" s="14">
        <f t="shared" si="819"/>
        <v>328</v>
      </c>
      <c r="AM712" s="14" t="str">
        <f t="shared" si="771"/>
        <v>#Mercado: Sondei o perfil dos pacts, disse que a maioria dos pacts que tem atendido sao apresentadores tardios, que vem da internação. Tem tido boa experiências com Kaletra, principalmente por que os pacientes apresentam CD muio baixo.* Repassei as vantagens da coformulacao e posologia QD, dr ainda se mostrou pouca segurança.</v>
      </c>
      <c r="AN712" s="14" t="str">
        <f t="shared" si="772"/>
        <v/>
      </c>
      <c r="AO712" s="14" t="str">
        <f t="shared" si="773"/>
        <v/>
      </c>
      <c r="AP712" s="14" t="str">
        <f t="shared" si="774"/>
        <v/>
      </c>
      <c r="AQ712" s="14" t="str">
        <f t="shared" si="775"/>
        <v/>
      </c>
      <c r="AR712" s="14" t="str">
        <f t="shared" si="776"/>
        <v/>
      </c>
    </row>
    <row r="713" spans="1:44" x14ac:dyDescent="0.25">
      <c r="A713">
        <v>1</v>
      </c>
      <c r="B713" t="s">
        <v>28</v>
      </c>
      <c r="C713">
        <v>393103</v>
      </c>
      <c r="D713" s="40">
        <v>41372.395833333299</v>
      </c>
      <c r="E713" s="40">
        <v>41372.739583333299</v>
      </c>
      <c r="F713" s="40">
        <v>41372.698611111096</v>
      </c>
      <c r="G713" t="s">
        <v>29</v>
      </c>
      <c r="H713">
        <v>60000012306959</v>
      </c>
      <c r="I713" t="s">
        <v>388</v>
      </c>
      <c r="J713" t="s">
        <v>389</v>
      </c>
      <c r="K713" t="s">
        <v>41</v>
      </c>
      <c r="L713">
        <v>4</v>
      </c>
      <c r="M713" t="s">
        <v>135</v>
      </c>
      <c r="N713">
        <v>60000015461254</v>
      </c>
      <c r="O713">
        <v>60000016462669</v>
      </c>
      <c r="P713">
        <v>140256000000384</v>
      </c>
      <c r="R713" t="s">
        <v>34</v>
      </c>
      <c r="S713" t="s">
        <v>35</v>
      </c>
      <c r="T713" t="s">
        <v>36</v>
      </c>
      <c r="W713" t="s">
        <v>37</v>
      </c>
      <c r="AC713" t="s">
        <v>390</v>
      </c>
      <c r="AD713" t="s">
        <v>1453</v>
      </c>
      <c r="AE713" s="14" t="str">
        <f t="shared" si="812"/>
        <v>#Mercado: Sondei o perfil dos pacts, disse que a maioria dos pacts que tem atendido sao apresentadores tardios, que vem da internação. Tem tido boa experiências com Kaletra, principalmente por que os pacientes apresentam CD muio baixo.* Repassei as vantagens da coformulacao e posologia QD, dr ainda se mostrou pouca segurança.</v>
      </c>
      <c r="AF713" s="14" t="str">
        <f t="shared" si="749"/>
        <v>#Mercado: Sondei o perfil dos pacts, disse que a maioria dos pacts que tem atendido sao apresentadores tardios, que vem da internação. Tem tido boa experiências com Kaletra, principalmente por que os pacientes apresentam CD muio baixo.* Repassei as vantagens da coformulacao e posologia QD, dr ainda se mostrou pouca segurança.</v>
      </c>
      <c r="AG713" s="14">
        <f t="shared" si="750"/>
        <v>1</v>
      </c>
      <c r="AH713" s="14">
        <f t="shared" ref="AH713:AL713" si="820">IFERROR(FIND("#",$AF713,AG713+1),LEN($AF713)+1)</f>
        <v>328</v>
      </c>
      <c r="AI713" s="14">
        <f t="shared" si="820"/>
        <v>328</v>
      </c>
      <c r="AJ713" s="14">
        <f t="shared" si="820"/>
        <v>328</v>
      </c>
      <c r="AK713" s="14">
        <f t="shared" si="820"/>
        <v>328</v>
      </c>
      <c r="AL713" s="14">
        <f t="shared" si="820"/>
        <v>328</v>
      </c>
      <c r="AM713" s="14" t="str">
        <f t="shared" si="771"/>
        <v>#Mercado: Sondei o perfil dos pacts, disse que a maioria dos pacts que tem atendido sao apresentadores tardios, que vem da internação. Tem tido boa experiências com Kaletra, principalmente por que os pacientes apresentam CD muio baixo.* Repassei as vantagens da coformulacao e posologia QD, dr ainda se mostrou pouca segurança.</v>
      </c>
      <c r="AN713" s="14" t="str">
        <f t="shared" si="772"/>
        <v/>
      </c>
      <c r="AO713" s="14" t="str">
        <f t="shared" si="773"/>
        <v/>
      </c>
      <c r="AP713" s="14" t="str">
        <f t="shared" si="774"/>
        <v/>
      </c>
      <c r="AQ713" s="14" t="str">
        <f t="shared" si="775"/>
        <v/>
      </c>
      <c r="AR713" s="14" t="str">
        <f t="shared" si="776"/>
        <v/>
      </c>
    </row>
    <row r="714" spans="1:44" x14ac:dyDescent="0.25">
      <c r="A714">
        <v>1</v>
      </c>
      <c r="B714" t="s">
        <v>28</v>
      </c>
      <c r="C714">
        <v>393103</v>
      </c>
      <c r="D714" s="40">
        <v>41372.385416666701</v>
      </c>
      <c r="E714" s="40">
        <v>41372.736111111102</v>
      </c>
      <c r="F714" s="40">
        <v>41372.698611111096</v>
      </c>
      <c r="G714" t="s">
        <v>29</v>
      </c>
      <c r="H714">
        <v>60000012443135</v>
      </c>
      <c r="I714" t="s">
        <v>391</v>
      </c>
      <c r="J714" t="s">
        <v>392</v>
      </c>
      <c r="K714" t="s">
        <v>41</v>
      </c>
      <c r="L714">
        <v>4</v>
      </c>
      <c r="M714" t="s">
        <v>33</v>
      </c>
      <c r="N714">
        <v>60000015461254</v>
      </c>
      <c r="O714">
        <v>60000016462669</v>
      </c>
      <c r="P714">
        <v>140256000000375</v>
      </c>
      <c r="R714" t="s">
        <v>34</v>
      </c>
      <c r="S714" t="s">
        <v>35</v>
      </c>
      <c r="T714" t="s">
        <v>36</v>
      </c>
      <c r="W714" t="s">
        <v>37</v>
      </c>
      <c r="AC714" t="s">
        <v>393</v>
      </c>
      <c r="AD714" t="s">
        <v>1453</v>
      </c>
      <c r="AE714" s="14" t="str">
        <f t="shared" si="812"/>
        <v>#Mercado: Dr comentou que a Sociedade Catarinense ira se candial a sediar o CBI de 2015, afirmando que terá grandes chances de conquistar.Disse que desde já esta buscando parcerias com a industria farmacêutica. Comentou que Sociedade esta se reestruturação e começa realizando um programa de EMC para todo estado.* Fechamos patrocínio para o evento da sociedade na região norte do estado, com data prevista para agosto (03 ou 17).</v>
      </c>
      <c r="AF714" s="14" t="str">
        <f t="shared" si="749"/>
        <v>#Mercado: Dr comentou que a Sociedade Catarinense ira se candial a sediar o CBI de 2015, afirmando que terá grandes chances de conquistar.Disse que desde já esta buscando parcerias com a industria farmacêutica. Comentou que Sociedade esta se reestruturação e começa realizando um programa de EMC para todo estado.* Fechamos patrocínio para o evento da sociedade na região norte do estado, com data prevista para agosto (03 ou 17).</v>
      </c>
      <c r="AG714" s="14">
        <f t="shared" si="750"/>
        <v>1</v>
      </c>
      <c r="AH714" s="14">
        <f t="shared" ref="AH714:AL714" si="821">IFERROR(FIND("#",$AF714,AG714+1),LEN($AF714)+1)</f>
        <v>431</v>
      </c>
      <c r="AI714" s="14">
        <f t="shared" si="821"/>
        <v>431</v>
      </c>
      <c r="AJ714" s="14">
        <f t="shared" si="821"/>
        <v>431</v>
      </c>
      <c r="AK714" s="14">
        <f t="shared" si="821"/>
        <v>431</v>
      </c>
      <c r="AL714" s="14">
        <f t="shared" si="821"/>
        <v>431</v>
      </c>
      <c r="AM714" s="14" t="str">
        <f t="shared" si="771"/>
        <v>#Mercado: Dr comentou que a Sociedade Catarinense ira se candial a sediar o CBI de 2015, afirmando que terá grandes chances de conquistar.Disse que desde já esta buscando parcerias com a industria farmacêutica. Comentou que Sociedade esta se reestruturação e começa realizando um programa de EMC para todo estado.* Fechamos patrocínio para o evento da sociedade na região norte do estado, com data prevista para agosto (03 ou 17).</v>
      </c>
      <c r="AN714" s="14" t="str">
        <f t="shared" si="772"/>
        <v/>
      </c>
      <c r="AO714" s="14" t="str">
        <f t="shared" si="773"/>
        <v/>
      </c>
      <c r="AP714" s="14" t="str">
        <f t="shared" si="774"/>
        <v/>
      </c>
      <c r="AQ714" s="14" t="str">
        <f t="shared" si="775"/>
        <v/>
      </c>
      <c r="AR714" s="14" t="str">
        <f t="shared" si="776"/>
        <v/>
      </c>
    </row>
    <row r="715" spans="1:44" x14ac:dyDescent="0.25">
      <c r="A715">
        <v>1</v>
      </c>
      <c r="B715" t="s">
        <v>28</v>
      </c>
      <c r="C715">
        <v>393103</v>
      </c>
      <c r="D715" s="40">
        <v>41372.385416666701</v>
      </c>
      <c r="E715" s="40">
        <v>41372.736111111102</v>
      </c>
      <c r="F715" s="40">
        <v>41372.698611111096</v>
      </c>
      <c r="G715" t="s">
        <v>29</v>
      </c>
      <c r="H715">
        <v>60000012443135</v>
      </c>
      <c r="I715" t="s">
        <v>391</v>
      </c>
      <c r="J715" t="s">
        <v>392</v>
      </c>
      <c r="K715" t="s">
        <v>41</v>
      </c>
      <c r="L715">
        <v>4</v>
      </c>
      <c r="M715" t="s">
        <v>33</v>
      </c>
      <c r="N715">
        <v>60000015461254</v>
      </c>
      <c r="O715">
        <v>60000016462669</v>
      </c>
      <c r="P715">
        <v>140256000000375</v>
      </c>
      <c r="R715" t="s">
        <v>34</v>
      </c>
      <c r="S715" t="s">
        <v>35</v>
      </c>
      <c r="T715" t="s">
        <v>36</v>
      </c>
      <c r="W715" t="s">
        <v>37</v>
      </c>
      <c r="AC715" t="s">
        <v>393</v>
      </c>
      <c r="AD715" t="s">
        <v>1453</v>
      </c>
      <c r="AE715" s="14" t="str">
        <f t="shared" si="812"/>
        <v>#Mercado: Dr comentou que a Sociedade Catarinense ira se candial a sediar o CBI de 2015, afirmando que terá grandes chances de conquistar.Disse que desde já esta buscando parcerias com a industria farmacêutica. Comentou que Sociedade esta se reestruturação e começa realizando um programa de EMC para todo estado.* Fechamos patrocínio para o evento da sociedade na região norte do estado, com data prevista para agosto (03 ou 17).</v>
      </c>
      <c r="AF715" s="14" t="str">
        <f t="shared" ref="AF715:AF778" si="822">SUBSTITUTE(AE715,"@ ","@")</f>
        <v>#Mercado: Dr comentou que a Sociedade Catarinense ira se candial a sediar o CBI de 2015, afirmando que terá grandes chances de conquistar.Disse que desde já esta buscando parcerias com a industria farmacêutica. Comentou que Sociedade esta se reestruturação e começa realizando um programa de EMC para todo estado.* Fechamos patrocínio para o evento da sociedade na região norte do estado, com data prevista para agosto (03 ou 17).</v>
      </c>
      <c r="AG715" s="14">
        <f t="shared" ref="AG715:AG778" si="823">IFERROR(FIND("#",AF715),1)</f>
        <v>1</v>
      </c>
      <c r="AH715" s="14">
        <f t="shared" ref="AH715:AL715" si="824">IFERROR(FIND("#",$AF715,AG715+1),LEN($AF715)+1)</f>
        <v>431</v>
      </c>
      <c r="AI715" s="14">
        <f t="shared" si="824"/>
        <v>431</v>
      </c>
      <c r="AJ715" s="14">
        <f t="shared" si="824"/>
        <v>431</v>
      </c>
      <c r="AK715" s="14">
        <f t="shared" si="824"/>
        <v>431</v>
      </c>
      <c r="AL715" s="14">
        <f t="shared" si="824"/>
        <v>431</v>
      </c>
      <c r="AM715" s="14" t="str">
        <f t="shared" si="771"/>
        <v>#Mercado: Dr comentou que a Sociedade Catarinense ira se candial a sediar o CBI de 2015, afirmando que terá grandes chances de conquistar.Disse que desde já esta buscando parcerias com a industria farmacêutica. Comentou que Sociedade esta se reestruturação e começa realizando um programa de EMC para todo estado.* Fechamos patrocínio para o evento da sociedade na região norte do estado, com data prevista para agosto (03 ou 17).</v>
      </c>
      <c r="AN715" s="14" t="str">
        <f t="shared" si="772"/>
        <v/>
      </c>
      <c r="AO715" s="14" t="str">
        <f t="shared" si="773"/>
        <v/>
      </c>
      <c r="AP715" s="14" t="str">
        <f t="shared" si="774"/>
        <v/>
      </c>
      <c r="AQ715" s="14" t="str">
        <f t="shared" si="775"/>
        <v/>
      </c>
      <c r="AR715" s="14" t="str">
        <f t="shared" si="776"/>
        <v/>
      </c>
    </row>
    <row r="716" spans="1:44" x14ac:dyDescent="0.25">
      <c r="A716">
        <v>1</v>
      </c>
      <c r="B716" t="s">
        <v>28</v>
      </c>
      <c r="C716">
        <v>393103</v>
      </c>
      <c r="D716" s="40">
        <v>41368.71875</v>
      </c>
      <c r="E716" s="40">
        <v>41368.797916666699</v>
      </c>
      <c r="F716" s="40">
        <v>41368.756944444402</v>
      </c>
      <c r="G716" t="s">
        <v>29</v>
      </c>
      <c r="H716">
        <v>60000017154794</v>
      </c>
      <c r="I716" t="s">
        <v>394</v>
      </c>
      <c r="J716" t="s">
        <v>395</v>
      </c>
      <c r="K716" t="s">
        <v>32</v>
      </c>
      <c r="L716">
        <v>3</v>
      </c>
      <c r="M716" t="s">
        <v>33</v>
      </c>
      <c r="N716">
        <v>60000015461254</v>
      </c>
      <c r="O716">
        <v>60000016462669</v>
      </c>
      <c r="P716">
        <v>140256000000366</v>
      </c>
      <c r="R716" t="s">
        <v>34</v>
      </c>
      <c r="S716" t="s">
        <v>35</v>
      </c>
      <c r="T716" t="s">
        <v>36</v>
      </c>
      <c r="W716" t="s">
        <v>37</v>
      </c>
      <c r="AC716" t="s">
        <v>396</v>
      </c>
      <c r="AD716" t="s">
        <v>1437</v>
      </c>
      <c r="AE716" s="14" t="str">
        <f t="shared" si="812"/>
        <v>#Mercado: dr comentou que tanto a BMS como a ViiV, estão criticando o Kaletra em relação a efeitos colaterais.* Procurei mostrar que os EA de Kaletra sao manejáveis diferente de ATV como icterícia e DRC. Dr concordou.Pedi que avaliasse mais pacts com Kaletra dose única, tanto virgem como resgate de EFV. Ficou de avaliar.</v>
      </c>
      <c r="AF716" s="14" t="str">
        <f t="shared" si="822"/>
        <v>#Mercado: dr comentou que tanto a BMS como a ViiV, estão criticando o Kaletra em relação a efeitos colaterais.* Procurei mostrar que os EA de Kaletra sao manejáveis diferente de ATV como icterícia e DRC. Dr concordou.Pedi que avaliasse mais pacts com Kaletra dose única, tanto virgem como resgate de EFV. Ficou de avaliar.</v>
      </c>
      <c r="AG716" s="14">
        <f t="shared" si="823"/>
        <v>1</v>
      </c>
      <c r="AH716" s="14">
        <f t="shared" ref="AH716:AL716" si="825">IFERROR(FIND("#",$AF716,AG716+1),LEN($AF716)+1)</f>
        <v>323</v>
      </c>
      <c r="AI716" s="14">
        <f t="shared" si="825"/>
        <v>323</v>
      </c>
      <c r="AJ716" s="14">
        <f t="shared" si="825"/>
        <v>323</v>
      </c>
      <c r="AK716" s="14">
        <f t="shared" si="825"/>
        <v>323</v>
      </c>
      <c r="AL716" s="14">
        <f t="shared" si="825"/>
        <v>323</v>
      </c>
      <c r="AM716" s="14" t="str">
        <f t="shared" si="771"/>
        <v>#Mercado: dr comentou que tanto a BMS como a ViiV, estão criticando o Kaletra em relação a efeitos colaterais.* Procurei mostrar que os EA de Kaletra sao manejáveis diferente de ATV como icterícia e DRC. Dr concordou.Pedi que avaliasse mais pacts com Kaletra dose única, tanto virgem como resgate de EFV. Ficou de avaliar.</v>
      </c>
      <c r="AN716" s="14" t="str">
        <f t="shared" si="772"/>
        <v/>
      </c>
      <c r="AO716" s="14" t="str">
        <f t="shared" si="773"/>
        <v/>
      </c>
      <c r="AP716" s="14" t="str">
        <f t="shared" si="774"/>
        <v/>
      </c>
      <c r="AQ716" s="14" t="str">
        <f t="shared" si="775"/>
        <v/>
      </c>
      <c r="AR716" s="14" t="str">
        <f t="shared" si="776"/>
        <v/>
      </c>
    </row>
    <row r="717" spans="1:44" x14ac:dyDescent="0.25">
      <c r="A717">
        <v>1</v>
      </c>
      <c r="B717" t="s">
        <v>28</v>
      </c>
      <c r="C717">
        <v>393103</v>
      </c>
      <c r="D717" s="40">
        <v>41368.621527777803</v>
      </c>
      <c r="E717" s="40">
        <v>41368.791666666701</v>
      </c>
      <c r="F717" s="40">
        <v>41368.756944444402</v>
      </c>
      <c r="G717" t="s">
        <v>29</v>
      </c>
      <c r="H717">
        <v>60000017152914</v>
      </c>
      <c r="I717" t="s">
        <v>397</v>
      </c>
      <c r="J717" t="s">
        <v>398</v>
      </c>
      <c r="K717" t="s">
        <v>32</v>
      </c>
      <c r="L717">
        <v>3</v>
      </c>
      <c r="M717" t="s">
        <v>33</v>
      </c>
      <c r="N717">
        <v>60000015461254</v>
      </c>
      <c r="O717">
        <v>60000016462669</v>
      </c>
      <c r="P717">
        <v>140256000000343</v>
      </c>
      <c r="R717" t="s">
        <v>34</v>
      </c>
      <c r="S717" t="s">
        <v>35</v>
      </c>
      <c r="T717" t="s">
        <v>36</v>
      </c>
      <c r="W717" t="s">
        <v>37</v>
      </c>
      <c r="AC717" t="s">
        <v>399</v>
      </c>
      <c r="AD717" t="s">
        <v>1437</v>
      </c>
      <c r="AE717" s="14" t="str">
        <f t="shared" si="812"/>
        <v>#Mercado: informou que devido ao um acordo com o CRT, estão recebendo muitos casos novos de HIV, sendo que a maioria com indicação de tratar.*Medico segue o consenso, sempre iniciando TARV com EFV e pela comodidade posologia prefere ATV como ip.Procurei contornar com as vantagens de Kaletra, coformulacao.</v>
      </c>
      <c r="AF717" s="14" t="str">
        <f t="shared" si="822"/>
        <v>#Mercado: informou que devido ao um acordo com o CRT, estão recebendo muitos casos novos de HIV, sendo que a maioria com indicação de tratar.*Medico segue o consenso, sempre iniciando TARV com EFV e pela comodidade posologia prefere ATV como ip.Procurei contornar com as vantagens de Kaletra, coformulacao.</v>
      </c>
      <c r="AG717" s="14">
        <f t="shared" si="823"/>
        <v>1</v>
      </c>
      <c r="AH717" s="14">
        <f t="shared" ref="AH717:AL717" si="826">IFERROR(FIND("#",$AF717,AG717+1),LEN($AF717)+1)</f>
        <v>307</v>
      </c>
      <c r="AI717" s="14">
        <f t="shared" si="826"/>
        <v>307</v>
      </c>
      <c r="AJ717" s="14">
        <f t="shared" si="826"/>
        <v>307</v>
      </c>
      <c r="AK717" s="14">
        <f t="shared" si="826"/>
        <v>307</v>
      </c>
      <c r="AL717" s="14">
        <f t="shared" si="826"/>
        <v>307</v>
      </c>
      <c r="AM717" s="14" t="str">
        <f t="shared" si="771"/>
        <v>#Mercado: informou que devido ao um acordo com o CRT, estão recebendo muitos casos novos de HIV, sendo que a maioria com indicação de tratar.*Medico segue o consenso, sempre iniciando TARV com EFV e pela comodidade posologia prefere ATV como ip.Procurei contornar com as vantagens de Kaletra, coformulacao.</v>
      </c>
      <c r="AN717" s="14" t="str">
        <f t="shared" si="772"/>
        <v/>
      </c>
      <c r="AO717" s="14" t="str">
        <f t="shared" si="773"/>
        <v/>
      </c>
      <c r="AP717" s="14" t="str">
        <f t="shared" si="774"/>
        <v/>
      </c>
      <c r="AQ717" s="14" t="str">
        <f t="shared" si="775"/>
        <v/>
      </c>
      <c r="AR717" s="14" t="str">
        <f t="shared" si="776"/>
        <v/>
      </c>
    </row>
    <row r="718" spans="1:44" x14ac:dyDescent="0.25">
      <c r="A718">
        <v>1</v>
      </c>
      <c r="B718" t="s">
        <v>28</v>
      </c>
      <c r="C718">
        <v>393103</v>
      </c>
      <c r="D718" s="40">
        <v>41368.482638888898</v>
      </c>
      <c r="E718" s="40">
        <v>41368.728472222203</v>
      </c>
      <c r="F718" s="40">
        <v>41368.689583333296</v>
      </c>
      <c r="G718" t="s">
        <v>29</v>
      </c>
      <c r="H718">
        <v>60000012542635</v>
      </c>
      <c r="I718" t="s">
        <v>400</v>
      </c>
      <c r="J718" t="s">
        <v>401</v>
      </c>
      <c r="K718" t="s">
        <v>32</v>
      </c>
      <c r="L718">
        <v>4</v>
      </c>
      <c r="M718" t="s">
        <v>33</v>
      </c>
      <c r="N718">
        <v>60000015461254</v>
      </c>
      <c r="O718">
        <v>60000016462669</v>
      </c>
      <c r="P718">
        <v>140256000000320</v>
      </c>
      <c r="R718" t="s">
        <v>34</v>
      </c>
      <c r="S718" t="s">
        <v>35</v>
      </c>
      <c r="T718" t="s">
        <v>36</v>
      </c>
      <c r="W718" t="s">
        <v>37</v>
      </c>
      <c r="AC718" t="s">
        <v>402</v>
      </c>
      <c r="AD718" t="s">
        <v>1437</v>
      </c>
      <c r="AE718" s="14" t="str">
        <f t="shared" si="812"/>
        <v>Dra estava atrasada para uma reunião, conversamos rapidamente como seu ambulatório, disse que realmente saiu de Maua, ficando Apenas com o amb. Do Heliopolis e diminuiu muito o volume de pacts.</v>
      </c>
      <c r="AF718" s="14" t="str">
        <f t="shared" si="822"/>
        <v>Dra estava atrasada para uma reunião, conversamos rapidamente como seu ambulatório, disse que realmente saiu de Maua, ficando Apenas com o amb. Do Heliopolis e diminuiu muito o volume de pacts.</v>
      </c>
      <c r="AG718" s="14">
        <f t="shared" si="823"/>
        <v>1</v>
      </c>
      <c r="AH718" s="14">
        <f t="shared" ref="AH718:AL718" si="827">IFERROR(FIND("#",$AF718,AG718+1),LEN($AF718)+1)</f>
        <v>194</v>
      </c>
      <c r="AI718" s="14">
        <f t="shared" si="827"/>
        <v>194</v>
      </c>
      <c r="AJ718" s="14">
        <f t="shared" si="827"/>
        <v>194</v>
      </c>
      <c r="AK718" s="14">
        <f t="shared" si="827"/>
        <v>194</v>
      </c>
      <c r="AL718" s="14">
        <f t="shared" si="827"/>
        <v>194</v>
      </c>
      <c r="AM718" s="14" t="str">
        <f t="shared" si="771"/>
        <v>Dra estava atrasada para uma reunião, conversamos rapidamente como seu ambulatório, disse que realmente saiu de Maua, ficando Apenas com o amb. Do Heliopolis e diminuiu muito o volume de pacts.</v>
      </c>
      <c r="AN718" s="14" t="str">
        <f t="shared" si="772"/>
        <v/>
      </c>
      <c r="AO718" s="14" t="str">
        <f t="shared" si="773"/>
        <v/>
      </c>
      <c r="AP718" s="14" t="str">
        <f t="shared" si="774"/>
        <v/>
      </c>
      <c r="AQ718" s="14" t="str">
        <f t="shared" si="775"/>
        <v/>
      </c>
      <c r="AR718" s="14" t="str">
        <f t="shared" si="776"/>
        <v/>
      </c>
    </row>
    <row r="719" spans="1:44" x14ac:dyDescent="0.25">
      <c r="A719">
        <v>1</v>
      </c>
      <c r="B719" t="s">
        <v>28</v>
      </c>
      <c r="C719">
        <v>393103</v>
      </c>
      <c r="D719" s="40">
        <v>41368.465277777803</v>
      </c>
      <c r="E719" s="40">
        <v>41368.715277777803</v>
      </c>
      <c r="F719" s="40">
        <v>41368.6784722222</v>
      </c>
      <c r="G719" t="s">
        <v>29</v>
      </c>
      <c r="H719">
        <v>60000012556291</v>
      </c>
      <c r="I719" t="s">
        <v>403</v>
      </c>
      <c r="J719" t="s">
        <v>404</v>
      </c>
      <c r="K719" t="s">
        <v>32</v>
      </c>
      <c r="L719">
        <v>3</v>
      </c>
      <c r="M719" t="s">
        <v>33</v>
      </c>
      <c r="N719">
        <v>60000015461254</v>
      </c>
      <c r="O719">
        <v>60000016462669</v>
      </c>
      <c r="P719">
        <v>140256000000298</v>
      </c>
      <c r="R719" t="s">
        <v>34</v>
      </c>
      <c r="S719" t="s">
        <v>35</v>
      </c>
      <c r="T719" t="s">
        <v>36</v>
      </c>
      <c r="W719" t="s">
        <v>37</v>
      </c>
      <c r="AC719" t="s">
        <v>405</v>
      </c>
      <c r="AD719" t="s">
        <v>1437</v>
      </c>
      <c r="AE719" s="14" t="str">
        <f t="shared" si="812"/>
        <v>#MERCADO: Conversamos sobre os casos novos, dr relatou que tem recebido em media um por semana e como sao encaminhados por conta de internação por alguma IO, praticamente todos tem indicação de tratar, afirmou que esta tem sido uma realizada no ambulatório de todos que atendem no hospital.*Procura sempre iniciar com ITRNN, até mesmo com nevirapina, dizendo que na sua pratica clinica não tem visto casos de intolerância.</v>
      </c>
      <c r="AF719" s="14" t="str">
        <f t="shared" si="822"/>
        <v>#MERCADO: Conversamos sobre os casos novos, dr relatou que tem recebido em media um por semana e como sao encaminhados por conta de internação por alguma IO, praticamente todos tem indicação de tratar, afirmou que esta tem sido uma realizada no ambulatório de todos que atendem no hospital.*Procura sempre iniciar com ITRNN, até mesmo com nevirapina, dizendo que na sua pratica clinica não tem visto casos de intolerância.</v>
      </c>
      <c r="AG719" s="14">
        <f t="shared" si="823"/>
        <v>1</v>
      </c>
      <c r="AH719" s="14">
        <f t="shared" ref="AH719:AL719" si="828">IFERROR(FIND("#",$AF719,AG719+1),LEN($AF719)+1)</f>
        <v>423</v>
      </c>
      <c r="AI719" s="14">
        <f t="shared" si="828"/>
        <v>423</v>
      </c>
      <c r="AJ719" s="14">
        <f t="shared" si="828"/>
        <v>423</v>
      </c>
      <c r="AK719" s="14">
        <f t="shared" si="828"/>
        <v>423</v>
      </c>
      <c r="AL719" s="14">
        <f t="shared" si="828"/>
        <v>423</v>
      </c>
      <c r="AM719" s="14" t="str">
        <f t="shared" si="771"/>
        <v>#MERCADO: Conversamos sobre os casos novos, dr relatou que tem recebido em media um por semana e como sao encaminhados por conta de internação por alguma IO, praticamente todos tem indicação de tratar, afirmou que esta tem sido uma realizada no ambulatório de todos que atendem no hospital.*Procura sempre iniciar com ITRNN, até mesmo com nevirapina, dizendo que na sua pratica clinica não tem visto casos de intolerância.</v>
      </c>
      <c r="AN719" s="14" t="str">
        <f t="shared" si="772"/>
        <v/>
      </c>
      <c r="AO719" s="14" t="str">
        <f t="shared" si="773"/>
        <v/>
      </c>
      <c r="AP719" s="14" t="str">
        <f t="shared" si="774"/>
        <v/>
      </c>
      <c r="AQ719" s="14" t="str">
        <f t="shared" si="775"/>
        <v/>
      </c>
      <c r="AR719" s="14" t="str">
        <f t="shared" si="776"/>
        <v/>
      </c>
    </row>
    <row r="720" spans="1:44" x14ac:dyDescent="0.25">
      <c r="A720">
        <v>1</v>
      </c>
      <c r="B720" t="s">
        <v>28</v>
      </c>
      <c r="C720">
        <v>393103</v>
      </c>
      <c r="D720" s="40">
        <v>41368.416666666701</v>
      </c>
      <c r="E720" s="40">
        <v>41368.7055555556</v>
      </c>
      <c r="F720" s="40">
        <v>41368.668055555601</v>
      </c>
      <c r="G720" t="s">
        <v>110</v>
      </c>
      <c r="H720">
        <v>60000016840204</v>
      </c>
      <c r="J720" t="s">
        <v>406</v>
      </c>
      <c r="M720" t="s">
        <v>33</v>
      </c>
      <c r="N720">
        <v>60000015461254</v>
      </c>
      <c r="O720">
        <v>60000016462669</v>
      </c>
      <c r="P720">
        <v>140256000000272</v>
      </c>
      <c r="R720" t="s">
        <v>34</v>
      </c>
      <c r="S720" t="s">
        <v>35</v>
      </c>
      <c r="W720" t="s">
        <v>37</v>
      </c>
      <c r="X720" t="s">
        <v>176</v>
      </c>
      <c r="AC720" t="s">
        <v>407</v>
      </c>
      <c r="AD720" t="s">
        <v>1437</v>
      </c>
      <c r="AE720" s="14" t="str">
        <f t="shared" si="812"/>
        <v>Perguntei como esta a entrada e casos novos, disse que neste mês como estão com o quadro medico reduzido, diminuíram, pois as agendas estão cheias.</v>
      </c>
      <c r="AF720" s="14" t="str">
        <f t="shared" si="822"/>
        <v>Perguntei como esta a entrada e casos novos, disse que neste mês como estão com o quadro medico reduzido, diminuíram, pois as agendas estão cheias.</v>
      </c>
      <c r="AG720" s="14">
        <f t="shared" si="823"/>
        <v>1</v>
      </c>
      <c r="AH720" s="14">
        <f t="shared" ref="AH720:AL720" si="829">IFERROR(FIND("#",$AF720,AG720+1),LEN($AF720)+1)</f>
        <v>148</v>
      </c>
      <c r="AI720" s="14">
        <f t="shared" si="829"/>
        <v>148</v>
      </c>
      <c r="AJ720" s="14">
        <f t="shared" si="829"/>
        <v>148</v>
      </c>
      <c r="AK720" s="14">
        <f t="shared" si="829"/>
        <v>148</v>
      </c>
      <c r="AL720" s="14">
        <f t="shared" si="829"/>
        <v>148</v>
      </c>
      <c r="AM720" s="14" t="str">
        <f t="shared" si="771"/>
        <v>Perguntei como esta a entrada e casos novos, disse que neste mês como estão com o quadro medico reduzido, diminuíram, pois as agendas estão cheias.</v>
      </c>
      <c r="AN720" s="14" t="str">
        <f t="shared" si="772"/>
        <v/>
      </c>
      <c r="AO720" s="14" t="str">
        <f t="shared" si="773"/>
        <v/>
      </c>
      <c r="AP720" s="14" t="str">
        <f t="shared" si="774"/>
        <v/>
      </c>
      <c r="AQ720" s="14" t="str">
        <f t="shared" si="775"/>
        <v/>
      </c>
      <c r="AR720" s="14" t="str">
        <f t="shared" si="776"/>
        <v/>
      </c>
    </row>
    <row r="721" spans="1:44" x14ac:dyDescent="0.25">
      <c r="A721">
        <v>1</v>
      </c>
      <c r="B721" t="s">
        <v>28</v>
      </c>
      <c r="C721">
        <v>393103</v>
      </c>
      <c r="D721" s="40">
        <v>41368.392361111102</v>
      </c>
      <c r="E721" s="40">
        <v>41368.702777777798</v>
      </c>
      <c r="F721" s="40">
        <v>41368.668055555601</v>
      </c>
      <c r="G721" t="s">
        <v>29</v>
      </c>
      <c r="H721">
        <v>60000012270539</v>
      </c>
      <c r="I721" t="s">
        <v>408</v>
      </c>
      <c r="J721" t="s">
        <v>409</v>
      </c>
      <c r="K721" t="s">
        <v>41</v>
      </c>
      <c r="L721">
        <v>6</v>
      </c>
      <c r="M721" t="s">
        <v>33</v>
      </c>
      <c r="N721">
        <v>60000015461254</v>
      </c>
      <c r="O721">
        <v>60000016462669</v>
      </c>
      <c r="P721">
        <v>140256000000263</v>
      </c>
      <c r="R721" t="s">
        <v>34</v>
      </c>
      <c r="S721" t="s">
        <v>35</v>
      </c>
      <c r="T721" t="s">
        <v>36</v>
      </c>
      <c r="W721" t="s">
        <v>37</v>
      </c>
      <c r="AC721" t="s">
        <v>410</v>
      </c>
      <c r="AD721" t="s">
        <v>1437</v>
      </c>
      <c r="AE721" s="14" t="str">
        <f t="shared" si="812"/>
        <v>Perguntei como esta sua conduta após o novo consenso, informou que na maioria das vezes tem seguido iniciando TARV com EFV+ TDF. quando opta por IP utiliza tanto Kaletra como ATV, dependendo do perfil do pacts. #OBJ: Lembrei da possível nefrotoxicidade de ATV+TDF, dr disse que na sua pratica não tem visto.</v>
      </c>
      <c r="AF721" s="14" t="str">
        <f t="shared" si="822"/>
        <v>Perguntei como esta sua conduta após o novo consenso, informou que na maioria das vezes tem seguido iniciando TARV com EFV+ TDF. quando opta por IP utiliza tanto Kaletra como ATV, dependendo do perfil do pacts. #OBJ: Lembrei da possível nefrotoxicidade de ATV+TDF, dr disse que na sua pratica não tem visto.</v>
      </c>
      <c r="AG721" s="14">
        <f t="shared" si="823"/>
        <v>212</v>
      </c>
      <c r="AH721" s="14">
        <f t="shared" ref="AH721:AL721" si="830">IFERROR(FIND("#",$AF721,AG721+1),LEN($AF721)+1)</f>
        <v>308</v>
      </c>
      <c r="AI721" s="14">
        <f t="shared" si="830"/>
        <v>308</v>
      </c>
      <c r="AJ721" s="14">
        <f t="shared" si="830"/>
        <v>308</v>
      </c>
      <c r="AK721" s="14">
        <f t="shared" si="830"/>
        <v>308</v>
      </c>
      <c r="AL721" s="14">
        <f t="shared" si="830"/>
        <v>308</v>
      </c>
      <c r="AM721" s="14" t="str">
        <f t="shared" si="771"/>
        <v>#OBJ: Lembrei da possível nefrotoxicidade de ATV+TDF, dr disse que na sua pratica não tem visto.</v>
      </c>
      <c r="AN721" s="14" t="str">
        <f t="shared" si="772"/>
        <v/>
      </c>
      <c r="AO721" s="14" t="str">
        <f t="shared" si="773"/>
        <v/>
      </c>
      <c r="AP721" s="14" t="str">
        <f t="shared" si="774"/>
        <v/>
      </c>
      <c r="AQ721" s="14" t="str">
        <f t="shared" si="775"/>
        <v/>
      </c>
      <c r="AR721" s="14" t="str">
        <f t="shared" si="776"/>
        <v/>
      </c>
    </row>
    <row r="722" spans="1:44" x14ac:dyDescent="0.25">
      <c r="A722">
        <v>1</v>
      </c>
      <c r="B722" t="s">
        <v>28</v>
      </c>
      <c r="C722">
        <v>393103</v>
      </c>
      <c r="D722" s="40">
        <v>41368.392361111102</v>
      </c>
      <c r="E722" s="40">
        <v>41368.702777777798</v>
      </c>
      <c r="F722" s="40">
        <v>41368.668055555601</v>
      </c>
      <c r="G722" t="s">
        <v>29</v>
      </c>
      <c r="H722">
        <v>60000012270539</v>
      </c>
      <c r="I722" t="s">
        <v>408</v>
      </c>
      <c r="J722" t="s">
        <v>409</v>
      </c>
      <c r="K722" t="s">
        <v>41</v>
      </c>
      <c r="L722">
        <v>6</v>
      </c>
      <c r="M722" t="s">
        <v>33</v>
      </c>
      <c r="N722">
        <v>60000015461254</v>
      </c>
      <c r="O722">
        <v>60000016462669</v>
      </c>
      <c r="P722">
        <v>140256000000263</v>
      </c>
      <c r="R722" t="s">
        <v>34</v>
      </c>
      <c r="S722" t="s">
        <v>35</v>
      </c>
      <c r="T722" t="s">
        <v>36</v>
      </c>
      <c r="W722" t="s">
        <v>37</v>
      </c>
      <c r="AC722" t="s">
        <v>410</v>
      </c>
      <c r="AD722" t="s">
        <v>1437</v>
      </c>
      <c r="AE722" s="14" t="str">
        <f t="shared" si="812"/>
        <v>Perguntei como esta sua conduta após o novo consenso, informou que na maioria das vezes tem seguido iniciando TARV com EFV+ TDF. quando opta por IP utiliza tanto Kaletra como ATV, dependendo do perfil do pacts. #OBJ: Lembrei da possível nefrotoxicidade de ATV+TDF, dr disse que na sua pratica não tem visto.</v>
      </c>
      <c r="AF722" s="14" t="str">
        <f t="shared" si="822"/>
        <v>Perguntei como esta sua conduta após o novo consenso, informou que na maioria das vezes tem seguido iniciando TARV com EFV+ TDF. quando opta por IP utiliza tanto Kaletra como ATV, dependendo do perfil do pacts. #OBJ: Lembrei da possível nefrotoxicidade de ATV+TDF, dr disse que na sua pratica não tem visto.</v>
      </c>
      <c r="AG722" s="14">
        <f t="shared" si="823"/>
        <v>212</v>
      </c>
      <c r="AH722" s="14">
        <f t="shared" ref="AH722:AL722" si="831">IFERROR(FIND("#",$AF722,AG722+1),LEN($AF722)+1)</f>
        <v>308</v>
      </c>
      <c r="AI722" s="14">
        <f t="shared" si="831"/>
        <v>308</v>
      </c>
      <c r="AJ722" s="14">
        <f t="shared" si="831"/>
        <v>308</v>
      </c>
      <c r="AK722" s="14">
        <f t="shared" si="831"/>
        <v>308</v>
      </c>
      <c r="AL722" s="14">
        <f t="shared" si="831"/>
        <v>308</v>
      </c>
      <c r="AM722" s="14" t="str">
        <f t="shared" si="771"/>
        <v>#OBJ: Lembrei da possível nefrotoxicidade de ATV+TDF, dr disse que na sua pratica não tem visto.</v>
      </c>
      <c r="AN722" s="14" t="str">
        <f t="shared" si="772"/>
        <v/>
      </c>
      <c r="AO722" s="14" t="str">
        <f t="shared" si="773"/>
        <v/>
      </c>
      <c r="AP722" s="14" t="str">
        <f t="shared" si="774"/>
        <v/>
      </c>
      <c r="AQ722" s="14" t="str">
        <f t="shared" si="775"/>
        <v/>
      </c>
      <c r="AR722" s="14" t="str">
        <f t="shared" si="776"/>
        <v/>
      </c>
    </row>
    <row r="723" spans="1:44" x14ac:dyDescent="0.25">
      <c r="A723">
        <v>1</v>
      </c>
      <c r="B723" t="s">
        <v>28</v>
      </c>
      <c r="C723">
        <v>393103</v>
      </c>
      <c r="D723" s="40">
        <v>41367.666666666701</v>
      </c>
      <c r="E723" s="40">
        <v>41367.7368055556</v>
      </c>
      <c r="F723" s="40">
        <v>41367.785416666702</v>
      </c>
      <c r="G723" t="s">
        <v>29</v>
      </c>
      <c r="H723">
        <v>60000012382587</v>
      </c>
      <c r="I723" t="s">
        <v>411</v>
      </c>
      <c r="J723" t="s">
        <v>412</v>
      </c>
      <c r="K723" t="s">
        <v>41</v>
      </c>
      <c r="L723">
        <v>3</v>
      </c>
      <c r="M723" t="s">
        <v>33</v>
      </c>
      <c r="N723">
        <v>60000015461254</v>
      </c>
      <c r="O723">
        <v>60000016462669</v>
      </c>
      <c r="P723">
        <v>140256000000212</v>
      </c>
      <c r="R723" t="s">
        <v>34</v>
      </c>
      <c r="S723" t="s">
        <v>35</v>
      </c>
      <c r="T723" t="s">
        <v>36</v>
      </c>
      <c r="W723" t="s">
        <v>37</v>
      </c>
      <c r="AC723" t="s">
        <v>413</v>
      </c>
      <c r="AD723" t="s">
        <v>1437</v>
      </c>
      <c r="AE723" s="14" t="str">
        <f t="shared" si="812"/>
        <v>Dra informou que esta de saída do serviço, pois ira atuar apenas em hospitais. Deixou a disposição sua participação no ATHUS, sugerindo que coloque outra colega no lugar.</v>
      </c>
      <c r="AF723" s="14" t="str">
        <f t="shared" si="822"/>
        <v>Dra informou que esta de saída do serviço, pois ira atuar apenas em hospitais. Deixou a disposição sua participação no ATHUS, sugerindo que coloque outra colega no lugar.</v>
      </c>
      <c r="AG723" s="14">
        <f t="shared" si="823"/>
        <v>1</v>
      </c>
      <c r="AH723" s="14">
        <f t="shared" ref="AH723:AL723" si="832">IFERROR(FIND("#",$AF723,AG723+1),LEN($AF723)+1)</f>
        <v>171</v>
      </c>
      <c r="AI723" s="14">
        <f t="shared" si="832"/>
        <v>171</v>
      </c>
      <c r="AJ723" s="14">
        <f t="shared" si="832"/>
        <v>171</v>
      </c>
      <c r="AK723" s="14">
        <f t="shared" si="832"/>
        <v>171</v>
      </c>
      <c r="AL723" s="14">
        <f t="shared" si="832"/>
        <v>171</v>
      </c>
      <c r="AM723" s="14" t="str">
        <f t="shared" si="771"/>
        <v>Dra informou que esta de saída do serviço, pois ira atuar apenas em hospitais. Deixou a disposição sua participação no ATHUS, sugerindo que coloque outra colega no lugar.</v>
      </c>
      <c r="AN723" s="14" t="str">
        <f t="shared" si="772"/>
        <v/>
      </c>
      <c r="AO723" s="14" t="str">
        <f t="shared" si="773"/>
        <v/>
      </c>
      <c r="AP723" s="14" t="str">
        <f t="shared" si="774"/>
        <v/>
      </c>
      <c r="AQ723" s="14" t="str">
        <f t="shared" si="775"/>
        <v/>
      </c>
      <c r="AR723" s="14" t="str">
        <f t="shared" si="776"/>
        <v/>
      </c>
    </row>
    <row r="724" spans="1:44" x14ac:dyDescent="0.25">
      <c r="A724">
        <v>1</v>
      </c>
      <c r="B724" t="s">
        <v>28</v>
      </c>
      <c r="C724">
        <v>393103</v>
      </c>
      <c r="D724" s="40">
        <v>41367.621527777803</v>
      </c>
      <c r="E724" s="40">
        <v>41367.704861111102</v>
      </c>
      <c r="F724" s="40">
        <v>41367.692361111098</v>
      </c>
      <c r="G724" t="s">
        <v>29</v>
      </c>
      <c r="H724">
        <v>60000012328259</v>
      </c>
      <c r="I724" t="s">
        <v>414</v>
      </c>
      <c r="J724" t="s">
        <v>415</v>
      </c>
      <c r="K724" t="s">
        <v>41</v>
      </c>
      <c r="L724">
        <v>4</v>
      </c>
      <c r="M724" t="s">
        <v>33</v>
      </c>
      <c r="N724">
        <v>60000015461254</v>
      </c>
      <c r="O724">
        <v>60000016462669</v>
      </c>
      <c r="P724">
        <v>140256000000203</v>
      </c>
      <c r="R724" t="s">
        <v>34</v>
      </c>
      <c r="S724" t="s">
        <v>35</v>
      </c>
      <c r="T724" t="s">
        <v>36</v>
      </c>
      <c r="W724" t="s">
        <v>37</v>
      </c>
      <c r="AC724" t="s">
        <v>416</v>
      </c>
      <c r="AD724" t="s">
        <v>1437</v>
      </c>
      <c r="AE724" s="14" t="str">
        <f t="shared" si="812"/>
        <v>#MP: utilizei o VA para demonstrar o % de pcts com HIV que apresentam anormalidades da função renal, dr disse que conhece este artigo e que tem ficado muito mais atento a função renal dos seus pcts. Tem feito monitoramento conforme recomendado e tem percebido alterações sutis mas que sem intervenção rápida poderiam progredir para situações mais graves.@MKT: acredita que no próximo consenso de gestantes que não tem previsão de sair, deve ter novidades quanto ao tratamento, onde acha que ATV deve entrar junto com Kaletra.</v>
      </c>
      <c r="AF724" s="14" t="str">
        <f t="shared" si="822"/>
        <v>#MP: utilizei o VA para demonstrar o % de pcts com HIV que apresentam anormalidades da função renal, dr disse que conhece este artigo e que tem ficado muito mais atento a função renal dos seus pcts. Tem feito monitoramento conforme recomendado e tem percebido alterações sutis mas que sem intervenção rápida poderiam progredir para situações mais graves.@MKT: acredita que no próximo consenso de gestantes que não tem previsão de sair, deve ter novidades quanto ao tratamento, onde acha que ATV deve entrar junto com Kaletra.</v>
      </c>
      <c r="AG724" s="14">
        <f t="shared" si="823"/>
        <v>1</v>
      </c>
      <c r="AH724" s="14">
        <f t="shared" ref="AH724:AL724" si="833">IFERROR(FIND("#",$AF724,AG724+1),LEN($AF724)+1)</f>
        <v>526</v>
      </c>
      <c r="AI724" s="14">
        <f t="shared" si="833"/>
        <v>526</v>
      </c>
      <c r="AJ724" s="14">
        <f t="shared" si="833"/>
        <v>526</v>
      </c>
      <c r="AK724" s="14">
        <f t="shared" si="833"/>
        <v>526</v>
      </c>
      <c r="AL724" s="14">
        <f t="shared" si="833"/>
        <v>526</v>
      </c>
      <c r="AM724" s="14" t="str">
        <f t="shared" si="771"/>
        <v>#MP: utilizei o VA para demonstrar o % de pcts com HIV que apresentam anormalidades da função renal, dr disse que conhece este artigo e que tem ficado muito mais atento a função renal dos seus pcts. Tem feito monitoramento conforme recomendado e tem percebido alterações sutis mas que sem intervenção rápida poderiam progredir para situações mais graves.@MKT: acredita que no próximo consenso de gestantes que não tem previsão de sair, deve ter novidades quanto ao tratamento, onde acha que ATV deve entrar junto com Kaletra.</v>
      </c>
      <c r="AN724" s="14" t="str">
        <f t="shared" si="772"/>
        <v/>
      </c>
      <c r="AO724" s="14" t="str">
        <f t="shared" si="773"/>
        <v/>
      </c>
      <c r="AP724" s="14" t="str">
        <f t="shared" si="774"/>
        <v/>
      </c>
      <c r="AQ724" s="14" t="str">
        <f t="shared" si="775"/>
        <v/>
      </c>
      <c r="AR724" s="14" t="str">
        <f t="shared" si="776"/>
        <v/>
      </c>
    </row>
    <row r="725" spans="1:44" x14ac:dyDescent="0.25">
      <c r="A725">
        <v>1</v>
      </c>
      <c r="B725" t="s">
        <v>28</v>
      </c>
      <c r="C725">
        <v>393103</v>
      </c>
      <c r="D725" s="40">
        <v>41367.621527777803</v>
      </c>
      <c r="E725" s="40">
        <v>41367.704861111102</v>
      </c>
      <c r="F725" s="40">
        <v>41367.692361111098</v>
      </c>
      <c r="G725" t="s">
        <v>29</v>
      </c>
      <c r="H725">
        <v>60000012328259</v>
      </c>
      <c r="I725" t="s">
        <v>414</v>
      </c>
      <c r="J725" t="s">
        <v>415</v>
      </c>
      <c r="K725" t="s">
        <v>32</v>
      </c>
      <c r="L725">
        <v>4</v>
      </c>
      <c r="M725" t="s">
        <v>33</v>
      </c>
      <c r="N725">
        <v>60000015461254</v>
      </c>
      <c r="O725">
        <v>60000016462669</v>
      </c>
      <c r="P725">
        <v>140256000000203</v>
      </c>
      <c r="R725" t="s">
        <v>34</v>
      </c>
      <c r="S725" t="s">
        <v>35</v>
      </c>
      <c r="T725" t="s">
        <v>36</v>
      </c>
      <c r="W725" t="s">
        <v>37</v>
      </c>
      <c r="AC725" t="s">
        <v>416</v>
      </c>
      <c r="AD725" t="s">
        <v>1437</v>
      </c>
      <c r="AE725" s="14" t="str">
        <f t="shared" si="812"/>
        <v>#MP: utilizei o VA para demonstrar o % de pcts com HIV que apresentam anormalidades da função renal, dr disse que conhece este artigo e que tem ficado muito mais atento a função renal dos seus pcts. Tem feito monitoramento conforme recomendado e tem percebido alterações sutis mas que sem intervenção rápida poderiam progredir para situações mais graves.@MKT: acredita que no próximo consenso de gestantes que não tem previsão de sair, deve ter novidades quanto ao tratamento, onde acha que ATV deve entrar junto com Kaletra.</v>
      </c>
      <c r="AF725" s="14" t="str">
        <f t="shared" si="822"/>
        <v>#MP: utilizei o VA para demonstrar o % de pcts com HIV que apresentam anormalidades da função renal, dr disse que conhece este artigo e que tem ficado muito mais atento a função renal dos seus pcts. Tem feito monitoramento conforme recomendado e tem percebido alterações sutis mas que sem intervenção rápida poderiam progredir para situações mais graves.@MKT: acredita que no próximo consenso de gestantes que não tem previsão de sair, deve ter novidades quanto ao tratamento, onde acha que ATV deve entrar junto com Kaletra.</v>
      </c>
      <c r="AG725" s="14">
        <f t="shared" si="823"/>
        <v>1</v>
      </c>
      <c r="AH725" s="14">
        <f t="shared" ref="AH725:AL725" si="834">IFERROR(FIND("#",$AF725,AG725+1),LEN($AF725)+1)</f>
        <v>526</v>
      </c>
      <c r="AI725" s="14">
        <f t="shared" si="834"/>
        <v>526</v>
      </c>
      <c r="AJ725" s="14">
        <f t="shared" si="834"/>
        <v>526</v>
      </c>
      <c r="AK725" s="14">
        <f t="shared" si="834"/>
        <v>526</v>
      </c>
      <c r="AL725" s="14">
        <f t="shared" si="834"/>
        <v>526</v>
      </c>
      <c r="AM725" s="14" t="str">
        <f t="shared" si="771"/>
        <v>#MP: utilizei o VA para demonstrar o % de pcts com HIV que apresentam anormalidades da função renal, dr disse que conhece este artigo e que tem ficado muito mais atento a função renal dos seus pcts. Tem feito monitoramento conforme recomendado e tem percebido alterações sutis mas que sem intervenção rápida poderiam progredir para situações mais graves.@MKT: acredita que no próximo consenso de gestantes que não tem previsão de sair, deve ter novidades quanto ao tratamento, onde acha que ATV deve entrar junto com Kaletra.</v>
      </c>
      <c r="AN725" s="14" t="str">
        <f t="shared" si="772"/>
        <v/>
      </c>
      <c r="AO725" s="14" t="str">
        <f t="shared" si="773"/>
        <v/>
      </c>
      <c r="AP725" s="14" t="str">
        <f t="shared" si="774"/>
        <v/>
      </c>
      <c r="AQ725" s="14" t="str">
        <f t="shared" si="775"/>
        <v/>
      </c>
      <c r="AR725" s="14" t="str">
        <f t="shared" si="776"/>
        <v/>
      </c>
    </row>
    <row r="726" spans="1:44" x14ac:dyDescent="0.25">
      <c r="A726">
        <v>1</v>
      </c>
      <c r="B726" t="s">
        <v>28</v>
      </c>
      <c r="C726">
        <v>393103</v>
      </c>
      <c r="D726" s="40">
        <v>41367.5625</v>
      </c>
      <c r="E726" s="40">
        <v>41367.694444444402</v>
      </c>
      <c r="F726" s="40">
        <v>41367.655555555597</v>
      </c>
      <c r="G726" t="s">
        <v>29</v>
      </c>
      <c r="H726">
        <v>60000012421011</v>
      </c>
      <c r="I726" t="s">
        <v>417</v>
      </c>
      <c r="J726" t="s">
        <v>418</v>
      </c>
      <c r="K726" t="s">
        <v>32</v>
      </c>
      <c r="L726">
        <v>3</v>
      </c>
      <c r="M726" t="s">
        <v>33</v>
      </c>
      <c r="N726">
        <v>60000015461254</v>
      </c>
      <c r="O726">
        <v>60000016462669</v>
      </c>
      <c r="P726">
        <v>140256000000194</v>
      </c>
      <c r="R726" t="s">
        <v>34</v>
      </c>
      <c r="S726" t="s">
        <v>35</v>
      </c>
      <c r="T726" t="s">
        <v>36</v>
      </c>
      <c r="W726" t="s">
        <v>37</v>
      </c>
      <c r="AC726" t="s">
        <v>419</v>
      </c>
      <c r="AD726" t="s">
        <v>1437</v>
      </c>
      <c r="AE726" s="14" t="str">
        <f t="shared" si="812"/>
        <v>#MP: Dra elogiou muito o material sobre o consenso e casal sorodiscordantes, a ponto de estar usando base para montar um aula que ir ministrar aos colegas do Cepadi no mês de maio sobre as mudanças do novo Conseno.#OPV: Solicitou patrocínio com coffee break o dia da aula, já confirmei o patrocínio.</v>
      </c>
      <c r="AF726" s="14" t="str">
        <f t="shared" si="822"/>
        <v>#MP: Dra elogiou muito o material sobre o consenso e casal sorodiscordantes, a ponto de estar usando base para montar um aula que ir ministrar aos colegas do Cepadi no mês de maio sobre as mudanças do novo Conseno.#OPV: Solicitou patrocínio com coffee break o dia da aula, já confirmei o patrocínio.</v>
      </c>
      <c r="AG726" s="14">
        <f t="shared" si="823"/>
        <v>1</v>
      </c>
      <c r="AH726" s="14">
        <f t="shared" ref="AH726:AL726" si="835">IFERROR(FIND("#",$AF726,AG726+1),LEN($AF726)+1)</f>
        <v>215</v>
      </c>
      <c r="AI726" s="14">
        <f t="shared" si="835"/>
        <v>300</v>
      </c>
      <c r="AJ726" s="14">
        <f t="shared" si="835"/>
        <v>300</v>
      </c>
      <c r="AK726" s="14">
        <f t="shared" si="835"/>
        <v>300</v>
      </c>
      <c r="AL726" s="14">
        <f t="shared" si="835"/>
        <v>300</v>
      </c>
      <c r="AM726" s="14" t="str">
        <f t="shared" si="771"/>
        <v>#MP: Dra elogiou muito o material sobre o consenso e casal sorodiscordantes, a ponto de estar usando base para montar um aula que ir ministrar aos colegas do Cepadi no mês de maio sobre as mudanças do novo Conseno.#</v>
      </c>
      <c r="AN726" s="14" t="str">
        <f t="shared" si="772"/>
        <v>#OPV: Solicitou patrocínio com coffee break o dia da aula, já confirmei o patrocínio.</v>
      </c>
      <c r="AO726" s="14" t="str">
        <f t="shared" si="773"/>
        <v/>
      </c>
      <c r="AP726" s="14" t="str">
        <f t="shared" si="774"/>
        <v/>
      </c>
      <c r="AQ726" s="14" t="str">
        <f t="shared" si="775"/>
        <v/>
      </c>
      <c r="AR726" s="14" t="str">
        <f t="shared" si="776"/>
        <v/>
      </c>
    </row>
    <row r="727" spans="1:44" x14ac:dyDescent="0.25">
      <c r="A727">
        <v>1</v>
      </c>
      <c r="B727" t="s">
        <v>28</v>
      </c>
      <c r="C727">
        <v>393103</v>
      </c>
      <c r="D727" s="40">
        <v>41367.479166666701</v>
      </c>
      <c r="E727" s="40">
        <v>41367.688888888901</v>
      </c>
      <c r="F727" s="40">
        <v>41367.655555555597</v>
      </c>
      <c r="G727" t="s">
        <v>110</v>
      </c>
      <c r="H727">
        <v>60000016840911</v>
      </c>
      <c r="J727" t="s">
        <v>420</v>
      </c>
      <c r="M727" t="s">
        <v>33</v>
      </c>
      <c r="N727">
        <v>60000015461254</v>
      </c>
      <c r="O727">
        <v>60000016462669</v>
      </c>
      <c r="P727">
        <v>140256000000186</v>
      </c>
      <c r="R727" t="s">
        <v>34</v>
      </c>
      <c r="S727" t="s">
        <v>35</v>
      </c>
      <c r="W727" t="s">
        <v>37</v>
      </c>
      <c r="AC727" t="s">
        <v>421</v>
      </c>
      <c r="AD727" t="s">
        <v>1437</v>
      </c>
      <c r="AE727" s="14" t="str">
        <f t="shared" si="812"/>
        <v>Falamos sobre os inícios de tratamento, disse que neste ultimo mês manteve a media. Não notou mudança no perfil prescritivo dos médicos.</v>
      </c>
      <c r="AF727" s="14" t="str">
        <f t="shared" si="822"/>
        <v>Falamos sobre os inícios de tratamento, disse que neste ultimo mês manteve a media. Não notou mudança no perfil prescritivo dos médicos.</v>
      </c>
      <c r="AG727" s="14">
        <f t="shared" si="823"/>
        <v>1</v>
      </c>
      <c r="AH727" s="14">
        <f t="shared" ref="AH727:AL727" si="836">IFERROR(FIND("#",$AF727,AG727+1),LEN($AF727)+1)</f>
        <v>137</v>
      </c>
      <c r="AI727" s="14">
        <f t="shared" si="836"/>
        <v>137</v>
      </c>
      <c r="AJ727" s="14">
        <f t="shared" si="836"/>
        <v>137</v>
      </c>
      <c r="AK727" s="14">
        <f t="shared" si="836"/>
        <v>137</v>
      </c>
      <c r="AL727" s="14">
        <f t="shared" si="836"/>
        <v>137</v>
      </c>
      <c r="AM727" s="14" t="str">
        <f t="shared" si="771"/>
        <v>Falamos sobre os inícios de tratamento, disse que neste ultimo mês manteve a media. Não notou mudança no perfil prescritivo dos médicos.</v>
      </c>
      <c r="AN727" s="14" t="str">
        <f t="shared" si="772"/>
        <v/>
      </c>
      <c r="AO727" s="14" t="str">
        <f t="shared" si="773"/>
        <v/>
      </c>
      <c r="AP727" s="14" t="str">
        <f t="shared" si="774"/>
        <v/>
      </c>
      <c r="AQ727" s="14" t="str">
        <f t="shared" si="775"/>
        <v/>
      </c>
      <c r="AR727" s="14" t="str">
        <f t="shared" si="776"/>
        <v/>
      </c>
    </row>
    <row r="728" spans="1:44" x14ac:dyDescent="0.25">
      <c r="A728">
        <v>1</v>
      </c>
      <c r="B728" t="s">
        <v>28</v>
      </c>
      <c r="C728">
        <v>393103</v>
      </c>
      <c r="D728" s="40">
        <v>41367.454861111102</v>
      </c>
      <c r="E728" s="40">
        <v>41367.686805555597</v>
      </c>
      <c r="F728" s="40">
        <v>41367.655555555597</v>
      </c>
      <c r="G728" t="s">
        <v>110</v>
      </c>
      <c r="H728">
        <v>60000016840523</v>
      </c>
      <c r="J728" t="s">
        <v>422</v>
      </c>
      <c r="M728" t="s">
        <v>33</v>
      </c>
      <c r="N728">
        <v>60000015461254</v>
      </c>
      <c r="O728">
        <v>60000016462669</v>
      </c>
      <c r="P728">
        <v>140256000000177</v>
      </c>
      <c r="R728" t="s">
        <v>34</v>
      </c>
      <c r="S728" t="s">
        <v>35</v>
      </c>
      <c r="W728" t="s">
        <v>37</v>
      </c>
      <c r="X728" t="s">
        <v>176</v>
      </c>
      <c r="AC728" t="s">
        <v>423</v>
      </c>
      <c r="AD728" t="s">
        <v>1437</v>
      </c>
      <c r="AE728" s="14" t="str">
        <f t="shared" si="812"/>
        <v>Conversamos sobre as saídas dos ARVs, disse que percebeu um pequeno aumento de casos novos, sendo que os médicos estão seguindo o consenso prescrevendo EFV e depois Kaletra.</v>
      </c>
      <c r="AF728" s="14" t="str">
        <f t="shared" si="822"/>
        <v>Conversamos sobre as saídas dos ARVs, disse que percebeu um pequeno aumento de casos novos, sendo que os médicos estão seguindo o consenso prescrevendo EFV e depois Kaletra.</v>
      </c>
      <c r="AG728" s="14">
        <f t="shared" si="823"/>
        <v>1</v>
      </c>
      <c r="AH728" s="14">
        <f t="shared" ref="AH728:AL728" si="837">IFERROR(FIND("#",$AF728,AG728+1),LEN($AF728)+1)</f>
        <v>174</v>
      </c>
      <c r="AI728" s="14">
        <f t="shared" si="837"/>
        <v>174</v>
      </c>
      <c r="AJ728" s="14">
        <f t="shared" si="837"/>
        <v>174</v>
      </c>
      <c r="AK728" s="14">
        <f t="shared" si="837"/>
        <v>174</v>
      </c>
      <c r="AL728" s="14">
        <f t="shared" si="837"/>
        <v>174</v>
      </c>
      <c r="AM728" s="14" t="str">
        <f t="shared" si="771"/>
        <v>Conversamos sobre as saídas dos ARVs, disse que percebeu um pequeno aumento de casos novos, sendo que os médicos estão seguindo o consenso prescrevendo EFV e depois Kaletra.</v>
      </c>
      <c r="AN728" s="14" t="str">
        <f t="shared" si="772"/>
        <v/>
      </c>
      <c r="AO728" s="14" t="str">
        <f t="shared" si="773"/>
        <v/>
      </c>
      <c r="AP728" s="14" t="str">
        <f t="shared" si="774"/>
        <v/>
      </c>
      <c r="AQ728" s="14" t="str">
        <f t="shared" si="775"/>
        <v/>
      </c>
      <c r="AR728" s="14" t="str">
        <f t="shared" si="776"/>
        <v/>
      </c>
    </row>
    <row r="729" spans="1:44" x14ac:dyDescent="0.25">
      <c r="A729">
        <v>1</v>
      </c>
      <c r="B729" t="s">
        <v>28</v>
      </c>
      <c r="C729">
        <v>393103</v>
      </c>
      <c r="D729" s="40">
        <v>41367.430555555598</v>
      </c>
      <c r="E729" s="40">
        <v>41367.684027777803</v>
      </c>
      <c r="F729" s="40">
        <v>41367.644444444399</v>
      </c>
      <c r="G729" t="s">
        <v>29</v>
      </c>
      <c r="H729">
        <v>60000012300119</v>
      </c>
      <c r="I729" t="s">
        <v>424</v>
      </c>
      <c r="J729" t="s">
        <v>425</v>
      </c>
      <c r="K729" t="s">
        <v>32</v>
      </c>
      <c r="L729">
        <v>6</v>
      </c>
      <c r="M729" t="s">
        <v>33</v>
      </c>
      <c r="N729">
        <v>60000015461254</v>
      </c>
      <c r="O729">
        <v>60000016462669</v>
      </c>
      <c r="P729">
        <v>140256000000168</v>
      </c>
      <c r="R729" t="s">
        <v>34</v>
      </c>
      <c r="S729" t="s">
        <v>35</v>
      </c>
      <c r="T729" t="s">
        <v>36</v>
      </c>
      <c r="W729" t="s">
        <v>37</v>
      </c>
      <c r="AC729" t="s">
        <v>426</v>
      </c>
      <c r="AD729" t="s">
        <v>1437</v>
      </c>
      <c r="AE729" s="14" t="str">
        <f t="shared" si="812"/>
        <v>Perguntei como tem feito o monitoramento da função renal dos pacts, dra disse faz acompanhamento periódico pedindo exames pelo menos uma vez ao ano, com VA, mostrei o % de pcts HIV, que apresentam anormalidades renal, ficou impressionada, afirmou que tem 3 pcts fazendo dialise por conta da nefropatia pelo HIV.Pedi que fizesse um acompanhamento mais de perto dos pcts, pensando em qualquer anormalidade.</v>
      </c>
      <c r="AF729" s="14" t="str">
        <f t="shared" si="822"/>
        <v>Perguntei como tem feito o monitoramento da função renal dos pacts, dra disse faz acompanhamento periódico pedindo exames pelo menos uma vez ao ano, com VA, mostrei o % de pcts HIV, que apresentam anormalidades renal, ficou impressionada, afirmou que tem 3 pcts fazendo dialise por conta da nefropatia pelo HIV.Pedi que fizesse um acompanhamento mais de perto dos pcts, pensando em qualquer anormalidade.</v>
      </c>
      <c r="AG729" s="14">
        <f t="shared" si="823"/>
        <v>1</v>
      </c>
      <c r="AH729" s="14">
        <f t="shared" ref="AH729:AL729" si="838">IFERROR(FIND("#",$AF729,AG729+1),LEN($AF729)+1)</f>
        <v>405</v>
      </c>
      <c r="AI729" s="14">
        <f t="shared" si="838"/>
        <v>405</v>
      </c>
      <c r="AJ729" s="14">
        <f t="shared" si="838"/>
        <v>405</v>
      </c>
      <c r="AK729" s="14">
        <f t="shared" si="838"/>
        <v>405</v>
      </c>
      <c r="AL729" s="14">
        <f t="shared" si="838"/>
        <v>405</v>
      </c>
      <c r="AM729" s="14" t="str">
        <f t="shared" si="771"/>
        <v>Perguntei como tem feito o monitoramento da função renal dos pacts, dra disse faz acompanhamento periódico pedindo exames pelo menos uma vez ao ano, com VA, mostrei o % de pcts HIV, que apresentam anormalidades renal, ficou impressionada, afirmou que tem 3 pcts fazendo dialise por conta da nefropatia pelo HIV.Pedi que fizesse um acompanhamento mais de perto dos pcts, pensando em qualquer anormalidade.</v>
      </c>
      <c r="AN729" s="14" t="str">
        <f t="shared" si="772"/>
        <v/>
      </c>
      <c r="AO729" s="14" t="str">
        <f t="shared" si="773"/>
        <v/>
      </c>
      <c r="AP729" s="14" t="str">
        <f t="shared" si="774"/>
        <v/>
      </c>
      <c r="AQ729" s="14" t="str">
        <f t="shared" si="775"/>
        <v/>
      </c>
      <c r="AR729" s="14" t="str">
        <f t="shared" si="776"/>
        <v/>
      </c>
    </row>
    <row r="730" spans="1:44" x14ac:dyDescent="0.25">
      <c r="A730">
        <v>1</v>
      </c>
      <c r="B730" t="s">
        <v>28</v>
      </c>
      <c r="C730">
        <v>393103</v>
      </c>
      <c r="D730" s="40">
        <v>41366.704861111102</v>
      </c>
      <c r="E730" s="40">
        <v>41366.738194444399</v>
      </c>
      <c r="F730" s="40">
        <v>41367.271527777797</v>
      </c>
      <c r="G730" t="s">
        <v>29</v>
      </c>
      <c r="H730">
        <v>60000012561331</v>
      </c>
      <c r="I730" t="s">
        <v>427</v>
      </c>
      <c r="J730" t="s">
        <v>428</v>
      </c>
      <c r="K730" t="s">
        <v>32</v>
      </c>
      <c r="L730">
        <v>4</v>
      </c>
      <c r="M730" t="s">
        <v>33</v>
      </c>
      <c r="N730">
        <v>60000015461254</v>
      </c>
      <c r="O730">
        <v>60000016462669</v>
      </c>
      <c r="P730">
        <v>140256000000147</v>
      </c>
      <c r="R730" t="s">
        <v>34</v>
      </c>
      <c r="S730" t="s">
        <v>35</v>
      </c>
      <c r="T730" t="s">
        <v>36</v>
      </c>
      <c r="W730" t="s">
        <v>37</v>
      </c>
      <c r="AC730" t="s">
        <v>429</v>
      </c>
      <c r="AD730" t="s">
        <v>1437</v>
      </c>
      <c r="AE730" s="14" t="str">
        <f t="shared" si="812"/>
        <v>#Mercado: Conversamos sobre o consenso, dr informou que cobrou o PNAIDS, sobre a publicação dos capítulos d Toxicidades e que a previsão deve ser até o inicio do segundo semestre pois como foi idealizado a mais de um ano, precisara ser feita uma nova atualização. *Informou que esta saindo de ferias e ficara 2 semanas fora.</v>
      </c>
      <c r="AF730" s="14" t="str">
        <f t="shared" si="822"/>
        <v>#Mercado: Conversamos sobre o consenso, dr informou que cobrou o PNAIDS, sobre a publicação dos capítulos d Toxicidades e que a previsão deve ser até o inicio do segundo semestre pois como foi idealizado a mais de um ano, precisara ser feita uma nova atualização. *Informou que esta saindo de ferias e ficara 2 semanas fora.</v>
      </c>
      <c r="AG730" s="14">
        <f t="shared" si="823"/>
        <v>1</v>
      </c>
      <c r="AH730" s="14">
        <f t="shared" ref="AH730:AL730" si="839">IFERROR(FIND("#",$AF730,AG730+1),LEN($AF730)+1)</f>
        <v>325</v>
      </c>
      <c r="AI730" s="14">
        <f t="shared" si="839"/>
        <v>325</v>
      </c>
      <c r="AJ730" s="14">
        <f t="shared" si="839"/>
        <v>325</v>
      </c>
      <c r="AK730" s="14">
        <f t="shared" si="839"/>
        <v>325</v>
      </c>
      <c r="AL730" s="14">
        <f t="shared" si="839"/>
        <v>325</v>
      </c>
      <c r="AM730" s="14" t="str">
        <f t="shared" si="771"/>
        <v>#Mercado: Conversamos sobre o consenso, dr informou que cobrou o PNAIDS, sobre a publicação dos capítulos d Toxicidades e que a previsão deve ser até o inicio do segundo semestre pois como foi idealizado a mais de um ano, precisara ser feita uma nova atualização. *Informou que esta saindo de ferias e ficara 2 semanas fora.</v>
      </c>
      <c r="AN730" s="14" t="str">
        <f t="shared" si="772"/>
        <v/>
      </c>
      <c r="AO730" s="14" t="str">
        <f t="shared" si="773"/>
        <v/>
      </c>
      <c r="AP730" s="14" t="str">
        <f t="shared" si="774"/>
        <v/>
      </c>
      <c r="AQ730" s="14" t="str">
        <f t="shared" si="775"/>
        <v/>
      </c>
      <c r="AR730" s="14" t="str">
        <f t="shared" si="776"/>
        <v/>
      </c>
    </row>
    <row r="731" spans="1:44" x14ac:dyDescent="0.25">
      <c r="A731">
        <v>1</v>
      </c>
      <c r="B731" t="s">
        <v>28</v>
      </c>
      <c r="C731">
        <v>393103</v>
      </c>
      <c r="D731" s="40">
        <v>41366.625</v>
      </c>
      <c r="E731" s="40">
        <v>41366.699999999997</v>
      </c>
      <c r="F731" s="40">
        <v>41366.690972222197</v>
      </c>
      <c r="G731" t="s">
        <v>29</v>
      </c>
      <c r="H731">
        <v>60000012285903</v>
      </c>
      <c r="I731" t="s">
        <v>430</v>
      </c>
      <c r="J731" t="s">
        <v>431</v>
      </c>
      <c r="K731" t="s">
        <v>32</v>
      </c>
      <c r="L731">
        <v>3</v>
      </c>
      <c r="M731" t="s">
        <v>33</v>
      </c>
      <c r="N731">
        <v>60000015461254</v>
      </c>
      <c r="O731">
        <v>60000016462669</v>
      </c>
      <c r="P731">
        <v>140256000000138</v>
      </c>
      <c r="R731" t="s">
        <v>34</v>
      </c>
      <c r="S731" t="s">
        <v>35</v>
      </c>
      <c r="T731" t="s">
        <v>36</v>
      </c>
      <c r="W731" t="s">
        <v>37</v>
      </c>
      <c r="AC731" t="s">
        <v>432</v>
      </c>
      <c r="AD731" t="s">
        <v>1437</v>
      </c>
      <c r="AE731" s="14" t="str">
        <f t="shared" si="812"/>
        <v>Conviermos rapidamente sobre o impacto das alterações renais nos pcts HIV, disse estar mais atento procurando monitorar os mais com mais freqüência. Tem tido poucas oportunidades de iniciar TARV, pois sua agenda esta fechada.</v>
      </c>
      <c r="AF731" s="14" t="str">
        <f t="shared" si="822"/>
        <v>Conviermos rapidamente sobre o impacto das alterações renais nos pcts HIV, disse estar mais atento procurando monitorar os mais com mais freqüência. Tem tido poucas oportunidades de iniciar TARV, pois sua agenda esta fechada.</v>
      </c>
      <c r="AG731" s="14">
        <f t="shared" si="823"/>
        <v>1</v>
      </c>
      <c r="AH731" s="14">
        <f t="shared" ref="AH731:AL731" si="840">IFERROR(FIND("#",$AF731,AG731+1),LEN($AF731)+1)</f>
        <v>226</v>
      </c>
      <c r="AI731" s="14">
        <f t="shared" si="840"/>
        <v>226</v>
      </c>
      <c r="AJ731" s="14">
        <f t="shared" si="840"/>
        <v>226</v>
      </c>
      <c r="AK731" s="14">
        <f t="shared" si="840"/>
        <v>226</v>
      </c>
      <c r="AL731" s="14">
        <f t="shared" si="840"/>
        <v>226</v>
      </c>
      <c r="AM731" s="14" t="str">
        <f t="shared" si="771"/>
        <v>Conviermos rapidamente sobre o impacto das alterações renais nos pcts HIV, disse estar mais atento procurando monitorar os mais com mais freqüência. Tem tido poucas oportunidades de iniciar TARV, pois sua agenda esta fechada.</v>
      </c>
      <c r="AN731" s="14" t="str">
        <f t="shared" si="772"/>
        <v/>
      </c>
      <c r="AO731" s="14" t="str">
        <f t="shared" si="773"/>
        <v/>
      </c>
      <c r="AP731" s="14" t="str">
        <f t="shared" si="774"/>
        <v/>
      </c>
      <c r="AQ731" s="14" t="str">
        <f t="shared" si="775"/>
        <v/>
      </c>
      <c r="AR731" s="14" t="str">
        <f t="shared" si="776"/>
        <v/>
      </c>
    </row>
    <row r="732" spans="1:44" x14ac:dyDescent="0.25">
      <c r="A732">
        <v>1</v>
      </c>
      <c r="B732" t="s">
        <v>28</v>
      </c>
      <c r="C732">
        <v>393103</v>
      </c>
      <c r="D732" s="40">
        <v>41366.534722222197</v>
      </c>
      <c r="E732" s="40">
        <v>41366.697222222203</v>
      </c>
      <c r="F732" s="40">
        <v>41366.656944444403</v>
      </c>
      <c r="G732" t="s">
        <v>29</v>
      </c>
      <c r="H732">
        <v>60000012550623</v>
      </c>
      <c r="I732" t="s">
        <v>433</v>
      </c>
      <c r="J732" t="s">
        <v>434</v>
      </c>
      <c r="K732" t="s">
        <v>32</v>
      </c>
      <c r="L732">
        <v>3</v>
      </c>
      <c r="M732" t="s">
        <v>33</v>
      </c>
      <c r="N732">
        <v>60000015461254</v>
      </c>
      <c r="O732">
        <v>60000016462669</v>
      </c>
      <c r="P732">
        <v>140256000000129</v>
      </c>
      <c r="R732" t="s">
        <v>34</v>
      </c>
      <c r="S732" t="s">
        <v>35</v>
      </c>
      <c r="T732" t="s">
        <v>36</v>
      </c>
      <c r="W732" t="s">
        <v>37</v>
      </c>
      <c r="AC732" t="s">
        <v>435</v>
      </c>
      <c r="AD732" t="s">
        <v>1437</v>
      </c>
      <c r="AE732" s="14" t="str">
        <f t="shared" si="812"/>
        <v>Com VA, demonstrei a importância de monitorar a função renal dos pacts, principalmente aqueles com predisposição. Dr disse que faz de rotina pelo menos uma vez ao ano.Em relação ao tratamento segue o consenso, dando preferencia por iniciar com EFV+Biovir.i</v>
      </c>
      <c r="AF732" s="14" t="str">
        <f t="shared" si="822"/>
        <v>Com VA, demonstrei a importância de monitorar a função renal dos pacts, principalmente aqueles com predisposição. Dr disse que faz de rotina pelo menos uma vez ao ano.Em relação ao tratamento segue o consenso, dando preferencia por iniciar com EFV+Biovir.i</v>
      </c>
      <c r="AG732" s="14">
        <f t="shared" si="823"/>
        <v>1</v>
      </c>
      <c r="AH732" s="14">
        <f t="shared" ref="AH732:AL732" si="841">IFERROR(FIND("#",$AF732,AG732+1),LEN($AF732)+1)</f>
        <v>257</v>
      </c>
      <c r="AI732" s="14">
        <f t="shared" si="841"/>
        <v>257</v>
      </c>
      <c r="AJ732" s="14">
        <f t="shared" si="841"/>
        <v>257</v>
      </c>
      <c r="AK732" s="14">
        <f t="shared" si="841"/>
        <v>257</v>
      </c>
      <c r="AL732" s="14">
        <f t="shared" si="841"/>
        <v>257</v>
      </c>
      <c r="AM732" s="14" t="str">
        <f t="shared" si="771"/>
        <v>Com VA, demonstrei a importância de monitorar a função renal dos pacts, principalmente aqueles com predisposição. Dr disse que faz de rotina pelo menos uma vez ao ano.Em relação ao tratamento segue o consenso, dando preferencia por iniciar com EFV+Biovir.i</v>
      </c>
      <c r="AN732" s="14" t="str">
        <f t="shared" si="772"/>
        <v/>
      </c>
      <c r="AO732" s="14" t="str">
        <f t="shared" si="773"/>
        <v/>
      </c>
      <c r="AP732" s="14" t="str">
        <f t="shared" si="774"/>
        <v/>
      </c>
      <c r="AQ732" s="14" t="str">
        <f t="shared" si="775"/>
        <v/>
      </c>
      <c r="AR732" s="14" t="str">
        <f t="shared" si="776"/>
        <v/>
      </c>
    </row>
    <row r="733" spans="1:44" x14ac:dyDescent="0.25">
      <c r="A733">
        <v>1</v>
      </c>
      <c r="B733" t="s">
        <v>28</v>
      </c>
      <c r="C733">
        <v>393103</v>
      </c>
      <c r="D733" s="40">
        <v>41366.454861111102</v>
      </c>
      <c r="E733" s="40">
        <v>41366.693055555603</v>
      </c>
      <c r="F733" s="40">
        <v>41366.656944444403</v>
      </c>
      <c r="G733" t="s">
        <v>29</v>
      </c>
      <c r="H733">
        <v>60000017153278</v>
      </c>
      <c r="I733" t="s">
        <v>436</v>
      </c>
      <c r="J733" t="s">
        <v>437</v>
      </c>
      <c r="K733" t="s">
        <v>32</v>
      </c>
      <c r="L733">
        <v>4</v>
      </c>
      <c r="M733" t="s">
        <v>33</v>
      </c>
      <c r="N733">
        <v>60000015461254</v>
      </c>
      <c r="O733">
        <v>60000016462669</v>
      </c>
      <c r="P733">
        <v>140256000000120</v>
      </c>
      <c r="R733" t="s">
        <v>34</v>
      </c>
      <c r="S733" t="s">
        <v>35</v>
      </c>
      <c r="T733" t="s">
        <v>36</v>
      </c>
      <c r="W733" t="s">
        <v>37</v>
      </c>
      <c r="AC733" t="s">
        <v>438</v>
      </c>
      <c r="AD733" t="s">
        <v>1437</v>
      </c>
      <c r="AE733" s="14" t="str">
        <f t="shared" si="812"/>
        <v>#MP: Com VA, demonstrei a importância de monitorar a função renal dos pacts, principalmente aqueles com predisposição. Dr relatou que tem muita preocupação com este assunto, a ponto de monitorar os pcts a cada 3 meses, pois já tem 2 pcts em dialise.#Mercado: Procura seguir o consenso, porem sempre individualizando o tratamento.</v>
      </c>
      <c r="AF733" s="14" t="str">
        <f t="shared" si="822"/>
        <v>#MP: Com VA, demonstrei a importância de monitorar a função renal dos pacts, principalmente aqueles com predisposição. Dr relatou que tem muita preocupação com este assunto, a ponto de monitorar os pcts a cada 3 meses, pois já tem 2 pcts em dialise.#Mercado: Procura seguir o consenso, porem sempre individualizando o tratamento.</v>
      </c>
      <c r="AG733" s="14">
        <f t="shared" si="823"/>
        <v>1</v>
      </c>
      <c r="AH733" s="14">
        <f t="shared" ref="AH733:AL733" si="842">IFERROR(FIND("#",$AF733,AG733+1),LEN($AF733)+1)</f>
        <v>250</v>
      </c>
      <c r="AI733" s="14">
        <f t="shared" si="842"/>
        <v>330</v>
      </c>
      <c r="AJ733" s="14">
        <f t="shared" si="842"/>
        <v>330</v>
      </c>
      <c r="AK733" s="14">
        <f t="shared" si="842"/>
        <v>330</v>
      </c>
      <c r="AL733" s="14">
        <f t="shared" si="842"/>
        <v>330</v>
      </c>
      <c r="AM733" s="14" t="str">
        <f t="shared" si="771"/>
        <v>#MP: Com VA, demonstrei a importância de monitorar a função renal dos pacts, principalmente aqueles com predisposição. Dr relatou que tem muita preocupação com este assunto, a ponto de monitorar os pcts a cada 3 meses, pois já tem 2 pcts em dialise.#</v>
      </c>
      <c r="AN733" s="14" t="str">
        <f t="shared" si="772"/>
        <v>#Mercado: Procura seguir o consenso, porem sempre individualizando o tratamento.</v>
      </c>
      <c r="AO733" s="14" t="str">
        <f t="shared" si="773"/>
        <v/>
      </c>
      <c r="AP733" s="14" t="str">
        <f t="shared" si="774"/>
        <v/>
      </c>
      <c r="AQ733" s="14" t="str">
        <f t="shared" si="775"/>
        <v/>
      </c>
      <c r="AR733" s="14" t="str">
        <f t="shared" si="776"/>
        <v/>
      </c>
    </row>
    <row r="734" spans="1:44" x14ac:dyDescent="0.25">
      <c r="A734">
        <v>1</v>
      </c>
      <c r="B734" t="s">
        <v>28</v>
      </c>
      <c r="C734">
        <v>393103</v>
      </c>
      <c r="D734" s="40">
        <v>41366.395833333299</v>
      </c>
      <c r="E734" s="40">
        <v>41366.688888888901</v>
      </c>
      <c r="F734" s="40">
        <v>41366.656944444403</v>
      </c>
      <c r="G734" t="s">
        <v>29</v>
      </c>
      <c r="H734">
        <v>60000012418319</v>
      </c>
      <c r="I734" t="s">
        <v>439</v>
      </c>
      <c r="J734" t="s">
        <v>440</v>
      </c>
      <c r="K734" t="s">
        <v>32</v>
      </c>
      <c r="L734">
        <v>4</v>
      </c>
      <c r="M734" t="s">
        <v>33</v>
      </c>
      <c r="N734">
        <v>60000015461254</v>
      </c>
      <c r="O734">
        <v>60000016462669</v>
      </c>
      <c r="P734">
        <v>140256000000111</v>
      </c>
      <c r="R734" t="s">
        <v>34</v>
      </c>
      <c r="S734" t="s">
        <v>35</v>
      </c>
      <c r="T734" t="s">
        <v>36</v>
      </c>
      <c r="W734" t="s">
        <v>37</v>
      </c>
      <c r="AC734" t="s">
        <v>441</v>
      </c>
      <c r="AD734" t="s">
        <v>1437</v>
      </c>
      <c r="AE734" s="14" t="str">
        <f t="shared" si="812"/>
        <v>#MP: utilizei o VA para demonstrar o % de pacts que podem apresentar anomalias dos rins, Dra ficou impressionada com os dados, disse que na sua percepção não seria tudo isso e confessa que tem feito monitoramento em alguns pacts. Informou que tem vários pacts com nefrolitiese, mas nunca relacionou ao uso de TDF e ATV, pedi que ficasse mais atenta.</v>
      </c>
      <c r="AF734" s="14" t="str">
        <f t="shared" si="822"/>
        <v>#MP: utilizei o VA para demonstrar o % de pacts que podem apresentar anomalias dos rins, Dra ficou impressionada com os dados, disse que na sua percepção não seria tudo isso e confessa que tem feito monitoramento em alguns pacts. Informou que tem vários pacts com nefrolitiese, mas nunca relacionou ao uso de TDF e ATV, pedi que ficasse mais atenta.</v>
      </c>
      <c r="AG734" s="14">
        <f t="shared" si="823"/>
        <v>1</v>
      </c>
      <c r="AH734" s="14">
        <f t="shared" ref="AH734:AL734" si="843">IFERROR(FIND("#",$AF734,AG734+1),LEN($AF734)+1)</f>
        <v>350</v>
      </c>
      <c r="AI734" s="14">
        <f t="shared" si="843"/>
        <v>350</v>
      </c>
      <c r="AJ734" s="14">
        <f t="shared" si="843"/>
        <v>350</v>
      </c>
      <c r="AK734" s="14">
        <f t="shared" si="843"/>
        <v>350</v>
      </c>
      <c r="AL734" s="14">
        <f t="shared" si="843"/>
        <v>350</v>
      </c>
      <c r="AM734" s="14" t="str">
        <f t="shared" ref="AM734:AM797" si="844">MID($AF734,AG734,IF(AG734=1,AH734,(AH734-AG734)))</f>
        <v>#MP: utilizei o VA para demonstrar o % de pacts que podem apresentar anomalias dos rins, Dra ficou impressionada com os dados, disse que na sua percepção não seria tudo isso e confessa que tem feito monitoramento em alguns pacts. Informou que tem vários pacts com nefrolitiese, mas nunca relacionou ao uso de TDF e ATV, pedi que ficasse mais atenta.</v>
      </c>
      <c r="AN734" s="14" t="str">
        <f t="shared" ref="AN734:AN797" si="845">IF(AH734=AI734,"",MID($AF734,AH734,AI734-AH734))</f>
        <v/>
      </c>
      <c r="AO734" s="14" t="str">
        <f t="shared" ref="AO734:AO797" si="846">IF(AI734=AJ734,"",MID($AF734,AI734,AJ734-AI734))</f>
        <v/>
      </c>
      <c r="AP734" s="14" t="str">
        <f t="shared" ref="AP734:AP797" si="847">IF(AJ734=AK734,"",MID($AF734,AJ734,AK734-AJ734))</f>
        <v/>
      </c>
      <c r="AQ734" s="14" t="str">
        <f t="shared" ref="AQ734:AQ797" si="848">IF(AK734=AL734,"",MID($AF734,AK734,AL734-AK734))</f>
        <v/>
      </c>
      <c r="AR734" s="14" t="str">
        <f t="shared" ref="AR734:AR797" si="849">IF(AL734=AK734,"",MID($AF734,AL734,LEN(AF734)-AL734))</f>
        <v/>
      </c>
    </row>
    <row r="735" spans="1:44" x14ac:dyDescent="0.25">
      <c r="A735">
        <v>1</v>
      </c>
      <c r="B735" t="s">
        <v>28</v>
      </c>
      <c r="C735">
        <v>393103</v>
      </c>
      <c r="D735" s="40">
        <v>41366.361111111102</v>
      </c>
      <c r="E735" s="40">
        <v>41366.682638888902</v>
      </c>
      <c r="F735" s="40">
        <v>41366.645833333299</v>
      </c>
      <c r="G735" t="s">
        <v>29</v>
      </c>
      <c r="H735">
        <v>60000012552139</v>
      </c>
      <c r="I735" t="s">
        <v>442</v>
      </c>
      <c r="J735" t="s">
        <v>443</v>
      </c>
      <c r="K735" t="s">
        <v>32</v>
      </c>
      <c r="L735">
        <v>4</v>
      </c>
      <c r="M735" t="s">
        <v>33</v>
      </c>
      <c r="N735">
        <v>60000015461254</v>
      </c>
      <c r="O735">
        <v>60000016462669</v>
      </c>
      <c r="P735">
        <v>140256000000102</v>
      </c>
      <c r="R735" t="s">
        <v>34</v>
      </c>
      <c r="S735" t="s">
        <v>35</v>
      </c>
      <c r="T735" t="s">
        <v>36</v>
      </c>
      <c r="W735" t="s">
        <v>37</v>
      </c>
      <c r="AC735" t="s">
        <v>444</v>
      </c>
      <c r="AD735" t="s">
        <v>1437</v>
      </c>
      <c r="AE735" s="14" t="str">
        <f t="shared" si="812"/>
        <v>Procurei falar do monitoramento dos pacts em relação DRC, Dra relatou que tem solicitado os exames pelo menos 1x ao ano, relembrei os casos de predisposição e as recomendações com maior periodicidade.Dra disse que na sua pratica tem visto poucas alterações, até porque tem preferido o uso de biovir ao invés de TDF.</v>
      </c>
      <c r="AF735" s="14" t="str">
        <f t="shared" si="822"/>
        <v>Procurei falar do monitoramento dos pacts em relação DRC, Dra relatou que tem solicitado os exames pelo menos 1x ao ano, relembrei os casos de predisposição e as recomendações com maior periodicidade.Dra disse que na sua pratica tem visto poucas alterações, até porque tem preferido o uso de biovir ao invés de TDF.</v>
      </c>
      <c r="AG735" s="14">
        <f t="shared" si="823"/>
        <v>1</v>
      </c>
      <c r="AH735" s="14">
        <f t="shared" ref="AH735:AL735" si="850">IFERROR(FIND("#",$AF735,AG735+1),LEN($AF735)+1)</f>
        <v>316</v>
      </c>
      <c r="AI735" s="14">
        <f t="shared" si="850"/>
        <v>316</v>
      </c>
      <c r="AJ735" s="14">
        <f t="shared" si="850"/>
        <v>316</v>
      </c>
      <c r="AK735" s="14">
        <f t="shared" si="850"/>
        <v>316</v>
      </c>
      <c r="AL735" s="14">
        <f t="shared" si="850"/>
        <v>316</v>
      </c>
      <c r="AM735" s="14" t="str">
        <f t="shared" si="844"/>
        <v>Procurei falar do monitoramento dos pacts em relação DRC, Dra relatou que tem solicitado os exames pelo menos 1x ao ano, relembrei os casos de predisposição e as recomendações com maior periodicidade.Dra disse que na sua pratica tem visto poucas alterações, até porque tem preferido o uso de biovir ao invés de TDF.</v>
      </c>
      <c r="AN735" s="14" t="str">
        <f t="shared" si="845"/>
        <v/>
      </c>
      <c r="AO735" s="14" t="str">
        <f t="shared" si="846"/>
        <v/>
      </c>
      <c r="AP735" s="14" t="str">
        <f t="shared" si="847"/>
        <v/>
      </c>
      <c r="AQ735" s="14" t="str">
        <f t="shared" si="848"/>
        <v/>
      </c>
      <c r="AR735" s="14" t="str">
        <f t="shared" si="849"/>
        <v/>
      </c>
    </row>
    <row r="736" spans="1:44" x14ac:dyDescent="0.25">
      <c r="A736">
        <v>1</v>
      </c>
      <c r="B736" t="s">
        <v>28</v>
      </c>
      <c r="C736">
        <v>393103</v>
      </c>
      <c r="D736" s="40">
        <v>41365.663194444402</v>
      </c>
      <c r="E736" s="40">
        <v>41365.771527777797</v>
      </c>
      <c r="F736" s="40">
        <v>41365.7319444444</v>
      </c>
      <c r="G736" t="s">
        <v>29</v>
      </c>
      <c r="H736">
        <v>60000012554399</v>
      </c>
      <c r="I736" t="s">
        <v>445</v>
      </c>
      <c r="J736" t="s">
        <v>446</v>
      </c>
      <c r="K736" t="s">
        <v>32</v>
      </c>
      <c r="L736">
        <v>6</v>
      </c>
      <c r="M736" t="s">
        <v>33</v>
      </c>
      <c r="N736">
        <v>60000015461254</v>
      </c>
      <c r="O736">
        <v>60000016462669</v>
      </c>
      <c r="P736">
        <v>140256000000076</v>
      </c>
      <c r="R736" t="s">
        <v>34</v>
      </c>
      <c r="S736" t="s">
        <v>35</v>
      </c>
      <c r="T736" t="s">
        <v>36</v>
      </c>
      <c r="W736" t="s">
        <v>37</v>
      </c>
      <c r="AC736" t="s">
        <v>447</v>
      </c>
      <c r="AD736" t="s">
        <v>1437</v>
      </c>
      <c r="AE736" s="14" t="str">
        <f t="shared" si="812"/>
        <v>Procurei falar maior da segurança de kaletra quanto a funcao renal dos pacientes, dra disse que todos os seus pacientes em uso TDF faz acompanhamento mais rigoroso, porém não demostrou preocupação com associação com ATV/r.@MKT: comentou que fechou um contrato de parceria com a BMS para dar aulas e montar um projeto (livro) sobre Adesão que terá a participação do Dr Adauto Castelo, Dr Ricardo Diaz entre outros.</v>
      </c>
      <c r="AF736" s="14" t="str">
        <f t="shared" si="822"/>
        <v>Procurei falar maior da segurança de kaletra quanto a funcao renal dos pacientes, dra disse que todos os seus pacientes em uso TDF faz acompanhamento mais rigoroso, porém não demostrou preocupação com associação com ATV/r.@MKT: comentou que fechou um contrato de parceria com a BMS para dar aulas e montar um projeto (livro) sobre Adesão que terá a participação do Dr Adauto Castelo, Dr Ricardo Diaz entre outros.</v>
      </c>
      <c r="AG736" s="14">
        <f t="shared" si="823"/>
        <v>1</v>
      </c>
      <c r="AH736" s="14">
        <f t="shared" ref="AH736:AL736" si="851">IFERROR(FIND("#",$AF736,AG736+1),LEN($AF736)+1)</f>
        <v>414</v>
      </c>
      <c r="AI736" s="14">
        <f t="shared" si="851"/>
        <v>414</v>
      </c>
      <c r="AJ736" s="14">
        <f t="shared" si="851"/>
        <v>414</v>
      </c>
      <c r="AK736" s="14">
        <f t="shared" si="851"/>
        <v>414</v>
      </c>
      <c r="AL736" s="14">
        <f t="shared" si="851"/>
        <v>414</v>
      </c>
      <c r="AM736" s="14" t="str">
        <f t="shared" si="844"/>
        <v>Procurei falar maior da segurança de kaletra quanto a funcao renal dos pacientes, dra disse que todos os seus pacientes em uso TDF faz acompanhamento mais rigoroso, porém não demostrou preocupação com associação com ATV/r.@MKT: comentou que fechou um contrato de parceria com a BMS para dar aulas e montar um projeto (livro) sobre Adesão que terá a participação do Dr Adauto Castelo, Dr Ricardo Diaz entre outros.</v>
      </c>
      <c r="AN736" s="14" t="str">
        <f t="shared" si="845"/>
        <v/>
      </c>
      <c r="AO736" s="14" t="str">
        <f t="shared" si="846"/>
        <v/>
      </c>
      <c r="AP736" s="14" t="str">
        <f t="shared" si="847"/>
        <v/>
      </c>
      <c r="AQ736" s="14" t="str">
        <f t="shared" si="848"/>
        <v/>
      </c>
      <c r="AR736" s="14" t="str">
        <f t="shared" si="849"/>
        <v/>
      </c>
    </row>
    <row r="737" spans="1:44" x14ac:dyDescent="0.25">
      <c r="A737">
        <v>1</v>
      </c>
      <c r="B737" t="s">
        <v>28</v>
      </c>
      <c r="C737">
        <v>393103</v>
      </c>
      <c r="D737" s="40">
        <v>41365.600694444402</v>
      </c>
      <c r="E737" s="40">
        <v>41365.760416666701</v>
      </c>
      <c r="F737" s="40">
        <v>41365.721527777801</v>
      </c>
      <c r="G737" t="s">
        <v>29</v>
      </c>
      <c r="H737">
        <v>60000012246443</v>
      </c>
      <c r="I737" t="s">
        <v>448</v>
      </c>
      <c r="J737" t="s">
        <v>449</v>
      </c>
      <c r="K737" t="s">
        <v>32</v>
      </c>
      <c r="L737">
        <v>6</v>
      </c>
      <c r="M737" t="s">
        <v>33</v>
      </c>
      <c r="N737">
        <v>60000015461254</v>
      </c>
      <c r="O737">
        <v>60000016462669</v>
      </c>
      <c r="P737">
        <v>140256000000067</v>
      </c>
      <c r="R737" t="s">
        <v>34</v>
      </c>
      <c r="S737" t="s">
        <v>35</v>
      </c>
      <c r="T737" t="s">
        <v>36</v>
      </c>
      <c r="W737" t="s">
        <v>37</v>
      </c>
      <c r="AC737" t="s">
        <v>450</v>
      </c>
      <c r="AD737" t="s">
        <v>1437</v>
      </c>
      <c r="AE737" s="14" t="str">
        <f t="shared" si="812"/>
        <v>Utilizei o VA, para demonstrar a necessidade de monitorar a função renal principalmente naqueles em uso de TDF e ATV/r.#Mercado: Dra informou que tem feito uma vez ao ano acompanhamento, mas tem a percepção de que poucos pacts apresentam alterações, falei das evidencias que mostram que até 30% dos pacts podem apresentar algum tipo de alteração, ficou bastante surpresa com os dados e anotou a referencia para pesquisar posteriormente.</v>
      </c>
      <c r="AF737" s="14" t="str">
        <f t="shared" si="822"/>
        <v>Utilizei o VA, para demonstrar a necessidade de monitorar a função renal principalmente naqueles em uso de TDF e ATV/r.#Mercado: Dra informou que tem feito uma vez ao ano acompanhamento, mas tem a percepção de que poucos pacts apresentam alterações, falei das evidencias que mostram que até 30% dos pacts podem apresentar algum tipo de alteração, ficou bastante surpresa com os dados e anotou a referencia para pesquisar posteriormente.</v>
      </c>
      <c r="AG737" s="14">
        <f t="shared" si="823"/>
        <v>120</v>
      </c>
      <c r="AH737" s="14">
        <f t="shared" ref="AH737:AL737" si="852">IFERROR(FIND("#",$AF737,AG737+1),LEN($AF737)+1)</f>
        <v>437</v>
      </c>
      <c r="AI737" s="14">
        <f t="shared" si="852"/>
        <v>437</v>
      </c>
      <c r="AJ737" s="14">
        <f t="shared" si="852"/>
        <v>437</v>
      </c>
      <c r="AK737" s="14">
        <f t="shared" si="852"/>
        <v>437</v>
      </c>
      <c r="AL737" s="14">
        <f t="shared" si="852"/>
        <v>437</v>
      </c>
      <c r="AM737" s="14" t="str">
        <f t="shared" si="844"/>
        <v>#Mercado: Dra informou que tem feito uma vez ao ano acompanhamento, mas tem a percepção de que poucos pacts apresentam alterações, falei das evidencias que mostram que até 30% dos pacts podem apresentar algum tipo de alteração, ficou bastante surpresa com os dados e anotou a referencia para pesquisar posteriormente.</v>
      </c>
      <c r="AN737" s="14" t="str">
        <f t="shared" si="845"/>
        <v/>
      </c>
      <c r="AO737" s="14" t="str">
        <f t="shared" si="846"/>
        <v/>
      </c>
      <c r="AP737" s="14" t="str">
        <f t="shared" si="847"/>
        <v/>
      </c>
      <c r="AQ737" s="14" t="str">
        <f t="shared" si="848"/>
        <v/>
      </c>
      <c r="AR737" s="14" t="str">
        <f t="shared" si="849"/>
        <v/>
      </c>
    </row>
    <row r="738" spans="1:44" x14ac:dyDescent="0.25">
      <c r="A738">
        <v>1</v>
      </c>
      <c r="B738" t="s">
        <v>28</v>
      </c>
      <c r="C738">
        <v>393103</v>
      </c>
      <c r="D738" s="40">
        <v>41365.465277777803</v>
      </c>
      <c r="E738" s="40">
        <v>41365.753472222197</v>
      </c>
      <c r="F738" s="40">
        <v>41365.721527777801</v>
      </c>
      <c r="G738" t="s">
        <v>29</v>
      </c>
      <c r="H738">
        <v>60000012298127</v>
      </c>
      <c r="I738" t="s">
        <v>451</v>
      </c>
      <c r="J738" t="s">
        <v>452</v>
      </c>
      <c r="K738" t="s">
        <v>238</v>
      </c>
      <c r="M738" t="s">
        <v>33</v>
      </c>
      <c r="N738">
        <v>60000015461254</v>
      </c>
      <c r="O738">
        <v>60000016462669</v>
      </c>
      <c r="P738">
        <v>140256000000058</v>
      </c>
      <c r="R738" t="s">
        <v>34</v>
      </c>
      <c r="S738" t="s">
        <v>35</v>
      </c>
      <c r="T738" t="s">
        <v>36</v>
      </c>
      <c r="W738" t="s">
        <v>176</v>
      </c>
      <c r="X738" t="s">
        <v>37</v>
      </c>
      <c r="AC738" t="s">
        <v>453</v>
      </c>
      <c r="AD738" t="s">
        <v>1437</v>
      </c>
      <c r="AE738" s="14" t="str">
        <f t="shared" si="812"/>
        <v>Falei dos possiveis beneficios a longo prazo de kaletra baby. Comentei sobre a iimportância de monitorar a função renal dos pacts, principalmente aqueles com predisposição e em uso de TDF e ATV/r. Dra disse que faz de rotina pelo menos uma vez ao ano.</v>
      </c>
      <c r="AF738" s="14" t="str">
        <f t="shared" si="822"/>
        <v>Falei dos possiveis beneficios a longo prazo de kaletra baby. Comentei sobre a iimportância de monitorar a função renal dos pacts, principalmente aqueles com predisposição e em uso de TDF e ATV/r. Dra disse que faz de rotina pelo menos uma vez ao ano.</v>
      </c>
      <c r="AG738" s="14">
        <f t="shared" si="823"/>
        <v>1</v>
      </c>
      <c r="AH738" s="14">
        <f t="shared" ref="AH738:AL738" si="853">IFERROR(FIND("#",$AF738,AG738+1),LEN($AF738)+1)</f>
        <v>252</v>
      </c>
      <c r="AI738" s="14">
        <f t="shared" si="853"/>
        <v>252</v>
      </c>
      <c r="AJ738" s="14">
        <f t="shared" si="853"/>
        <v>252</v>
      </c>
      <c r="AK738" s="14">
        <f t="shared" si="853"/>
        <v>252</v>
      </c>
      <c r="AL738" s="14">
        <f t="shared" si="853"/>
        <v>252</v>
      </c>
      <c r="AM738" s="14" t="str">
        <f t="shared" si="844"/>
        <v>Falei dos possiveis beneficios a longo prazo de kaletra baby. Comentei sobre a iimportância de monitorar a função renal dos pacts, principalmente aqueles com predisposição e em uso de TDF e ATV/r. Dra disse que faz de rotina pelo menos uma vez ao ano.</v>
      </c>
      <c r="AN738" s="14" t="str">
        <f t="shared" si="845"/>
        <v/>
      </c>
      <c r="AO738" s="14" t="str">
        <f t="shared" si="846"/>
        <v/>
      </c>
      <c r="AP738" s="14" t="str">
        <f t="shared" si="847"/>
        <v/>
      </c>
      <c r="AQ738" s="14" t="str">
        <f t="shared" si="848"/>
        <v/>
      </c>
      <c r="AR738" s="14" t="str">
        <f t="shared" si="849"/>
        <v/>
      </c>
    </row>
    <row r="739" spans="1:44" x14ac:dyDescent="0.25">
      <c r="A739">
        <v>1</v>
      </c>
      <c r="B739" t="s">
        <v>28</v>
      </c>
      <c r="C739">
        <v>393103</v>
      </c>
      <c r="D739" s="40">
        <v>41365.4375</v>
      </c>
      <c r="E739" s="40">
        <v>41365.75</v>
      </c>
      <c r="F739" s="40">
        <v>41365.711111111101</v>
      </c>
      <c r="G739" t="s">
        <v>29</v>
      </c>
      <c r="H739">
        <v>60000012484787</v>
      </c>
      <c r="I739" t="s">
        <v>454</v>
      </c>
      <c r="J739" t="s">
        <v>455</v>
      </c>
      <c r="K739" t="s">
        <v>32</v>
      </c>
      <c r="L739">
        <v>3</v>
      </c>
      <c r="M739" t="s">
        <v>33</v>
      </c>
      <c r="N739">
        <v>60000015461254</v>
      </c>
      <c r="O739">
        <v>60000016462669</v>
      </c>
      <c r="P739">
        <v>140256000000049</v>
      </c>
      <c r="R739" t="s">
        <v>34</v>
      </c>
      <c r="S739" t="s">
        <v>35</v>
      </c>
      <c r="T739" t="s">
        <v>36</v>
      </c>
      <c r="W739" t="s">
        <v>37</v>
      </c>
      <c r="AC739" t="s">
        <v>456</v>
      </c>
      <c r="AD739" t="s">
        <v>1437</v>
      </c>
      <c r="AE739" s="14" t="str">
        <f t="shared" si="812"/>
        <v>Com VA, demonstrei a importância de monitorar a função renal dos pacts, principalmente aqueles com predisposição. Dr disse que faz de rotina pelo menos uma vez ao ano.#Mercado: Tende a seguir o consenso, iniciando TARV com EFV+TDF e depois Kaletra. Disse que recentemente precisou trocar o TDF de um paciente devido a DRC.</v>
      </c>
      <c r="AF739" s="14" t="str">
        <f t="shared" si="822"/>
        <v>Com VA, demonstrei a importância de monitorar a função renal dos pacts, principalmente aqueles com predisposição. Dr disse que faz de rotina pelo menos uma vez ao ano.#Mercado: Tende a seguir o consenso, iniciando TARV com EFV+TDF e depois Kaletra. Disse que recentemente precisou trocar o TDF de um paciente devido a DRC.</v>
      </c>
      <c r="AG739" s="14">
        <f t="shared" si="823"/>
        <v>168</v>
      </c>
      <c r="AH739" s="14">
        <f t="shared" ref="AH739:AL739" si="854">IFERROR(FIND("#",$AF739,AG739+1),LEN($AF739)+1)</f>
        <v>323</v>
      </c>
      <c r="AI739" s="14">
        <f t="shared" si="854"/>
        <v>323</v>
      </c>
      <c r="AJ739" s="14">
        <f t="shared" si="854"/>
        <v>323</v>
      </c>
      <c r="AK739" s="14">
        <f t="shared" si="854"/>
        <v>323</v>
      </c>
      <c r="AL739" s="14">
        <f t="shared" si="854"/>
        <v>323</v>
      </c>
      <c r="AM739" s="14" t="str">
        <f t="shared" si="844"/>
        <v>#Mercado: Tende a seguir o consenso, iniciando TARV com EFV+TDF e depois Kaletra. Disse que recentemente precisou trocar o TDF de um paciente devido a DRC.</v>
      </c>
      <c r="AN739" s="14" t="str">
        <f t="shared" si="845"/>
        <v/>
      </c>
      <c r="AO739" s="14" t="str">
        <f t="shared" si="846"/>
        <v/>
      </c>
      <c r="AP739" s="14" t="str">
        <f t="shared" si="847"/>
        <v/>
      </c>
      <c r="AQ739" s="14" t="str">
        <f t="shared" si="848"/>
        <v/>
      </c>
      <c r="AR739" s="14" t="str">
        <f t="shared" si="849"/>
        <v/>
      </c>
    </row>
    <row r="740" spans="1:44" x14ac:dyDescent="0.25">
      <c r="A740">
        <v>1</v>
      </c>
      <c r="B740" t="s">
        <v>28</v>
      </c>
      <c r="C740">
        <v>393103</v>
      </c>
      <c r="D740" s="40">
        <v>41365.399305555598</v>
      </c>
      <c r="E740" s="40">
        <v>41365.636111111096</v>
      </c>
      <c r="F740" s="40">
        <v>41365.595833333296</v>
      </c>
      <c r="G740" t="s">
        <v>29</v>
      </c>
      <c r="H740">
        <v>60000012468747</v>
      </c>
      <c r="I740" t="s">
        <v>457</v>
      </c>
      <c r="J740" t="s">
        <v>458</v>
      </c>
      <c r="K740" t="s">
        <v>32</v>
      </c>
      <c r="L740">
        <v>6</v>
      </c>
      <c r="M740" t="s">
        <v>33</v>
      </c>
      <c r="N740">
        <v>60000015461254</v>
      </c>
      <c r="O740">
        <v>60000016462669</v>
      </c>
      <c r="P740">
        <v>140256000000040</v>
      </c>
      <c r="R740" t="s">
        <v>34</v>
      </c>
      <c r="S740" t="s">
        <v>35</v>
      </c>
      <c r="T740" t="s">
        <v>36</v>
      </c>
      <c r="W740" t="s">
        <v>37</v>
      </c>
      <c r="AC740" t="s">
        <v>459</v>
      </c>
      <c r="AD740" t="s">
        <v>1437</v>
      </c>
      <c r="AE740" s="14" t="str">
        <f t="shared" si="812"/>
        <v>Mostrei o VA, Reforçando como monitorar os pacts em relação a função renal, dr relatou que faz, porém numa freqüência menor. Disse estar mais atento aos pacts que utilizam TDF. Relembrei dos dados sobre a associação de TDF+ATV/r.</v>
      </c>
      <c r="AF740" s="14" t="str">
        <f t="shared" si="822"/>
        <v>Mostrei o VA, Reforçando como monitorar os pacts em relação a função renal, dr relatou que faz, porém numa freqüência menor. Disse estar mais atento aos pacts que utilizam TDF. Relembrei dos dados sobre a associação de TDF+ATV/r.</v>
      </c>
      <c r="AG740" s="14">
        <f t="shared" si="823"/>
        <v>1</v>
      </c>
      <c r="AH740" s="14">
        <f t="shared" ref="AH740:AL740" si="855">IFERROR(FIND("#",$AF740,AG740+1),LEN($AF740)+1)</f>
        <v>230</v>
      </c>
      <c r="AI740" s="14">
        <f t="shared" si="855"/>
        <v>230</v>
      </c>
      <c r="AJ740" s="14">
        <f t="shared" si="855"/>
        <v>230</v>
      </c>
      <c r="AK740" s="14">
        <f t="shared" si="855"/>
        <v>230</v>
      </c>
      <c r="AL740" s="14">
        <f t="shared" si="855"/>
        <v>230</v>
      </c>
      <c r="AM740" s="14" t="str">
        <f t="shared" si="844"/>
        <v>Mostrei o VA, Reforçando como monitorar os pacts em relação a função renal, dr relatou que faz, porém numa freqüência menor. Disse estar mais atento aos pacts que utilizam TDF. Relembrei dos dados sobre a associação de TDF+ATV/r.</v>
      </c>
      <c r="AN740" s="14" t="str">
        <f t="shared" si="845"/>
        <v/>
      </c>
      <c r="AO740" s="14" t="str">
        <f t="shared" si="846"/>
        <v/>
      </c>
      <c r="AP740" s="14" t="str">
        <f t="shared" si="847"/>
        <v/>
      </c>
      <c r="AQ740" s="14" t="str">
        <f t="shared" si="848"/>
        <v/>
      </c>
      <c r="AR740" s="14" t="str">
        <f t="shared" si="849"/>
        <v/>
      </c>
    </row>
    <row r="741" spans="1:44" x14ac:dyDescent="0.25">
      <c r="A741">
        <v>1</v>
      </c>
      <c r="B741" t="s">
        <v>28</v>
      </c>
      <c r="C741">
        <v>393103</v>
      </c>
      <c r="D741" s="40">
        <v>41365.368055555598</v>
      </c>
      <c r="E741" s="40">
        <v>41365.6027777778</v>
      </c>
      <c r="F741" s="40">
        <v>41365.563194444403</v>
      </c>
      <c r="G741" t="s">
        <v>29</v>
      </c>
      <c r="H741">
        <v>60000012429343</v>
      </c>
      <c r="I741" t="s">
        <v>460</v>
      </c>
      <c r="J741" t="s">
        <v>461</v>
      </c>
      <c r="K741" t="s">
        <v>32</v>
      </c>
      <c r="L741">
        <v>6</v>
      </c>
      <c r="M741" t="s">
        <v>33</v>
      </c>
      <c r="N741">
        <v>60000015461254</v>
      </c>
      <c r="O741">
        <v>60000016462669</v>
      </c>
      <c r="P741">
        <v>140256000000031</v>
      </c>
      <c r="R741" t="s">
        <v>34</v>
      </c>
      <c r="S741" t="s">
        <v>35</v>
      </c>
      <c r="T741" t="s">
        <v>36</v>
      </c>
      <c r="W741" t="s">
        <v>37</v>
      </c>
      <c r="AC741" t="s">
        <v>462</v>
      </c>
      <c r="AD741" t="s">
        <v>1437</v>
      </c>
      <c r="AE741" s="14" t="str">
        <f t="shared" si="812"/>
        <v>Abordei o VA, sobre o EACS, reforçando maior perfil de segurança de Kaletra x ATV/r.#Mercado: Dra comentou que ira Coordenar um trabalho junto as enfermeiras que atuam nas UBS de Santo André, afim de aumentar o diagnostico de HIV no município.#SOL: realizara treinamentos com objetivo de capacitar os profissionais a pedirem a sortilégios de HIV, para isso solicitou patrocinio de com coffee break.</v>
      </c>
      <c r="AF741" s="14" t="str">
        <f t="shared" si="822"/>
        <v>Abordei o VA, sobre o EACS, reforçando maior perfil de segurança de Kaletra x ATV/r.#Mercado: Dra comentou que ira Coordenar um trabalho junto as enfermeiras que atuam nas UBS de Santo André, afim de aumentar o diagnostico de HIV no município.#SOL: realizara treinamentos com objetivo de capacitar os profissionais a pedirem a sortilégios de HIV, para isso solicitou patrocinio de com coffee break.</v>
      </c>
      <c r="AG741" s="14">
        <f t="shared" si="823"/>
        <v>85</v>
      </c>
      <c r="AH741" s="14">
        <f t="shared" ref="AH741:AL741" si="856">IFERROR(FIND("#",$AF741,AG741+1),LEN($AF741)+1)</f>
        <v>244</v>
      </c>
      <c r="AI741" s="14">
        <f t="shared" si="856"/>
        <v>399</v>
      </c>
      <c r="AJ741" s="14">
        <f t="shared" si="856"/>
        <v>399</v>
      </c>
      <c r="AK741" s="14">
        <f t="shared" si="856"/>
        <v>399</v>
      </c>
      <c r="AL741" s="14">
        <f t="shared" si="856"/>
        <v>399</v>
      </c>
      <c r="AM741" s="14" t="str">
        <f t="shared" si="844"/>
        <v>#Mercado: Dra comentou que ira Coordenar um trabalho junto as enfermeiras que atuam nas UBS de Santo André, afim de aumentar o diagnostico de HIV no município.</v>
      </c>
      <c r="AN741" s="14" t="str">
        <f t="shared" si="845"/>
        <v>#SOL: realizara treinamentos com objetivo de capacitar os profissionais a pedirem a sortilégios de HIV, para isso solicitou patrocinio de com coffee break.</v>
      </c>
      <c r="AO741" s="14" t="str">
        <f t="shared" si="846"/>
        <v/>
      </c>
      <c r="AP741" s="14" t="str">
        <f t="shared" si="847"/>
        <v/>
      </c>
      <c r="AQ741" s="14" t="str">
        <f t="shared" si="848"/>
        <v/>
      </c>
      <c r="AR741" s="14" t="str">
        <f t="shared" si="849"/>
        <v/>
      </c>
    </row>
    <row r="742" spans="1:44" x14ac:dyDescent="0.25">
      <c r="A742">
        <v>1</v>
      </c>
      <c r="B742" t="s">
        <v>28</v>
      </c>
      <c r="C742">
        <v>392107</v>
      </c>
      <c r="D742" s="40">
        <v>41403.520833333299</v>
      </c>
      <c r="E742" s="40">
        <v>41403.7006944444</v>
      </c>
      <c r="F742" s="40">
        <v>41403.659027777801</v>
      </c>
      <c r="G742" t="s">
        <v>29</v>
      </c>
      <c r="H742">
        <v>60000012390323</v>
      </c>
      <c r="I742" t="s">
        <v>472</v>
      </c>
      <c r="J742" t="s">
        <v>473</v>
      </c>
      <c r="K742" t="s">
        <v>32</v>
      </c>
      <c r="L742">
        <v>4</v>
      </c>
      <c r="M742" t="s">
        <v>33</v>
      </c>
      <c r="N742">
        <v>60000015461254</v>
      </c>
      <c r="O742">
        <v>60000016462672</v>
      </c>
      <c r="P742">
        <v>144247000000704</v>
      </c>
      <c r="R742" t="s">
        <v>34</v>
      </c>
      <c r="S742" t="s">
        <v>35</v>
      </c>
      <c r="T742" t="s">
        <v>36</v>
      </c>
      <c r="W742" t="s">
        <v>37</v>
      </c>
      <c r="AC742" t="s">
        <v>4950</v>
      </c>
      <c r="AD742" t="s">
        <v>1452</v>
      </c>
      <c r="AE742" s="14" t="str">
        <f t="shared" si="812"/>
        <v>DISCUTIR SOBRE DRC. ENTREGUEI MATERIAL DO DR. LAURO E NÃO FEZ COMENTÁRIOS FALAMOS DE CONSENSO</v>
      </c>
      <c r="AF742" s="14" t="str">
        <f t="shared" si="822"/>
        <v>DISCUTIR SOBRE DRC. ENTREGUEI MATERIAL DO DR. LAURO E NÃO FEZ COMENTÁRIOS FALAMOS DE CONSENSO</v>
      </c>
      <c r="AG742" s="14">
        <f t="shared" si="823"/>
        <v>1</v>
      </c>
      <c r="AH742" s="14">
        <f t="shared" ref="AH742:AL742" si="857">IFERROR(FIND("#",$AF742,AG742+1),LEN($AF742)+1)</f>
        <v>94</v>
      </c>
      <c r="AI742" s="14">
        <f t="shared" si="857"/>
        <v>94</v>
      </c>
      <c r="AJ742" s="14">
        <f t="shared" si="857"/>
        <v>94</v>
      </c>
      <c r="AK742" s="14">
        <f t="shared" si="857"/>
        <v>94</v>
      </c>
      <c r="AL742" s="14">
        <f t="shared" si="857"/>
        <v>94</v>
      </c>
      <c r="AM742" s="14" t="str">
        <f t="shared" si="844"/>
        <v>DISCUTIR SOBRE DRC. ENTREGUEI MATERIAL DO DR. LAURO E NÃO FEZ COMENTÁRIOS FALAMOS DE CONSENSO</v>
      </c>
      <c r="AN742" s="14" t="str">
        <f t="shared" si="845"/>
        <v/>
      </c>
      <c r="AO742" s="14" t="str">
        <f t="shared" si="846"/>
        <v/>
      </c>
      <c r="AP742" s="14" t="str">
        <f t="shared" si="847"/>
        <v/>
      </c>
      <c r="AQ742" s="14" t="str">
        <f t="shared" si="848"/>
        <v/>
      </c>
      <c r="AR742" s="14" t="str">
        <f t="shared" si="849"/>
        <v/>
      </c>
    </row>
    <row r="743" spans="1:44" x14ac:dyDescent="0.25">
      <c r="A743">
        <v>1</v>
      </c>
      <c r="B743" t="s">
        <v>28</v>
      </c>
      <c r="C743">
        <v>392107</v>
      </c>
      <c r="D743" s="40">
        <v>41403.5</v>
      </c>
      <c r="E743" s="40">
        <v>41403.697222222203</v>
      </c>
      <c r="F743" s="40">
        <v>41403.655555555597</v>
      </c>
      <c r="G743" t="s">
        <v>29</v>
      </c>
      <c r="H743">
        <v>60000012415907</v>
      </c>
      <c r="I743" t="s">
        <v>2502</v>
      </c>
      <c r="J743" t="s">
        <v>2503</v>
      </c>
      <c r="K743" t="s">
        <v>32</v>
      </c>
      <c r="L743">
        <v>4</v>
      </c>
      <c r="M743" t="s">
        <v>33</v>
      </c>
      <c r="N743">
        <v>60000015461254</v>
      </c>
      <c r="O743">
        <v>60000016462672</v>
      </c>
      <c r="P743">
        <v>144247000000688</v>
      </c>
      <c r="R743" t="s">
        <v>34</v>
      </c>
      <c r="S743" t="s">
        <v>35</v>
      </c>
      <c r="T743" t="s">
        <v>36</v>
      </c>
      <c r="W743" t="s">
        <v>37</v>
      </c>
      <c r="AC743" t="s">
        <v>4951</v>
      </c>
      <c r="AD743" t="s">
        <v>1452</v>
      </c>
      <c r="AE743" s="14" t="str">
        <f t="shared" si="812"/>
        <v>MANTER KLT X ATV ADESAO REFORÇAR ARGUMENTAÇÃO , OMEPRAZOL. REFORCEI AS VANTAGENS DE KLT FRENTE ATV, ENTREGUEI MATERIAL DO DR LAURO NAO FEZ COMENTÁRIOS</v>
      </c>
      <c r="AF743" s="14" t="str">
        <f t="shared" si="822"/>
        <v>MANTER KLT X ATV ADESAO REFORÇAR ARGUMENTAÇÃO , OMEPRAZOL. REFORCEI AS VANTAGENS DE KLT FRENTE ATV, ENTREGUEI MATERIAL DO DR LAURO NAO FEZ COMENTÁRIOS</v>
      </c>
      <c r="AG743" s="14">
        <f t="shared" si="823"/>
        <v>1</v>
      </c>
      <c r="AH743" s="14">
        <f t="shared" ref="AH743:AL743" si="858">IFERROR(FIND("#",$AF743,AG743+1),LEN($AF743)+1)</f>
        <v>151</v>
      </c>
      <c r="AI743" s="14">
        <f t="shared" si="858"/>
        <v>151</v>
      </c>
      <c r="AJ743" s="14">
        <f t="shared" si="858"/>
        <v>151</v>
      </c>
      <c r="AK743" s="14">
        <f t="shared" si="858"/>
        <v>151</v>
      </c>
      <c r="AL743" s="14">
        <f t="shared" si="858"/>
        <v>151</v>
      </c>
      <c r="AM743" s="14" t="str">
        <f t="shared" si="844"/>
        <v>MANTER KLT X ATV ADESAO REFORÇAR ARGUMENTAÇÃO , OMEPRAZOL. REFORCEI AS VANTAGENS DE KLT FRENTE ATV, ENTREGUEI MATERIAL DO DR LAURO NAO FEZ COMENTÁRIOS</v>
      </c>
      <c r="AN743" s="14" t="str">
        <f t="shared" si="845"/>
        <v/>
      </c>
      <c r="AO743" s="14" t="str">
        <f t="shared" si="846"/>
        <v/>
      </c>
      <c r="AP743" s="14" t="str">
        <f t="shared" si="847"/>
        <v/>
      </c>
      <c r="AQ743" s="14" t="str">
        <f t="shared" si="848"/>
        <v/>
      </c>
      <c r="AR743" s="14" t="str">
        <f t="shared" si="849"/>
        <v/>
      </c>
    </row>
    <row r="744" spans="1:44" x14ac:dyDescent="0.25">
      <c r="A744">
        <v>1</v>
      </c>
      <c r="B744" t="s">
        <v>28</v>
      </c>
      <c r="C744">
        <v>392107</v>
      </c>
      <c r="D744" s="40">
        <v>41403.458333333299</v>
      </c>
      <c r="E744" s="40">
        <v>41403.686111111099</v>
      </c>
      <c r="F744" s="40">
        <v>41403.644444444399</v>
      </c>
      <c r="G744" t="s">
        <v>29</v>
      </c>
      <c r="H744">
        <v>60000012400287</v>
      </c>
      <c r="I744" t="s">
        <v>2406</v>
      </c>
      <c r="J744" t="s">
        <v>2407</v>
      </c>
      <c r="K744" t="s">
        <v>41</v>
      </c>
      <c r="L744">
        <v>4</v>
      </c>
      <c r="M744" t="s">
        <v>33</v>
      </c>
      <c r="N744">
        <v>60000015461254</v>
      </c>
      <c r="O744">
        <v>60000016462672</v>
      </c>
      <c r="P744">
        <v>144247000000645</v>
      </c>
      <c r="R744" t="s">
        <v>34</v>
      </c>
      <c r="S744" t="s">
        <v>35</v>
      </c>
      <c r="T744" t="s">
        <v>36</v>
      </c>
      <c r="W744" t="s">
        <v>37</v>
      </c>
      <c r="AC744" t="s">
        <v>4952</v>
      </c>
      <c r="AD744" t="s">
        <v>1452</v>
      </c>
      <c r="AE744" s="14" t="str">
        <f t="shared" si="812"/>
        <v>FALAR DE CONSENSO E POSIÇÃO KLT X EFV. DISCUTIMOS SOBRE CONSENSO E ACHA INTERESSANTE RESGATAR EFV COM KLT CONFORME INDICADO PELO CONSENSO.</v>
      </c>
      <c r="AF744" s="14" t="str">
        <f t="shared" si="822"/>
        <v>FALAR DE CONSENSO E POSIÇÃO KLT X EFV. DISCUTIMOS SOBRE CONSENSO E ACHA INTERESSANTE RESGATAR EFV COM KLT CONFORME INDICADO PELO CONSENSO.</v>
      </c>
      <c r="AG744" s="14">
        <f t="shared" si="823"/>
        <v>1</v>
      </c>
      <c r="AH744" s="14">
        <f t="shared" ref="AH744:AL744" si="859">IFERROR(FIND("#",$AF744,AG744+1),LEN($AF744)+1)</f>
        <v>139</v>
      </c>
      <c r="AI744" s="14">
        <f t="shared" si="859"/>
        <v>139</v>
      </c>
      <c r="AJ744" s="14">
        <f t="shared" si="859"/>
        <v>139</v>
      </c>
      <c r="AK744" s="14">
        <f t="shared" si="859"/>
        <v>139</v>
      </c>
      <c r="AL744" s="14">
        <f t="shared" si="859"/>
        <v>139</v>
      </c>
      <c r="AM744" s="14" t="str">
        <f t="shared" si="844"/>
        <v>FALAR DE CONSENSO E POSIÇÃO KLT X EFV. DISCUTIMOS SOBRE CONSENSO E ACHA INTERESSANTE RESGATAR EFV COM KLT CONFORME INDICADO PELO CONSENSO.</v>
      </c>
      <c r="AN744" s="14" t="str">
        <f t="shared" si="845"/>
        <v/>
      </c>
      <c r="AO744" s="14" t="str">
        <f t="shared" si="846"/>
        <v/>
      </c>
      <c r="AP744" s="14" t="str">
        <f t="shared" si="847"/>
        <v/>
      </c>
      <c r="AQ744" s="14" t="str">
        <f t="shared" si="848"/>
        <v/>
      </c>
      <c r="AR744" s="14" t="str">
        <f t="shared" si="849"/>
        <v/>
      </c>
    </row>
    <row r="745" spans="1:44" x14ac:dyDescent="0.25">
      <c r="A745">
        <v>1</v>
      </c>
      <c r="B745" t="s">
        <v>28</v>
      </c>
      <c r="C745">
        <v>392107</v>
      </c>
      <c r="D745" s="40">
        <v>41403.4375</v>
      </c>
      <c r="E745" s="40">
        <v>41403.675000000003</v>
      </c>
      <c r="F745" s="40">
        <v>41403.633333333302</v>
      </c>
      <c r="G745" t="s">
        <v>29</v>
      </c>
      <c r="H745">
        <v>60000012377143</v>
      </c>
      <c r="I745" t="s">
        <v>475</v>
      </c>
      <c r="J745" t="s">
        <v>476</v>
      </c>
      <c r="K745" t="s">
        <v>32</v>
      </c>
      <c r="L745">
        <v>6</v>
      </c>
      <c r="M745" t="s">
        <v>33</v>
      </c>
      <c r="N745">
        <v>60000015461254</v>
      </c>
      <c r="O745">
        <v>60000016462672</v>
      </c>
      <c r="P745">
        <v>144247000000615</v>
      </c>
      <c r="R745" t="s">
        <v>34</v>
      </c>
      <c r="S745" t="s">
        <v>35</v>
      </c>
      <c r="T745" t="s">
        <v>36</v>
      </c>
      <c r="W745" t="s">
        <v>37</v>
      </c>
      <c r="AC745" t="s">
        <v>4953</v>
      </c>
      <c r="AD745" t="s">
        <v>1452</v>
      </c>
      <c r="AE745" s="14" t="str">
        <f t="shared" si="812"/>
        <v>FALAR DE DRC QUAL CONDULTA #MP ENTREGUEI MATERIAL DO DR LAURO SOBRE ATENÇÃO AO RIM, NÃO FEZ COMENTÁRIO. FALAMOS SOBRE RESGATE DE EFV CONFORME INDICAÇÃO DO CONSENSO BRASILEIRO E DISSE QUE O RESGATE NESTES CASOS O COMITÊ EM GOIÁS SÓ LIBERA COM A GENOTIPAGEM.</v>
      </c>
      <c r="AF745" s="14" t="str">
        <f t="shared" si="822"/>
        <v>FALAR DE DRC QUAL CONDULTA #MP ENTREGUEI MATERIAL DO DR LAURO SOBRE ATENÇÃO AO RIM, NÃO FEZ COMENTÁRIO. FALAMOS SOBRE RESGATE DE EFV CONFORME INDICAÇÃO DO CONSENSO BRASILEIRO E DISSE QUE O RESGATE NESTES CASOS O COMITÊ EM GOIÁS SÓ LIBERA COM A GENOTIPAGEM.</v>
      </c>
      <c r="AG745" s="14">
        <f t="shared" si="823"/>
        <v>28</v>
      </c>
      <c r="AH745" s="14">
        <f t="shared" ref="AH745:AL745" si="860">IFERROR(FIND("#",$AF745,AG745+1),LEN($AF745)+1)</f>
        <v>257</v>
      </c>
      <c r="AI745" s="14">
        <f t="shared" si="860"/>
        <v>257</v>
      </c>
      <c r="AJ745" s="14">
        <f t="shared" si="860"/>
        <v>257</v>
      </c>
      <c r="AK745" s="14">
        <f t="shared" si="860"/>
        <v>257</v>
      </c>
      <c r="AL745" s="14">
        <f t="shared" si="860"/>
        <v>257</v>
      </c>
      <c r="AM745" s="14" t="str">
        <f t="shared" si="844"/>
        <v>#MP ENTREGUEI MATERIAL DO DR LAURO SOBRE ATENÇÃO AO RIM, NÃO FEZ COMENTÁRIO. FALAMOS SOBRE RESGATE DE EFV CONFORME INDICAÇÃO DO CONSENSO BRASILEIRO E DISSE QUE O RESGATE NESTES CASOS O COMITÊ EM GOIÁS SÓ LIBERA COM A GENOTIPAGEM.</v>
      </c>
      <c r="AN745" s="14" t="str">
        <f t="shared" si="845"/>
        <v/>
      </c>
      <c r="AO745" s="14" t="str">
        <f t="shared" si="846"/>
        <v/>
      </c>
      <c r="AP745" s="14" t="str">
        <f t="shared" si="847"/>
        <v/>
      </c>
      <c r="AQ745" s="14" t="str">
        <f t="shared" si="848"/>
        <v/>
      </c>
      <c r="AR745" s="14" t="str">
        <f t="shared" si="849"/>
        <v/>
      </c>
    </row>
    <row r="746" spans="1:44" x14ac:dyDescent="0.25">
      <c r="A746">
        <v>1</v>
      </c>
      <c r="B746" t="s">
        <v>28</v>
      </c>
      <c r="C746">
        <v>392107</v>
      </c>
      <c r="D746" s="40">
        <v>41403.395833333299</v>
      </c>
      <c r="E746" s="40">
        <v>41403.689583333296</v>
      </c>
      <c r="F746" s="40">
        <v>41403.647916666698</v>
      </c>
      <c r="G746" t="s">
        <v>29</v>
      </c>
      <c r="H746">
        <v>60000012291787</v>
      </c>
      <c r="I746" t="s">
        <v>478</v>
      </c>
      <c r="J746" t="s">
        <v>479</v>
      </c>
      <c r="K746" t="s">
        <v>32</v>
      </c>
      <c r="L746">
        <v>6</v>
      </c>
      <c r="M746" t="s">
        <v>33</v>
      </c>
      <c r="N746">
        <v>60000015461254</v>
      </c>
      <c r="O746">
        <v>60000016462672</v>
      </c>
      <c r="P746">
        <v>144247000000655</v>
      </c>
      <c r="R746" t="s">
        <v>34</v>
      </c>
      <c r="S746" t="s">
        <v>35</v>
      </c>
      <c r="T746" t="s">
        <v>36</v>
      </c>
      <c r="W746" t="s">
        <v>37</v>
      </c>
      <c r="AC746" t="s">
        <v>4954</v>
      </c>
      <c r="AD746" t="s">
        <v>1452</v>
      </c>
      <c r="AE746" s="14" t="str">
        <f t="shared" si="812"/>
        <v>GANHO DE CD4 PACIENTE ADOLESCENTE. #SOL FALAMOS SOBRE O RIMA E O AUMENTO DOS CRÉDITO E QUANTO É IMPORTANTE NA PESQUISA PRINCIPALMENTEM QUEM ACOMPANHA ESTUDOS E PUBLICAÇÕES  E ALGUMAS DECISÕES NO COMITÊ.</v>
      </c>
      <c r="AF746" s="14" t="str">
        <f t="shared" si="822"/>
        <v>GANHO DE CD4 PACIENTE ADOLESCENTE. #SOL FALAMOS SOBRE O RIMA E O AUMENTO DOS CRÉDITO E QUANTO É IMPORTANTE NA PESQUISA PRINCIPALMENTEM QUEM ACOMPANHA ESTUDOS E PUBLICAÇÕES  E ALGUMAS DECISÕES NO COMITÊ.</v>
      </c>
      <c r="AG746" s="14">
        <f t="shared" si="823"/>
        <v>36</v>
      </c>
      <c r="AH746" s="14">
        <f t="shared" ref="AH746:AL746" si="861">IFERROR(FIND("#",$AF746,AG746+1),LEN($AF746)+1)</f>
        <v>203</v>
      </c>
      <c r="AI746" s="14">
        <f t="shared" si="861"/>
        <v>203</v>
      </c>
      <c r="AJ746" s="14">
        <f t="shared" si="861"/>
        <v>203</v>
      </c>
      <c r="AK746" s="14">
        <f t="shared" si="861"/>
        <v>203</v>
      </c>
      <c r="AL746" s="14">
        <f t="shared" si="861"/>
        <v>203</v>
      </c>
      <c r="AM746" s="14" t="str">
        <f t="shared" si="844"/>
        <v>#SOL FALAMOS SOBRE O RIMA E O AUMENTO DOS CRÉDITO E QUANTO É IMPORTANTE NA PESQUISA PRINCIPALMENTEM QUEM ACOMPANHA ESTUDOS E PUBLICAÇÕES  E ALGUMAS DECISÕES NO COMITÊ.</v>
      </c>
      <c r="AN746" s="14" t="str">
        <f t="shared" si="845"/>
        <v/>
      </c>
      <c r="AO746" s="14" t="str">
        <f t="shared" si="846"/>
        <v/>
      </c>
      <c r="AP746" s="14" t="str">
        <f t="shared" si="847"/>
        <v/>
      </c>
      <c r="AQ746" s="14" t="str">
        <f t="shared" si="848"/>
        <v/>
      </c>
      <c r="AR746" s="14" t="str">
        <f t="shared" si="849"/>
        <v/>
      </c>
    </row>
    <row r="747" spans="1:44" x14ac:dyDescent="0.25">
      <c r="A747">
        <v>1</v>
      </c>
      <c r="B747" t="s">
        <v>28</v>
      </c>
      <c r="C747">
        <v>392107</v>
      </c>
      <c r="D747" s="40">
        <v>41403.375</v>
      </c>
      <c r="E747" s="40">
        <v>41403.679166666698</v>
      </c>
      <c r="F747" s="40">
        <v>41403.637499999997</v>
      </c>
      <c r="G747" t="s">
        <v>29</v>
      </c>
      <c r="H747">
        <v>60000012394159</v>
      </c>
      <c r="I747" t="s">
        <v>463</v>
      </c>
      <c r="J747" t="s">
        <v>464</v>
      </c>
      <c r="K747" t="s">
        <v>32</v>
      </c>
      <c r="L747">
        <v>6</v>
      </c>
      <c r="M747" t="s">
        <v>33</v>
      </c>
      <c r="N747">
        <v>60000015461254</v>
      </c>
      <c r="O747">
        <v>60000016462672</v>
      </c>
      <c r="P747">
        <v>144247000000637</v>
      </c>
      <c r="R747" t="s">
        <v>34</v>
      </c>
      <c r="S747" t="s">
        <v>35</v>
      </c>
      <c r="T747" t="s">
        <v>36</v>
      </c>
      <c r="W747" t="s">
        <v>37</v>
      </c>
      <c r="AC747" t="s">
        <v>4955</v>
      </c>
      <c r="AD747" t="s">
        <v>1452</v>
      </c>
      <c r="AE747" s="14" t="str">
        <f t="shared" si="812"/>
        <v>MANTER LINHA DE DIFENCIAL DE KLT X ATV E USO DE OMEPRAZOL JUNTAMENTE COM ESQUEMA QUE CONTEM ATV. SABER OPINIÃO. #MP DISCUTIMOS SOBRE DRC E ACHOU  ALGORITIMO PARA RIM E OSSO INTERESSANTE, DISSE QUE SENTE FALTA DE UM PROTOCOLO ADEQUADO A REALIDADE DO PACIENTE QUE VIVE COM HIV POIS SÃO MUITAS COMORBIDADES QUE DEVERIAM SER INVESTIGADO A CADA CONSULTA.</v>
      </c>
      <c r="AF747" s="14" t="str">
        <f t="shared" si="822"/>
        <v>MANTER LINHA DE DIFENCIAL DE KLT X ATV E USO DE OMEPRAZOL JUNTAMENTE COM ESQUEMA QUE CONTEM ATV. SABER OPINIÃO. #MP DISCUTIMOS SOBRE DRC E ACHOU  ALGORITIMO PARA RIM E OSSO INTERESSANTE, DISSE QUE SENTE FALTA DE UM PROTOCOLO ADEQUADO A REALIDADE DO PACIENTE QUE VIVE COM HIV POIS SÃO MUITAS COMORBIDADES QUE DEVERIAM SER INVESTIGADO A CADA CONSULTA.</v>
      </c>
      <c r="AG747" s="14">
        <f t="shared" si="823"/>
        <v>113</v>
      </c>
      <c r="AH747" s="14">
        <f t="shared" ref="AH747:AL747" si="862">IFERROR(FIND("#",$AF747,AG747+1),LEN($AF747)+1)</f>
        <v>350</v>
      </c>
      <c r="AI747" s="14">
        <f t="shared" si="862"/>
        <v>350</v>
      </c>
      <c r="AJ747" s="14">
        <f t="shared" si="862"/>
        <v>350</v>
      </c>
      <c r="AK747" s="14">
        <f t="shared" si="862"/>
        <v>350</v>
      </c>
      <c r="AL747" s="14">
        <f t="shared" si="862"/>
        <v>350</v>
      </c>
      <c r="AM747" s="14" t="str">
        <f t="shared" si="844"/>
        <v>#MP DISCUTIMOS SOBRE DRC E ACHOU  ALGORITIMO PARA RIM E OSSO INTERESSANTE, DISSE QUE SENTE FALTA DE UM PROTOCOLO ADEQUADO A REALIDADE DO PACIENTE QUE VIVE COM HIV POIS SÃO MUITAS COMORBIDADES QUE DEVERIAM SER INVESTIGADO A CADA CONSULTA.</v>
      </c>
      <c r="AN747" s="14" t="str">
        <f t="shared" si="845"/>
        <v/>
      </c>
      <c r="AO747" s="14" t="str">
        <f t="shared" si="846"/>
        <v/>
      </c>
      <c r="AP747" s="14" t="str">
        <f t="shared" si="847"/>
        <v/>
      </c>
      <c r="AQ747" s="14" t="str">
        <f t="shared" si="848"/>
        <v/>
      </c>
      <c r="AR747" s="14" t="str">
        <f t="shared" si="849"/>
        <v/>
      </c>
    </row>
    <row r="748" spans="1:44" x14ac:dyDescent="0.25">
      <c r="A748">
        <v>1</v>
      </c>
      <c r="B748" t="s">
        <v>28</v>
      </c>
      <c r="C748">
        <v>392107</v>
      </c>
      <c r="D748" s="40">
        <v>41403.354166666701</v>
      </c>
      <c r="E748" s="40">
        <v>41403.695138888899</v>
      </c>
      <c r="F748" s="40">
        <v>41403.653472222199</v>
      </c>
      <c r="G748" t="s">
        <v>29</v>
      </c>
      <c r="H748">
        <v>60000012368267</v>
      </c>
      <c r="I748" t="s">
        <v>2433</v>
      </c>
      <c r="J748" t="s">
        <v>2434</v>
      </c>
      <c r="K748" t="s">
        <v>41</v>
      </c>
      <c r="L748">
        <v>4</v>
      </c>
      <c r="M748" t="s">
        <v>33</v>
      </c>
      <c r="N748">
        <v>60000015461254</v>
      </c>
      <c r="O748">
        <v>60000016462672</v>
      </c>
      <c r="P748">
        <v>144247000000671</v>
      </c>
      <c r="R748" t="s">
        <v>34</v>
      </c>
      <c r="S748" t="s">
        <v>35</v>
      </c>
      <c r="T748" t="s">
        <v>36</v>
      </c>
      <c r="W748" t="s">
        <v>37</v>
      </c>
      <c r="AC748" t="s">
        <v>4956</v>
      </c>
      <c r="AD748" t="s">
        <v>1452</v>
      </c>
      <c r="AE748" s="14" t="str">
        <f t="shared" si="812"/>
        <v>FALAR DE DRC. #MP GOSTOU DO MATERIAL DR LAURO. @MRK PARTICIPOU DO ATHUS, GOSTOU MUITO , ACHOU DE ALTO NÍVEL , DA IMPARCIALIDADE E DOS PALESTRANTES, DISSE QUE A PALESTRA DA DRA MONICA TENORE NÃO AGREGOU MUITO. DISSE QUE VALEU MUITO A PENA EM TER PARTICIPADO DO ATHUS, QUESTIONEI O QUE PODERIA MUDAR OU QUE NÃO GOSTOU DO EVENTO, DISSE QUE NÃO MUDARIA NADA E QUE FOI MUITO BOM.ELOGIOU A PALESTRA DO RICARDO DIAZ QUE SUBSTITUIU A DRA BEATRIZ.</v>
      </c>
      <c r="AF748" s="14" t="str">
        <f t="shared" si="822"/>
        <v>FALAR DE DRC. #MP GOSTOU DO MATERIAL DR LAURO. @MRK PARTICIPOU DO ATHUS, GOSTOU MUITO , ACHOU DE ALTO NÍVEL , DA IMPARCIALIDADE E DOS PALESTRANTES, DISSE QUE A PALESTRA DA DRA MONICA TENORE NÃO AGREGOU MUITO. DISSE QUE VALEU MUITO A PENA EM TER PARTICIPADO DO ATHUS, QUESTIONEI O QUE PODERIA MUDAR OU QUE NÃO GOSTOU DO EVENTO, DISSE QUE NÃO MUDARIA NADA E QUE FOI MUITO BOM.ELOGIOU A PALESTRA DO RICARDO DIAZ QUE SUBSTITUIU A DRA BEATRIZ.</v>
      </c>
      <c r="AG748" s="14">
        <f t="shared" si="823"/>
        <v>15</v>
      </c>
      <c r="AH748" s="14">
        <f t="shared" ref="AH748:AL748" si="863">IFERROR(FIND("#",$AF748,AG748+1),LEN($AF748)+1)</f>
        <v>439</v>
      </c>
      <c r="AI748" s="14">
        <f t="shared" si="863"/>
        <v>439</v>
      </c>
      <c r="AJ748" s="14">
        <f t="shared" si="863"/>
        <v>439</v>
      </c>
      <c r="AK748" s="14">
        <f t="shared" si="863"/>
        <v>439</v>
      </c>
      <c r="AL748" s="14">
        <f t="shared" si="863"/>
        <v>439</v>
      </c>
      <c r="AM748" s="14" t="str">
        <f t="shared" si="844"/>
        <v>#MP GOSTOU DO MATERIAL DR LAURO. @MRK PARTICIPOU DO ATHUS, GOSTOU MUITO , ACHOU DE ALTO NÍVEL , DA IMPARCIALIDADE E DOS PALESTRANTES, DISSE QUE A PALESTRA DA DRA MONICA TENORE NÃO AGREGOU MUITO. DISSE QUE VALEU MUITO A PENA EM TER PARTICIPADO DO ATHUS, QUESTIONEI O QUE PODERIA MUDAR OU QUE NÃO GOSTOU DO EVENTO, DISSE QUE NÃO MUDARIA NADA E QUE FOI MUITO BOM.ELOGIOU A PALESTRA DO RICARDO DIAZ QUE SUBSTITUIU A DRA BEATRIZ.</v>
      </c>
      <c r="AN748" s="14" t="str">
        <f t="shared" si="845"/>
        <v/>
      </c>
      <c r="AO748" s="14" t="str">
        <f t="shared" si="846"/>
        <v/>
      </c>
      <c r="AP748" s="14" t="str">
        <f t="shared" si="847"/>
        <v/>
      </c>
      <c r="AQ748" s="14" t="str">
        <f t="shared" si="848"/>
        <v/>
      </c>
      <c r="AR748" s="14" t="str">
        <f t="shared" si="849"/>
        <v/>
      </c>
    </row>
    <row r="749" spans="1:44" x14ac:dyDescent="0.25">
      <c r="A749">
        <v>1</v>
      </c>
      <c r="B749" t="s">
        <v>28</v>
      </c>
      <c r="C749">
        <v>392107</v>
      </c>
      <c r="D749" s="40">
        <v>41403.354166666701</v>
      </c>
      <c r="E749" s="40">
        <v>41403.695138888899</v>
      </c>
      <c r="F749" s="40">
        <v>41403.653472222199</v>
      </c>
      <c r="G749" t="s">
        <v>29</v>
      </c>
      <c r="H749">
        <v>60000012368267</v>
      </c>
      <c r="I749" t="s">
        <v>2433</v>
      </c>
      <c r="J749" t="s">
        <v>2434</v>
      </c>
      <c r="K749" t="s">
        <v>41</v>
      </c>
      <c r="L749">
        <v>4</v>
      </c>
      <c r="M749" t="s">
        <v>33</v>
      </c>
      <c r="N749">
        <v>60000015461254</v>
      </c>
      <c r="O749">
        <v>60000016462672</v>
      </c>
      <c r="P749">
        <v>144247000000671</v>
      </c>
      <c r="R749" t="s">
        <v>34</v>
      </c>
      <c r="S749" t="s">
        <v>35</v>
      </c>
      <c r="T749" t="s">
        <v>36</v>
      </c>
      <c r="W749" t="s">
        <v>37</v>
      </c>
      <c r="AC749" t="s">
        <v>4956</v>
      </c>
      <c r="AD749" t="s">
        <v>1452</v>
      </c>
      <c r="AE749" s="14" t="str">
        <f t="shared" si="812"/>
        <v>FALAR DE DRC. #MP GOSTOU DO MATERIAL DR LAURO. @MRK PARTICIPOU DO ATHUS, GOSTOU MUITO , ACHOU DE ALTO NÍVEL , DA IMPARCIALIDADE E DOS PALESTRANTES, DISSE QUE A PALESTRA DA DRA MONICA TENORE NÃO AGREGOU MUITO. DISSE QUE VALEU MUITO A PENA EM TER PARTICIPADO DO ATHUS, QUESTIONEI O QUE PODERIA MUDAR OU QUE NÃO GOSTOU DO EVENTO, DISSE QUE NÃO MUDARIA NADA E QUE FOI MUITO BOM.ELOGIOU A PALESTRA DO RICARDO DIAZ QUE SUBSTITUIU A DRA BEATRIZ.</v>
      </c>
      <c r="AF749" s="14" t="str">
        <f t="shared" si="822"/>
        <v>FALAR DE DRC. #MP GOSTOU DO MATERIAL DR LAURO. @MRK PARTICIPOU DO ATHUS, GOSTOU MUITO , ACHOU DE ALTO NÍVEL , DA IMPARCIALIDADE E DOS PALESTRANTES, DISSE QUE A PALESTRA DA DRA MONICA TENORE NÃO AGREGOU MUITO. DISSE QUE VALEU MUITO A PENA EM TER PARTICIPADO DO ATHUS, QUESTIONEI O QUE PODERIA MUDAR OU QUE NÃO GOSTOU DO EVENTO, DISSE QUE NÃO MUDARIA NADA E QUE FOI MUITO BOM.ELOGIOU A PALESTRA DO RICARDO DIAZ QUE SUBSTITUIU A DRA BEATRIZ.</v>
      </c>
      <c r="AG749" s="14">
        <f t="shared" si="823"/>
        <v>15</v>
      </c>
      <c r="AH749" s="14">
        <f t="shared" ref="AH749:AL749" si="864">IFERROR(FIND("#",$AF749,AG749+1),LEN($AF749)+1)</f>
        <v>439</v>
      </c>
      <c r="AI749" s="14">
        <f t="shared" si="864"/>
        <v>439</v>
      </c>
      <c r="AJ749" s="14">
        <f t="shared" si="864"/>
        <v>439</v>
      </c>
      <c r="AK749" s="14">
        <f t="shared" si="864"/>
        <v>439</v>
      </c>
      <c r="AL749" s="14">
        <f t="shared" si="864"/>
        <v>439</v>
      </c>
      <c r="AM749" s="14" t="str">
        <f t="shared" si="844"/>
        <v>#MP GOSTOU DO MATERIAL DR LAURO. @MRK PARTICIPOU DO ATHUS, GOSTOU MUITO , ACHOU DE ALTO NÍVEL , DA IMPARCIALIDADE E DOS PALESTRANTES, DISSE QUE A PALESTRA DA DRA MONICA TENORE NÃO AGREGOU MUITO. DISSE QUE VALEU MUITO A PENA EM TER PARTICIPADO DO ATHUS, QUESTIONEI O QUE PODERIA MUDAR OU QUE NÃO GOSTOU DO EVENTO, DISSE QUE NÃO MUDARIA NADA E QUE FOI MUITO BOM.ELOGIOU A PALESTRA DO RICARDO DIAZ QUE SUBSTITUIU A DRA BEATRIZ.</v>
      </c>
      <c r="AN749" s="14" t="str">
        <f t="shared" si="845"/>
        <v/>
      </c>
      <c r="AO749" s="14" t="str">
        <f t="shared" si="846"/>
        <v/>
      </c>
      <c r="AP749" s="14" t="str">
        <f t="shared" si="847"/>
        <v/>
      </c>
      <c r="AQ749" s="14" t="str">
        <f t="shared" si="848"/>
        <v/>
      </c>
      <c r="AR749" s="14" t="str">
        <f t="shared" si="849"/>
        <v/>
      </c>
    </row>
    <row r="750" spans="1:44" x14ac:dyDescent="0.25">
      <c r="A750">
        <v>1</v>
      </c>
      <c r="B750" t="s">
        <v>28</v>
      </c>
      <c r="C750">
        <v>392107</v>
      </c>
      <c r="D750" s="40">
        <v>41403.354166666701</v>
      </c>
      <c r="E750" s="40">
        <v>41403.672222222202</v>
      </c>
      <c r="F750" s="40">
        <v>41403.630555555603</v>
      </c>
      <c r="G750" t="s">
        <v>29</v>
      </c>
      <c r="H750">
        <v>60000012474119</v>
      </c>
      <c r="I750" t="s">
        <v>2416</v>
      </c>
      <c r="J750" t="s">
        <v>2417</v>
      </c>
      <c r="K750" t="s">
        <v>32</v>
      </c>
      <c r="L750">
        <v>4</v>
      </c>
      <c r="M750" t="s">
        <v>33</v>
      </c>
      <c r="N750">
        <v>60000015461254</v>
      </c>
      <c r="O750">
        <v>60000016462672</v>
      </c>
      <c r="P750">
        <v>144247000000606</v>
      </c>
      <c r="R750" t="s">
        <v>34</v>
      </c>
      <c r="S750" t="s">
        <v>35</v>
      </c>
      <c r="T750" t="s">
        <v>36</v>
      </c>
      <c r="W750" t="s">
        <v>37</v>
      </c>
      <c r="AC750" t="s">
        <v>4957</v>
      </c>
      <c r="AD750" t="s">
        <v>1452</v>
      </c>
      <c r="AE750" s="14" t="str">
        <f t="shared" si="812"/>
        <v>FALAR DE REGATE DE EFV E CASOS E FREGU/ÊNCIA ENTREGUEI MATERIAL DE DR LAURO, NÃO FEZ COMENTÁRIOS, FALAMOS SOBRE A IMPORTÃNICA DO DIAGNÓSTICO</v>
      </c>
      <c r="AF750" s="14" t="str">
        <f t="shared" si="822"/>
        <v>FALAR DE REGATE DE EFV E CASOS E FREGU/ÊNCIA ENTREGUEI MATERIAL DE DR LAURO, NÃO FEZ COMENTÁRIOS, FALAMOS SOBRE A IMPORTÃNICA DO DIAGNÓSTICO</v>
      </c>
      <c r="AG750" s="14">
        <f t="shared" si="823"/>
        <v>1</v>
      </c>
      <c r="AH750" s="14">
        <f t="shared" ref="AH750:AL750" si="865">IFERROR(FIND("#",$AF750,AG750+1),LEN($AF750)+1)</f>
        <v>141</v>
      </c>
      <c r="AI750" s="14">
        <f t="shared" si="865"/>
        <v>141</v>
      </c>
      <c r="AJ750" s="14">
        <f t="shared" si="865"/>
        <v>141</v>
      </c>
      <c r="AK750" s="14">
        <f t="shared" si="865"/>
        <v>141</v>
      </c>
      <c r="AL750" s="14">
        <f t="shared" si="865"/>
        <v>141</v>
      </c>
      <c r="AM750" s="14" t="str">
        <f t="shared" si="844"/>
        <v>FALAR DE REGATE DE EFV E CASOS E FREGU/ÊNCIA ENTREGUEI MATERIAL DE DR LAURO, NÃO FEZ COMENTÁRIOS, FALAMOS SOBRE A IMPORTÃNICA DO DIAGNÓSTICO</v>
      </c>
      <c r="AN750" s="14" t="str">
        <f t="shared" si="845"/>
        <v/>
      </c>
      <c r="AO750" s="14" t="str">
        <f t="shared" si="846"/>
        <v/>
      </c>
      <c r="AP750" s="14" t="str">
        <f t="shared" si="847"/>
        <v/>
      </c>
      <c r="AQ750" s="14" t="str">
        <f t="shared" si="848"/>
        <v/>
      </c>
      <c r="AR750" s="14" t="str">
        <f t="shared" si="849"/>
        <v/>
      </c>
    </row>
    <row r="751" spans="1:44" x14ac:dyDescent="0.25">
      <c r="A751">
        <v>1</v>
      </c>
      <c r="B751" t="s">
        <v>28</v>
      </c>
      <c r="C751">
        <v>392107</v>
      </c>
      <c r="D751" s="40">
        <v>41403.354166666701</v>
      </c>
      <c r="E751" s="40">
        <v>41403.670833333301</v>
      </c>
      <c r="F751" s="40">
        <v>41403.629166666702</v>
      </c>
      <c r="G751" t="s">
        <v>29</v>
      </c>
      <c r="H751">
        <v>60000012474119</v>
      </c>
      <c r="I751" t="s">
        <v>2416</v>
      </c>
      <c r="J751" t="s">
        <v>2417</v>
      </c>
      <c r="K751" t="s">
        <v>32</v>
      </c>
      <c r="L751">
        <v>4</v>
      </c>
      <c r="M751" t="s">
        <v>33</v>
      </c>
      <c r="N751">
        <v>60000015461254</v>
      </c>
      <c r="O751">
        <v>60000016462672</v>
      </c>
      <c r="P751">
        <v>144247000000600</v>
      </c>
      <c r="R751" t="s">
        <v>34</v>
      </c>
      <c r="S751" t="s">
        <v>35</v>
      </c>
      <c r="T751" t="s">
        <v>36</v>
      </c>
      <c r="W751" t="s">
        <v>37</v>
      </c>
      <c r="AC751" t="s">
        <v>4958</v>
      </c>
      <c r="AD751" t="s">
        <v>1452</v>
      </c>
      <c r="AE751" s="14" t="str">
        <f t="shared" si="812"/>
        <v>Falar de opção de tratar PAC com DRC ENTREGUEI MATERIAL DO DR LAURO E NAO FEZ NENHUM COMENTÁRIO, DISSE QUE IRIA LER.</v>
      </c>
      <c r="AF751" s="14" t="str">
        <f t="shared" si="822"/>
        <v>Falar de opção de tratar PAC com DRC ENTREGUEI MATERIAL DO DR LAURO E NAO FEZ NENHUM COMENTÁRIO, DISSE QUE IRIA LER.</v>
      </c>
      <c r="AG751" s="14">
        <f t="shared" si="823"/>
        <v>1</v>
      </c>
      <c r="AH751" s="14">
        <f t="shared" ref="AH751:AL751" si="866">IFERROR(FIND("#",$AF751,AG751+1),LEN($AF751)+1)</f>
        <v>117</v>
      </c>
      <c r="AI751" s="14">
        <f t="shared" si="866"/>
        <v>117</v>
      </c>
      <c r="AJ751" s="14">
        <f t="shared" si="866"/>
        <v>117</v>
      </c>
      <c r="AK751" s="14">
        <f t="shared" si="866"/>
        <v>117</v>
      </c>
      <c r="AL751" s="14">
        <f t="shared" si="866"/>
        <v>117</v>
      </c>
      <c r="AM751" s="14" t="str">
        <f t="shared" si="844"/>
        <v>Falar de opção de tratar PAC com DRC ENTREGUEI MATERIAL DO DR LAURO E NAO FEZ NENHUM COMENTÁRIO, DISSE QUE IRIA LER.</v>
      </c>
      <c r="AN751" s="14" t="str">
        <f t="shared" si="845"/>
        <v/>
      </c>
      <c r="AO751" s="14" t="str">
        <f t="shared" si="846"/>
        <v/>
      </c>
      <c r="AP751" s="14" t="str">
        <f t="shared" si="847"/>
        <v/>
      </c>
      <c r="AQ751" s="14" t="str">
        <f t="shared" si="848"/>
        <v/>
      </c>
      <c r="AR751" s="14" t="str">
        <f t="shared" si="849"/>
        <v/>
      </c>
    </row>
    <row r="752" spans="1:44" x14ac:dyDescent="0.25">
      <c r="A752">
        <v>1</v>
      </c>
      <c r="B752" t="s">
        <v>28</v>
      </c>
      <c r="C752">
        <v>392107</v>
      </c>
      <c r="D752" s="40">
        <v>41403.333333333299</v>
      </c>
      <c r="E752" s="40">
        <v>41403.666666666701</v>
      </c>
      <c r="F752" s="40">
        <v>41403.625</v>
      </c>
      <c r="G752" t="s">
        <v>29</v>
      </c>
      <c r="H752">
        <v>60000012361031</v>
      </c>
      <c r="I752" t="s">
        <v>2430</v>
      </c>
      <c r="J752" t="s">
        <v>2431</v>
      </c>
      <c r="K752" t="s">
        <v>32</v>
      </c>
      <c r="L752">
        <v>4</v>
      </c>
      <c r="M752" t="s">
        <v>33</v>
      </c>
      <c r="N752">
        <v>60000015461254</v>
      </c>
      <c r="O752">
        <v>60000016462672</v>
      </c>
      <c r="P752">
        <v>144247000000576</v>
      </c>
      <c r="R752" t="s">
        <v>34</v>
      </c>
      <c r="S752" t="s">
        <v>35</v>
      </c>
      <c r="T752" t="s">
        <v>36</v>
      </c>
      <c r="W752" t="s">
        <v>37</v>
      </c>
      <c r="AC752" t="s">
        <v>4959</v>
      </c>
      <c r="AD752" t="s">
        <v>1452</v>
      </c>
      <c r="AE752" s="14" t="str">
        <f t="shared" si="812"/>
        <v>COMO TRATA DRC CRITÉRIOS. #entreguei o material  do Dr Lauro , não fez nenhuma observação, discutimos a importânia do diagnóstico do RIM p/ pac que vivem com HIV</v>
      </c>
      <c r="AF752" s="14" t="str">
        <f t="shared" si="822"/>
        <v>COMO TRATA DRC CRITÉRIOS. #entreguei o material  do Dr Lauro , não fez nenhuma observação, discutimos a importânia do diagnóstico do RIM p/ pac que vivem com HIV</v>
      </c>
      <c r="AG752" s="14">
        <f t="shared" si="823"/>
        <v>27</v>
      </c>
      <c r="AH752" s="14">
        <f t="shared" ref="AH752:AL752" si="867">IFERROR(FIND("#",$AF752,AG752+1),LEN($AF752)+1)</f>
        <v>162</v>
      </c>
      <c r="AI752" s="14">
        <f t="shared" si="867"/>
        <v>162</v>
      </c>
      <c r="AJ752" s="14">
        <f t="shared" si="867"/>
        <v>162</v>
      </c>
      <c r="AK752" s="14">
        <f t="shared" si="867"/>
        <v>162</v>
      </c>
      <c r="AL752" s="14">
        <f t="shared" si="867"/>
        <v>162</v>
      </c>
      <c r="AM752" s="14" t="str">
        <f t="shared" si="844"/>
        <v>#entreguei o material  do Dr Lauro , não fez nenhuma observação, discutimos a importânia do diagnóstico do RIM p/ pac que vivem com HIV</v>
      </c>
      <c r="AN752" s="14" t="str">
        <f t="shared" si="845"/>
        <v/>
      </c>
      <c r="AO752" s="14" t="str">
        <f t="shared" si="846"/>
        <v/>
      </c>
      <c r="AP752" s="14" t="str">
        <f t="shared" si="847"/>
        <v/>
      </c>
      <c r="AQ752" s="14" t="str">
        <f t="shared" si="848"/>
        <v/>
      </c>
      <c r="AR752" s="14" t="str">
        <f t="shared" si="849"/>
        <v/>
      </c>
    </row>
    <row r="753" spans="1:44" x14ac:dyDescent="0.25">
      <c r="A753">
        <v>1</v>
      </c>
      <c r="B753" t="s">
        <v>28</v>
      </c>
      <c r="C753">
        <v>392107</v>
      </c>
      <c r="D753" s="40">
        <v>41402.489583333299</v>
      </c>
      <c r="E753" s="40">
        <v>41402.982638888898</v>
      </c>
      <c r="F753" s="40">
        <v>41403.377083333296</v>
      </c>
      <c r="G753" t="s">
        <v>29</v>
      </c>
      <c r="H753">
        <v>60000012527071</v>
      </c>
      <c r="I753" t="s">
        <v>4960</v>
      </c>
      <c r="J753" t="s">
        <v>4961</v>
      </c>
      <c r="K753" t="s">
        <v>32</v>
      </c>
      <c r="L753">
        <v>4</v>
      </c>
      <c r="M753" t="s">
        <v>33</v>
      </c>
      <c r="N753">
        <v>60000015461254</v>
      </c>
      <c r="O753">
        <v>60000016462672</v>
      </c>
      <c r="P753">
        <v>157339000000452</v>
      </c>
      <c r="R753" t="s">
        <v>34</v>
      </c>
      <c r="S753" t="s">
        <v>35</v>
      </c>
      <c r="T753" t="s">
        <v>36</v>
      </c>
      <c r="W753" t="s">
        <v>37</v>
      </c>
      <c r="AC753" t="s">
        <v>4962</v>
      </c>
      <c r="AD753" t="s">
        <v>1490</v>
      </c>
      <c r="AE753" s="14" t="str">
        <f t="shared" si="812"/>
        <v>Discutimos sobre consenso.</v>
      </c>
      <c r="AF753" s="14" t="str">
        <f t="shared" si="822"/>
        <v>Discutimos sobre consenso.</v>
      </c>
      <c r="AG753" s="14">
        <f t="shared" si="823"/>
        <v>1</v>
      </c>
      <c r="AH753" s="14">
        <f t="shared" ref="AH753:AL753" si="868">IFERROR(FIND("#",$AF753,AG753+1),LEN($AF753)+1)</f>
        <v>27</v>
      </c>
      <c r="AI753" s="14">
        <f t="shared" si="868"/>
        <v>27</v>
      </c>
      <c r="AJ753" s="14">
        <f t="shared" si="868"/>
        <v>27</v>
      </c>
      <c r="AK753" s="14">
        <f t="shared" si="868"/>
        <v>27</v>
      </c>
      <c r="AL753" s="14">
        <f t="shared" si="868"/>
        <v>27</v>
      </c>
      <c r="AM753" s="14" t="str">
        <f t="shared" si="844"/>
        <v>Discutimos sobre consenso.</v>
      </c>
      <c r="AN753" s="14" t="str">
        <f t="shared" si="845"/>
        <v/>
      </c>
      <c r="AO753" s="14" t="str">
        <f t="shared" si="846"/>
        <v/>
      </c>
      <c r="AP753" s="14" t="str">
        <f t="shared" si="847"/>
        <v/>
      </c>
      <c r="AQ753" s="14" t="str">
        <f t="shared" si="848"/>
        <v/>
      </c>
      <c r="AR753" s="14" t="str">
        <f t="shared" si="849"/>
        <v/>
      </c>
    </row>
    <row r="754" spans="1:44" x14ac:dyDescent="0.25">
      <c r="A754">
        <v>1</v>
      </c>
      <c r="B754" t="s">
        <v>28</v>
      </c>
      <c r="C754">
        <v>392107</v>
      </c>
      <c r="D754" s="40">
        <v>41402.474999999999</v>
      </c>
      <c r="E754" s="40">
        <v>41402.9777777778</v>
      </c>
      <c r="F754" s="40">
        <v>41403.377083333296</v>
      </c>
      <c r="G754" t="s">
        <v>29</v>
      </c>
      <c r="H754">
        <v>60000012480283</v>
      </c>
      <c r="I754" t="s">
        <v>493</v>
      </c>
      <c r="J754" t="s">
        <v>4963</v>
      </c>
      <c r="K754" t="s">
        <v>32</v>
      </c>
      <c r="L754">
        <v>4</v>
      </c>
      <c r="M754" t="s">
        <v>33</v>
      </c>
      <c r="N754">
        <v>60000015461254</v>
      </c>
      <c r="O754">
        <v>60000016462672</v>
      </c>
      <c r="P754">
        <v>157339000000429</v>
      </c>
      <c r="R754" t="s">
        <v>34</v>
      </c>
      <c r="S754" t="s">
        <v>35</v>
      </c>
      <c r="T754" t="s">
        <v>36</v>
      </c>
      <c r="W754" t="s">
        <v>37</v>
      </c>
      <c r="AC754" t="s">
        <v>4964</v>
      </c>
      <c r="AD754" t="s">
        <v>1490</v>
      </c>
      <c r="AE754" s="14" t="str">
        <f t="shared" si="812"/>
        <v>#OPV REFORÇAR DIFERENCIAÇÃO KLT X ATV E DRC QUAL CRITÉRIO DE AVALIAÇÃO .Material do DR Lauro, não fez comentários.</v>
      </c>
      <c r="AF754" s="14" t="str">
        <f t="shared" si="822"/>
        <v>#OPV REFORÇAR DIFERENCIAÇÃO KLT X ATV E DRC QUAL CRITÉRIO DE AVALIAÇÃO .Material do DR Lauro, não fez comentários.</v>
      </c>
      <c r="AG754" s="14">
        <f t="shared" si="823"/>
        <v>1</v>
      </c>
      <c r="AH754" s="14">
        <f t="shared" ref="AH754:AL754" si="869">IFERROR(FIND("#",$AF754,AG754+1),LEN($AF754)+1)</f>
        <v>115</v>
      </c>
      <c r="AI754" s="14">
        <f t="shared" si="869"/>
        <v>115</v>
      </c>
      <c r="AJ754" s="14">
        <f t="shared" si="869"/>
        <v>115</v>
      </c>
      <c r="AK754" s="14">
        <f t="shared" si="869"/>
        <v>115</v>
      </c>
      <c r="AL754" s="14">
        <f t="shared" si="869"/>
        <v>115</v>
      </c>
      <c r="AM754" s="14" t="str">
        <f t="shared" si="844"/>
        <v>#OPV REFORÇAR DIFERENCIAÇÃO KLT X ATV E DRC QUAL CRITÉRIO DE AVALIAÇÃO .Material do DR Lauro, não fez comentários.</v>
      </c>
      <c r="AN754" s="14" t="str">
        <f t="shared" si="845"/>
        <v/>
      </c>
      <c r="AO754" s="14" t="str">
        <f t="shared" si="846"/>
        <v/>
      </c>
      <c r="AP754" s="14" t="str">
        <f t="shared" si="847"/>
        <v/>
      </c>
      <c r="AQ754" s="14" t="str">
        <f t="shared" si="848"/>
        <v/>
      </c>
      <c r="AR754" s="14" t="str">
        <f t="shared" si="849"/>
        <v/>
      </c>
    </row>
    <row r="755" spans="1:44" x14ac:dyDescent="0.25">
      <c r="A755">
        <v>1</v>
      </c>
      <c r="B755" t="s">
        <v>28</v>
      </c>
      <c r="C755">
        <v>392107</v>
      </c>
      <c r="D755" s="40">
        <v>41402.416666666701</v>
      </c>
      <c r="E755" s="40">
        <v>41403.431250000001</v>
      </c>
      <c r="F755" s="40">
        <v>41403.528472222199</v>
      </c>
      <c r="G755" t="s">
        <v>29</v>
      </c>
      <c r="H755">
        <v>60000012380019</v>
      </c>
      <c r="I755" t="s">
        <v>497</v>
      </c>
      <c r="J755" t="s">
        <v>498</v>
      </c>
      <c r="K755" t="s">
        <v>41</v>
      </c>
      <c r="L755">
        <v>4</v>
      </c>
      <c r="M755" t="s">
        <v>33</v>
      </c>
      <c r="N755">
        <v>60000015461254</v>
      </c>
      <c r="O755">
        <v>60000016462672</v>
      </c>
      <c r="P755">
        <v>157339000000459</v>
      </c>
      <c r="R755" t="s">
        <v>34</v>
      </c>
      <c r="S755" t="s">
        <v>35</v>
      </c>
      <c r="T755" t="s">
        <v>36</v>
      </c>
      <c r="W755" t="s">
        <v>37</v>
      </c>
      <c r="AC755" t="s">
        <v>4965</v>
      </c>
      <c r="AD755" t="s">
        <v>1490</v>
      </c>
      <c r="AE755" s="14" t="str">
        <f t="shared" si="812"/>
        <v>#OPV FALAR DE KLT X ATV PAC COM DRC OPINIÃO.ELOGIOU ATHUS PELA ÉTICA E NÍVEL DAS PALESTRAS.</v>
      </c>
      <c r="AF755" s="14" t="str">
        <f t="shared" si="822"/>
        <v>#OPV FALAR DE KLT X ATV PAC COM DRC OPINIÃO.ELOGIOU ATHUS PELA ÉTICA E NÍVEL DAS PALESTRAS.</v>
      </c>
      <c r="AG755" s="14">
        <f t="shared" si="823"/>
        <v>1</v>
      </c>
      <c r="AH755" s="14">
        <f t="shared" ref="AH755:AL755" si="870">IFERROR(FIND("#",$AF755,AG755+1),LEN($AF755)+1)</f>
        <v>92</v>
      </c>
      <c r="AI755" s="14">
        <f t="shared" si="870"/>
        <v>92</v>
      </c>
      <c r="AJ755" s="14">
        <f t="shared" si="870"/>
        <v>92</v>
      </c>
      <c r="AK755" s="14">
        <f t="shared" si="870"/>
        <v>92</v>
      </c>
      <c r="AL755" s="14">
        <f t="shared" si="870"/>
        <v>92</v>
      </c>
      <c r="AM755" s="14" t="str">
        <f t="shared" si="844"/>
        <v>#OPV FALAR DE KLT X ATV PAC COM DRC OPINIÃO.ELOGIOU ATHUS PELA ÉTICA E NÍVEL DAS PALESTRAS.</v>
      </c>
      <c r="AN755" s="14" t="str">
        <f t="shared" si="845"/>
        <v/>
      </c>
      <c r="AO755" s="14" t="str">
        <f t="shared" si="846"/>
        <v/>
      </c>
      <c r="AP755" s="14" t="str">
        <f t="shared" si="847"/>
        <v/>
      </c>
      <c r="AQ755" s="14" t="str">
        <f t="shared" si="848"/>
        <v/>
      </c>
      <c r="AR755" s="14" t="str">
        <f t="shared" si="849"/>
        <v/>
      </c>
    </row>
    <row r="756" spans="1:44" x14ac:dyDescent="0.25">
      <c r="A756">
        <v>1</v>
      </c>
      <c r="B756" t="s">
        <v>28</v>
      </c>
      <c r="C756">
        <v>392107</v>
      </c>
      <c r="D756" s="40">
        <v>41402.395833333299</v>
      </c>
      <c r="E756" s="40">
        <v>41402.973611111098</v>
      </c>
      <c r="F756" s="40">
        <v>41402.936111111099</v>
      </c>
      <c r="G756" t="s">
        <v>29</v>
      </c>
      <c r="H756">
        <v>60000012561747</v>
      </c>
      <c r="I756" t="s">
        <v>495</v>
      </c>
      <c r="J756" t="s">
        <v>4966</v>
      </c>
      <c r="K756" t="s">
        <v>32</v>
      </c>
      <c r="L756">
        <v>6</v>
      </c>
      <c r="M756" t="s">
        <v>33</v>
      </c>
      <c r="N756">
        <v>60000015461254</v>
      </c>
      <c r="O756">
        <v>60000016462672</v>
      </c>
      <c r="P756">
        <v>157339000000406</v>
      </c>
      <c r="R756" t="s">
        <v>34</v>
      </c>
      <c r="S756" t="s">
        <v>35</v>
      </c>
      <c r="T756" t="s">
        <v>36</v>
      </c>
      <c r="W756" t="s">
        <v>37</v>
      </c>
      <c r="AC756" t="s">
        <v>4967</v>
      </c>
      <c r="AD756" t="s">
        <v>1490</v>
      </c>
      <c r="AE756" s="14" t="str">
        <f t="shared" si="812"/>
        <v>#OPV REFORÇAR KLT X ATV DESTACAR DRC E CRITÉRIO DE AVALIAÇÃO.#MP Falamos sobre DRC e opinião sobre exames e identificação, Achou positivo material do Lauro.</v>
      </c>
      <c r="AF756" s="14" t="str">
        <f t="shared" si="822"/>
        <v>#OPV REFORÇAR KLT X ATV DESTACAR DRC E CRITÉRIO DE AVALIAÇÃO.#MP Falamos sobre DRC e opinião sobre exames e identificação, Achou positivo material do Lauro.</v>
      </c>
      <c r="AG756" s="14">
        <f t="shared" si="823"/>
        <v>1</v>
      </c>
      <c r="AH756" s="14">
        <f t="shared" ref="AH756:AL756" si="871">IFERROR(FIND("#",$AF756,AG756+1),LEN($AF756)+1)</f>
        <v>62</v>
      </c>
      <c r="AI756" s="14">
        <f t="shared" si="871"/>
        <v>157</v>
      </c>
      <c r="AJ756" s="14">
        <f t="shared" si="871"/>
        <v>157</v>
      </c>
      <c r="AK756" s="14">
        <f t="shared" si="871"/>
        <v>157</v>
      </c>
      <c r="AL756" s="14">
        <f t="shared" si="871"/>
        <v>157</v>
      </c>
      <c r="AM756" s="14" t="str">
        <f t="shared" si="844"/>
        <v>#OPV REFORÇAR KLT X ATV DESTACAR DRC E CRITÉRIO DE AVALIAÇÃO.#</v>
      </c>
      <c r="AN756" s="14" t="str">
        <f t="shared" si="845"/>
        <v>#MP Falamos sobre DRC e opinião sobre exames e identificação, Achou positivo material do Lauro.</v>
      </c>
      <c r="AO756" s="14" t="str">
        <f t="shared" si="846"/>
        <v/>
      </c>
      <c r="AP756" s="14" t="str">
        <f t="shared" si="847"/>
        <v/>
      </c>
      <c r="AQ756" s="14" t="str">
        <f t="shared" si="848"/>
        <v/>
      </c>
      <c r="AR756" s="14" t="str">
        <f t="shared" si="849"/>
        <v/>
      </c>
    </row>
    <row r="757" spans="1:44" x14ac:dyDescent="0.25">
      <c r="A757">
        <v>1</v>
      </c>
      <c r="B757" t="s">
        <v>28</v>
      </c>
      <c r="C757">
        <v>392107</v>
      </c>
      <c r="D757" s="40">
        <v>41402.333333333299</v>
      </c>
      <c r="E757" s="40">
        <v>41402.969444444403</v>
      </c>
      <c r="F757" s="40">
        <v>41402.936111111099</v>
      </c>
      <c r="G757" t="s">
        <v>29</v>
      </c>
      <c r="H757">
        <v>60000012571179</v>
      </c>
      <c r="I757" t="s">
        <v>487</v>
      </c>
      <c r="J757" t="s">
        <v>488</v>
      </c>
      <c r="K757" t="s">
        <v>32</v>
      </c>
      <c r="L757">
        <v>3</v>
      </c>
      <c r="M757" t="s">
        <v>33</v>
      </c>
      <c r="N757">
        <v>60000015461254</v>
      </c>
      <c r="O757">
        <v>60000016462672</v>
      </c>
      <c r="P757">
        <v>157339000000383</v>
      </c>
      <c r="R757" t="s">
        <v>34</v>
      </c>
      <c r="S757" t="s">
        <v>35</v>
      </c>
      <c r="T757" t="s">
        <v>36</v>
      </c>
      <c r="W757" t="s">
        <v>37</v>
      </c>
      <c r="AC757" t="s">
        <v>4968</v>
      </c>
      <c r="AD757" t="s">
        <v>1490</v>
      </c>
      <c r="AE757" s="14" t="str">
        <f t="shared" si="812"/>
        <v>#OPV MANTER LINHA DE DIFERENCIAL DE KLT X ATV E QUESTIONAR AVALIAÇÃO DE DRC.Falamos sobre DRC e opinião sobre uso de drogas neste casos.</v>
      </c>
      <c r="AF757" s="14" t="str">
        <f t="shared" si="822"/>
        <v>#OPV MANTER LINHA DE DIFERENCIAL DE KLT X ATV E QUESTIONAR AVALIAÇÃO DE DRC.Falamos sobre DRC e opinião sobre uso de drogas neste casos.</v>
      </c>
      <c r="AG757" s="14">
        <f t="shared" si="823"/>
        <v>1</v>
      </c>
      <c r="AH757" s="14">
        <f t="shared" ref="AH757:AL757" si="872">IFERROR(FIND("#",$AF757,AG757+1),LEN($AF757)+1)</f>
        <v>137</v>
      </c>
      <c r="AI757" s="14">
        <f t="shared" si="872"/>
        <v>137</v>
      </c>
      <c r="AJ757" s="14">
        <f t="shared" si="872"/>
        <v>137</v>
      </c>
      <c r="AK757" s="14">
        <f t="shared" si="872"/>
        <v>137</v>
      </c>
      <c r="AL757" s="14">
        <f t="shared" si="872"/>
        <v>137</v>
      </c>
      <c r="AM757" s="14" t="str">
        <f t="shared" si="844"/>
        <v>#OPV MANTER LINHA DE DIFERENCIAL DE KLT X ATV E QUESTIONAR AVALIAÇÃO DE DRC.Falamos sobre DRC e opinião sobre uso de drogas neste casos.</v>
      </c>
      <c r="AN757" s="14" t="str">
        <f t="shared" si="845"/>
        <v/>
      </c>
      <c r="AO757" s="14" t="str">
        <f t="shared" si="846"/>
        <v/>
      </c>
      <c r="AP757" s="14" t="str">
        <f t="shared" si="847"/>
        <v/>
      </c>
      <c r="AQ757" s="14" t="str">
        <f t="shared" si="848"/>
        <v/>
      </c>
      <c r="AR757" s="14" t="str">
        <f t="shared" si="849"/>
        <v/>
      </c>
    </row>
    <row r="758" spans="1:44" x14ac:dyDescent="0.25">
      <c r="A758">
        <v>1</v>
      </c>
      <c r="B758" t="s">
        <v>28</v>
      </c>
      <c r="C758">
        <v>392107</v>
      </c>
      <c r="D758" s="40">
        <v>41401.686111111099</v>
      </c>
      <c r="E758" s="40">
        <v>41401.735416666699</v>
      </c>
      <c r="F758" s="40">
        <v>41401.7590277778</v>
      </c>
      <c r="G758" t="s">
        <v>29</v>
      </c>
      <c r="H758">
        <v>60000012383715</v>
      </c>
      <c r="I758" t="s">
        <v>481</v>
      </c>
      <c r="J758" t="s">
        <v>482</v>
      </c>
      <c r="K758" t="s">
        <v>32</v>
      </c>
      <c r="L758">
        <v>3</v>
      </c>
      <c r="M758" t="s">
        <v>33</v>
      </c>
      <c r="N758">
        <v>60000015461254</v>
      </c>
      <c r="O758">
        <v>60000016462672</v>
      </c>
      <c r="P758">
        <v>157339000000337</v>
      </c>
      <c r="R758" t="s">
        <v>34</v>
      </c>
      <c r="S758" t="s">
        <v>35</v>
      </c>
      <c r="T758" t="s">
        <v>36</v>
      </c>
      <c r="W758" t="s">
        <v>37</v>
      </c>
      <c r="AC758" t="s">
        <v>4969</v>
      </c>
      <c r="AD758" t="s">
        <v>1490</v>
      </c>
      <c r="AE758" s="14" t="str">
        <f t="shared" si="812"/>
        <v>#OPV FALAR DE KLT X ATV E DRC. ESTIMULAR OPINIÃODRC.Falamos sobre DRC e opinião sobre uso de drogas neste casos.Concordou restrição uso ATV.</v>
      </c>
      <c r="AF758" s="14" t="str">
        <f t="shared" si="822"/>
        <v>#OPV FALAR DE KLT X ATV E DRC. ESTIMULAR OPINIÃODRC.Falamos sobre DRC e opinião sobre uso de drogas neste casos.Concordou restrição uso ATV.</v>
      </c>
      <c r="AG758" s="14">
        <f t="shared" si="823"/>
        <v>1</v>
      </c>
      <c r="AH758" s="14">
        <f t="shared" ref="AH758:AL758" si="873">IFERROR(FIND("#",$AF758,AG758+1),LEN($AF758)+1)</f>
        <v>141</v>
      </c>
      <c r="AI758" s="14">
        <f t="shared" si="873"/>
        <v>141</v>
      </c>
      <c r="AJ758" s="14">
        <f t="shared" si="873"/>
        <v>141</v>
      </c>
      <c r="AK758" s="14">
        <f t="shared" si="873"/>
        <v>141</v>
      </c>
      <c r="AL758" s="14">
        <f t="shared" si="873"/>
        <v>141</v>
      </c>
      <c r="AM758" s="14" t="str">
        <f t="shared" si="844"/>
        <v>#OPV FALAR DE KLT X ATV E DRC. ESTIMULAR OPINIÃODRC.Falamos sobre DRC e opinião sobre uso de drogas neste casos.Concordou restrição uso ATV.</v>
      </c>
      <c r="AN758" s="14" t="str">
        <f t="shared" si="845"/>
        <v/>
      </c>
      <c r="AO758" s="14" t="str">
        <f t="shared" si="846"/>
        <v/>
      </c>
      <c r="AP758" s="14" t="str">
        <f t="shared" si="847"/>
        <v/>
      </c>
      <c r="AQ758" s="14" t="str">
        <f t="shared" si="848"/>
        <v/>
      </c>
      <c r="AR758" s="14" t="str">
        <f t="shared" si="849"/>
        <v/>
      </c>
    </row>
    <row r="759" spans="1:44" x14ac:dyDescent="0.25">
      <c r="A759">
        <v>1</v>
      </c>
      <c r="B759" t="s">
        <v>28</v>
      </c>
      <c r="C759">
        <v>392107</v>
      </c>
      <c r="D759" s="40">
        <v>41401.488888888904</v>
      </c>
      <c r="E759" s="40">
        <v>41401.659027777801</v>
      </c>
      <c r="F759" s="40">
        <v>41401.661805555603</v>
      </c>
      <c r="G759" t="s">
        <v>29</v>
      </c>
      <c r="H759">
        <v>60000012404751</v>
      </c>
      <c r="I759" t="s">
        <v>500</v>
      </c>
      <c r="J759" t="s">
        <v>501</v>
      </c>
      <c r="K759" t="s">
        <v>32</v>
      </c>
      <c r="L759">
        <v>6</v>
      </c>
      <c r="M759" t="s">
        <v>33</v>
      </c>
      <c r="N759">
        <v>60000015461254</v>
      </c>
      <c r="O759">
        <v>60000016462672</v>
      </c>
      <c r="P759">
        <v>157339000000291</v>
      </c>
      <c r="R759" t="s">
        <v>34</v>
      </c>
      <c r="S759" t="s">
        <v>35</v>
      </c>
      <c r="T759" t="s">
        <v>36</v>
      </c>
      <c r="W759" t="s">
        <v>37</v>
      </c>
      <c r="AC759" t="s">
        <v>4970</v>
      </c>
      <c r="AD759" t="s">
        <v>1490</v>
      </c>
      <c r="AE759" s="14" t="str">
        <f t="shared" si="812"/>
        <v>#OPV KLT X ATV DRC QUESTIONAR AALIACOESFALEI DE DRC GOSTOU DOS#MP ALGORITIMOS DO MATERIAL DO LAURO, ACHOU MUITO POSITIVO.@MKT CONVERSAMOS SOBRE CONSENSO E RESGATE DO EFV, RECLAMOU DO CONSENSO SOBRE RESGATE DO EFV COM KLT,3TC E TNF, ACHOU O ESTDO CITADO TAILANDES FRACO.</v>
      </c>
      <c r="AF759" s="14" t="str">
        <f t="shared" si="822"/>
        <v>#OPV KLT X ATV DRC QUESTIONAR AALIACOESFALEI DE DRC GOSTOU DOS#MP ALGORITIMOS DO MATERIAL DO LAURO, ACHOU MUITO POSITIVO.@MKT CONVERSAMOS SOBRE CONSENSO E RESGATE DO EFV, RECLAMOU DO CONSENSO SOBRE RESGATE DO EFV COM KLT,3TC E TNF, ACHOU O ESTDO CITADO TAILANDES FRACO.</v>
      </c>
      <c r="AG759" s="14">
        <f t="shared" si="823"/>
        <v>1</v>
      </c>
      <c r="AH759" s="14">
        <f t="shared" ref="AH759:AL759" si="874">IFERROR(FIND("#",$AF759,AG759+1),LEN($AF759)+1)</f>
        <v>63</v>
      </c>
      <c r="AI759" s="14">
        <f t="shared" si="874"/>
        <v>270</v>
      </c>
      <c r="AJ759" s="14">
        <f t="shared" si="874"/>
        <v>270</v>
      </c>
      <c r="AK759" s="14">
        <f t="shared" si="874"/>
        <v>270</v>
      </c>
      <c r="AL759" s="14">
        <f t="shared" si="874"/>
        <v>270</v>
      </c>
      <c r="AM759" s="14" t="str">
        <f t="shared" si="844"/>
        <v>#OPV KLT X ATV DRC QUESTIONAR AALIACOESFALEI DE DRC GOSTOU DOS#</v>
      </c>
      <c r="AN759" s="14" t="str">
        <f t="shared" si="845"/>
        <v>#MP ALGORITIMOS DO MATERIAL DO LAURO, ACHOU MUITO POSITIVO.@MKT CONVERSAMOS SOBRE CONSENSO E RESGATE DO EFV, RECLAMOU DO CONSENSO SOBRE RESGATE DO EFV COM KLT,3TC E TNF, ACHOU O ESTDO CITADO TAILANDES FRACO.</v>
      </c>
      <c r="AO759" s="14" t="str">
        <f t="shared" si="846"/>
        <v/>
      </c>
      <c r="AP759" s="14" t="str">
        <f t="shared" si="847"/>
        <v/>
      </c>
      <c r="AQ759" s="14" t="str">
        <f t="shared" si="848"/>
        <v/>
      </c>
      <c r="AR759" s="14" t="str">
        <f t="shared" si="849"/>
        <v/>
      </c>
    </row>
    <row r="760" spans="1:44" x14ac:dyDescent="0.25">
      <c r="A760">
        <v>1</v>
      </c>
      <c r="B760" t="s">
        <v>28</v>
      </c>
      <c r="C760">
        <v>392107</v>
      </c>
      <c r="D760" s="40">
        <v>41401.458333333299</v>
      </c>
      <c r="E760" s="40">
        <v>41401.750694444403</v>
      </c>
      <c r="F760" s="40">
        <v>41401.7590277778</v>
      </c>
      <c r="G760" t="s">
        <v>29</v>
      </c>
      <c r="H760">
        <v>60000012267203</v>
      </c>
      <c r="I760" t="s">
        <v>484</v>
      </c>
      <c r="J760" t="s">
        <v>485</v>
      </c>
      <c r="K760" t="s">
        <v>32</v>
      </c>
      <c r="L760">
        <v>3</v>
      </c>
      <c r="M760" t="s">
        <v>33</v>
      </c>
      <c r="N760">
        <v>60000015461254</v>
      </c>
      <c r="O760">
        <v>60000016462672</v>
      </c>
      <c r="P760">
        <v>157339000000360</v>
      </c>
      <c r="R760" t="s">
        <v>34</v>
      </c>
      <c r="S760" t="s">
        <v>35</v>
      </c>
      <c r="T760" t="s">
        <v>36</v>
      </c>
      <c r="W760" t="s">
        <v>37</v>
      </c>
      <c r="AC760" t="s">
        <v>4971</v>
      </c>
      <c r="AD760" t="s">
        <v>1490</v>
      </c>
      <c r="AE760" s="14" t="str">
        <f t="shared" si="812"/>
        <v>#OPV MANTER COMENTÁRIOS SORE DIFERENCIAL DE KLT X ATV E DANO RENAL DE ATV E TFV.CONCORDOU COM ALGORITMO DE ATENÇÃO AO RIM E INVESTIGAÇÃO DE PERDA DE MASSA ÓSSEA.</v>
      </c>
      <c r="AF760" s="14" t="str">
        <f t="shared" si="822"/>
        <v>#OPV MANTER COMENTÁRIOS SORE DIFERENCIAL DE KLT X ATV E DANO RENAL DE ATV E TFV.CONCORDOU COM ALGORITMO DE ATENÇÃO AO RIM E INVESTIGAÇÃO DE PERDA DE MASSA ÓSSEA.</v>
      </c>
      <c r="AG760" s="14">
        <f t="shared" si="823"/>
        <v>1</v>
      </c>
      <c r="AH760" s="14">
        <f t="shared" ref="AH760:AL760" si="875">IFERROR(FIND("#",$AF760,AG760+1),LEN($AF760)+1)</f>
        <v>162</v>
      </c>
      <c r="AI760" s="14">
        <f t="shared" si="875"/>
        <v>162</v>
      </c>
      <c r="AJ760" s="14">
        <f t="shared" si="875"/>
        <v>162</v>
      </c>
      <c r="AK760" s="14">
        <f t="shared" si="875"/>
        <v>162</v>
      </c>
      <c r="AL760" s="14">
        <f t="shared" si="875"/>
        <v>162</v>
      </c>
      <c r="AM760" s="14" t="str">
        <f t="shared" si="844"/>
        <v>#OPV MANTER COMENTÁRIOS SORE DIFERENCIAL DE KLT X ATV E DANO RENAL DE ATV E TFV.CONCORDOU COM ALGORITMO DE ATENÇÃO AO RIM E INVESTIGAÇÃO DE PERDA DE MASSA ÓSSEA.</v>
      </c>
      <c r="AN760" s="14" t="str">
        <f t="shared" si="845"/>
        <v/>
      </c>
      <c r="AO760" s="14" t="str">
        <f t="shared" si="846"/>
        <v/>
      </c>
      <c r="AP760" s="14" t="str">
        <f t="shared" si="847"/>
        <v/>
      </c>
      <c r="AQ760" s="14" t="str">
        <f t="shared" si="848"/>
        <v/>
      </c>
      <c r="AR760" s="14" t="str">
        <f t="shared" si="849"/>
        <v/>
      </c>
    </row>
    <row r="761" spans="1:44" x14ac:dyDescent="0.25">
      <c r="A761">
        <v>1</v>
      </c>
      <c r="B761" t="s">
        <v>28</v>
      </c>
      <c r="C761">
        <v>392107</v>
      </c>
      <c r="D761" s="40">
        <v>41401.410416666702</v>
      </c>
      <c r="E761" s="40">
        <v>41401.661805555603</v>
      </c>
      <c r="F761" s="40">
        <v>41401.7590277778</v>
      </c>
      <c r="G761" t="s">
        <v>29</v>
      </c>
      <c r="H761">
        <v>60000012528139</v>
      </c>
      <c r="I761" t="s">
        <v>503</v>
      </c>
      <c r="J761" t="s">
        <v>504</v>
      </c>
      <c r="K761" t="s">
        <v>32</v>
      </c>
      <c r="L761">
        <v>6</v>
      </c>
      <c r="M761" t="s">
        <v>33</v>
      </c>
      <c r="N761">
        <v>60000015461254</v>
      </c>
      <c r="O761">
        <v>60000016462672</v>
      </c>
      <c r="P761">
        <v>157339000000314</v>
      </c>
      <c r="R761" t="s">
        <v>34</v>
      </c>
      <c r="S761" t="s">
        <v>35</v>
      </c>
      <c r="T761" t="s">
        <v>36</v>
      </c>
      <c r="W761" t="s">
        <v>37</v>
      </c>
      <c r="AC761" t="s">
        <v>4972</v>
      </c>
      <c r="AD761" t="s">
        <v>1490</v>
      </c>
      <c r="AE761" s="14" t="str">
        <f t="shared" si="812"/>
        <v>#OPV REFORÇAR MAIS CONDIÇÕES DE VANTAGENS DE KLT X ATV PRINCIPALMENTE DRC.DRC.Falamos sobre DRC e opinião sobre uso de drogas neste casos.</v>
      </c>
      <c r="AF761" s="14" t="str">
        <f t="shared" si="822"/>
        <v>#OPV REFORÇAR MAIS CONDIÇÕES DE VANTAGENS DE KLT X ATV PRINCIPALMENTE DRC.DRC.Falamos sobre DRC e opinião sobre uso de drogas neste casos.</v>
      </c>
      <c r="AG761" s="14">
        <f t="shared" si="823"/>
        <v>1</v>
      </c>
      <c r="AH761" s="14">
        <f t="shared" ref="AH761:AL761" si="876">IFERROR(FIND("#",$AF761,AG761+1),LEN($AF761)+1)</f>
        <v>139</v>
      </c>
      <c r="AI761" s="14">
        <f t="shared" si="876"/>
        <v>139</v>
      </c>
      <c r="AJ761" s="14">
        <f t="shared" si="876"/>
        <v>139</v>
      </c>
      <c r="AK761" s="14">
        <f t="shared" si="876"/>
        <v>139</v>
      </c>
      <c r="AL761" s="14">
        <f t="shared" si="876"/>
        <v>139</v>
      </c>
      <c r="AM761" s="14" t="str">
        <f t="shared" si="844"/>
        <v>#OPV REFORÇAR MAIS CONDIÇÕES DE VANTAGENS DE KLT X ATV PRINCIPALMENTE DRC.DRC.Falamos sobre DRC e opinião sobre uso de drogas neste casos.</v>
      </c>
      <c r="AN761" s="14" t="str">
        <f t="shared" si="845"/>
        <v/>
      </c>
      <c r="AO761" s="14" t="str">
        <f t="shared" si="846"/>
        <v/>
      </c>
      <c r="AP761" s="14" t="str">
        <f t="shared" si="847"/>
        <v/>
      </c>
      <c r="AQ761" s="14" t="str">
        <f t="shared" si="848"/>
        <v/>
      </c>
      <c r="AR761" s="14" t="str">
        <f t="shared" si="849"/>
        <v/>
      </c>
    </row>
    <row r="762" spans="1:44" x14ac:dyDescent="0.25">
      <c r="A762">
        <v>1</v>
      </c>
      <c r="B762" t="s">
        <v>28</v>
      </c>
      <c r="C762">
        <v>392107</v>
      </c>
      <c r="D762" s="40">
        <v>41401.401388888902</v>
      </c>
      <c r="E762" s="40">
        <v>41401.652777777803</v>
      </c>
      <c r="F762" s="40">
        <v>41401.661805555603</v>
      </c>
      <c r="G762" t="s">
        <v>29</v>
      </c>
      <c r="H762">
        <v>60000012306407</v>
      </c>
      <c r="I762" t="s">
        <v>4973</v>
      </c>
      <c r="J762" t="s">
        <v>4974</v>
      </c>
      <c r="K762" t="s">
        <v>32</v>
      </c>
      <c r="L762">
        <v>6</v>
      </c>
      <c r="M762" t="s">
        <v>33</v>
      </c>
      <c r="N762">
        <v>60000015461254</v>
      </c>
      <c r="O762">
        <v>60000016462672</v>
      </c>
      <c r="P762">
        <v>157339000000268</v>
      </c>
      <c r="R762" t="s">
        <v>34</v>
      </c>
      <c r="S762" t="s">
        <v>35</v>
      </c>
      <c r="T762" t="s">
        <v>36</v>
      </c>
      <c r="W762" t="s">
        <v>37</v>
      </c>
      <c r="AC762" t="s">
        <v>4975</v>
      </c>
      <c r="AD762" t="s">
        <v>1490</v>
      </c>
      <c r="AE762" s="14" t="str">
        <f t="shared" si="812"/>
        <v>Abordei diferencial de KLT X ATV principalmente pacientes que estão usando inibidores da bomba de prótons.Falei do diferencia de KLT X ATV e adm com alimentos .#SOL SOLICITOU PATROCÍNIO PASSAGEM AÉREA PARA PARTICIPAR CONGRESSO DST AIDS PARA SALVADOR EM AGosto 2013</v>
      </c>
      <c r="AF762" s="14" t="str">
        <f t="shared" si="822"/>
        <v>Abordei diferencial de KLT X ATV principalmente pacientes que estão usando inibidores da bomba de prótons.Falei do diferencia de KLT X ATV e adm com alimentos .#SOL SOLICITOU PATROCÍNIO PASSAGEM AÉREA PARA PARTICIPAR CONGRESSO DST AIDS PARA SALVADOR EM AGosto 2013</v>
      </c>
      <c r="AG762" s="14">
        <f t="shared" si="823"/>
        <v>161</v>
      </c>
      <c r="AH762" s="14">
        <f t="shared" ref="AH762:AL762" si="877">IFERROR(FIND("#",$AF762,AG762+1),LEN($AF762)+1)</f>
        <v>265</v>
      </c>
      <c r="AI762" s="14">
        <f t="shared" si="877"/>
        <v>265</v>
      </c>
      <c r="AJ762" s="14">
        <f t="shared" si="877"/>
        <v>265</v>
      </c>
      <c r="AK762" s="14">
        <f t="shared" si="877"/>
        <v>265</v>
      </c>
      <c r="AL762" s="14">
        <f t="shared" si="877"/>
        <v>265</v>
      </c>
      <c r="AM762" s="14" t="str">
        <f t="shared" si="844"/>
        <v>#SOL SOLICITOU PATROCÍNIO PASSAGEM AÉREA PARA PARTICIPAR CONGRESSO DST AIDS PARA SALVADOR EM AGosto 2013</v>
      </c>
      <c r="AN762" s="14" t="str">
        <f t="shared" si="845"/>
        <v/>
      </c>
      <c r="AO762" s="14" t="str">
        <f t="shared" si="846"/>
        <v/>
      </c>
      <c r="AP762" s="14" t="str">
        <f t="shared" si="847"/>
        <v/>
      </c>
      <c r="AQ762" s="14" t="str">
        <f t="shared" si="848"/>
        <v/>
      </c>
      <c r="AR762" s="14" t="str">
        <f t="shared" si="849"/>
        <v/>
      </c>
    </row>
    <row r="763" spans="1:44" x14ac:dyDescent="0.25">
      <c r="A763">
        <v>1</v>
      </c>
      <c r="B763" t="s">
        <v>28</v>
      </c>
      <c r="C763">
        <v>392107</v>
      </c>
      <c r="D763" s="40">
        <v>41400.708333333299</v>
      </c>
      <c r="E763" s="40">
        <v>41400.931250000001</v>
      </c>
      <c r="F763" s="40">
        <v>41400.934027777803</v>
      </c>
      <c r="G763" t="s">
        <v>29</v>
      </c>
      <c r="H763">
        <v>60000012392831</v>
      </c>
      <c r="I763" t="s">
        <v>490</v>
      </c>
      <c r="J763" t="s">
        <v>491</v>
      </c>
      <c r="K763" t="s">
        <v>32</v>
      </c>
      <c r="L763">
        <v>6</v>
      </c>
      <c r="M763" t="s">
        <v>33</v>
      </c>
      <c r="N763">
        <v>60000015461254</v>
      </c>
      <c r="O763">
        <v>60000016462672</v>
      </c>
      <c r="P763">
        <v>157339000000240</v>
      </c>
      <c r="R763" t="s">
        <v>34</v>
      </c>
      <c r="S763" t="s">
        <v>35</v>
      </c>
      <c r="T763" t="s">
        <v>36</v>
      </c>
      <c r="W763" t="s">
        <v>37</v>
      </c>
      <c r="AC763" t="s">
        <v>4976</v>
      </c>
      <c r="AD763" t="s">
        <v>1490</v>
      </c>
      <c r="AE763" s="14" t="str">
        <f t="shared" si="812"/>
        <v>#OPV FALAR DE KLT X ATX DRC, OPINIÃO E CONDULTA .HAND. Relatou sobre casos de HAND e opção de tratamento.</v>
      </c>
      <c r="AF763" s="14" t="str">
        <f t="shared" si="822"/>
        <v>#OPV FALAR DE KLT X ATX DRC, OPINIÃO E CONDULTA .HAND. Relatou sobre casos de HAND e opção de tratamento.</v>
      </c>
      <c r="AG763" s="14">
        <f t="shared" si="823"/>
        <v>1</v>
      </c>
      <c r="AH763" s="14">
        <f t="shared" ref="AH763:AL763" si="878">IFERROR(FIND("#",$AF763,AG763+1),LEN($AF763)+1)</f>
        <v>106</v>
      </c>
      <c r="AI763" s="14">
        <f t="shared" si="878"/>
        <v>106</v>
      </c>
      <c r="AJ763" s="14">
        <f t="shared" si="878"/>
        <v>106</v>
      </c>
      <c r="AK763" s="14">
        <f t="shared" si="878"/>
        <v>106</v>
      </c>
      <c r="AL763" s="14">
        <f t="shared" si="878"/>
        <v>106</v>
      </c>
      <c r="AM763" s="14" t="str">
        <f t="shared" si="844"/>
        <v>#OPV FALAR DE KLT X ATX DRC, OPINIÃO E CONDULTA .HAND. Relatou sobre casos de HAND e opção de tratamento.</v>
      </c>
      <c r="AN763" s="14" t="str">
        <f t="shared" si="845"/>
        <v/>
      </c>
      <c r="AO763" s="14" t="str">
        <f t="shared" si="846"/>
        <v/>
      </c>
      <c r="AP763" s="14" t="str">
        <f t="shared" si="847"/>
        <v/>
      </c>
      <c r="AQ763" s="14" t="str">
        <f t="shared" si="848"/>
        <v/>
      </c>
      <c r="AR763" s="14" t="str">
        <f t="shared" si="849"/>
        <v/>
      </c>
    </row>
    <row r="764" spans="1:44" x14ac:dyDescent="0.25">
      <c r="A764">
        <v>1</v>
      </c>
      <c r="B764" t="s">
        <v>28</v>
      </c>
      <c r="C764">
        <v>392107</v>
      </c>
      <c r="D764" s="40">
        <v>41400.625</v>
      </c>
      <c r="E764" s="40">
        <v>41400.90625</v>
      </c>
      <c r="F764" s="40">
        <v>41400.925694444399</v>
      </c>
      <c r="G764" t="s">
        <v>29</v>
      </c>
      <c r="H764">
        <v>60000012584755</v>
      </c>
      <c r="I764" t="s">
        <v>515</v>
      </c>
      <c r="J764" t="s">
        <v>516</v>
      </c>
      <c r="K764" t="s">
        <v>41</v>
      </c>
      <c r="L764">
        <v>3</v>
      </c>
      <c r="M764" t="s">
        <v>33</v>
      </c>
      <c r="N764">
        <v>60000015461254</v>
      </c>
      <c r="O764">
        <v>60000016462672</v>
      </c>
      <c r="P764">
        <v>157339000000171</v>
      </c>
      <c r="R764" t="s">
        <v>34</v>
      </c>
      <c r="S764" t="s">
        <v>35</v>
      </c>
      <c r="T764" t="s">
        <v>36</v>
      </c>
      <c r="W764" t="s">
        <v>37</v>
      </c>
      <c r="AC764" t="s">
        <v>4977</v>
      </c>
      <c r="AD764" t="s">
        <v>1490</v>
      </c>
      <c r="AE764" s="14" t="str">
        <f t="shared" si="812"/>
        <v>#OPV FALAR DE KLT X ATV, PROTEÇÃO GÁSTRICA COM INIB B. PRÓTONS.Abordei diferencial de KLT X ATV principalmente pacientes que estão usando inibidores da bomba de prótons e a segurança tratamento.</v>
      </c>
      <c r="AF764" s="14" t="str">
        <f t="shared" si="822"/>
        <v>#OPV FALAR DE KLT X ATV, PROTEÇÃO GÁSTRICA COM INIB B. PRÓTONS.Abordei diferencial de KLT X ATV principalmente pacientes que estão usando inibidores da bomba de prótons e a segurança tratamento.</v>
      </c>
      <c r="AG764" s="14">
        <f t="shared" si="823"/>
        <v>1</v>
      </c>
      <c r="AH764" s="14">
        <f t="shared" ref="AH764:AL764" si="879">IFERROR(FIND("#",$AF764,AG764+1),LEN($AF764)+1)</f>
        <v>195</v>
      </c>
      <c r="AI764" s="14">
        <f t="shared" si="879"/>
        <v>195</v>
      </c>
      <c r="AJ764" s="14">
        <f t="shared" si="879"/>
        <v>195</v>
      </c>
      <c r="AK764" s="14">
        <f t="shared" si="879"/>
        <v>195</v>
      </c>
      <c r="AL764" s="14">
        <f t="shared" si="879"/>
        <v>195</v>
      </c>
      <c r="AM764" s="14" t="str">
        <f t="shared" si="844"/>
        <v>#OPV FALAR DE KLT X ATV, PROTEÇÃO GÁSTRICA COM INIB B. PRÓTONS.Abordei diferencial de KLT X ATV principalmente pacientes que estão usando inibidores da bomba de prótons e a segurança tratamento.</v>
      </c>
      <c r="AN764" s="14" t="str">
        <f t="shared" si="845"/>
        <v/>
      </c>
      <c r="AO764" s="14" t="str">
        <f t="shared" si="846"/>
        <v/>
      </c>
      <c r="AP764" s="14" t="str">
        <f t="shared" si="847"/>
        <v/>
      </c>
      <c r="AQ764" s="14" t="str">
        <f t="shared" si="848"/>
        <v/>
      </c>
      <c r="AR764" s="14" t="str">
        <f t="shared" si="849"/>
        <v/>
      </c>
    </row>
    <row r="765" spans="1:44" x14ac:dyDescent="0.25">
      <c r="A765">
        <v>1</v>
      </c>
      <c r="B765" t="s">
        <v>28</v>
      </c>
      <c r="C765">
        <v>392107</v>
      </c>
      <c r="D765" s="40">
        <v>41400.625</v>
      </c>
      <c r="E765" s="40">
        <v>41400.926388888904</v>
      </c>
      <c r="F765" s="40">
        <v>41400.929861111101</v>
      </c>
      <c r="G765" t="s">
        <v>29</v>
      </c>
      <c r="H765">
        <v>60000012584751</v>
      </c>
      <c r="I765" t="s">
        <v>4978</v>
      </c>
      <c r="J765" t="s">
        <v>4979</v>
      </c>
      <c r="K765" t="s">
        <v>41</v>
      </c>
      <c r="L765">
        <v>3</v>
      </c>
      <c r="M765" t="s">
        <v>33</v>
      </c>
      <c r="N765">
        <v>60000015461254</v>
      </c>
      <c r="O765">
        <v>60000016462672</v>
      </c>
      <c r="P765">
        <v>157339000000217</v>
      </c>
      <c r="R765" t="s">
        <v>34</v>
      </c>
      <c r="S765" t="s">
        <v>35</v>
      </c>
      <c r="T765" t="s">
        <v>36</v>
      </c>
      <c r="W765" t="s">
        <v>37</v>
      </c>
      <c r="AC765" t="s">
        <v>4980</v>
      </c>
      <c r="AD765" t="s">
        <v>1490</v>
      </c>
      <c r="AE765" s="14" t="str">
        <f t="shared" si="812"/>
        <v>Falamos sobre DRC e opinião sobre uso de drogas neste casos.</v>
      </c>
      <c r="AF765" s="14" t="str">
        <f t="shared" si="822"/>
        <v>Falamos sobre DRC e opinião sobre uso de drogas neste casos.</v>
      </c>
      <c r="AG765" s="14">
        <f t="shared" si="823"/>
        <v>1</v>
      </c>
      <c r="AH765" s="14">
        <f t="shared" ref="AH765:AL765" si="880">IFERROR(FIND("#",$AF765,AG765+1),LEN($AF765)+1)</f>
        <v>61</v>
      </c>
      <c r="AI765" s="14">
        <f t="shared" si="880"/>
        <v>61</v>
      </c>
      <c r="AJ765" s="14">
        <f t="shared" si="880"/>
        <v>61</v>
      </c>
      <c r="AK765" s="14">
        <f t="shared" si="880"/>
        <v>61</v>
      </c>
      <c r="AL765" s="14">
        <f t="shared" si="880"/>
        <v>61</v>
      </c>
      <c r="AM765" s="14" t="str">
        <f t="shared" si="844"/>
        <v>Falamos sobre DRC e opinião sobre uso de drogas neste casos.</v>
      </c>
      <c r="AN765" s="14" t="str">
        <f t="shared" si="845"/>
        <v/>
      </c>
      <c r="AO765" s="14" t="str">
        <f t="shared" si="846"/>
        <v/>
      </c>
      <c r="AP765" s="14" t="str">
        <f t="shared" si="847"/>
        <v/>
      </c>
      <c r="AQ765" s="14" t="str">
        <f t="shared" si="848"/>
        <v/>
      </c>
      <c r="AR765" s="14" t="str">
        <f t="shared" si="849"/>
        <v/>
      </c>
    </row>
    <row r="766" spans="1:44" x14ac:dyDescent="0.25">
      <c r="A766">
        <v>1</v>
      </c>
      <c r="B766" t="s">
        <v>28</v>
      </c>
      <c r="C766">
        <v>392107</v>
      </c>
      <c r="D766" s="40">
        <v>41400.604166666701</v>
      </c>
      <c r="E766" s="40">
        <v>41400.910416666702</v>
      </c>
      <c r="F766" s="40">
        <v>41400.925694444399</v>
      </c>
      <c r="G766" t="s">
        <v>29</v>
      </c>
      <c r="H766">
        <v>60000012531339</v>
      </c>
      <c r="I766" t="s">
        <v>509</v>
      </c>
      <c r="J766" t="s">
        <v>510</v>
      </c>
      <c r="K766" t="s">
        <v>32</v>
      </c>
      <c r="L766">
        <v>6</v>
      </c>
      <c r="M766" t="s">
        <v>33</v>
      </c>
      <c r="N766">
        <v>60000015461254</v>
      </c>
      <c r="O766">
        <v>60000016462672</v>
      </c>
      <c r="P766">
        <v>157339000000194</v>
      </c>
      <c r="R766" t="s">
        <v>34</v>
      </c>
      <c r="S766" t="s">
        <v>35</v>
      </c>
      <c r="T766" t="s">
        <v>36</v>
      </c>
      <c r="W766" t="s">
        <v>37</v>
      </c>
      <c r="AC766" t="s">
        <v>4981</v>
      </c>
      <c r="AD766" t="s">
        <v>1490</v>
      </c>
      <c r="AE766" s="14" t="str">
        <f t="shared" si="812"/>
        <v>#OPV FALAR DE KLT X EFV MULHERES EM IDADE FÉRTILE CONSENSO.Falamos sobre DRC e opinião sobre uso de drogas neste casos.</v>
      </c>
      <c r="AF766" s="14" t="str">
        <f t="shared" si="822"/>
        <v>#OPV FALAR DE KLT X EFV MULHERES EM IDADE FÉRTILE CONSENSO.Falamos sobre DRC e opinião sobre uso de drogas neste casos.</v>
      </c>
      <c r="AG766" s="14">
        <f t="shared" si="823"/>
        <v>1</v>
      </c>
      <c r="AH766" s="14">
        <f t="shared" ref="AH766:AL766" si="881">IFERROR(FIND("#",$AF766,AG766+1),LEN($AF766)+1)</f>
        <v>120</v>
      </c>
      <c r="AI766" s="14">
        <f t="shared" si="881"/>
        <v>120</v>
      </c>
      <c r="AJ766" s="14">
        <f t="shared" si="881"/>
        <v>120</v>
      </c>
      <c r="AK766" s="14">
        <f t="shared" si="881"/>
        <v>120</v>
      </c>
      <c r="AL766" s="14">
        <f t="shared" si="881"/>
        <v>120</v>
      </c>
      <c r="AM766" s="14" t="str">
        <f t="shared" si="844"/>
        <v>#OPV FALAR DE KLT X EFV MULHERES EM IDADE FÉRTILE CONSENSO.Falamos sobre DRC e opinião sobre uso de drogas neste casos.</v>
      </c>
      <c r="AN766" s="14" t="str">
        <f t="shared" si="845"/>
        <v/>
      </c>
      <c r="AO766" s="14" t="str">
        <f t="shared" si="846"/>
        <v/>
      </c>
      <c r="AP766" s="14" t="str">
        <f t="shared" si="847"/>
        <v/>
      </c>
      <c r="AQ766" s="14" t="str">
        <f t="shared" si="848"/>
        <v/>
      </c>
      <c r="AR766" s="14" t="str">
        <f t="shared" si="849"/>
        <v/>
      </c>
    </row>
    <row r="767" spans="1:44" x14ac:dyDescent="0.25">
      <c r="A767">
        <v>1</v>
      </c>
      <c r="B767" t="s">
        <v>28</v>
      </c>
      <c r="C767">
        <v>392107</v>
      </c>
      <c r="D767" s="40">
        <v>41400.583333333299</v>
      </c>
      <c r="E767" s="40">
        <v>41400.902777777803</v>
      </c>
      <c r="F767" s="40">
        <v>41400.925694444399</v>
      </c>
      <c r="G767" t="s">
        <v>29</v>
      </c>
      <c r="H767">
        <v>60000012584747</v>
      </c>
      <c r="I767" t="s">
        <v>506</v>
      </c>
      <c r="J767" t="s">
        <v>507</v>
      </c>
      <c r="K767" t="s">
        <v>41</v>
      </c>
      <c r="L767">
        <v>3</v>
      </c>
      <c r="M767" t="s">
        <v>33</v>
      </c>
      <c r="N767">
        <v>60000015461254</v>
      </c>
      <c r="O767">
        <v>60000016462672</v>
      </c>
      <c r="P767">
        <v>157339000000147</v>
      </c>
      <c r="R767" t="s">
        <v>34</v>
      </c>
      <c r="S767" t="s">
        <v>35</v>
      </c>
      <c r="T767" t="s">
        <v>36</v>
      </c>
      <c r="W767" t="s">
        <v>37</v>
      </c>
      <c r="AC767" t="s">
        <v>4982</v>
      </c>
      <c r="AD767" t="s">
        <v>1490</v>
      </c>
      <c r="AE767" s="14" t="str">
        <f t="shared" si="812"/>
        <v>#OPV REFORÇAR DIFERENCIAÇÃO ENTRE KLT E ATV PRINCIPALMENTE SOBRE ADESÃO.Abordei diferencial de KLT X ATV principalmente pacientes que estão usando inibidores da bomba de prótons.</v>
      </c>
      <c r="AF767" s="14" t="str">
        <f t="shared" si="822"/>
        <v>#OPV REFORÇAR DIFERENCIAÇÃO ENTRE KLT E ATV PRINCIPALMENTE SOBRE ADESÃO.Abordei diferencial de KLT X ATV principalmente pacientes que estão usando inibidores da bomba de prótons.</v>
      </c>
      <c r="AG767" s="14">
        <f t="shared" si="823"/>
        <v>1</v>
      </c>
      <c r="AH767" s="14">
        <f t="shared" ref="AH767:AL767" si="882">IFERROR(FIND("#",$AF767,AG767+1),LEN($AF767)+1)</f>
        <v>179</v>
      </c>
      <c r="AI767" s="14">
        <f t="shared" si="882"/>
        <v>179</v>
      </c>
      <c r="AJ767" s="14">
        <f t="shared" si="882"/>
        <v>179</v>
      </c>
      <c r="AK767" s="14">
        <f t="shared" si="882"/>
        <v>179</v>
      </c>
      <c r="AL767" s="14">
        <f t="shared" si="882"/>
        <v>179</v>
      </c>
      <c r="AM767" s="14" t="str">
        <f t="shared" si="844"/>
        <v>#OPV REFORÇAR DIFERENCIAÇÃO ENTRE KLT E ATV PRINCIPALMENTE SOBRE ADESÃO.Abordei diferencial de KLT X ATV principalmente pacientes que estão usando inibidores da bomba de prótons.</v>
      </c>
      <c r="AN767" s="14" t="str">
        <f t="shared" si="845"/>
        <v/>
      </c>
      <c r="AO767" s="14" t="str">
        <f t="shared" si="846"/>
        <v/>
      </c>
      <c r="AP767" s="14" t="str">
        <f t="shared" si="847"/>
        <v/>
      </c>
      <c r="AQ767" s="14" t="str">
        <f t="shared" si="848"/>
        <v/>
      </c>
      <c r="AR767" s="14" t="str">
        <f t="shared" si="849"/>
        <v/>
      </c>
    </row>
    <row r="768" spans="1:44" x14ac:dyDescent="0.25">
      <c r="A768">
        <v>1</v>
      </c>
      <c r="B768" t="s">
        <v>28</v>
      </c>
      <c r="C768">
        <v>392107</v>
      </c>
      <c r="D768" s="40">
        <v>41396.458333333299</v>
      </c>
      <c r="E768" s="40">
        <v>41397.708333333299</v>
      </c>
      <c r="F768" s="40">
        <v>41400.925694444399</v>
      </c>
      <c r="G768" t="s">
        <v>29</v>
      </c>
      <c r="H768">
        <v>60000012399331</v>
      </c>
      <c r="I768" t="s">
        <v>2523</v>
      </c>
      <c r="J768" t="s">
        <v>2524</v>
      </c>
      <c r="K768" t="s">
        <v>32</v>
      </c>
      <c r="L768">
        <v>4</v>
      </c>
      <c r="M768" t="s">
        <v>33</v>
      </c>
      <c r="N768">
        <v>60000015461254</v>
      </c>
      <c r="O768">
        <v>60000016462672</v>
      </c>
      <c r="P768">
        <v>157339000000140</v>
      </c>
      <c r="R768" t="s">
        <v>34</v>
      </c>
      <c r="S768" t="s">
        <v>35</v>
      </c>
      <c r="T768" t="s">
        <v>36</v>
      </c>
      <c r="W768" t="s">
        <v>37</v>
      </c>
      <c r="AC768" t="s">
        <v>4983</v>
      </c>
      <c r="AD768" t="s">
        <v>1452</v>
      </c>
      <c r="AE768" s="14" t="str">
        <f t="shared" si="812"/>
        <v>REFORÇAR KLT X EFV INICIO TRATAMENTO ADESAO.Falamos sobre DRC e opinião sobre uso de drogas neste casos.</v>
      </c>
      <c r="AF768" s="14" t="str">
        <f t="shared" si="822"/>
        <v>REFORÇAR KLT X EFV INICIO TRATAMENTO ADESAO.Falamos sobre DRC e opinião sobre uso de drogas neste casos.</v>
      </c>
      <c r="AG768" s="14">
        <f t="shared" si="823"/>
        <v>1</v>
      </c>
      <c r="AH768" s="14">
        <f t="shared" ref="AH768:AL768" si="883">IFERROR(FIND("#",$AF768,AG768+1),LEN($AF768)+1)</f>
        <v>105</v>
      </c>
      <c r="AI768" s="14">
        <f t="shared" si="883"/>
        <v>105</v>
      </c>
      <c r="AJ768" s="14">
        <f t="shared" si="883"/>
        <v>105</v>
      </c>
      <c r="AK768" s="14">
        <f t="shared" si="883"/>
        <v>105</v>
      </c>
      <c r="AL768" s="14">
        <f t="shared" si="883"/>
        <v>105</v>
      </c>
      <c r="AM768" s="14" t="str">
        <f t="shared" si="844"/>
        <v>REFORÇAR KLT X EFV INICIO TRATAMENTO ADESAO.Falamos sobre DRC e opinião sobre uso de drogas neste casos.</v>
      </c>
      <c r="AN768" s="14" t="str">
        <f t="shared" si="845"/>
        <v/>
      </c>
      <c r="AO768" s="14" t="str">
        <f t="shared" si="846"/>
        <v/>
      </c>
      <c r="AP768" s="14" t="str">
        <f t="shared" si="847"/>
        <v/>
      </c>
      <c r="AQ768" s="14" t="str">
        <f t="shared" si="848"/>
        <v/>
      </c>
      <c r="AR768" s="14" t="str">
        <f t="shared" si="849"/>
        <v/>
      </c>
    </row>
    <row r="769" spans="1:44" x14ac:dyDescent="0.25">
      <c r="A769">
        <v>1</v>
      </c>
      <c r="B769" t="s">
        <v>28</v>
      </c>
      <c r="C769">
        <v>392107</v>
      </c>
      <c r="D769" s="40">
        <v>41396.416666666701</v>
      </c>
      <c r="E769" s="40">
        <v>41396.994444444397</v>
      </c>
      <c r="F769" s="40">
        <v>41400.925694444399</v>
      </c>
      <c r="G769" t="s">
        <v>29</v>
      </c>
      <c r="H769">
        <v>60000012377143</v>
      </c>
      <c r="I769" t="s">
        <v>475</v>
      </c>
      <c r="J769" t="s">
        <v>476</v>
      </c>
      <c r="K769" t="s">
        <v>32</v>
      </c>
      <c r="L769">
        <v>6</v>
      </c>
      <c r="M769" t="s">
        <v>33</v>
      </c>
      <c r="N769">
        <v>60000015461254</v>
      </c>
      <c r="O769">
        <v>60000016462672</v>
      </c>
      <c r="P769">
        <v>157339000000117</v>
      </c>
      <c r="R769" t="s">
        <v>34</v>
      </c>
      <c r="S769" t="s">
        <v>35</v>
      </c>
      <c r="T769" t="s">
        <v>36</v>
      </c>
      <c r="W769" t="s">
        <v>37</v>
      </c>
      <c r="AC769" t="s">
        <v>4984</v>
      </c>
      <c r="AD769" t="s">
        <v>1452</v>
      </c>
      <c r="AE769" s="14" t="str">
        <f t="shared" si="812"/>
        <v>FALAR DO DIFERENCIAL DE KLR X ATV E RESGATE DE EFV COM KLT CONF RECOMENDAÇÃO CONSENSO.COMENTOU SOBRE RECOMENDAÇÃO CONSENSO COM ESQUEMA LAM TNF E KLT.</v>
      </c>
      <c r="AF769" s="14" t="str">
        <f t="shared" si="822"/>
        <v>FALAR DO DIFERENCIAL DE KLR X ATV E RESGATE DE EFV COM KLT CONF RECOMENDAÇÃO CONSENSO.COMENTOU SOBRE RECOMENDAÇÃO CONSENSO COM ESQUEMA LAM TNF E KLT.</v>
      </c>
      <c r="AG769" s="14">
        <f t="shared" si="823"/>
        <v>1</v>
      </c>
      <c r="AH769" s="14">
        <f t="shared" ref="AH769:AL769" si="884">IFERROR(FIND("#",$AF769,AG769+1),LEN($AF769)+1)</f>
        <v>150</v>
      </c>
      <c r="AI769" s="14">
        <f t="shared" si="884"/>
        <v>150</v>
      </c>
      <c r="AJ769" s="14">
        <f t="shared" si="884"/>
        <v>150</v>
      </c>
      <c r="AK769" s="14">
        <f t="shared" si="884"/>
        <v>150</v>
      </c>
      <c r="AL769" s="14">
        <f t="shared" si="884"/>
        <v>150</v>
      </c>
      <c r="AM769" s="14" t="str">
        <f t="shared" si="844"/>
        <v>FALAR DO DIFERENCIAL DE KLR X ATV E RESGATE DE EFV COM KLT CONF RECOMENDAÇÃO CONSENSO.COMENTOU SOBRE RECOMENDAÇÃO CONSENSO COM ESQUEMA LAM TNF E KLT.</v>
      </c>
      <c r="AN769" s="14" t="str">
        <f t="shared" si="845"/>
        <v/>
      </c>
      <c r="AO769" s="14" t="str">
        <f t="shared" si="846"/>
        <v/>
      </c>
      <c r="AP769" s="14" t="str">
        <f t="shared" si="847"/>
        <v/>
      </c>
      <c r="AQ769" s="14" t="str">
        <f t="shared" si="848"/>
        <v/>
      </c>
      <c r="AR769" s="14" t="str">
        <f t="shared" si="849"/>
        <v/>
      </c>
    </row>
    <row r="770" spans="1:44" x14ac:dyDescent="0.25">
      <c r="A770">
        <v>1</v>
      </c>
      <c r="B770" t="s">
        <v>28</v>
      </c>
      <c r="C770">
        <v>392107</v>
      </c>
      <c r="D770" s="40">
        <v>41396.416666666701</v>
      </c>
      <c r="E770" s="40">
        <v>41397.601388888899</v>
      </c>
      <c r="F770" s="40">
        <v>41400.925694444399</v>
      </c>
      <c r="G770" t="s">
        <v>29</v>
      </c>
      <c r="H770">
        <v>60000012341379</v>
      </c>
      <c r="I770" t="s">
        <v>466</v>
      </c>
      <c r="J770" t="s">
        <v>467</v>
      </c>
      <c r="K770" t="s">
        <v>41</v>
      </c>
      <c r="L770">
        <v>4</v>
      </c>
      <c r="M770" t="s">
        <v>33</v>
      </c>
      <c r="N770">
        <v>60000015461254</v>
      </c>
      <c r="O770">
        <v>60000016462672</v>
      </c>
      <c r="P770">
        <v>157339000000131</v>
      </c>
      <c r="R770" t="s">
        <v>34</v>
      </c>
      <c r="S770" t="s">
        <v>35</v>
      </c>
      <c r="T770" t="s">
        <v>36</v>
      </c>
      <c r="W770" t="s">
        <v>37</v>
      </c>
      <c r="AC770" t="s">
        <v>4985</v>
      </c>
      <c r="AD770" t="s">
        <v>1452</v>
      </c>
      <c r="AE770" s="14" t="str">
        <f t="shared" ref="AE770:AE833" si="885">SUBSTITUTE(AC770,"# ","#")</f>
        <v>FALAR DE DRC COMO TRATAR.DISCUTIMOS SOOBRE DRC E MÉTODOS DE AVALIAÇÃO E DROGAS EM TRATAMENTO PARA PAC RISCO DE DRC.</v>
      </c>
      <c r="AF770" s="14" t="str">
        <f t="shared" si="822"/>
        <v>FALAR DE DRC COMO TRATAR.DISCUTIMOS SOOBRE DRC E MÉTODOS DE AVALIAÇÃO E DROGAS EM TRATAMENTO PARA PAC RISCO DE DRC.</v>
      </c>
      <c r="AG770" s="14">
        <f t="shared" si="823"/>
        <v>1</v>
      </c>
      <c r="AH770" s="14">
        <f t="shared" ref="AH770:AL770" si="886">IFERROR(FIND("#",$AF770,AG770+1),LEN($AF770)+1)</f>
        <v>116</v>
      </c>
      <c r="AI770" s="14">
        <f t="shared" si="886"/>
        <v>116</v>
      </c>
      <c r="AJ770" s="14">
        <f t="shared" si="886"/>
        <v>116</v>
      </c>
      <c r="AK770" s="14">
        <f t="shared" si="886"/>
        <v>116</v>
      </c>
      <c r="AL770" s="14">
        <f t="shared" si="886"/>
        <v>116</v>
      </c>
      <c r="AM770" s="14" t="str">
        <f t="shared" si="844"/>
        <v>FALAR DE DRC COMO TRATAR.DISCUTIMOS SOOBRE DRC E MÉTODOS DE AVALIAÇÃO E DROGAS EM TRATAMENTO PARA PAC RISCO DE DRC.</v>
      </c>
      <c r="AN770" s="14" t="str">
        <f t="shared" si="845"/>
        <v/>
      </c>
      <c r="AO770" s="14" t="str">
        <f t="shared" si="846"/>
        <v/>
      </c>
      <c r="AP770" s="14" t="str">
        <f t="shared" si="847"/>
        <v/>
      </c>
      <c r="AQ770" s="14" t="str">
        <f t="shared" si="848"/>
        <v/>
      </c>
      <c r="AR770" s="14" t="str">
        <f t="shared" si="849"/>
        <v/>
      </c>
    </row>
    <row r="771" spans="1:44" x14ac:dyDescent="0.25">
      <c r="A771">
        <v>1</v>
      </c>
      <c r="B771" t="s">
        <v>28</v>
      </c>
      <c r="C771">
        <v>392107</v>
      </c>
      <c r="D771" s="40">
        <v>41396.375</v>
      </c>
      <c r="E771" s="40">
        <v>41397.599305555603</v>
      </c>
      <c r="F771" s="40">
        <v>41400.925694444399</v>
      </c>
      <c r="G771" t="s">
        <v>29</v>
      </c>
      <c r="H771">
        <v>60000012314307</v>
      </c>
      <c r="I771" t="s">
        <v>2403</v>
      </c>
      <c r="J771" t="s">
        <v>2404</v>
      </c>
      <c r="K771" t="s">
        <v>41</v>
      </c>
      <c r="L771">
        <v>4</v>
      </c>
      <c r="M771" t="s">
        <v>33</v>
      </c>
      <c r="N771">
        <v>60000015461254</v>
      </c>
      <c r="O771">
        <v>60000016462672</v>
      </c>
      <c r="P771">
        <v>157339000000124</v>
      </c>
      <c r="R771" t="s">
        <v>34</v>
      </c>
      <c r="S771" t="s">
        <v>35</v>
      </c>
      <c r="T771" t="s">
        <v>36</v>
      </c>
      <c r="W771" t="s">
        <v>37</v>
      </c>
      <c r="AC771" t="s">
        <v>4986</v>
      </c>
      <c r="AD771" t="s">
        <v>1452</v>
      </c>
      <c r="AE771" s="14" t="str">
        <f t="shared" si="885"/>
        <v>FALAR DE CONSENSO.DISCUTIMOS POSIÇÃO DE KLT E RESGATE CASO RESITENCIA DE EFV.</v>
      </c>
      <c r="AF771" s="14" t="str">
        <f t="shared" si="822"/>
        <v>FALAR DE CONSENSO.DISCUTIMOS POSIÇÃO DE KLT E RESGATE CASO RESITENCIA DE EFV.</v>
      </c>
      <c r="AG771" s="14">
        <f t="shared" si="823"/>
        <v>1</v>
      </c>
      <c r="AH771" s="14">
        <f t="shared" ref="AH771:AL771" si="887">IFERROR(FIND("#",$AF771,AG771+1),LEN($AF771)+1)</f>
        <v>78</v>
      </c>
      <c r="AI771" s="14">
        <f t="shared" si="887"/>
        <v>78</v>
      </c>
      <c r="AJ771" s="14">
        <f t="shared" si="887"/>
        <v>78</v>
      </c>
      <c r="AK771" s="14">
        <f t="shared" si="887"/>
        <v>78</v>
      </c>
      <c r="AL771" s="14">
        <f t="shared" si="887"/>
        <v>78</v>
      </c>
      <c r="AM771" s="14" t="str">
        <f t="shared" si="844"/>
        <v>FALAR DE CONSENSO.DISCUTIMOS POSIÇÃO DE KLT E RESGATE CASO RESITENCIA DE EFV.</v>
      </c>
      <c r="AN771" s="14" t="str">
        <f t="shared" si="845"/>
        <v/>
      </c>
      <c r="AO771" s="14" t="str">
        <f t="shared" si="846"/>
        <v/>
      </c>
      <c r="AP771" s="14" t="str">
        <f t="shared" si="847"/>
        <v/>
      </c>
      <c r="AQ771" s="14" t="str">
        <f t="shared" si="848"/>
        <v/>
      </c>
      <c r="AR771" s="14" t="str">
        <f t="shared" si="849"/>
        <v/>
      </c>
    </row>
    <row r="772" spans="1:44" x14ac:dyDescent="0.25">
      <c r="A772">
        <v>1</v>
      </c>
      <c r="B772" t="s">
        <v>28</v>
      </c>
      <c r="C772">
        <v>392107</v>
      </c>
      <c r="D772" s="40">
        <v>41394.6430555556</v>
      </c>
      <c r="E772" s="40">
        <v>41394.644444444399</v>
      </c>
      <c r="F772" s="40">
        <v>41394.604166666701</v>
      </c>
      <c r="G772" t="s">
        <v>29</v>
      </c>
      <c r="H772">
        <v>60000012477983</v>
      </c>
      <c r="I772" t="s">
        <v>2400</v>
      </c>
      <c r="J772" t="s">
        <v>2401</v>
      </c>
      <c r="K772" t="s">
        <v>32</v>
      </c>
      <c r="L772">
        <v>3</v>
      </c>
      <c r="M772" t="s">
        <v>33</v>
      </c>
      <c r="N772">
        <v>60000015461254</v>
      </c>
      <c r="O772">
        <v>60000016462672</v>
      </c>
      <c r="P772">
        <v>157339000000093</v>
      </c>
      <c r="R772" t="s">
        <v>34</v>
      </c>
      <c r="S772" t="s">
        <v>35</v>
      </c>
      <c r="T772" t="s">
        <v>36</v>
      </c>
      <c r="W772" t="s">
        <v>37</v>
      </c>
      <c r="AC772" t="s">
        <v>2402</v>
      </c>
      <c r="AD772" t="s">
        <v>1452</v>
      </c>
      <c r="AE772" s="14" t="str">
        <f t="shared" si="885"/>
        <v>#MP FALAMOS DE HAND COM MATERIAL DO VIDAL.</v>
      </c>
      <c r="AF772" s="14" t="str">
        <f t="shared" si="822"/>
        <v>#MP FALAMOS DE HAND COM MATERIAL DO VIDAL.</v>
      </c>
      <c r="AG772" s="14">
        <f t="shared" si="823"/>
        <v>1</v>
      </c>
      <c r="AH772" s="14">
        <f t="shared" ref="AH772:AL772" si="888">IFERROR(FIND("#",$AF772,AG772+1),LEN($AF772)+1)</f>
        <v>43</v>
      </c>
      <c r="AI772" s="14">
        <f t="shared" si="888"/>
        <v>43</v>
      </c>
      <c r="AJ772" s="14">
        <f t="shared" si="888"/>
        <v>43</v>
      </c>
      <c r="AK772" s="14">
        <f t="shared" si="888"/>
        <v>43</v>
      </c>
      <c r="AL772" s="14">
        <f t="shared" si="888"/>
        <v>43</v>
      </c>
      <c r="AM772" s="14" t="str">
        <f t="shared" si="844"/>
        <v>#MP FALAMOS DE HAND COM MATERIAL DO VIDAL.</v>
      </c>
      <c r="AN772" s="14" t="str">
        <f t="shared" si="845"/>
        <v/>
      </c>
      <c r="AO772" s="14" t="str">
        <f t="shared" si="846"/>
        <v/>
      </c>
      <c r="AP772" s="14" t="str">
        <f t="shared" si="847"/>
        <v/>
      </c>
      <c r="AQ772" s="14" t="str">
        <f t="shared" si="848"/>
        <v/>
      </c>
      <c r="AR772" s="14" t="str">
        <f t="shared" si="849"/>
        <v/>
      </c>
    </row>
    <row r="773" spans="1:44" x14ac:dyDescent="0.25">
      <c r="A773">
        <v>1</v>
      </c>
      <c r="B773" t="s">
        <v>28</v>
      </c>
      <c r="C773">
        <v>392107</v>
      </c>
      <c r="D773" s="40">
        <v>41394.639583333301</v>
      </c>
      <c r="E773" s="40">
        <v>41394.641666666699</v>
      </c>
      <c r="F773" s="40">
        <v>41394.604166666701</v>
      </c>
      <c r="G773" t="s">
        <v>29</v>
      </c>
      <c r="H773">
        <v>60000012314307</v>
      </c>
      <c r="I773" t="s">
        <v>2403</v>
      </c>
      <c r="J773" t="s">
        <v>2404</v>
      </c>
      <c r="K773" t="s">
        <v>41</v>
      </c>
      <c r="L773">
        <v>4</v>
      </c>
      <c r="M773" t="s">
        <v>33</v>
      </c>
      <c r="N773">
        <v>60000015461254</v>
      </c>
      <c r="O773">
        <v>60000016462672</v>
      </c>
      <c r="P773">
        <v>157339000000070</v>
      </c>
      <c r="R773" t="s">
        <v>34</v>
      </c>
      <c r="S773" t="s">
        <v>35</v>
      </c>
      <c r="T773" t="s">
        <v>36</v>
      </c>
      <c r="W773" t="s">
        <v>37</v>
      </c>
      <c r="AC773" t="s">
        <v>2405</v>
      </c>
      <c r="AD773" t="s">
        <v>1452</v>
      </c>
      <c r="AE773" s="14" t="str">
        <f t="shared" si="885"/>
        <v>#MP TRABALHEI HAND COM MATERIAL DO VIDAL, ACHOU POSITIVO.</v>
      </c>
      <c r="AF773" s="14" t="str">
        <f t="shared" si="822"/>
        <v>#MP TRABALHEI HAND COM MATERIAL DO VIDAL, ACHOU POSITIVO.</v>
      </c>
      <c r="AG773" s="14">
        <f t="shared" si="823"/>
        <v>1</v>
      </c>
      <c r="AH773" s="14">
        <f t="shared" ref="AH773:AL773" si="889">IFERROR(FIND("#",$AF773,AG773+1),LEN($AF773)+1)</f>
        <v>58</v>
      </c>
      <c r="AI773" s="14">
        <f t="shared" si="889"/>
        <v>58</v>
      </c>
      <c r="AJ773" s="14">
        <f t="shared" si="889"/>
        <v>58</v>
      </c>
      <c r="AK773" s="14">
        <f t="shared" si="889"/>
        <v>58</v>
      </c>
      <c r="AL773" s="14">
        <f t="shared" si="889"/>
        <v>58</v>
      </c>
      <c r="AM773" s="14" t="str">
        <f t="shared" si="844"/>
        <v>#MP TRABALHEI HAND COM MATERIAL DO VIDAL, ACHOU POSITIVO.</v>
      </c>
      <c r="AN773" s="14" t="str">
        <f t="shared" si="845"/>
        <v/>
      </c>
      <c r="AO773" s="14" t="str">
        <f t="shared" si="846"/>
        <v/>
      </c>
      <c r="AP773" s="14" t="str">
        <f t="shared" si="847"/>
        <v/>
      </c>
      <c r="AQ773" s="14" t="str">
        <f t="shared" si="848"/>
        <v/>
      </c>
      <c r="AR773" s="14" t="str">
        <f t="shared" si="849"/>
        <v/>
      </c>
    </row>
    <row r="774" spans="1:44" x14ac:dyDescent="0.25">
      <c r="A774">
        <v>1</v>
      </c>
      <c r="B774" t="s">
        <v>28</v>
      </c>
      <c r="C774">
        <v>392107</v>
      </c>
      <c r="D774" s="40">
        <v>41394.636111111096</v>
      </c>
      <c r="E774" s="40">
        <v>41394.637499999997</v>
      </c>
      <c r="F774" s="40">
        <v>41394.604166666701</v>
      </c>
      <c r="G774" t="s">
        <v>29</v>
      </c>
      <c r="H774">
        <v>60000012400287</v>
      </c>
      <c r="I774" t="s">
        <v>2406</v>
      </c>
      <c r="J774" t="s">
        <v>2407</v>
      </c>
      <c r="K774" t="s">
        <v>41</v>
      </c>
      <c r="L774">
        <v>4</v>
      </c>
      <c r="M774" t="s">
        <v>33</v>
      </c>
      <c r="N774">
        <v>60000015461254</v>
      </c>
      <c r="O774">
        <v>60000016462672</v>
      </c>
      <c r="P774">
        <v>157339000000047</v>
      </c>
      <c r="R774" t="s">
        <v>34</v>
      </c>
      <c r="S774" t="s">
        <v>35</v>
      </c>
      <c r="T774" t="s">
        <v>36</v>
      </c>
      <c r="W774" t="s">
        <v>37</v>
      </c>
      <c r="AC774" t="s">
        <v>2408</v>
      </c>
      <c r="AD774" t="s">
        <v>1452</v>
      </c>
      <c r="AE774" s="14" t="str">
        <f t="shared" si="885"/>
        <v>KLT X ATV ADESAO E OMEPRAZOL.#SOL FALAMOS SOBRE PATROCÍNIO INSCRIÇÃO BRASILEIRO E A POSSIBILIDADE .</v>
      </c>
      <c r="AF774" s="14" t="str">
        <f t="shared" si="822"/>
        <v>KLT X ATV ADESAO E OMEPRAZOL.#SOL FALAMOS SOBRE PATROCÍNIO INSCRIÇÃO BRASILEIRO E A POSSIBILIDADE .</v>
      </c>
      <c r="AG774" s="14">
        <f t="shared" si="823"/>
        <v>30</v>
      </c>
      <c r="AH774" s="14">
        <f t="shared" ref="AH774:AL774" si="890">IFERROR(FIND("#",$AF774,AG774+1),LEN($AF774)+1)</f>
        <v>100</v>
      </c>
      <c r="AI774" s="14">
        <f t="shared" si="890"/>
        <v>100</v>
      </c>
      <c r="AJ774" s="14">
        <f t="shared" si="890"/>
        <v>100</v>
      </c>
      <c r="AK774" s="14">
        <f t="shared" si="890"/>
        <v>100</v>
      </c>
      <c r="AL774" s="14">
        <f t="shared" si="890"/>
        <v>100</v>
      </c>
      <c r="AM774" s="14" t="str">
        <f t="shared" si="844"/>
        <v>#SOL FALAMOS SOBRE PATROCÍNIO INSCRIÇÃO BRASILEIRO E A POSSIBILIDADE .</v>
      </c>
      <c r="AN774" s="14" t="str">
        <f t="shared" si="845"/>
        <v/>
      </c>
      <c r="AO774" s="14" t="str">
        <f t="shared" si="846"/>
        <v/>
      </c>
      <c r="AP774" s="14" t="str">
        <f t="shared" si="847"/>
        <v/>
      </c>
      <c r="AQ774" s="14" t="str">
        <f t="shared" si="848"/>
        <v/>
      </c>
      <c r="AR774" s="14" t="str">
        <f t="shared" si="849"/>
        <v/>
      </c>
    </row>
    <row r="775" spans="1:44" x14ac:dyDescent="0.25">
      <c r="A775">
        <v>1</v>
      </c>
      <c r="B775" t="s">
        <v>28</v>
      </c>
      <c r="C775">
        <v>392107</v>
      </c>
      <c r="D775" s="40">
        <v>41394.604166666701</v>
      </c>
      <c r="E775" s="40">
        <v>41394.645833333299</v>
      </c>
      <c r="F775" s="40">
        <v>41396.9506944444</v>
      </c>
      <c r="G775" t="s">
        <v>29</v>
      </c>
      <c r="H775">
        <v>60000012390323</v>
      </c>
      <c r="I775" t="s">
        <v>472</v>
      </c>
      <c r="J775" t="s">
        <v>473</v>
      </c>
      <c r="K775" t="s">
        <v>32</v>
      </c>
      <c r="L775">
        <v>4</v>
      </c>
      <c r="M775" t="s">
        <v>33</v>
      </c>
      <c r="N775">
        <v>60000015461254</v>
      </c>
      <c r="O775">
        <v>60000016462672</v>
      </c>
      <c r="P775">
        <v>157339000000100</v>
      </c>
      <c r="R775" t="s">
        <v>34</v>
      </c>
      <c r="S775" t="s">
        <v>35</v>
      </c>
      <c r="T775" t="s">
        <v>36</v>
      </c>
      <c r="W775" t="s">
        <v>37</v>
      </c>
      <c r="AC775" t="s">
        <v>4987</v>
      </c>
      <c r="AD775" t="s">
        <v>1452</v>
      </c>
      <c r="AE775" s="14" t="str">
        <f t="shared" si="885"/>
        <v>#OPV DISCUTIR SOBRE DRC.FALEI NO CORREDOR SEM MUITO APIO, E DISCUTIMOS SOBRE CONSENSO E NOVA VERSÃO , ACHA POSITIVO A MANUTENÇÃO DE KLT COMO PRIMEIRA OPÇÃO ENTRE OS IPS.</v>
      </c>
      <c r="AF775" s="14" t="str">
        <f t="shared" si="822"/>
        <v>#OPV DISCUTIR SOBRE DRC.FALEI NO CORREDOR SEM MUITO APIO, E DISCUTIMOS SOBRE CONSENSO E NOVA VERSÃO , ACHA POSITIVO A MANUTENÇÃO DE KLT COMO PRIMEIRA OPÇÃO ENTRE OS IPS.</v>
      </c>
      <c r="AG775" s="14">
        <f t="shared" si="823"/>
        <v>1</v>
      </c>
      <c r="AH775" s="14">
        <f t="shared" ref="AH775:AL775" si="891">IFERROR(FIND("#",$AF775,AG775+1),LEN($AF775)+1)</f>
        <v>170</v>
      </c>
      <c r="AI775" s="14">
        <f t="shared" si="891"/>
        <v>170</v>
      </c>
      <c r="AJ775" s="14">
        <f t="shared" si="891"/>
        <v>170</v>
      </c>
      <c r="AK775" s="14">
        <f t="shared" si="891"/>
        <v>170</v>
      </c>
      <c r="AL775" s="14">
        <f t="shared" si="891"/>
        <v>170</v>
      </c>
      <c r="AM775" s="14" t="str">
        <f t="shared" si="844"/>
        <v>#OPV DISCUTIR SOBRE DRC.FALEI NO CORREDOR SEM MUITO APIO, E DISCUTIMOS SOBRE CONSENSO E NOVA VERSÃO , ACHA POSITIVO A MANUTENÇÃO DE KLT COMO PRIMEIRA OPÇÃO ENTRE OS IPS.</v>
      </c>
      <c r="AN775" s="14" t="str">
        <f t="shared" si="845"/>
        <v/>
      </c>
      <c r="AO775" s="14" t="str">
        <f t="shared" si="846"/>
        <v/>
      </c>
      <c r="AP775" s="14" t="str">
        <f t="shared" si="847"/>
        <v/>
      </c>
      <c r="AQ775" s="14" t="str">
        <f t="shared" si="848"/>
        <v/>
      </c>
      <c r="AR775" s="14" t="str">
        <f t="shared" si="849"/>
        <v/>
      </c>
    </row>
    <row r="776" spans="1:44" x14ac:dyDescent="0.25">
      <c r="A776">
        <v>1</v>
      </c>
      <c r="B776" t="s">
        <v>28</v>
      </c>
      <c r="C776">
        <v>392107</v>
      </c>
      <c r="D776" s="40">
        <v>41393.708333333299</v>
      </c>
      <c r="E776" s="40">
        <v>41393.7097222222</v>
      </c>
      <c r="F776" s="40">
        <v>41393.887499999997</v>
      </c>
      <c r="G776" t="s">
        <v>29</v>
      </c>
      <c r="H776">
        <v>60000012467651</v>
      </c>
      <c r="I776" t="s">
        <v>2409</v>
      </c>
      <c r="J776" t="s">
        <v>2410</v>
      </c>
      <c r="K776" t="s">
        <v>41</v>
      </c>
      <c r="L776">
        <v>3</v>
      </c>
      <c r="M776" t="s">
        <v>33</v>
      </c>
      <c r="N776">
        <v>60000015461254</v>
      </c>
      <c r="O776">
        <v>60000016462672</v>
      </c>
      <c r="P776">
        <v>157339000000010</v>
      </c>
      <c r="R776" t="s">
        <v>34</v>
      </c>
      <c r="S776" t="s">
        <v>35</v>
      </c>
      <c r="T776" t="s">
        <v>36</v>
      </c>
      <c r="W776" t="s">
        <v>37</v>
      </c>
      <c r="AC776" t="s">
        <v>2411</v>
      </c>
      <c r="AD776" t="s">
        <v>1452</v>
      </c>
      <c r="AE776" s="14" t="str">
        <f t="shared" si="885"/>
        <v>#MP MATERIAL DO DR VIDAL, CONCORDOU COM O NÚMERO DE DIAGNOSTICO DE HAND, FICOU DE LER O MATERIAL, ACHA POSITIVO.</v>
      </c>
      <c r="AF776" s="14" t="str">
        <f t="shared" si="822"/>
        <v>#MP MATERIAL DO DR VIDAL, CONCORDOU COM O NÚMERO DE DIAGNOSTICO DE HAND, FICOU DE LER O MATERIAL, ACHA POSITIVO.</v>
      </c>
      <c r="AG776" s="14">
        <f t="shared" si="823"/>
        <v>1</v>
      </c>
      <c r="AH776" s="14">
        <f t="shared" ref="AH776:AL776" si="892">IFERROR(FIND("#",$AF776,AG776+1),LEN($AF776)+1)</f>
        <v>113</v>
      </c>
      <c r="AI776" s="14">
        <f t="shared" si="892"/>
        <v>113</v>
      </c>
      <c r="AJ776" s="14">
        <f t="shared" si="892"/>
        <v>113</v>
      </c>
      <c r="AK776" s="14">
        <f t="shared" si="892"/>
        <v>113</v>
      </c>
      <c r="AL776" s="14">
        <f t="shared" si="892"/>
        <v>113</v>
      </c>
      <c r="AM776" s="14" t="str">
        <f t="shared" si="844"/>
        <v>#MP MATERIAL DO DR VIDAL, CONCORDOU COM O NÚMERO DE DIAGNOSTICO DE HAND, FICOU DE LER O MATERIAL, ACHA POSITIVO.</v>
      </c>
      <c r="AN776" s="14" t="str">
        <f t="shared" si="845"/>
        <v/>
      </c>
      <c r="AO776" s="14" t="str">
        <f t="shared" si="846"/>
        <v/>
      </c>
      <c r="AP776" s="14" t="str">
        <f t="shared" si="847"/>
        <v/>
      </c>
      <c r="AQ776" s="14" t="str">
        <f t="shared" si="848"/>
        <v/>
      </c>
      <c r="AR776" s="14" t="str">
        <f t="shared" si="849"/>
        <v/>
      </c>
    </row>
    <row r="777" spans="1:44" x14ac:dyDescent="0.25">
      <c r="A777">
        <v>1</v>
      </c>
      <c r="B777" t="s">
        <v>28</v>
      </c>
      <c r="C777">
        <v>392107</v>
      </c>
      <c r="D777" s="40">
        <v>41393.690277777801</v>
      </c>
      <c r="E777" s="40">
        <v>41393.691666666702</v>
      </c>
      <c r="F777" s="40">
        <v>41393.667361111096</v>
      </c>
      <c r="G777" t="s">
        <v>29</v>
      </c>
      <c r="H777">
        <v>60000012341379</v>
      </c>
      <c r="I777" t="s">
        <v>466</v>
      </c>
      <c r="J777" t="s">
        <v>467</v>
      </c>
      <c r="K777" t="s">
        <v>41</v>
      </c>
      <c r="L777">
        <v>4</v>
      </c>
      <c r="M777" t="s">
        <v>33</v>
      </c>
      <c r="N777">
        <v>60000015461254</v>
      </c>
      <c r="O777">
        <v>60000016462672</v>
      </c>
      <c r="P777">
        <v>140127000001111</v>
      </c>
      <c r="R777" t="s">
        <v>34</v>
      </c>
      <c r="S777" t="s">
        <v>35</v>
      </c>
      <c r="T777" t="s">
        <v>36</v>
      </c>
      <c r="W777" t="s">
        <v>37</v>
      </c>
      <c r="AC777" t="s">
        <v>2412</v>
      </c>
      <c r="AD777" t="s">
        <v>1452</v>
      </c>
      <c r="AE777" s="14" t="str">
        <f t="shared" si="885"/>
        <v>FALAR DE DRC KLT X ATV CONDULTA.REVISTA, DISCUTIMOS CONSENSO E OPÇÕES.</v>
      </c>
      <c r="AF777" s="14" t="str">
        <f t="shared" si="822"/>
        <v>FALAR DE DRC KLT X ATV CONDULTA.REVISTA, DISCUTIMOS CONSENSO E OPÇÕES.</v>
      </c>
      <c r="AG777" s="14">
        <f t="shared" si="823"/>
        <v>1</v>
      </c>
      <c r="AH777" s="14">
        <f t="shared" ref="AH777:AL777" si="893">IFERROR(FIND("#",$AF777,AG777+1),LEN($AF777)+1)</f>
        <v>71</v>
      </c>
      <c r="AI777" s="14">
        <f t="shared" si="893"/>
        <v>71</v>
      </c>
      <c r="AJ777" s="14">
        <f t="shared" si="893"/>
        <v>71</v>
      </c>
      <c r="AK777" s="14">
        <f t="shared" si="893"/>
        <v>71</v>
      </c>
      <c r="AL777" s="14">
        <f t="shared" si="893"/>
        <v>71</v>
      </c>
      <c r="AM777" s="14" t="str">
        <f t="shared" si="844"/>
        <v>FALAR DE DRC KLT X ATV CONDULTA.REVISTA, DISCUTIMOS CONSENSO E OPÇÕES.</v>
      </c>
      <c r="AN777" s="14" t="str">
        <f t="shared" si="845"/>
        <v/>
      </c>
      <c r="AO777" s="14" t="str">
        <f t="shared" si="846"/>
        <v/>
      </c>
      <c r="AP777" s="14" t="str">
        <f t="shared" si="847"/>
        <v/>
      </c>
      <c r="AQ777" s="14" t="str">
        <f t="shared" si="848"/>
        <v/>
      </c>
      <c r="AR777" s="14" t="str">
        <f t="shared" si="849"/>
        <v/>
      </c>
    </row>
    <row r="778" spans="1:44" x14ac:dyDescent="0.25">
      <c r="A778">
        <v>1</v>
      </c>
      <c r="B778" t="s">
        <v>28</v>
      </c>
      <c r="C778">
        <v>392107</v>
      </c>
      <c r="D778" s="40">
        <v>41393.685416666704</v>
      </c>
      <c r="E778" s="40">
        <v>41393.688194444403</v>
      </c>
      <c r="F778" s="40">
        <v>41393.667361111096</v>
      </c>
      <c r="G778" t="s">
        <v>29</v>
      </c>
      <c r="H778">
        <v>60000012548935</v>
      </c>
      <c r="I778" t="s">
        <v>2413</v>
      </c>
      <c r="J778" t="s">
        <v>2414</v>
      </c>
      <c r="K778" t="s">
        <v>41</v>
      </c>
      <c r="L778">
        <v>3</v>
      </c>
      <c r="M778" t="s">
        <v>33</v>
      </c>
      <c r="N778">
        <v>60000015461254</v>
      </c>
      <c r="O778">
        <v>60000016462672</v>
      </c>
      <c r="P778">
        <v>140127000001088</v>
      </c>
      <c r="R778" t="s">
        <v>34</v>
      </c>
      <c r="S778" t="s">
        <v>35</v>
      </c>
      <c r="T778" t="s">
        <v>36</v>
      </c>
      <c r="W778" t="s">
        <v>37</v>
      </c>
      <c r="AC778" t="s">
        <v>2415</v>
      </c>
      <c r="AD778" t="s">
        <v>1452</v>
      </c>
      <c r="AE778" s="14" t="str">
        <f t="shared" si="885"/>
        <v>#MP NÃO FEZ COMENTÁRIOS SOBRE MATERIAL SOBRE HAND.FALAMOS SOBRE PERFIL PAC DISSE QUE HSH E A MAIORIA.</v>
      </c>
      <c r="AF778" s="14" t="str">
        <f t="shared" si="822"/>
        <v>#MP NÃO FEZ COMENTÁRIOS SOBRE MATERIAL SOBRE HAND.FALAMOS SOBRE PERFIL PAC DISSE QUE HSH E A MAIORIA.</v>
      </c>
      <c r="AG778" s="14">
        <f t="shared" si="823"/>
        <v>1</v>
      </c>
      <c r="AH778" s="14">
        <f t="shared" ref="AH778:AL778" si="894">IFERROR(FIND("#",$AF778,AG778+1),LEN($AF778)+1)</f>
        <v>102</v>
      </c>
      <c r="AI778" s="14">
        <f t="shared" si="894"/>
        <v>102</v>
      </c>
      <c r="AJ778" s="14">
        <f t="shared" si="894"/>
        <v>102</v>
      </c>
      <c r="AK778" s="14">
        <f t="shared" si="894"/>
        <v>102</v>
      </c>
      <c r="AL778" s="14">
        <f t="shared" si="894"/>
        <v>102</v>
      </c>
      <c r="AM778" s="14" t="str">
        <f t="shared" si="844"/>
        <v>#MP NÃO FEZ COMENTÁRIOS SOBRE MATERIAL SOBRE HAND.FALAMOS SOBRE PERFIL PAC DISSE QUE HSH E A MAIORIA.</v>
      </c>
      <c r="AN778" s="14" t="str">
        <f t="shared" si="845"/>
        <v/>
      </c>
      <c r="AO778" s="14" t="str">
        <f t="shared" si="846"/>
        <v/>
      </c>
      <c r="AP778" s="14" t="str">
        <f t="shared" si="847"/>
        <v/>
      </c>
      <c r="AQ778" s="14" t="str">
        <f t="shared" si="848"/>
        <v/>
      </c>
      <c r="AR778" s="14" t="str">
        <f t="shared" si="849"/>
        <v/>
      </c>
    </row>
    <row r="779" spans="1:44" x14ac:dyDescent="0.25">
      <c r="A779">
        <v>1</v>
      </c>
      <c r="B779" t="s">
        <v>28</v>
      </c>
      <c r="C779">
        <v>392107</v>
      </c>
      <c r="D779" s="40">
        <v>41393.616666666698</v>
      </c>
      <c r="E779" s="40">
        <v>41393.617361111101</v>
      </c>
      <c r="F779" s="40">
        <v>41393.643750000003</v>
      </c>
      <c r="G779" t="s">
        <v>29</v>
      </c>
      <c r="H779">
        <v>60000012474119</v>
      </c>
      <c r="I779" t="s">
        <v>2416</v>
      </c>
      <c r="J779" t="s">
        <v>2417</v>
      </c>
      <c r="K779" t="s">
        <v>32</v>
      </c>
      <c r="L779">
        <v>4</v>
      </c>
      <c r="M779" t="s">
        <v>33</v>
      </c>
      <c r="N779">
        <v>60000015461254</v>
      </c>
      <c r="O779">
        <v>60000016462672</v>
      </c>
      <c r="P779">
        <v>140127000001081</v>
      </c>
      <c r="R779" t="s">
        <v>34</v>
      </c>
      <c r="S779" t="s">
        <v>35</v>
      </c>
      <c r="T779" t="s">
        <v>36</v>
      </c>
      <c r="W779" t="s">
        <v>37</v>
      </c>
      <c r="AC779" t="s">
        <v>2418</v>
      </c>
      <c r="AD779" t="s">
        <v>1452</v>
      </c>
      <c r="AE779" s="14" t="str">
        <f t="shared" si="885"/>
        <v>FALAR DE INICIO TRATAMENTO PAC ASSINTOMATICO. COM CD 4 ALTO.FALAMOS DE INICIO TERAPIO E CONSENSO.</v>
      </c>
      <c r="AF779" s="14" t="str">
        <f t="shared" ref="AF779:AF842" si="895">SUBSTITUTE(AE779,"@ ","@")</f>
        <v>FALAR DE INICIO TRATAMENTO PAC ASSINTOMATICO. COM CD 4 ALTO.FALAMOS DE INICIO TERAPIO E CONSENSO.</v>
      </c>
      <c r="AG779" s="14">
        <f t="shared" ref="AG779:AG842" si="896">IFERROR(FIND("#",AF779),1)</f>
        <v>1</v>
      </c>
      <c r="AH779" s="14">
        <f t="shared" ref="AH779:AL779" si="897">IFERROR(FIND("#",$AF779,AG779+1),LEN($AF779)+1)</f>
        <v>98</v>
      </c>
      <c r="AI779" s="14">
        <f t="shared" si="897"/>
        <v>98</v>
      </c>
      <c r="AJ779" s="14">
        <f t="shared" si="897"/>
        <v>98</v>
      </c>
      <c r="AK779" s="14">
        <f t="shared" si="897"/>
        <v>98</v>
      </c>
      <c r="AL779" s="14">
        <f t="shared" si="897"/>
        <v>98</v>
      </c>
      <c r="AM779" s="14" t="str">
        <f t="shared" si="844"/>
        <v>FALAR DE INICIO TRATAMENTO PAC ASSINTOMATICO. COM CD 4 ALTO.FALAMOS DE INICIO TERAPIO E CONSENSO.</v>
      </c>
      <c r="AN779" s="14" t="str">
        <f t="shared" si="845"/>
        <v/>
      </c>
      <c r="AO779" s="14" t="str">
        <f t="shared" si="846"/>
        <v/>
      </c>
      <c r="AP779" s="14" t="str">
        <f t="shared" si="847"/>
        <v/>
      </c>
      <c r="AQ779" s="14" t="str">
        <f t="shared" si="848"/>
        <v/>
      </c>
      <c r="AR779" s="14" t="str">
        <f t="shared" si="849"/>
        <v/>
      </c>
    </row>
    <row r="780" spans="1:44" x14ac:dyDescent="0.25">
      <c r="A780">
        <v>1</v>
      </c>
      <c r="B780" t="s">
        <v>28</v>
      </c>
      <c r="C780">
        <v>392107</v>
      </c>
      <c r="D780" s="40">
        <v>41393.458333333299</v>
      </c>
      <c r="E780" s="40">
        <v>41393.697222222203</v>
      </c>
      <c r="F780" s="40">
        <v>41393.667361111096</v>
      </c>
      <c r="G780" t="s">
        <v>29</v>
      </c>
      <c r="H780">
        <v>60000017963824</v>
      </c>
      <c r="I780" t="s">
        <v>2419</v>
      </c>
      <c r="J780" t="s">
        <v>2420</v>
      </c>
      <c r="K780" t="s">
        <v>32</v>
      </c>
      <c r="L780">
        <v>4</v>
      </c>
      <c r="M780" t="s">
        <v>33</v>
      </c>
      <c r="N780">
        <v>60000015461254</v>
      </c>
      <c r="O780">
        <v>60000016462672</v>
      </c>
      <c r="P780">
        <v>157339000000003</v>
      </c>
      <c r="R780" t="s">
        <v>34</v>
      </c>
      <c r="S780" t="s">
        <v>35</v>
      </c>
      <c r="T780" t="s">
        <v>36</v>
      </c>
      <c r="W780" t="s">
        <v>37</v>
      </c>
      <c r="AC780" t="s">
        <v>2421</v>
      </c>
      <c r="AD780" t="s">
        <v>1437</v>
      </c>
      <c r="AE780" s="14" t="str">
        <f t="shared" si="885"/>
        <v>TRABALHAR ESTIGMA DE KLT COM DISLIPIDEMIA. REFORÇAR ARGUMENTO DE RCV.DISSE QUE FAZ DIAGNOSTICO DE 6 EM 6 MESES PARA IDENTIFICA DRC. NÃO VÊ COMO PROBLEMA USO DE ATV LIGADO A RCV.</v>
      </c>
      <c r="AF780" s="14" t="str">
        <f t="shared" si="895"/>
        <v>TRABALHAR ESTIGMA DE KLT COM DISLIPIDEMIA. REFORÇAR ARGUMENTO DE RCV.DISSE QUE FAZ DIAGNOSTICO DE 6 EM 6 MESES PARA IDENTIFICA DRC. NÃO VÊ COMO PROBLEMA USO DE ATV LIGADO A RCV.</v>
      </c>
      <c r="AG780" s="14">
        <f t="shared" si="896"/>
        <v>1</v>
      </c>
      <c r="AH780" s="14">
        <f t="shared" ref="AH780:AL780" si="898">IFERROR(FIND("#",$AF780,AG780+1),LEN($AF780)+1)</f>
        <v>178</v>
      </c>
      <c r="AI780" s="14">
        <f t="shared" si="898"/>
        <v>178</v>
      </c>
      <c r="AJ780" s="14">
        <f t="shared" si="898"/>
        <v>178</v>
      </c>
      <c r="AK780" s="14">
        <f t="shared" si="898"/>
        <v>178</v>
      </c>
      <c r="AL780" s="14">
        <f t="shared" si="898"/>
        <v>178</v>
      </c>
      <c r="AM780" s="14" t="str">
        <f t="shared" si="844"/>
        <v>TRABALHAR ESTIGMA DE KLT COM DISLIPIDEMIA. REFORÇAR ARGUMENTO DE RCV.DISSE QUE FAZ DIAGNOSTICO DE 6 EM 6 MESES PARA IDENTIFICA DRC. NÃO VÊ COMO PROBLEMA USO DE ATV LIGADO A RCV.</v>
      </c>
      <c r="AN780" s="14" t="str">
        <f t="shared" si="845"/>
        <v/>
      </c>
      <c r="AO780" s="14" t="str">
        <f t="shared" si="846"/>
        <v/>
      </c>
      <c r="AP780" s="14" t="str">
        <f t="shared" si="847"/>
        <v/>
      </c>
      <c r="AQ780" s="14" t="str">
        <f t="shared" si="848"/>
        <v/>
      </c>
      <c r="AR780" s="14" t="str">
        <f t="shared" si="849"/>
        <v/>
      </c>
    </row>
    <row r="781" spans="1:44" x14ac:dyDescent="0.25">
      <c r="A781">
        <v>1</v>
      </c>
      <c r="B781" t="s">
        <v>28</v>
      </c>
      <c r="C781">
        <v>392107</v>
      </c>
      <c r="D781" s="40">
        <v>41393.4375</v>
      </c>
      <c r="E781" s="40">
        <v>41393.935416666704</v>
      </c>
      <c r="F781" s="40">
        <v>41394.59375</v>
      </c>
      <c r="G781" t="s">
        <v>29</v>
      </c>
      <c r="H781">
        <v>60000012455539</v>
      </c>
      <c r="I781" t="s">
        <v>2422</v>
      </c>
      <c r="J781" t="s">
        <v>2423</v>
      </c>
      <c r="K781" t="s">
        <v>32</v>
      </c>
      <c r="L781">
        <v>4</v>
      </c>
      <c r="M781" t="s">
        <v>33</v>
      </c>
      <c r="N781">
        <v>60000015461254</v>
      </c>
      <c r="O781">
        <v>60000016462672</v>
      </c>
      <c r="P781">
        <v>157339000000040</v>
      </c>
      <c r="R781" t="s">
        <v>34</v>
      </c>
      <c r="S781" t="s">
        <v>35</v>
      </c>
      <c r="T781" t="s">
        <v>36</v>
      </c>
      <c r="W781" t="s">
        <v>37</v>
      </c>
      <c r="AC781" t="s">
        <v>2424</v>
      </c>
      <c r="AD781" t="s">
        <v>1452</v>
      </c>
      <c r="AE781" s="14" t="str">
        <f t="shared" si="885"/>
        <v>Questionar condulta PAC mulheres.USA NA MAIORIA DAS MULHERES PRINCIPALMENTE EM IDADE FÉRTIL.</v>
      </c>
      <c r="AF781" s="14" t="str">
        <f t="shared" si="895"/>
        <v>Questionar condulta PAC mulheres.USA NA MAIORIA DAS MULHERES PRINCIPALMENTE EM IDADE FÉRTIL.</v>
      </c>
      <c r="AG781" s="14">
        <f t="shared" si="896"/>
        <v>1</v>
      </c>
      <c r="AH781" s="14">
        <f t="shared" ref="AH781:AL781" si="899">IFERROR(FIND("#",$AF781,AG781+1),LEN($AF781)+1)</f>
        <v>93</v>
      </c>
      <c r="AI781" s="14">
        <f t="shared" si="899"/>
        <v>93</v>
      </c>
      <c r="AJ781" s="14">
        <f t="shared" si="899"/>
        <v>93</v>
      </c>
      <c r="AK781" s="14">
        <f t="shared" si="899"/>
        <v>93</v>
      </c>
      <c r="AL781" s="14">
        <f t="shared" si="899"/>
        <v>93</v>
      </c>
      <c r="AM781" s="14" t="str">
        <f t="shared" si="844"/>
        <v>Questionar condulta PAC mulheres.USA NA MAIORIA DAS MULHERES PRINCIPALMENTE EM IDADE FÉRTIL.</v>
      </c>
      <c r="AN781" s="14" t="str">
        <f t="shared" si="845"/>
        <v/>
      </c>
      <c r="AO781" s="14" t="str">
        <f t="shared" si="846"/>
        <v/>
      </c>
      <c r="AP781" s="14" t="str">
        <f t="shared" si="847"/>
        <v/>
      </c>
      <c r="AQ781" s="14" t="str">
        <f t="shared" si="848"/>
        <v/>
      </c>
      <c r="AR781" s="14" t="str">
        <f t="shared" si="849"/>
        <v/>
      </c>
    </row>
    <row r="782" spans="1:44" x14ac:dyDescent="0.25">
      <c r="A782">
        <v>1</v>
      </c>
      <c r="B782" t="s">
        <v>28</v>
      </c>
      <c r="C782">
        <v>392107</v>
      </c>
      <c r="D782" s="40">
        <v>41393.416666666701</v>
      </c>
      <c r="E782" s="40">
        <v>41393.932638888902</v>
      </c>
      <c r="F782" s="40">
        <v>41394.59375</v>
      </c>
      <c r="G782" t="s">
        <v>29</v>
      </c>
      <c r="H782">
        <v>60000012291787</v>
      </c>
      <c r="I782" t="s">
        <v>478</v>
      </c>
      <c r="J782" t="s">
        <v>479</v>
      </c>
      <c r="K782" t="s">
        <v>32</v>
      </c>
      <c r="L782">
        <v>6</v>
      </c>
      <c r="M782" t="s">
        <v>33</v>
      </c>
      <c r="N782">
        <v>60000015461254</v>
      </c>
      <c r="O782">
        <v>60000016462672</v>
      </c>
      <c r="P782">
        <v>157339000000033</v>
      </c>
      <c r="R782" t="s">
        <v>34</v>
      </c>
      <c r="S782" t="s">
        <v>35</v>
      </c>
      <c r="T782" t="s">
        <v>36</v>
      </c>
      <c r="W782" t="s">
        <v>37</v>
      </c>
      <c r="AC782" t="s">
        <v>2425</v>
      </c>
      <c r="AD782" t="s">
        <v>1452</v>
      </c>
      <c r="AE782" s="14" t="str">
        <f t="shared" si="885"/>
        <v>#OPV DESTACAR ESTUDO 720. GANHO DE CD4DISCUTIMOS CONSENSO E POSIÇÃO KLT</v>
      </c>
      <c r="AF782" s="14" t="str">
        <f t="shared" si="895"/>
        <v>#OPV DESTACAR ESTUDO 720. GANHO DE CD4DISCUTIMOS CONSENSO E POSIÇÃO KLT</v>
      </c>
      <c r="AG782" s="14">
        <f t="shared" si="896"/>
        <v>1</v>
      </c>
      <c r="AH782" s="14">
        <f t="shared" ref="AH782:AL782" si="900">IFERROR(FIND("#",$AF782,AG782+1),LEN($AF782)+1)</f>
        <v>72</v>
      </c>
      <c r="AI782" s="14">
        <f t="shared" si="900"/>
        <v>72</v>
      </c>
      <c r="AJ782" s="14">
        <f t="shared" si="900"/>
        <v>72</v>
      </c>
      <c r="AK782" s="14">
        <f t="shared" si="900"/>
        <v>72</v>
      </c>
      <c r="AL782" s="14">
        <f t="shared" si="900"/>
        <v>72</v>
      </c>
      <c r="AM782" s="14" t="str">
        <f t="shared" si="844"/>
        <v>#OPV DESTACAR ESTUDO 720. GANHO DE CD4DISCUTIMOS CONSENSO E POSIÇÃO KLT</v>
      </c>
      <c r="AN782" s="14" t="str">
        <f t="shared" si="845"/>
        <v/>
      </c>
      <c r="AO782" s="14" t="str">
        <f t="shared" si="846"/>
        <v/>
      </c>
      <c r="AP782" s="14" t="str">
        <f t="shared" si="847"/>
        <v/>
      </c>
      <c r="AQ782" s="14" t="str">
        <f t="shared" si="848"/>
        <v/>
      </c>
      <c r="AR782" s="14" t="str">
        <f t="shared" si="849"/>
        <v/>
      </c>
    </row>
    <row r="783" spans="1:44" x14ac:dyDescent="0.25">
      <c r="A783">
        <v>1</v>
      </c>
      <c r="B783" t="s">
        <v>28</v>
      </c>
      <c r="C783">
        <v>392107</v>
      </c>
      <c r="D783" s="40">
        <v>41390.625</v>
      </c>
      <c r="E783" s="40">
        <v>41390.939583333296</v>
      </c>
      <c r="F783" s="40">
        <v>41390.897916666698</v>
      </c>
      <c r="G783" t="s">
        <v>29</v>
      </c>
      <c r="H783">
        <v>60000012276335</v>
      </c>
      <c r="I783" t="s">
        <v>469</v>
      </c>
      <c r="J783" t="s">
        <v>470</v>
      </c>
      <c r="K783" t="s">
        <v>41</v>
      </c>
      <c r="L783">
        <v>4</v>
      </c>
      <c r="M783" t="s">
        <v>33</v>
      </c>
      <c r="N783">
        <v>60000015461254</v>
      </c>
      <c r="O783">
        <v>60000016462672</v>
      </c>
      <c r="P783">
        <v>144247000000384</v>
      </c>
      <c r="R783" t="s">
        <v>34</v>
      </c>
      <c r="S783" t="s">
        <v>35</v>
      </c>
      <c r="T783" t="s">
        <v>36</v>
      </c>
      <c r="W783" t="s">
        <v>37</v>
      </c>
      <c r="AC783" t="s">
        <v>2426</v>
      </c>
      <c r="AD783" t="s">
        <v>1452</v>
      </c>
      <c r="AE783" s="14" t="str">
        <f t="shared" si="885"/>
        <v>#OPV FALAR DE KLT X ATV E DRC E CONDULTA DE TRATAMENTO NO AMBULATÓRIO DO HC. DISCUTIMOS SOBRE CONSENSO E POSIÇÃO DE KLT.</v>
      </c>
      <c r="AF783" s="14" t="str">
        <f t="shared" si="895"/>
        <v>#OPV FALAR DE KLT X ATV E DRC E CONDULTA DE TRATAMENTO NO AMBULATÓRIO DO HC. DISCUTIMOS SOBRE CONSENSO E POSIÇÃO DE KLT.</v>
      </c>
      <c r="AG783" s="14">
        <f t="shared" si="896"/>
        <v>1</v>
      </c>
      <c r="AH783" s="14">
        <f t="shared" ref="AH783:AL783" si="901">IFERROR(FIND("#",$AF783,AG783+1),LEN($AF783)+1)</f>
        <v>121</v>
      </c>
      <c r="AI783" s="14">
        <f t="shared" si="901"/>
        <v>121</v>
      </c>
      <c r="AJ783" s="14">
        <f t="shared" si="901"/>
        <v>121</v>
      </c>
      <c r="AK783" s="14">
        <f t="shared" si="901"/>
        <v>121</v>
      </c>
      <c r="AL783" s="14">
        <f t="shared" si="901"/>
        <v>121</v>
      </c>
      <c r="AM783" s="14" t="str">
        <f t="shared" si="844"/>
        <v>#OPV FALAR DE KLT X ATV E DRC E CONDULTA DE TRATAMENTO NO AMBULATÓRIO DO HC. DISCUTIMOS SOBRE CONSENSO E POSIÇÃO DE KLT.</v>
      </c>
      <c r="AN783" s="14" t="str">
        <f t="shared" si="845"/>
        <v/>
      </c>
      <c r="AO783" s="14" t="str">
        <f t="shared" si="846"/>
        <v/>
      </c>
      <c r="AP783" s="14" t="str">
        <f t="shared" si="847"/>
        <v/>
      </c>
      <c r="AQ783" s="14" t="str">
        <f t="shared" si="848"/>
        <v/>
      </c>
      <c r="AR783" s="14" t="str">
        <f t="shared" si="849"/>
        <v/>
      </c>
    </row>
    <row r="784" spans="1:44" x14ac:dyDescent="0.25">
      <c r="A784">
        <v>1</v>
      </c>
      <c r="B784" t="s">
        <v>28</v>
      </c>
      <c r="C784">
        <v>392107</v>
      </c>
      <c r="D784" s="40">
        <v>41390.602083333302</v>
      </c>
      <c r="E784" s="40">
        <v>41390.604861111096</v>
      </c>
      <c r="F784" s="40">
        <v>41390.6430555556</v>
      </c>
      <c r="G784" t="s">
        <v>29</v>
      </c>
      <c r="H784">
        <v>60000012540635</v>
      </c>
      <c r="I784" t="s">
        <v>2427</v>
      </c>
      <c r="J784" t="s">
        <v>2428</v>
      </c>
      <c r="K784" t="s">
        <v>32</v>
      </c>
      <c r="L784">
        <v>4</v>
      </c>
      <c r="M784" t="s">
        <v>33</v>
      </c>
      <c r="N784">
        <v>60000015461254</v>
      </c>
      <c r="O784">
        <v>60000016462672</v>
      </c>
      <c r="P784">
        <v>140127000001048</v>
      </c>
      <c r="R784" t="s">
        <v>34</v>
      </c>
      <c r="S784" t="s">
        <v>35</v>
      </c>
      <c r="T784" t="s">
        <v>36</v>
      </c>
      <c r="W784" t="s">
        <v>37</v>
      </c>
      <c r="AC784" t="s">
        <v>2429</v>
      </c>
      <c r="AD784" t="s">
        <v>1452</v>
      </c>
      <c r="AE784" s="14" t="str">
        <f t="shared" si="885"/>
        <v>FALAR DA SOLICITAÇÃO PATROCÍNIO E QUESTIONAR SOBRE INICIO TRATAMENTO COM KLT X EFV OPINIÃO.#MP GOSTOU DO MATERIAL SOBRE HAND.FALAMOS DO PATROCÍNIO INSCRIÇÃO BRASILEIRO.</v>
      </c>
      <c r="AF784" s="14" t="str">
        <f t="shared" si="895"/>
        <v>FALAR DA SOLICITAÇÃO PATROCÍNIO E QUESTIONAR SOBRE INICIO TRATAMENTO COM KLT X EFV OPINIÃO.#MP GOSTOU DO MATERIAL SOBRE HAND.FALAMOS DO PATROCÍNIO INSCRIÇÃO BRASILEIRO.</v>
      </c>
      <c r="AG784" s="14">
        <f t="shared" si="896"/>
        <v>92</v>
      </c>
      <c r="AH784" s="14">
        <f t="shared" ref="AH784:AL784" si="902">IFERROR(FIND("#",$AF784,AG784+1),LEN($AF784)+1)</f>
        <v>169</v>
      </c>
      <c r="AI784" s="14">
        <f t="shared" si="902"/>
        <v>169</v>
      </c>
      <c r="AJ784" s="14">
        <f t="shared" si="902"/>
        <v>169</v>
      </c>
      <c r="AK784" s="14">
        <f t="shared" si="902"/>
        <v>169</v>
      </c>
      <c r="AL784" s="14">
        <f t="shared" si="902"/>
        <v>169</v>
      </c>
      <c r="AM784" s="14" t="str">
        <f t="shared" si="844"/>
        <v>#MP GOSTOU DO MATERIAL SOBRE HAND.FALAMOS DO PATROCÍNIO INSCRIÇÃO BRASILEIRO.</v>
      </c>
      <c r="AN784" s="14" t="str">
        <f t="shared" si="845"/>
        <v/>
      </c>
      <c r="AO784" s="14" t="str">
        <f t="shared" si="846"/>
        <v/>
      </c>
      <c r="AP784" s="14" t="str">
        <f t="shared" si="847"/>
        <v/>
      </c>
      <c r="AQ784" s="14" t="str">
        <f t="shared" si="848"/>
        <v/>
      </c>
      <c r="AR784" s="14" t="str">
        <f t="shared" si="849"/>
        <v/>
      </c>
    </row>
    <row r="785" spans="1:44" x14ac:dyDescent="0.25">
      <c r="A785">
        <v>1</v>
      </c>
      <c r="B785" t="s">
        <v>28</v>
      </c>
      <c r="C785">
        <v>392107</v>
      </c>
      <c r="D785" s="40">
        <v>41390.583333333299</v>
      </c>
      <c r="E785" s="40">
        <v>41390.938194444403</v>
      </c>
      <c r="F785" s="40">
        <v>41390.896527777797</v>
      </c>
      <c r="G785" t="s">
        <v>29</v>
      </c>
      <c r="H785">
        <v>60000012361031</v>
      </c>
      <c r="I785" t="s">
        <v>2430</v>
      </c>
      <c r="J785" t="s">
        <v>2431</v>
      </c>
      <c r="K785" t="s">
        <v>32</v>
      </c>
      <c r="L785">
        <v>4</v>
      </c>
      <c r="M785" t="s">
        <v>33</v>
      </c>
      <c r="N785">
        <v>60000015461254</v>
      </c>
      <c r="O785">
        <v>60000016462672</v>
      </c>
      <c r="P785">
        <v>144247000000378</v>
      </c>
      <c r="R785" t="s">
        <v>34</v>
      </c>
      <c r="S785" t="s">
        <v>35</v>
      </c>
      <c r="T785" t="s">
        <v>36</v>
      </c>
      <c r="W785" t="s">
        <v>37</v>
      </c>
      <c r="AC785" t="s">
        <v>2432</v>
      </c>
      <c r="AD785" t="s">
        <v>1452</v>
      </c>
      <c r="AE785" s="14" t="str">
        <f t="shared" si="885"/>
        <v>Questionar opinião de ADESAO PAC ASSINTOMATICO com inicio EFV  e falha Virologia. FALAMOS DE MULHERES E OPIÇÃO DISSE QUE KLT SERIA A PRIMEIRA.</v>
      </c>
      <c r="AF785" s="14" t="str">
        <f t="shared" si="895"/>
        <v>Questionar opinião de ADESAO PAC ASSINTOMATICO com inicio EFV  e falha Virologia. FALAMOS DE MULHERES E OPIÇÃO DISSE QUE KLT SERIA A PRIMEIRA.</v>
      </c>
      <c r="AG785" s="14">
        <f t="shared" si="896"/>
        <v>1</v>
      </c>
      <c r="AH785" s="14">
        <f t="shared" ref="AH785:AL785" si="903">IFERROR(FIND("#",$AF785,AG785+1),LEN($AF785)+1)</f>
        <v>143</v>
      </c>
      <c r="AI785" s="14">
        <f t="shared" si="903"/>
        <v>143</v>
      </c>
      <c r="AJ785" s="14">
        <f t="shared" si="903"/>
        <v>143</v>
      </c>
      <c r="AK785" s="14">
        <f t="shared" si="903"/>
        <v>143</v>
      </c>
      <c r="AL785" s="14">
        <f t="shared" si="903"/>
        <v>143</v>
      </c>
      <c r="AM785" s="14" t="str">
        <f t="shared" si="844"/>
        <v>Questionar opinião de ADESAO PAC ASSINTOMATICO com inicio EFV  e falha Virologia. FALAMOS DE MULHERES E OPIÇÃO DISSE QUE KLT SERIA A PRIMEIRA.</v>
      </c>
      <c r="AN785" s="14" t="str">
        <f t="shared" si="845"/>
        <v/>
      </c>
      <c r="AO785" s="14" t="str">
        <f t="shared" si="846"/>
        <v/>
      </c>
      <c r="AP785" s="14" t="str">
        <f t="shared" si="847"/>
        <v/>
      </c>
      <c r="AQ785" s="14" t="str">
        <f t="shared" si="848"/>
        <v/>
      </c>
      <c r="AR785" s="14" t="str">
        <f t="shared" si="849"/>
        <v/>
      </c>
    </row>
    <row r="786" spans="1:44" x14ac:dyDescent="0.25">
      <c r="A786">
        <v>1</v>
      </c>
      <c r="B786" t="s">
        <v>28</v>
      </c>
      <c r="C786">
        <v>392107</v>
      </c>
      <c r="D786" s="40">
        <v>41390.385416666701</v>
      </c>
      <c r="E786" s="40">
        <v>41390.601388888899</v>
      </c>
      <c r="F786" s="40">
        <v>41390.6430555556</v>
      </c>
      <c r="G786" t="s">
        <v>29</v>
      </c>
      <c r="H786">
        <v>60000012368267</v>
      </c>
      <c r="I786" t="s">
        <v>2433</v>
      </c>
      <c r="J786" t="s">
        <v>2434</v>
      </c>
      <c r="K786" t="s">
        <v>41</v>
      </c>
      <c r="L786">
        <v>4</v>
      </c>
      <c r="M786" t="s">
        <v>33</v>
      </c>
      <c r="N786">
        <v>60000015461254</v>
      </c>
      <c r="O786">
        <v>60000016462672</v>
      </c>
      <c r="P786">
        <v>140127000001041</v>
      </c>
      <c r="R786" t="s">
        <v>34</v>
      </c>
      <c r="S786" t="s">
        <v>35</v>
      </c>
      <c r="T786" t="s">
        <v>36</v>
      </c>
      <c r="W786" t="s">
        <v>37</v>
      </c>
      <c r="AC786" t="s">
        <v>2435</v>
      </c>
      <c r="AD786" t="s">
        <v>1452</v>
      </c>
      <c r="AE786" s="14" t="str">
        <f t="shared" si="885"/>
        <v>FALAR DE KLT X ATV, GANHO DE CD4 , BARREIRA GENÉTICA .DISCUTIMOS CONSENSO E POSIÇÃO KLT, DEVIDO A ALTA BARREIRA GENÉTICA UNS DOS MUTIVOS.#MP ACHOU POSITIVO O MATERIAL DO DR. VIDAL SOBRE HAND.</v>
      </c>
      <c r="AF786" s="14" t="str">
        <f t="shared" si="895"/>
        <v>FALAR DE KLT X ATV, GANHO DE CD4 , BARREIRA GENÉTICA .DISCUTIMOS CONSENSO E POSIÇÃO KLT, DEVIDO A ALTA BARREIRA GENÉTICA UNS DOS MUTIVOS.#MP ACHOU POSITIVO O MATERIAL DO DR. VIDAL SOBRE HAND.</v>
      </c>
      <c r="AG786" s="14">
        <f t="shared" si="896"/>
        <v>138</v>
      </c>
      <c r="AH786" s="14">
        <f t="shared" ref="AH786:AL786" si="904">IFERROR(FIND("#",$AF786,AG786+1),LEN($AF786)+1)</f>
        <v>192</v>
      </c>
      <c r="AI786" s="14">
        <f t="shared" si="904"/>
        <v>192</v>
      </c>
      <c r="AJ786" s="14">
        <f t="shared" si="904"/>
        <v>192</v>
      </c>
      <c r="AK786" s="14">
        <f t="shared" si="904"/>
        <v>192</v>
      </c>
      <c r="AL786" s="14">
        <f t="shared" si="904"/>
        <v>192</v>
      </c>
      <c r="AM786" s="14" t="str">
        <f t="shared" si="844"/>
        <v>#MP ACHOU POSITIVO O MATERIAL DO DR. VIDAL SOBRE HAND.</v>
      </c>
      <c r="AN786" s="14" t="str">
        <f t="shared" si="845"/>
        <v/>
      </c>
      <c r="AO786" s="14" t="str">
        <f t="shared" si="846"/>
        <v/>
      </c>
      <c r="AP786" s="14" t="str">
        <f t="shared" si="847"/>
        <v/>
      </c>
      <c r="AQ786" s="14" t="str">
        <f t="shared" si="848"/>
        <v/>
      </c>
      <c r="AR786" s="14" t="str">
        <f t="shared" si="849"/>
        <v/>
      </c>
    </row>
    <row r="787" spans="1:44" x14ac:dyDescent="0.25">
      <c r="A787">
        <v>1</v>
      </c>
      <c r="B787" t="s">
        <v>28</v>
      </c>
      <c r="C787">
        <v>392107</v>
      </c>
      <c r="D787" s="40">
        <v>41390.385416666701</v>
      </c>
      <c r="E787" s="40">
        <v>41390.601388888899</v>
      </c>
      <c r="F787" s="40">
        <v>41390.6430555556</v>
      </c>
      <c r="G787" t="s">
        <v>29</v>
      </c>
      <c r="H787">
        <v>60000012368267</v>
      </c>
      <c r="I787" t="s">
        <v>2433</v>
      </c>
      <c r="J787" t="s">
        <v>2434</v>
      </c>
      <c r="K787" t="s">
        <v>41</v>
      </c>
      <c r="L787">
        <v>4</v>
      </c>
      <c r="M787" t="s">
        <v>33</v>
      </c>
      <c r="N787">
        <v>60000015461254</v>
      </c>
      <c r="O787">
        <v>60000016462672</v>
      </c>
      <c r="P787">
        <v>140127000001041</v>
      </c>
      <c r="R787" t="s">
        <v>34</v>
      </c>
      <c r="S787" t="s">
        <v>35</v>
      </c>
      <c r="T787" t="s">
        <v>36</v>
      </c>
      <c r="W787" t="s">
        <v>37</v>
      </c>
      <c r="AC787" t="s">
        <v>2435</v>
      </c>
      <c r="AD787" t="s">
        <v>1452</v>
      </c>
      <c r="AE787" s="14" t="str">
        <f t="shared" si="885"/>
        <v>FALAR DE KLT X ATV, GANHO DE CD4 , BARREIRA GENÉTICA .DISCUTIMOS CONSENSO E POSIÇÃO KLT, DEVIDO A ALTA BARREIRA GENÉTICA UNS DOS MUTIVOS.#MP ACHOU POSITIVO O MATERIAL DO DR. VIDAL SOBRE HAND.</v>
      </c>
      <c r="AF787" s="14" t="str">
        <f t="shared" si="895"/>
        <v>FALAR DE KLT X ATV, GANHO DE CD4 , BARREIRA GENÉTICA .DISCUTIMOS CONSENSO E POSIÇÃO KLT, DEVIDO A ALTA BARREIRA GENÉTICA UNS DOS MUTIVOS.#MP ACHOU POSITIVO O MATERIAL DO DR. VIDAL SOBRE HAND.</v>
      </c>
      <c r="AG787" s="14">
        <f t="shared" si="896"/>
        <v>138</v>
      </c>
      <c r="AH787" s="14">
        <f t="shared" ref="AH787:AL787" si="905">IFERROR(FIND("#",$AF787,AG787+1),LEN($AF787)+1)</f>
        <v>192</v>
      </c>
      <c r="AI787" s="14">
        <f t="shared" si="905"/>
        <v>192</v>
      </c>
      <c r="AJ787" s="14">
        <f t="shared" si="905"/>
        <v>192</v>
      </c>
      <c r="AK787" s="14">
        <f t="shared" si="905"/>
        <v>192</v>
      </c>
      <c r="AL787" s="14">
        <f t="shared" si="905"/>
        <v>192</v>
      </c>
      <c r="AM787" s="14" t="str">
        <f t="shared" si="844"/>
        <v>#MP ACHOU POSITIVO O MATERIAL DO DR. VIDAL SOBRE HAND.</v>
      </c>
      <c r="AN787" s="14" t="str">
        <f t="shared" si="845"/>
        <v/>
      </c>
      <c r="AO787" s="14" t="str">
        <f t="shared" si="846"/>
        <v/>
      </c>
      <c r="AP787" s="14" t="str">
        <f t="shared" si="847"/>
        <v/>
      </c>
      <c r="AQ787" s="14" t="str">
        <f t="shared" si="848"/>
        <v/>
      </c>
      <c r="AR787" s="14" t="str">
        <f t="shared" si="849"/>
        <v/>
      </c>
    </row>
    <row r="788" spans="1:44" x14ac:dyDescent="0.25">
      <c r="A788">
        <v>1</v>
      </c>
      <c r="B788" t="s">
        <v>28</v>
      </c>
      <c r="C788">
        <v>392107</v>
      </c>
      <c r="D788" s="40">
        <v>41389.333333333299</v>
      </c>
      <c r="E788" s="40">
        <v>41389.944444444402</v>
      </c>
      <c r="F788" s="40">
        <v>41389.905555555597</v>
      </c>
      <c r="G788" t="s">
        <v>29</v>
      </c>
      <c r="H788">
        <v>60000012529671</v>
      </c>
      <c r="I788" t="s">
        <v>2436</v>
      </c>
      <c r="J788" t="s">
        <v>2437</v>
      </c>
      <c r="K788" t="s">
        <v>41</v>
      </c>
      <c r="L788">
        <v>3</v>
      </c>
      <c r="M788" t="s">
        <v>33</v>
      </c>
      <c r="N788">
        <v>60000015461254</v>
      </c>
      <c r="O788">
        <v>60000016462672</v>
      </c>
      <c r="P788">
        <v>140127000001026</v>
      </c>
      <c r="R788" t="s">
        <v>34</v>
      </c>
      <c r="S788" t="s">
        <v>35</v>
      </c>
      <c r="T788" t="s">
        <v>36</v>
      </c>
      <c r="W788" t="s">
        <v>37</v>
      </c>
      <c r="AC788" t="s">
        <v>2438</v>
      </c>
      <c r="AD788" t="s">
        <v>1486</v>
      </c>
      <c r="AE788" s="14" t="str">
        <f t="shared" si="885"/>
        <v>#MP VA GANHO DE CD4,ACHOU INTERESSANTE.ENTREGUEI MATERIAL DO VIDAL SOBRE HAND , NÃO FEZ COMENTÁRIOS. DISCUTIMOS SOBRE CONSENSO E POSIÇÃO DE KLT.</v>
      </c>
      <c r="AF788" s="14" t="str">
        <f t="shared" si="895"/>
        <v>#MP VA GANHO DE CD4,ACHOU INTERESSANTE.ENTREGUEI MATERIAL DO VIDAL SOBRE HAND , NÃO FEZ COMENTÁRIOS. DISCUTIMOS SOBRE CONSENSO E POSIÇÃO DE KLT.</v>
      </c>
      <c r="AG788" s="14">
        <f t="shared" si="896"/>
        <v>1</v>
      </c>
      <c r="AH788" s="14">
        <f t="shared" ref="AH788:AL788" si="906">IFERROR(FIND("#",$AF788,AG788+1),LEN($AF788)+1)</f>
        <v>145</v>
      </c>
      <c r="AI788" s="14">
        <f t="shared" si="906"/>
        <v>145</v>
      </c>
      <c r="AJ788" s="14">
        <f t="shared" si="906"/>
        <v>145</v>
      </c>
      <c r="AK788" s="14">
        <f t="shared" si="906"/>
        <v>145</v>
      </c>
      <c r="AL788" s="14">
        <f t="shared" si="906"/>
        <v>145</v>
      </c>
      <c r="AM788" s="14" t="str">
        <f t="shared" si="844"/>
        <v>#MP VA GANHO DE CD4,ACHOU INTERESSANTE.ENTREGUEI MATERIAL DO VIDAL SOBRE HAND , NÃO FEZ COMENTÁRIOS. DISCUTIMOS SOBRE CONSENSO E POSIÇÃO DE KLT.</v>
      </c>
      <c r="AN788" s="14" t="str">
        <f t="shared" si="845"/>
        <v/>
      </c>
      <c r="AO788" s="14" t="str">
        <f t="shared" si="846"/>
        <v/>
      </c>
      <c r="AP788" s="14" t="str">
        <f t="shared" si="847"/>
        <v/>
      </c>
      <c r="AQ788" s="14" t="str">
        <f t="shared" si="848"/>
        <v/>
      </c>
      <c r="AR788" s="14" t="str">
        <f t="shared" si="849"/>
        <v/>
      </c>
    </row>
    <row r="789" spans="1:44" x14ac:dyDescent="0.25">
      <c r="A789">
        <v>1</v>
      </c>
      <c r="B789" t="s">
        <v>28</v>
      </c>
      <c r="C789">
        <v>392107</v>
      </c>
      <c r="D789" s="40">
        <v>41388.75</v>
      </c>
      <c r="E789" s="40">
        <v>41390.607638888898</v>
      </c>
      <c r="F789" s="40">
        <v>41390.6430555556</v>
      </c>
      <c r="G789" t="s">
        <v>29</v>
      </c>
      <c r="H789">
        <v>60000012542823</v>
      </c>
      <c r="I789" t="s">
        <v>2439</v>
      </c>
      <c r="J789" t="s">
        <v>2440</v>
      </c>
      <c r="K789" t="s">
        <v>41</v>
      </c>
      <c r="L789">
        <v>3</v>
      </c>
      <c r="M789" t="s">
        <v>33</v>
      </c>
      <c r="N789">
        <v>60000015461254</v>
      </c>
      <c r="O789">
        <v>60000016462672</v>
      </c>
      <c r="P789">
        <v>140127000001055</v>
      </c>
      <c r="R789" t="s">
        <v>34</v>
      </c>
      <c r="S789" t="s">
        <v>35</v>
      </c>
      <c r="T789" t="s">
        <v>36</v>
      </c>
      <c r="W789" t="s">
        <v>37</v>
      </c>
      <c r="AC789" t="s">
        <v>2441</v>
      </c>
      <c r="AD789" t="s">
        <v>1486</v>
      </c>
      <c r="AE789" s="14" t="str">
        <f t="shared" si="885"/>
        <v>Falamos de consenso e posição de KLT</v>
      </c>
      <c r="AF789" s="14" t="str">
        <f t="shared" si="895"/>
        <v>Falamos de consenso e posição de KLT</v>
      </c>
      <c r="AG789" s="14">
        <f t="shared" si="896"/>
        <v>1</v>
      </c>
      <c r="AH789" s="14">
        <f t="shared" ref="AH789:AL789" si="907">IFERROR(FIND("#",$AF789,AG789+1),LEN($AF789)+1)</f>
        <v>37</v>
      </c>
      <c r="AI789" s="14">
        <f t="shared" si="907"/>
        <v>37</v>
      </c>
      <c r="AJ789" s="14">
        <f t="shared" si="907"/>
        <v>37</v>
      </c>
      <c r="AK789" s="14">
        <f t="shared" si="907"/>
        <v>37</v>
      </c>
      <c r="AL789" s="14">
        <f t="shared" si="907"/>
        <v>37</v>
      </c>
      <c r="AM789" s="14" t="str">
        <f t="shared" si="844"/>
        <v>Falamos de consenso e posição de KLT</v>
      </c>
      <c r="AN789" s="14" t="str">
        <f t="shared" si="845"/>
        <v/>
      </c>
      <c r="AO789" s="14" t="str">
        <f t="shared" si="846"/>
        <v/>
      </c>
      <c r="AP789" s="14" t="str">
        <f t="shared" si="847"/>
        <v/>
      </c>
      <c r="AQ789" s="14" t="str">
        <f t="shared" si="848"/>
        <v/>
      </c>
      <c r="AR789" s="14" t="str">
        <f t="shared" si="849"/>
        <v/>
      </c>
    </row>
    <row r="790" spans="1:44" x14ac:dyDescent="0.25">
      <c r="A790">
        <v>1</v>
      </c>
      <c r="B790" t="s">
        <v>28</v>
      </c>
      <c r="C790">
        <v>392107</v>
      </c>
      <c r="D790" s="40">
        <v>41388.572916666701</v>
      </c>
      <c r="E790" s="40">
        <v>41388.707638888904</v>
      </c>
      <c r="F790" s="40">
        <v>41388.6694444444</v>
      </c>
      <c r="G790" t="s">
        <v>29</v>
      </c>
      <c r="H790">
        <v>60000012584691</v>
      </c>
      <c r="I790" t="s">
        <v>2442</v>
      </c>
      <c r="J790" t="s">
        <v>2443</v>
      </c>
      <c r="K790" t="s">
        <v>41</v>
      </c>
      <c r="M790" t="s">
        <v>33</v>
      </c>
      <c r="N790">
        <v>60000015461254</v>
      </c>
      <c r="O790">
        <v>60000016462672</v>
      </c>
      <c r="P790">
        <v>140127000001020</v>
      </c>
      <c r="R790" t="s">
        <v>34</v>
      </c>
      <c r="S790" t="s">
        <v>35</v>
      </c>
      <c r="T790" t="s">
        <v>36</v>
      </c>
      <c r="W790" t="s">
        <v>37</v>
      </c>
      <c r="AC790" t="s">
        <v>2444</v>
      </c>
      <c r="AD790" t="s">
        <v>1486</v>
      </c>
      <c r="AE790" s="14" t="str">
        <f t="shared" si="885"/>
        <v>#MP MATERIAL DO DR VIDAL SOBRE HAND, NÃO FEZ COMENTÁRIOS, FICOU CALADO.</v>
      </c>
      <c r="AF790" s="14" t="str">
        <f t="shared" si="895"/>
        <v>#MP MATERIAL DO DR VIDAL SOBRE HAND, NÃO FEZ COMENTÁRIOS, FICOU CALADO.</v>
      </c>
      <c r="AG790" s="14">
        <f t="shared" si="896"/>
        <v>1</v>
      </c>
      <c r="AH790" s="14">
        <f t="shared" ref="AH790:AL790" si="908">IFERROR(FIND("#",$AF790,AG790+1),LEN($AF790)+1)</f>
        <v>72</v>
      </c>
      <c r="AI790" s="14">
        <f t="shared" si="908"/>
        <v>72</v>
      </c>
      <c r="AJ790" s="14">
        <f t="shared" si="908"/>
        <v>72</v>
      </c>
      <c r="AK790" s="14">
        <f t="shared" si="908"/>
        <v>72</v>
      </c>
      <c r="AL790" s="14">
        <f t="shared" si="908"/>
        <v>72</v>
      </c>
      <c r="AM790" s="14" t="str">
        <f t="shared" si="844"/>
        <v>#MP MATERIAL DO DR VIDAL SOBRE HAND, NÃO FEZ COMENTÁRIOS, FICOU CALADO.</v>
      </c>
      <c r="AN790" s="14" t="str">
        <f t="shared" si="845"/>
        <v/>
      </c>
      <c r="AO790" s="14" t="str">
        <f t="shared" si="846"/>
        <v/>
      </c>
      <c r="AP790" s="14" t="str">
        <f t="shared" si="847"/>
        <v/>
      </c>
      <c r="AQ790" s="14" t="str">
        <f t="shared" si="848"/>
        <v/>
      </c>
      <c r="AR790" s="14" t="str">
        <f t="shared" si="849"/>
        <v/>
      </c>
    </row>
    <row r="791" spans="1:44" x14ac:dyDescent="0.25">
      <c r="A791">
        <v>1</v>
      </c>
      <c r="B791" t="s">
        <v>28</v>
      </c>
      <c r="C791">
        <v>392107</v>
      </c>
      <c r="D791" s="40">
        <v>41388.489583333299</v>
      </c>
      <c r="E791" s="40">
        <v>41388.7055555556</v>
      </c>
      <c r="F791" s="40">
        <v>41388.6694444444</v>
      </c>
      <c r="G791" t="s">
        <v>29</v>
      </c>
      <c r="H791">
        <v>60000012361595</v>
      </c>
      <c r="I791" t="s">
        <v>2445</v>
      </c>
      <c r="J791" t="s">
        <v>2446</v>
      </c>
      <c r="K791" t="s">
        <v>41</v>
      </c>
      <c r="L791">
        <v>3</v>
      </c>
      <c r="M791" t="s">
        <v>33</v>
      </c>
      <c r="N791">
        <v>60000015461254</v>
      </c>
      <c r="O791">
        <v>60000016462672</v>
      </c>
      <c r="P791">
        <v>140127000001013</v>
      </c>
      <c r="R791" t="s">
        <v>34</v>
      </c>
      <c r="S791" t="s">
        <v>35</v>
      </c>
      <c r="T791" t="s">
        <v>36</v>
      </c>
      <c r="W791" t="s">
        <v>37</v>
      </c>
      <c r="AC791" t="s">
        <v>2447</v>
      </c>
      <c r="AD791" t="s">
        <v>1486</v>
      </c>
      <c r="AE791" s="14" t="str">
        <f t="shared" si="885"/>
        <v>#MP DISCUTIMOS CONSESNO E GANHO DE CD4 TRABALHEI VA, ACHOU POSITIVO INFORMAÇÃO.</v>
      </c>
      <c r="AF791" s="14" t="str">
        <f t="shared" si="895"/>
        <v>#MP DISCUTIMOS CONSESNO E GANHO DE CD4 TRABALHEI VA, ACHOU POSITIVO INFORMAÇÃO.</v>
      </c>
      <c r="AG791" s="14">
        <f t="shared" si="896"/>
        <v>1</v>
      </c>
      <c r="AH791" s="14">
        <f t="shared" ref="AH791:AL791" si="909">IFERROR(FIND("#",$AF791,AG791+1),LEN($AF791)+1)</f>
        <v>80</v>
      </c>
      <c r="AI791" s="14">
        <f t="shared" si="909"/>
        <v>80</v>
      </c>
      <c r="AJ791" s="14">
        <f t="shared" si="909"/>
        <v>80</v>
      </c>
      <c r="AK791" s="14">
        <f t="shared" si="909"/>
        <v>80</v>
      </c>
      <c r="AL791" s="14">
        <f t="shared" si="909"/>
        <v>80</v>
      </c>
      <c r="AM791" s="14" t="str">
        <f t="shared" si="844"/>
        <v>#MP DISCUTIMOS CONSESNO E GANHO DE CD4 TRABALHEI VA, ACHOU POSITIVO INFORMAÇÃO.</v>
      </c>
      <c r="AN791" s="14" t="str">
        <f t="shared" si="845"/>
        <v/>
      </c>
      <c r="AO791" s="14" t="str">
        <f t="shared" si="846"/>
        <v/>
      </c>
      <c r="AP791" s="14" t="str">
        <f t="shared" si="847"/>
        <v/>
      </c>
      <c r="AQ791" s="14" t="str">
        <f t="shared" si="848"/>
        <v/>
      </c>
      <c r="AR791" s="14" t="str">
        <f t="shared" si="849"/>
        <v/>
      </c>
    </row>
    <row r="792" spans="1:44" x14ac:dyDescent="0.25">
      <c r="A792">
        <v>1</v>
      </c>
      <c r="B792" t="s">
        <v>28</v>
      </c>
      <c r="C792">
        <v>392107</v>
      </c>
      <c r="D792" s="40">
        <v>41388.489583333299</v>
      </c>
      <c r="E792" s="40">
        <v>41388.7055555556</v>
      </c>
      <c r="F792" s="40">
        <v>41388.6694444444</v>
      </c>
      <c r="G792" t="s">
        <v>29</v>
      </c>
      <c r="H792">
        <v>60000012361595</v>
      </c>
      <c r="I792" t="s">
        <v>2445</v>
      </c>
      <c r="J792" t="s">
        <v>2446</v>
      </c>
      <c r="K792" t="s">
        <v>32</v>
      </c>
      <c r="L792">
        <v>3</v>
      </c>
      <c r="M792" t="s">
        <v>33</v>
      </c>
      <c r="N792">
        <v>60000015461254</v>
      </c>
      <c r="O792">
        <v>60000016462672</v>
      </c>
      <c r="P792">
        <v>140127000001013</v>
      </c>
      <c r="R792" t="s">
        <v>34</v>
      </c>
      <c r="S792" t="s">
        <v>35</v>
      </c>
      <c r="T792" t="s">
        <v>36</v>
      </c>
      <c r="W792" t="s">
        <v>37</v>
      </c>
      <c r="AC792" t="s">
        <v>2447</v>
      </c>
      <c r="AD792" t="s">
        <v>1486</v>
      </c>
      <c r="AE792" s="14" t="str">
        <f t="shared" si="885"/>
        <v>#MP DISCUTIMOS CONSESNO E GANHO DE CD4 TRABALHEI VA, ACHOU POSITIVO INFORMAÇÃO.</v>
      </c>
      <c r="AF792" s="14" t="str">
        <f t="shared" si="895"/>
        <v>#MP DISCUTIMOS CONSESNO E GANHO DE CD4 TRABALHEI VA, ACHOU POSITIVO INFORMAÇÃO.</v>
      </c>
      <c r="AG792" s="14">
        <f t="shared" si="896"/>
        <v>1</v>
      </c>
      <c r="AH792" s="14">
        <f t="shared" ref="AH792:AL792" si="910">IFERROR(FIND("#",$AF792,AG792+1),LEN($AF792)+1)</f>
        <v>80</v>
      </c>
      <c r="AI792" s="14">
        <f t="shared" si="910"/>
        <v>80</v>
      </c>
      <c r="AJ792" s="14">
        <f t="shared" si="910"/>
        <v>80</v>
      </c>
      <c r="AK792" s="14">
        <f t="shared" si="910"/>
        <v>80</v>
      </c>
      <c r="AL792" s="14">
        <f t="shared" si="910"/>
        <v>80</v>
      </c>
      <c r="AM792" s="14" t="str">
        <f t="shared" si="844"/>
        <v>#MP DISCUTIMOS CONSESNO E GANHO DE CD4 TRABALHEI VA, ACHOU POSITIVO INFORMAÇÃO.</v>
      </c>
      <c r="AN792" s="14" t="str">
        <f t="shared" si="845"/>
        <v/>
      </c>
      <c r="AO792" s="14" t="str">
        <f t="shared" si="846"/>
        <v/>
      </c>
      <c r="AP792" s="14" t="str">
        <f t="shared" si="847"/>
        <v/>
      </c>
      <c r="AQ792" s="14" t="str">
        <f t="shared" si="848"/>
        <v/>
      </c>
      <c r="AR792" s="14" t="str">
        <f t="shared" si="849"/>
        <v/>
      </c>
    </row>
    <row r="793" spans="1:44" x14ac:dyDescent="0.25">
      <c r="A793">
        <v>1</v>
      </c>
      <c r="B793" t="s">
        <v>28</v>
      </c>
      <c r="C793">
        <v>392107</v>
      </c>
      <c r="D793" s="40">
        <v>41388.458333333299</v>
      </c>
      <c r="E793" s="40">
        <v>41388.704166666699</v>
      </c>
      <c r="F793" s="40">
        <v>41388.6694444444</v>
      </c>
      <c r="G793" t="s">
        <v>29</v>
      </c>
      <c r="H793">
        <v>60000012381155</v>
      </c>
      <c r="I793" t="s">
        <v>2448</v>
      </c>
      <c r="J793" t="s">
        <v>2449</v>
      </c>
      <c r="K793" t="s">
        <v>41</v>
      </c>
      <c r="L793">
        <v>3</v>
      </c>
      <c r="M793" t="s">
        <v>33</v>
      </c>
      <c r="N793">
        <v>60000015461254</v>
      </c>
      <c r="O793">
        <v>60000016462672</v>
      </c>
      <c r="P793">
        <v>140127000001006</v>
      </c>
      <c r="R793" t="s">
        <v>34</v>
      </c>
      <c r="S793" t="s">
        <v>35</v>
      </c>
      <c r="T793" t="s">
        <v>36</v>
      </c>
      <c r="W793" t="s">
        <v>37</v>
      </c>
      <c r="AC793" t="s">
        <v>2450</v>
      </c>
      <c r="AD793" t="s">
        <v>1486</v>
      </c>
      <c r="AE793" s="14" t="str">
        <f t="shared" si="885"/>
        <v>#MP TRABALHEI MATERIAL DO DR VIDAL SOBRE HAND , ACHOU POSITIVO. CONVERSAMOS SOBRE CONSENSO E FALEI SOBRE RESGATE DE EFV COM KLT LAM E TNF, DISSE QUE FICA UM POUCO DUVIDOSA QUANTO A KLT 1 X DIA NO RESG EFV. FIQUEI DE APRESENTAR ESTUDO.</v>
      </c>
      <c r="AF793" s="14" t="str">
        <f t="shared" si="895"/>
        <v>#MP TRABALHEI MATERIAL DO DR VIDAL SOBRE HAND , ACHOU POSITIVO. CONVERSAMOS SOBRE CONSENSO E FALEI SOBRE RESGATE DE EFV COM KLT LAM E TNF, DISSE QUE FICA UM POUCO DUVIDOSA QUANTO A KLT 1 X DIA NO RESG EFV. FIQUEI DE APRESENTAR ESTUDO.</v>
      </c>
      <c r="AG793" s="14">
        <f t="shared" si="896"/>
        <v>1</v>
      </c>
      <c r="AH793" s="14">
        <f t="shared" ref="AH793:AL793" si="911">IFERROR(FIND("#",$AF793,AG793+1),LEN($AF793)+1)</f>
        <v>235</v>
      </c>
      <c r="AI793" s="14">
        <f t="shared" si="911"/>
        <v>235</v>
      </c>
      <c r="AJ793" s="14">
        <f t="shared" si="911"/>
        <v>235</v>
      </c>
      <c r="AK793" s="14">
        <f t="shared" si="911"/>
        <v>235</v>
      </c>
      <c r="AL793" s="14">
        <f t="shared" si="911"/>
        <v>235</v>
      </c>
      <c r="AM793" s="14" t="str">
        <f t="shared" si="844"/>
        <v>#MP TRABALHEI MATERIAL DO DR VIDAL SOBRE HAND , ACHOU POSITIVO. CONVERSAMOS SOBRE CONSENSO E FALEI SOBRE RESGATE DE EFV COM KLT LAM E TNF, DISSE QUE FICA UM POUCO DUVIDOSA QUANTO A KLT 1 X DIA NO RESG EFV. FIQUEI DE APRESENTAR ESTUDO.</v>
      </c>
      <c r="AN793" s="14" t="str">
        <f t="shared" si="845"/>
        <v/>
      </c>
      <c r="AO793" s="14" t="str">
        <f t="shared" si="846"/>
        <v/>
      </c>
      <c r="AP793" s="14" t="str">
        <f t="shared" si="847"/>
        <v/>
      </c>
      <c r="AQ793" s="14" t="str">
        <f t="shared" si="848"/>
        <v/>
      </c>
      <c r="AR793" s="14" t="str">
        <f t="shared" si="849"/>
        <v/>
      </c>
    </row>
    <row r="794" spans="1:44" x14ac:dyDescent="0.25">
      <c r="A794">
        <v>1</v>
      </c>
      <c r="B794" t="s">
        <v>28</v>
      </c>
      <c r="C794">
        <v>392107</v>
      </c>
      <c r="D794" s="40">
        <v>41387.583333333299</v>
      </c>
      <c r="E794" s="40">
        <v>41387.915972222203</v>
      </c>
      <c r="F794" s="40">
        <v>41387.877083333296</v>
      </c>
      <c r="G794" t="s">
        <v>29</v>
      </c>
      <c r="H794">
        <v>60000012568223</v>
      </c>
      <c r="I794" t="s">
        <v>2451</v>
      </c>
      <c r="J794" t="s">
        <v>2452</v>
      </c>
      <c r="K794" t="s">
        <v>41</v>
      </c>
      <c r="L794">
        <v>3</v>
      </c>
      <c r="M794" t="s">
        <v>33</v>
      </c>
      <c r="N794">
        <v>60000015461254</v>
      </c>
      <c r="O794">
        <v>60000016462672</v>
      </c>
      <c r="P794">
        <v>140127000000976</v>
      </c>
      <c r="R794" t="s">
        <v>34</v>
      </c>
      <c r="S794" t="s">
        <v>35</v>
      </c>
      <c r="T794" t="s">
        <v>36</v>
      </c>
      <c r="W794" t="s">
        <v>37</v>
      </c>
      <c r="AC794" t="s">
        <v>2453</v>
      </c>
      <c r="AD794" t="s">
        <v>1486</v>
      </c>
      <c r="AE794" s="14" t="str">
        <f t="shared" si="885"/>
        <v>#MP VA GANHO CD4 CONCORDOU. DISSE QUE DE TANTO DESTACAR A OPÇÃO CARGA DE COMPRIMIDOS E GELADEIRA OS PAC TEM PREFERIDO KLT POR NÃO PRECISAR DE GELADEIRA, TEM DADO A OPÇÃO PARA PAC COM ESQUEMA EM USO COM ATV A FAZER SWITCH PARA KLT.</v>
      </c>
      <c r="AF794" s="14" t="str">
        <f t="shared" si="895"/>
        <v>#MP VA GANHO CD4 CONCORDOU. DISSE QUE DE TANTO DESTACAR A OPÇÃO CARGA DE COMPRIMIDOS E GELADEIRA OS PAC TEM PREFERIDO KLT POR NÃO PRECISAR DE GELADEIRA, TEM DADO A OPÇÃO PARA PAC COM ESQUEMA EM USO COM ATV A FAZER SWITCH PARA KLT.</v>
      </c>
      <c r="AG794" s="14">
        <f t="shared" si="896"/>
        <v>1</v>
      </c>
      <c r="AH794" s="14">
        <f t="shared" ref="AH794:AL794" si="912">IFERROR(FIND("#",$AF794,AG794+1),LEN($AF794)+1)</f>
        <v>231</v>
      </c>
      <c r="AI794" s="14">
        <f t="shared" si="912"/>
        <v>231</v>
      </c>
      <c r="AJ794" s="14">
        <f t="shared" si="912"/>
        <v>231</v>
      </c>
      <c r="AK794" s="14">
        <f t="shared" si="912"/>
        <v>231</v>
      </c>
      <c r="AL794" s="14">
        <f t="shared" si="912"/>
        <v>231</v>
      </c>
      <c r="AM794" s="14" t="str">
        <f t="shared" si="844"/>
        <v>#MP VA GANHO CD4 CONCORDOU. DISSE QUE DE TANTO DESTACAR A OPÇÃO CARGA DE COMPRIMIDOS E GELADEIRA OS PAC TEM PREFERIDO KLT POR NÃO PRECISAR DE GELADEIRA, TEM DADO A OPÇÃO PARA PAC COM ESQUEMA EM USO COM ATV A FAZER SWITCH PARA KLT.</v>
      </c>
      <c r="AN794" s="14" t="str">
        <f t="shared" si="845"/>
        <v/>
      </c>
      <c r="AO794" s="14" t="str">
        <f t="shared" si="846"/>
        <v/>
      </c>
      <c r="AP794" s="14" t="str">
        <f t="shared" si="847"/>
        <v/>
      </c>
      <c r="AQ794" s="14" t="str">
        <f t="shared" si="848"/>
        <v/>
      </c>
      <c r="AR794" s="14" t="str">
        <f t="shared" si="849"/>
        <v/>
      </c>
    </row>
    <row r="795" spans="1:44" x14ac:dyDescent="0.25">
      <c r="A795">
        <v>1</v>
      </c>
      <c r="B795" t="s">
        <v>28</v>
      </c>
      <c r="C795">
        <v>392107</v>
      </c>
      <c r="D795" s="40">
        <v>41387.541666666701</v>
      </c>
      <c r="E795" s="40">
        <v>41387.912499999999</v>
      </c>
      <c r="F795" s="40">
        <v>41387.877083333296</v>
      </c>
      <c r="G795" t="s">
        <v>29</v>
      </c>
      <c r="H795">
        <v>60000012400079</v>
      </c>
      <c r="I795" t="s">
        <v>2454</v>
      </c>
      <c r="J795" t="s">
        <v>2455</v>
      </c>
      <c r="K795" t="s">
        <v>41</v>
      </c>
      <c r="L795">
        <v>4</v>
      </c>
      <c r="M795" t="s">
        <v>33</v>
      </c>
      <c r="N795">
        <v>60000015461254</v>
      </c>
      <c r="O795">
        <v>60000016462672</v>
      </c>
      <c r="P795">
        <v>140127000000968</v>
      </c>
      <c r="R795" t="s">
        <v>34</v>
      </c>
      <c r="S795" t="s">
        <v>35</v>
      </c>
      <c r="T795" t="s">
        <v>36</v>
      </c>
      <c r="W795" t="s">
        <v>37</v>
      </c>
      <c r="X795" t="s">
        <v>176</v>
      </c>
      <c r="AC795" t="s">
        <v>2456</v>
      </c>
      <c r="AD795" t="s">
        <v>1486</v>
      </c>
      <c r="AE795" s="14" t="str">
        <f t="shared" si="885"/>
        <v>#MP VA GANHO CD4' ,NÃO FEZ COMENTÁRIOS, COMENTOU QUE DISPENSOU PARTICIPAÇÃO O ATHUS DEVIDO A EXCESSO DE COMPROMISSO, DISSE QUE JÁ ENTRARAM EM CONTATO PARA CONFIRMAR. PACOTE DO BRASILEIRO.@MERCADO A EMBALAGEM DO FPV MUDOU ESTA IGUAL AO DO RITONAVIR CRISTALIA , MESMA COR E ESCRITA. COM NOME DO PRINCIPIO ATIVO MAIOR QUE O COMERCIAL E NO LADO DA CX COM O NOME DA GSK.</v>
      </c>
      <c r="AF795" s="14" t="str">
        <f t="shared" si="895"/>
        <v>#MP VA GANHO CD4' ,NÃO FEZ COMENTÁRIOS, COMENTOU QUE DISPENSOU PARTICIPAÇÃO O ATHUS DEVIDO A EXCESSO DE COMPROMISSO, DISSE QUE JÁ ENTRARAM EM CONTATO PARA CONFIRMAR. PACOTE DO BRASILEIRO.@MERCADO A EMBALAGEM DO FPV MUDOU ESTA IGUAL AO DO RITONAVIR CRISTALIA , MESMA COR E ESCRITA. COM NOME DO PRINCIPIO ATIVO MAIOR QUE O COMERCIAL E NO LADO DA CX COM O NOME DA GSK.</v>
      </c>
      <c r="AG795" s="14">
        <f t="shared" si="896"/>
        <v>1</v>
      </c>
      <c r="AH795" s="14">
        <f t="shared" ref="AH795:AL795" si="913">IFERROR(FIND("#",$AF795,AG795+1),LEN($AF795)+1)</f>
        <v>366</v>
      </c>
      <c r="AI795" s="14">
        <f t="shared" si="913"/>
        <v>366</v>
      </c>
      <c r="AJ795" s="14">
        <f t="shared" si="913"/>
        <v>366</v>
      </c>
      <c r="AK795" s="14">
        <f t="shared" si="913"/>
        <v>366</v>
      </c>
      <c r="AL795" s="14">
        <f t="shared" si="913"/>
        <v>366</v>
      </c>
      <c r="AM795" s="14" t="str">
        <f t="shared" si="844"/>
        <v>#MP VA GANHO CD4' ,NÃO FEZ COMENTÁRIOS, COMENTOU QUE DISPENSOU PARTICIPAÇÃO O ATHUS DEVIDO A EXCESSO DE COMPROMISSO, DISSE QUE JÁ ENTRARAM EM CONTATO PARA CONFIRMAR. PACOTE DO BRASILEIRO.@MERCADO A EMBALAGEM DO FPV MUDOU ESTA IGUAL AO DO RITONAVIR CRISTALIA , MESMA COR E ESCRITA. COM NOME DO PRINCIPIO ATIVO MAIOR QUE O COMERCIAL E NO LADO DA CX COM O NOME DA GSK.</v>
      </c>
      <c r="AN795" s="14" t="str">
        <f t="shared" si="845"/>
        <v/>
      </c>
      <c r="AO795" s="14" t="str">
        <f t="shared" si="846"/>
        <v/>
      </c>
      <c r="AP795" s="14" t="str">
        <f t="shared" si="847"/>
        <v/>
      </c>
      <c r="AQ795" s="14" t="str">
        <f t="shared" si="848"/>
        <v/>
      </c>
      <c r="AR795" s="14" t="str">
        <f t="shared" si="849"/>
        <v/>
      </c>
    </row>
    <row r="796" spans="1:44" x14ac:dyDescent="0.25">
      <c r="A796">
        <v>1</v>
      </c>
      <c r="B796" t="s">
        <v>28</v>
      </c>
      <c r="C796">
        <v>392107</v>
      </c>
      <c r="D796" s="40">
        <v>41387.416666666701</v>
      </c>
      <c r="E796" s="40">
        <v>41387.896527777797</v>
      </c>
      <c r="F796" s="40">
        <v>41387.866666666698</v>
      </c>
      <c r="G796" t="s">
        <v>29</v>
      </c>
      <c r="H796">
        <v>60000012276783</v>
      </c>
      <c r="I796" t="s">
        <v>2457</v>
      </c>
      <c r="J796" t="s">
        <v>2458</v>
      </c>
      <c r="K796" t="s">
        <v>41</v>
      </c>
      <c r="L796">
        <v>4</v>
      </c>
      <c r="M796" t="s">
        <v>33</v>
      </c>
      <c r="N796">
        <v>60000015461254</v>
      </c>
      <c r="O796">
        <v>60000016462672</v>
      </c>
      <c r="P796">
        <v>140127000000961</v>
      </c>
      <c r="R796" t="s">
        <v>34</v>
      </c>
      <c r="S796" t="s">
        <v>35</v>
      </c>
      <c r="T796" t="s">
        <v>36</v>
      </c>
      <c r="W796" t="s">
        <v>37</v>
      </c>
      <c r="AC796" t="s">
        <v>2459</v>
      </c>
      <c r="AD796" t="s">
        <v>1486</v>
      </c>
      <c r="AE796" s="14" t="str">
        <f t="shared" si="885"/>
        <v>#MP DISCUTIMOS SOBRE HAND E MATERIAL DO DR VIDAL, ACHOU POSITIVO A TABELA DO SCORE DE LETENDRE.</v>
      </c>
      <c r="AF796" s="14" t="str">
        <f t="shared" si="895"/>
        <v>#MP DISCUTIMOS SOBRE HAND E MATERIAL DO DR VIDAL, ACHOU POSITIVO A TABELA DO SCORE DE LETENDRE.</v>
      </c>
      <c r="AG796" s="14">
        <f t="shared" si="896"/>
        <v>1</v>
      </c>
      <c r="AH796" s="14">
        <f t="shared" ref="AH796:AL796" si="914">IFERROR(FIND("#",$AF796,AG796+1),LEN($AF796)+1)</f>
        <v>96</v>
      </c>
      <c r="AI796" s="14">
        <f t="shared" si="914"/>
        <v>96</v>
      </c>
      <c r="AJ796" s="14">
        <f t="shared" si="914"/>
        <v>96</v>
      </c>
      <c r="AK796" s="14">
        <f t="shared" si="914"/>
        <v>96</v>
      </c>
      <c r="AL796" s="14">
        <f t="shared" si="914"/>
        <v>96</v>
      </c>
      <c r="AM796" s="14" t="str">
        <f t="shared" si="844"/>
        <v>#MP DISCUTIMOS SOBRE HAND E MATERIAL DO DR VIDAL, ACHOU POSITIVO A TABELA DO SCORE DE LETENDRE.</v>
      </c>
      <c r="AN796" s="14" t="str">
        <f t="shared" si="845"/>
        <v/>
      </c>
      <c r="AO796" s="14" t="str">
        <f t="shared" si="846"/>
        <v/>
      </c>
      <c r="AP796" s="14" t="str">
        <f t="shared" si="847"/>
        <v/>
      </c>
      <c r="AQ796" s="14" t="str">
        <f t="shared" si="848"/>
        <v/>
      </c>
      <c r="AR796" s="14" t="str">
        <f t="shared" si="849"/>
        <v/>
      </c>
    </row>
    <row r="797" spans="1:44" x14ac:dyDescent="0.25">
      <c r="A797">
        <v>1</v>
      </c>
      <c r="B797" t="s">
        <v>28</v>
      </c>
      <c r="C797">
        <v>392107</v>
      </c>
      <c r="D797" s="40">
        <v>41387.395833333299</v>
      </c>
      <c r="E797" s="40">
        <v>41387.9243055556</v>
      </c>
      <c r="F797" s="40">
        <v>41387.8881944444</v>
      </c>
      <c r="G797" t="s">
        <v>29</v>
      </c>
      <c r="H797">
        <v>60000012488307</v>
      </c>
      <c r="I797" t="s">
        <v>2460</v>
      </c>
      <c r="J797" t="s">
        <v>2461</v>
      </c>
      <c r="K797" t="s">
        <v>41</v>
      </c>
      <c r="L797">
        <v>4</v>
      </c>
      <c r="M797" t="s">
        <v>33</v>
      </c>
      <c r="N797">
        <v>60000015461254</v>
      </c>
      <c r="O797">
        <v>60000016462672</v>
      </c>
      <c r="P797">
        <v>140127000000983</v>
      </c>
      <c r="R797" t="s">
        <v>34</v>
      </c>
      <c r="S797" t="s">
        <v>35</v>
      </c>
      <c r="T797" t="s">
        <v>36</v>
      </c>
      <c r="W797" t="s">
        <v>37</v>
      </c>
      <c r="AC797" t="s">
        <v>2462</v>
      </c>
      <c r="AD797" t="s">
        <v>1486</v>
      </c>
      <c r="AE797" s="14" t="str">
        <f t="shared" si="885"/>
        <v>Discutimos sobre consenso, disse que tem usa o esquema de LAM TNF KLT em má tomada. Tem gostado.</v>
      </c>
      <c r="AF797" s="14" t="str">
        <f t="shared" si="895"/>
        <v>Discutimos sobre consenso, disse que tem usa o esquema de LAM TNF KLT em má tomada. Tem gostado.</v>
      </c>
      <c r="AG797" s="14">
        <f t="shared" si="896"/>
        <v>1</v>
      </c>
      <c r="AH797" s="14">
        <f t="shared" ref="AH797:AL797" si="915">IFERROR(FIND("#",$AF797,AG797+1),LEN($AF797)+1)</f>
        <v>97</v>
      </c>
      <c r="AI797" s="14">
        <f t="shared" si="915"/>
        <v>97</v>
      </c>
      <c r="AJ797" s="14">
        <f t="shared" si="915"/>
        <v>97</v>
      </c>
      <c r="AK797" s="14">
        <f t="shared" si="915"/>
        <v>97</v>
      </c>
      <c r="AL797" s="14">
        <f t="shared" si="915"/>
        <v>97</v>
      </c>
      <c r="AM797" s="14" t="str">
        <f t="shared" si="844"/>
        <v>Discutimos sobre consenso, disse que tem usa o esquema de LAM TNF KLT em má tomada. Tem gostado.</v>
      </c>
      <c r="AN797" s="14" t="str">
        <f t="shared" si="845"/>
        <v/>
      </c>
      <c r="AO797" s="14" t="str">
        <f t="shared" si="846"/>
        <v/>
      </c>
      <c r="AP797" s="14" t="str">
        <f t="shared" si="847"/>
        <v/>
      </c>
      <c r="AQ797" s="14" t="str">
        <f t="shared" si="848"/>
        <v/>
      </c>
      <c r="AR797" s="14" t="str">
        <f t="shared" si="849"/>
        <v/>
      </c>
    </row>
    <row r="798" spans="1:44" x14ac:dyDescent="0.25">
      <c r="A798">
        <v>1</v>
      </c>
      <c r="B798" t="s">
        <v>28</v>
      </c>
      <c r="C798">
        <v>392107</v>
      </c>
      <c r="D798" s="40">
        <v>41387.354166666701</v>
      </c>
      <c r="E798" s="40">
        <v>41387.927083333299</v>
      </c>
      <c r="F798" s="40">
        <v>41387.8881944444</v>
      </c>
      <c r="G798" t="s">
        <v>29</v>
      </c>
      <c r="H798">
        <v>60000012515371</v>
      </c>
      <c r="I798" t="s">
        <v>2463</v>
      </c>
      <c r="J798" t="s">
        <v>2464</v>
      </c>
      <c r="K798" t="s">
        <v>41</v>
      </c>
      <c r="L798">
        <v>3</v>
      </c>
      <c r="M798" t="s">
        <v>33</v>
      </c>
      <c r="N798">
        <v>60000015461254</v>
      </c>
      <c r="O798">
        <v>60000016462672</v>
      </c>
      <c r="P798">
        <v>140127000000990</v>
      </c>
      <c r="R798" t="s">
        <v>34</v>
      </c>
      <c r="S798" t="s">
        <v>35</v>
      </c>
      <c r="T798" t="s">
        <v>36</v>
      </c>
      <c r="W798" t="s">
        <v>37</v>
      </c>
      <c r="AC798" t="s">
        <v>2465</v>
      </c>
      <c r="AD798" t="s">
        <v>1486</v>
      </c>
      <c r="AE798" s="14" t="str">
        <f t="shared" si="885"/>
        <v>Estava com pressa não fez comentários sobre material do DR Vidal.</v>
      </c>
      <c r="AF798" s="14" t="str">
        <f t="shared" si="895"/>
        <v>Estava com pressa não fez comentários sobre material do DR Vidal.</v>
      </c>
      <c r="AG798" s="14">
        <f t="shared" si="896"/>
        <v>1</v>
      </c>
      <c r="AH798" s="14">
        <f t="shared" ref="AH798:AL798" si="916">IFERROR(FIND("#",$AF798,AG798+1),LEN($AF798)+1)</f>
        <v>66</v>
      </c>
      <c r="AI798" s="14">
        <f t="shared" si="916"/>
        <v>66</v>
      </c>
      <c r="AJ798" s="14">
        <f t="shared" si="916"/>
        <v>66</v>
      </c>
      <c r="AK798" s="14">
        <f t="shared" si="916"/>
        <v>66</v>
      </c>
      <c r="AL798" s="14">
        <f t="shared" si="916"/>
        <v>66</v>
      </c>
      <c r="AM798" s="14" t="str">
        <f t="shared" ref="AM798:AM861" si="917">MID($AF798,AG798,IF(AG798=1,AH798,(AH798-AG798)))</f>
        <v>Estava com pressa não fez comentários sobre material do DR Vidal.</v>
      </c>
      <c r="AN798" s="14" t="str">
        <f t="shared" ref="AN798:AN861" si="918">IF(AH798=AI798,"",MID($AF798,AH798,AI798-AH798))</f>
        <v/>
      </c>
      <c r="AO798" s="14" t="str">
        <f t="shared" ref="AO798:AO861" si="919">IF(AI798=AJ798,"",MID($AF798,AI798,AJ798-AI798))</f>
        <v/>
      </c>
      <c r="AP798" s="14" t="str">
        <f t="shared" ref="AP798:AP861" si="920">IF(AJ798=AK798,"",MID($AF798,AJ798,AK798-AJ798))</f>
        <v/>
      </c>
      <c r="AQ798" s="14" t="str">
        <f t="shared" ref="AQ798:AQ861" si="921">IF(AK798=AL798,"",MID($AF798,AK798,AL798-AK798))</f>
        <v/>
      </c>
      <c r="AR798" s="14" t="str">
        <f t="shared" ref="AR798:AR861" si="922">IF(AL798=AK798,"",MID($AF798,AL798,LEN(AF798)-AL798))</f>
        <v/>
      </c>
    </row>
    <row r="799" spans="1:44" x14ac:dyDescent="0.25">
      <c r="A799">
        <v>1</v>
      </c>
      <c r="B799" t="s">
        <v>28</v>
      </c>
      <c r="C799">
        <v>392107</v>
      </c>
      <c r="D799" s="40">
        <v>41387.34375</v>
      </c>
      <c r="E799" s="40">
        <v>41387.889583333301</v>
      </c>
      <c r="F799" s="40">
        <v>41387.854166666701</v>
      </c>
      <c r="G799" t="s">
        <v>29</v>
      </c>
      <c r="H799">
        <v>60000012248915</v>
      </c>
      <c r="I799" t="s">
        <v>2466</v>
      </c>
      <c r="J799" t="s">
        <v>2467</v>
      </c>
      <c r="K799" t="s">
        <v>41</v>
      </c>
      <c r="L799">
        <v>3</v>
      </c>
      <c r="M799" t="s">
        <v>33</v>
      </c>
      <c r="N799">
        <v>60000015461254</v>
      </c>
      <c r="O799">
        <v>60000016462672</v>
      </c>
      <c r="P799">
        <v>140127000000954</v>
      </c>
      <c r="R799" t="s">
        <v>34</v>
      </c>
      <c r="S799" t="s">
        <v>35</v>
      </c>
      <c r="T799" t="s">
        <v>36</v>
      </c>
      <c r="W799" t="s">
        <v>37</v>
      </c>
      <c r="AC799" t="s">
        <v>2468</v>
      </c>
      <c r="AD799" t="s">
        <v>1486</v>
      </c>
      <c r="AE799" s="14" t="str">
        <f t="shared" si="885"/>
        <v>#MP VA GANHO DE CD 4 CONSENSO E MATERIAL DO DR VIDAL, NÃO FEZ COMENTÁRIOS.</v>
      </c>
      <c r="AF799" s="14" t="str">
        <f t="shared" si="895"/>
        <v>#MP VA GANHO DE CD 4 CONSENSO E MATERIAL DO DR VIDAL, NÃO FEZ COMENTÁRIOS.</v>
      </c>
      <c r="AG799" s="14">
        <f t="shared" si="896"/>
        <v>1</v>
      </c>
      <c r="AH799" s="14">
        <f t="shared" ref="AH799:AL799" si="923">IFERROR(FIND("#",$AF799,AG799+1),LEN($AF799)+1)</f>
        <v>75</v>
      </c>
      <c r="AI799" s="14">
        <f t="shared" si="923"/>
        <v>75</v>
      </c>
      <c r="AJ799" s="14">
        <f t="shared" si="923"/>
        <v>75</v>
      </c>
      <c r="AK799" s="14">
        <f t="shared" si="923"/>
        <v>75</v>
      </c>
      <c r="AL799" s="14">
        <f t="shared" si="923"/>
        <v>75</v>
      </c>
      <c r="AM799" s="14" t="str">
        <f t="shared" si="917"/>
        <v>#MP VA GANHO DE CD 4 CONSENSO E MATERIAL DO DR VIDAL, NÃO FEZ COMENTÁRIOS.</v>
      </c>
      <c r="AN799" s="14" t="str">
        <f t="shared" si="918"/>
        <v/>
      </c>
      <c r="AO799" s="14" t="str">
        <f t="shared" si="919"/>
        <v/>
      </c>
      <c r="AP799" s="14" t="str">
        <f t="shared" si="920"/>
        <v/>
      </c>
      <c r="AQ799" s="14" t="str">
        <f t="shared" si="921"/>
        <v/>
      </c>
      <c r="AR799" s="14" t="str">
        <f t="shared" si="922"/>
        <v/>
      </c>
    </row>
    <row r="800" spans="1:44" x14ac:dyDescent="0.25">
      <c r="A800">
        <v>1</v>
      </c>
      <c r="B800" t="s">
        <v>28</v>
      </c>
      <c r="C800">
        <v>392107</v>
      </c>
      <c r="D800" s="40">
        <v>41386.708333333299</v>
      </c>
      <c r="E800" s="40">
        <v>41386.9909722222</v>
      </c>
      <c r="F800" s="40">
        <v>41387.409027777801</v>
      </c>
      <c r="G800" t="s">
        <v>29</v>
      </c>
      <c r="H800">
        <v>60000012371675</v>
      </c>
      <c r="I800" t="s">
        <v>2469</v>
      </c>
      <c r="J800" t="s">
        <v>2470</v>
      </c>
      <c r="K800" t="s">
        <v>41</v>
      </c>
      <c r="L800">
        <v>3</v>
      </c>
      <c r="M800" t="s">
        <v>33</v>
      </c>
      <c r="N800">
        <v>60000015461254</v>
      </c>
      <c r="O800">
        <v>60000016462672</v>
      </c>
      <c r="P800">
        <v>140127000000931</v>
      </c>
      <c r="R800" t="s">
        <v>34</v>
      </c>
      <c r="S800" t="s">
        <v>35</v>
      </c>
      <c r="T800" t="s">
        <v>36</v>
      </c>
      <c r="W800" t="s">
        <v>37</v>
      </c>
      <c r="AC800" t="s">
        <v>2471</v>
      </c>
      <c r="AD800" t="s">
        <v>1486</v>
      </c>
      <c r="AE800" s="14" t="str">
        <f t="shared" si="885"/>
        <v>#MP MATERIAL DO DR VIDAL HAND GOSTOU E ELOGIOU.</v>
      </c>
      <c r="AF800" s="14" t="str">
        <f t="shared" si="895"/>
        <v>#MP MATERIAL DO DR VIDAL HAND GOSTOU E ELOGIOU.</v>
      </c>
      <c r="AG800" s="14">
        <f t="shared" si="896"/>
        <v>1</v>
      </c>
      <c r="AH800" s="14">
        <f t="shared" ref="AH800:AL800" si="924">IFERROR(FIND("#",$AF800,AG800+1),LEN($AF800)+1)</f>
        <v>48</v>
      </c>
      <c r="AI800" s="14">
        <f t="shared" si="924"/>
        <v>48</v>
      </c>
      <c r="AJ800" s="14">
        <f t="shared" si="924"/>
        <v>48</v>
      </c>
      <c r="AK800" s="14">
        <f t="shared" si="924"/>
        <v>48</v>
      </c>
      <c r="AL800" s="14">
        <f t="shared" si="924"/>
        <v>48</v>
      </c>
      <c r="AM800" s="14" t="str">
        <f t="shared" si="917"/>
        <v>#MP MATERIAL DO DR VIDAL HAND GOSTOU E ELOGIOU.</v>
      </c>
      <c r="AN800" s="14" t="str">
        <f t="shared" si="918"/>
        <v/>
      </c>
      <c r="AO800" s="14" t="str">
        <f t="shared" si="919"/>
        <v/>
      </c>
      <c r="AP800" s="14" t="str">
        <f t="shared" si="920"/>
        <v/>
      </c>
      <c r="AQ800" s="14" t="str">
        <f t="shared" si="921"/>
        <v/>
      </c>
      <c r="AR800" s="14" t="str">
        <f t="shared" si="922"/>
        <v/>
      </c>
    </row>
    <row r="801" spans="1:44" x14ac:dyDescent="0.25">
      <c r="A801">
        <v>1</v>
      </c>
      <c r="B801" t="s">
        <v>28</v>
      </c>
      <c r="C801">
        <v>392107</v>
      </c>
      <c r="D801" s="40">
        <v>41386.645833333299</v>
      </c>
      <c r="E801" s="40">
        <v>41386.984722222202</v>
      </c>
      <c r="F801" s="40">
        <v>41386.944444444402</v>
      </c>
      <c r="G801" t="s">
        <v>29</v>
      </c>
      <c r="H801">
        <v>60000012506531</v>
      </c>
      <c r="I801" t="s">
        <v>2472</v>
      </c>
      <c r="J801" t="s">
        <v>2473</v>
      </c>
      <c r="K801" t="s">
        <v>41</v>
      </c>
      <c r="L801">
        <v>3</v>
      </c>
      <c r="M801" t="s">
        <v>33</v>
      </c>
      <c r="N801">
        <v>60000015461254</v>
      </c>
      <c r="O801">
        <v>60000016462672</v>
      </c>
      <c r="P801">
        <v>140127000000917</v>
      </c>
      <c r="R801" t="s">
        <v>34</v>
      </c>
      <c r="S801" t="s">
        <v>35</v>
      </c>
      <c r="T801" t="s">
        <v>36</v>
      </c>
      <c r="W801" t="s">
        <v>37</v>
      </c>
      <c r="AC801" t="s">
        <v>2474</v>
      </c>
      <c r="AD801" t="s">
        <v>1486</v>
      </c>
      <c r="AE801" s="14" t="str">
        <f t="shared" si="885"/>
        <v>FALEI JUNTAMENTE COM DR EDWIN, CONCORDOU COM COMENTÁRIOS DO HAND E MATERIAL DO DR VIDAL.</v>
      </c>
      <c r="AF801" s="14" t="str">
        <f t="shared" si="895"/>
        <v>FALEI JUNTAMENTE COM DR EDWIN, CONCORDOU COM COMENTÁRIOS DO HAND E MATERIAL DO DR VIDAL.</v>
      </c>
      <c r="AG801" s="14">
        <f t="shared" si="896"/>
        <v>1</v>
      </c>
      <c r="AH801" s="14">
        <f t="shared" ref="AH801:AL801" si="925">IFERROR(FIND("#",$AF801,AG801+1),LEN($AF801)+1)</f>
        <v>89</v>
      </c>
      <c r="AI801" s="14">
        <f t="shared" si="925"/>
        <v>89</v>
      </c>
      <c r="AJ801" s="14">
        <f t="shared" si="925"/>
        <v>89</v>
      </c>
      <c r="AK801" s="14">
        <f t="shared" si="925"/>
        <v>89</v>
      </c>
      <c r="AL801" s="14">
        <f t="shared" si="925"/>
        <v>89</v>
      </c>
      <c r="AM801" s="14" t="str">
        <f t="shared" si="917"/>
        <v>FALEI JUNTAMENTE COM DR EDWIN, CONCORDOU COM COMENTÁRIOS DO HAND E MATERIAL DO DR VIDAL.</v>
      </c>
      <c r="AN801" s="14" t="str">
        <f t="shared" si="918"/>
        <v/>
      </c>
      <c r="AO801" s="14" t="str">
        <f t="shared" si="919"/>
        <v/>
      </c>
      <c r="AP801" s="14" t="str">
        <f t="shared" si="920"/>
        <v/>
      </c>
      <c r="AQ801" s="14" t="str">
        <f t="shared" si="921"/>
        <v/>
      </c>
      <c r="AR801" s="14" t="str">
        <f t="shared" si="922"/>
        <v/>
      </c>
    </row>
    <row r="802" spans="1:44" x14ac:dyDescent="0.25">
      <c r="A802">
        <v>1</v>
      </c>
      <c r="B802" t="s">
        <v>28</v>
      </c>
      <c r="C802">
        <v>392107</v>
      </c>
      <c r="D802" s="40">
        <v>41386.645833333299</v>
      </c>
      <c r="E802" s="40">
        <v>41386.984722222202</v>
      </c>
      <c r="F802" s="40">
        <v>41386.944444444402</v>
      </c>
      <c r="G802" t="s">
        <v>29</v>
      </c>
      <c r="H802">
        <v>60000012506531</v>
      </c>
      <c r="I802" t="s">
        <v>2472</v>
      </c>
      <c r="J802" t="s">
        <v>2473</v>
      </c>
      <c r="K802" t="s">
        <v>32</v>
      </c>
      <c r="L802">
        <v>3</v>
      </c>
      <c r="M802" t="s">
        <v>33</v>
      </c>
      <c r="N802">
        <v>60000015461254</v>
      </c>
      <c r="O802">
        <v>60000016462672</v>
      </c>
      <c r="P802">
        <v>140127000000917</v>
      </c>
      <c r="R802" t="s">
        <v>34</v>
      </c>
      <c r="S802" t="s">
        <v>35</v>
      </c>
      <c r="T802" t="s">
        <v>36</v>
      </c>
      <c r="W802" t="s">
        <v>37</v>
      </c>
      <c r="AC802" t="s">
        <v>2474</v>
      </c>
      <c r="AD802" t="s">
        <v>1486</v>
      </c>
      <c r="AE802" s="14" t="str">
        <f t="shared" si="885"/>
        <v>FALEI JUNTAMENTE COM DR EDWIN, CONCORDOU COM COMENTÁRIOS DO HAND E MATERIAL DO DR VIDAL.</v>
      </c>
      <c r="AF802" s="14" t="str">
        <f t="shared" si="895"/>
        <v>FALEI JUNTAMENTE COM DR EDWIN, CONCORDOU COM COMENTÁRIOS DO HAND E MATERIAL DO DR VIDAL.</v>
      </c>
      <c r="AG802" s="14">
        <f t="shared" si="896"/>
        <v>1</v>
      </c>
      <c r="AH802" s="14">
        <f t="shared" ref="AH802:AL802" si="926">IFERROR(FIND("#",$AF802,AG802+1),LEN($AF802)+1)</f>
        <v>89</v>
      </c>
      <c r="AI802" s="14">
        <f t="shared" si="926"/>
        <v>89</v>
      </c>
      <c r="AJ802" s="14">
        <f t="shared" si="926"/>
        <v>89</v>
      </c>
      <c r="AK802" s="14">
        <f t="shared" si="926"/>
        <v>89</v>
      </c>
      <c r="AL802" s="14">
        <f t="shared" si="926"/>
        <v>89</v>
      </c>
      <c r="AM802" s="14" t="str">
        <f t="shared" si="917"/>
        <v>FALEI JUNTAMENTE COM DR EDWIN, CONCORDOU COM COMENTÁRIOS DO HAND E MATERIAL DO DR VIDAL.</v>
      </c>
      <c r="AN802" s="14" t="str">
        <f t="shared" si="918"/>
        <v/>
      </c>
      <c r="AO802" s="14" t="str">
        <f t="shared" si="919"/>
        <v/>
      </c>
      <c r="AP802" s="14" t="str">
        <f t="shared" si="920"/>
        <v/>
      </c>
      <c r="AQ802" s="14" t="str">
        <f t="shared" si="921"/>
        <v/>
      </c>
      <c r="AR802" s="14" t="str">
        <f t="shared" si="922"/>
        <v/>
      </c>
    </row>
    <row r="803" spans="1:44" x14ac:dyDescent="0.25">
      <c r="A803">
        <v>1</v>
      </c>
      <c r="B803" t="s">
        <v>28</v>
      </c>
      <c r="C803">
        <v>392107</v>
      </c>
      <c r="D803" s="40">
        <v>41386.645833333299</v>
      </c>
      <c r="E803" s="40">
        <v>41386.988888888904</v>
      </c>
      <c r="F803" s="40">
        <v>41387.409027777801</v>
      </c>
      <c r="G803" t="s">
        <v>29</v>
      </c>
      <c r="H803">
        <v>60000012389211</v>
      </c>
      <c r="I803" t="s">
        <v>2475</v>
      </c>
      <c r="J803" t="s">
        <v>2476</v>
      </c>
      <c r="K803" t="s">
        <v>41</v>
      </c>
      <c r="L803">
        <v>3</v>
      </c>
      <c r="M803" t="s">
        <v>33</v>
      </c>
      <c r="N803">
        <v>60000015461254</v>
      </c>
      <c r="O803">
        <v>60000016462672</v>
      </c>
      <c r="P803">
        <v>140127000000924</v>
      </c>
      <c r="R803" t="s">
        <v>34</v>
      </c>
      <c r="S803" t="s">
        <v>35</v>
      </c>
      <c r="T803" t="s">
        <v>36</v>
      </c>
      <c r="W803" t="s">
        <v>37</v>
      </c>
      <c r="AC803" t="s">
        <v>2477</v>
      </c>
      <c r="AD803" t="s">
        <v>1486</v>
      </c>
      <c r="AE803" s="14" t="str">
        <f t="shared" si="885"/>
        <v>#MERCADO FALAMOS DO CONGRESSO DO JH, DISSE QUE FALARAM QUE NÃO SE RECOMENDA O USO QUALQUER IP COM BOMBAS DE PRÓTONS E TAMBÉM A INDICACAO DO USO DE ATV EM MULHERES COM DOSES MAIS ALTAS.</v>
      </c>
      <c r="AF803" s="14" t="str">
        <f t="shared" si="895"/>
        <v>#MERCADO FALAMOS DO CONGRESSO DO JH, DISSE QUE FALARAM QUE NÃO SE RECOMENDA O USO QUALQUER IP COM BOMBAS DE PRÓTONS E TAMBÉM A INDICACAO DO USO DE ATV EM MULHERES COM DOSES MAIS ALTAS.</v>
      </c>
      <c r="AG803" s="14">
        <f t="shared" si="896"/>
        <v>1</v>
      </c>
      <c r="AH803" s="14">
        <f t="shared" ref="AH803:AL803" si="927">IFERROR(FIND("#",$AF803,AG803+1),LEN($AF803)+1)</f>
        <v>185</v>
      </c>
      <c r="AI803" s="14">
        <f t="shared" si="927"/>
        <v>185</v>
      </c>
      <c r="AJ803" s="14">
        <f t="shared" si="927"/>
        <v>185</v>
      </c>
      <c r="AK803" s="14">
        <f t="shared" si="927"/>
        <v>185</v>
      </c>
      <c r="AL803" s="14">
        <f t="shared" si="927"/>
        <v>185</v>
      </c>
      <c r="AM803" s="14" t="str">
        <f t="shared" si="917"/>
        <v>#MERCADO FALAMOS DO CONGRESSO DO JH, DISSE QUE FALARAM QUE NÃO SE RECOMENDA O USO QUALQUER IP COM BOMBAS DE PRÓTONS E TAMBÉM A INDICACAO DO USO DE ATV EM MULHERES COM DOSES MAIS ALTAS.</v>
      </c>
      <c r="AN803" s="14" t="str">
        <f t="shared" si="918"/>
        <v/>
      </c>
      <c r="AO803" s="14" t="str">
        <f t="shared" si="919"/>
        <v/>
      </c>
      <c r="AP803" s="14" t="str">
        <f t="shared" si="920"/>
        <v/>
      </c>
      <c r="AQ803" s="14" t="str">
        <f t="shared" si="921"/>
        <v/>
      </c>
      <c r="AR803" s="14" t="str">
        <f t="shared" si="922"/>
        <v/>
      </c>
    </row>
    <row r="804" spans="1:44" x14ac:dyDescent="0.25">
      <c r="A804">
        <v>1</v>
      </c>
      <c r="B804" t="s">
        <v>28</v>
      </c>
      <c r="C804">
        <v>392107</v>
      </c>
      <c r="D804" s="40">
        <v>41386.645833333299</v>
      </c>
      <c r="E804" s="40">
        <v>41386.988888888904</v>
      </c>
      <c r="F804" s="40">
        <v>41387.409027777801</v>
      </c>
      <c r="G804" t="s">
        <v>29</v>
      </c>
      <c r="H804">
        <v>60000012389211</v>
      </c>
      <c r="I804" t="s">
        <v>2475</v>
      </c>
      <c r="J804" t="s">
        <v>2476</v>
      </c>
      <c r="K804" t="s">
        <v>32</v>
      </c>
      <c r="L804">
        <v>3</v>
      </c>
      <c r="M804" t="s">
        <v>33</v>
      </c>
      <c r="N804">
        <v>60000015461254</v>
      </c>
      <c r="O804">
        <v>60000016462672</v>
      </c>
      <c r="P804">
        <v>140127000000924</v>
      </c>
      <c r="R804" t="s">
        <v>34</v>
      </c>
      <c r="S804" t="s">
        <v>35</v>
      </c>
      <c r="T804" t="s">
        <v>36</v>
      </c>
      <c r="W804" t="s">
        <v>37</v>
      </c>
      <c r="AC804" t="s">
        <v>2477</v>
      </c>
      <c r="AD804" t="s">
        <v>1486</v>
      </c>
      <c r="AE804" s="14" t="str">
        <f t="shared" si="885"/>
        <v>#MERCADO FALAMOS DO CONGRESSO DO JH, DISSE QUE FALARAM QUE NÃO SE RECOMENDA O USO QUALQUER IP COM BOMBAS DE PRÓTONS E TAMBÉM A INDICACAO DO USO DE ATV EM MULHERES COM DOSES MAIS ALTAS.</v>
      </c>
      <c r="AF804" s="14" t="str">
        <f t="shared" si="895"/>
        <v>#MERCADO FALAMOS DO CONGRESSO DO JH, DISSE QUE FALARAM QUE NÃO SE RECOMENDA O USO QUALQUER IP COM BOMBAS DE PRÓTONS E TAMBÉM A INDICACAO DO USO DE ATV EM MULHERES COM DOSES MAIS ALTAS.</v>
      </c>
      <c r="AG804" s="14">
        <f t="shared" si="896"/>
        <v>1</v>
      </c>
      <c r="AH804" s="14">
        <f t="shared" ref="AH804:AL804" si="928">IFERROR(FIND("#",$AF804,AG804+1),LEN($AF804)+1)</f>
        <v>185</v>
      </c>
      <c r="AI804" s="14">
        <f t="shared" si="928"/>
        <v>185</v>
      </c>
      <c r="AJ804" s="14">
        <f t="shared" si="928"/>
        <v>185</v>
      </c>
      <c r="AK804" s="14">
        <f t="shared" si="928"/>
        <v>185</v>
      </c>
      <c r="AL804" s="14">
        <f t="shared" si="928"/>
        <v>185</v>
      </c>
      <c r="AM804" s="14" t="str">
        <f t="shared" si="917"/>
        <v>#MERCADO FALAMOS DO CONGRESSO DO JH, DISSE QUE FALARAM QUE NÃO SE RECOMENDA O USO QUALQUER IP COM BOMBAS DE PRÓTONS E TAMBÉM A INDICACAO DO USO DE ATV EM MULHERES COM DOSES MAIS ALTAS.</v>
      </c>
      <c r="AN804" s="14" t="str">
        <f t="shared" si="918"/>
        <v/>
      </c>
      <c r="AO804" s="14" t="str">
        <f t="shared" si="919"/>
        <v/>
      </c>
      <c r="AP804" s="14" t="str">
        <f t="shared" si="920"/>
        <v/>
      </c>
      <c r="AQ804" s="14" t="str">
        <f t="shared" si="921"/>
        <v/>
      </c>
      <c r="AR804" s="14" t="str">
        <f t="shared" si="922"/>
        <v/>
      </c>
    </row>
    <row r="805" spans="1:44" x14ac:dyDescent="0.25">
      <c r="A805">
        <v>1</v>
      </c>
      <c r="B805" t="s">
        <v>28</v>
      </c>
      <c r="C805">
        <v>392107</v>
      </c>
      <c r="D805" s="40">
        <v>41386.625</v>
      </c>
      <c r="E805" s="40">
        <v>41386.979861111096</v>
      </c>
      <c r="F805" s="40">
        <v>41386.944444444402</v>
      </c>
      <c r="G805" t="s">
        <v>29</v>
      </c>
      <c r="H805">
        <v>60000012406179</v>
      </c>
      <c r="I805" t="s">
        <v>2478</v>
      </c>
      <c r="J805" t="s">
        <v>2479</v>
      </c>
      <c r="K805" t="s">
        <v>41</v>
      </c>
      <c r="L805">
        <v>3</v>
      </c>
      <c r="M805" t="s">
        <v>33</v>
      </c>
      <c r="N805">
        <v>60000015461254</v>
      </c>
      <c r="O805">
        <v>60000016462672</v>
      </c>
      <c r="P805">
        <v>140127000000907</v>
      </c>
      <c r="R805" t="s">
        <v>34</v>
      </c>
      <c r="S805" t="s">
        <v>35</v>
      </c>
      <c r="T805" t="s">
        <v>36</v>
      </c>
      <c r="W805" t="s">
        <v>37</v>
      </c>
      <c r="AC805" t="s">
        <v>2480</v>
      </c>
      <c r="AD805" t="s">
        <v>1486</v>
      </c>
      <c r="AE805" s="14" t="str">
        <f t="shared" si="885"/>
        <v>#MP TRABALHEI COM VA GANHO DE CD4 ESTUDO 720. DISSE QUE O N E POUCO SIGNIFICATIVO ESTATISTICAMENTE. FALEI TAMBÉM DE CONSENSO E POSIÇÃO KLT E RESGATE EFV.</v>
      </c>
      <c r="AF805" s="14" t="str">
        <f t="shared" si="895"/>
        <v>#MP TRABALHEI COM VA GANHO DE CD4 ESTUDO 720. DISSE QUE O N E POUCO SIGNIFICATIVO ESTATISTICAMENTE. FALEI TAMBÉM DE CONSENSO E POSIÇÃO KLT E RESGATE EFV.</v>
      </c>
      <c r="AG805" s="14">
        <f t="shared" si="896"/>
        <v>1</v>
      </c>
      <c r="AH805" s="14">
        <f t="shared" ref="AH805:AL805" si="929">IFERROR(FIND("#",$AF805,AG805+1),LEN($AF805)+1)</f>
        <v>154</v>
      </c>
      <c r="AI805" s="14">
        <f t="shared" si="929"/>
        <v>154</v>
      </c>
      <c r="AJ805" s="14">
        <f t="shared" si="929"/>
        <v>154</v>
      </c>
      <c r="AK805" s="14">
        <f t="shared" si="929"/>
        <v>154</v>
      </c>
      <c r="AL805" s="14">
        <f t="shared" si="929"/>
        <v>154</v>
      </c>
      <c r="AM805" s="14" t="str">
        <f t="shared" si="917"/>
        <v>#MP TRABALHEI COM VA GANHO DE CD4 ESTUDO 720. DISSE QUE O N E POUCO SIGNIFICATIVO ESTATISTICAMENTE. FALEI TAMBÉM DE CONSENSO E POSIÇÃO KLT E RESGATE EFV.</v>
      </c>
      <c r="AN805" s="14" t="str">
        <f t="shared" si="918"/>
        <v/>
      </c>
      <c r="AO805" s="14" t="str">
        <f t="shared" si="919"/>
        <v/>
      </c>
      <c r="AP805" s="14" t="str">
        <f t="shared" si="920"/>
        <v/>
      </c>
      <c r="AQ805" s="14" t="str">
        <f t="shared" si="921"/>
        <v/>
      </c>
      <c r="AR805" s="14" t="str">
        <f t="shared" si="922"/>
        <v/>
      </c>
    </row>
    <row r="806" spans="1:44" x14ac:dyDescent="0.25">
      <c r="A806">
        <v>1</v>
      </c>
      <c r="B806" t="s">
        <v>28</v>
      </c>
      <c r="C806">
        <v>392107</v>
      </c>
      <c r="D806" s="40">
        <v>41386.604166666701</v>
      </c>
      <c r="E806" s="40">
        <v>41386.701388888898</v>
      </c>
      <c r="F806" s="40">
        <v>41386.804861111101</v>
      </c>
      <c r="G806" t="s">
        <v>29</v>
      </c>
      <c r="H806">
        <v>60000012417327</v>
      </c>
      <c r="I806" t="s">
        <v>2481</v>
      </c>
      <c r="J806" t="s">
        <v>2482</v>
      </c>
      <c r="K806" t="s">
        <v>41</v>
      </c>
      <c r="L806">
        <v>6</v>
      </c>
      <c r="M806" t="s">
        <v>33</v>
      </c>
      <c r="N806">
        <v>60000015461254</v>
      </c>
      <c r="O806">
        <v>60000016462672</v>
      </c>
      <c r="P806">
        <v>140127000000900</v>
      </c>
      <c r="R806" t="s">
        <v>34</v>
      </c>
      <c r="S806" t="s">
        <v>35</v>
      </c>
      <c r="T806" t="s">
        <v>36</v>
      </c>
      <c r="W806" t="s">
        <v>37</v>
      </c>
      <c r="AC806" t="s">
        <v>2483</v>
      </c>
      <c r="AD806" t="s">
        <v>1486</v>
      </c>
      <c r="AE806" s="14" t="str">
        <f t="shared" si="885"/>
        <v>#MP FALEI DE GANHO CD4 E MATERIAL DO HANDEBOL COM VIDAL. NÃO FEZ COMENTÁRIOS.</v>
      </c>
      <c r="AF806" s="14" t="str">
        <f t="shared" si="895"/>
        <v>#MP FALEI DE GANHO CD4 E MATERIAL DO HANDEBOL COM VIDAL. NÃO FEZ COMENTÁRIOS.</v>
      </c>
      <c r="AG806" s="14">
        <f t="shared" si="896"/>
        <v>1</v>
      </c>
      <c r="AH806" s="14">
        <f t="shared" ref="AH806:AL806" si="930">IFERROR(FIND("#",$AF806,AG806+1),LEN($AF806)+1)</f>
        <v>78</v>
      </c>
      <c r="AI806" s="14">
        <f t="shared" si="930"/>
        <v>78</v>
      </c>
      <c r="AJ806" s="14">
        <f t="shared" si="930"/>
        <v>78</v>
      </c>
      <c r="AK806" s="14">
        <f t="shared" si="930"/>
        <v>78</v>
      </c>
      <c r="AL806" s="14">
        <f t="shared" si="930"/>
        <v>78</v>
      </c>
      <c r="AM806" s="14" t="str">
        <f t="shared" si="917"/>
        <v>#MP FALEI DE GANHO CD4 E MATERIAL DO HANDEBOL COM VIDAL. NÃO FEZ COMENTÁRIOS.</v>
      </c>
      <c r="AN806" s="14" t="str">
        <f t="shared" si="918"/>
        <v/>
      </c>
      <c r="AO806" s="14" t="str">
        <f t="shared" si="919"/>
        <v/>
      </c>
      <c r="AP806" s="14" t="str">
        <f t="shared" si="920"/>
        <v/>
      </c>
      <c r="AQ806" s="14" t="str">
        <f t="shared" si="921"/>
        <v/>
      </c>
      <c r="AR806" s="14" t="str">
        <f t="shared" si="922"/>
        <v/>
      </c>
    </row>
    <row r="807" spans="1:44" x14ac:dyDescent="0.25">
      <c r="A807">
        <v>1</v>
      </c>
      <c r="B807" t="s">
        <v>28</v>
      </c>
      <c r="C807">
        <v>392107</v>
      </c>
      <c r="D807" s="40">
        <v>41386.604166666701</v>
      </c>
      <c r="E807" s="40">
        <v>41386.701388888898</v>
      </c>
      <c r="F807" s="40">
        <v>41386.804861111101</v>
      </c>
      <c r="G807" t="s">
        <v>29</v>
      </c>
      <c r="H807">
        <v>60000012417327</v>
      </c>
      <c r="I807" t="s">
        <v>2481</v>
      </c>
      <c r="J807" t="s">
        <v>2482</v>
      </c>
      <c r="K807" t="s">
        <v>41</v>
      </c>
      <c r="L807">
        <v>6</v>
      </c>
      <c r="M807" t="s">
        <v>33</v>
      </c>
      <c r="N807">
        <v>60000015461254</v>
      </c>
      <c r="O807">
        <v>60000016462672</v>
      </c>
      <c r="P807">
        <v>140127000000900</v>
      </c>
      <c r="R807" t="s">
        <v>34</v>
      </c>
      <c r="S807" t="s">
        <v>35</v>
      </c>
      <c r="T807" t="s">
        <v>36</v>
      </c>
      <c r="W807" t="s">
        <v>37</v>
      </c>
      <c r="AC807" t="s">
        <v>2483</v>
      </c>
      <c r="AD807" t="s">
        <v>1486</v>
      </c>
      <c r="AE807" s="14" t="str">
        <f t="shared" si="885"/>
        <v>#MP FALEI DE GANHO CD4 E MATERIAL DO HANDEBOL COM VIDAL. NÃO FEZ COMENTÁRIOS.</v>
      </c>
      <c r="AF807" s="14" t="str">
        <f t="shared" si="895"/>
        <v>#MP FALEI DE GANHO CD4 E MATERIAL DO HANDEBOL COM VIDAL. NÃO FEZ COMENTÁRIOS.</v>
      </c>
      <c r="AG807" s="14">
        <f t="shared" si="896"/>
        <v>1</v>
      </c>
      <c r="AH807" s="14">
        <f t="shared" ref="AH807:AL807" si="931">IFERROR(FIND("#",$AF807,AG807+1),LEN($AF807)+1)</f>
        <v>78</v>
      </c>
      <c r="AI807" s="14">
        <f t="shared" si="931"/>
        <v>78</v>
      </c>
      <c r="AJ807" s="14">
        <f t="shared" si="931"/>
        <v>78</v>
      </c>
      <c r="AK807" s="14">
        <f t="shared" si="931"/>
        <v>78</v>
      </c>
      <c r="AL807" s="14">
        <f t="shared" si="931"/>
        <v>78</v>
      </c>
      <c r="AM807" s="14" t="str">
        <f t="shared" si="917"/>
        <v>#MP FALEI DE GANHO CD4 E MATERIAL DO HANDEBOL COM VIDAL. NÃO FEZ COMENTÁRIOS.</v>
      </c>
      <c r="AN807" s="14" t="str">
        <f t="shared" si="918"/>
        <v/>
      </c>
      <c r="AO807" s="14" t="str">
        <f t="shared" si="919"/>
        <v/>
      </c>
      <c r="AP807" s="14" t="str">
        <f t="shared" si="920"/>
        <v/>
      </c>
      <c r="AQ807" s="14" t="str">
        <f t="shared" si="921"/>
        <v/>
      </c>
      <c r="AR807" s="14" t="str">
        <f t="shared" si="922"/>
        <v/>
      </c>
    </row>
    <row r="808" spans="1:44" x14ac:dyDescent="0.25">
      <c r="A808">
        <v>1</v>
      </c>
      <c r="B808" t="s">
        <v>28</v>
      </c>
      <c r="C808">
        <v>392107</v>
      </c>
      <c r="D808" s="40">
        <v>41386.375</v>
      </c>
      <c r="E808" s="40">
        <v>41386.699305555601</v>
      </c>
      <c r="F808" s="40">
        <v>41386.804861111101</v>
      </c>
      <c r="G808" t="s">
        <v>29</v>
      </c>
      <c r="H808">
        <v>60000017963944</v>
      </c>
      <c r="I808" t="s">
        <v>2484</v>
      </c>
      <c r="J808" t="s">
        <v>2485</v>
      </c>
      <c r="K808" t="s">
        <v>32</v>
      </c>
      <c r="L808">
        <v>6</v>
      </c>
      <c r="M808" t="s">
        <v>33</v>
      </c>
      <c r="N808">
        <v>60000015461254</v>
      </c>
      <c r="O808">
        <v>60000016462672</v>
      </c>
      <c r="P808">
        <v>140127000000893</v>
      </c>
      <c r="R808" t="s">
        <v>34</v>
      </c>
      <c r="S808" t="s">
        <v>35</v>
      </c>
      <c r="T808" t="s">
        <v>36</v>
      </c>
      <c r="W808" t="s">
        <v>37</v>
      </c>
      <c r="AC808" t="s">
        <v>2486</v>
      </c>
      <c r="AD808" t="s">
        <v>1437</v>
      </c>
      <c r="AE808" s="14" t="str">
        <f t="shared" si="885"/>
        <v>#MP FALEI DE GANHO CD4 MATERIAL VA, DISSE QUE O N DO ESTUDO E PEQUENO MAIS VALE COMO ANALISE.FIZ UM DIFERENCIAL DE KLT X ATV, CONCORDOU, MAS DISSE QUE O PROBLEMA DE KLT SÃO OS EFEITOS COLATERAIS.</v>
      </c>
      <c r="AF808" s="14" t="str">
        <f t="shared" si="895"/>
        <v>#MP FALEI DE GANHO CD4 MATERIAL VA, DISSE QUE O N DO ESTUDO E PEQUENO MAIS VALE COMO ANALISE.FIZ UM DIFERENCIAL DE KLT X ATV, CONCORDOU, MAS DISSE QUE O PROBLEMA DE KLT SÃO OS EFEITOS COLATERAIS.</v>
      </c>
      <c r="AG808" s="14">
        <f t="shared" si="896"/>
        <v>1</v>
      </c>
      <c r="AH808" s="14">
        <f t="shared" ref="AH808:AL808" si="932">IFERROR(FIND("#",$AF808,AG808+1),LEN($AF808)+1)</f>
        <v>196</v>
      </c>
      <c r="AI808" s="14">
        <f t="shared" si="932"/>
        <v>196</v>
      </c>
      <c r="AJ808" s="14">
        <f t="shared" si="932"/>
        <v>196</v>
      </c>
      <c r="AK808" s="14">
        <f t="shared" si="932"/>
        <v>196</v>
      </c>
      <c r="AL808" s="14">
        <f t="shared" si="932"/>
        <v>196</v>
      </c>
      <c r="AM808" s="14" t="str">
        <f t="shared" si="917"/>
        <v>#MP FALEI DE GANHO CD4 MATERIAL VA, DISSE QUE O N DO ESTUDO E PEQUENO MAIS VALE COMO ANALISE.FIZ UM DIFERENCIAL DE KLT X ATV, CONCORDOU, MAS DISSE QUE O PROBLEMA DE KLT SÃO OS EFEITOS COLATERAIS.</v>
      </c>
      <c r="AN808" s="14" t="str">
        <f t="shared" si="918"/>
        <v/>
      </c>
      <c r="AO808" s="14" t="str">
        <f t="shared" si="919"/>
        <v/>
      </c>
      <c r="AP808" s="14" t="str">
        <f t="shared" si="920"/>
        <v/>
      </c>
      <c r="AQ808" s="14" t="str">
        <f t="shared" si="921"/>
        <v/>
      </c>
      <c r="AR808" s="14" t="str">
        <f t="shared" si="922"/>
        <v/>
      </c>
    </row>
    <row r="809" spans="1:44" x14ac:dyDescent="0.25">
      <c r="A809">
        <v>1</v>
      </c>
      <c r="B809" t="s">
        <v>28</v>
      </c>
      <c r="C809">
        <v>392107</v>
      </c>
      <c r="D809" s="40">
        <v>41382.583333333299</v>
      </c>
      <c r="E809" s="40">
        <v>41382.992361111101</v>
      </c>
      <c r="F809" s="40">
        <v>41382.953472222202</v>
      </c>
      <c r="G809" t="s">
        <v>29</v>
      </c>
      <c r="H809">
        <v>60000012282643</v>
      </c>
      <c r="I809" t="s">
        <v>2487</v>
      </c>
      <c r="J809" t="s">
        <v>2488</v>
      </c>
      <c r="K809" t="s">
        <v>41</v>
      </c>
      <c r="L809">
        <v>3</v>
      </c>
      <c r="M809" t="s">
        <v>33</v>
      </c>
      <c r="N809">
        <v>60000015461254</v>
      </c>
      <c r="O809">
        <v>60000016462672</v>
      </c>
      <c r="P809">
        <v>140127000000884</v>
      </c>
      <c r="R809" t="s">
        <v>34</v>
      </c>
      <c r="S809" t="s">
        <v>35</v>
      </c>
      <c r="T809" t="s">
        <v>36</v>
      </c>
      <c r="W809" t="s">
        <v>37</v>
      </c>
      <c r="AC809" t="s">
        <v>2489</v>
      </c>
      <c r="AD809" t="s">
        <v>1452</v>
      </c>
      <c r="AE809" s="14" t="str">
        <f t="shared" si="885"/>
        <v>#MP FALEI DE HAND E DROGAS NEUROATIVAS, AVALIOU POSITIVAMENTE E DISSE SEMPRE USA KLT QUANDO IDENTIFICADO DESORDEM NEUROCONECTIVA.</v>
      </c>
      <c r="AF809" s="14" t="str">
        <f t="shared" si="895"/>
        <v>#MP FALEI DE HAND E DROGAS NEUROATIVAS, AVALIOU POSITIVAMENTE E DISSE SEMPRE USA KLT QUANDO IDENTIFICADO DESORDEM NEUROCONECTIVA.</v>
      </c>
      <c r="AG809" s="14">
        <f t="shared" si="896"/>
        <v>1</v>
      </c>
      <c r="AH809" s="14">
        <f t="shared" ref="AH809:AL809" si="933">IFERROR(FIND("#",$AF809,AG809+1),LEN($AF809)+1)</f>
        <v>130</v>
      </c>
      <c r="AI809" s="14">
        <f t="shared" si="933"/>
        <v>130</v>
      </c>
      <c r="AJ809" s="14">
        <f t="shared" si="933"/>
        <v>130</v>
      </c>
      <c r="AK809" s="14">
        <f t="shared" si="933"/>
        <v>130</v>
      </c>
      <c r="AL809" s="14">
        <f t="shared" si="933"/>
        <v>130</v>
      </c>
      <c r="AM809" s="14" t="str">
        <f t="shared" si="917"/>
        <v>#MP FALEI DE HAND E DROGAS NEUROATIVAS, AVALIOU POSITIVAMENTE E DISSE SEMPRE USA KLT QUANDO IDENTIFICADO DESORDEM NEUROCONECTIVA.</v>
      </c>
      <c r="AN809" s="14" t="str">
        <f t="shared" si="918"/>
        <v/>
      </c>
      <c r="AO809" s="14" t="str">
        <f t="shared" si="919"/>
        <v/>
      </c>
      <c r="AP809" s="14" t="str">
        <f t="shared" si="920"/>
        <v/>
      </c>
      <c r="AQ809" s="14" t="str">
        <f t="shared" si="921"/>
        <v/>
      </c>
      <c r="AR809" s="14" t="str">
        <f t="shared" si="922"/>
        <v/>
      </c>
    </row>
    <row r="810" spans="1:44" x14ac:dyDescent="0.25">
      <c r="A810">
        <v>1</v>
      </c>
      <c r="B810" t="s">
        <v>28</v>
      </c>
      <c r="C810">
        <v>392107</v>
      </c>
      <c r="D810" s="40">
        <v>41382.4375</v>
      </c>
      <c r="E810" s="40">
        <v>41382.9909722222</v>
      </c>
      <c r="F810" s="40">
        <v>41382.953472222202</v>
      </c>
      <c r="G810" t="s">
        <v>29</v>
      </c>
      <c r="H810">
        <v>60000012475799</v>
      </c>
      <c r="I810" t="s">
        <v>2490</v>
      </c>
      <c r="J810" t="s">
        <v>2491</v>
      </c>
      <c r="K810" t="s">
        <v>41</v>
      </c>
      <c r="L810">
        <v>3</v>
      </c>
      <c r="M810" t="s">
        <v>33</v>
      </c>
      <c r="N810">
        <v>60000015461254</v>
      </c>
      <c r="O810">
        <v>60000016462672</v>
      </c>
      <c r="P810">
        <v>140127000000877</v>
      </c>
      <c r="R810" t="s">
        <v>34</v>
      </c>
      <c r="S810" t="s">
        <v>35</v>
      </c>
      <c r="T810" t="s">
        <v>36</v>
      </c>
      <c r="W810" t="s">
        <v>37</v>
      </c>
      <c r="AC810" t="s">
        <v>2492</v>
      </c>
      <c r="AD810" t="s">
        <v>1452</v>
      </c>
      <c r="AE810" s="14" t="str">
        <f t="shared" si="885"/>
        <v>#MP ENTREGUEI MATERIAL VIDAL SOBRE HAND, ACHA POSITIVO.DESTAQUEI DIFERENCIAL KL x ATV PRINCIPALMENTE. SOBRE USO DE OMEPRAZOL E ADESAO.</v>
      </c>
      <c r="AF810" s="14" t="str">
        <f t="shared" si="895"/>
        <v>#MP ENTREGUEI MATERIAL VIDAL SOBRE HAND, ACHA POSITIVO.DESTAQUEI DIFERENCIAL KL x ATV PRINCIPALMENTE. SOBRE USO DE OMEPRAZOL E ADESAO.</v>
      </c>
      <c r="AG810" s="14">
        <f t="shared" si="896"/>
        <v>1</v>
      </c>
      <c r="AH810" s="14">
        <f t="shared" ref="AH810:AL810" si="934">IFERROR(FIND("#",$AF810,AG810+1),LEN($AF810)+1)</f>
        <v>135</v>
      </c>
      <c r="AI810" s="14">
        <f t="shared" si="934"/>
        <v>135</v>
      </c>
      <c r="AJ810" s="14">
        <f t="shared" si="934"/>
        <v>135</v>
      </c>
      <c r="AK810" s="14">
        <f t="shared" si="934"/>
        <v>135</v>
      </c>
      <c r="AL810" s="14">
        <f t="shared" si="934"/>
        <v>135</v>
      </c>
      <c r="AM810" s="14" t="str">
        <f t="shared" si="917"/>
        <v>#MP ENTREGUEI MATERIAL VIDAL SOBRE HAND, ACHA POSITIVO.DESTAQUEI DIFERENCIAL KL x ATV PRINCIPALMENTE. SOBRE USO DE OMEPRAZOL E ADESAO.</v>
      </c>
      <c r="AN810" s="14" t="str">
        <f t="shared" si="918"/>
        <v/>
      </c>
      <c r="AO810" s="14" t="str">
        <f t="shared" si="919"/>
        <v/>
      </c>
      <c r="AP810" s="14" t="str">
        <f t="shared" si="920"/>
        <v/>
      </c>
      <c r="AQ810" s="14" t="str">
        <f t="shared" si="921"/>
        <v/>
      </c>
      <c r="AR810" s="14" t="str">
        <f t="shared" si="922"/>
        <v/>
      </c>
    </row>
    <row r="811" spans="1:44" x14ac:dyDescent="0.25">
      <c r="A811">
        <v>1</v>
      </c>
      <c r="B811" t="s">
        <v>28</v>
      </c>
      <c r="C811">
        <v>392107</v>
      </c>
      <c r="D811" s="40">
        <v>41382.4375</v>
      </c>
      <c r="E811" s="40">
        <v>41382.9909722222</v>
      </c>
      <c r="F811" s="40">
        <v>41382.953472222202</v>
      </c>
      <c r="G811" t="s">
        <v>29</v>
      </c>
      <c r="H811">
        <v>60000012475799</v>
      </c>
      <c r="I811" t="s">
        <v>2490</v>
      </c>
      <c r="J811" t="s">
        <v>2491</v>
      </c>
      <c r="K811" t="s">
        <v>41</v>
      </c>
      <c r="L811">
        <v>3</v>
      </c>
      <c r="M811" t="s">
        <v>33</v>
      </c>
      <c r="N811">
        <v>60000015461254</v>
      </c>
      <c r="O811">
        <v>60000016462672</v>
      </c>
      <c r="P811">
        <v>140127000000877</v>
      </c>
      <c r="R811" t="s">
        <v>34</v>
      </c>
      <c r="S811" t="s">
        <v>35</v>
      </c>
      <c r="T811" t="s">
        <v>36</v>
      </c>
      <c r="W811" t="s">
        <v>37</v>
      </c>
      <c r="AC811" t="s">
        <v>2492</v>
      </c>
      <c r="AD811" t="s">
        <v>1452</v>
      </c>
      <c r="AE811" s="14" t="str">
        <f t="shared" si="885"/>
        <v>#MP ENTREGUEI MATERIAL VIDAL SOBRE HAND, ACHA POSITIVO.DESTAQUEI DIFERENCIAL KL x ATV PRINCIPALMENTE. SOBRE USO DE OMEPRAZOL E ADESAO.</v>
      </c>
      <c r="AF811" s="14" t="str">
        <f t="shared" si="895"/>
        <v>#MP ENTREGUEI MATERIAL VIDAL SOBRE HAND, ACHA POSITIVO.DESTAQUEI DIFERENCIAL KL x ATV PRINCIPALMENTE. SOBRE USO DE OMEPRAZOL E ADESAO.</v>
      </c>
      <c r="AG811" s="14">
        <f t="shared" si="896"/>
        <v>1</v>
      </c>
      <c r="AH811" s="14">
        <f t="shared" ref="AH811:AL811" si="935">IFERROR(FIND("#",$AF811,AG811+1),LEN($AF811)+1)</f>
        <v>135</v>
      </c>
      <c r="AI811" s="14">
        <f t="shared" si="935"/>
        <v>135</v>
      </c>
      <c r="AJ811" s="14">
        <f t="shared" si="935"/>
        <v>135</v>
      </c>
      <c r="AK811" s="14">
        <f t="shared" si="935"/>
        <v>135</v>
      </c>
      <c r="AL811" s="14">
        <f t="shared" si="935"/>
        <v>135</v>
      </c>
      <c r="AM811" s="14" t="str">
        <f t="shared" si="917"/>
        <v>#MP ENTREGUEI MATERIAL VIDAL SOBRE HAND, ACHA POSITIVO.DESTAQUEI DIFERENCIAL KL x ATV PRINCIPALMENTE. SOBRE USO DE OMEPRAZOL E ADESAO.</v>
      </c>
      <c r="AN811" s="14" t="str">
        <f t="shared" si="918"/>
        <v/>
      </c>
      <c r="AO811" s="14" t="str">
        <f t="shared" si="919"/>
        <v/>
      </c>
      <c r="AP811" s="14" t="str">
        <f t="shared" si="920"/>
        <v/>
      </c>
      <c r="AQ811" s="14" t="str">
        <f t="shared" si="921"/>
        <v/>
      </c>
      <c r="AR811" s="14" t="str">
        <f t="shared" si="922"/>
        <v/>
      </c>
    </row>
    <row r="812" spans="1:44" x14ac:dyDescent="0.25">
      <c r="A812">
        <v>1</v>
      </c>
      <c r="B812" t="s">
        <v>28</v>
      </c>
      <c r="C812">
        <v>392107</v>
      </c>
      <c r="D812" s="40">
        <v>41382.375</v>
      </c>
      <c r="E812" s="40">
        <v>41382.988194444399</v>
      </c>
      <c r="F812" s="40">
        <v>41382.947916666701</v>
      </c>
      <c r="G812" t="s">
        <v>29</v>
      </c>
      <c r="H812">
        <v>60000012302587</v>
      </c>
      <c r="I812" t="s">
        <v>2493</v>
      </c>
      <c r="J812" t="s">
        <v>2494</v>
      </c>
      <c r="K812" t="s">
        <v>32</v>
      </c>
      <c r="L812">
        <v>4</v>
      </c>
      <c r="M812" t="s">
        <v>33</v>
      </c>
      <c r="N812">
        <v>60000015461254</v>
      </c>
      <c r="O812">
        <v>60000016462672</v>
      </c>
      <c r="P812">
        <v>140127000000870</v>
      </c>
      <c r="R812" t="s">
        <v>34</v>
      </c>
      <c r="S812" t="s">
        <v>35</v>
      </c>
      <c r="T812" t="s">
        <v>36</v>
      </c>
      <c r="W812" t="s">
        <v>37</v>
      </c>
      <c r="AC812" t="s">
        <v>2495</v>
      </c>
      <c r="AD812" t="s">
        <v>1452</v>
      </c>
      <c r="AE812" s="14" t="str">
        <f t="shared" si="885"/>
        <v>#MP ENTREGUEI MATERIAL DO VIDAL SOBRE HAND, ACHA POSITIVO SEMPRE DESTACAR COMENTÁRIOS.</v>
      </c>
      <c r="AF812" s="14" t="str">
        <f t="shared" si="895"/>
        <v>#MP ENTREGUEI MATERIAL DO VIDAL SOBRE HAND, ACHA POSITIVO SEMPRE DESTACAR COMENTÁRIOS.</v>
      </c>
      <c r="AG812" s="14">
        <f t="shared" si="896"/>
        <v>1</v>
      </c>
      <c r="AH812" s="14">
        <f t="shared" ref="AH812:AL812" si="936">IFERROR(FIND("#",$AF812,AG812+1),LEN($AF812)+1)</f>
        <v>87</v>
      </c>
      <c r="AI812" s="14">
        <f t="shared" si="936"/>
        <v>87</v>
      </c>
      <c r="AJ812" s="14">
        <f t="shared" si="936"/>
        <v>87</v>
      </c>
      <c r="AK812" s="14">
        <f t="shared" si="936"/>
        <v>87</v>
      </c>
      <c r="AL812" s="14">
        <f t="shared" si="936"/>
        <v>87</v>
      </c>
      <c r="AM812" s="14" t="str">
        <f t="shared" si="917"/>
        <v>#MP ENTREGUEI MATERIAL DO VIDAL SOBRE HAND, ACHA POSITIVO SEMPRE DESTACAR COMENTÁRIOS.</v>
      </c>
      <c r="AN812" s="14" t="str">
        <f t="shared" si="918"/>
        <v/>
      </c>
      <c r="AO812" s="14" t="str">
        <f t="shared" si="919"/>
        <v/>
      </c>
      <c r="AP812" s="14" t="str">
        <f t="shared" si="920"/>
        <v/>
      </c>
      <c r="AQ812" s="14" t="str">
        <f t="shared" si="921"/>
        <v/>
      </c>
      <c r="AR812" s="14" t="str">
        <f t="shared" si="922"/>
        <v/>
      </c>
    </row>
    <row r="813" spans="1:44" x14ac:dyDescent="0.25">
      <c r="A813">
        <v>1</v>
      </c>
      <c r="B813" t="s">
        <v>28</v>
      </c>
      <c r="C813">
        <v>392107</v>
      </c>
      <c r="D813" s="40">
        <v>41382.375</v>
      </c>
      <c r="E813" s="40">
        <v>41382.984027777798</v>
      </c>
      <c r="F813" s="40">
        <v>41382.947916666701</v>
      </c>
      <c r="G813" t="s">
        <v>29</v>
      </c>
      <c r="H813">
        <v>60000012301455</v>
      </c>
      <c r="I813" t="s">
        <v>2496</v>
      </c>
      <c r="J813" t="s">
        <v>2497</v>
      </c>
      <c r="K813" t="s">
        <v>41</v>
      </c>
      <c r="L813">
        <v>4</v>
      </c>
      <c r="M813" t="s">
        <v>33</v>
      </c>
      <c r="N813">
        <v>60000015461254</v>
      </c>
      <c r="O813">
        <v>60000016462672</v>
      </c>
      <c r="P813">
        <v>140127000000863</v>
      </c>
      <c r="R813" t="s">
        <v>34</v>
      </c>
      <c r="S813" t="s">
        <v>35</v>
      </c>
      <c r="T813" t="s">
        <v>36</v>
      </c>
      <c r="W813" t="s">
        <v>37</v>
      </c>
      <c r="AC813" t="s">
        <v>2498</v>
      </c>
      <c r="AD813" t="s">
        <v>1452</v>
      </c>
      <c r="AE813" s="14" t="str">
        <f t="shared" si="885"/>
        <v>#MP ENTREGUEI MATERIAL DE VIDAL SOBRE HAND, ACHA POSITIVO AVALIAÇÃO DISSE QUEME MUITO COMUM.</v>
      </c>
      <c r="AF813" s="14" t="str">
        <f t="shared" si="895"/>
        <v>#MP ENTREGUEI MATERIAL DE VIDAL SOBRE HAND, ACHA POSITIVO AVALIAÇÃO DISSE QUEME MUITO COMUM.</v>
      </c>
      <c r="AG813" s="14">
        <f t="shared" si="896"/>
        <v>1</v>
      </c>
      <c r="AH813" s="14">
        <f t="shared" ref="AH813:AL813" si="937">IFERROR(FIND("#",$AF813,AG813+1),LEN($AF813)+1)</f>
        <v>93</v>
      </c>
      <c r="AI813" s="14">
        <f t="shared" si="937"/>
        <v>93</v>
      </c>
      <c r="AJ813" s="14">
        <f t="shared" si="937"/>
        <v>93</v>
      </c>
      <c r="AK813" s="14">
        <f t="shared" si="937"/>
        <v>93</v>
      </c>
      <c r="AL813" s="14">
        <f t="shared" si="937"/>
        <v>93</v>
      </c>
      <c r="AM813" s="14" t="str">
        <f t="shared" si="917"/>
        <v>#MP ENTREGUEI MATERIAL DE VIDAL SOBRE HAND, ACHA POSITIVO AVALIAÇÃO DISSE QUEME MUITO COMUM.</v>
      </c>
      <c r="AN813" s="14" t="str">
        <f t="shared" si="918"/>
        <v/>
      </c>
      <c r="AO813" s="14" t="str">
        <f t="shared" si="919"/>
        <v/>
      </c>
      <c r="AP813" s="14" t="str">
        <f t="shared" si="920"/>
        <v/>
      </c>
      <c r="AQ813" s="14" t="str">
        <f t="shared" si="921"/>
        <v/>
      </c>
      <c r="AR813" s="14" t="str">
        <f t="shared" si="922"/>
        <v/>
      </c>
    </row>
    <row r="814" spans="1:44" x14ac:dyDescent="0.25">
      <c r="A814">
        <v>1</v>
      </c>
      <c r="B814" t="s">
        <v>28</v>
      </c>
      <c r="C814">
        <v>392107</v>
      </c>
      <c r="D814" s="40">
        <v>41382.333333333299</v>
      </c>
      <c r="E814" s="40">
        <v>41382.9819444444</v>
      </c>
      <c r="F814" s="40">
        <v>41382.947916666701</v>
      </c>
      <c r="G814" t="s">
        <v>29</v>
      </c>
      <c r="H814">
        <v>60000012488535</v>
      </c>
      <c r="I814" t="s">
        <v>2499</v>
      </c>
      <c r="J814" t="s">
        <v>2500</v>
      </c>
      <c r="K814" t="s">
        <v>32</v>
      </c>
      <c r="L814">
        <v>3</v>
      </c>
      <c r="M814" t="s">
        <v>33</v>
      </c>
      <c r="N814">
        <v>60000015461254</v>
      </c>
      <c r="O814">
        <v>60000016462672</v>
      </c>
      <c r="P814">
        <v>140127000000856</v>
      </c>
      <c r="R814" t="s">
        <v>34</v>
      </c>
      <c r="S814" t="s">
        <v>35</v>
      </c>
      <c r="T814" t="s">
        <v>36</v>
      </c>
      <c r="W814" t="s">
        <v>37</v>
      </c>
      <c r="AC814" t="s">
        <v>2501</v>
      </c>
      <c r="AD814" t="s">
        <v>1452</v>
      </c>
      <c r="AE814" s="14" t="str">
        <f t="shared" si="885"/>
        <v>#MP HAND JOSE VIDAL DROG DROGAS NEUROEFETIVAS, NÃO FEZ COMENTÁRIOS.</v>
      </c>
      <c r="AF814" s="14" t="str">
        <f t="shared" si="895"/>
        <v>#MP HAND JOSE VIDAL DROG DROGAS NEUROEFETIVAS, NÃO FEZ COMENTÁRIOS.</v>
      </c>
      <c r="AG814" s="14">
        <f t="shared" si="896"/>
        <v>1</v>
      </c>
      <c r="AH814" s="14">
        <f t="shared" ref="AH814:AL814" si="938">IFERROR(FIND("#",$AF814,AG814+1),LEN($AF814)+1)</f>
        <v>68</v>
      </c>
      <c r="AI814" s="14">
        <f t="shared" si="938"/>
        <v>68</v>
      </c>
      <c r="AJ814" s="14">
        <f t="shared" si="938"/>
        <v>68</v>
      </c>
      <c r="AK814" s="14">
        <f t="shared" si="938"/>
        <v>68</v>
      </c>
      <c r="AL814" s="14">
        <f t="shared" si="938"/>
        <v>68</v>
      </c>
      <c r="AM814" s="14" t="str">
        <f t="shared" si="917"/>
        <v>#MP HAND JOSE VIDAL DROG DROGAS NEUROEFETIVAS, NÃO FEZ COMENTÁRIOS.</v>
      </c>
      <c r="AN814" s="14" t="str">
        <f t="shared" si="918"/>
        <v/>
      </c>
      <c r="AO814" s="14" t="str">
        <f t="shared" si="919"/>
        <v/>
      </c>
      <c r="AP814" s="14" t="str">
        <f t="shared" si="920"/>
        <v/>
      </c>
      <c r="AQ814" s="14" t="str">
        <f t="shared" si="921"/>
        <v/>
      </c>
      <c r="AR814" s="14" t="str">
        <f t="shared" si="922"/>
        <v/>
      </c>
    </row>
    <row r="815" spans="1:44" x14ac:dyDescent="0.25">
      <c r="A815">
        <v>1</v>
      </c>
      <c r="B815" t="s">
        <v>28</v>
      </c>
      <c r="C815">
        <v>392107</v>
      </c>
      <c r="D815" s="40">
        <v>41381.708333333299</v>
      </c>
      <c r="E815" s="40">
        <v>41381.990277777797</v>
      </c>
      <c r="F815" s="40">
        <v>41381.954166666699</v>
      </c>
      <c r="G815" t="s">
        <v>29</v>
      </c>
      <c r="H815">
        <v>60000012415907</v>
      </c>
      <c r="I815" t="s">
        <v>2502</v>
      </c>
      <c r="J815" t="s">
        <v>2503</v>
      </c>
      <c r="K815" t="s">
        <v>32</v>
      </c>
      <c r="L815">
        <v>4</v>
      </c>
      <c r="M815" t="s">
        <v>33</v>
      </c>
      <c r="N815">
        <v>60000015461254</v>
      </c>
      <c r="O815">
        <v>60000016462672</v>
      </c>
      <c r="P815">
        <v>140127000000842</v>
      </c>
      <c r="R815" t="s">
        <v>34</v>
      </c>
      <c r="S815" t="s">
        <v>35</v>
      </c>
      <c r="T815" t="s">
        <v>36</v>
      </c>
      <c r="W815" t="s">
        <v>37</v>
      </c>
      <c r="AC815" t="s">
        <v>2504</v>
      </c>
      <c r="AD815" t="s">
        <v>1452</v>
      </c>
      <c r="AE815" s="14" t="str">
        <f t="shared" si="885"/>
        <v>#MP COM VA FALEI DE GANHO CD 4 INICIO TRATAMENTO , KLT X ATV E INICIO TRATAMENTO COM EFV.</v>
      </c>
      <c r="AF815" s="14" t="str">
        <f t="shared" si="895"/>
        <v>#MP COM VA FALEI DE GANHO CD 4 INICIO TRATAMENTO , KLT X ATV E INICIO TRATAMENTO COM EFV.</v>
      </c>
      <c r="AG815" s="14">
        <f t="shared" si="896"/>
        <v>1</v>
      </c>
      <c r="AH815" s="14">
        <f t="shared" ref="AH815:AL815" si="939">IFERROR(FIND("#",$AF815,AG815+1),LEN($AF815)+1)</f>
        <v>90</v>
      </c>
      <c r="AI815" s="14">
        <f t="shared" si="939"/>
        <v>90</v>
      </c>
      <c r="AJ815" s="14">
        <f t="shared" si="939"/>
        <v>90</v>
      </c>
      <c r="AK815" s="14">
        <f t="shared" si="939"/>
        <v>90</v>
      </c>
      <c r="AL815" s="14">
        <f t="shared" si="939"/>
        <v>90</v>
      </c>
      <c r="AM815" s="14" t="str">
        <f t="shared" si="917"/>
        <v>#MP COM VA FALEI DE GANHO CD 4 INICIO TRATAMENTO , KLT X ATV E INICIO TRATAMENTO COM EFV.</v>
      </c>
      <c r="AN815" s="14" t="str">
        <f t="shared" si="918"/>
        <v/>
      </c>
      <c r="AO815" s="14" t="str">
        <f t="shared" si="919"/>
        <v/>
      </c>
      <c r="AP815" s="14" t="str">
        <f t="shared" si="920"/>
        <v/>
      </c>
      <c r="AQ815" s="14" t="str">
        <f t="shared" si="921"/>
        <v/>
      </c>
      <c r="AR815" s="14" t="str">
        <f t="shared" si="922"/>
        <v/>
      </c>
    </row>
    <row r="816" spans="1:44" x14ac:dyDescent="0.25">
      <c r="A816">
        <v>1</v>
      </c>
      <c r="B816" t="s">
        <v>28</v>
      </c>
      <c r="C816">
        <v>392107</v>
      </c>
      <c r="D816" s="40">
        <v>41381.666666666701</v>
      </c>
      <c r="E816" s="40">
        <v>41381.988194444399</v>
      </c>
      <c r="F816" s="40">
        <v>41381.954166666699</v>
      </c>
      <c r="G816" t="s">
        <v>29</v>
      </c>
      <c r="H816">
        <v>60000012400287</v>
      </c>
      <c r="I816" t="s">
        <v>2406</v>
      </c>
      <c r="J816" t="s">
        <v>2407</v>
      </c>
      <c r="K816" t="s">
        <v>41</v>
      </c>
      <c r="L816">
        <v>4</v>
      </c>
      <c r="M816" t="s">
        <v>33</v>
      </c>
      <c r="N816">
        <v>60000015461254</v>
      </c>
      <c r="O816">
        <v>60000016462672</v>
      </c>
      <c r="P816">
        <v>140127000000835</v>
      </c>
      <c r="R816" t="s">
        <v>34</v>
      </c>
      <c r="S816" t="s">
        <v>35</v>
      </c>
      <c r="T816" t="s">
        <v>36</v>
      </c>
      <c r="W816" t="s">
        <v>37</v>
      </c>
      <c r="AC816" t="s">
        <v>2505</v>
      </c>
      <c r="AD816" t="s">
        <v>1452</v>
      </c>
      <c r="AE816" s="14" t="str">
        <f t="shared" si="885"/>
        <v>#SOL PEDIU PATROCÍNIO PARA BRASILEIRO 2013 QUE SEJA UMA INSCRIÇÃO. FIQUEI DE AVALIAR.</v>
      </c>
      <c r="AF816" s="14" t="str">
        <f t="shared" si="895"/>
        <v>#SOL PEDIU PATROCÍNIO PARA BRASILEIRO 2013 QUE SEJA UMA INSCRIÇÃO. FIQUEI DE AVALIAR.</v>
      </c>
      <c r="AG816" s="14">
        <f t="shared" si="896"/>
        <v>1</v>
      </c>
      <c r="AH816" s="14">
        <f t="shared" ref="AH816:AL816" si="940">IFERROR(FIND("#",$AF816,AG816+1),LEN($AF816)+1)</f>
        <v>86</v>
      </c>
      <c r="AI816" s="14">
        <f t="shared" si="940"/>
        <v>86</v>
      </c>
      <c r="AJ816" s="14">
        <f t="shared" si="940"/>
        <v>86</v>
      </c>
      <c r="AK816" s="14">
        <f t="shared" si="940"/>
        <v>86</v>
      </c>
      <c r="AL816" s="14">
        <f t="shared" si="940"/>
        <v>86</v>
      </c>
      <c r="AM816" s="14" t="str">
        <f t="shared" si="917"/>
        <v>#SOL PEDIU PATROCÍNIO PARA BRASILEIRO 2013 QUE SEJA UMA INSCRIÇÃO. FIQUEI DE AVALIAR.</v>
      </c>
      <c r="AN816" s="14" t="str">
        <f t="shared" si="918"/>
        <v/>
      </c>
      <c r="AO816" s="14" t="str">
        <f t="shared" si="919"/>
        <v/>
      </c>
      <c r="AP816" s="14" t="str">
        <f t="shared" si="920"/>
        <v/>
      </c>
      <c r="AQ816" s="14" t="str">
        <f t="shared" si="921"/>
        <v/>
      </c>
      <c r="AR816" s="14" t="str">
        <f t="shared" si="922"/>
        <v/>
      </c>
    </row>
    <row r="817" spans="1:44" x14ac:dyDescent="0.25">
      <c r="A817">
        <v>1</v>
      </c>
      <c r="B817" t="s">
        <v>28</v>
      </c>
      <c r="C817">
        <v>392107</v>
      </c>
      <c r="D817" s="40">
        <v>41381.65625</v>
      </c>
      <c r="E817" s="40">
        <v>41381.992361111101</v>
      </c>
      <c r="F817" s="40">
        <v>41381.954166666699</v>
      </c>
      <c r="G817" t="s">
        <v>29</v>
      </c>
      <c r="H817">
        <v>60000012540635</v>
      </c>
      <c r="I817" t="s">
        <v>2427</v>
      </c>
      <c r="J817" t="s">
        <v>2428</v>
      </c>
      <c r="K817" t="s">
        <v>32</v>
      </c>
      <c r="L817">
        <v>4</v>
      </c>
      <c r="M817" t="s">
        <v>33</v>
      </c>
      <c r="N817">
        <v>60000015461254</v>
      </c>
      <c r="O817">
        <v>60000016462672</v>
      </c>
      <c r="P817">
        <v>140127000000849</v>
      </c>
      <c r="R817" t="s">
        <v>34</v>
      </c>
      <c r="S817" t="s">
        <v>35</v>
      </c>
      <c r="T817" t="s">
        <v>36</v>
      </c>
      <c r="W817" t="s">
        <v>37</v>
      </c>
      <c r="AC817" t="s">
        <v>2506</v>
      </c>
      <c r="AD817" t="s">
        <v>1452</v>
      </c>
      <c r="AE817" s="14" t="str">
        <f t="shared" si="885"/>
        <v>#SOL SOLICITOU PATROCÍNIO INSCRIÇÃO BRASILEIRO, FIQUEI DE VERIFICAR.</v>
      </c>
      <c r="AF817" s="14" t="str">
        <f t="shared" si="895"/>
        <v>#SOL SOLICITOU PATROCÍNIO INSCRIÇÃO BRASILEIRO, FIQUEI DE VERIFICAR.</v>
      </c>
      <c r="AG817" s="14">
        <f t="shared" si="896"/>
        <v>1</v>
      </c>
      <c r="AH817" s="14">
        <f t="shared" ref="AH817:AL817" si="941">IFERROR(FIND("#",$AF817,AG817+1),LEN($AF817)+1)</f>
        <v>69</v>
      </c>
      <c r="AI817" s="14">
        <f t="shared" si="941"/>
        <v>69</v>
      </c>
      <c r="AJ817" s="14">
        <f t="shared" si="941"/>
        <v>69</v>
      </c>
      <c r="AK817" s="14">
        <f t="shared" si="941"/>
        <v>69</v>
      </c>
      <c r="AL817" s="14">
        <f t="shared" si="941"/>
        <v>69</v>
      </c>
      <c r="AM817" s="14" t="str">
        <f t="shared" si="917"/>
        <v>#SOL SOLICITOU PATROCÍNIO INSCRIÇÃO BRASILEIRO, FIQUEI DE VERIFICAR.</v>
      </c>
      <c r="AN817" s="14" t="str">
        <f t="shared" si="918"/>
        <v/>
      </c>
      <c r="AO817" s="14" t="str">
        <f t="shared" si="919"/>
        <v/>
      </c>
      <c r="AP817" s="14" t="str">
        <f t="shared" si="920"/>
        <v/>
      </c>
      <c r="AQ817" s="14" t="str">
        <f t="shared" si="921"/>
        <v/>
      </c>
      <c r="AR817" s="14" t="str">
        <f t="shared" si="922"/>
        <v/>
      </c>
    </row>
    <row r="818" spans="1:44" x14ac:dyDescent="0.25">
      <c r="A818">
        <v>1</v>
      </c>
      <c r="B818" t="s">
        <v>28</v>
      </c>
      <c r="C818">
        <v>392107</v>
      </c>
      <c r="D818" s="40">
        <v>41381.395833333299</v>
      </c>
      <c r="E818" s="40">
        <v>41381.9868055556</v>
      </c>
      <c r="F818" s="40">
        <v>41381.954166666699</v>
      </c>
      <c r="G818" t="s">
        <v>29</v>
      </c>
      <c r="H818">
        <v>60000012514563</v>
      </c>
      <c r="I818" t="s">
        <v>2507</v>
      </c>
      <c r="J818" t="s">
        <v>2508</v>
      </c>
      <c r="K818" t="s">
        <v>41</v>
      </c>
      <c r="L818">
        <v>3</v>
      </c>
      <c r="M818" t="s">
        <v>33</v>
      </c>
      <c r="N818">
        <v>60000015461254</v>
      </c>
      <c r="O818">
        <v>60000016462672</v>
      </c>
      <c r="P818">
        <v>140127000000828</v>
      </c>
      <c r="R818" t="s">
        <v>34</v>
      </c>
      <c r="S818" t="s">
        <v>35</v>
      </c>
      <c r="T818" t="s">
        <v>36</v>
      </c>
      <c r="W818" t="s">
        <v>37</v>
      </c>
      <c r="AC818" t="s">
        <v>2509</v>
      </c>
      <c r="AD818" t="s">
        <v>1452</v>
      </c>
      <c r="AE818" s="14" t="str">
        <f t="shared" si="885"/>
        <v>#MP DESTAQUEI AV. COM RELAÇÃO A GANHO DE CD 4. CONCORDOU ACHOU POSITIVO.FALEI SOBRE ADESAO E INICIO COM EFV E RESISTENCIA VIROLOGICA X INICIO COM KLT BARREIRA GENÉTICA.</v>
      </c>
      <c r="AF818" s="14" t="str">
        <f t="shared" si="895"/>
        <v>#MP DESTAQUEI AV. COM RELAÇÃO A GANHO DE CD 4. CONCORDOU ACHOU POSITIVO.FALEI SOBRE ADESAO E INICIO COM EFV E RESISTENCIA VIROLOGICA X INICIO COM KLT BARREIRA GENÉTICA.</v>
      </c>
      <c r="AG818" s="14">
        <f t="shared" si="896"/>
        <v>1</v>
      </c>
      <c r="AH818" s="14">
        <f t="shared" ref="AH818:AL818" si="942">IFERROR(FIND("#",$AF818,AG818+1),LEN($AF818)+1)</f>
        <v>169</v>
      </c>
      <c r="AI818" s="14">
        <f t="shared" si="942"/>
        <v>169</v>
      </c>
      <c r="AJ818" s="14">
        <f t="shared" si="942"/>
        <v>169</v>
      </c>
      <c r="AK818" s="14">
        <f t="shared" si="942"/>
        <v>169</v>
      </c>
      <c r="AL818" s="14">
        <f t="shared" si="942"/>
        <v>169</v>
      </c>
      <c r="AM818" s="14" t="str">
        <f t="shared" si="917"/>
        <v>#MP DESTAQUEI AV. COM RELAÇÃO A GANHO DE CD 4. CONCORDOU ACHOU POSITIVO.FALEI SOBRE ADESAO E INICIO COM EFV E RESISTENCIA VIROLOGICA X INICIO COM KLT BARREIRA GENÉTICA.</v>
      </c>
      <c r="AN818" s="14" t="str">
        <f t="shared" si="918"/>
        <v/>
      </c>
      <c r="AO818" s="14" t="str">
        <f t="shared" si="919"/>
        <v/>
      </c>
      <c r="AP818" s="14" t="str">
        <f t="shared" si="920"/>
        <v/>
      </c>
      <c r="AQ818" s="14" t="str">
        <f t="shared" si="921"/>
        <v/>
      </c>
      <c r="AR818" s="14" t="str">
        <f t="shared" si="922"/>
        <v/>
      </c>
    </row>
    <row r="819" spans="1:44" x14ac:dyDescent="0.25">
      <c r="A819">
        <v>1</v>
      </c>
      <c r="B819" t="s">
        <v>28</v>
      </c>
      <c r="C819">
        <v>392107</v>
      </c>
      <c r="D819" s="40">
        <v>41380.923611111102</v>
      </c>
      <c r="E819" s="40">
        <v>41380.927777777797</v>
      </c>
      <c r="F819" s="40">
        <v>41380.971527777801</v>
      </c>
      <c r="G819" t="s">
        <v>29</v>
      </c>
      <c r="H819">
        <v>60000012360847</v>
      </c>
      <c r="I819" t="s">
        <v>2510</v>
      </c>
      <c r="J819" t="s">
        <v>2511</v>
      </c>
      <c r="K819" t="s">
        <v>32</v>
      </c>
      <c r="L819">
        <v>3</v>
      </c>
      <c r="M819" t="s">
        <v>33</v>
      </c>
      <c r="N819">
        <v>60000015461254</v>
      </c>
      <c r="O819">
        <v>60000016462672</v>
      </c>
      <c r="P819">
        <v>140127000000779</v>
      </c>
      <c r="R819" t="s">
        <v>34</v>
      </c>
      <c r="S819" t="s">
        <v>35</v>
      </c>
      <c r="T819" t="s">
        <v>36</v>
      </c>
      <c r="W819" t="s">
        <v>37</v>
      </c>
      <c r="AC819" t="s">
        <v>2512</v>
      </c>
      <c r="AD819" t="s">
        <v>1452</v>
      </c>
      <c r="AE819" s="14" t="str">
        <f t="shared" si="885"/>
        <v>#MP AV FALEI DE GANHO DE CD4 E CNSENSO. CONCORDOU. QUESTIONOU POSIÇÃO KLT NO CONSESNO. FALEI DO RESGATE DE EVF DE ESQUEMA COM KLT CONF RECOMENDAÇÃO CONSENSO.#SOL ATHUS. VOLTOU ATRAS E ACEITOU IR.PEDIU A NOVA VERSÃO ATUALIZADA DO CONSENSO.</v>
      </c>
      <c r="AF819" s="14" t="str">
        <f t="shared" si="895"/>
        <v>#MP AV FALEI DE GANHO DE CD4 E CNSENSO. CONCORDOU. QUESTIONOU POSIÇÃO KLT NO CONSESNO. FALEI DO RESGATE DE EVF DE ESQUEMA COM KLT CONF RECOMENDAÇÃO CONSENSO.#SOL ATHUS. VOLTOU ATRAS E ACEITOU IR.PEDIU A NOVA VERSÃO ATUALIZADA DO CONSENSO.</v>
      </c>
      <c r="AG819" s="14">
        <f t="shared" si="896"/>
        <v>1</v>
      </c>
      <c r="AH819" s="14">
        <f t="shared" ref="AH819:AL819" si="943">IFERROR(FIND("#",$AF819,AG819+1),LEN($AF819)+1)</f>
        <v>158</v>
      </c>
      <c r="AI819" s="14">
        <f t="shared" si="943"/>
        <v>239</v>
      </c>
      <c r="AJ819" s="14">
        <f t="shared" si="943"/>
        <v>239</v>
      </c>
      <c r="AK819" s="14">
        <f t="shared" si="943"/>
        <v>239</v>
      </c>
      <c r="AL819" s="14">
        <f t="shared" si="943"/>
        <v>239</v>
      </c>
      <c r="AM819" s="14" t="str">
        <f t="shared" si="917"/>
        <v>#MP AV FALEI DE GANHO DE CD4 E CNSENSO. CONCORDOU. QUESTIONOU POSIÇÃO KLT NO CONSESNO. FALEI DO RESGATE DE EVF DE ESQUEMA COM KLT CONF RECOMENDAÇÃO CONSENSO.#</v>
      </c>
      <c r="AN819" s="14" t="str">
        <f t="shared" si="918"/>
        <v>#SOL ATHUS. VOLTOU ATRAS E ACEITOU IR.PEDIU A NOVA VERSÃO ATUALIZADA DO CONSENSO.</v>
      </c>
      <c r="AO819" s="14" t="str">
        <f t="shared" si="919"/>
        <v/>
      </c>
      <c r="AP819" s="14" t="str">
        <f t="shared" si="920"/>
        <v/>
      </c>
      <c r="AQ819" s="14" t="str">
        <f t="shared" si="921"/>
        <v/>
      </c>
      <c r="AR819" s="14" t="str">
        <f t="shared" si="922"/>
        <v/>
      </c>
    </row>
    <row r="820" spans="1:44" x14ac:dyDescent="0.25">
      <c r="A820">
        <v>1</v>
      </c>
      <c r="B820" t="s">
        <v>28</v>
      </c>
      <c r="C820">
        <v>392107</v>
      </c>
      <c r="D820" s="40">
        <v>41380.743055555598</v>
      </c>
      <c r="E820" s="40">
        <v>41380.945833333302</v>
      </c>
      <c r="F820" s="40">
        <v>41380.972222222197</v>
      </c>
      <c r="G820" t="s">
        <v>29</v>
      </c>
      <c r="H820">
        <v>60000012394159</v>
      </c>
      <c r="I820" t="s">
        <v>463</v>
      </c>
      <c r="J820" t="s">
        <v>464</v>
      </c>
      <c r="K820" t="s">
        <v>32</v>
      </c>
      <c r="L820">
        <v>6</v>
      </c>
      <c r="M820" t="s">
        <v>33</v>
      </c>
      <c r="N820">
        <v>60000015461254</v>
      </c>
      <c r="O820">
        <v>60000016462672</v>
      </c>
      <c r="P820">
        <v>140127000000821</v>
      </c>
      <c r="R820" t="s">
        <v>34</v>
      </c>
      <c r="S820" t="s">
        <v>35</v>
      </c>
      <c r="T820" t="s">
        <v>36</v>
      </c>
      <c r="W820" t="s">
        <v>37</v>
      </c>
      <c r="AC820" t="s">
        <v>2513</v>
      </c>
      <c r="AD820" t="s">
        <v>1452</v>
      </c>
      <c r="AE820" s="14" t="str">
        <f t="shared" si="885"/>
        <v>#OPV FALAR DE KLT X ATV E DRC E CONDULTA DE TRATAMENTO NO AMB PUBLICO E NO CONS PARTICULAR.CHEGOU NO AMB ATRASADA, FALEI RÁPIDO DE CONSENSO PAC DO AMB. E ALGUMAS RECOMENDAÇÕES. NÃO FEZ COMENTÁRIOS.</v>
      </c>
      <c r="AF820" s="14" t="str">
        <f t="shared" si="895"/>
        <v>#OPV FALAR DE KLT X ATV E DRC E CONDULTA DE TRATAMENTO NO AMB PUBLICO E NO CONS PARTICULAR.CHEGOU NO AMB ATRASADA, FALEI RÁPIDO DE CONSENSO PAC DO AMB. E ALGUMAS RECOMENDAÇÕES. NÃO FEZ COMENTÁRIOS.</v>
      </c>
      <c r="AG820" s="14">
        <f t="shared" si="896"/>
        <v>1</v>
      </c>
      <c r="AH820" s="14">
        <f t="shared" ref="AH820:AL820" si="944">IFERROR(FIND("#",$AF820,AG820+1),LEN($AF820)+1)</f>
        <v>198</v>
      </c>
      <c r="AI820" s="14">
        <f t="shared" si="944"/>
        <v>198</v>
      </c>
      <c r="AJ820" s="14">
        <f t="shared" si="944"/>
        <v>198</v>
      </c>
      <c r="AK820" s="14">
        <f t="shared" si="944"/>
        <v>198</v>
      </c>
      <c r="AL820" s="14">
        <f t="shared" si="944"/>
        <v>198</v>
      </c>
      <c r="AM820" s="14" t="str">
        <f t="shared" si="917"/>
        <v>#OPV FALAR DE KLT X ATV E DRC E CONDULTA DE TRATAMENTO NO AMB PUBLICO E NO CONS PARTICULAR.CHEGOU NO AMB ATRASADA, FALEI RÁPIDO DE CONSENSO PAC DO AMB. E ALGUMAS RECOMENDAÇÕES. NÃO FEZ COMENTÁRIOS.</v>
      </c>
      <c r="AN820" s="14" t="str">
        <f t="shared" si="918"/>
        <v/>
      </c>
      <c r="AO820" s="14" t="str">
        <f t="shared" si="919"/>
        <v/>
      </c>
      <c r="AP820" s="14" t="str">
        <f t="shared" si="920"/>
        <v/>
      </c>
      <c r="AQ820" s="14" t="str">
        <f t="shared" si="921"/>
        <v/>
      </c>
      <c r="AR820" s="14" t="str">
        <f t="shared" si="922"/>
        <v/>
      </c>
    </row>
    <row r="821" spans="1:44" x14ac:dyDescent="0.25">
      <c r="A821">
        <v>1</v>
      </c>
      <c r="B821" t="s">
        <v>28</v>
      </c>
      <c r="C821">
        <v>392107</v>
      </c>
      <c r="D821" s="40">
        <v>41380.708333333299</v>
      </c>
      <c r="E821" s="40">
        <v>41380.943055555603</v>
      </c>
      <c r="F821" s="40">
        <v>41380.972222222197</v>
      </c>
      <c r="G821" t="s">
        <v>29</v>
      </c>
      <c r="H821">
        <v>60000012511271</v>
      </c>
      <c r="I821" t="s">
        <v>2514</v>
      </c>
      <c r="J821" t="s">
        <v>2515</v>
      </c>
      <c r="K821" t="s">
        <v>32</v>
      </c>
      <c r="L821">
        <v>4</v>
      </c>
      <c r="M821" t="s">
        <v>33</v>
      </c>
      <c r="N821">
        <v>60000015461254</v>
      </c>
      <c r="O821">
        <v>60000016462672</v>
      </c>
      <c r="P821">
        <v>140127000000814</v>
      </c>
      <c r="R821" t="s">
        <v>34</v>
      </c>
      <c r="S821" t="s">
        <v>35</v>
      </c>
      <c r="T821" t="s">
        <v>36</v>
      </c>
      <c r="W821" t="s">
        <v>37</v>
      </c>
      <c r="AC821" t="s">
        <v>2516</v>
      </c>
      <c r="AD821" t="s">
        <v>1452</v>
      </c>
      <c r="AE821" s="14" t="str">
        <f t="shared" si="885"/>
        <v>Falei de consenso e opções com KLT . Concordou.</v>
      </c>
      <c r="AF821" s="14" t="str">
        <f t="shared" si="895"/>
        <v>Falei de consenso e opções com KLT . Concordou.</v>
      </c>
      <c r="AG821" s="14">
        <f t="shared" si="896"/>
        <v>1</v>
      </c>
      <c r="AH821" s="14">
        <f t="shared" ref="AH821:AL821" si="945">IFERROR(FIND("#",$AF821,AG821+1),LEN($AF821)+1)</f>
        <v>48</v>
      </c>
      <c r="AI821" s="14">
        <f t="shared" si="945"/>
        <v>48</v>
      </c>
      <c r="AJ821" s="14">
        <f t="shared" si="945"/>
        <v>48</v>
      </c>
      <c r="AK821" s="14">
        <f t="shared" si="945"/>
        <v>48</v>
      </c>
      <c r="AL821" s="14">
        <f t="shared" si="945"/>
        <v>48</v>
      </c>
      <c r="AM821" s="14" t="str">
        <f t="shared" si="917"/>
        <v>Falei de consenso e opções com KLT . Concordou.</v>
      </c>
      <c r="AN821" s="14" t="str">
        <f t="shared" si="918"/>
        <v/>
      </c>
      <c r="AO821" s="14" t="str">
        <f t="shared" si="919"/>
        <v/>
      </c>
      <c r="AP821" s="14" t="str">
        <f t="shared" si="920"/>
        <v/>
      </c>
      <c r="AQ821" s="14" t="str">
        <f t="shared" si="921"/>
        <v/>
      </c>
      <c r="AR821" s="14" t="str">
        <f t="shared" si="922"/>
        <v/>
      </c>
    </row>
    <row r="822" spans="1:44" x14ac:dyDescent="0.25">
      <c r="A822">
        <v>1</v>
      </c>
      <c r="B822" t="s">
        <v>28</v>
      </c>
      <c r="C822">
        <v>392107</v>
      </c>
      <c r="D822" s="40">
        <v>41380.6875</v>
      </c>
      <c r="E822" s="40">
        <v>41380.941666666702</v>
      </c>
      <c r="F822" s="40">
        <v>41380.972222222197</v>
      </c>
      <c r="G822" t="s">
        <v>29</v>
      </c>
      <c r="H822">
        <v>60000012377143</v>
      </c>
      <c r="I822" t="s">
        <v>475</v>
      </c>
      <c r="J822" t="s">
        <v>476</v>
      </c>
      <c r="K822" t="s">
        <v>32</v>
      </c>
      <c r="L822">
        <v>6</v>
      </c>
      <c r="M822" t="s">
        <v>33</v>
      </c>
      <c r="N822">
        <v>60000015461254</v>
      </c>
      <c r="O822">
        <v>60000016462672</v>
      </c>
      <c r="P822">
        <v>140127000000807</v>
      </c>
      <c r="R822" t="s">
        <v>34</v>
      </c>
      <c r="S822" t="s">
        <v>35</v>
      </c>
      <c r="T822" t="s">
        <v>36</v>
      </c>
      <c r="W822" t="s">
        <v>37</v>
      </c>
      <c r="AC822" t="s">
        <v>2517</v>
      </c>
      <c r="AD822" t="s">
        <v>1452</v>
      </c>
      <c r="AE822" s="14" t="str">
        <f t="shared" si="885"/>
        <v>@MKT ACEITOU CONVITE DO PRECEPTORSHIP NO ER EM JUNHO 2013.</v>
      </c>
      <c r="AF822" s="14" t="str">
        <f t="shared" si="895"/>
        <v>@MKT ACEITOU CONVITE DO PRECEPTORSHIP NO ER EM JUNHO 2013.</v>
      </c>
      <c r="AG822" s="14">
        <f t="shared" si="896"/>
        <v>1</v>
      </c>
      <c r="AH822" s="14">
        <f t="shared" ref="AH822:AL822" si="946">IFERROR(FIND("#",$AF822,AG822+1),LEN($AF822)+1)</f>
        <v>59</v>
      </c>
      <c r="AI822" s="14">
        <f t="shared" si="946"/>
        <v>59</v>
      </c>
      <c r="AJ822" s="14">
        <f t="shared" si="946"/>
        <v>59</v>
      </c>
      <c r="AK822" s="14">
        <f t="shared" si="946"/>
        <v>59</v>
      </c>
      <c r="AL822" s="14">
        <f t="shared" si="946"/>
        <v>59</v>
      </c>
      <c r="AM822" s="14" t="str">
        <f t="shared" si="917"/>
        <v>@MKT ACEITOU CONVITE DO PRECEPTORSHIP NO ER EM JUNHO 2013.</v>
      </c>
      <c r="AN822" s="14" t="str">
        <f t="shared" si="918"/>
        <v/>
      </c>
      <c r="AO822" s="14" t="str">
        <f t="shared" si="919"/>
        <v/>
      </c>
      <c r="AP822" s="14" t="str">
        <f t="shared" si="920"/>
        <v/>
      </c>
      <c r="AQ822" s="14" t="str">
        <f t="shared" si="921"/>
        <v/>
      </c>
      <c r="AR822" s="14" t="str">
        <f t="shared" si="922"/>
        <v/>
      </c>
    </row>
    <row r="823" spans="1:44" x14ac:dyDescent="0.25">
      <c r="A823">
        <v>1</v>
      </c>
      <c r="B823" t="s">
        <v>28</v>
      </c>
      <c r="C823">
        <v>392107</v>
      </c>
      <c r="D823" s="40">
        <v>41380.666666666701</v>
      </c>
      <c r="E823" s="40">
        <v>41380.9375</v>
      </c>
      <c r="F823" s="40">
        <v>41380.972222222197</v>
      </c>
      <c r="G823" t="s">
        <v>29</v>
      </c>
      <c r="H823">
        <v>60000012455539</v>
      </c>
      <c r="I823" t="s">
        <v>2422</v>
      </c>
      <c r="J823" t="s">
        <v>2423</v>
      </c>
      <c r="K823" t="s">
        <v>32</v>
      </c>
      <c r="L823">
        <v>4</v>
      </c>
      <c r="M823" t="s">
        <v>33</v>
      </c>
      <c r="N823">
        <v>60000015461254</v>
      </c>
      <c r="O823">
        <v>60000016462672</v>
      </c>
      <c r="P823">
        <v>140127000000800</v>
      </c>
      <c r="R823" t="s">
        <v>34</v>
      </c>
      <c r="S823" t="s">
        <v>35</v>
      </c>
      <c r="T823" t="s">
        <v>36</v>
      </c>
      <c r="W823" t="s">
        <v>37</v>
      </c>
      <c r="AC823" t="s">
        <v>2518</v>
      </c>
      <c r="AD823" t="s">
        <v>1452</v>
      </c>
      <c r="AE823" s="14" t="str">
        <f t="shared" si="885"/>
        <v>Falei do diferencial de KLT x ATV não fez comentário somente concordou.</v>
      </c>
      <c r="AF823" s="14" t="str">
        <f t="shared" si="895"/>
        <v>Falei do diferencial de KLT x ATV não fez comentário somente concordou.</v>
      </c>
      <c r="AG823" s="14">
        <f t="shared" si="896"/>
        <v>1</v>
      </c>
      <c r="AH823" s="14">
        <f t="shared" ref="AH823:AL823" si="947">IFERROR(FIND("#",$AF823,AG823+1),LEN($AF823)+1)</f>
        <v>72</v>
      </c>
      <c r="AI823" s="14">
        <f t="shared" si="947"/>
        <v>72</v>
      </c>
      <c r="AJ823" s="14">
        <f t="shared" si="947"/>
        <v>72</v>
      </c>
      <c r="AK823" s="14">
        <f t="shared" si="947"/>
        <v>72</v>
      </c>
      <c r="AL823" s="14">
        <f t="shared" si="947"/>
        <v>72</v>
      </c>
      <c r="AM823" s="14" t="str">
        <f t="shared" si="917"/>
        <v>Falei do diferencial de KLT x ATV não fez comentário somente concordou.</v>
      </c>
      <c r="AN823" s="14" t="str">
        <f t="shared" si="918"/>
        <v/>
      </c>
      <c r="AO823" s="14" t="str">
        <f t="shared" si="919"/>
        <v/>
      </c>
      <c r="AP823" s="14" t="str">
        <f t="shared" si="920"/>
        <v/>
      </c>
      <c r="AQ823" s="14" t="str">
        <f t="shared" si="921"/>
        <v/>
      </c>
      <c r="AR823" s="14" t="str">
        <f t="shared" si="922"/>
        <v/>
      </c>
    </row>
    <row r="824" spans="1:44" x14ac:dyDescent="0.25">
      <c r="A824">
        <v>1</v>
      </c>
      <c r="B824" t="s">
        <v>28</v>
      </c>
      <c r="C824">
        <v>392107</v>
      </c>
      <c r="D824" s="40">
        <v>41380.645833333299</v>
      </c>
      <c r="E824" s="40">
        <v>41380.933333333298</v>
      </c>
      <c r="F824" s="40">
        <v>41380.972222222197</v>
      </c>
      <c r="G824" t="s">
        <v>29</v>
      </c>
      <c r="H824">
        <v>60000012361031</v>
      </c>
      <c r="I824" t="s">
        <v>2430</v>
      </c>
      <c r="J824" t="s">
        <v>2431</v>
      </c>
      <c r="K824" t="s">
        <v>32</v>
      </c>
      <c r="L824">
        <v>4</v>
      </c>
      <c r="M824" t="s">
        <v>33</v>
      </c>
      <c r="N824">
        <v>60000015461254</v>
      </c>
      <c r="O824">
        <v>60000016462672</v>
      </c>
      <c r="P824">
        <v>140127000000793</v>
      </c>
      <c r="R824" t="s">
        <v>34</v>
      </c>
      <c r="S824" t="s">
        <v>35</v>
      </c>
      <c r="T824" t="s">
        <v>36</v>
      </c>
      <c r="W824" t="s">
        <v>37</v>
      </c>
      <c r="AC824" t="s">
        <v>2519</v>
      </c>
      <c r="AD824" t="s">
        <v>1452</v>
      </c>
      <c r="AE824" s="14" t="str">
        <f t="shared" si="885"/>
        <v>Falei do diferencial de KLR x ATV, concordou e reclamou da diarréia.</v>
      </c>
      <c r="AF824" s="14" t="str">
        <f t="shared" si="895"/>
        <v>Falei do diferencial de KLR x ATV, concordou e reclamou da diarréia.</v>
      </c>
      <c r="AG824" s="14">
        <f t="shared" si="896"/>
        <v>1</v>
      </c>
      <c r="AH824" s="14">
        <f t="shared" ref="AH824:AL824" si="948">IFERROR(FIND("#",$AF824,AG824+1),LEN($AF824)+1)</f>
        <v>69</v>
      </c>
      <c r="AI824" s="14">
        <f t="shared" si="948"/>
        <v>69</v>
      </c>
      <c r="AJ824" s="14">
        <f t="shared" si="948"/>
        <v>69</v>
      </c>
      <c r="AK824" s="14">
        <f t="shared" si="948"/>
        <v>69</v>
      </c>
      <c r="AL824" s="14">
        <f t="shared" si="948"/>
        <v>69</v>
      </c>
      <c r="AM824" s="14" t="str">
        <f t="shared" si="917"/>
        <v>Falei do diferencial de KLR x ATV, concordou e reclamou da diarréia.</v>
      </c>
      <c r="AN824" s="14" t="str">
        <f t="shared" si="918"/>
        <v/>
      </c>
      <c r="AO824" s="14" t="str">
        <f t="shared" si="919"/>
        <v/>
      </c>
      <c r="AP824" s="14" t="str">
        <f t="shared" si="920"/>
        <v/>
      </c>
      <c r="AQ824" s="14" t="str">
        <f t="shared" si="921"/>
        <v/>
      </c>
      <c r="AR824" s="14" t="str">
        <f t="shared" si="922"/>
        <v/>
      </c>
    </row>
    <row r="825" spans="1:44" x14ac:dyDescent="0.25">
      <c r="A825">
        <v>1</v>
      </c>
      <c r="B825" t="s">
        <v>28</v>
      </c>
      <c r="C825">
        <v>392107</v>
      </c>
      <c r="D825" s="40">
        <v>41380.375</v>
      </c>
      <c r="E825" s="40">
        <v>41380.931250000001</v>
      </c>
      <c r="F825" s="40">
        <v>41380.971527777801</v>
      </c>
      <c r="G825" t="s">
        <v>29</v>
      </c>
      <c r="H825">
        <v>60000012370559</v>
      </c>
      <c r="I825" t="s">
        <v>2520</v>
      </c>
      <c r="J825" t="s">
        <v>2521</v>
      </c>
      <c r="K825" t="s">
        <v>109</v>
      </c>
      <c r="L825">
        <v>3</v>
      </c>
      <c r="M825" t="s">
        <v>33</v>
      </c>
      <c r="N825">
        <v>60000015461254</v>
      </c>
      <c r="O825">
        <v>60000016462672</v>
      </c>
      <c r="P825">
        <v>140127000000786</v>
      </c>
      <c r="R825" t="s">
        <v>34</v>
      </c>
      <c r="S825" t="s">
        <v>35</v>
      </c>
      <c r="T825" t="s">
        <v>36</v>
      </c>
      <c r="W825" t="s">
        <v>37</v>
      </c>
      <c r="AC825" t="s">
        <v>2522</v>
      </c>
      <c r="AD825" t="s">
        <v>1452</v>
      </c>
      <c r="AE825" s="14" t="str">
        <f t="shared" si="885"/>
        <v>#OBJ FIZ UM DIFERENCIAL DE KLT X ATV. COMENTOU O MAIOR PROBLEMA DE KLT E A DIARRÉIA.</v>
      </c>
      <c r="AF825" s="14" t="str">
        <f t="shared" si="895"/>
        <v>#OBJ FIZ UM DIFERENCIAL DE KLT X ATV. COMENTOU O MAIOR PROBLEMA DE KLT E A DIARRÉIA.</v>
      </c>
      <c r="AG825" s="14">
        <f t="shared" si="896"/>
        <v>1</v>
      </c>
      <c r="AH825" s="14">
        <f t="shared" ref="AH825:AL825" si="949">IFERROR(FIND("#",$AF825,AG825+1),LEN($AF825)+1)</f>
        <v>85</v>
      </c>
      <c r="AI825" s="14">
        <f t="shared" si="949"/>
        <v>85</v>
      </c>
      <c r="AJ825" s="14">
        <f t="shared" si="949"/>
        <v>85</v>
      </c>
      <c r="AK825" s="14">
        <f t="shared" si="949"/>
        <v>85</v>
      </c>
      <c r="AL825" s="14">
        <f t="shared" si="949"/>
        <v>85</v>
      </c>
      <c r="AM825" s="14" t="str">
        <f t="shared" si="917"/>
        <v>#OBJ FIZ UM DIFERENCIAL DE KLT X ATV. COMENTOU O MAIOR PROBLEMA DE KLT E A DIARRÉIA.</v>
      </c>
      <c r="AN825" s="14" t="str">
        <f t="shared" si="918"/>
        <v/>
      </c>
      <c r="AO825" s="14" t="str">
        <f t="shared" si="919"/>
        <v/>
      </c>
      <c r="AP825" s="14" t="str">
        <f t="shared" si="920"/>
        <v/>
      </c>
      <c r="AQ825" s="14" t="str">
        <f t="shared" si="921"/>
        <v/>
      </c>
      <c r="AR825" s="14" t="str">
        <f t="shared" si="922"/>
        <v/>
      </c>
    </row>
    <row r="826" spans="1:44" x14ac:dyDescent="0.25">
      <c r="A826">
        <v>1</v>
      </c>
      <c r="B826" t="s">
        <v>28</v>
      </c>
      <c r="C826">
        <v>392107</v>
      </c>
      <c r="D826" s="40">
        <v>41379.952083333301</v>
      </c>
      <c r="E826" s="40">
        <v>41379.954166666699</v>
      </c>
      <c r="F826" s="40">
        <v>41379.922916666699</v>
      </c>
      <c r="G826" t="s">
        <v>29</v>
      </c>
      <c r="H826">
        <v>60000012399331</v>
      </c>
      <c r="I826" t="s">
        <v>2523</v>
      </c>
      <c r="J826" t="s">
        <v>2524</v>
      </c>
      <c r="K826" t="s">
        <v>32</v>
      </c>
      <c r="L826">
        <v>4</v>
      </c>
      <c r="M826" t="s">
        <v>33</v>
      </c>
      <c r="N826">
        <v>60000015461254</v>
      </c>
      <c r="O826">
        <v>60000016462672</v>
      </c>
      <c r="P826">
        <v>140127000000760</v>
      </c>
      <c r="R826" t="s">
        <v>34</v>
      </c>
      <c r="S826" t="s">
        <v>35</v>
      </c>
      <c r="T826" t="s">
        <v>36</v>
      </c>
      <c r="W826" t="s">
        <v>37</v>
      </c>
      <c r="AC826" t="s">
        <v>2525</v>
      </c>
      <c r="AD826" t="s">
        <v>1452</v>
      </c>
      <c r="AE826" s="14" t="str">
        <f t="shared" si="885"/>
        <v>PAC ASSINTOMATICO CD4 ALTO QUAL MELHOR OPÇÃO.FALEI DE BARREIRA GENÉTICA DE KLT X EFV. NÃO FEZ COMENTÁRIOS.</v>
      </c>
      <c r="AF826" s="14" t="str">
        <f t="shared" si="895"/>
        <v>PAC ASSINTOMATICO CD4 ALTO QUAL MELHOR OPÇÃO.FALEI DE BARREIRA GENÉTICA DE KLT X EFV. NÃO FEZ COMENTÁRIOS.</v>
      </c>
      <c r="AG826" s="14">
        <f t="shared" si="896"/>
        <v>1</v>
      </c>
      <c r="AH826" s="14">
        <f t="shared" ref="AH826:AL826" si="950">IFERROR(FIND("#",$AF826,AG826+1),LEN($AF826)+1)</f>
        <v>107</v>
      </c>
      <c r="AI826" s="14">
        <f t="shared" si="950"/>
        <v>107</v>
      </c>
      <c r="AJ826" s="14">
        <f t="shared" si="950"/>
        <v>107</v>
      </c>
      <c r="AK826" s="14">
        <f t="shared" si="950"/>
        <v>107</v>
      </c>
      <c r="AL826" s="14">
        <f t="shared" si="950"/>
        <v>107</v>
      </c>
      <c r="AM826" s="14" t="str">
        <f t="shared" si="917"/>
        <v>PAC ASSINTOMATICO CD4 ALTO QUAL MELHOR OPÇÃO.FALEI DE BARREIRA GENÉTICA DE KLT X EFV. NÃO FEZ COMENTÁRIOS.</v>
      </c>
      <c r="AN826" s="14" t="str">
        <f t="shared" si="918"/>
        <v/>
      </c>
      <c r="AO826" s="14" t="str">
        <f t="shared" si="919"/>
        <v/>
      </c>
      <c r="AP826" s="14" t="str">
        <f t="shared" si="920"/>
        <v/>
      </c>
      <c r="AQ826" s="14" t="str">
        <f t="shared" si="921"/>
        <v/>
      </c>
      <c r="AR826" s="14" t="str">
        <f t="shared" si="922"/>
        <v/>
      </c>
    </row>
    <row r="827" spans="1:44" x14ac:dyDescent="0.25">
      <c r="A827">
        <v>1</v>
      </c>
      <c r="B827" t="s">
        <v>28</v>
      </c>
      <c r="C827">
        <v>392107</v>
      </c>
      <c r="D827" s="40">
        <v>41379.927083333299</v>
      </c>
      <c r="E827" s="40">
        <v>41379.949999999997</v>
      </c>
      <c r="F827" s="40">
        <v>41379.922916666699</v>
      </c>
      <c r="G827" t="s">
        <v>29</v>
      </c>
      <c r="H827">
        <v>60000012341379</v>
      </c>
      <c r="I827" t="s">
        <v>466</v>
      </c>
      <c r="J827" t="s">
        <v>467</v>
      </c>
      <c r="K827" t="s">
        <v>41</v>
      </c>
      <c r="L827">
        <v>4</v>
      </c>
      <c r="M827" t="s">
        <v>33</v>
      </c>
      <c r="N827">
        <v>60000015461254</v>
      </c>
      <c r="O827">
        <v>60000016462672</v>
      </c>
      <c r="P827">
        <v>140127000000753</v>
      </c>
      <c r="R827" t="s">
        <v>34</v>
      </c>
      <c r="S827" t="s">
        <v>35</v>
      </c>
      <c r="T827" t="s">
        <v>36</v>
      </c>
      <c r="W827" t="s">
        <v>37</v>
      </c>
      <c r="AC827" t="s">
        <v>2526</v>
      </c>
      <c r="AD827" t="s">
        <v>1452</v>
      </c>
      <c r="AE827" s="14" t="str">
        <f t="shared" si="885"/>
        <v>#OPV FALAR DE KLT X ATV E DRC E CONDULTA DE TRATAMENTO.</v>
      </c>
      <c r="AF827" s="14" t="str">
        <f t="shared" si="895"/>
        <v>#OPV FALAR DE KLT X ATV E DRC E CONDULTA DE TRATAMENTO.</v>
      </c>
      <c r="AG827" s="14">
        <f t="shared" si="896"/>
        <v>1</v>
      </c>
      <c r="AH827" s="14">
        <f t="shared" ref="AH827:AL827" si="951">IFERROR(FIND("#",$AF827,AG827+1),LEN($AF827)+1)</f>
        <v>56</v>
      </c>
      <c r="AI827" s="14">
        <f t="shared" si="951"/>
        <v>56</v>
      </c>
      <c r="AJ827" s="14">
        <f t="shared" si="951"/>
        <v>56</v>
      </c>
      <c r="AK827" s="14">
        <f t="shared" si="951"/>
        <v>56</v>
      </c>
      <c r="AL827" s="14">
        <f t="shared" si="951"/>
        <v>56</v>
      </c>
      <c r="AM827" s="14" t="str">
        <f t="shared" si="917"/>
        <v>#OPV FALAR DE KLT X ATV E DRC E CONDULTA DE TRATAMENTO.</v>
      </c>
      <c r="AN827" s="14" t="str">
        <f t="shared" si="918"/>
        <v/>
      </c>
      <c r="AO827" s="14" t="str">
        <f t="shared" si="919"/>
        <v/>
      </c>
      <c r="AP827" s="14" t="str">
        <f t="shared" si="920"/>
        <v/>
      </c>
      <c r="AQ827" s="14" t="str">
        <f t="shared" si="921"/>
        <v/>
      </c>
      <c r="AR827" s="14" t="str">
        <f t="shared" si="922"/>
        <v/>
      </c>
    </row>
    <row r="828" spans="1:44" x14ac:dyDescent="0.25">
      <c r="A828">
        <v>1</v>
      </c>
      <c r="B828" t="s">
        <v>28</v>
      </c>
      <c r="C828">
        <v>392107</v>
      </c>
      <c r="D828" s="40">
        <v>41379.925000000003</v>
      </c>
      <c r="E828" s="40">
        <v>41379.927083333299</v>
      </c>
      <c r="F828" s="40">
        <v>41379.889583333301</v>
      </c>
      <c r="G828" t="s">
        <v>29</v>
      </c>
      <c r="H828">
        <v>60000017963824</v>
      </c>
      <c r="I828" t="s">
        <v>2419</v>
      </c>
      <c r="J828" t="s">
        <v>2420</v>
      </c>
      <c r="K828" t="s">
        <v>32</v>
      </c>
      <c r="L828">
        <v>4</v>
      </c>
      <c r="M828" t="s">
        <v>33</v>
      </c>
      <c r="N828">
        <v>60000015461254</v>
      </c>
      <c r="O828">
        <v>60000016462672</v>
      </c>
      <c r="P828">
        <v>140127000000746</v>
      </c>
      <c r="R828" t="s">
        <v>34</v>
      </c>
      <c r="S828" t="s">
        <v>35</v>
      </c>
      <c r="T828" t="s">
        <v>36</v>
      </c>
      <c r="W828" t="s">
        <v>37</v>
      </c>
      <c r="AC828" t="s">
        <v>2527</v>
      </c>
      <c r="AD828" t="s">
        <v>1437</v>
      </c>
      <c r="AE828" s="14" t="str">
        <f t="shared" si="885"/>
        <v>#MP ABORDEI ESTUDO 720 E GANHO DE CD 4, CONCORDOU DISSE QUE KLT E UMA EXCELENTE DROGA, O QUE PREJUDICA NO TRATAMENTO E A DISLIPIDEMIA.</v>
      </c>
      <c r="AF828" s="14" t="str">
        <f t="shared" si="895"/>
        <v>#MP ABORDEI ESTUDO 720 E GANHO DE CD 4, CONCORDOU DISSE QUE KLT E UMA EXCELENTE DROGA, O QUE PREJUDICA NO TRATAMENTO E A DISLIPIDEMIA.</v>
      </c>
      <c r="AG828" s="14">
        <f t="shared" si="896"/>
        <v>1</v>
      </c>
      <c r="AH828" s="14">
        <f t="shared" ref="AH828:AL828" si="952">IFERROR(FIND("#",$AF828,AG828+1),LEN($AF828)+1)</f>
        <v>135</v>
      </c>
      <c r="AI828" s="14">
        <f t="shared" si="952"/>
        <v>135</v>
      </c>
      <c r="AJ828" s="14">
        <f t="shared" si="952"/>
        <v>135</v>
      </c>
      <c r="AK828" s="14">
        <f t="shared" si="952"/>
        <v>135</v>
      </c>
      <c r="AL828" s="14">
        <f t="shared" si="952"/>
        <v>135</v>
      </c>
      <c r="AM828" s="14" t="str">
        <f t="shared" si="917"/>
        <v>#MP ABORDEI ESTUDO 720 E GANHO DE CD 4, CONCORDOU DISSE QUE KLT E UMA EXCELENTE DROGA, O QUE PREJUDICA NO TRATAMENTO E A DISLIPIDEMIA.</v>
      </c>
      <c r="AN828" s="14" t="str">
        <f t="shared" si="918"/>
        <v/>
      </c>
      <c r="AO828" s="14" t="str">
        <f t="shared" si="919"/>
        <v/>
      </c>
      <c r="AP828" s="14" t="str">
        <f t="shared" si="920"/>
        <v/>
      </c>
      <c r="AQ828" s="14" t="str">
        <f t="shared" si="921"/>
        <v/>
      </c>
      <c r="AR828" s="14" t="str">
        <f t="shared" si="922"/>
        <v/>
      </c>
    </row>
    <row r="829" spans="1:44" x14ac:dyDescent="0.25">
      <c r="A829">
        <v>1</v>
      </c>
      <c r="B829" t="s">
        <v>28</v>
      </c>
      <c r="C829">
        <v>392107</v>
      </c>
      <c r="D829" s="40">
        <v>41379.922222222202</v>
      </c>
      <c r="E829" s="40">
        <v>41379.923611111102</v>
      </c>
      <c r="F829" s="40">
        <v>41379.889583333301</v>
      </c>
      <c r="G829" t="s">
        <v>29</v>
      </c>
      <c r="H829">
        <v>60000012474119</v>
      </c>
      <c r="I829" t="s">
        <v>2416</v>
      </c>
      <c r="J829" t="s">
        <v>2417</v>
      </c>
      <c r="K829" t="s">
        <v>32</v>
      </c>
      <c r="L829">
        <v>4</v>
      </c>
      <c r="M829" t="s">
        <v>33</v>
      </c>
      <c r="N829">
        <v>60000015461254</v>
      </c>
      <c r="O829">
        <v>60000016462672</v>
      </c>
      <c r="P829">
        <v>140127000000739</v>
      </c>
      <c r="R829" t="s">
        <v>34</v>
      </c>
      <c r="S829" t="s">
        <v>35</v>
      </c>
      <c r="T829" t="s">
        <v>36</v>
      </c>
      <c r="W829" t="s">
        <v>37</v>
      </c>
      <c r="AC829" t="s">
        <v>2528</v>
      </c>
      <c r="AD829" t="s">
        <v>1452</v>
      </c>
      <c r="AE829" s="14" t="str">
        <f t="shared" si="885"/>
        <v>#MP FALEI DO ESTUDO 720 E GANHO DE CD 4. NÃO FEZ COMENTÁRIOS.</v>
      </c>
      <c r="AF829" s="14" t="str">
        <f t="shared" si="895"/>
        <v>#MP FALEI DO ESTUDO 720 E GANHO DE CD 4. NÃO FEZ COMENTÁRIOS.</v>
      </c>
      <c r="AG829" s="14">
        <f t="shared" si="896"/>
        <v>1</v>
      </c>
      <c r="AH829" s="14">
        <f t="shared" ref="AH829:AL829" si="953">IFERROR(FIND("#",$AF829,AG829+1),LEN($AF829)+1)</f>
        <v>62</v>
      </c>
      <c r="AI829" s="14">
        <f t="shared" si="953"/>
        <v>62</v>
      </c>
      <c r="AJ829" s="14">
        <f t="shared" si="953"/>
        <v>62</v>
      </c>
      <c r="AK829" s="14">
        <f t="shared" si="953"/>
        <v>62</v>
      </c>
      <c r="AL829" s="14">
        <f t="shared" si="953"/>
        <v>62</v>
      </c>
      <c r="AM829" s="14" t="str">
        <f t="shared" si="917"/>
        <v>#MP FALEI DO ESTUDO 720 E GANHO DE CD 4. NÃO FEZ COMENTÁRIOS.</v>
      </c>
      <c r="AN829" s="14" t="str">
        <f t="shared" si="918"/>
        <v/>
      </c>
      <c r="AO829" s="14" t="str">
        <f t="shared" si="919"/>
        <v/>
      </c>
      <c r="AP829" s="14" t="str">
        <f t="shared" si="920"/>
        <v/>
      </c>
      <c r="AQ829" s="14" t="str">
        <f t="shared" si="921"/>
        <v/>
      </c>
      <c r="AR829" s="14" t="str">
        <f t="shared" si="922"/>
        <v/>
      </c>
    </row>
    <row r="830" spans="1:44" x14ac:dyDescent="0.25">
      <c r="A830">
        <v>1</v>
      </c>
      <c r="B830" t="s">
        <v>28</v>
      </c>
      <c r="C830">
        <v>392107</v>
      </c>
      <c r="D830" s="40">
        <v>41376.922222222202</v>
      </c>
      <c r="E830" s="40">
        <v>41376.9243055556</v>
      </c>
      <c r="F830" s="40">
        <v>41376.8840277778</v>
      </c>
      <c r="G830" t="s">
        <v>29</v>
      </c>
      <c r="H830">
        <v>60000012539355</v>
      </c>
      <c r="I830" t="s">
        <v>2529</v>
      </c>
      <c r="J830" t="s">
        <v>2530</v>
      </c>
      <c r="K830" t="s">
        <v>32</v>
      </c>
      <c r="L830">
        <v>4</v>
      </c>
      <c r="M830" t="s">
        <v>33</v>
      </c>
      <c r="N830">
        <v>60000015461254</v>
      </c>
      <c r="O830">
        <v>60000016462672</v>
      </c>
      <c r="P830">
        <v>140127000000730</v>
      </c>
      <c r="R830" t="s">
        <v>34</v>
      </c>
      <c r="S830" t="s">
        <v>35</v>
      </c>
      <c r="T830" t="s">
        <v>36</v>
      </c>
      <c r="W830" t="s">
        <v>37</v>
      </c>
      <c r="AC830" t="s">
        <v>2531</v>
      </c>
      <c r="AD830" t="s">
        <v>1452</v>
      </c>
      <c r="AE830" s="14" t="str">
        <f t="shared" si="885"/>
        <v>#MP FALAEI DE DE GANHO CD 4 ESTDO 720 E KLT X EFV INICIO TRATAMENTO PAC ASSINTOMATICO E FALHA COM EFV SE O PAC NÃO TIVER BOA ADESAO.CONCORDOU E FALOU DA PROTEÇÃO DOS ANÁLOGOS COM KLT.</v>
      </c>
      <c r="AF830" s="14" t="str">
        <f t="shared" si="895"/>
        <v>#MP FALAEI DE DE GANHO CD 4 ESTDO 720 E KLT X EFV INICIO TRATAMENTO PAC ASSINTOMATICO E FALHA COM EFV SE O PAC NÃO TIVER BOA ADESAO.CONCORDOU E FALOU DA PROTEÇÃO DOS ANÁLOGOS COM KLT.</v>
      </c>
      <c r="AG830" s="14">
        <f t="shared" si="896"/>
        <v>1</v>
      </c>
      <c r="AH830" s="14">
        <f t="shared" ref="AH830:AL830" si="954">IFERROR(FIND("#",$AF830,AG830+1),LEN($AF830)+1)</f>
        <v>184</v>
      </c>
      <c r="AI830" s="14">
        <f t="shared" si="954"/>
        <v>184</v>
      </c>
      <c r="AJ830" s="14">
        <f t="shared" si="954"/>
        <v>184</v>
      </c>
      <c r="AK830" s="14">
        <f t="shared" si="954"/>
        <v>184</v>
      </c>
      <c r="AL830" s="14">
        <f t="shared" si="954"/>
        <v>184</v>
      </c>
      <c r="AM830" s="14" t="str">
        <f t="shared" si="917"/>
        <v>#MP FALAEI DE DE GANHO CD 4 ESTDO 720 E KLT X EFV INICIO TRATAMENTO PAC ASSINTOMATICO E FALHA COM EFV SE O PAC NÃO TIVER BOA ADESAO.CONCORDOU E FALOU DA PROTEÇÃO DOS ANÁLOGOS COM KLT.</v>
      </c>
      <c r="AN830" s="14" t="str">
        <f t="shared" si="918"/>
        <v/>
      </c>
      <c r="AO830" s="14" t="str">
        <f t="shared" si="919"/>
        <v/>
      </c>
      <c r="AP830" s="14" t="str">
        <f t="shared" si="920"/>
        <v/>
      </c>
      <c r="AQ830" s="14" t="str">
        <f t="shared" si="921"/>
        <v/>
      </c>
      <c r="AR830" s="14" t="str">
        <f t="shared" si="922"/>
        <v/>
      </c>
    </row>
    <row r="831" spans="1:44" x14ac:dyDescent="0.25">
      <c r="A831">
        <v>1</v>
      </c>
      <c r="B831" t="s">
        <v>28</v>
      </c>
      <c r="C831">
        <v>392107</v>
      </c>
      <c r="D831" s="40">
        <v>41376.918749999997</v>
      </c>
      <c r="E831" s="40">
        <v>41376.921527777798</v>
      </c>
      <c r="F831" s="40">
        <v>41376.8840277778</v>
      </c>
      <c r="G831" t="s">
        <v>29</v>
      </c>
      <c r="H831">
        <v>60000012368267</v>
      </c>
      <c r="I831" t="s">
        <v>2433</v>
      </c>
      <c r="J831" t="s">
        <v>2434</v>
      </c>
      <c r="K831" t="s">
        <v>41</v>
      </c>
      <c r="L831">
        <v>4</v>
      </c>
      <c r="M831" t="s">
        <v>33</v>
      </c>
      <c r="N831">
        <v>60000015461254</v>
      </c>
      <c r="O831">
        <v>60000016462672</v>
      </c>
      <c r="P831">
        <v>140127000000723</v>
      </c>
      <c r="R831" t="s">
        <v>34</v>
      </c>
      <c r="S831" t="s">
        <v>35</v>
      </c>
      <c r="T831" t="s">
        <v>36</v>
      </c>
      <c r="W831" t="s">
        <v>37</v>
      </c>
      <c r="AC831" t="s">
        <v>2532</v>
      </c>
      <c r="AD831" t="s">
        <v>1452</v>
      </c>
      <c r="AE831" s="14" t="str">
        <f t="shared" si="885"/>
        <v>#MP DESTAQUEI GANHO DE CD4 BASEADO ESTUDO 720, FALEI DO CONSENSO. ACHOU INFORMAÇÃO POSITIVA.DESTAQUEI TAMBÉM REGATE DE EFV COM KLT ADESAO E BARREIRA GENÉTICA.</v>
      </c>
      <c r="AF831" s="14" t="str">
        <f t="shared" si="895"/>
        <v>#MP DESTAQUEI GANHO DE CD4 BASEADO ESTUDO 720, FALEI DO CONSENSO. ACHOU INFORMAÇÃO POSITIVA.DESTAQUEI TAMBÉM REGATE DE EFV COM KLT ADESAO E BARREIRA GENÉTICA.</v>
      </c>
      <c r="AG831" s="14">
        <f t="shared" si="896"/>
        <v>1</v>
      </c>
      <c r="AH831" s="14">
        <f t="shared" ref="AH831:AL831" si="955">IFERROR(FIND("#",$AF831,AG831+1),LEN($AF831)+1)</f>
        <v>159</v>
      </c>
      <c r="AI831" s="14">
        <f t="shared" si="955"/>
        <v>159</v>
      </c>
      <c r="AJ831" s="14">
        <f t="shared" si="955"/>
        <v>159</v>
      </c>
      <c r="AK831" s="14">
        <f t="shared" si="955"/>
        <v>159</v>
      </c>
      <c r="AL831" s="14">
        <f t="shared" si="955"/>
        <v>159</v>
      </c>
      <c r="AM831" s="14" t="str">
        <f t="shared" si="917"/>
        <v>#MP DESTAQUEI GANHO DE CD4 BASEADO ESTUDO 720, FALEI DO CONSENSO. ACHOU INFORMAÇÃO POSITIVA.DESTAQUEI TAMBÉM REGATE DE EFV COM KLT ADESAO E BARREIRA GENÉTICA.</v>
      </c>
      <c r="AN831" s="14" t="str">
        <f t="shared" si="918"/>
        <v/>
      </c>
      <c r="AO831" s="14" t="str">
        <f t="shared" si="919"/>
        <v/>
      </c>
      <c r="AP831" s="14" t="str">
        <f t="shared" si="920"/>
        <v/>
      </c>
      <c r="AQ831" s="14" t="str">
        <f t="shared" si="921"/>
        <v/>
      </c>
      <c r="AR831" s="14" t="str">
        <f t="shared" si="922"/>
        <v/>
      </c>
    </row>
    <row r="832" spans="1:44" x14ac:dyDescent="0.25">
      <c r="A832">
        <v>1</v>
      </c>
      <c r="B832" t="s">
        <v>28</v>
      </c>
      <c r="C832">
        <v>392107</v>
      </c>
      <c r="D832" s="40">
        <v>41376.918749999997</v>
      </c>
      <c r="E832" s="40">
        <v>41376.921527777798</v>
      </c>
      <c r="F832" s="40">
        <v>41376.8840277778</v>
      </c>
      <c r="G832" t="s">
        <v>29</v>
      </c>
      <c r="H832">
        <v>60000012368267</v>
      </c>
      <c r="I832" t="s">
        <v>2433</v>
      </c>
      <c r="J832" t="s">
        <v>2434</v>
      </c>
      <c r="K832" t="s">
        <v>41</v>
      </c>
      <c r="L832">
        <v>4</v>
      </c>
      <c r="M832" t="s">
        <v>33</v>
      </c>
      <c r="N832">
        <v>60000015461254</v>
      </c>
      <c r="O832">
        <v>60000016462672</v>
      </c>
      <c r="P832">
        <v>140127000000723</v>
      </c>
      <c r="R832" t="s">
        <v>34</v>
      </c>
      <c r="S832" t="s">
        <v>35</v>
      </c>
      <c r="T832" t="s">
        <v>36</v>
      </c>
      <c r="W832" t="s">
        <v>37</v>
      </c>
      <c r="AC832" t="s">
        <v>2532</v>
      </c>
      <c r="AD832" t="s">
        <v>1452</v>
      </c>
      <c r="AE832" s="14" t="str">
        <f t="shared" si="885"/>
        <v>#MP DESTAQUEI GANHO DE CD4 BASEADO ESTUDO 720, FALEI DO CONSENSO. ACHOU INFORMAÇÃO POSITIVA.DESTAQUEI TAMBÉM REGATE DE EFV COM KLT ADESAO E BARREIRA GENÉTICA.</v>
      </c>
      <c r="AF832" s="14" t="str">
        <f t="shared" si="895"/>
        <v>#MP DESTAQUEI GANHO DE CD4 BASEADO ESTUDO 720, FALEI DO CONSENSO. ACHOU INFORMAÇÃO POSITIVA.DESTAQUEI TAMBÉM REGATE DE EFV COM KLT ADESAO E BARREIRA GENÉTICA.</v>
      </c>
      <c r="AG832" s="14">
        <f t="shared" si="896"/>
        <v>1</v>
      </c>
      <c r="AH832" s="14">
        <f t="shared" ref="AH832:AL832" si="956">IFERROR(FIND("#",$AF832,AG832+1),LEN($AF832)+1)</f>
        <v>159</v>
      </c>
      <c r="AI832" s="14">
        <f t="shared" si="956"/>
        <v>159</v>
      </c>
      <c r="AJ832" s="14">
        <f t="shared" si="956"/>
        <v>159</v>
      </c>
      <c r="AK832" s="14">
        <f t="shared" si="956"/>
        <v>159</v>
      </c>
      <c r="AL832" s="14">
        <f t="shared" si="956"/>
        <v>159</v>
      </c>
      <c r="AM832" s="14" t="str">
        <f t="shared" si="917"/>
        <v>#MP DESTAQUEI GANHO DE CD4 BASEADO ESTUDO 720, FALEI DO CONSENSO. ACHOU INFORMAÇÃO POSITIVA.DESTAQUEI TAMBÉM REGATE DE EFV COM KLT ADESAO E BARREIRA GENÉTICA.</v>
      </c>
      <c r="AN832" s="14" t="str">
        <f t="shared" si="918"/>
        <v/>
      </c>
      <c r="AO832" s="14" t="str">
        <f t="shared" si="919"/>
        <v/>
      </c>
      <c r="AP832" s="14" t="str">
        <f t="shared" si="920"/>
        <v/>
      </c>
      <c r="AQ832" s="14" t="str">
        <f t="shared" si="921"/>
        <v/>
      </c>
      <c r="AR832" s="14" t="str">
        <f t="shared" si="922"/>
        <v/>
      </c>
    </row>
    <row r="833" spans="1:44" x14ac:dyDescent="0.25">
      <c r="A833">
        <v>1</v>
      </c>
      <c r="B833" t="s">
        <v>28</v>
      </c>
      <c r="C833">
        <v>392107</v>
      </c>
      <c r="D833" s="40">
        <v>41374.708333333299</v>
      </c>
      <c r="E833" s="40">
        <v>41374.750694444403</v>
      </c>
      <c r="F833" s="40">
        <v>41375.360416666699</v>
      </c>
      <c r="G833" t="s">
        <v>29</v>
      </c>
      <c r="H833">
        <v>60000017181407</v>
      </c>
      <c r="I833" t="s">
        <v>2533</v>
      </c>
      <c r="J833" t="s">
        <v>2534</v>
      </c>
      <c r="K833" t="s">
        <v>41</v>
      </c>
      <c r="L833">
        <v>4</v>
      </c>
      <c r="M833" t="s">
        <v>135</v>
      </c>
      <c r="N833">
        <v>60000015461254</v>
      </c>
      <c r="O833">
        <v>60000016462672</v>
      </c>
      <c r="P833">
        <v>140127000000682</v>
      </c>
      <c r="R833" t="s">
        <v>34</v>
      </c>
      <c r="S833" t="s">
        <v>35</v>
      </c>
      <c r="T833" t="s">
        <v>61</v>
      </c>
      <c r="W833" t="s">
        <v>37</v>
      </c>
      <c r="AC833" t="s">
        <v>2535</v>
      </c>
      <c r="AD833" t="s">
        <v>1491</v>
      </c>
      <c r="AE833" s="14" t="str">
        <f t="shared" si="885"/>
        <v>#MP FALEI GANHO DE CD4 ESTUDO 720. GOSTOU E AVALIOU DE FORMAPOSITIVA.#OBJ DISSE QUE O MAIOR PROBLEMA DE KLT SERIA DIARRÉIA</v>
      </c>
      <c r="AF833" s="14" t="str">
        <f t="shared" si="895"/>
        <v>#MP FALEI GANHO DE CD4 ESTUDO 720. GOSTOU E AVALIOU DE FORMAPOSITIVA.#OBJ DISSE QUE O MAIOR PROBLEMA DE KLT SERIA DIARRÉIA</v>
      </c>
      <c r="AG833" s="14">
        <f t="shared" si="896"/>
        <v>1</v>
      </c>
      <c r="AH833" s="14">
        <f t="shared" ref="AH833:AL833" si="957">IFERROR(FIND("#",$AF833,AG833+1),LEN($AF833)+1)</f>
        <v>70</v>
      </c>
      <c r="AI833" s="14">
        <f t="shared" si="957"/>
        <v>123</v>
      </c>
      <c r="AJ833" s="14">
        <f t="shared" si="957"/>
        <v>123</v>
      </c>
      <c r="AK833" s="14">
        <f t="shared" si="957"/>
        <v>123</v>
      </c>
      <c r="AL833" s="14">
        <f t="shared" si="957"/>
        <v>123</v>
      </c>
      <c r="AM833" s="14" t="str">
        <f t="shared" si="917"/>
        <v>#MP FALEI GANHO DE CD4 ESTUDO 720. GOSTOU E AVALIOU DE FORMAPOSITIVA.#</v>
      </c>
      <c r="AN833" s="14" t="str">
        <f t="shared" si="918"/>
        <v>#OBJ DISSE QUE O MAIOR PROBLEMA DE KLT SERIA DIARRÉIA</v>
      </c>
      <c r="AO833" s="14" t="str">
        <f t="shared" si="919"/>
        <v/>
      </c>
      <c r="AP833" s="14" t="str">
        <f t="shared" si="920"/>
        <v/>
      </c>
      <c r="AQ833" s="14" t="str">
        <f t="shared" si="921"/>
        <v/>
      </c>
      <c r="AR833" s="14" t="str">
        <f t="shared" si="922"/>
        <v/>
      </c>
    </row>
    <row r="834" spans="1:44" x14ac:dyDescent="0.25">
      <c r="A834">
        <v>1</v>
      </c>
      <c r="B834" t="s">
        <v>28</v>
      </c>
      <c r="C834">
        <v>392107</v>
      </c>
      <c r="D834" s="40">
        <v>41374.677777777797</v>
      </c>
      <c r="E834" s="40">
        <v>41374.679166666698</v>
      </c>
      <c r="F834" s="40">
        <v>41374.683333333298</v>
      </c>
      <c r="G834" t="s">
        <v>29</v>
      </c>
      <c r="H834">
        <v>60000012276299</v>
      </c>
      <c r="I834" t="s">
        <v>2536</v>
      </c>
      <c r="J834" t="s">
        <v>2537</v>
      </c>
      <c r="K834" t="s">
        <v>32</v>
      </c>
      <c r="L834">
        <v>6</v>
      </c>
      <c r="M834" t="s">
        <v>135</v>
      </c>
      <c r="N834">
        <v>60000015461254</v>
      </c>
      <c r="O834">
        <v>60000016462672</v>
      </c>
      <c r="P834">
        <v>140127000000675</v>
      </c>
      <c r="R834" t="s">
        <v>34</v>
      </c>
      <c r="S834" t="s">
        <v>35</v>
      </c>
      <c r="T834" t="s">
        <v>36</v>
      </c>
      <c r="W834" t="s">
        <v>37</v>
      </c>
      <c r="AC834" t="s">
        <v>2538</v>
      </c>
      <c r="AD834" t="s">
        <v>1491</v>
      </c>
      <c r="AE834" s="14" t="str">
        <f t="shared" ref="AE834:AE897" si="958">SUBSTITUTE(AC834,"# ","#")</f>
        <v>#MP AVALIOU DE FORMA POSITIVA COMENTÁRIO DE GANHO DE CD4 BASEADO ESTUDO 720.</v>
      </c>
      <c r="AF834" s="14" t="str">
        <f t="shared" si="895"/>
        <v>#MP AVALIOU DE FORMA POSITIVA COMENTÁRIO DE GANHO DE CD4 BASEADO ESTUDO 720.</v>
      </c>
      <c r="AG834" s="14">
        <f t="shared" si="896"/>
        <v>1</v>
      </c>
      <c r="AH834" s="14">
        <f t="shared" ref="AH834:AL834" si="959">IFERROR(FIND("#",$AF834,AG834+1),LEN($AF834)+1)</f>
        <v>77</v>
      </c>
      <c r="AI834" s="14">
        <f t="shared" si="959"/>
        <v>77</v>
      </c>
      <c r="AJ834" s="14">
        <f t="shared" si="959"/>
        <v>77</v>
      </c>
      <c r="AK834" s="14">
        <f t="shared" si="959"/>
        <v>77</v>
      </c>
      <c r="AL834" s="14">
        <f t="shared" si="959"/>
        <v>77</v>
      </c>
      <c r="AM834" s="14" t="str">
        <f t="shared" si="917"/>
        <v>#MP AVALIOU DE FORMA POSITIVA COMENTÁRIO DE GANHO DE CD4 BASEADO ESTUDO 720.</v>
      </c>
      <c r="AN834" s="14" t="str">
        <f t="shared" si="918"/>
        <v/>
      </c>
      <c r="AO834" s="14" t="str">
        <f t="shared" si="919"/>
        <v/>
      </c>
      <c r="AP834" s="14" t="str">
        <f t="shared" si="920"/>
        <v/>
      </c>
      <c r="AQ834" s="14" t="str">
        <f t="shared" si="921"/>
        <v/>
      </c>
      <c r="AR834" s="14" t="str">
        <f t="shared" si="922"/>
        <v/>
      </c>
    </row>
    <row r="835" spans="1:44" x14ac:dyDescent="0.25">
      <c r="A835">
        <v>1</v>
      </c>
      <c r="B835" t="s">
        <v>28</v>
      </c>
      <c r="C835">
        <v>392107</v>
      </c>
      <c r="D835" s="40">
        <v>41374.416666666701</v>
      </c>
      <c r="E835" s="40">
        <v>41374.677083333299</v>
      </c>
      <c r="F835" s="40">
        <v>41374.683333333298</v>
      </c>
      <c r="G835" t="s">
        <v>29</v>
      </c>
      <c r="H835">
        <v>60000012420811</v>
      </c>
      <c r="I835" t="s">
        <v>2539</v>
      </c>
      <c r="J835" t="s">
        <v>2540</v>
      </c>
      <c r="K835" t="s">
        <v>32</v>
      </c>
      <c r="L835">
        <v>6</v>
      </c>
      <c r="M835" t="s">
        <v>33</v>
      </c>
      <c r="N835">
        <v>60000015461254</v>
      </c>
      <c r="O835">
        <v>60000016462672</v>
      </c>
      <c r="P835">
        <v>140127000000668</v>
      </c>
      <c r="R835" t="s">
        <v>34</v>
      </c>
      <c r="S835" t="s">
        <v>35</v>
      </c>
      <c r="T835" t="s">
        <v>36</v>
      </c>
      <c r="W835" t="s">
        <v>37</v>
      </c>
      <c r="AC835" t="s">
        <v>2541</v>
      </c>
      <c r="AD835" t="s">
        <v>1491</v>
      </c>
      <c r="AE835" s="14" t="str">
        <f t="shared" si="958"/>
        <v>#MP ABORDEI GANHO DE CD4 ESTUDO 720, COMENTOU POSITIVAMENTE , FALOU D AIMPORTANCIA DA ADESAO PAC CD4 ALTO EM INICIO TRATAMENTO.FIZ COMENTÁRIO DA DIFERENCIAÇÃO ENTRE KLT X ATV.</v>
      </c>
      <c r="AF835" s="14" t="str">
        <f t="shared" si="895"/>
        <v>#MP ABORDEI GANHO DE CD4 ESTUDO 720, COMENTOU POSITIVAMENTE , FALOU D AIMPORTANCIA DA ADESAO PAC CD4 ALTO EM INICIO TRATAMENTO.FIZ COMENTÁRIO DA DIFERENCIAÇÃO ENTRE KLT X ATV.</v>
      </c>
      <c r="AG835" s="14">
        <f t="shared" si="896"/>
        <v>1</v>
      </c>
      <c r="AH835" s="14">
        <f t="shared" ref="AH835:AL835" si="960">IFERROR(FIND("#",$AF835,AG835+1),LEN($AF835)+1)</f>
        <v>176</v>
      </c>
      <c r="AI835" s="14">
        <f t="shared" si="960"/>
        <v>176</v>
      </c>
      <c r="AJ835" s="14">
        <f t="shared" si="960"/>
        <v>176</v>
      </c>
      <c r="AK835" s="14">
        <f t="shared" si="960"/>
        <v>176</v>
      </c>
      <c r="AL835" s="14">
        <f t="shared" si="960"/>
        <v>176</v>
      </c>
      <c r="AM835" s="14" t="str">
        <f t="shared" si="917"/>
        <v>#MP ABORDEI GANHO DE CD4 ESTUDO 720, COMENTOU POSITIVAMENTE , FALOU D AIMPORTANCIA DA ADESAO PAC CD4 ALTO EM INICIO TRATAMENTO.FIZ COMENTÁRIO DA DIFERENCIAÇÃO ENTRE KLT X ATV.</v>
      </c>
      <c r="AN835" s="14" t="str">
        <f t="shared" si="918"/>
        <v/>
      </c>
      <c r="AO835" s="14" t="str">
        <f t="shared" si="919"/>
        <v/>
      </c>
      <c r="AP835" s="14" t="str">
        <f t="shared" si="920"/>
        <v/>
      </c>
      <c r="AQ835" s="14" t="str">
        <f t="shared" si="921"/>
        <v/>
      </c>
      <c r="AR835" s="14" t="str">
        <f t="shared" si="922"/>
        <v/>
      </c>
    </row>
    <row r="836" spans="1:44" x14ac:dyDescent="0.25">
      <c r="A836">
        <v>1</v>
      </c>
      <c r="B836" t="s">
        <v>28</v>
      </c>
      <c r="C836">
        <v>392107</v>
      </c>
      <c r="D836" s="40">
        <v>41374.381944444402</v>
      </c>
      <c r="E836" s="40">
        <v>41374.392361111102</v>
      </c>
      <c r="F836" s="40">
        <v>41374.525694444397</v>
      </c>
      <c r="G836" t="s">
        <v>29</v>
      </c>
      <c r="H836">
        <v>60000012348403</v>
      </c>
      <c r="I836" t="s">
        <v>2542</v>
      </c>
      <c r="J836" t="s">
        <v>2543</v>
      </c>
      <c r="K836" t="s">
        <v>32</v>
      </c>
      <c r="L836">
        <v>4</v>
      </c>
      <c r="M836" t="s">
        <v>33</v>
      </c>
      <c r="N836">
        <v>60000015461254</v>
      </c>
      <c r="O836">
        <v>60000016462672</v>
      </c>
      <c r="P836">
        <v>140127000000648</v>
      </c>
      <c r="R836" t="s">
        <v>34</v>
      </c>
      <c r="S836" t="s">
        <v>35</v>
      </c>
      <c r="T836" t="s">
        <v>36</v>
      </c>
      <c r="W836" t="s">
        <v>37</v>
      </c>
      <c r="AC836" t="s">
        <v>2544</v>
      </c>
      <c r="AD836" t="s">
        <v>1491</v>
      </c>
      <c r="AE836" s="14" t="str">
        <f t="shared" si="958"/>
        <v>#MP ABORDEI PELO VISUAL AID GANHO DE CD4 ESTUDO 720,AVALIOU DE FORMA POSITIVA A INFORMAÇÃO E COMENTOU QUE NÃO VÊ PROBLEMA N ADESAO PAC INICIO TRATAMENTO COM CD4 ALTO.QUESTIONOU USO DE KLT COM NOVOS IPs PARA HCV E SE HÁ ESTUDO SOBRE AVALIAÇÃO DE CASOS VIDA REAL</v>
      </c>
      <c r="AF836" s="14" t="str">
        <f t="shared" si="895"/>
        <v>#MP ABORDEI PELO VISUAL AID GANHO DE CD4 ESTUDO 720,AVALIOU DE FORMA POSITIVA A INFORMAÇÃO E COMENTOU QUE NÃO VÊ PROBLEMA N ADESAO PAC INICIO TRATAMENTO COM CD4 ALTO.QUESTIONOU USO DE KLT COM NOVOS IPs PARA HCV E SE HÁ ESTUDO SOBRE AVALIAÇÃO DE CASOS VIDA REAL</v>
      </c>
      <c r="AG836" s="14">
        <f t="shared" si="896"/>
        <v>1</v>
      </c>
      <c r="AH836" s="14">
        <f t="shared" ref="AH836:AL836" si="961">IFERROR(FIND("#",$AF836,AG836+1),LEN($AF836)+1)</f>
        <v>261</v>
      </c>
      <c r="AI836" s="14">
        <f t="shared" si="961"/>
        <v>261</v>
      </c>
      <c r="AJ836" s="14">
        <f t="shared" si="961"/>
        <v>261</v>
      </c>
      <c r="AK836" s="14">
        <f t="shared" si="961"/>
        <v>261</v>
      </c>
      <c r="AL836" s="14">
        <f t="shared" si="961"/>
        <v>261</v>
      </c>
      <c r="AM836" s="14" t="str">
        <f t="shared" si="917"/>
        <v>#MP ABORDEI PELO VISUAL AID GANHO DE CD4 ESTUDO 720,AVALIOU DE FORMA POSITIVA A INFORMAÇÃO E COMENTOU QUE NÃO VÊ PROBLEMA N ADESAO PAC INICIO TRATAMENTO COM CD4 ALTO.QUESTIONOU USO DE KLT COM NOVOS IPs PARA HCV E SE HÁ ESTUDO SOBRE AVALIAÇÃO DE CASOS VIDA REAL</v>
      </c>
      <c r="AN836" s="14" t="str">
        <f t="shared" si="918"/>
        <v/>
      </c>
      <c r="AO836" s="14" t="str">
        <f t="shared" si="919"/>
        <v/>
      </c>
      <c r="AP836" s="14" t="str">
        <f t="shared" si="920"/>
        <v/>
      </c>
      <c r="AQ836" s="14" t="str">
        <f t="shared" si="921"/>
        <v/>
      </c>
      <c r="AR836" s="14" t="str">
        <f t="shared" si="922"/>
        <v/>
      </c>
    </row>
    <row r="837" spans="1:44" x14ac:dyDescent="0.25">
      <c r="A837">
        <v>1</v>
      </c>
      <c r="B837" t="s">
        <v>28</v>
      </c>
      <c r="C837">
        <v>392107</v>
      </c>
      <c r="D837" s="40">
        <v>41373.625</v>
      </c>
      <c r="E837" s="40">
        <v>41373.936111111099</v>
      </c>
      <c r="F837" s="40">
        <v>41373.941666666702</v>
      </c>
      <c r="G837" t="s">
        <v>29</v>
      </c>
      <c r="H837">
        <v>60000012458803</v>
      </c>
      <c r="I837" t="s">
        <v>2545</v>
      </c>
      <c r="J837" t="s">
        <v>2546</v>
      </c>
      <c r="K837" t="s">
        <v>32</v>
      </c>
      <c r="L837">
        <v>4</v>
      </c>
      <c r="M837" t="s">
        <v>33</v>
      </c>
      <c r="N837">
        <v>60000015461254</v>
      </c>
      <c r="O837">
        <v>60000016462672</v>
      </c>
      <c r="P837">
        <v>140127000000616</v>
      </c>
      <c r="R837" t="s">
        <v>34</v>
      </c>
      <c r="S837" t="s">
        <v>35</v>
      </c>
      <c r="T837" t="s">
        <v>36</v>
      </c>
      <c r="W837" t="s">
        <v>37</v>
      </c>
      <c r="AC837" t="s">
        <v>2547</v>
      </c>
      <c r="AD837" t="s">
        <v>1491</v>
      </c>
      <c r="AE837" s="14" t="str">
        <f t="shared" si="958"/>
        <v>#MP DESTAQUEI GANHO DE CD 4 ESTUDO 720, CONCORDOU.AVALIOU COMO POSITIVO INFORMAÇÃO.</v>
      </c>
      <c r="AF837" s="14" t="str">
        <f t="shared" si="895"/>
        <v>#MP DESTAQUEI GANHO DE CD 4 ESTUDO 720, CONCORDOU.AVALIOU COMO POSITIVO INFORMAÇÃO.</v>
      </c>
      <c r="AG837" s="14">
        <f t="shared" si="896"/>
        <v>1</v>
      </c>
      <c r="AH837" s="14">
        <f t="shared" ref="AH837:AL837" si="962">IFERROR(FIND("#",$AF837,AG837+1),LEN($AF837)+1)</f>
        <v>84</v>
      </c>
      <c r="AI837" s="14">
        <f t="shared" si="962"/>
        <v>84</v>
      </c>
      <c r="AJ837" s="14">
        <f t="shared" si="962"/>
        <v>84</v>
      </c>
      <c r="AK837" s="14">
        <f t="shared" si="962"/>
        <v>84</v>
      </c>
      <c r="AL837" s="14">
        <f t="shared" si="962"/>
        <v>84</v>
      </c>
      <c r="AM837" s="14" t="str">
        <f t="shared" si="917"/>
        <v>#MP DESTAQUEI GANHO DE CD 4 ESTUDO 720, CONCORDOU.AVALIOU COMO POSITIVO INFORMAÇÃO.</v>
      </c>
      <c r="AN837" s="14" t="str">
        <f t="shared" si="918"/>
        <v/>
      </c>
      <c r="AO837" s="14" t="str">
        <f t="shared" si="919"/>
        <v/>
      </c>
      <c r="AP837" s="14" t="str">
        <f t="shared" si="920"/>
        <v/>
      </c>
      <c r="AQ837" s="14" t="str">
        <f t="shared" si="921"/>
        <v/>
      </c>
      <c r="AR837" s="14" t="str">
        <f t="shared" si="922"/>
        <v/>
      </c>
    </row>
    <row r="838" spans="1:44" x14ac:dyDescent="0.25">
      <c r="A838">
        <v>1</v>
      </c>
      <c r="B838" t="s">
        <v>28</v>
      </c>
      <c r="C838">
        <v>392107</v>
      </c>
      <c r="D838" s="40">
        <v>41373.604166666701</v>
      </c>
      <c r="E838" s="40">
        <v>41373.941666666702</v>
      </c>
      <c r="F838" s="40">
        <v>41374.364583333299</v>
      </c>
      <c r="G838" t="s">
        <v>29</v>
      </c>
      <c r="H838">
        <v>60000017153846</v>
      </c>
      <c r="I838" t="s">
        <v>2548</v>
      </c>
      <c r="J838" t="s">
        <v>2549</v>
      </c>
      <c r="K838" t="s">
        <v>41</v>
      </c>
      <c r="L838">
        <v>3</v>
      </c>
      <c r="M838" t="s">
        <v>33</v>
      </c>
      <c r="N838">
        <v>60000015461254</v>
      </c>
      <c r="O838">
        <v>60000016462672</v>
      </c>
      <c r="P838">
        <v>140127000000631</v>
      </c>
      <c r="R838" t="s">
        <v>34</v>
      </c>
      <c r="S838" t="s">
        <v>35</v>
      </c>
      <c r="T838" t="s">
        <v>36</v>
      </c>
      <c r="W838" t="s">
        <v>37</v>
      </c>
      <c r="AC838" t="s">
        <v>2550</v>
      </c>
      <c r="AD838" t="s">
        <v>1491</v>
      </c>
      <c r="AE838" s="14" t="str">
        <f t="shared" si="958"/>
        <v>#MP TRABALHEI CONSENSO E GANHO DE CD 4 ESTUDO 720' AVALIOU DE FORMA POSITIVA.</v>
      </c>
      <c r="AF838" s="14" t="str">
        <f t="shared" si="895"/>
        <v>#MP TRABALHEI CONSENSO E GANHO DE CD 4 ESTUDO 720' AVALIOU DE FORMA POSITIVA.</v>
      </c>
      <c r="AG838" s="14">
        <f t="shared" si="896"/>
        <v>1</v>
      </c>
      <c r="AH838" s="14">
        <f t="shared" ref="AH838:AL838" si="963">IFERROR(FIND("#",$AF838,AG838+1),LEN($AF838)+1)</f>
        <v>78</v>
      </c>
      <c r="AI838" s="14">
        <f t="shared" si="963"/>
        <v>78</v>
      </c>
      <c r="AJ838" s="14">
        <f t="shared" si="963"/>
        <v>78</v>
      </c>
      <c r="AK838" s="14">
        <f t="shared" si="963"/>
        <v>78</v>
      </c>
      <c r="AL838" s="14">
        <f t="shared" si="963"/>
        <v>78</v>
      </c>
      <c r="AM838" s="14" t="str">
        <f t="shared" si="917"/>
        <v>#MP TRABALHEI CONSENSO E GANHO DE CD 4 ESTUDO 720' AVALIOU DE FORMA POSITIVA.</v>
      </c>
      <c r="AN838" s="14" t="str">
        <f t="shared" si="918"/>
        <v/>
      </c>
      <c r="AO838" s="14" t="str">
        <f t="shared" si="919"/>
        <v/>
      </c>
      <c r="AP838" s="14" t="str">
        <f t="shared" si="920"/>
        <v/>
      </c>
      <c r="AQ838" s="14" t="str">
        <f t="shared" si="921"/>
        <v/>
      </c>
      <c r="AR838" s="14" t="str">
        <f t="shared" si="922"/>
        <v/>
      </c>
    </row>
    <row r="839" spans="1:44" x14ac:dyDescent="0.25">
      <c r="A839">
        <v>1</v>
      </c>
      <c r="B839" t="s">
        <v>28</v>
      </c>
      <c r="C839">
        <v>392107</v>
      </c>
      <c r="D839" s="40">
        <v>41373.583333333299</v>
      </c>
      <c r="E839" s="40">
        <v>41373.939583333296</v>
      </c>
      <c r="F839" s="40">
        <v>41373.941666666702</v>
      </c>
      <c r="G839" t="s">
        <v>29</v>
      </c>
      <c r="H839">
        <v>60000012466615</v>
      </c>
      <c r="I839" t="s">
        <v>2551</v>
      </c>
      <c r="J839" t="s">
        <v>2552</v>
      </c>
      <c r="K839" t="s">
        <v>32</v>
      </c>
      <c r="L839">
        <v>6</v>
      </c>
      <c r="M839" t="s">
        <v>33</v>
      </c>
      <c r="N839">
        <v>60000015461254</v>
      </c>
      <c r="O839">
        <v>60000016462672</v>
      </c>
      <c r="P839">
        <v>140127000000623</v>
      </c>
      <c r="R839" t="s">
        <v>34</v>
      </c>
      <c r="S839" t="s">
        <v>35</v>
      </c>
      <c r="T839" t="s">
        <v>36</v>
      </c>
      <c r="W839" t="s">
        <v>37</v>
      </c>
      <c r="X839" t="s">
        <v>176</v>
      </c>
      <c r="AC839" t="s">
        <v>2553</v>
      </c>
      <c r="AD839" t="s">
        <v>1491</v>
      </c>
      <c r="AE839" s="14" t="str">
        <f t="shared" si="958"/>
        <v>DISCUTI SOBRE CONSENSO E PÔS 1 x DIA.ACEITOU PARTICIPAR DO,AATHUS RJ.</v>
      </c>
      <c r="AF839" s="14" t="str">
        <f t="shared" si="895"/>
        <v>DISCUTI SOBRE CONSENSO E PÔS 1 x DIA.ACEITOU PARTICIPAR DO,AATHUS RJ.</v>
      </c>
      <c r="AG839" s="14">
        <f t="shared" si="896"/>
        <v>1</v>
      </c>
      <c r="AH839" s="14">
        <f t="shared" ref="AH839:AL839" si="964">IFERROR(FIND("#",$AF839,AG839+1),LEN($AF839)+1)</f>
        <v>70</v>
      </c>
      <c r="AI839" s="14">
        <f t="shared" si="964"/>
        <v>70</v>
      </c>
      <c r="AJ839" s="14">
        <f t="shared" si="964"/>
        <v>70</v>
      </c>
      <c r="AK839" s="14">
        <f t="shared" si="964"/>
        <v>70</v>
      </c>
      <c r="AL839" s="14">
        <f t="shared" si="964"/>
        <v>70</v>
      </c>
      <c r="AM839" s="14" t="str">
        <f t="shared" si="917"/>
        <v>DISCUTI SOBRE CONSENSO E PÔS 1 x DIA.ACEITOU PARTICIPAR DO,AATHUS RJ.</v>
      </c>
      <c r="AN839" s="14" t="str">
        <f t="shared" si="918"/>
        <v/>
      </c>
      <c r="AO839" s="14" t="str">
        <f t="shared" si="919"/>
        <v/>
      </c>
      <c r="AP839" s="14" t="str">
        <f t="shared" si="920"/>
        <v/>
      </c>
      <c r="AQ839" s="14" t="str">
        <f t="shared" si="921"/>
        <v/>
      </c>
      <c r="AR839" s="14" t="str">
        <f t="shared" si="922"/>
        <v/>
      </c>
    </row>
    <row r="840" spans="1:44" x14ac:dyDescent="0.25">
      <c r="A840">
        <v>1</v>
      </c>
      <c r="B840" t="s">
        <v>28</v>
      </c>
      <c r="C840">
        <v>392107</v>
      </c>
      <c r="D840" s="40">
        <v>41373.449999999997</v>
      </c>
      <c r="E840" s="40">
        <v>41373.451388888898</v>
      </c>
      <c r="F840" s="40">
        <v>41373.454166666699</v>
      </c>
      <c r="G840" t="s">
        <v>29</v>
      </c>
      <c r="H840">
        <v>60000012467659</v>
      </c>
      <c r="I840" t="s">
        <v>2554</v>
      </c>
      <c r="J840" t="s">
        <v>2555</v>
      </c>
      <c r="K840" t="s">
        <v>32</v>
      </c>
      <c r="L840">
        <v>4</v>
      </c>
      <c r="M840" t="s">
        <v>33</v>
      </c>
      <c r="N840">
        <v>60000015461254</v>
      </c>
      <c r="O840">
        <v>60000016462672</v>
      </c>
      <c r="P840">
        <v>140127000000589</v>
      </c>
      <c r="R840" t="s">
        <v>34</v>
      </c>
      <c r="S840" t="s">
        <v>35</v>
      </c>
      <c r="T840" t="s">
        <v>36</v>
      </c>
      <c r="W840" t="s">
        <v>37</v>
      </c>
      <c r="AC840" t="s">
        <v>2556</v>
      </c>
      <c r="AD840" t="s">
        <v>1491</v>
      </c>
      <c r="AE840" s="14" t="str">
        <f t="shared" si="958"/>
        <v>#MP DESTAQUEI NO VISUAL GRÁFICO DE GANHO DE CD4, SINALIZOU DE FORMA POSITIVA INFORMAÇÃO.</v>
      </c>
      <c r="AF840" s="14" t="str">
        <f t="shared" si="895"/>
        <v>#MP DESTAQUEI NO VISUAL GRÁFICO DE GANHO DE CD4, SINALIZOU DE FORMA POSITIVA INFORMAÇÃO.</v>
      </c>
      <c r="AG840" s="14">
        <f t="shared" si="896"/>
        <v>1</v>
      </c>
      <c r="AH840" s="14">
        <f t="shared" ref="AH840:AL840" si="965">IFERROR(FIND("#",$AF840,AG840+1),LEN($AF840)+1)</f>
        <v>89</v>
      </c>
      <c r="AI840" s="14">
        <f t="shared" si="965"/>
        <v>89</v>
      </c>
      <c r="AJ840" s="14">
        <f t="shared" si="965"/>
        <v>89</v>
      </c>
      <c r="AK840" s="14">
        <f t="shared" si="965"/>
        <v>89</v>
      </c>
      <c r="AL840" s="14">
        <f t="shared" si="965"/>
        <v>89</v>
      </c>
      <c r="AM840" s="14" t="str">
        <f t="shared" si="917"/>
        <v>#MP DESTAQUEI NO VISUAL GRÁFICO DE GANHO DE CD4, SINALIZOU DE FORMA POSITIVA INFORMAÇÃO.</v>
      </c>
      <c r="AN840" s="14" t="str">
        <f t="shared" si="918"/>
        <v/>
      </c>
      <c r="AO840" s="14" t="str">
        <f t="shared" si="919"/>
        <v/>
      </c>
      <c r="AP840" s="14" t="str">
        <f t="shared" si="920"/>
        <v/>
      </c>
      <c r="AQ840" s="14" t="str">
        <f t="shared" si="921"/>
        <v/>
      </c>
      <c r="AR840" s="14" t="str">
        <f t="shared" si="922"/>
        <v/>
      </c>
    </row>
    <row r="841" spans="1:44" x14ac:dyDescent="0.25">
      <c r="A841">
        <v>1</v>
      </c>
      <c r="B841" t="s">
        <v>28</v>
      </c>
      <c r="C841">
        <v>392107</v>
      </c>
      <c r="D841" s="40">
        <v>41373.375</v>
      </c>
      <c r="E841" s="40">
        <v>41373.463194444397</v>
      </c>
      <c r="F841" s="40">
        <v>41373.464583333298</v>
      </c>
      <c r="G841" t="s">
        <v>29</v>
      </c>
      <c r="H841">
        <v>60000012486243</v>
      </c>
      <c r="I841" t="s">
        <v>2557</v>
      </c>
      <c r="J841" t="s">
        <v>2558</v>
      </c>
      <c r="K841" t="s">
        <v>32</v>
      </c>
      <c r="L841">
        <v>6</v>
      </c>
      <c r="M841" t="s">
        <v>33</v>
      </c>
      <c r="N841">
        <v>60000015461254</v>
      </c>
      <c r="O841">
        <v>60000016462672</v>
      </c>
      <c r="P841">
        <v>140127000000609</v>
      </c>
      <c r="R841" t="s">
        <v>34</v>
      </c>
      <c r="S841" t="s">
        <v>35</v>
      </c>
      <c r="T841" t="s">
        <v>36</v>
      </c>
      <c r="W841" t="s">
        <v>37</v>
      </c>
      <c r="AC841" t="s">
        <v>2559</v>
      </c>
      <c r="AD841" t="s">
        <v>1491</v>
      </c>
      <c r="AE841" s="14" t="str">
        <f t="shared" si="958"/>
        <v>#DESTAQUEI GANHO DE CD4 PELO VISUAL, AVALIOU POSITIVAMENTE.</v>
      </c>
      <c r="AF841" s="14" t="str">
        <f t="shared" si="895"/>
        <v>#DESTAQUEI GANHO DE CD4 PELO VISUAL, AVALIOU POSITIVAMENTE.</v>
      </c>
      <c r="AG841" s="14">
        <f t="shared" si="896"/>
        <v>1</v>
      </c>
      <c r="AH841" s="14">
        <f t="shared" ref="AH841:AL841" si="966">IFERROR(FIND("#",$AF841,AG841+1),LEN($AF841)+1)</f>
        <v>60</v>
      </c>
      <c r="AI841" s="14">
        <f t="shared" si="966"/>
        <v>60</v>
      </c>
      <c r="AJ841" s="14">
        <f t="shared" si="966"/>
        <v>60</v>
      </c>
      <c r="AK841" s="14">
        <f t="shared" si="966"/>
        <v>60</v>
      </c>
      <c r="AL841" s="14">
        <f t="shared" si="966"/>
        <v>60</v>
      </c>
      <c r="AM841" s="14" t="str">
        <f t="shared" si="917"/>
        <v>#DESTAQUEI GANHO DE CD4 PELO VISUAL, AVALIOU POSITIVAMENTE.</v>
      </c>
      <c r="AN841" s="14" t="str">
        <f t="shared" si="918"/>
        <v/>
      </c>
      <c r="AO841" s="14" t="str">
        <f t="shared" si="919"/>
        <v/>
      </c>
      <c r="AP841" s="14" t="str">
        <f t="shared" si="920"/>
        <v/>
      </c>
      <c r="AQ841" s="14" t="str">
        <f t="shared" si="921"/>
        <v/>
      </c>
      <c r="AR841" s="14" t="str">
        <f t="shared" si="922"/>
        <v/>
      </c>
    </row>
    <row r="842" spans="1:44" x14ac:dyDescent="0.25">
      <c r="A842">
        <v>1</v>
      </c>
      <c r="B842" t="s">
        <v>28</v>
      </c>
      <c r="C842">
        <v>392107</v>
      </c>
      <c r="D842" s="40">
        <v>41373.34375</v>
      </c>
      <c r="E842" s="40">
        <v>41373.945138888899</v>
      </c>
      <c r="F842" s="40">
        <v>41374.364583333299</v>
      </c>
      <c r="G842" t="s">
        <v>29</v>
      </c>
      <c r="H842">
        <v>60000012474951</v>
      </c>
      <c r="I842" t="s">
        <v>2560</v>
      </c>
      <c r="J842" t="s">
        <v>2561</v>
      </c>
      <c r="K842" t="s">
        <v>32</v>
      </c>
      <c r="L842">
        <v>3</v>
      </c>
      <c r="M842" t="s">
        <v>33</v>
      </c>
      <c r="N842">
        <v>60000015461254</v>
      </c>
      <c r="O842">
        <v>60000016462672</v>
      </c>
      <c r="P842">
        <v>140127000000638</v>
      </c>
      <c r="R842" t="s">
        <v>34</v>
      </c>
      <c r="S842" t="s">
        <v>35</v>
      </c>
      <c r="T842" t="s">
        <v>36</v>
      </c>
      <c r="W842" t="s">
        <v>37</v>
      </c>
      <c r="AC842" t="s">
        <v>2562</v>
      </c>
      <c r="AD842" t="s">
        <v>1491</v>
      </c>
      <c r="AE842" s="14" t="str">
        <f t="shared" si="958"/>
        <v>NÃO FEZ COMENTÁRIOS ESTAVA DE SAÍDA FALAOS RÁPIDO SORE POSIÇÃO DE KLT NO CONSENSO.</v>
      </c>
      <c r="AF842" s="14" t="str">
        <f t="shared" si="895"/>
        <v>NÃO FEZ COMENTÁRIOS ESTAVA DE SAÍDA FALAOS RÁPIDO SORE POSIÇÃO DE KLT NO CONSENSO.</v>
      </c>
      <c r="AG842" s="14">
        <f t="shared" si="896"/>
        <v>1</v>
      </c>
      <c r="AH842" s="14">
        <f t="shared" ref="AH842:AL842" si="967">IFERROR(FIND("#",$AF842,AG842+1),LEN($AF842)+1)</f>
        <v>83</v>
      </c>
      <c r="AI842" s="14">
        <f t="shared" si="967"/>
        <v>83</v>
      </c>
      <c r="AJ842" s="14">
        <f t="shared" si="967"/>
        <v>83</v>
      </c>
      <c r="AK842" s="14">
        <f t="shared" si="967"/>
        <v>83</v>
      </c>
      <c r="AL842" s="14">
        <f t="shared" si="967"/>
        <v>83</v>
      </c>
      <c r="AM842" s="14" t="str">
        <f t="shared" si="917"/>
        <v>NÃO FEZ COMENTÁRIOS ESTAVA DE SAÍDA FALAOS RÁPIDO SORE POSIÇÃO DE KLT NO CONSENSO.</v>
      </c>
      <c r="AN842" s="14" t="str">
        <f t="shared" si="918"/>
        <v/>
      </c>
      <c r="AO842" s="14" t="str">
        <f t="shared" si="919"/>
        <v/>
      </c>
      <c r="AP842" s="14" t="str">
        <f t="shared" si="920"/>
        <v/>
      </c>
      <c r="AQ842" s="14" t="str">
        <f t="shared" si="921"/>
        <v/>
      </c>
      <c r="AR842" s="14" t="str">
        <f t="shared" si="922"/>
        <v/>
      </c>
    </row>
    <row r="843" spans="1:44" x14ac:dyDescent="0.25">
      <c r="A843">
        <v>1</v>
      </c>
      <c r="B843" t="s">
        <v>28</v>
      </c>
      <c r="C843">
        <v>392107</v>
      </c>
      <c r="D843" s="40">
        <v>41373.333333333299</v>
      </c>
      <c r="E843" s="40">
        <v>41373.461805555598</v>
      </c>
      <c r="F843" s="40">
        <v>41373.464583333298</v>
      </c>
      <c r="G843" t="s">
        <v>29</v>
      </c>
      <c r="H843">
        <v>60000012349779</v>
      </c>
      <c r="I843" t="s">
        <v>2563</v>
      </c>
      <c r="J843" t="s">
        <v>2564</v>
      </c>
      <c r="K843" t="s">
        <v>41</v>
      </c>
      <c r="L843">
        <v>3</v>
      </c>
      <c r="M843" t="s">
        <v>33</v>
      </c>
      <c r="N843">
        <v>60000015461254</v>
      </c>
      <c r="O843">
        <v>60000016462672</v>
      </c>
      <c r="P843">
        <v>140127000000602</v>
      </c>
      <c r="R843" t="s">
        <v>34</v>
      </c>
      <c r="S843" t="s">
        <v>35</v>
      </c>
      <c r="T843" t="s">
        <v>36</v>
      </c>
      <c r="W843" t="s">
        <v>37</v>
      </c>
      <c r="AC843" t="s">
        <v>2565</v>
      </c>
      <c r="AD843" t="s">
        <v>1491</v>
      </c>
      <c r="AE843" s="14" t="str">
        <f t="shared" si="958"/>
        <v>#MP MOSTREI GANHO CD 4 MÉDIO 501 CEL GOSTOU DE INFORMAÇÃO E ACHOU POSITIVA.</v>
      </c>
      <c r="AF843" s="14" t="str">
        <f t="shared" ref="AF843:AF906" si="968">SUBSTITUTE(AE843,"@ ","@")</f>
        <v>#MP MOSTREI GANHO CD 4 MÉDIO 501 CEL GOSTOU DE INFORMAÇÃO E ACHOU POSITIVA.</v>
      </c>
      <c r="AG843" s="14">
        <f t="shared" ref="AG843:AG906" si="969">IFERROR(FIND("#",AF843),1)</f>
        <v>1</v>
      </c>
      <c r="AH843" s="14">
        <f t="shared" ref="AH843:AL843" si="970">IFERROR(FIND("#",$AF843,AG843+1),LEN($AF843)+1)</f>
        <v>76</v>
      </c>
      <c r="AI843" s="14">
        <f t="shared" si="970"/>
        <v>76</v>
      </c>
      <c r="AJ843" s="14">
        <f t="shared" si="970"/>
        <v>76</v>
      </c>
      <c r="AK843" s="14">
        <f t="shared" si="970"/>
        <v>76</v>
      </c>
      <c r="AL843" s="14">
        <f t="shared" si="970"/>
        <v>76</v>
      </c>
      <c r="AM843" s="14" t="str">
        <f t="shared" si="917"/>
        <v>#MP MOSTREI GANHO CD 4 MÉDIO 501 CEL GOSTOU DE INFORMAÇÃO E ACHOU POSITIVA.</v>
      </c>
      <c r="AN843" s="14" t="str">
        <f t="shared" si="918"/>
        <v/>
      </c>
      <c r="AO843" s="14" t="str">
        <f t="shared" si="919"/>
        <v/>
      </c>
      <c r="AP843" s="14" t="str">
        <f t="shared" si="920"/>
        <v/>
      </c>
      <c r="AQ843" s="14" t="str">
        <f t="shared" si="921"/>
        <v/>
      </c>
      <c r="AR843" s="14" t="str">
        <f t="shared" si="922"/>
        <v/>
      </c>
    </row>
    <row r="844" spans="1:44" x14ac:dyDescent="0.25">
      <c r="A844">
        <v>1</v>
      </c>
      <c r="B844" t="s">
        <v>28</v>
      </c>
      <c r="C844">
        <v>392107</v>
      </c>
      <c r="D844" s="40">
        <v>41372.708333333299</v>
      </c>
      <c r="E844" s="40">
        <v>41373.449999999997</v>
      </c>
      <c r="F844" s="40">
        <v>41373.454166666699</v>
      </c>
      <c r="G844" t="s">
        <v>29</v>
      </c>
      <c r="H844">
        <v>60000012571155</v>
      </c>
      <c r="I844" t="s">
        <v>2566</v>
      </c>
      <c r="J844" t="s">
        <v>2567</v>
      </c>
      <c r="K844" t="s">
        <v>41</v>
      </c>
      <c r="L844">
        <v>3</v>
      </c>
      <c r="M844" t="s">
        <v>33</v>
      </c>
      <c r="N844">
        <v>60000015461254</v>
      </c>
      <c r="O844">
        <v>60000016462672</v>
      </c>
      <c r="P844">
        <v>140127000000582</v>
      </c>
      <c r="R844" t="s">
        <v>34</v>
      </c>
      <c r="S844" t="s">
        <v>35</v>
      </c>
      <c r="T844" t="s">
        <v>36</v>
      </c>
      <c r="W844" t="s">
        <v>37</v>
      </c>
      <c r="AC844" t="s">
        <v>2568</v>
      </c>
      <c r="AD844" t="s">
        <v>1491</v>
      </c>
      <c r="AE844" s="14" t="str">
        <f t="shared" si="958"/>
        <v>#MP ACHOU POSITIVO O GRAFCO DO VISUAL SOBRE GANHO DE CD4 501 CEL IND DO BASAL.</v>
      </c>
      <c r="AF844" s="14" t="str">
        <f t="shared" si="968"/>
        <v>#MP ACHOU POSITIVO O GRAFCO DO VISUAL SOBRE GANHO DE CD4 501 CEL IND DO BASAL.</v>
      </c>
      <c r="AG844" s="14">
        <f t="shared" si="969"/>
        <v>1</v>
      </c>
      <c r="AH844" s="14">
        <f t="shared" ref="AH844:AL844" si="971">IFERROR(FIND("#",$AF844,AG844+1),LEN($AF844)+1)</f>
        <v>79</v>
      </c>
      <c r="AI844" s="14">
        <f t="shared" si="971"/>
        <v>79</v>
      </c>
      <c r="AJ844" s="14">
        <f t="shared" si="971"/>
        <v>79</v>
      </c>
      <c r="AK844" s="14">
        <f t="shared" si="971"/>
        <v>79</v>
      </c>
      <c r="AL844" s="14">
        <f t="shared" si="971"/>
        <v>79</v>
      </c>
      <c r="AM844" s="14" t="str">
        <f t="shared" si="917"/>
        <v>#MP ACHOU POSITIVO O GRAFCO DO VISUAL SOBRE GANHO DE CD4 501 CEL IND DO BASAL.</v>
      </c>
      <c r="AN844" s="14" t="str">
        <f t="shared" si="918"/>
        <v/>
      </c>
      <c r="AO844" s="14" t="str">
        <f t="shared" si="919"/>
        <v/>
      </c>
      <c r="AP844" s="14" t="str">
        <f t="shared" si="920"/>
        <v/>
      </c>
      <c r="AQ844" s="14" t="str">
        <f t="shared" si="921"/>
        <v/>
      </c>
      <c r="AR844" s="14" t="str">
        <f t="shared" si="922"/>
        <v/>
      </c>
    </row>
    <row r="845" spans="1:44" x14ac:dyDescent="0.25">
      <c r="A845">
        <v>1</v>
      </c>
      <c r="B845" t="s">
        <v>28</v>
      </c>
      <c r="C845">
        <v>392107</v>
      </c>
      <c r="D845" s="40">
        <v>41372.604166666701</v>
      </c>
      <c r="E845" s="40">
        <v>41373.444444444402</v>
      </c>
      <c r="F845" s="40">
        <v>41373.454166666699</v>
      </c>
      <c r="G845" t="s">
        <v>29</v>
      </c>
      <c r="H845">
        <v>60000012456939</v>
      </c>
      <c r="I845" t="s">
        <v>2569</v>
      </c>
      <c r="J845" t="s">
        <v>2570</v>
      </c>
      <c r="K845" t="s">
        <v>32</v>
      </c>
      <c r="L845">
        <v>6</v>
      </c>
      <c r="M845" t="s">
        <v>33</v>
      </c>
      <c r="N845">
        <v>60000015461254</v>
      </c>
      <c r="O845">
        <v>60000016462672</v>
      </c>
      <c r="P845">
        <v>140127000000573</v>
      </c>
      <c r="R845" t="s">
        <v>34</v>
      </c>
      <c r="S845" t="s">
        <v>35</v>
      </c>
      <c r="T845" t="s">
        <v>36</v>
      </c>
      <c r="W845" t="s">
        <v>37</v>
      </c>
      <c r="AC845" t="s">
        <v>2571</v>
      </c>
      <c r="AD845" t="s">
        <v>1491</v>
      </c>
      <c r="AE845" s="14" t="str">
        <f t="shared" si="958"/>
        <v>#MP Destaquei ganho CD4 médio 501 baseado estudo 720 frente conceito do novo consenso.Avaliou a informação de forma positiva</v>
      </c>
      <c r="AF845" s="14" t="str">
        <f t="shared" si="968"/>
        <v>#MP Destaquei ganho CD4 médio 501 baseado estudo 720 frente conceito do novo consenso.Avaliou a informação de forma positiva</v>
      </c>
      <c r="AG845" s="14">
        <f t="shared" si="969"/>
        <v>1</v>
      </c>
      <c r="AH845" s="14">
        <f t="shared" ref="AH845:AL845" si="972">IFERROR(FIND("#",$AF845,AG845+1),LEN($AF845)+1)</f>
        <v>125</v>
      </c>
      <c r="AI845" s="14">
        <f t="shared" si="972"/>
        <v>125</v>
      </c>
      <c r="AJ845" s="14">
        <f t="shared" si="972"/>
        <v>125</v>
      </c>
      <c r="AK845" s="14">
        <f t="shared" si="972"/>
        <v>125</v>
      </c>
      <c r="AL845" s="14">
        <f t="shared" si="972"/>
        <v>125</v>
      </c>
      <c r="AM845" s="14" t="str">
        <f t="shared" si="917"/>
        <v>#MP Destaquei ganho CD4 médio 501 baseado estudo 720 frente conceito do novo consenso.Avaliou a informação de forma positiva</v>
      </c>
      <c r="AN845" s="14" t="str">
        <f t="shared" si="918"/>
        <v/>
      </c>
      <c r="AO845" s="14" t="str">
        <f t="shared" si="919"/>
        <v/>
      </c>
      <c r="AP845" s="14" t="str">
        <f t="shared" si="920"/>
        <v/>
      </c>
      <c r="AQ845" s="14" t="str">
        <f t="shared" si="921"/>
        <v/>
      </c>
      <c r="AR845" s="14" t="str">
        <f t="shared" si="922"/>
        <v/>
      </c>
    </row>
    <row r="846" spans="1:44" x14ac:dyDescent="0.25">
      <c r="A846">
        <v>1</v>
      </c>
      <c r="B846" t="s">
        <v>28</v>
      </c>
      <c r="C846">
        <v>392107</v>
      </c>
      <c r="D846" s="40">
        <v>41369.680555555598</v>
      </c>
      <c r="E846" s="40">
        <v>41369.681250000001</v>
      </c>
      <c r="F846" s="40">
        <v>41369.648611111101</v>
      </c>
      <c r="G846" t="s">
        <v>29</v>
      </c>
      <c r="H846">
        <v>60000012394159</v>
      </c>
      <c r="I846" t="s">
        <v>463</v>
      </c>
      <c r="J846" t="s">
        <v>464</v>
      </c>
      <c r="K846" t="s">
        <v>32</v>
      </c>
      <c r="L846">
        <v>6</v>
      </c>
      <c r="M846" t="s">
        <v>33</v>
      </c>
      <c r="N846">
        <v>60000015461254</v>
      </c>
      <c r="O846">
        <v>60000016462672</v>
      </c>
      <c r="P846">
        <v>140127000000516</v>
      </c>
      <c r="R846" t="s">
        <v>34</v>
      </c>
      <c r="S846" t="s">
        <v>35</v>
      </c>
      <c r="T846" t="s">
        <v>36</v>
      </c>
      <c r="W846" t="s">
        <v>37</v>
      </c>
      <c r="AC846" t="s">
        <v>465</v>
      </c>
      <c r="AD846" t="s">
        <v>1452</v>
      </c>
      <c r="AE846" s="14" t="str">
        <f t="shared" si="958"/>
        <v>FALEI DE DIFERENCIAIS DE KLT X ATV, CONCORDOU COM A SUPERIORIDADE.</v>
      </c>
      <c r="AF846" s="14" t="str">
        <f t="shared" si="968"/>
        <v>FALEI DE DIFERENCIAIS DE KLT X ATV, CONCORDOU COM A SUPERIORIDADE.</v>
      </c>
      <c r="AG846" s="14">
        <f t="shared" si="969"/>
        <v>1</v>
      </c>
      <c r="AH846" s="14">
        <f t="shared" ref="AH846:AL846" si="973">IFERROR(FIND("#",$AF846,AG846+1),LEN($AF846)+1)</f>
        <v>67</v>
      </c>
      <c r="AI846" s="14">
        <f t="shared" si="973"/>
        <v>67</v>
      </c>
      <c r="AJ846" s="14">
        <f t="shared" si="973"/>
        <v>67</v>
      </c>
      <c r="AK846" s="14">
        <f t="shared" si="973"/>
        <v>67</v>
      </c>
      <c r="AL846" s="14">
        <f t="shared" si="973"/>
        <v>67</v>
      </c>
      <c r="AM846" s="14" t="str">
        <f t="shared" si="917"/>
        <v>FALEI DE DIFERENCIAIS DE KLT X ATV, CONCORDOU COM A SUPERIORIDADE.</v>
      </c>
      <c r="AN846" s="14" t="str">
        <f t="shared" si="918"/>
        <v/>
      </c>
      <c r="AO846" s="14" t="str">
        <f t="shared" si="919"/>
        <v/>
      </c>
      <c r="AP846" s="14" t="str">
        <f t="shared" si="920"/>
        <v/>
      </c>
      <c r="AQ846" s="14" t="str">
        <f t="shared" si="921"/>
        <v/>
      </c>
      <c r="AR846" s="14" t="str">
        <f t="shared" si="922"/>
        <v/>
      </c>
    </row>
    <row r="847" spans="1:44" x14ac:dyDescent="0.25">
      <c r="A847">
        <v>1</v>
      </c>
      <c r="B847" t="s">
        <v>28</v>
      </c>
      <c r="C847">
        <v>392107</v>
      </c>
      <c r="D847" s="40">
        <v>41369.645833333299</v>
      </c>
      <c r="E847" s="40">
        <v>41369.691666666702</v>
      </c>
      <c r="F847" s="40">
        <v>41369.651388888902</v>
      </c>
      <c r="G847" t="s">
        <v>29</v>
      </c>
      <c r="H847">
        <v>60000012341379</v>
      </c>
      <c r="I847" t="s">
        <v>466</v>
      </c>
      <c r="J847" t="s">
        <v>467</v>
      </c>
      <c r="K847" t="s">
        <v>41</v>
      </c>
      <c r="L847">
        <v>4</v>
      </c>
      <c r="M847" t="s">
        <v>33</v>
      </c>
      <c r="N847">
        <v>60000015461254</v>
      </c>
      <c r="O847">
        <v>60000016462672</v>
      </c>
      <c r="P847">
        <v>140127000000537</v>
      </c>
      <c r="R847" t="s">
        <v>34</v>
      </c>
      <c r="S847" t="s">
        <v>35</v>
      </c>
      <c r="T847" t="s">
        <v>36</v>
      </c>
      <c r="W847" t="s">
        <v>37</v>
      </c>
      <c r="AC847" t="s">
        <v>468</v>
      </c>
      <c r="AD847" t="s">
        <v>1452</v>
      </c>
      <c r="AE847" s="14" t="str">
        <f t="shared" si="958"/>
        <v>FALEI DE INICIO TRATAMENTO NOVO CONSENSO E POTÊNCIA IPs. LEVOU MAIS PRA LINHA DO PERFIL PAC.</v>
      </c>
      <c r="AF847" s="14" t="str">
        <f t="shared" si="968"/>
        <v>FALEI DE INICIO TRATAMENTO NOVO CONSENSO E POTÊNCIA IPs. LEVOU MAIS PRA LINHA DO PERFIL PAC.</v>
      </c>
      <c r="AG847" s="14">
        <f t="shared" si="969"/>
        <v>1</v>
      </c>
      <c r="AH847" s="14">
        <f t="shared" ref="AH847:AL847" si="974">IFERROR(FIND("#",$AF847,AG847+1),LEN($AF847)+1)</f>
        <v>93</v>
      </c>
      <c r="AI847" s="14">
        <f t="shared" si="974"/>
        <v>93</v>
      </c>
      <c r="AJ847" s="14">
        <f t="shared" si="974"/>
        <v>93</v>
      </c>
      <c r="AK847" s="14">
        <f t="shared" si="974"/>
        <v>93</v>
      </c>
      <c r="AL847" s="14">
        <f t="shared" si="974"/>
        <v>93</v>
      </c>
      <c r="AM847" s="14" t="str">
        <f t="shared" si="917"/>
        <v>FALEI DE INICIO TRATAMENTO NOVO CONSENSO E POTÊNCIA IPs. LEVOU MAIS PRA LINHA DO PERFIL PAC.</v>
      </c>
      <c r="AN847" s="14" t="str">
        <f t="shared" si="918"/>
        <v/>
      </c>
      <c r="AO847" s="14" t="str">
        <f t="shared" si="919"/>
        <v/>
      </c>
      <c r="AP847" s="14" t="str">
        <f t="shared" si="920"/>
        <v/>
      </c>
      <c r="AQ847" s="14" t="str">
        <f t="shared" si="921"/>
        <v/>
      </c>
      <c r="AR847" s="14" t="str">
        <f t="shared" si="922"/>
        <v/>
      </c>
    </row>
    <row r="848" spans="1:44" x14ac:dyDescent="0.25">
      <c r="A848">
        <v>1</v>
      </c>
      <c r="B848" t="s">
        <v>28</v>
      </c>
      <c r="C848">
        <v>392107</v>
      </c>
      <c r="D848" s="40">
        <v>41369.583333333299</v>
      </c>
      <c r="E848" s="40">
        <v>41369.6875</v>
      </c>
      <c r="F848" s="40">
        <v>41369.648611111101</v>
      </c>
      <c r="G848" t="s">
        <v>29</v>
      </c>
      <c r="H848">
        <v>60000012276335</v>
      </c>
      <c r="I848" t="s">
        <v>469</v>
      </c>
      <c r="J848" t="s">
        <v>470</v>
      </c>
      <c r="K848" t="s">
        <v>41</v>
      </c>
      <c r="L848">
        <v>4</v>
      </c>
      <c r="M848" t="s">
        <v>33</v>
      </c>
      <c r="N848">
        <v>60000015461254</v>
      </c>
      <c r="O848">
        <v>60000016462672</v>
      </c>
      <c r="P848">
        <v>140127000000530</v>
      </c>
      <c r="R848" t="s">
        <v>34</v>
      </c>
      <c r="S848" t="s">
        <v>35</v>
      </c>
      <c r="T848" t="s">
        <v>36</v>
      </c>
      <c r="W848" t="s">
        <v>37</v>
      </c>
      <c r="AC848" t="s">
        <v>471</v>
      </c>
      <c r="AD848" t="s">
        <v>1452</v>
      </c>
      <c r="AE848" s="14" t="str">
        <f t="shared" si="958"/>
        <v>Falei de posição KLT no consenso e resg de EFV. DISSE QUE KLT E PRIMEIRA OPÇÃO DOS IPs</v>
      </c>
      <c r="AF848" s="14" t="str">
        <f t="shared" si="968"/>
        <v>Falei de posição KLT no consenso e resg de EFV. DISSE QUE KLT E PRIMEIRA OPÇÃO DOS IPs</v>
      </c>
      <c r="AG848" s="14">
        <f t="shared" si="969"/>
        <v>1</v>
      </c>
      <c r="AH848" s="14">
        <f t="shared" ref="AH848:AL848" si="975">IFERROR(FIND("#",$AF848,AG848+1),LEN($AF848)+1)</f>
        <v>87</v>
      </c>
      <c r="AI848" s="14">
        <f t="shared" si="975"/>
        <v>87</v>
      </c>
      <c r="AJ848" s="14">
        <f t="shared" si="975"/>
        <v>87</v>
      </c>
      <c r="AK848" s="14">
        <f t="shared" si="975"/>
        <v>87</v>
      </c>
      <c r="AL848" s="14">
        <f t="shared" si="975"/>
        <v>87</v>
      </c>
      <c r="AM848" s="14" t="str">
        <f t="shared" si="917"/>
        <v>Falei de posição KLT no consenso e resg de EFV. DISSE QUE KLT E PRIMEIRA OPÇÃO DOS IPs</v>
      </c>
      <c r="AN848" s="14" t="str">
        <f t="shared" si="918"/>
        <v/>
      </c>
      <c r="AO848" s="14" t="str">
        <f t="shared" si="919"/>
        <v/>
      </c>
      <c r="AP848" s="14" t="str">
        <f t="shared" si="920"/>
        <v/>
      </c>
      <c r="AQ848" s="14" t="str">
        <f t="shared" si="921"/>
        <v/>
      </c>
      <c r="AR848" s="14" t="str">
        <f t="shared" si="922"/>
        <v/>
      </c>
    </row>
    <row r="849" spans="1:44" x14ac:dyDescent="0.25">
      <c r="A849">
        <v>1</v>
      </c>
      <c r="B849" t="s">
        <v>28</v>
      </c>
      <c r="C849">
        <v>392107</v>
      </c>
      <c r="D849" s="40">
        <v>41369.458333333299</v>
      </c>
      <c r="E849" s="40">
        <v>41369.684027777803</v>
      </c>
      <c r="F849" s="40">
        <v>41369.648611111101</v>
      </c>
      <c r="G849" t="s">
        <v>29</v>
      </c>
      <c r="H849">
        <v>60000012390323</v>
      </c>
      <c r="I849" t="s">
        <v>472</v>
      </c>
      <c r="J849" t="s">
        <v>473</v>
      </c>
      <c r="K849" t="s">
        <v>32</v>
      </c>
      <c r="L849">
        <v>4</v>
      </c>
      <c r="M849" t="s">
        <v>33</v>
      </c>
      <c r="N849">
        <v>60000015461254</v>
      </c>
      <c r="O849">
        <v>60000016462672</v>
      </c>
      <c r="P849">
        <v>140127000000523</v>
      </c>
      <c r="R849" t="s">
        <v>34</v>
      </c>
      <c r="S849" t="s">
        <v>35</v>
      </c>
      <c r="T849" t="s">
        <v>36</v>
      </c>
      <c r="W849" t="s">
        <v>37</v>
      </c>
      <c r="AC849" t="s">
        <v>474</v>
      </c>
      <c r="AD849" t="s">
        <v>1452</v>
      </c>
      <c r="AE849" s="14" t="str">
        <f t="shared" si="958"/>
        <v>Mostrei as vantagens de KLT x ATV .</v>
      </c>
      <c r="AF849" s="14" t="str">
        <f t="shared" si="968"/>
        <v>Mostrei as vantagens de KLT x ATV .</v>
      </c>
      <c r="AG849" s="14">
        <f t="shared" si="969"/>
        <v>1</v>
      </c>
      <c r="AH849" s="14">
        <f t="shared" ref="AH849:AL849" si="976">IFERROR(FIND("#",$AF849,AG849+1),LEN($AF849)+1)</f>
        <v>36</v>
      </c>
      <c r="AI849" s="14">
        <f t="shared" si="976"/>
        <v>36</v>
      </c>
      <c r="AJ849" s="14">
        <f t="shared" si="976"/>
        <v>36</v>
      </c>
      <c r="AK849" s="14">
        <f t="shared" si="976"/>
        <v>36</v>
      </c>
      <c r="AL849" s="14">
        <f t="shared" si="976"/>
        <v>36</v>
      </c>
      <c r="AM849" s="14" t="str">
        <f t="shared" si="917"/>
        <v>Mostrei as vantagens de KLT x ATV .</v>
      </c>
      <c r="AN849" s="14" t="str">
        <f t="shared" si="918"/>
        <v/>
      </c>
      <c r="AO849" s="14" t="str">
        <f t="shared" si="919"/>
        <v/>
      </c>
      <c r="AP849" s="14" t="str">
        <f t="shared" si="920"/>
        <v/>
      </c>
      <c r="AQ849" s="14" t="str">
        <f t="shared" si="921"/>
        <v/>
      </c>
      <c r="AR849" s="14" t="str">
        <f t="shared" si="922"/>
        <v/>
      </c>
    </row>
    <row r="850" spans="1:44" x14ac:dyDescent="0.25">
      <c r="A850">
        <v>1</v>
      </c>
      <c r="B850" t="s">
        <v>28</v>
      </c>
      <c r="C850">
        <v>392107</v>
      </c>
      <c r="D850" s="40">
        <v>41369.416666666701</v>
      </c>
      <c r="E850" s="40">
        <v>41369.679861111101</v>
      </c>
      <c r="F850" s="40">
        <v>41369.648611111101</v>
      </c>
      <c r="G850" t="s">
        <v>29</v>
      </c>
      <c r="H850">
        <v>60000012377143</v>
      </c>
      <c r="I850" t="s">
        <v>475</v>
      </c>
      <c r="J850" t="s">
        <v>476</v>
      </c>
      <c r="K850" t="s">
        <v>32</v>
      </c>
      <c r="L850">
        <v>6</v>
      </c>
      <c r="M850" t="s">
        <v>33</v>
      </c>
      <c r="N850">
        <v>60000015461254</v>
      </c>
      <c r="O850">
        <v>60000016462672</v>
      </c>
      <c r="P850">
        <v>140127000000509</v>
      </c>
      <c r="R850" t="s">
        <v>34</v>
      </c>
      <c r="S850" t="s">
        <v>35</v>
      </c>
      <c r="T850" t="s">
        <v>36</v>
      </c>
      <c r="W850" t="s">
        <v>37</v>
      </c>
      <c r="AC850" t="s">
        <v>477</v>
      </c>
      <c r="AD850" t="s">
        <v>1452</v>
      </c>
      <c r="AE850" s="14" t="str">
        <f t="shared" si="958"/>
        <v>Destaquei ganho de CD4 com KLT. Concordou e não fez comentários.</v>
      </c>
      <c r="AF850" s="14" t="str">
        <f t="shared" si="968"/>
        <v>Destaquei ganho de CD4 com KLT. Concordou e não fez comentários.</v>
      </c>
      <c r="AG850" s="14">
        <f t="shared" si="969"/>
        <v>1</v>
      </c>
      <c r="AH850" s="14">
        <f t="shared" ref="AH850:AL850" si="977">IFERROR(FIND("#",$AF850,AG850+1),LEN($AF850)+1)</f>
        <v>65</v>
      </c>
      <c r="AI850" s="14">
        <f t="shared" si="977"/>
        <v>65</v>
      </c>
      <c r="AJ850" s="14">
        <f t="shared" si="977"/>
        <v>65</v>
      </c>
      <c r="AK850" s="14">
        <f t="shared" si="977"/>
        <v>65</v>
      </c>
      <c r="AL850" s="14">
        <f t="shared" si="977"/>
        <v>65</v>
      </c>
      <c r="AM850" s="14" t="str">
        <f t="shared" si="917"/>
        <v>Destaquei ganho de CD4 com KLT. Concordou e não fez comentários.</v>
      </c>
      <c r="AN850" s="14" t="str">
        <f t="shared" si="918"/>
        <v/>
      </c>
      <c r="AO850" s="14" t="str">
        <f t="shared" si="919"/>
        <v/>
      </c>
      <c r="AP850" s="14" t="str">
        <f t="shared" si="920"/>
        <v/>
      </c>
      <c r="AQ850" s="14" t="str">
        <f t="shared" si="921"/>
        <v/>
      </c>
      <c r="AR850" s="14" t="str">
        <f t="shared" si="922"/>
        <v/>
      </c>
    </row>
    <row r="851" spans="1:44" x14ac:dyDescent="0.25">
      <c r="A851">
        <v>1</v>
      </c>
      <c r="B851" t="s">
        <v>28</v>
      </c>
      <c r="C851">
        <v>392107</v>
      </c>
      <c r="D851" s="40">
        <v>41369.333333333299</v>
      </c>
      <c r="E851" s="40">
        <v>41369.677777777797</v>
      </c>
      <c r="F851" s="40">
        <v>41369.6381944444</v>
      </c>
      <c r="G851" t="s">
        <v>29</v>
      </c>
      <c r="H851">
        <v>60000012291787</v>
      </c>
      <c r="I851" t="s">
        <v>478</v>
      </c>
      <c r="J851" t="s">
        <v>479</v>
      </c>
      <c r="K851" t="s">
        <v>32</v>
      </c>
      <c r="L851">
        <v>6</v>
      </c>
      <c r="M851" t="s">
        <v>33</v>
      </c>
      <c r="N851">
        <v>60000015461254</v>
      </c>
      <c r="O851">
        <v>60000016462672</v>
      </c>
      <c r="P851">
        <v>140127000000502</v>
      </c>
      <c r="R851" t="s">
        <v>34</v>
      </c>
      <c r="S851" t="s">
        <v>35</v>
      </c>
      <c r="T851" t="s">
        <v>36</v>
      </c>
      <c r="W851" t="s">
        <v>37</v>
      </c>
      <c r="AC851" t="s">
        <v>480</v>
      </c>
      <c r="AD851" t="s">
        <v>1452</v>
      </c>
      <c r="AE851" s="14" t="str">
        <f t="shared" si="958"/>
        <v>ABORDEI CD4 &lt;500 E INICIO TRATAMENTO. NÃO FICOU CLARO OPINIÃO.</v>
      </c>
      <c r="AF851" s="14" t="str">
        <f t="shared" si="968"/>
        <v>ABORDEI CD4 &lt;500 E INICIO TRATAMENTO. NÃO FICOU CLARO OPINIÃO.</v>
      </c>
      <c r="AG851" s="14">
        <f t="shared" si="969"/>
        <v>1</v>
      </c>
      <c r="AH851" s="14">
        <f t="shared" ref="AH851:AL851" si="978">IFERROR(FIND("#",$AF851,AG851+1),LEN($AF851)+1)</f>
        <v>63</v>
      </c>
      <c r="AI851" s="14">
        <f t="shared" si="978"/>
        <v>63</v>
      </c>
      <c r="AJ851" s="14">
        <f t="shared" si="978"/>
        <v>63</v>
      </c>
      <c r="AK851" s="14">
        <f t="shared" si="978"/>
        <v>63</v>
      </c>
      <c r="AL851" s="14">
        <f t="shared" si="978"/>
        <v>63</v>
      </c>
      <c r="AM851" s="14" t="str">
        <f t="shared" si="917"/>
        <v>ABORDEI CD4 &lt;500 E INICIO TRATAMENTO. NÃO FICOU CLARO OPINIÃO.</v>
      </c>
      <c r="AN851" s="14" t="str">
        <f t="shared" si="918"/>
        <v/>
      </c>
      <c r="AO851" s="14" t="str">
        <f t="shared" si="919"/>
        <v/>
      </c>
      <c r="AP851" s="14" t="str">
        <f t="shared" si="920"/>
        <v/>
      </c>
      <c r="AQ851" s="14" t="str">
        <f t="shared" si="921"/>
        <v/>
      </c>
      <c r="AR851" s="14" t="str">
        <f t="shared" si="922"/>
        <v/>
      </c>
    </row>
    <row r="852" spans="1:44" x14ac:dyDescent="0.25">
      <c r="A852">
        <v>1</v>
      </c>
      <c r="B852" t="s">
        <v>28</v>
      </c>
      <c r="C852">
        <v>392107</v>
      </c>
      <c r="D852" s="40">
        <v>41368.416666666701</v>
      </c>
      <c r="E852" s="40">
        <v>41369.670833333301</v>
      </c>
      <c r="F852" s="40">
        <v>41369.6381944444</v>
      </c>
      <c r="G852" t="s">
        <v>29</v>
      </c>
      <c r="H852">
        <v>60000012383715</v>
      </c>
      <c r="I852" t="s">
        <v>481</v>
      </c>
      <c r="J852" t="s">
        <v>482</v>
      </c>
      <c r="K852" t="s">
        <v>32</v>
      </c>
      <c r="L852">
        <v>3</v>
      </c>
      <c r="M852" t="s">
        <v>33</v>
      </c>
      <c r="N852">
        <v>60000015461254</v>
      </c>
      <c r="O852">
        <v>60000016462672</v>
      </c>
      <c r="P852">
        <v>140127000000488</v>
      </c>
      <c r="R852" t="s">
        <v>34</v>
      </c>
      <c r="S852" t="s">
        <v>35</v>
      </c>
      <c r="T852" t="s">
        <v>36</v>
      </c>
      <c r="W852" t="s">
        <v>37</v>
      </c>
      <c r="AC852" t="s">
        <v>483</v>
      </c>
      <c r="AD852" t="s">
        <v>1490</v>
      </c>
      <c r="AE852" s="14" t="str">
        <f t="shared" si="958"/>
        <v>Não fez nenhum comentário, falei de algumas diferenciações de JKLT X ATV.</v>
      </c>
      <c r="AF852" s="14" t="str">
        <f t="shared" si="968"/>
        <v>Não fez nenhum comentário, falei de algumas diferenciações de JKLT X ATV.</v>
      </c>
      <c r="AG852" s="14">
        <f t="shared" si="969"/>
        <v>1</v>
      </c>
      <c r="AH852" s="14">
        <f t="shared" ref="AH852:AL852" si="979">IFERROR(FIND("#",$AF852,AG852+1),LEN($AF852)+1)</f>
        <v>74</v>
      </c>
      <c r="AI852" s="14">
        <f t="shared" si="979"/>
        <v>74</v>
      </c>
      <c r="AJ852" s="14">
        <f t="shared" si="979"/>
        <v>74</v>
      </c>
      <c r="AK852" s="14">
        <f t="shared" si="979"/>
        <v>74</v>
      </c>
      <c r="AL852" s="14">
        <f t="shared" si="979"/>
        <v>74</v>
      </c>
      <c r="AM852" s="14" t="str">
        <f t="shared" si="917"/>
        <v>Não fez nenhum comentário, falei de algumas diferenciações de JKLT X ATV.</v>
      </c>
      <c r="AN852" s="14" t="str">
        <f t="shared" si="918"/>
        <v/>
      </c>
      <c r="AO852" s="14" t="str">
        <f t="shared" si="919"/>
        <v/>
      </c>
      <c r="AP852" s="14" t="str">
        <f t="shared" si="920"/>
        <v/>
      </c>
      <c r="AQ852" s="14" t="str">
        <f t="shared" si="921"/>
        <v/>
      </c>
      <c r="AR852" s="14" t="str">
        <f t="shared" si="922"/>
        <v/>
      </c>
    </row>
    <row r="853" spans="1:44" x14ac:dyDescent="0.25">
      <c r="A853">
        <v>1</v>
      </c>
      <c r="B853" t="s">
        <v>28</v>
      </c>
      <c r="C853">
        <v>392107</v>
      </c>
      <c r="D853" s="40">
        <v>41368.375</v>
      </c>
      <c r="E853" s="40">
        <v>41368.435416666704</v>
      </c>
      <c r="F853" s="40">
        <v>41368.4375</v>
      </c>
      <c r="G853" t="s">
        <v>29</v>
      </c>
      <c r="H853">
        <v>60000012267203</v>
      </c>
      <c r="I853" t="s">
        <v>484</v>
      </c>
      <c r="J853" t="s">
        <v>485</v>
      </c>
      <c r="K853" t="s">
        <v>32</v>
      </c>
      <c r="L853">
        <v>3</v>
      </c>
      <c r="M853" t="s">
        <v>33</v>
      </c>
      <c r="N853">
        <v>60000015461254</v>
      </c>
      <c r="O853">
        <v>60000016462672</v>
      </c>
      <c r="P853">
        <v>140127000000353</v>
      </c>
      <c r="R853" t="s">
        <v>34</v>
      </c>
      <c r="S853" t="s">
        <v>35</v>
      </c>
      <c r="T853" t="s">
        <v>36</v>
      </c>
      <c r="W853" t="s">
        <v>37</v>
      </c>
      <c r="AC853" t="s">
        <v>486</v>
      </c>
      <c r="AD853" t="s">
        <v>1490</v>
      </c>
      <c r="AE853" s="14" t="str">
        <f t="shared" si="958"/>
        <v>#MP ENTREGUEI MATEIAL DE ESTEVÃO PORTELA, DISSE DA IMPORTÂNCIA DAS OPINIÕES.AJUDA A AUMENTAR ARGUMENTAÇÃO AOS PACIENTES.FIZ UM DIFERENCIAL ENRE KLT X ATV, MOSTREI AS VANTAGENS PRINCIPALMENTE PROTEÇÃO GÁSTRICA E ADM COM OU SEM LIMENTOS.</v>
      </c>
      <c r="AF853" s="14" t="str">
        <f t="shared" si="968"/>
        <v>#MP ENTREGUEI MATEIAL DE ESTEVÃO PORTELA, DISSE DA IMPORTÂNCIA DAS OPINIÕES.AJUDA A AUMENTAR ARGUMENTAÇÃO AOS PACIENTES.FIZ UM DIFERENCIAL ENRE KLT X ATV, MOSTREI AS VANTAGENS PRINCIPALMENTE PROTEÇÃO GÁSTRICA E ADM COM OU SEM LIMENTOS.</v>
      </c>
      <c r="AG853" s="14">
        <f t="shared" si="969"/>
        <v>1</v>
      </c>
      <c r="AH853" s="14">
        <f t="shared" ref="AH853:AL853" si="980">IFERROR(FIND("#",$AF853,AG853+1),LEN($AF853)+1)</f>
        <v>236</v>
      </c>
      <c r="AI853" s="14">
        <f t="shared" si="980"/>
        <v>236</v>
      </c>
      <c r="AJ853" s="14">
        <f t="shared" si="980"/>
        <v>236</v>
      </c>
      <c r="AK853" s="14">
        <f t="shared" si="980"/>
        <v>236</v>
      </c>
      <c r="AL853" s="14">
        <f t="shared" si="980"/>
        <v>236</v>
      </c>
      <c r="AM853" s="14" t="str">
        <f t="shared" si="917"/>
        <v>#MP ENTREGUEI MATEIAL DE ESTEVÃO PORTELA, DISSE DA IMPORTÂNCIA DAS OPINIÕES.AJUDA A AUMENTAR ARGUMENTAÇÃO AOS PACIENTES.FIZ UM DIFERENCIAL ENRE KLT X ATV, MOSTREI AS VANTAGENS PRINCIPALMENTE PROTEÇÃO GÁSTRICA E ADM COM OU SEM LIMENTOS.</v>
      </c>
      <c r="AN853" s="14" t="str">
        <f t="shared" si="918"/>
        <v/>
      </c>
      <c r="AO853" s="14" t="str">
        <f t="shared" si="919"/>
        <v/>
      </c>
      <c r="AP853" s="14" t="str">
        <f t="shared" si="920"/>
        <v/>
      </c>
      <c r="AQ853" s="14" t="str">
        <f t="shared" si="921"/>
        <v/>
      </c>
      <c r="AR853" s="14" t="str">
        <f t="shared" si="922"/>
        <v/>
      </c>
    </row>
    <row r="854" spans="1:44" x14ac:dyDescent="0.25">
      <c r="A854">
        <v>1</v>
      </c>
      <c r="B854" t="s">
        <v>28</v>
      </c>
      <c r="C854">
        <v>392107</v>
      </c>
      <c r="D854" s="40">
        <v>41368.333333333299</v>
      </c>
      <c r="E854" s="40">
        <v>41368.431944444397</v>
      </c>
      <c r="F854" s="40">
        <v>41368.4375</v>
      </c>
      <c r="G854" t="s">
        <v>29</v>
      </c>
      <c r="H854">
        <v>60000012571179</v>
      </c>
      <c r="I854" t="s">
        <v>487</v>
      </c>
      <c r="J854" t="s">
        <v>488</v>
      </c>
      <c r="K854" t="s">
        <v>32</v>
      </c>
      <c r="L854">
        <v>3</v>
      </c>
      <c r="M854" t="s">
        <v>33</v>
      </c>
      <c r="N854">
        <v>60000015461254</v>
      </c>
      <c r="O854">
        <v>60000016462672</v>
      </c>
      <c r="P854">
        <v>140127000000346</v>
      </c>
      <c r="R854" t="s">
        <v>34</v>
      </c>
      <c r="S854" t="s">
        <v>35</v>
      </c>
      <c r="T854" t="s">
        <v>36</v>
      </c>
      <c r="W854" t="s">
        <v>37</v>
      </c>
      <c r="AC854" t="s">
        <v>489</v>
      </c>
      <c r="AD854" t="s">
        <v>1490</v>
      </c>
      <c r="AE854" s="14" t="str">
        <f t="shared" si="958"/>
        <v>#MP ACHA IMPORTANTE COMENTÁRIOS SOBRE ASSUNTOS DO NOVO CONSENSO DISSE QUE A RESISTÊNCIA DE CASAIS SORODISCORDANTES E GRANDE E GOSTOU DO MATERIAL DE ESTEVÃO PORTELA.FIZ UM DIFERENCIAL DE KLT X ATV PRINCIPALMENTE NA FACILIDADE DE TRATAMENTO.</v>
      </c>
      <c r="AF854" s="14" t="str">
        <f t="shared" si="968"/>
        <v>#MP ACHA IMPORTANTE COMENTÁRIOS SOBRE ASSUNTOS DO NOVO CONSENSO DISSE QUE A RESISTÊNCIA DE CASAIS SORODISCORDANTES E GRANDE E GOSTOU DO MATERIAL DE ESTEVÃO PORTELA.FIZ UM DIFERENCIAL DE KLT X ATV PRINCIPALMENTE NA FACILIDADE DE TRATAMENTO.</v>
      </c>
      <c r="AG854" s="14">
        <f t="shared" si="969"/>
        <v>1</v>
      </c>
      <c r="AH854" s="14">
        <f t="shared" ref="AH854:AL854" si="981">IFERROR(FIND("#",$AF854,AG854+1),LEN($AF854)+1)</f>
        <v>240</v>
      </c>
      <c r="AI854" s="14">
        <f t="shared" si="981"/>
        <v>240</v>
      </c>
      <c r="AJ854" s="14">
        <f t="shared" si="981"/>
        <v>240</v>
      </c>
      <c r="AK854" s="14">
        <f t="shared" si="981"/>
        <v>240</v>
      </c>
      <c r="AL854" s="14">
        <f t="shared" si="981"/>
        <v>240</v>
      </c>
      <c r="AM854" s="14" t="str">
        <f t="shared" si="917"/>
        <v>#MP ACHA IMPORTANTE COMENTÁRIOS SOBRE ASSUNTOS DO NOVO CONSENSO DISSE QUE A RESISTÊNCIA DE CASAIS SORODISCORDANTES E GRANDE E GOSTOU DO MATERIAL DE ESTEVÃO PORTELA.FIZ UM DIFERENCIAL DE KLT X ATV PRINCIPALMENTE NA FACILIDADE DE TRATAMENTO.</v>
      </c>
      <c r="AN854" s="14" t="str">
        <f t="shared" si="918"/>
        <v/>
      </c>
      <c r="AO854" s="14" t="str">
        <f t="shared" si="919"/>
        <v/>
      </c>
      <c r="AP854" s="14" t="str">
        <f t="shared" si="920"/>
        <v/>
      </c>
      <c r="AQ854" s="14" t="str">
        <f t="shared" si="921"/>
        <v/>
      </c>
      <c r="AR854" s="14" t="str">
        <f t="shared" si="922"/>
        <v/>
      </c>
    </row>
    <row r="855" spans="1:44" x14ac:dyDescent="0.25">
      <c r="A855">
        <v>1</v>
      </c>
      <c r="B855" t="s">
        <v>28</v>
      </c>
      <c r="C855">
        <v>392107</v>
      </c>
      <c r="D855" s="40">
        <v>41367.666666666701</v>
      </c>
      <c r="E855" s="40">
        <v>41369.675000000003</v>
      </c>
      <c r="F855" s="40">
        <v>41369.6381944444</v>
      </c>
      <c r="G855" t="s">
        <v>29</v>
      </c>
      <c r="H855">
        <v>60000012392831</v>
      </c>
      <c r="I855" t="s">
        <v>490</v>
      </c>
      <c r="J855" t="s">
        <v>491</v>
      </c>
      <c r="K855" t="s">
        <v>32</v>
      </c>
      <c r="L855">
        <v>6</v>
      </c>
      <c r="M855" t="s">
        <v>33</v>
      </c>
      <c r="N855">
        <v>60000015461254</v>
      </c>
      <c r="O855">
        <v>60000016462672</v>
      </c>
      <c r="P855">
        <v>140127000000495</v>
      </c>
      <c r="R855" t="s">
        <v>34</v>
      </c>
      <c r="S855" t="s">
        <v>35</v>
      </c>
      <c r="T855" t="s">
        <v>36</v>
      </c>
      <c r="W855" t="s">
        <v>37</v>
      </c>
      <c r="AC855" t="s">
        <v>492</v>
      </c>
      <c r="AD855" t="s">
        <v>1490</v>
      </c>
      <c r="AE855" s="14" t="str">
        <f t="shared" si="958"/>
        <v>#SOL SOLICITOU PATROCÍNIO BRASILEIRO INFECTO. PASSAGEM AÉREA.#MP ENTREGUEI MATERIAL DO ESTEVÃO PORTELA ACHOU POSITIVO A CONTRIBUIÇÃO DO MATERIAL.</v>
      </c>
      <c r="AF855" s="14" t="str">
        <f t="shared" si="968"/>
        <v>#SOL SOLICITOU PATROCÍNIO BRASILEIRO INFECTO. PASSAGEM AÉREA.#MP ENTREGUEI MATERIAL DO ESTEVÃO PORTELA ACHOU POSITIVO A CONTRIBUIÇÃO DO MATERIAL.</v>
      </c>
      <c r="AG855" s="14">
        <f t="shared" si="969"/>
        <v>1</v>
      </c>
      <c r="AH855" s="14">
        <f t="shared" ref="AH855:AL855" si="982">IFERROR(FIND("#",$AF855,AG855+1),LEN($AF855)+1)</f>
        <v>62</v>
      </c>
      <c r="AI855" s="14">
        <f t="shared" si="982"/>
        <v>146</v>
      </c>
      <c r="AJ855" s="14">
        <f t="shared" si="982"/>
        <v>146</v>
      </c>
      <c r="AK855" s="14">
        <f t="shared" si="982"/>
        <v>146</v>
      </c>
      <c r="AL855" s="14">
        <f t="shared" si="982"/>
        <v>146</v>
      </c>
      <c r="AM855" s="14" t="str">
        <f t="shared" si="917"/>
        <v>#SOL SOLICITOU PATROCÍNIO BRASILEIRO INFECTO. PASSAGEM AÉREA.#</v>
      </c>
      <c r="AN855" s="14" t="str">
        <f t="shared" si="918"/>
        <v>#MP ENTREGUEI MATERIAL DO ESTEVÃO PORTELA ACHOU POSITIVO A CONTRIBUIÇÃO DO MATERIAL.</v>
      </c>
      <c r="AO855" s="14" t="str">
        <f t="shared" si="919"/>
        <v/>
      </c>
      <c r="AP855" s="14" t="str">
        <f t="shared" si="920"/>
        <v/>
      </c>
      <c r="AQ855" s="14" t="str">
        <f t="shared" si="921"/>
        <v/>
      </c>
      <c r="AR855" s="14" t="str">
        <f t="shared" si="922"/>
        <v/>
      </c>
    </row>
    <row r="856" spans="1:44" x14ac:dyDescent="0.25">
      <c r="A856">
        <v>1</v>
      </c>
      <c r="B856" t="s">
        <v>28</v>
      </c>
      <c r="C856">
        <v>392107</v>
      </c>
      <c r="D856" s="40">
        <v>41367.5</v>
      </c>
      <c r="E856" s="40">
        <v>41367.599999999999</v>
      </c>
      <c r="F856" s="40">
        <v>41367.607638888898</v>
      </c>
      <c r="G856" t="s">
        <v>29</v>
      </c>
      <c r="H856">
        <v>60000012480283</v>
      </c>
      <c r="I856" t="s">
        <v>493</v>
      </c>
      <c r="J856" t="s">
        <v>4963</v>
      </c>
      <c r="K856" t="s">
        <v>32</v>
      </c>
      <c r="L856">
        <v>4</v>
      </c>
      <c r="M856" t="s">
        <v>33</v>
      </c>
      <c r="N856">
        <v>60000015461254</v>
      </c>
      <c r="O856">
        <v>60000016462672</v>
      </c>
      <c r="P856">
        <v>140127000000285</v>
      </c>
      <c r="R856" t="s">
        <v>34</v>
      </c>
      <c r="S856" t="s">
        <v>35</v>
      </c>
      <c r="T856" t="s">
        <v>36</v>
      </c>
      <c r="W856" t="s">
        <v>37</v>
      </c>
      <c r="AC856" t="s">
        <v>494</v>
      </c>
      <c r="AD856" t="s">
        <v>1490</v>
      </c>
      <c r="AE856" s="14" t="str">
        <f t="shared" si="958"/>
        <v>#MP ENTREGUEI MATERIAL ESTEVÃO PORTELA, DISSE QUE MUITO IMPORTANTE E CASAIS NÃO TEM CRIADO RESISTÊNCIA AO INICIAR TRATAMENTO. FALEI DIFERENCIAÇÃO DE KLT X ATV PAC HSH.</v>
      </c>
      <c r="AF856" s="14" t="str">
        <f t="shared" si="968"/>
        <v>#MP ENTREGUEI MATERIAL ESTEVÃO PORTELA, DISSE QUE MUITO IMPORTANTE E CASAIS NÃO TEM CRIADO RESISTÊNCIA AO INICIAR TRATAMENTO. FALEI DIFERENCIAÇÃO DE KLT X ATV PAC HSH.</v>
      </c>
      <c r="AG856" s="14">
        <f t="shared" si="969"/>
        <v>1</v>
      </c>
      <c r="AH856" s="14">
        <f t="shared" ref="AH856:AL856" si="983">IFERROR(FIND("#",$AF856,AG856+1),LEN($AF856)+1)</f>
        <v>168</v>
      </c>
      <c r="AI856" s="14">
        <f t="shared" si="983"/>
        <v>168</v>
      </c>
      <c r="AJ856" s="14">
        <f t="shared" si="983"/>
        <v>168</v>
      </c>
      <c r="AK856" s="14">
        <f t="shared" si="983"/>
        <v>168</v>
      </c>
      <c r="AL856" s="14">
        <f t="shared" si="983"/>
        <v>168</v>
      </c>
      <c r="AM856" s="14" t="str">
        <f t="shared" si="917"/>
        <v>#MP ENTREGUEI MATERIAL ESTEVÃO PORTELA, DISSE QUE MUITO IMPORTANTE E CASAIS NÃO TEM CRIADO RESISTÊNCIA AO INICIAR TRATAMENTO. FALEI DIFERENCIAÇÃO DE KLT X ATV PAC HSH.</v>
      </c>
      <c r="AN856" s="14" t="str">
        <f t="shared" si="918"/>
        <v/>
      </c>
      <c r="AO856" s="14" t="str">
        <f t="shared" si="919"/>
        <v/>
      </c>
      <c r="AP856" s="14" t="str">
        <f t="shared" si="920"/>
        <v/>
      </c>
      <c r="AQ856" s="14" t="str">
        <f t="shared" si="921"/>
        <v/>
      </c>
      <c r="AR856" s="14" t="str">
        <f t="shared" si="922"/>
        <v/>
      </c>
    </row>
    <row r="857" spans="1:44" x14ac:dyDescent="0.25">
      <c r="A857">
        <v>1</v>
      </c>
      <c r="B857" t="s">
        <v>28</v>
      </c>
      <c r="C857">
        <v>392107</v>
      </c>
      <c r="D857" s="40">
        <v>41367.395833333299</v>
      </c>
      <c r="E857" s="40">
        <v>41367.443055555603</v>
      </c>
      <c r="F857" s="40">
        <v>41367.559722222199</v>
      </c>
      <c r="G857" t="s">
        <v>29</v>
      </c>
      <c r="H857">
        <v>60000012561747</v>
      </c>
      <c r="I857" t="s">
        <v>495</v>
      </c>
      <c r="J857" t="s">
        <v>4966</v>
      </c>
      <c r="K857" t="s">
        <v>32</v>
      </c>
      <c r="L857">
        <v>6</v>
      </c>
      <c r="M857" t="s">
        <v>33</v>
      </c>
      <c r="N857">
        <v>60000015461254</v>
      </c>
      <c r="O857">
        <v>60000016462672</v>
      </c>
      <c r="P857">
        <v>140127000000180</v>
      </c>
      <c r="R857" t="s">
        <v>34</v>
      </c>
      <c r="S857" t="s">
        <v>35</v>
      </c>
      <c r="T857" t="s">
        <v>36</v>
      </c>
      <c r="W857" t="s">
        <v>37</v>
      </c>
      <c r="AC857" t="s">
        <v>496</v>
      </c>
      <c r="AD857" t="s">
        <v>1490</v>
      </c>
      <c r="AE857" s="14" t="str">
        <f t="shared" si="958"/>
        <v>#MP ENTREGUEI MATERIAL DE ESTEVÃO, DISSE QUE JÁ INICIA O QUANTO ANTES EM CASAIS DORODISCORDANTES.FIZ UM DIFERENCIAL ENTRE KLT X ATV, FICOU UM POUCO DESCONFORTÁVEL COM RELAÇÃO AS VANTAGENS DE KLT E CONFESSOU QUE TEM USADO ATV MAS TEM MUDADO EM FUNÇÃO DE ICTERÍCIA.</v>
      </c>
      <c r="AF857" s="14" t="str">
        <f t="shared" si="968"/>
        <v>#MP ENTREGUEI MATERIAL DE ESTEVÃO, DISSE QUE JÁ INICIA O QUANTO ANTES EM CASAIS DORODISCORDANTES.FIZ UM DIFERENCIAL ENTRE KLT X ATV, FICOU UM POUCO DESCONFORTÁVEL COM RELAÇÃO AS VANTAGENS DE KLT E CONFESSOU QUE TEM USADO ATV MAS TEM MUDADO EM FUNÇÃO DE ICTERÍCIA.</v>
      </c>
      <c r="AG857" s="14">
        <f t="shared" si="969"/>
        <v>1</v>
      </c>
      <c r="AH857" s="14">
        <f t="shared" ref="AH857:AL857" si="984">IFERROR(FIND("#",$AF857,AG857+1),LEN($AF857)+1)</f>
        <v>264</v>
      </c>
      <c r="AI857" s="14">
        <f t="shared" si="984"/>
        <v>264</v>
      </c>
      <c r="AJ857" s="14">
        <f t="shared" si="984"/>
        <v>264</v>
      </c>
      <c r="AK857" s="14">
        <f t="shared" si="984"/>
        <v>264</v>
      </c>
      <c r="AL857" s="14">
        <f t="shared" si="984"/>
        <v>264</v>
      </c>
      <c r="AM857" s="14" t="str">
        <f t="shared" si="917"/>
        <v>#MP ENTREGUEI MATERIAL DE ESTEVÃO, DISSE QUE JÁ INICIA O QUANTO ANTES EM CASAIS DORODISCORDANTES.FIZ UM DIFERENCIAL ENTRE KLT X ATV, FICOU UM POUCO DESCONFORTÁVEL COM RELAÇÃO AS VANTAGENS DE KLT E CONFESSOU QUE TEM USADO ATV MAS TEM MUDADO EM FUNÇÃO DE ICTERÍCIA.</v>
      </c>
      <c r="AN857" s="14" t="str">
        <f t="shared" si="918"/>
        <v/>
      </c>
      <c r="AO857" s="14" t="str">
        <f t="shared" si="919"/>
        <v/>
      </c>
      <c r="AP857" s="14" t="str">
        <f t="shared" si="920"/>
        <v/>
      </c>
      <c r="AQ857" s="14" t="str">
        <f t="shared" si="921"/>
        <v/>
      </c>
      <c r="AR857" s="14" t="str">
        <f t="shared" si="922"/>
        <v/>
      </c>
    </row>
    <row r="858" spans="1:44" x14ac:dyDescent="0.25">
      <c r="A858">
        <v>1</v>
      </c>
      <c r="B858" t="s">
        <v>28</v>
      </c>
      <c r="C858">
        <v>392107</v>
      </c>
      <c r="D858" s="40">
        <v>41366.6118055556</v>
      </c>
      <c r="E858" s="40">
        <v>41366.613194444399</v>
      </c>
      <c r="F858" s="40">
        <v>41366.733333333301</v>
      </c>
      <c r="G858" t="s">
        <v>29</v>
      </c>
      <c r="H858">
        <v>60000012380019</v>
      </c>
      <c r="I858" t="s">
        <v>497</v>
      </c>
      <c r="J858" t="s">
        <v>498</v>
      </c>
      <c r="K858" t="s">
        <v>41</v>
      </c>
      <c r="L858">
        <v>4</v>
      </c>
      <c r="M858" t="s">
        <v>33</v>
      </c>
      <c r="N858">
        <v>60000015461254</v>
      </c>
      <c r="O858">
        <v>60000016462672</v>
      </c>
      <c r="P858">
        <v>140127000000081</v>
      </c>
      <c r="R858" t="s">
        <v>34</v>
      </c>
      <c r="S858" t="s">
        <v>35</v>
      </c>
      <c r="T858" t="s">
        <v>36</v>
      </c>
      <c r="W858" t="s">
        <v>37</v>
      </c>
      <c r="AC858" t="s">
        <v>499</v>
      </c>
      <c r="AD858" t="s">
        <v>1490</v>
      </c>
      <c r="AE858" s="14" t="str">
        <f t="shared" si="958"/>
        <v>#MP ENTREGUEI MATERIAL CICLO 2 DISSE QUE SEMPRE E IMPORTANTE PARA ATUALIZAÇÃO.</v>
      </c>
      <c r="AF858" s="14" t="str">
        <f t="shared" si="968"/>
        <v>#MP ENTREGUEI MATERIAL CICLO 2 DISSE QUE SEMPRE E IMPORTANTE PARA ATUALIZAÇÃO.</v>
      </c>
      <c r="AG858" s="14">
        <f t="shared" si="969"/>
        <v>1</v>
      </c>
      <c r="AH858" s="14">
        <f t="shared" ref="AH858:AL858" si="985">IFERROR(FIND("#",$AF858,AG858+1),LEN($AF858)+1)</f>
        <v>79</v>
      </c>
      <c r="AI858" s="14">
        <f t="shared" si="985"/>
        <v>79</v>
      </c>
      <c r="AJ858" s="14">
        <f t="shared" si="985"/>
        <v>79</v>
      </c>
      <c r="AK858" s="14">
        <f t="shared" si="985"/>
        <v>79</v>
      </c>
      <c r="AL858" s="14">
        <f t="shared" si="985"/>
        <v>79</v>
      </c>
      <c r="AM858" s="14" t="str">
        <f t="shared" si="917"/>
        <v>#MP ENTREGUEI MATERIAL CICLO 2 DISSE QUE SEMPRE E IMPORTANTE PARA ATUALIZAÇÃO.</v>
      </c>
      <c r="AN858" s="14" t="str">
        <f t="shared" si="918"/>
        <v/>
      </c>
      <c r="AO858" s="14" t="str">
        <f t="shared" si="919"/>
        <v/>
      </c>
      <c r="AP858" s="14" t="str">
        <f t="shared" si="920"/>
        <v/>
      </c>
      <c r="AQ858" s="14" t="str">
        <f t="shared" si="921"/>
        <v/>
      </c>
      <c r="AR858" s="14" t="str">
        <f t="shared" si="922"/>
        <v/>
      </c>
    </row>
    <row r="859" spans="1:44" x14ac:dyDescent="0.25">
      <c r="A859">
        <v>1</v>
      </c>
      <c r="B859" t="s">
        <v>28</v>
      </c>
      <c r="C859">
        <v>392107</v>
      </c>
      <c r="D859" s="40">
        <v>41366.608333333301</v>
      </c>
      <c r="E859" s="40">
        <v>41366.611111111102</v>
      </c>
      <c r="F859" s="40">
        <v>41366.733333333301</v>
      </c>
      <c r="G859" t="s">
        <v>29</v>
      </c>
      <c r="H859">
        <v>60000012404751</v>
      </c>
      <c r="I859" t="s">
        <v>500</v>
      </c>
      <c r="J859" t="s">
        <v>501</v>
      </c>
      <c r="K859" t="s">
        <v>32</v>
      </c>
      <c r="L859">
        <v>6</v>
      </c>
      <c r="M859" t="s">
        <v>33</v>
      </c>
      <c r="N859">
        <v>60000015461254</v>
      </c>
      <c r="O859">
        <v>60000016462672</v>
      </c>
      <c r="P859">
        <v>140127000000074</v>
      </c>
      <c r="R859" t="s">
        <v>34</v>
      </c>
      <c r="S859" t="s">
        <v>35</v>
      </c>
      <c r="T859" t="s">
        <v>36</v>
      </c>
      <c r="W859" t="s">
        <v>37</v>
      </c>
      <c r="AC859" t="s">
        <v>502</v>
      </c>
      <c r="AD859" t="s">
        <v>1490</v>
      </c>
      <c r="AE859" s="14" t="str">
        <f t="shared" si="958"/>
        <v>#MP FALEI DE PAC SORO DISCORDANTE ESTEVÃO PORTELA, COMENTOU A IMPORTÂNCIA DA ARGUMENTAÇÃO CONSISTENTE. DISSE QUE O MATERIAL PODERIA AJUDA-LA.</v>
      </c>
      <c r="AF859" s="14" t="str">
        <f t="shared" si="968"/>
        <v>#MP FALEI DE PAC SORO DISCORDANTE ESTEVÃO PORTELA, COMENTOU A IMPORTÂNCIA DA ARGUMENTAÇÃO CONSISTENTE. DISSE QUE O MATERIAL PODERIA AJUDA-LA.</v>
      </c>
      <c r="AG859" s="14">
        <f t="shared" si="969"/>
        <v>1</v>
      </c>
      <c r="AH859" s="14">
        <f t="shared" ref="AH859:AL859" si="986">IFERROR(FIND("#",$AF859,AG859+1),LEN($AF859)+1)</f>
        <v>142</v>
      </c>
      <c r="AI859" s="14">
        <f t="shared" si="986"/>
        <v>142</v>
      </c>
      <c r="AJ859" s="14">
        <f t="shared" si="986"/>
        <v>142</v>
      </c>
      <c r="AK859" s="14">
        <f t="shared" si="986"/>
        <v>142</v>
      </c>
      <c r="AL859" s="14">
        <f t="shared" si="986"/>
        <v>142</v>
      </c>
      <c r="AM859" s="14" t="str">
        <f t="shared" si="917"/>
        <v>#MP FALEI DE PAC SORO DISCORDANTE ESTEVÃO PORTELA, COMENTOU A IMPORTÂNCIA DA ARGUMENTAÇÃO CONSISTENTE. DISSE QUE O MATERIAL PODERIA AJUDA-LA.</v>
      </c>
      <c r="AN859" s="14" t="str">
        <f t="shared" si="918"/>
        <v/>
      </c>
      <c r="AO859" s="14" t="str">
        <f t="shared" si="919"/>
        <v/>
      </c>
      <c r="AP859" s="14" t="str">
        <f t="shared" si="920"/>
        <v/>
      </c>
      <c r="AQ859" s="14" t="str">
        <f t="shared" si="921"/>
        <v/>
      </c>
      <c r="AR859" s="14" t="str">
        <f t="shared" si="922"/>
        <v/>
      </c>
    </row>
    <row r="860" spans="1:44" x14ac:dyDescent="0.25">
      <c r="A860">
        <v>1</v>
      </c>
      <c r="B860" t="s">
        <v>28</v>
      </c>
      <c r="C860">
        <v>392107</v>
      </c>
      <c r="D860" s="40">
        <v>41366.333333333299</v>
      </c>
      <c r="E860" s="40">
        <v>41366.567361111098</v>
      </c>
      <c r="F860" s="40">
        <v>41366.733333333301</v>
      </c>
      <c r="G860" t="s">
        <v>29</v>
      </c>
      <c r="H860">
        <v>60000012528139</v>
      </c>
      <c r="I860" t="s">
        <v>503</v>
      </c>
      <c r="J860" t="s">
        <v>504</v>
      </c>
      <c r="K860" t="s">
        <v>32</v>
      </c>
      <c r="L860">
        <v>6</v>
      </c>
      <c r="M860" t="s">
        <v>33</v>
      </c>
      <c r="N860">
        <v>60000015461254</v>
      </c>
      <c r="O860">
        <v>60000016462672</v>
      </c>
      <c r="P860">
        <v>140127000000060</v>
      </c>
      <c r="R860" t="s">
        <v>34</v>
      </c>
      <c r="S860" t="s">
        <v>35</v>
      </c>
      <c r="T860" t="s">
        <v>36</v>
      </c>
      <c r="W860" t="s">
        <v>37</v>
      </c>
      <c r="AC860" t="s">
        <v>505</v>
      </c>
      <c r="AD860" t="s">
        <v>1490</v>
      </c>
      <c r="AE860" s="14" t="str">
        <f t="shared" si="958"/>
        <v>ABORDEI KLT X ATV FALEI DE INIB DE B DE PRÓTONS USO COM ATV, DISSE QUE UM GRANDE PROBLEMA .#MP. GOSTOU DO MATERIAL SOBRE PAC SORADISCORDANTE DO ESTEVÃO AVALIOU COMO OPORTUNO EM FUNÇÃO DO TEMA SOBRE O NOVO CONSESO.</v>
      </c>
      <c r="AF860" s="14" t="str">
        <f t="shared" si="968"/>
        <v>ABORDEI KLT X ATV FALEI DE INIB DE B DE PRÓTONS USO COM ATV, DISSE QUE UM GRANDE PROBLEMA .#MP. GOSTOU DO MATERIAL SOBRE PAC SORADISCORDANTE DO ESTEVÃO AVALIOU COMO OPORTUNO EM FUNÇÃO DO TEMA SOBRE O NOVO CONSESO.</v>
      </c>
      <c r="AG860" s="14">
        <f t="shared" si="969"/>
        <v>92</v>
      </c>
      <c r="AH860" s="14">
        <f t="shared" ref="AH860:AL860" si="987">IFERROR(FIND("#",$AF860,AG860+1),LEN($AF860)+1)</f>
        <v>214</v>
      </c>
      <c r="AI860" s="14">
        <f t="shared" si="987"/>
        <v>214</v>
      </c>
      <c r="AJ860" s="14">
        <f t="shared" si="987"/>
        <v>214</v>
      </c>
      <c r="AK860" s="14">
        <f t="shared" si="987"/>
        <v>214</v>
      </c>
      <c r="AL860" s="14">
        <f t="shared" si="987"/>
        <v>214</v>
      </c>
      <c r="AM860" s="14" t="str">
        <f t="shared" si="917"/>
        <v>#MP. GOSTOU DO MATERIAL SOBRE PAC SORADISCORDANTE DO ESTEVÃO AVALIOU COMO OPORTUNO EM FUNÇÃO DO TEMA SOBRE O NOVO CONSESO.</v>
      </c>
      <c r="AN860" s="14" t="str">
        <f t="shared" si="918"/>
        <v/>
      </c>
      <c r="AO860" s="14" t="str">
        <f t="shared" si="919"/>
        <v/>
      </c>
      <c r="AP860" s="14" t="str">
        <f t="shared" si="920"/>
        <v/>
      </c>
      <c r="AQ860" s="14" t="str">
        <f t="shared" si="921"/>
        <v/>
      </c>
      <c r="AR860" s="14" t="str">
        <f t="shared" si="922"/>
        <v/>
      </c>
    </row>
    <row r="861" spans="1:44" x14ac:dyDescent="0.25">
      <c r="A861">
        <v>1</v>
      </c>
      <c r="B861" t="s">
        <v>28</v>
      </c>
      <c r="C861">
        <v>392107</v>
      </c>
      <c r="D861" s="40">
        <v>41365.882638888899</v>
      </c>
      <c r="E861" s="40">
        <v>41365.887499999997</v>
      </c>
      <c r="F861" s="40">
        <v>41365.895138888904</v>
      </c>
      <c r="G861" t="s">
        <v>29</v>
      </c>
      <c r="H861">
        <v>60000012584747</v>
      </c>
      <c r="I861" t="s">
        <v>506</v>
      </c>
      <c r="J861" t="s">
        <v>507</v>
      </c>
      <c r="K861" t="s">
        <v>41</v>
      </c>
      <c r="L861">
        <v>3</v>
      </c>
      <c r="M861" t="s">
        <v>33</v>
      </c>
      <c r="N861">
        <v>60000015461254</v>
      </c>
      <c r="O861">
        <v>60000016462672</v>
      </c>
      <c r="P861">
        <v>140127000000025</v>
      </c>
      <c r="R861" t="s">
        <v>34</v>
      </c>
      <c r="S861" t="s">
        <v>35</v>
      </c>
      <c r="T861" t="s">
        <v>36</v>
      </c>
      <c r="W861" t="s">
        <v>37</v>
      </c>
      <c r="AC861" t="s">
        <v>508</v>
      </c>
      <c r="AD861" t="s">
        <v>1490</v>
      </c>
      <c r="AE861" s="14" t="str">
        <f t="shared" si="958"/>
        <v>#MP Entreguei material do Estevão Portela. Casais sorodiscordantes e Klt como primeira opção consenso. Avaliei comparativos com Atv e discutimos opções.</v>
      </c>
      <c r="AF861" s="14" t="str">
        <f t="shared" si="968"/>
        <v>#MP Entreguei material do Estevão Portela. Casais sorodiscordantes e Klt como primeira opção consenso. Avaliei comparativos com Atv e discutimos opções.</v>
      </c>
      <c r="AG861" s="14">
        <f t="shared" si="969"/>
        <v>1</v>
      </c>
      <c r="AH861" s="14">
        <f t="shared" ref="AH861:AL861" si="988">IFERROR(FIND("#",$AF861,AG861+1),LEN($AF861)+1)</f>
        <v>153</v>
      </c>
      <c r="AI861" s="14">
        <f t="shared" si="988"/>
        <v>153</v>
      </c>
      <c r="AJ861" s="14">
        <f t="shared" si="988"/>
        <v>153</v>
      </c>
      <c r="AK861" s="14">
        <f t="shared" si="988"/>
        <v>153</v>
      </c>
      <c r="AL861" s="14">
        <f t="shared" si="988"/>
        <v>153</v>
      </c>
      <c r="AM861" s="14" t="str">
        <f t="shared" si="917"/>
        <v>#MP Entreguei material do Estevão Portela. Casais sorodiscordantes e Klt como primeira opção consenso. Avaliei comparativos com Atv e discutimos opções.</v>
      </c>
      <c r="AN861" s="14" t="str">
        <f t="shared" si="918"/>
        <v/>
      </c>
      <c r="AO861" s="14" t="str">
        <f t="shared" si="919"/>
        <v/>
      </c>
      <c r="AP861" s="14" t="str">
        <f t="shared" si="920"/>
        <v/>
      </c>
      <c r="AQ861" s="14" t="str">
        <f t="shared" si="921"/>
        <v/>
      </c>
      <c r="AR861" s="14" t="str">
        <f t="shared" si="922"/>
        <v/>
      </c>
    </row>
    <row r="862" spans="1:44" x14ac:dyDescent="0.25">
      <c r="A862">
        <v>1</v>
      </c>
      <c r="B862" t="s">
        <v>28</v>
      </c>
      <c r="C862">
        <v>392107</v>
      </c>
      <c r="D862" s="40">
        <v>41365.6875</v>
      </c>
      <c r="E862" s="40">
        <v>41365.906944444403</v>
      </c>
      <c r="F862" s="40">
        <v>41366.733333333301</v>
      </c>
      <c r="G862" t="s">
        <v>29</v>
      </c>
      <c r="H862">
        <v>60000012531339</v>
      </c>
      <c r="I862" t="s">
        <v>509</v>
      </c>
      <c r="J862" t="s">
        <v>510</v>
      </c>
      <c r="K862" t="s">
        <v>32</v>
      </c>
      <c r="L862">
        <v>6</v>
      </c>
      <c r="M862" t="s">
        <v>33</v>
      </c>
      <c r="N862">
        <v>60000015461254</v>
      </c>
      <c r="O862">
        <v>60000016462672</v>
      </c>
      <c r="P862">
        <v>140127000000053</v>
      </c>
      <c r="R862" t="s">
        <v>34</v>
      </c>
      <c r="S862" t="s">
        <v>35</v>
      </c>
      <c r="T862" t="s">
        <v>36</v>
      </c>
      <c r="W862" t="s">
        <v>37</v>
      </c>
      <c r="AC862" t="s">
        <v>511</v>
      </c>
      <c r="AD862" t="s">
        <v>1490</v>
      </c>
      <c r="AE862" s="14" t="str">
        <f t="shared" si="958"/>
        <v>#MP FALOU DO MATERIAL ENTREGUE E ELOGIOU CASAIS SORODISCORDANTES. ESTEVÃO PORTELA.</v>
      </c>
      <c r="AF862" s="14" t="str">
        <f t="shared" si="968"/>
        <v>#MP FALOU DO MATERIAL ENTREGUE E ELOGIOU CASAIS SORODISCORDANTES. ESTEVÃO PORTELA.</v>
      </c>
      <c r="AG862" s="14">
        <f t="shared" si="969"/>
        <v>1</v>
      </c>
      <c r="AH862" s="14">
        <f t="shared" ref="AH862:AL862" si="989">IFERROR(FIND("#",$AF862,AG862+1),LEN($AF862)+1)</f>
        <v>83</v>
      </c>
      <c r="AI862" s="14">
        <f t="shared" si="989"/>
        <v>83</v>
      </c>
      <c r="AJ862" s="14">
        <f t="shared" si="989"/>
        <v>83</v>
      </c>
      <c r="AK862" s="14">
        <f t="shared" si="989"/>
        <v>83</v>
      </c>
      <c r="AL862" s="14">
        <f t="shared" si="989"/>
        <v>83</v>
      </c>
      <c r="AM862" s="14" t="str">
        <f t="shared" ref="AM862:AM925" si="990">MID($AF862,AG862,IF(AG862=1,AH862,(AH862-AG862)))</f>
        <v>#MP FALOU DO MATERIAL ENTREGUE E ELOGIOU CASAIS SORODISCORDANTES. ESTEVÃO PORTELA.</v>
      </c>
      <c r="AN862" s="14" t="str">
        <f t="shared" ref="AN862:AN925" si="991">IF(AH862=AI862,"",MID($AF862,AH862,AI862-AH862))</f>
        <v/>
      </c>
      <c r="AO862" s="14" t="str">
        <f t="shared" ref="AO862:AO925" si="992">IF(AI862=AJ862,"",MID($AF862,AI862,AJ862-AI862))</f>
        <v/>
      </c>
      <c r="AP862" s="14" t="str">
        <f t="shared" ref="AP862:AP925" si="993">IF(AJ862=AK862,"",MID($AF862,AJ862,AK862-AJ862))</f>
        <v/>
      </c>
      <c r="AQ862" s="14" t="str">
        <f t="shared" ref="AQ862:AQ925" si="994">IF(AK862=AL862,"",MID($AF862,AK862,AL862-AK862))</f>
        <v/>
      </c>
      <c r="AR862" s="14" t="str">
        <f t="shared" ref="AR862:AR925" si="995">IF(AL862=AK862,"",MID($AF862,AL862,LEN(AF862)-AL862))</f>
        <v/>
      </c>
    </row>
    <row r="863" spans="1:44" x14ac:dyDescent="0.25">
      <c r="A863">
        <v>1</v>
      </c>
      <c r="B863" t="s">
        <v>28</v>
      </c>
      <c r="C863">
        <v>392107</v>
      </c>
      <c r="D863" s="40">
        <v>41365.604166666701</v>
      </c>
      <c r="E863" s="40">
        <v>41366.6069444444</v>
      </c>
      <c r="F863" s="40">
        <v>41366.733333333301</v>
      </c>
      <c r="G863" t="s">
        <v>29</v>
      </c>
      <c r="H863">
        <v>60000012340579</v>
      </c>
      <c r="I863" t="s">
        <v>512</v>
      </c>
      <c r="J863" t="s">
        <v>513</v>
      </c>
      <c r="K863" t="s">
        <v>32</v>
      </c>
      <c r="L863">
        <v>4</v>
      </c>
      <c r="M863" t="s">
        <v>33</v>
      </c>
      <c r="N863">
        <v>60000015461254</v>
      </c>
      <c r="O863">
        <v>60000016462672</v>
      </c>
      <c r="P863">
        <v>140127000000067</v>
      </c>
      <c r="R863" t="s">
        <v>34</v>
      </c>
      <c r="S863" t="s">
        <v>35</v>
      </c>
      <c r="T863" t="s">
        <v>36</v>
      </c>
      <c r="W863" t="s">
        <v>37</v>
      </c>
      <c r="AC863" t="s">
        <v>514</v>
      </c>
      <c r="AD863" t="s">
        <v>1490</v>
      </c>
      <c r="AE863" s="14" t="str">
        <f t="shared" si="958"/>
        <v>Destaquei importância de KLT PAC hsh e inicio tratamento com esquema KLT pôs 1 x dia.</v>
      </c>
      <c r="AF863" s="14" t="str">
        <f t="shared" si="968"/>
        <v>Destaquei importância de KLT PAC hsh e inicio tratamento com esquema KLT pôs 1 x dia.</v>
      </c>
      <c r="AG863" s="14">
        <f t="shared" si="969"/>
        <v>1</v>
      </c>
      <c r="AH863" s="14">
        <f t="shared" ref="AH863:AL863" si="996">IFERROR(FIND("#",$AF863,AG863+1),LEN($AF863)+1)</f>
        <v>86</v>
      </c>
      <c r="AI863" s="14">
        <f t="shared" si="996"/>
        <v>86</v>
      </c>
      <c r="AJ863" s="14">
        <f t="shared" si="996"/>
        <v>86</v>
      </c>
      <c r="AK863" s="14">
        <f t="shared" si="996"/>
        <v>86</v>
      </c>
      <c r="AL863" s="14">
        <f t="shared" si="996"/>
        <v>86</v>
      </c>
      <c r="AM863" s="14" t="str">
        <f t="shared" si="990"/>
        <v>Destaquei importância de KLT PAC hsh e inicio tratamento com esquema KLT pôs 1 x dia.</v>
      </c>
      <c r="AN863" s="14" t="str">
        <f t="shared" si="991"/>
        <v/>
      </c>
      <c r="AO863" s="14" t="str">
        <f t="shared" si="992"/>
        <v/>
      </c>
      <c r="AP863" s="14" t="str">
        <f t="shared" si="993"/>
        <v/>
      </c>
      <c r="AQ863" s="14" t="str">
        <f t="shared" si="994"/>
        <v/>
      </c>
      <c r="AR863" s="14" t="str">
        <f t="shared" si="995"/>
        <v/>
      </c>
    </row>
    <row r="864" spans="1:44" x14ac:dyDescent="0.25">
      <c r="A864">
        <v>1</v>
      </c>
      <c r="B864" t="s">
        <v>28</v>
      </c>
      <c r="C864">
        <v>392107</v>
      </c>
      <c r="D864" s="40">
        <v>41365.604166666701</v>
      </c>
      <c r="E864" s="40">
        <v>41365.896527777797</v>
      </c>
      <c r="F864" s="40">
        <v>41365.905555555597</v>
      </c>
      <c r="G864" t="s">
        <v>29</v>
      </c>
      <c r="H864">
        <v>60000012584755</v>
      </c>
      <c r="I864" t="s">
        <v>515</v>
      </c>
      <c r="J864" t="s">
        <v>516</v>
      </c>
      <c r="K864" t="s">
        <v>41</v>
      </c>
      <c r="L864">
        <v>3</v>
      </c>
      <c r="M864" t="s">
        <v>33</v>
      </c>
      <c r="N864">
        <v>60000015461254</v>
      </c>
      <c r="O864">
        <v>60000016462672</v>
      </c>
      <c r="P864">
        <v>140127000000046</v>
      </c>
      <c r="R864" t="s">
        <v>34</v>
      </c>
      <c r="S864" t="s">
        <v>35</v>
      </c>
      <c r="T864" t="s">
        <v>36</v>
      </c>
      <c r="W864" t="s">
        <v>37</v>
      </c>
      <c r="AC864" t="s">
        <v>517</v>
      </c>
      <c r="AD864" t="s">
        <v>1490</v>
      </c>
      <c r="AE864" s="14" t="str">
        <f t="shared" si="958"/>
        <v>#SOL SOLICITOU RIMA.</v>
      </c>
      <c r="AF864" s="14" t="str">
        <f t="shared" si="968"/>
        <v>#SOL SOLICITOU RIMA.</v>
      </c>
      <c r="AG864" s="14">
        <f t="shared" si="969"/>
        <v>1</v>
      </c>
      <c r="AH864" s="14">
        <f t="shared" ref="AH864:AL864" si="997">IFERROR(FIND("#",$AF864,AG864+1),LEN($AF864)+1)</f>
        <v>21</v>
      </c>
      <c r="AI864" s="14">
        <f t="shared" si="997"/>
        <v>21</v>
      </c>
      <c r="AJ864" s="14">
        <f t="shared" si="997"/>
        <v>21</v>
      </c>
      <c r="AK864" s="14">
        <f t="shared" si="997"/>
        <v>21</v>
      </c>
      <c r="AL864" s="14">
        <f t="shared" si="997"/>
        <v>21</v>
      </c>
      <c r="AM864" s="14" t="str">
        <f t="shared" si="990"/>
        <v>#SOL SOLICITOU RIMA.</v>
      </c>
      <c r="AN864" s="14" t="str">
        <f t="shared" si="991"/>
        <v/>
      </c>
      <c r="AO864" s="14" t="str">
        <f t="shared" si="992"/>
        <v/>
      </c>
      <c r="AP864" s="14" t="str">
        <f t="shared" si="993"/>
        <v/>
      </c>
      <c r="AQ864" s="14" t="str">
        <f t="shared" si="994"/>
        <v/>
      </c>
      <c r="AR864" s="14" t="str">
        <f t="shared" si="995"/>
        <v/>
      </c>
    </row>
    <row r="865" spans="1:44" x14ac:dyDescent="0.25">
      <c r="A865">
        <v>1</v>
      </c>
      <c r="B865" t="s">
        <v>28</v>
      </c>
      <c r="C865">
        <v>392107</v>
      </c>
      <c r="D865" s="40">
        <v>41365.59375</v>
      </c>
      <c r="E865" s="40">
        <v>41365.8930555556</v>
      </c>
      <c r="F865" s="40">
        <v>41365.895138888904</v>
      </c>
      <c r="G865" t="s">
        <v>29</v>
      </c>
      <c r="H865">
        <v>60000012571187</v>
      </c>
      <c r="I865" t="s">
        <v>518</v>
      </c>
      <c r="J865" t="s">
        <v>519</v>
      </c>
      <c r="K865" t="s">
        <v>32</v>
      </c>
      <c r="L865">
        <v>4</v>
      </c>
      <c r="M865" t="s">
        <v>33</v>
      </c>
      <c r="N865">
        <v>60000015461254</v>
      </c>
      <c r="O865">
        <v>60000016462672</v>
      </c>
      <c r="P865">
        <v>140127000000038</v>
      </c>
      <c r="R865" t="s">
        <v>34</v>
      </c>
      <c r="S865" t="s">
        <v>35</v>
      </c>
      <c r="T865" t="s">
        <v>61</v>
      </c>
      <c r="W865" t="s">
        <v>37</v>
      </c>
      <c r="AC865" t="s">
        <v>520</v>
      </c>
      <c r="AD865" t="s">
        <v>1490</v>
      </c>
      <c r="AE865" s="14" t="str">
        <f t="shared" si="958"/>
        <v>#MP ENTREGUEI MATERIAL DO ESTEVÃO PORTELA, CASIAS SORODISCORDANTES. ACHA IMPORTANTE E POSITIVO EM FUNÇÃO DA ATUALIZAÇÃO MEDICA CONTINUADA.</v>
      </c>
      <c r="AF865" s="14" t="str">
        <f t="shared" si="968"/>
        <v>#MP ENTREGUEI MATERIAL DO ESTEVÃO PORTELA, CASIAS SORODISCORDANTES. ACHA IMPORTANTE E POSITIVO EM FUNÇÃO DA ATUALIZAÇÃO MEDICA CONTINUADA.</v>
      </c>
      <c r="AG865" s="14">
        <f t="shared" si="969"/>
        <v>1</v>
      </c>
      <c r="AH865" s="14">
        <f t="shared" ref="AH865:AL865" si="998">IFERROR(FIND("#",$AF865,AG865+1),LEN($AF865)+1)</f>
        <v>139</v>
      </c>
      <c r="AI865" s="14">
        <f t="shared" si="998"/>
        <v>139</v>
      </c>
      <c r="AJ865" s="14">
        <f t="shared" si="998"/>
        <v>139</v>
      </c>
      <c r="AK865" s="14">
        <f t="shared" si="998"/>
        <v>139</v>
      </c>
      <c r="AL865" s="14">
        <f t="shared" si="998"/>
        <v>139</v>
      </c>
      <c r="AM865" s="14" t="str">
        <f t="shared" si="990"/>
        <v>#MP ENTREGUEI MATERIAL DO ESTEVÃO PORTELA, CASIAS SORODISCORDANTES. ACHA IMPORTANTE E POSITIVO EM FUNÇÃO DA ATUALIZAÇÃO MEDICA CONTINUADA.</v>
      </c>
      <c r="AN865" s="14" t="str">
        <f t="shared" si="991"/>
        <v/>
      </c>
      <c r="AO865" s="14" t="str">
        <f t="shared" si="992"/>
        <v/>
      </c>
      <c r="AP865" s="14" t="str">
        <f t="shared" si="993"/>
        <v/>
      </c>
      <c r="AQ865" s="14" t="str">
        <f t="shared" si="994"/>
        <v/>
      </c>
      <c r="AR865" s="14" t="str">
        <f t="shared" si="995"/>
        <v/>
      </c>
    </row>
    <row r="866" spans="1:44" x14ac:dyDescent="0.25">
      <c r="A866">
        <v>1</v>
      </c>
      <c r="B866" t="s">
        <v>28</v>
      </c>
      <c r="C866">
        <v>391103</v>
      </c>
      <c r="D866" s="40">
        <v>41403.541666666701</v>
      </c>
      <c r="E866" s="40">
        <v>41404.827083333301</v>
      </c>
      <c r="F866" s="40">
        <v>41404.788888888899</v>
      </c>
      <c r="G866" t="s">
        <v>29</v>
      </c>
      <c r="H866">
        <v>60000012543307</v>
      </c>
      <c r="I866" t="s">
        <v>4988</v>
      </c>
      <c r="J866" t="s">
        <v>4989</v>
      </c>
      <c r="K866" t="s">
        <v>109</v>
      </c>
      <c r="M866" t="s">
        <v>135</v>
      </c>
      <c r="N866">
        <v>60000015461254</v>
      </c>
      <c r="O866">
        <v>60000016462680</v>
      </c>
      <c r="P866">
        <v>140317000000952</v>
      </c>
      <c r="R866" t="s">
        <v>34</v>
      </c>
      <c r="S866" t="s">
        <v>35</v>
      </c>
      <c r="T866" t="s">
        <v>36</v>
      </c>
      <c r="W866" t="s">
        <v>176</v>
      </c>
      <c r="AC866" t="s">
        <v>4990</v>
      </c>
      <c r="AD866" t="s">
        <v>1445</v>
      </c>
      <c r="AE866" s="14" t="str">
        <f t="shared" si="958"/>
        <v>Divulgação do evento cientifico de hoje a noite confirmou sua participação.</v>
      </c>
      <c r="AF866" s="14" t="str">
        <f t="shared" si="968"/>
        <v>Divulgação do evento cientifico de hoje a noite confirmou sua participação.</v>
      </c>
      <c r="AG866" s="14">
        <f t="shared" si="969"/>
        <v>1</v>
      </c>
      <c r="AH866" s="14">
        <f t="shared" ref="AH866:AL866" si="999">IFERROR(FIND("#",$AF866,AG866+1),LEN($AF866)+1)</f>
        <v>76</v>
      </c>
      <c r="AI866" s="14">
        <f t="shared" si="999"/>
        <v>76</v>
      </c>
      <c r="AJ866" s="14">
        <f t="shared" si="999"/>
        <v>76</v>
      </c>
      <c r="AK866" s="14">
        <f t="shared" si="999"/>
        <v>76</v>
      </c>
      <c r="AL866" s="14">
        <f t="shared" si="999"/>
        <v>76</v>
      </c>
      <c r="AM866" s="14" t="str">
        <f t="shared" si="990"/>
        <v>Divulgação do evento cientifico de hoje a noite confirmou sua participação.</v>
      </c>
      <c r="AN866" s="14" t="str">
        <f t="shared" si="991"/>
        <v/>
      </c>
      <c r="AO866" s="14" t="str">
        <f t="shared" si="992"/>
        <v/>
      </c>
      <c r="AP866" s="14" t="str">
        <f t="shared" si="993"/>
        <v/>
      </c>
      <c r="AQ866" s="14" t="str">
        <f t="shared" si="994"/>
        <v/>
      </c>
      <c r="AR866" s="14" t="str">
        <f t="shared" si="995"/>
        <v/>
      </c>
    </row>
    <row r="867" spans="1:44" x14ac:dyDescent="0.25">
      <c r="A867">
        <v>1</v>
      </c>
      <c r="B867" t="s">
        <v>28</v>
      </c>
      <c r="C867">
        <v>391103</v>
      </c>
      <c r="D867" s="40">
        <v>41403.5</v>
      </c>
      <c r="E867" s="40">
        <v>41404.824999999997</v>
      </c>
      <c r="F867" s="40">
        <v>41404.788888888899</v>
      </c>
      <c r="G867" t="s">
        <v>29</v>
      </c>
      <c r="H867">
        <v>60000012402111</v>
      </c>
      <c r="I867" t="s">
        <v>4991</v>
      </c>
      <c r="J867" t="s">
        <v>4992</v>
      </c>
      <c r="K867" t="s">
        <v>109</v>
      </c>
      <c r="M867" t="s">
        <v>135</v>
      </c>
      <c r="N867">
        <v>60000015461254</v>
      </c>
      <c r="O867">
        <v>60000016462680</v>
      </c>
      <c r="P867">
        <v>140317000000946</v>
      </c>
      <c r="R867" t="s">
        <v>34</v>
      </c>
      <c r="S867" t="s">
        <v>35</v>
      </c>
      <c r="T867" t="s">
        <v>36</v>
      </c>
      <c r="W867" t="s">
        <v>176</v>
      </c>
      <c r="AC867" t="s">
        <v>4993</v>
      </c>
      <c r="AD867" t="s">
        <v>1445</v>
      </c>
      <c r="AE867" s="14" t="str">
        <f t="shared" si="958"/>
        <v>Divulgação do evento de hoje a noite, medica nao poderá participar pois dará um aula sobre vacinas para a MSD.</v>
      </c>
      <c r="AF867" s="14" t="str">
        <f t="shared" si="968"/>
        <v>Divulgação do evento de hoje a noite, medica nao poderá participar pois dará um aula sobre vacinas para a MSD.</v>
      </c>
      <c r="AG867" s="14">
        <f t="shared" si="969"/>
        <v>1</v>
      </c>
      <c r="AH867" s="14">
        <f t="shared" ref="AH867:AL867" si="1000">IFERROR(FIND("#",$AF867,AG867+1),LEN($AF867)+1)</f>
        <v>111</v>
      </c>
      <c r="AI867" s="14">
        <f t="shared" si="1000"/>
        <v>111</v>
      </c>
      <c r="AJ867" s="14">
        <f t="shared" si="1000"/>
        <v>111</v>
      </c>
      <c r="AK867" s="14">
        <f t="shared" si="1000"/>
        <v>111</v>
      </c>
      <c r="AL867" s="14">
        <f t="shared" si="1000"/>
        <v>111</v>
      </c>
      <c r="AM867" s="14" t="str">
        <f t="shared" si="990"/>
        <v>Divulgação do evento de hoje a noite, medica nao poderá participar pois dará um aula sobre vacinas para a MSD.</v>
      </c>
      <c r="AN867" s="14" t="str">
        <f t="shared" si="991"/>
        <v/>
      </c>
      <c r="AO867" s="14" t="str">
        <f t="shared" si="992"/>
        <v/>
      </c>
      <c r="AP867" s="14" t="str">
        <f t="shared" si="993"/>
        <v/>
      </c>
      <c r="AQ867" s="14" t="str">
        <f t="shared" si="994"/>
        <v/>
      </c>
      <c r="AR867" s="14" t="str">
        <f t="shared" si="995"/>
        <v/>
      </c>
    </row>
    <row r="868" spans="1:44" x14ac:dyDescent="0.25">
      <c r="A868">
        <v>1</v>
      </c>
      <c r="B868" t="s">
        <v>28</v>
      </c>
      <c r="C868">
        <v>391103</v>
      </c>
      <c r="D868" s="40">
        <v>41403.5</v>
      </c>
      <c r="E868" s="40">
        <v>41404.824999999997</v>
      </c>
      <c r="F868" s="40">
        <v>41404.788888888899</v>
      </c>
      <c r="G868" t="s">
        <v>29</v>
      </c>
      <c r="H868">
        <v>60000012402111</v>
      </c>
      <c r="I868" t="s">
        <v>4991</v>
      </c>
      <c r="J868" t="s">
        <v>4992</v>
      </c>
      <c r="K868" t="s">
        <v>109</v>
      </c>
      <c r="M868" t="s">
        <v>135</v>
      </c>
      <c r="N868">
        <v>60000015461254</v>
      </c>
      <c r="O868">
        <v>60000016462680</v>
      </c>
      <c r="P868">
        <v>140317000000946</v>
      </c>
      <c r="R868" t="s">
        <v>34</v>
      </c>
      <c r="S868" t="s">
        <v>35</v>
      </c>
      <c r="T868" t="s">
        <v>36</v>
      </c>
      <c r="W868" t="s">
        <v>176</v>
      </c>
      <c r="AC868" t="s">
        <v>4993</v>
      </c>
      <c r="AD868" t="s">
        <v>1445</v>
      </c>
      <c r="AE868" s="14" t="str">
        <f t="shared" si="958"/>
        <v>Divulgação do evento de hoje a noite, medica nao poderá participar pois dará um aula sobre vacinas para a MSD.</v>
      </c>
      <c r="AF868" s="14" t="str">
        <f t="shared" si="968"/>
        <v>Divulgação do evento de hoje a noite, medica nao poderá participar pois dará um aula sobre vacinas para a MSD.</v>
      </c>
      <c r="AG868" s="14">
        <f t="shared" si="969"/>
        <v>1</v>
      </c>
      <c r="AH868" s="14">
        <f t="shared" ref="AH868:AL868" si="1001">IFERROR(FIND("#",$AF868,AG868+1),LEN($AF868)+1)</f>
        <v>111</v>
      </c>
      <c r="AI868" s="14">
        <f t="shared" si="1001"/>
        <v>111</v>
      </c>
      <c r="AJ868" s="14">
        <f t="shared" si="1001"/>
        <v>111</v>
      </c>
      <c r="AK868" s="14">
        <f t="shared" si="1001"/>
        <v>111</v>
      </c>
      <c r="AL868" s="14">
        <f t="shared" si="1001"/>
        <v>111</v>
      </c>
      <c r="AM868" s="14" t="str">
        <f t="shared" si="990"/>
        <v>Divulgação do evento de hoje a noite, medica nao poderá participar pois dará um aula sobre vacinas para a MSD.</v>
      </c>
      <c r="AN868" s="14" t="str">
        <f t="shared" si="991"/>
        <v/>
      </c>
      <c r="AO868" s="14" t="str">
        <f t="shared" si="992"/>
        <v/>
      </c>
      <c r="AP868" s="14" t="str">
        <f t="shared" si="993"/>
        <v/>
      </c>
      <c r="AQ868" s="14" t="str">
        <f t="shared" si="994"/>
        <v/>
      </c>
      <c r="AR868" s="14" t="str">
        <f t="shared" si="995"/>
        <v/>
      </c>
    </row>
    <row r="869" spans="1:44" x14ac:dyDescent="0.25">
      <c r="A869">
        <v>1</v>
      </c>
      <c r="B869" t="s">
        <v>28</v>
      </c>
      <c r="C869">
        <v>391103</v>
      </c>
      <c r="D869" s="40">
        <v>41403.458333333299</v>
      </c>
      <c r="E869" s="40">
        <v>41404.798611111102</v>
      </c>
      <c r="F869" s="40">
        <v>41404.7680555556</v>
      </c>
      <c r="G869" t="s">
        <v>29</v>
      </c>
      <c r="H869">
        <v>60000012493391</v>
      </c>
      <c r="I869" t="s">
        <v>4994</v>
      </c>
      <c r="J869" t="s">
        <v>4995</v>
      </c>
      <c r="K869" t="s">
        <v>32</v>
      </c>
      <c r="L869">
        <v>3</v>
      </c>
      <c r="M869" t="s">
        <v>135</v>
      </c>
      <c r="N869">
        <v>60000015461254</v>
      </c>
      <c r="O869">
        <v>60000016462680</v>
      </c>
      <c r="P869">
        <v>140317000000898</v>
      </c>
      <c r="R869" t="s">
        <v>34</v>
      </c>
      <c r="S869" t="s">
        <v>35</v>
      </c>
      <c r="T869" t="s">
        <v>36</v>
      </c>
      <c r="W869" t="s">
        <v>37</v>
      </c>
      <c r="AC869" t="s">
        <v>4996</v>
      </c>
      <c r="AD869" t="s">
        <v>1445</v>
      </c>
      <c r="AE869" s="14" t="str">
        <f t="shared" si="958"/>
        <v>Conversamos sobre as novas possibilidades de atendimento para os pacientes HIV pois o medico e diretor da divisão de epidemiologia do município de Curitiba, porém nada ainda concreto. Nao poderá participar do nosso evento porque tem outro compromisso de trabalho.Reforcei benefícios de Kaletra para pacientes com alterações renais e perda óssea, relata nao ter praticamente com essas alterações, pois atende somente pacientes privados e consegue realizar um bom acompanhamento.</v>
      </c>
      <c r="AF869" s="14" t="str">
        <f t="shared" si="968"/>
        <v>Conversamos sobre as novas possibilidades de atendimento para os pacientes HIV pois o medico e diretor da divisão de epidemiologia do município de Curitiba, porém nada ainda concreto. Nao poderá participar do nosso evento porque tem outro compromisso de trabalho.Reforcei benefícios de Kaletra para pacientes com alterações renais e perda óssea, relata nao ter praticamente com essas alterações, pois atende somente pacientes privados e consegue realizar um bom acompanhamento.</v>
      </c>
      <c r="AG869" s="14">
        <f t="shared" si="969"/>
        <v>1</v>
      </c>
      <c r="AH869" s="14">
        <f t="shared" ref="AH869:AL869" si="1002">IFERROR(FIND("#",$AF869,AG869+1),LEN($AF869)+1)</f>
        <v>478</v>
      </c>
      <c r="AI869" s="14">
        <f t="shared" si="1002"/>
        <v>478</v>
      </c>
      <c r="AJ869" s="14">
        <f t="shared" si="1002"/>
        <v>478</v>
      </c>
      <c r="AK869" s="14">
        <f t="shared" si="1002"/>
        <v>478</v>
      </c>
      <c r="AL869" s="14">
        <f t="shared" si="1002"/>
        <v>478</v>
      </c>
      <c r="AM869" s="14" t="str">
        <f t="shared" si="990"/>
        <v>Conversamos sobre as novas possibilidades de atendimento para os pacientes HIV pois o medico e diretor da divisão de epidemiologia do município de Curitiba, porém nada ainda concreto. Nao poderá participar do nosso evento porque tem outro compromisso de trabalho.Reforcei benefícios de Kaletra para pacientes com alterações renais e perda óssea, relata nao ter praticamente com essas alterações, pois atende somente pacientes privados e consegue realizar um bom acompanhamento.</v>
      </c>
      <c r="AN869" s="14" t="str">
        <f t="shared" si="991"/>
        <v/>
      </c>
      <c r="AO869" s="14" t="str">
        <f t="shared" si="992"/>
        <v/>
      </c>
      <c r="AP869" s="14" t="str">
        <f t="shared" si="993"/>
        <v/>
      </c>
      <c r="AQ869" s="14" t="str">
        <f t="shared" si="994"/>
        <v/>
      </c>
      <c r="AR869" s="14" t="str">
        <f t="shared" si="995"/>
        <v/>
      </c>
    </row>
    <row r="870" spans="1:44" x14ac:dyDescent="0.25">
      <c r="A870">
        <v>1</v>
      </c>
      <c r="B870" t="s">
        <v>28</v>
      </c>
      <c r="C870">
        <v>391103</v>
      </c>
      <c r="D870" s="40">
        <v>41403.416666666701</v>
      </c>
      <c r="E870" s="40">
        <v>41404.819444444402</v>
      </c>
      <c r="F870" s="40">
        <v>41404.778472222199</v>
      </c>
      <c r="G870" t="s">
        <v>29</v>
      </c>
      <c r="H870">
        <v>60000017151038</v>
      </c>
      <c r="I870" t="s">
        <v>2704</v>
      </c>
      <c r="J870" t="s">
        <v>2705</v>
      </c>
      <c r="K870" t="s">
        <v>45</v>
      </c>
      <c r="L870">
        <v>3</v>
      </c>
      <c r="M870" t="s">
        <v>135</v>
      </c>
      <c r="N870">
        <v>60000015461254</v>
      </c>
      <c r="O870">
        <v>60000016462680</v>
      </c>
      <c r="P870">
        <v>140317000000932</v>
      </c>
      <c r="R870" t="s">
        <v>34</v>
      </c>
      <c r="S870" t="s">
        <v>35</v>
      </c>
      <c r="T870" t="s">
        <v>36</v>
      </c>
      <c r="W870" t="s">
        <v>37</v>
      </c>
      <c r="AC870" t="s">
        <v>4997</v>
      </c>
      <c r="AD870" t="s">
        <v>1445</v>
      </c>
      <c r="AE870" s="14" t="str">
        <f t="shared" si="958"/>
        <v>Assim como suas preceptoras refere dificuldade de realizar exames para avaliação de perda óssea, porém sobre disfunção renal conseguem manter um bom acompanhamento. Reforcei convite padrão evento cientifico de hoje a noite e a medica confirmou presença.</v>
      </c>
      <c r="AF870" s="14" t="str">
        <f t="shared" si="968"/>
        <v>Assim como suas preceptoras refere dificuldade de realizar exames para avaliação de perda óssea, porém sobre disfunção renal conseguem manter um bom acompanhamento. Reforcei convite padrão evento cientifico de hoje a noite e a medica confirmou presença.</v>
      </c>
      <c r="AG870" s="14">
        <f t="shared" si="969"/>
        <v>1</v>
      </c>
      <c r="AH870" s="14">
        <f t="shared" ref="AH870:AL870" si="1003">IFERROR(FIND("#",$AF870,AG870+1),LEN($AF870)+1)</f>
        <v>254</v>
      </c>
      <c r="AI870" s="14">
        <f t="shared" si="1003"/>
        <v>254</v>
      </c>
      <c r="AJ870" s="14">
        <f t="shared" si="1003"/>
        <v>254</v>
      </c>
      <c r="AK870" s="14">
        <f t="shared" si="1003"/>
        <v>254</v>
      </c>
      <c r="AL870" s="14">
        <f t="shared" si="1003"/>
        <v>254</v>
      </c>
      <c r="AM870" s="14" t="str">
        <f t="shared" si="990"/>
        <v>Assim como suas preceptoras refere dificuldade de realizar exames para avaliação de perda óssea, porém sobre disfunção renal conseguem manter um bom acompanhamento. Reforcei convite padrão evento cientifico de hoje a noite e a medica confirmou presença.</v>
      </c>
      <c r="AN870" s="14" t="str">
        <f t="shared" si="991"/>
        <v/>
      </c>
      <c r="AO870" s="14" t="str">
        <f t="shared" si="992"/>
        <v/>
      </c>
      <c r="AP870" s="14" t="str">
        <f t="shared" si="993"/>
        <v/>
      </c>
      <c r="AQ870" s="14" t="str">
        <f t="shared" si="994"/>
        <v/>
      </c>
      <c r="AR870" s="14" t="str">
        <f t="shared" si="995"/>
        <v/>
      </c>
    </row>
    <row r="871" spans="1:44" x14ac:dyDescent="0.25">
      <c r="A871">
        <v>1</v>
      </c>
      <c r="B871" t="s">
        <v>28</v>
      </c>
      <c r="C871">
        <v>391103</v>
      </c>
      <c r="D871" s="40">
        <v>41403.375</v>
      </c>
      <c r="E871" s="40">
        <v>41404.816666666702</v>
      </c>
      <c r="F871" s="40">
        <v>41404.778472222199</v>
      </c>
      <c r="G871" t="s">
        <v>29</v>
      </c>
      <c r="H871">
        <v>60000012549223</v>
      </c>
      <c r="I871" t="s">
        <v>2692</v>
      </c>
      <c r="J871" t="s">
        <v>2693</v>
      </c>
      <c r="K871" t="s">
        <v>32</v>
      </c>
      <c r="L871">
        <v>3</v>
      </c>
      <c r="M871" t="s">
        <v>135</v>
      </c>
      <c r="N871">
        <v>60000015461254</v>
      </c>
      <c r="O871">
        <v>60000016462680</v>
      </c>
      <c r="P871">
        <v>140317000000925</v>
      </c>
      <c r="R871" t="s">
        <v>34</v>
      </c>
      <c r="S871" t="s">
        <v>35</v>
      </c>
      <c r="T871" t="s">
        <v>36</v>
      </c>
      <c r="W871" t="s">
        <v>37</v>
      </c>
      <c r="AC871" t="s">
        <v>4998</v>
      </c>
      <c r="AD871" t="s">
        <v>1445</v>
      </c>
      <c r="AE871" s="14" t="str">
        <f t="shared" si="958"/>
        <v>Reforcei convite para o evento de hoje, mas precisa realizar uma aulamsobre HCV para os estudantes da universidade de Ponta Grossa então nao poderá estar presente. Sob o material que fala de alteração renal e perda óssea refere que seus pacientes são na sua maioria jovens e nao apresentam nenhuma dessas comorbidades, então reforcei que uma das características dessas alterações e um baixo cd4, e que Kaletra poderá beneficiar esse perfil de paciente para evitar altacoes no futuro. Nso consegui realizar targeting.</v>
      </c>
      <c r="AF871" s="14" t="str">
        <f t="shared" si="968"/>
        <v>Reforcei convite para o evento de hoje, mas precisa realizar uma aulamsobre HCV para os estudantes da universidade de Ponta Grossa então nao poderá estar presente. Sob o material que fala de alteração renal e perda óssea refere que seus pacientes são na sua maioria jovens e nao apresentam nenhuma dessas comorbidades, então reforcei que uma das características dessas alterações e um baixo cd4, e que Kaletra poderá beneficiar esse perfil de paciente para evitar altacoes no futuro. Nso consegui realizar targeting.</v>
      </c>
      <c r="AG871" s="14">
        <f t="shared" si="969"/>
        <v>1</v>
      </c>
      <c r="AH871" s="14">
        <f t="shared" ref="AH871:AL871" si="1004">IFERROR(FIND("#",$AF871,AG871+1),LEN($AF871)+1)</f>
        <v>517</v>
      </c>
      <c r="AI871" s="14">
        <f t="shared" si="1004"/>
        <v>517</v>
      </c>
      <c r="AJ871" s="14">
        <f t="shared" si="1004"/>
        <v>517</v>
      </c>
      <c r="AK871" s="14">
        <f t="shared" si="1004"/>
        <v>517</v>
      </c>
      <c r="AL871" s="14">
        <f t="shared" si="1004"/>
        <v>517</v>
      </c>
      <c r="AM871" s="14" t="str">
        <f t="shared" si="990"/>
        <v>Reforcei convite para o evento de hoje, mas precisa realizar uma aulamsobre HCV para os estudantes da universidade de Ponta Grossa então nao poderá estar presente. Sob o material que fala de alteração renal e perda óssea refere que seus pacientes são na sua maioria jovens e nao apresentam nenhuma dessas comorbidades, então reforcei que uma das características dessas alterações e um baixo cd4, e que Kaletra poderá beneficiar esse perfil de paciente para evitar altacoes no futuro. Nso consegui realizar targeting.</v>
      </c>
      <c r="AN871" s="14" t="str">
        <f t="shared" si="991"/>
        <v/>
      </c>
      <c r="AO871" s="14" t="str">
        <f t="shared" si="992"/>
        <v/>
      </c>
      <c r="AP871" s="14" t="str">
        <f t="shared" si="993"/>
        <v/>
      </c>
      <c r="AQ871" s="14" t="str">
        <f t="shared" si="994"/>
        <v/>
      </c>
      <c r="AR871" s="14" t="str">
        <f t="shared" si="995"/>
        <v/>
      </c>
    </row>
    <row r="872" spans="1:44" x14ac:dyDescent="0.25">
      <c r="A872">
        <v>1</v>
      </c>
      <c r="B872" t="s">
        <v>28</v>
      </c>
      <c r="C872">
        <v>391103</v>
      </c>
      <c r="D872" s="40">
        <v>41403.333333333299</v>
      </c>
      <c r="E872" s="40">
        <v>41404.811111111099</v>
      </c>
      <c r="F872" s="40">
        <v>41404.778472222199</v>
      </c>
      <c r="G872" t="s">
        <v>110</v>
      </c>
      <c r="H872">
        <v>60000016840369</v>
      </c>
      <c r="J872" t="s">
        <v>4999</v>
      </c>
      <c r="M872" t="s">
        <v>135</v>
      </c>
      <c r="N872">
        <v>60000015461254</v>
      </c>
      <c r="O872">
        <v>60000016462680</v>
      </c>
      <c r="P872">
        <v>140317000000919</v>
      </c>
      <c r="R872" t="s">
        <v>34</v>
      </c>
      <c r="S872" t="s">
        <v>35</v>
      </c>
      <c r="W872" t="s">
        <v>37</v>
      </c>
      <c r="AC872" t="s">
        <v>5000</v>
      </c>
      <c r="AD872" t="s">
        <v>1437</v>
      </c>
      <c r="AE872" s="14" t="str">
        <f t="shared" si="958"/>
        <v>Divulgação do evento cientifico de hoje a noite a farmacêutica confirmou sua participação.</v>
      </c>
      <c r="AF872" s="14" t="str">
        <f t="shared" si="968"/>
        <v>Divulgação do evento cientifico de hoje a noite a farmacêutica confirmou sua participação.</v>
      </c>
      <c r="AG872" s="14">
        <f t="shared" si="969"/>
        <v>1</v>
      </c>
      <c r="AH872" s="14">
        <f t="shared" ref="AH872:AL872" si="1005">IFERROR(FIND("#",$AF872,AG872+1),LEN($AF872)+1)</f>
        <v>91</v>
      </c>
      <c r="AI872" s="14">
        <f t="shared" si="1005"/>
        <v>91</v>
      </c>
      <c r="AJ872" s="14">
        <f t="shared" si="1005"/>
        <v>91</v>
      </c>
      <c r="AK872" s="14">
        <f t="shared" si="1005"/>
        <v>91</v>
      </c>
      <c r="AL872" s="14">
        <f t="shared" si="1005"/>
        <v>91</v>
      </c>
      <c r="AM872" s="14" t="str">
        <f t="shared" si="990"/>
        <v>Divulgação do evento cientifico de hoje a noite a farmacêutica confirmou sua participação.</v>
      </c>
      <c r="AN872" s="14" t="str">
        <f t="shared" si="991"/>
        <v/>
      </c>
      <c r="AO872" s="14" t="str">
        <f t="shared" si="992"/>
        <v/>
      </c>
      <c r="AP872" s="14" t="str">
        <f t="shared" si="993"/>
        <v/>
      </c>
      <c r="AQ872" s="14" t="str">
        <f t="shared" si="994"/>
        <v/>
      </c>
      <c r="AR872" s="14" t="str">
        <f t="shared" si="995"/>
        <v/>
      </c>
    </row>
    <row r="873" spans="1:44" x14ac:dyDescent="0.25">
      <c r="A873">
        <v>1</v>
      </c>
      <c r="B873" t="s">
        <v>28</v>
      </c>
      <c r="C873">
        <v>391103</v>
      </c>
      <c r="D873" s="40">
        <v>41402.708333333299</v>
      </c>
      <c r="E873" s="40">
        <v>41404.808333333298</v>
      </c>
      <c r="F873" s="40">
        <v>41404.7680555556</v>
      </c>
      <c r="G873" t="s">
        <v>29</v>
      </c>
      <c r="H873">
        <v>60000012387251</v>
      </c>
      <c r="I873" t="s">
        <v>2744</v>
      </c>
      <c r="J873" t="s">
        <v>2745</v>
      </c>
      <c r="K873" t="s">
        <v>32</v>
      </c>
      <c r="L873">
        <v>3</v>
      </c>
      <c r="M873" t="s">
        <v>135</v>
      </c>
      <c r="N873">
        <v>60000015461254</v>
      </c>
      <c r="O873">
        <v>60000016462680</v>
      </c>
      <c r="P873">
        <v>140317000000912</v>
      </c>
      <c r="R873" t="s">
        <v>34</v>
      </c>
      <c r="S873" t="s">
        <v>35</v>
      </c>
      <c r="T873" t="s">
        <v>36</v>
      </c>
      <c r="W873" t="s">
        <v>37</v>
      </c>
      <c r="AC873" t="s">
        <v>5001</v>
      </c>
      <c r="AD873" t="s">
        <v>1445</v>
      </c>
      <c r="AE873" s="14" t="str">
        <f t="shared" si="958"/>
        <v>Reforcei convite para o evento de amanha, confirmou presença. Nao consegui trabalhar material promocional porque a medica estava com a agenda muito atrasada.</v>
      </c>
      <c r="AF873" s="14" t="str">
        <f t="shared" si="968"/>
        <v>Reforcei convite para o evento de amanha, confirmou presença. Nao consegui trabalhar material promocional porque a medica estava com a agenda muito atrasada.</v>
      </c>
      <c r="AG873" s="14">
        <f t="shared" si="969"/>
        <v>1</v>
      </c>
      <c r="AH873" s="14">
        <f t="shared" ref="AH873:AL873" si="1006">IFERROR(FIND("#",$AF873,AG873+1),LEN($AF873)+1)</f>
        <v>158</v>
      </c>
      <c r="AI873" s="14">
        <f t="shared" si="1006"/>
        <v>158</v>
      </c>
      <c r="AJ873" s="14">
        <f t="shared" si="1006"/>
        <v>158</v>
      </c>
      <c r="AK873" s="14">
        <f t="shared" si="1006"/>
        <v>158</v>
      </c>
      <c r="AL873" s="14">
        <f t="shared" si="1006"/>
        <v>158</v>
      </c>
      <c r="AM873" s="14" t="str">
        <f t="shared" si="990"/>
        <v>Reforcei convite para o evento de amanha, confirmou presença. Nao consegui trabalhar material promocional porque a medica estava com a agenda muito atrasada.</v>
      </c>
      <c r="AN873" s="14" t="str">
        <f t="shared" si="991"/>
        <v/>
      </c>
      <c r="AO873" s="14" t="str">
        <f t="shared" si="992"/>
        <v/>
      </c>
      <c r="AP873" s="14" t="str">
        <f t="shared" si="993"/>
        <v/>
      </c>
      <c r="AQ873" s="14" t="str">
        <f t="shared" si="994"/>
        <v/>
      </c>
      <c r="AR873" s="14" t="str">
        <f t="shared" si="995"/>
        <v/>
      </c>
    </row>
    <row r="874" spans="1:44" x14ac:dyDescent="0.25">
      <c r="A874">
        <v>1</v>
      </c>
      <c r="B874" t="s">
        <v>28</v>
      </c>
      <c r="C874">
        <v>391103</v>
      </c>
      <c r="D874" s="40">
        <v>41402.541666666701</v>
      </c>
      <c r="E874" s="40">
        <v>41404.805555555598</v>
      </c>
      <c r="F874" s="40">
        <v>41404.7680555556</v>
      </c>
      <c r="G874" t="s">
        <v>29</v>
      </c>
      <c r="H874">
        <v>60000012477875</v>
      </c>
      <c r="I874" t="s">
        <v>2695</v>
      </c>
      <c r="J874" t="s">
        <v>2696</v>
      </c>
      <c r="K874" t="s">
        <v>32</v>
      </c>
      <c r="L874">
        <v>4</v>
      </c>
      <c r="M874" t="s">
        <v>135</v>
      </c>
      <c r="N874">
        <v>60000015461254</v>
      </c>
      <c r="O874">
        <v>60000016462680</v>
      </c>
      <c r="P874">
        <v>140317000000905</v>
      </c>
      <c r="R874" t="s">
        <v>34</v>
      </c>
      <c r="S874" t="s">
        <v>35</v>
      </c>
      <c r="T874" t="s">
        <v>36</v>
      </c>
      <c r="W874" t="s">
        <v>37</v>
      </c>
      <c r="AC874" t="s">
        <v>5002</v>
      </c>
      <c r="AD874" t="s">
        <v>1445</v>
      </c>
      <c r="AE874" s="14" t="str">
        <f t="shared" si="958"/>
        <v>Medico refere que nao possui pacientes com alterações renais nem perda óssea. Como nosso material aborda esses assuntos reforcei que baixo cd4 e um fator importante e preditivo dessas comorbidades, portanto poderá se beneficiar com o uso de Kaletra para esse perfil de paciente. Realizei targeting. Nao ira ao evento pois esta de viagem marcada para o próximo dia.</v>
      </c>
      <c r="AF874" s="14" t="str">
        <f t="shared" si="968"/>
        <v>Medico refere que nao possui pacientes com alterações renais nem perda óssea. Como nosso material aborda esses assuntos reforcei que baixo cd4 e um fator importante e preditivo dessas comorbidades, portanto poderá se beneficiar com o uso de Kaletra para esse perfil de paciente. Realizei targeting. Nao ira ao evento pois esta de viagem marcada para o próximo dia.</v>
      </c>
      <c r="AG874" s="14">
        <f t="shared" si="969"/>
        <v>1</v>
      </c>
      <c r="AH874" s="14">
        <f t="shared" ref="AH874:AL874" si="1007">IFERROR(FIND("#",$AF874,AG874+1),LEN($AF874)+1)</f>
        <v>365</v>
      </c>
      <c r="AI874" s="14">
        <f t="shared" si="1007"/>
        <v>365</v>
      </c>
      <c r="AJ874" s="14">
        <f t="shared" si="1007"/>
        <v>365</v>
      </c>
      <c r="AK874" s="14">
        <f t="shared" si="1007"/>
        <v>365</v>
      </c>
      <c r="AL874" s="14">
        <f t="shared" si="1007"/>
        <v>365</v>
      </c>
      <c r="AM874" s="14" t="str">
        <f t="shared" si="990"/>
        <v>Medico refere que nao possui pacientes com alterações renais nem perda óssea. Como nosso material aborda esses assuntos reforcei que baixo cd4 e um fator importante e preditivo dessas comorbidades, portanto poderá se beneficiar com o uso de Kaletra para esse perfil de paciente. Realizei targeting. Nao ira ao evento pois esta de viagem marcada para o próximo dia.</v>
      </c>
      <c r="AN874" s="14" t="str">
        <f t="shared" si="991"/>
        <v/>
      </c>
      <c r="AO874" s="14" t="str">
        <f t="shared" si="992"/>
        <v/>
      </c>
      <c r="AP874" s="14" t="str">
        <f t="shared" si="993"/>
        <v/>
      </c>
      <c r="AQ874" s="14" t="str">
        <f t="shared" si="994"/>
        <v/>
      </c>
      <c r="AR874" s="14" t="str">
        <f t="shared" si="995"/>
        <v/>
      </c>
    </row>
    <row r="875" spans="1:44" x14ac:dyDescent="0.25">
      <c r="A875">
        <v>1</v>
      </c>
      <c r="B875" t="s">
        <v>28</v>
      </c>
      <c r="C875">
        <v>391103</v>
      </c>
      <c r="D875" s="40">
        <v>41402.416666666701</v>
      </c>
      <c r="E875" s="40">
        <v>41404.823611111096</v>
      </c>
      <c r="F875" s="40">
        <v>41404.788888888899</v>
      </c>
      <c r="G875" t="s">
        <v>29</v>
      </c>
      <c r="H875">
        <v>60000012349859</v>
      </c>
      <c r="I875" t="s">
        <v>546</v>
      </c>
      <c r="J875" t="s">
        <v>547</v>
      </c>
      <c r="K875" t="s">
        <v>32</v>
      </c>
      <c r="L875">
        <v>3</v>
      </c>
      <c r="M875" t="s">
        <v>135</v>
      </c>
      <c r="N875">
        <v>60000015461254</v>
      </c>
      <c r="O875">
        <v>60000016462680</v>
      </c>
      <c r="P875">
        <v>140317000000939</v>
      </c>
      <c r="R875" t="s">
        <v>34</v>
      </c>
      <c r="S875" t="s">
        <v>35</v>
      </c>
      <c r="T875" t="s">
        <v>36</v>
      </c>
      <c r="W875" t="s">
        <v>37</v>
      </c>
      <c r="AC875" t="s">
        <v>5003</v>
      </c>
      <c r="AD875" t="s">
        <v>1445</v>
      </c>
      <c r="AE875" s="14" t="str">
        <f t="shared" si="958"/>
        <v>Medico nao soube dizer quantos pacientes com HIV possui no consultório e relata que detesta quando os representantes fazem pesquisa sobre essas informações, portanto nao dei seqüência as demais perguntas. Trabalhei com material sobre alteração de função renal e perda óssea. Relata que nao,possui esse tipo de comorbidade nos pacientes do consultório, pois na sua maioria são homens jovens, porém nos pacientes internados do Hopsital de Clinicas isso e diário e sua conduta e avaliada caso a caso de acordo com as demais comorbidades ou oportunistas. Nao confirmou se ira participar do nosso evento.</v>
      </c>
      <c r="AF875" s="14" t="str">
        <f t="shared" si="968"/>
        <v>Medico nao soube dizer quantos pacientes com HIV possui no consultório e relata que detesta quando os representantes fazem pesquisa sobre essas informações, portanto nao dei seqüência as demais perguntas. Trabalhei com material sobre alteração de função renal e perda óssea. Relata que nao,possui esse tipo de comorbidade nos pacientes do consultório, pois na sua maioria são homens jovens, porém nos pacientes internados do Hopsital de Clinicas isso e diário e sua conduta e avaliada caso a caso de acordo com as demais comorbidades ou oportunistas. Nao confirmou se ira participar do nosso evento.</v>
      </c>
      <c r="AG875" s="14">
        <f t="shared" si="969"/>
        <v>1</v>
      </c>
      <c r="AH875" s="14">
        <f t="shared" ref="AH875:AL875" si="1008">IFERROR(FIND("#",$AF875,AG875+1),LEN($AF875)+1)</f>
        <v>600</v>
      </c>
      <c r="AI875" s="14">
        <f t="shared" si="1008"/>
        <v>600</v>
      </c>
      <c r="AJ875" s="14">
        <f t="shared" si="1008"/>
        <v>600</v>
      </c>
      <c r="AK875" s="14">
        <f t="shared" si="1008"/>
        <v>600</v>
      </c>
      <c r="AL875" s="14">
        <f t="shared" si="1008"/>
        <v>600</v>
      </c>
      <c r="AM875" s="14" t="str">
        <f t="shared" si="990"/>
        <v>Medico nao soube dizer quantos pacientes com HIV possui no consultório e relata que detesta quando os representantes fazem pesquisa sobre essas informações, portanto nao dei seqüência as demais perguntas. Trabalhei com material sobre alteração de função renal e perda óssea. Relata que nao,possui esse tipo de comorbidade nos pacientes do consultório, pois na sua maioria são homens jovens, porém nos pacientes internados do Hopsital de Clinicas isso e diário e sua conduta e avaliada caso a caso de acordo com as demais comorbidades ou oportunistas. Nao confirmou se ira participar do nosso evento.</v>
      </c>
      <c r="AN875" s="14" t="str">
        <f t="shared" si="991"/>
        <v/>
      </c>
      <c r="AO875" s="14" t="str">
        <f t="shared" si="992"/>
        <v/>
      </c>
      <c r="AP875" s="14" t="str">
        <f t="shared" si="993"/>
        <v/>
      </c>
      <c r="AQ875" s="14" t="str">
        <f t="shared" si="994"/>
        <v/>
      </c>
      <c r="AR875" s="14" t="str">
        <f t="shared" si="995"/>
        <v/>
      </c>
    </row>
    <row r="876" spans="1:44" x14ac:dyDescent="0.25">
      <c r="A876">
        <v>1</v>
      </c>
      <c r="B876" t="s">
        <v>28</v>
      </c>
      <c r="C876">
        <v>391103</v>
      </c>
      <c r="D876" s="40">
        <v>41402.375</v>
      </c>
      <c r="E876" s="40">
        <v>41404.788194444402</v>
      </c>
      <c r="F876" s="40">
        <v>41404.756944444402</v>
      </c>
      <c r="G876" t="s">
        <v>29</v>
      </c>
      <c r="H876">
        <v>60000012535143</v>
      </c>
      <c r="I876" t="s">
        <v>558</v>
      </c>
      <c r="J876" t="s">
        <v>559</v>
      </c>
      <c r="K876" t="s">
        <v>560</v>
      </c>
      <c r="L876">
        <v>3</v>
      </c>
      <c r="M876" t="s">
        <v>33</v>
      </c>
      <c r="N876">
        <v>60000015461254</v>
      </c>
      <c r="O876">
        <v>60000016462680</v>
      </c>
      <c r="P876">
        <v>140317000000891</v>
      </c>
      <c r="R876" t="s">
        <v>34</v>
      </c>
      <c r="S876" t="s">
        <v>35</v>
      </c>
      <c r="T876" t="s">
        <v>36</v>
      </c>
      <c r="W876" t="s">
        <v>37</v>
      </c>
      <c r="AC876" t="s">
        <v>5004</v>
      </c>
      <c r="AD876" t="s">
        <v>1445</v>
      </c>
      <c r="AE876" s="14" t="str">
        <f t="shared" si="958"/>
        <v>Enfatizei rápida recuperação imunológica de Kaletra para pacientes com alteração renal e óssea, sendo que baixo cd4 e um fator preditivo para essas comorbidades. Refere que percebe tanto alteração renal quanto perda óssea, mas nao tem disponibilidade de realizar DXA nem dosagem de vit d.Nao poderá participar do nosso evento de amanha, pois tem outros compromissos, mas já fechou com a agencia de viagens os horários dos vôos para o ATHUS.</v>
      </c>
      <c r="AF876" s="14" t="str">
        <f t="shared" si="968"/>
        <v>Enfatizei rápida recuperação imunológica de Kaletra para pacientes com alteração renal e óssea, sendo que baixo cd4 e um fator preditivo para essas comorbidades. Refere que percebe tanto alteração renal quanto perda óssea, mas nao tem disponibilidade de realizar DXA nem dosagem de vit d.Nao poderá participar do nosso evento de amanha, pois tem outros compromissos, mas já fechou com a agencia de viagens os horários dos vôos para o ATHUS.</v>
      </c>
      <c r="AG876" s="14">
        <f t="shared" si="969"/>
        <v>1</v>
      </c>
      <c r="AH876" s="14">
        <f t="shared" ref="AH876:AL876" si="1009">IFERROR(FIND("#",$AF876,AG876+1),LEN($AF876)+1)</f>
        <v>441</v>
      </c>
      <c r="AI876" s="14">
        <f t="shared" si="1009"/>
        <v>441</v>
      </c>
      <c r="AJ876" s="14">
        <f t="shared" si="1009"/>
        <v>441</v>
      </c>
      <c r="AK876" s="14">
        <f t="shared" si="1009"/>
        <v>441</v>
      </c>
      <c r="AL876" s="14">
        <f t="shared" si="1009"/>
        <v>441</v>
      </c>
      <c r="AM876" s="14" t="str">
        <f t="shared" si="990"/>
        <v>Enfatizei rápida recuperação imunológica de Kaletra para pacientes com alteração renal e óssea, sendo que baixo cd4 e um fator preditivo para essas comorbidades. Refere que percebe tanto alteração renal quanto perda óssea, mas nao tem disponibilidade de realizar DXA nem dosagem de vit d.Nao poderá participar do nosso evento de amanha, pois tem outros compromissos, mas já fechou com a agencia de viagens os horários dos vôos para o ATHUS.</v>
      </c>
      <c r="AN876" s="14" t="str">
        <f t="shared" si="991"/>
        <v/>
      </c>
      <c r="AO876" s="14" t="str">
        <f t="shared" si="992"/>
        <v/>
      </c>
      <c r="AP876" s="14" t="str">
        <f t="shared" si="993"/>
        <v/>
      </c>
      <c r="AQ876" s="14" t="str">
        <f t="shared" si="994"/>
        <v/>
      </c>
      <c r="AR876" s="14" t="str">
        <f t="shared" si="995"/>
        <v/>
      </c>
    </row>
    <row r="877" spans="1:44" x14ac:dyDescent="0.25">
      <c r="A877">
        <v>1</v>
      </c>
      <c r="B877" t="s">
        <v>28</v>
      </c>
      <c r="C877">
        <v>391103</v>
      </c>
      <c r="D877" s="40">
        <v>41401.75</v>
      </c>
      <c r="E877" s="40">
        <v>41401.965277777803</v>
      </c>
      <c r="F877" s="40">
        <v>41401.9284722222</v>
      </c>
      <c r="G877" t="s">
        <v>29</v>
      </c>
      <c r="H877">
        <v>60000012406535</v>
      </c>
      <c r="I877" t="s">
        <v>5005</v>
      </c>
      <c r="J877" t="s">
        <v>5006</v>
      </c>
      <c r="K877" t="s">
        <v>32</v>
      </c>
      <c r="L877">
        <v>6</v>
      </c>
      <c r="M877" t="s">
        <v>33</v>
      </c>
      <c r="N877">
        <v>60000015461254</v>
      </c>
      <c r="O877">
        <v>60000016462680</v>
      </c>
      <c r="P877">
        <v>140317000000836</v>
      </c>
      <c r="R877" t="s">
        <v>34</v>
      </c>
      <c r="S877" t="s">
        <v>35</v>
      </c>
      <c r="T877" t="s">
        <v>36</v>
      </c>
      <c r="W877" t="s">
        <v>37</v>
      </c>
      <c r="AC877" t="s">
        <v>5007</v>
      </c>
      <c r="AD877" t="s">
        <v>1445</v>
      </c>
      <c r="AE877" s="14" t="str">
        <f t="shared" si="958"/>
        <v>Confirmou participação no evento de quinta feira. Nao tive oportunidade de trabalhR mAterial promocional porque estava com a agenda muito atrasada, então na próxima visita irei retomar material promocional.</v>
      </c>
      <c r="AF877" s="14" t="str">
        <f t="shared" si="968"/>
        <v>Confirmou participação no evento de quinta feira. Nao tive oportunidade de trabalhR mAterial promocional porque estava com a agenda muito atrasada, então na próxima visita irei retomar material promocional.</v>
      </c>
      <c r="AG877" s="14">
        <f t="shared" si="969"/>
        <v>1</v>
      </c>
      <c r="AH877" s="14">
        <f t="shared" ref="AH877:AL877" si="1010">IFERROR(FIND("#",$AF877,AG877+1),LEN($AF877)+1)</f>
        <v>207</v>
      </c>
      <c r="AI877" s="14">
        <f t="shared" si="1010"/>
        <v>207</v>
      </c>
      <c r="AJ877" s="14">
        <f t="shared" si="1010"/>
        <v>207</v>
      </c>
      <c r="AK877" s="14">
        <f t="shared" si="1010"/>
        <v>207</v>
      </c>
      <c r="AL877" s="14">
        <f t="shared" si="1010"/>
        <v>207</v>
      </c>
      <c r="AM877" s="14" t="str">
        <f t="shared" si="990"/>
        <v>Confirmou participação no evento de quinta feira. Nao tive oportunidade de trabalhR mAterial promocional porque estava com a agenda muito atrasada, então na próxima visita irei retomar material promocional.</v>
      </c>
      <c r="AN877" s="14" t="str">
        <f t="shared" si="991"/>
        <v/>
      </c>
      <c r="AO877" s="14" t="str">
        <f t="shared" si="992"/>
        <v/>
      </c>
      <c r="AP877" s="14" t="str">
        <f t="shared" si="993"/>
        <v/>
      </c>
      <c r="AQ877" s="14" t="str">
        <f t="shared" si="994"/>
        <v/>
      </c>
      <c r="AR877" s="14" t="str">
        <f t="shared" si="995"/>
        <v/>
      </c>
    </row>
    <row r="878" spans="1:44" x14ac:dyDescent="0.25">
      <c r="A878">
        <v>1</v>
      </c>
      <c r="B878" t="s">
        <v>28</v>
      </c>
      <c r="C878">
        <v>391103</v>
      </c>
      <c r="D878" s="40">
        <v>41401.666666666701</v>
      </c>
      <c r="E878" s="40">
        <v>41401.963194444397</v>
      </c>
      <c r="F878" s="40">
        <v>41401.9284722222</v>
      </c>
      <c r="G878" t="s">
        <v>29</v>
      </c>
      <c r="H878">
        <v>60000012284687</v>
      </c>
      <c r="I878" t="s">
        <v>538</v>
      </c>
      <c r="J878" t="s">
        <v>539</v>
      </c>
      <c r="K878" t="s">
        <v>32</v>
      </c>
      <c r="L878">
        <v>6</v>
      </c>
      <c r="M878" t="s">
        <v>33</v>
      </c>
      <c r="N878">
        <v>60000015461254</v>
      </c>
      <c r="O878">
        <v>60000016462680</v>
      </c>
      <c r="P878">
        <v>140317000000829</v>
      </c>
      <c r="R878" t="s">
        <v>34</v>
      </c>
      <c r="S878" t="s">
        <v>35</v>
      </c>
      <c r="T878" t="s">
        <v>36</v>
      </c>
      <c r="W878" t="s">
        <v>37</v>
      </c>
      <c r="AC878" t="s">
        <v>5008</v>
      </c>
      <c r="AD878" t="s">
        <v>1445</v>
      </c>
      <c r="AE878" s="14" t="str">
        <f t="shared" si="958"/>
        <v>Nao sabe se poderá estar presente no evento do dia 09, mas fará o possível.#MERCADO: nao tem informação sobre a possível distribuição do Atripla brasileiro pelo governo, disse que as decisões estão bem paradas no momento.</v>
      </c>
      <c r="AF878" s="14" t="str">
        <f t="shared" si="968"/>
        <v>Nao sabe se poderá estar presente no evento do dia 09, mas fará o possível.#MERCADO: nao tem informação sobre a possível distribuição do Atripla brasileiro pelo governo, disse que as decisões estão bem paradas no momento.</v>
      </c>
      <c r="AG878" s="14">
        <f t="shared" si="969"/>
        <v>76</v>
      </c>
      <c r="AH878" s="14">
        <f t="shared" ref="AH878:AL878" si="1011">IFERROR(FIND("#",$AF878,AG878+1),LEN($AF878)+1)</f>
        <v>222</v>
      </c>
      <c r="AI878" s="14">
        <f t="shared" si="1011"/>
        <v>222</v>
      </c>
      <c r="AJ878" s="14">
        <f t="shared" si="1011"/>
        <v>222</v>
      </c>
      <c r="AK878" s="14">
        <f t="shared" si="1011"/>
        <v>222</v>
      </c>
      <c r="AL878" s="14">
        <f t="shared" si="1011"/>
        <v>222</v>
      </c>
      <c r="AM878" s="14" t="str">
        <f t="shared" si="990"/>
        <v>#MERCADO: nao tem informação sobre a possível distribuição do Atripla brasileiro pelo governo, disse que as decisões estão bem paradas no momento.</v>
      </c>
      <c r="AN878" s="14" t="str">
        <f t="shared" si="991"/>
        <v/>
      </c>
      <c r="AO878" s="14" t="str">
        <f t="shared" si="992"/>
        <v/>
      </c>
      <c r="AP878" s="14" t="str">
        <f t="shared" si="993"/>
        <v/>
      </c>
      <c r="AQ878" s="14" t="str">
        <f t="shared" si="994"/>
        <v/>
      </c>
      <c r="AR878" s="14" t="str">
        <f t="shared" si="995"/>
        <v/>
      </c>
    </row>
    <row r="879" spans="1:44" x14ac:dyDescent="0.25">
      <c r="A879">
        <v>1</v>
      </c>
      <c r="B879" t="s">
        <v>28</v>
      </c>
      <c r="C879">
        <v>391103</v>
      </c>
      <c r="D879" s="40">
        <v>41401.583333333299</v>
      </c>
      <c r="E879" s="40">
        <v>41401.961111111101</v>
      </c>
      <c r="F879" s="40">
        <v>41401.9284722222</v>
      </c>
      <c r="G879" t="s">
        <v>29</v>
      </c>
      <c r="H879">
        <v>60000017152582</v>
      </c>
      <c r="I879" t="s">
        <v>2698</v>
      </c>
      <c r="J879" t="s">
        <v>2699</v>
      </c>
      <c r="K879" t="s">
        <v>32</v>
      </c>
      <c r="L879">
        <v>6</v>
      </c>
      <c r="M879" t="s">
        <v>33</v>
      </c>
      <c r="N879">
        <v>60000015461254</v>
      </c>
      <c r="O879">
        <v>60000016462680</v>
      </c>
      <c r="P879">
        <v>140317000000822</v>
      </c>
      <c r="R879" t="s">
        <v>34</v>
      </c>
      <c r="S879" t="s">
        <v>35</v>
      </c>
      <c r="T879" t="s">
        <v>36</v>
      </c>
      <c r="W879" t="s">
        <v>37</v>
      </c>
      <c r="AC879" t="s">
        <v>5009</v>
      </c>
      <c r="AD879" t="s">
        <v>1445</v>
      </c>
      <c r="AE879" s="14" t="str">
        <f t="shared" si="958"/>
        <v>Acertamos detalhes sobre o evento do dia 09 de maio, já esta realizando a divulgação via SPI, e Hospital Osvaldo Cruz. Acredita que pelo que tem escutado dos médicos temos vários bastante interessados no assunto.</v>
      </c>
      <c r="AF879" s="14" t="str">
        <f t="shared" si="968"/>
        <v>Acertamos detalhes sobre o evento do dia 09 de maio, já esta realizando a divulgação via SPI, e Hospital Osvaldo Cruz. Acredita que pelo que tem escutado dos médicos temos vários bastante interessados no assunto.</v>
      </c>
      <c r="AG879" s="14">
        <f t="shared" si="969"/>
        <v>1</v>
      </c>
      <c r="AH879" s="14">
        <f t="shared" ref="AH879:AL879" si="1012">IFERROR(FIND("#",$AF879,AG879+1),LEN($AF879)+1)</f>
        <v>213</v>
      </c>
      <c r="AI879" s="14">
        <f t="shared" si="1012"/>
        <v>213</v>
      </c>
      <c r="AJ879" s="14">
        <f t="shared" si="1012"/>
        <v>213</v>
      </c>
      <c r="AK879" s="14">
        <f t="shared" si="1012"/>
        <v>213</v>
      </c>
      <c r="AL879" s="14">
        <f t="shared" si="1012"/>
        <v>213</v>
      </c>
      <c r="AM879" s="14" t="str">
        <f t="shared" si="990"/>
        <v>Acertamos detalhes sobre o evento do dia 09 de maio, já esta realizando a divulgação via SPI, e Hospital Osvaldo Cruz. Acredita que pelo que tem escutado dos médicos temos vários bastante interessados no assunto.</v>
      </c>
      <c r="AN879" s="14" t="str">
        <f t="shared" si="991"/>
        <v/>
      </c>
      <c r="AO879" s="14" t="str">
        <f t="shared" si="992"/>
        <v/>
      </c>
      <c r="AP879" s="14" t="str">
        <f t="shared" si="993"/>
        <v/>
      </c>
      <c r="AQ879" s="14" t="str">
        <f t="shared" si="994"/>
        <v/>
      </c>
      <c r="AR879" s="14" t="str">
        <f t="shared" si="995"/>
        <v/>
      </c>
    </row>
    <row r="880" spans="1:44" x14ac:dyDescent="0.25">
      <c r="A880">
        <v>1</v>
      </c>
      <c r="B880" t="s">
        <v>28</v>
      </c>
      <c r="C880">
        <v>391103</v>
      </c>
      <c r="D880" s="40">
        <v>41401.5</v>
      </c>
      <c r="E880" s="40">
        <v>41401.949305555601</v>
      </c>
      <c r="F880" s="40">
        <v>41401.917361111096</v>
      </c>
      <c r="G880" t="s">
        <v>29</v>
      </c>
      <c r="H880">
        <v>60000012461039</v>
      </c>
      <c r="I880" t="s">
        <v>529</v>
      </c>
      <c r="J880" t="s">
        <v>530</v>
      </c>
      <c r="K880" t="s">
        <v>32</v>
      </c>
      <c r="L880">
        <v>4</v>
      </c>
      <c r="M880" t="s">
        <v>33</v>
      </c>
      <c r="N880">
        <v>60000015461254</v>
      </c>
      <c r="O880">
        <v>60000016462680</v>
      </c>
      <c r="P880">
        <v>140317000000815</v>
      </c>
      <c r="R880" t="s">
        <v>34</v>
      </c>
      <c r="S880" t="s">
        <v>35</v>
      </c>
      <c r="T880" t="s">
        <v>36</v>
      </c>
      <c r="W880" t="s">
        <v>37</v>
      </c>
      <c r="AC880" t="s">
        <v>5010</v>
      </c>
      <c r="AD880" t="s">
        <v>1445</v>
      </c>
      <c r="AE880" s="14" t="str">
        <f t="shared" si="958"/>
        <v>Conversamos sobre comorbidades e as alterações renais dos paciente, reforcei protocolo do EACS e dados sobre nefrotoxicidade de alguns ARVs. Foco de trabalho do dia em realização do novo targeting e confirmação d participação no evento do dia 09 de maio, o medico confirmou que estará presente.</v>
      </c>
      <c r="AF880" s="14" t="str">
        <f t="shared" si="968"/>
        <v>Conversamos sobre comorbidades e as alterações renais dos paciente, reforcei protocolo do EACS e dados sobre nefrotoxicidade de alguns ARVs. Foco de trabalho do dia em realização do novo targeting e confirmação d participação no evento do dia 09 de maio, o medico confirmou que estará presente.</v>
      </c>
      <c r="AG880" s="14">
        <f t="shared" si="969"/>
        <v>1</v>
      </c>
      <c r="AH880" s="14">
        <f t="shared" ref="AH880:AL880" si="1013">IFERROR(FIND("#",$AF880,AG880+1),LEN($AF880)+1)</f>
        <v>295</v>
      </c>
      <c r="AI880" s="14">
        <f t="shared" si="1013"/>
        <v>295</v>
      </c>
      <c r="AJ880" s="14">
        <f t="shared" si="1013"/>
        <v>295</v>
      </c>
      <c r="AK880" s="14">
        <f t="shared" si="1013"/>
        <v>295</v>
      </c>
      <c r="AL880" s="14">
        <f t="shared" si="1013"/>
        <v>295</v>
      </c>
      <c r="AM880" s="14" t="str">
        <f t="shared" si="990"/>
        <v>Conversamos sobre comorbidades e as alterações renais dos paciente, reforcei protocolo do EACS e dados sobre nefrotoxicidade de alguns ARVs. Foco de trabalho do dia em realização do novo targeting e confirmação d participação no evento do dia 09 de maio, o medico confirmou que estará presente.</v>
      </c>
      <c r="AN880" s="14" t="str">
        <f t="shared" si="991"/>
        <v/>
      </c>
      <c r="AO880" s="14" t="str">
        <f t="shared" si="992"/>
        <v/>
      </c>
      <c r="AP880" s="14" t="str">
        <f t="shared" si="993"/>
        <v/>
      </c>
      <c r="AQ880" s="14" t="str">
        <f t="shared" si="994"/>
        <v/>
      </c>
      <c r="AR880" s="14" t="str">
        <f t="shared" si="995"/>
        <v/>
      </c>
    </row>
    <row r="881" spans="1:44" x14ac:dyDescent="0.25">
      <c r="A881">
        <v>1</v>
      </c>
      <c r="B881" t="s">
        <v>28</v>
      </c>
      <c r="C881">
        <v>391103</v>
      </c>
      <c r="D881" s="40">
        <v>41401.416666666701</v>
      </c>
      <c r="E881" s="40">
        <v>41401.945138888899</v>
      </c>
      <c r="F881" s="40">
        <v>41401.917361111096</v>
      </c>
      <c r="G881" t="s">
        <v>29</v>
      </c>
      <c r="H881">
        <v>60000012370799</v>
      </c>
      <c r="I881" t="s">
        <v>2627</v>
      </c>
      <c r="J881" t="s">
        <v>2628</v>
      </c>
      <c r="K881" t="s">
        <v>32</v>
      </c>
      <c r="L881">
        <v>6</v>
      </c>
      <c r="M881" t="s">
        <v>33</v>
      </c>
      <c r="N881">
        <v>60000015461254</v>
      </c>
      <c r="O881">
        <v>60000016462680</v>
      </c>
      <c r="P881">
        <v>140317000000808</v>
      </c>
      <c r="R881" t="s">
        <v>34</v>
      </c>
      <c r="S881" t="s">
        <v>35</v>
      </c>
      <c r="T881" t="s">
        <v>36</v>
      </c>
      <c r="W881" t="s">
        <v>37</v>
      </c>
      <c r="AC881" t="s">
        <v>5011</v>
      </c>
      <c r="AD881" t="s">
        <v>1445</v>
      </c>
      <c r="AE881" s="14" t="str">
        <f t="shared" si="958"/>
        <v>Reforcei convite para participação do evento do dia 09, e o medico confirmou sua presença. Realizei perguntas do novo targeting, irei inserir dados no sistema. Nao tive oportunidade de trabalhar dados do EACS, retomarei na próxima visita.</v>
      </c>
      <c r="AF881" s="14" t="str">
        <f t="shared" si="968"/>
        <v>Reforcei convite para participação do evento do dia 09, e o medico confirmou sua presença. Realizei perguntas do novo targeting, irei inserir dados no sistema. Nao tive oportunidade de trabalhar dados do EACS, retomarei na próxima visita.</v>
      </c>
      <c r="AG881" s="14">
        <f t="shared" si="969"/>
        <v>1</v>
      </c>
      <c r="AH881" s="14">
        <f t="shared" ref="AH881:AL881" si="1014">IFERROR(FIND("#",$AF881,AG881+1),LEN($AF881)+1)</f>
        <v>239</v>
      </c>
      <c r="AI881" s="14">
        <f t="shared" si="1014"/>
        <v>239</v>
      </c>
      <c r="AJ881" s="14">
        <f t="shared" si="1014"/>
        <v>239</v>
      </c>
      <c r="AK881" s="14">
        <f t="shared" si="1014"/>
        <v>239</v>
      </c>
      <c r="AL881" s="14">
        <f t="shared" si="1014"/>
        <v>239</v>
      </c>
      <c r="AM881" s="14" t="str">
        <f t="shared" si="990"/>
        <v>Reforcei convite para participação do evento do dia 09, e o medico confirmou sua presença. Realizei perguntas do novo targeting, irei inserir dados no sistema. Nao tive oportunidade de trabalhar dados do EACS, retomarei na próxima visita.</v>
      </c>
      <c r="AN881" s="14" t="str">
        <f t="shared" si="991"/>
        <v/>
      </c>
      <c r="AO881" s="14" t="str">
        <f t="shared" si="992"/>
        <v/>
      </c>
      <c r="AP881" s="14" t="str">
        <f t="shared" si="993"/>
        <v/>
      </c>
      <c r="AQ881" s="14" t="str">
        <f t="shared" si="994"/>
        <v/>
      </c>
      <c r="AR881" s="14" t="str">
        <f t="shared" si="995"/>
        <v/>
      </c>
    </row>
    <row r="882" spans="1:44" x14ac:dyDescent="0.25">
      <c r="A882">
        <v>1</v>
      </c>
      <c r="B882" t="s">
        <v>28</v>
      </c>
      <c r="C882">
        <v>391103</v>
      </c>
      <c r="D882" s="40">
        <v>41401.333333333299</v>
      </c>
      <c r="E882" s="40">
        <v>41401.942361111098</v>
      </c>
      <c r="F882" s="40">
        <v>41401.917361111096</v>
      </c>
      <c r="G882" t="s">
        <v>29</v>
      </c>
      <c r="H882">
        <v>60000012546287</v>
      </c>
      <c r="I882" t="s">
        <v>535</v>
      </c>
      <c r="J882" t="s">
        <v>536</v>
      </c>
      <c r="K882" t="s">
        <v>32</v>
      </c>
      <c r="L882">
        <v>4</v>
      </c>
      <c r="M882" t="s">
        <v>33</v>
      </c>
      <c r="N882">
        <v>60000015461254</v>
      </c>
      <c r="O882">
        <v>60000016462680</v>
      </c>
      <c r="P882">
        <v>140317000000801</v>
      </c>
      <c r="R882" t="s">
        <v>34</v>
      </c>
      <c r="S882" t="s">
        <v>35</v>
      </c>
      <c r="T882" t="s">
        <v>36</v>
      </c>
      <c r="W882" t="s">
        <v>37</v>
      </c>
      <c r="AC882" t="s">
        <v>5012</v>
      </c>
      <c r="AD882" t="s">
        <v>1445</v>
      </c>
      <c r="AE882" s="14" t="str">
        <f t="shared" si="958"/>
        <v>Medica relata que seus pacientes do consultório são na sua grande maioria jovens e nao apresentam problemas renais e nem perda óssea, quanto aos pacientes que esta recebendo no COA que estão vindo do Bairro Novo esta iniciando solicitação dos exames, mS percebe que muitos estão falhados, mas ainda nao pode opinar muito.Nao sabe se poderá participar do evento de quinta-feira.</v>
      </c>
      <c r="AF882" s="14" t="str">
        <f t="shared" si="968"/>
        <v>Medica relata que seus pacientes do consultório são na sua grande maioria jovens e nao apresentam problemas renais e nem perda óssea, quanto aos pacientes que esta recebendo no COA que estão vindo do Bairro Novo esta iniciando solicitação dos exames, mS percebe que muitos estão falhados, mas ainda nao pode opinar muito.Nao sabe se poderá participar do evento de quinta-feira.</v>
      </c>
      <c r="AG882" s="14">
        <f t="shared" si="969"/>
        <v>1</v>
      </c>
      <c r="AH882" s="14">
        <f t="shared" ref="AH882:AL882" si="1015">IFERROR(FIND("#",$AF882,AG882+1),LEN($AF882)+1)</f>
        <v>378</v>
      </c>
      <c r="AI882" s="14">
        <f t="shared" si="1015"/>
        <v>378</v>
      </c>
      <c r="AJ882" s="14">
        <f t="shared" si="1015"/>
        <v>378</v>
      </c>
      <c r="AK882" s="14">
        <f t="shared" si="1015"/>
        <v>378</v>
      </c>
      <c r="AL882" s="14">
        <f t="shared" si="1015"/>
        <v>378</v>
      </c>
      <c r="AM882" s="14" t="str">
        <f t="shared" si="990"/>
        <v>Medica relata que seus pacientes do consultório são na sua grande maioria jovens e nao apresentam problemas renais e nem perda óssea, quanto aos pacientes que esta recebendo no COA que estão vindo do Bairro Novo esta iniciando solicitação dos exames, mS percebe que muitos estão falhados, mas ainda nao pode opinar muito.Nao sabe se poderá participar do evento de quinta-feira.</v>
      </c>
      <c r="AN882" s="14" t="str">
        <f t="shared" si="991"/>
        <v/>
      </c>
      <c r="AO882" s="14" t="str">
        <f t="shared" si="992"/>
        <v/>
      </c>
      <c r="AP882" s="14" t="str">
        <f t="shared" si="993"/>
        <v/>
      </c>
      <c r="AQ882" s="14" t="str">
        <f t="shared" si="994"/>
        <v/>
      </c>
      <c r="AR882" s="14" t="str">
        <f t="shared" si="995"/>
        <v/>
      </c>
    </row>
    <row r="883" spans="1:44" x14ac:dyDescent="0.25">
      <c r="A883">
        <v>1</v>
      </c>
      <c r="B883" t="s">
        <v>28</v>
      </c>
      <c r="C883">
        <v>391103</v>
      </c>
      <c r="D883" s="40">
        <v>41400.75</v>
      </c>
      <c r="E883" s="40">
        <v>41401.911805555603</v>
      </c>
      <c r="F883" s="40">
        <v>41401.899305555598</v>
      </c>
      <c r="G883" t="s">
        <v>29</v>
      </c>
      <c r="H883">
        <v>143667000000372</v>
      </c>
      <c r="I883" t="s">
        <v>2680</v>
      </c>
      <c r="J883" t="s">
        <v>2681</v>
      </c>
      <c r="M883" t="s">
        <v>33</v>
      </c>
      <c r="N883">
        <v>60000015461254</v>
      </c>
      <c r="O883">
        <v>60000016462680</v>
      </c>
      <c r="P883">
        <v>140317000000778</v>
      </c>
      <c r="R883" t="s">
        <v>34</v>
      </c>
      <c r="S883" t="s">
        <v>35</v>
      </c>
      <c r="W883" t="s">
        <v>37</v>
      </c>
      <c r="AC883" t="s">
        <v>5013</v>
      </c>
      <c r="AD883" t="s">
        <v>1445</v>
      </c>
      <c r="AE883" s="14" t="str">
        <f t="shared" si="958"/>
        <v>Relata que consegue realizar acompanhamento para as duas alterações, pois possui somente pacientes de serviço publico. O mais presente ainda e a alteração renal, mas percebe mais em função do TDF, reforcei dados do Eurosida sobre ARV também, mas medico nao se posicionou.Reforcei convite para o evento do dia 09 de maio, medica confirmou presença.</v>
      </c>
      <c r="AF883" s="14" t="str">
        <f t="shared" si="968"/>
        <v>Relata que consegue realizar acompanhamento para as duas alterações, pois possui somente pacientes de serviço publico. O mais presente ainda e a alteração renal, mas percebe mais em função do TDF, reforcei dados do Eurosida sobre ARV também, mas medico nao se posicionou.Reforcei convite para o evento do dia 09 de maio, medica confirmou presença.</v>
      </c>
      <c r="AG883" s="14">
        <f t="shared" si="969"/>
        <v>1</v>
      </c>
      <c r="AH883" s="14">
        <f t="shared" ref="AH883:AL883" si="1016">IFERROR(FIND("#",$AF883,AG883+1),LEN($AF883)+1)</f>
        <v>348</v>
      </c>
      <c r="AI883" s="14">
        <f t="shared" si="1016"/>
        <v>348</v>
      </c>
      <c r="AJ883" s="14">
        <f t="shared" si="1016"/>
        <v>348</v>
      </c>
      <c r="AK883" s="14">
        <f t="shared" si="1016"/>
        <v>348</v>
      </c>
      <c r="AL883" s="14">
        <f t="shared" si="1016"/>
        <v>348</v>
      </c>
      <c r="AM883" s="14" t="str">
        <f t="shared" si="990"/>
        <v>Relata que consegue realizar acompanhamento para as duas alterações, pois possui somente pacientes de serviço publico. O mais presente ainda e a alteração renal, mas percebe mais em função do TDF, reforcei dados do Eurosida sobre ARV também, mas medico nao se posicionou.Reforcei convite para o evento do dia 09 de maio, medica confirmou presença.</v>
      </c>
      <c r="AN883" s="14" t="str">
        <f t="shared" si="991"/>
        <v/>
      </c>
      <c r="AO883" s="14" t="str">
        <f t="shared" si="992"/>
        <v/>
      </c>
      <c r="AP883" s="14" t="str">
        <f t="shared" si="993"/>
        <v/>
      </c>
      <c r="AQ883" s="14" t="str">
        <f t="shared" si="994"/>
        <v/>
      </c>
      <c r="AR883" s="14" t="str">
        <f t="shared" si="995"/>
        <v/>
      </c>
    </row>
    <row r="884" spans="1:44" x14ac:dyDescent="0.25">
      <c r="A884">
        <v>1</v>
      </c>
      <c r="B884" t="s">
        <v>28</v>
      </c>
      <c r="C884">
        <v>391103</v>
      </c>
      <c r="D884" s="40">
        <v>41400.708333333299</v>
      </c>
      <c r="E884" s="40">
        <v>41401.910416666702</v>
      </c>
      <c r="F884" s="40">
        <v>41401.899305555598</v>
      </c>
      <c r="G884" t="s">
        <v>29</v>
      </c>
      <c r="H884">
        <v>60000012449287</v>
      </c>
      <c r="I884" t="s">
        <v>524</v>
      </c>
      <c r="J884" t="s">
        <v>525</v>
      </c>
      <c r="K884" t="s">
        <v>32</v>
      </c>
      <c r="L884">
        <v>3</v>
      </c>
      <c r="M884" t="s">
        <v>33</v>
      </c>
      <c r="N884">
        <v>60000015461254</v>
      </c>
      <c r="O884">
        <v>60000016462680</v>
      </c>
      <c r="P884">
        <v>140317000000771</v>
      </c>
      <c r="R884" t="s">
        <v>34</v>
      </c>
      <c r="S884" t="s">
        <v>35</v>
      </c>
      <c r="T884" t="s">
        <v>36</v>
      </c>
      <c r="W884" t="s">
        <v>37</v>
      </c>
      <c r="AC884" t="s">
        <v>5014</v>
      </c>
      <c r="AD884" t="s">
        <v>1445</v>
      </c>
      <c r="AE884" s="14" t="str">
        <f t="shared" si="958"/>
        <v>Relata que consegue realizar acompanhamento para as duas alterações, pois possui somente pacientes de serviço publico. O mais presente ainda e a alteração renal, mas percebe mais em função do TDF, reforcei dados do Eurosida sobre ARV também, mas medico nao se posicionou. Retornou no sábado do congresso na Alemanha, por isso relatou que nao teve nenhum novo paciente.Reforcei convite para o evento do dia 09 de maio, mas nao confirmou presença.</v>
      </c>
      <c r="AF884" s="14" t="str">
        <f t="shared" si="968"/>
        <v>Relata que consegue realizar acompanhamento para as duas alterações, pois possui somente pacientes de serviço publico. O mais presente ainda e a alteração renal, mas percebe mais em função do TDF, reforcei dados do Eurosida sobre ARV também, mas medico nao se posicionou. Retornou no sábado do congresso na Alemanha, por isso relatou que nao teve nenhum novo paciente.Reforcei convite para o evento do dia 09 de maio, mas nao confirmou presença.</v>
      </c>
      <c r="AG884" s="14">
        <f t="shared" si="969"/>
        <v>1</v>
      </c>
      <c r="AH884" s="14">
        <f t="shared" ref="AH884:AL884" si="1017">IFERROR(FIND("#",$AF884,AG884+1),LEN($AF884)+1)</f>
        <v>446</v>
      </c>
      <c r="AI884" s="14">
        <f t="shared" si="1017"/>
        <v>446</v>
      </c>
      <c r="AJ884" s="14">
        <f t="shared" si="1017"/>
        <v>446</v>
      </c>
      <c r="AK884" s="14">
        <f t="shared" si="1017"/>
        <v>446</v>
      </c>
      <c r="AL884" s="14">
        <f t="shared" si="1017"/>
        <v>446</v>
      </c>
      <c r="AM884" s="14" t="str">
        <f t="shared" si="990"/>
        <v>Relata que consegue realizar acompanhamento para as duas alterações, pois possui somente pacientes de serviço publico. O mais presente ainda e a alteração renal, mas percebe mais em função do TDF, reforcei dados do Eurosida sobre ARV também, mas medico nao se posicionou. Retornou no sábado do congresso na Alemanha, por isso relatou que nao teve nenhum novo paciente.Reforcei convite para o evento do dia 09 de maio, mas nao confirmou presença.</v>
      </c>
      <c r="AN884" s="14" t="str">
        <f t="shared" si="991"/>
        <v/>
      </c>
      <c r="AO884" s="14" t="str">
        <f t="shared" si="992"/>
        <v/>
      </c>
      <c r="AP884" s="14" t="str">
        <f t="shared" si="993"/>
        <v/>
      </c>
      <c r="AQ884" s="14" t="str">
        <f t="shared" si="994"/>
        <v/>
      </c>
      <c r="AR884" s="14" t="str">
        <f t="shared" si="995"/>
        <v/>
      </c>
    </row>
    <row r="885" spans="1:44" x14ac:dyDescent="0.25">
      <c r="A885">
        <v>1</v>
      </c>
      <c r="B885" t="s">
        <v>28</v>
      </c>
      <c r="C885">
        <v>391103</v>
      </c>
      <c r="D885" s="40">
        <v>41400.666666666701</v>
      </c>
      <c r="E885" s="40">
        <v>41401.675694444399</v>
      </c>
      <c r="F885" s="40">
        <v>41401.8527777778</v>
      </c>
      <c r="G885" t="s">
        <v>29</v>
      </c>
      <c r="H885">
        <v>60000012303923</v>
      </c>
      <c r="I885" t="s">
        <v>2750</v>
      </c>
      <c r="J885" t="s">
        <v>2751</v>
      </c>
      <c r="K885" t="s">
        <v>32</v>
      </c>
      <c r="L885">
        <v>6</v>
      </c>
      <c r="M885" t="s">
        <v>33</v>
      </c>
      <c r="N885">
        <v>60000015461254</v>
      </c>
      <c r="O885">
        <v>60000016462680</v>
      </c>
      <c r="P885">
        <v>140317000000757</v>
      </c>
      <c r="R885" t="s">
        <v>34</v>
      </c>
      <c r="S885" t="s">
        <v>35</v>
      </c>
      <c r="T885" t="s">
        <v>36</v>
      </c>
      <c r="W885" t="s">
        <v>37</v>
      </c>
      <c r="AC885" t="s">
        <v>5015</v>
      </c>
      <c r="AD885" t="s">
        <v>1445</v>
      </c>
      <c r="AE885" s="14" t="str">
        <f t="shared" si="958"/>
        <v>#MP: Sobre o material promocional, sobre atencao renal, refere que realiza acompanhamento de forma muito parecida com o algoritmo proposto pelo Dr Lauro, e enfatizou que sempre orienta os residentes da importância de realização de acompanhamento através dos exames periódicos. Sobre a atenção a perda óssea, apesar de estar no Hospital de Clinicas, referencia e escola nao conseguem realizar DXA e também nao consegue dosagem de Vit D, porém relata que nao possui nenhum paciente que apresente um quadro avançado, como por exemplo fratura óssea.#MERCADO: hospital escola, com residencia de infectologis e no atrndimento a pacientes HIV e nao possuem acesso a exames como dosagem cê vit D e DXA.*confirmou participação no evento de quinta-feira.</v>
      </c>
      <c r="AF885" s="14" t="str">
        <f t="shared" si="968"/>
        <v>#MP: Sobre o material promocional, sobre atencao renal, refere que realiza acompanhamento de forma muito parecida com o algoritmo proposto pelo Dr Lauro, e enfatizou que sempre orienta os residentes da importância de realização de acompanhamento através dos exames periódicos. Sobre a atenção a perda óssea, apesar de estar no Hospital de Clinicas, referencia e escola nao conseguem realizar DXA e também nao consegue dosagem de Vit D, porém relata que nao possui nenhum paciente que apresente um quadro avançado, como por exemplo fratura óssea.#MERCADO: hospital escola, com residencia de infectologis e no atrndimento a pacientes HIV e nao possuem acesso a exames como dosagem cê vit D e DXA.*confirmou participação no evento de quinta-feira.</v>
      </c>
      <c r="AG885" s="14">
        <f t="shared" si="969"/>
        <v>1</v>
      </c>
      <c r="AH885" s="14">
        <f t="shared" ref="AH885:AL885" si="1018">IFERROR(FIND("#",$AF885,AG885+1),LEN($AF885)+1)</f>
        <v>546</v>
      </c>
      <c r="AI885" s="14">
        <f t="shared" si="1018"/>
        <v>745</v>
      </c>
      <c r="AJ885" s="14">
        <f t="shared" si="1018"/>
        <v>745</v>
      </c>
      <c r="AK885" s="14">
        <f t="shared" si="1018"/>
        <v>745</v>
      </c>
      <c r="AL885" s="14">
        <f t="shared" si="1018"/>
        <v>745</v>
      </c>
      <c r="AM885" s="14" t="str">
        <f t="shared" si="990"/>
        <v>#MP: Sobre o material promocional, sobre atencao renal, refere que realiza acompanhamento de forma muito parecida com o algoritmo proposto pelo Dr Lauro, e enfatizou que sempre orienta os residentes da importância de realização de acompanhamento através dos exames periódicos. Sobre a atenção a perda óssea, apesar de estar no Hospital de Clinicas, referencia e escola nao conseguem realizar DXA e também nao consegue dosagem de Vit D, porém relata que nao possui nenhum paciente que apresente um quadro avançado, como por exemplo fratura óssea.#</v>
      </c>
      <c r="AN885" s="14" t="str">
        <f t="shared" si="991"/>
        <v>#MERCADO: hospital escola, com residencia de infectologis e no atrndimento a pacientes HIV e nao possuem acesso a exames como dosagem cê vit D e DXA.*confirmou participação no evento de quinta-feira.</v>
      </c>
      <c r="AO885" s="14" t="str">
        <f t="shared" si="992"/>
        <v/>
      </c>
      <c r="AP885" s="14" t="str">
        <f t="shared" si="993"/>
        <v/>
      </c>
      <c r="AQ885" s="14" t="str">
        <f t="shared" si="994"/>
        <v/>
      </c>
      <c r="AR885" s="14" t="str">
        <f t="shared" si="995"/>
        <v/>
      </c>
    </row>
    <row r="886" spans="1:44" x14ac:dyDescent="0.25">
      <c r="A886">
        <v>1</v>
      </c>
      <c r="B886" t="s">
        <v>28</v>
      </c>
      <c r="C886">
        <v>391103</v>
      </c>
      <c r="D886" s="40">
        <v>41400.625</v>
      </c>
      <c r="E886" s="40">
        <v>41401.6784722222</v>
      </c>
      <c r="F886" s="40">
        <v>41401.8527777778</v>
      </c>
      <c r="G886" t="s">
        <v>29</v>
      </c>
      <c r="H886">
        <v>60000012261863</v>
      </c>
      <c r="I886" t="s">
        <v>2701</v>
      </c>
      <c r="J886" t="s">
        <v>2702</v>
      </c>
      <c r="K886" t="s">
        <v>41</v>
      </c>
      <c r="L886">
        <v>3</v>
      </c>
      <c r="M886" t="s">
        <v>33</v>
      </c>
      <c r="N886">
        <v>60000015461254</v>
      </c>
      <c r="O886">
        <v>60000016462680</v>
      </c>
      <c r="P886">
        <v>140317000000764</v>
      </c>
      <c r="R886" t="s">
        <v>34</v>
      </c>
      <c r="S886" t="s">
        <v>35</v>
      </c>
      <c r="T886" t="s">
        <v>36</v>
      </c>
      <c r="W886" t="s">
        <v>37</v>
      </c>
      <c r="AC886" t="s">
        <v>5016</v>
      </c>
      <c r="AD886" t="s">
        <v>1445</v>
      </c>
      <c r="AE886" s="14" t="str">
        <f t="shared" si="958"/>
        <v>*medico realizou o mesmo comentário que suas preceptoras em relação a possibilidade de realizar exames para alteração renal e óssea, hospital nao favorece a realização de dosagem de vit D e DXA, porém realizam bom acompanhamento da função renal dos pacientes HIV, nao soube opinar se as alterações renais estão somente associadas ao Tdf ou a algum IP. Precisarei retomar assunto.Medico nao confirmou sua presença no evento de quinta, se o seu compromisso pre agendado nao for confirmado, poderá estar presente.</v>
      </c>
      <c r="AF886" s="14" t="str">
        <f t="shared" si="968"/>
        <v>*medico realizou o mesmo comentário que suas preceptoras em relação a possibilidade de realizar exames para alteração renal e óssea, hospital nao favorece a realização de dosagem de vit D e DXA, porém realizam bom acompanhamento da função renal dos pacientes HIV, nao soube opinar se as alterações renais estão somente associadas ao Tdf ou a algum IP. Precisarei retomar assunto.Medico nao confirmou sua presença no evento de quinta, se o seu compromisso pre agendado nao for confirmado, poderá estar presente.</v>
      </c>
      <c r="AG886" s="14">
        <f t="shared" si="969"/>
        <v>1</v>
      </c>
      <c r="AH886" s="14">
        <f t="shared" ref="AH886:AL886" si="1019">IFERROR(FIND("#",$AF886,AG886+1),LEN($AF886)+1)</f>
        <v>511</v>
      </c>
      <c r="AI886" s="14">
        <f t="shared" si="1019"/>
        <v>511</v>
      </c>
      <c r="AJ886" s="14">
        <f t="shared" si="1019"/>
        <v>511</v>
      </c>
      <c r="AK886" s="14">
        <f t="shared" si="1019"/>
        <v>511</v>
      </c>
      <c r="AL886" s="14">
        <f t="shared" si="1019"/>
        <v>511</v>
      </c>
      <c r="AM886" s="14" t="str">
        <f t="shared" si="990"/>
        <v>*medico realizou o mesmo comentário que suas preceptoras em relação a possibilidade de realizar exames para alteração renal e óssea, hospital nao favorece a realização de dosagem de vit D e DXA, porém realizam bom acompanhamento da função renal dos pacientes HIV, nao soube opinar se as alterações renais estão somente associadas ao Tdf ou a algum IP. Precisarei retomar assunto.Medico nao confirmou sua presença no evento de quinta, se o seu compromisso pre agendado nao for confirmado, poderá estar presente.</v>
      </c>
      <c r="AN886" s="14" t="str">
        <f t="shared" si="991"/>
        <v/>
      </c>
      <c r="AO886" s="14" t="str">
        <f t="shared" si="992"/>
        <v/>
      </c>
      <c r="AP886" s="14" t="str">
        <f t="shared" si="993"/>
        <v/>
      </c>
      <c r="AQ886" s="14" t="str">
        <f t="shared" si="994"/>
        <v/>
      </c>
      <c r="AR886" s="14" t="str">
        <f t="shared" si="995"/>
        <v/>
      </c>
    </row>
    <row r="887" spans="1:44" x14ac:dyDescent="0.25">
      <c r="A887">
        <v>1</v>
      </c>
      <c r="B887" t="s">
        <v>28</v>
      </c>
      <c r="C887">
        <v>391103</v>
      </c>
      <c r="D887" s="40">
        <v>41400.5</v>
      </c>
      <c r="E887" s="40">
        <v>41401.673611111102</v>
      </c>
      <c r="F887" s="40">
        <v>41401.8527777778</v>
      </c>
      <c r="G887" t="s">
        <v>29</v>
      </c>
      <c r="H887">
        <v>60000012495859</v>
      </c>
      <c r="I887" t="s">
        <v>2709</v>
      </c>
      <c r="J887" t="s">
        <v>2710</v>
      </c>
      <c r="K887" t="s">
        <v>32</v>
      </c>
      <c r="L887">
        <v>4</v>
      </c>
      <c r="M887" t="s">
        <v>33</v>
      </c>
      <c r="N887">
        <v>60000015461254</v>
      </c>
      <c r="O887">
        <v>60000016462680</v>
      </c>
      <c r="P887">
        <v>140317000000750</v>
      </c>
      <c r="R887" t="s">
        <v>34</v>
      </c>
      <c r="S887" t="s">
        <v>35</v>
      </c>
      <c r="T887" t="s">
        <v>36</v>
      </c>
      <c r="W887" t="s">
        <v>37</v>
      </c>
      <c r="AC887" t="s">
        <v>5015</v>
      </c>
      <c r="AD887" t="s">
        <v>1445</v>
      </c>
      <c r="AE887" s="14" t="str">
        <f t="shared" si="958"/>
        <v>#MP: Sobre o material promocional, sobre atencao renal, refere que realiza acompanhamento de forma muito parecida com o algoritmo proposto pelo Dr Lauro, e enfatizou que sempre orienta os residentes da importância de realização de acompanhamento através dos exames periódicos. Sobre a atenção a perda óssea, apesar de estar no Hospital de Clinicas, referencia e escola nao conseguem realizar DXA e também nao consegue dosagem de Vit D, porém relata que nao possui nenhum paciente que apresente um quadro avançado, como por exemplo fratura óssea.#MERCADO: hospital escola, com residencia de infectologis e no atrndimento a pacientes HIV e nao possuem acesso a exames como dosagem cê vit D e DXA.*confirmou participação no evento de quinta-feira.</v>
      </c>
      <c r="AF887" s="14" t="str">
        <f t="shared" si="968"/>
        <v>#MP: Sobre o material promocional, sobre atencao renal, refere que realiza acompanhamento de forma muito parecida com o algoritmo proposto pelo Dr Lauro, e enfatizou que sempre orienta os residentes da importância de realização de acompanhamento através dos exames periódicos. Sobre a atenção a perda óssea, apesar de estar no Hospital de Clinicas, referencia e escola nao conseguem realizar DXA e também nao consegue dosagem de Vit D, porém relata que nao possui nenhum paciente que apresente um quadro avançado, como por exemplo fratura óssea.#MERCADO: hospital escola, com residencia de infectologis e no atrndimento a pacientes HIV e nao possuem acesso a exames como dosagem cê vit D e DXA.*confirmou participação no evento de quinta-feira.</v>
      </c>
      <c r="AG887" s="14">
        <f t="shared" si="969"/>
        <v>1</v>
      </c>
      <c r="AH887" s="14">
        <f t="shared" ref="AH887:AL887" si="1020">IFERROR(FIND("#",$AF887,AG887+1),LEN($AF887)+1)</f>
        <v>546</v>
      </c>
      <c r="AI887" s="14">
        <f t="shared" si="1020"/>
        <v>745</v>
      </c>
      <c r="AJ887" s="14">
        <f t="shared" si="1020"/>
        <v>745</v>
      </c>
      <c r="AK887" s="14">
        <f t="shared" si="1020"/>
        <v>745</v>
      </c>
      <c r="AL887" s="14">
        <f t="shared" si="1020"/>
        <v>745</v>
      </c>
      <c r="AM887" s="14" t="str">
        <f t="shared" si="990"/>
        <v>#MP: Sobre o material promocional, sobre atencao renal, refere que realiza acompanhamento de forma muito parecida com o algoritmo proposto pelo Dr Lauro, e enfatizou que sempre orienta os residentes da importância de realização de acompanhamento através dos exames periódicos. Sobre a atenção a perda óssea, apesar de estar no Hospital de Clinicas, referencia e escola nao conseguem realizar DXA e também nao consegue dosagem de Vit D, porém relata que nao possui nenhum paciente que apresente um quadro avançado, como por exemplo fratura óssea.#</v>
      </c>
      <c r="AN887" s="14" t="str">
        <f t="shared" si="991"/>
        <v>#MERCADO: hospital escola, com residencia de infectologis e no atrndimento a pacientes HIV e nao possuem acesso a exames como dosagem cê vit D e DXA.*confirmou participação no evento de quinta-feira.</v>
      </c>
      <c r="AO887" s="14" t="str">
        <f t="shared" si="992"/>
        <v/>
      </c>
      <c r="AP887" s="14" t="str">
        <f t="shared" si="993"/>
        <v/>
      </c>
      <c r="AQ887" s="14" t="str">
        <f t="shared" si="994"/>
        <v/>
      </c>
      <c r="AR887" s="14" t="str">
        <f t="shared" si="995"/>
        <v/>
      </c>
    </row>
    <row r="888" spans="1:44" x14ac:dyDescent="0.25">
      <c r="A888">
        <v>1</v>
      </c>
      <c r="B888" t="s">
        <v>28</v>
      </c>
      <c r="C888">
        <v>391103</v>
      </c>
      <c r="D888" s="40">
        <v>41400.4375</v>
      </c>
      <c r="E888" s="40">
        <v>41400.880555555603</v>
      </c>
      <c r="F888" s="40">
        <v>41401.597222222197</v>
      </c>
      <c r="G888" t="s">
        <v>110</v>
      </c>
      <c r="H888">
        <v>60000016841217</v>
      </c>
      <c r="J888" t="s">
        <v>544</v>
      </c>
      <c r="M888" t="s">
        <v>33</v>
      </c>
      <c r="N888">
        <v>60000015461254</v>
      </c>
      <c r="O888">
        <v>60000016462680</v>
      </c>
      <c r="P888">
        <v>140317000000744</v>
      </c>
      <c r="R888" t="s">
        <v>34</v>
      </c>
      <c r="S888" t="s">
        <v>35</v>
      </c>
      <c r="W888" t="s">
        <v>37</v>
      </c>
      <c r="AC888" t="s">
        <v>5017</v>
      </c>
      <c r="AD888" t="s">
        <v>1445</v>
      </c>
      <c r="AE888" s="14" t="str">
        <f t="shared" si="958"/>
        <v>#MERCADO: farmácia do CRE Metroploitano ira ser descentralizada para os municípios da região metropolitana. A previsão e de que no mês de junho os municípios já estejam realizando as dispensados dos ARVs nas suas unidades municipais. A farmácia esta com expediente reduzido para atendimento das 7 as 14h por falta de pessoas para atender, governo estadual nao esta repondo vagas de funcionários que estão se aposentando.*convidei a farmacêutica para participar do evento do dia 09 de maio e ira verificar disponibilidade. Acompanhamento de abastecimento de Kaletra e entrega do material sobre alteração renal e perda óssea.</v>
      </c>
      <c r="AF888" s="14" t="str">
        <f t="shared" si="968"/>
        <v>#MERCADO: farmácia do CRE Metroploitano ira ser descentralizada para os municípios da região metropolitana. A previsão e de que no mês de junho os municípios já estejam realizando as dispensados dos ARVs nas suas unidades municipais. A farmácia esta com expediente reduzido para atendimento das 7 as 14h por falta de pessoas para atender, governo estadual nao esta repondo vagas de funcionários que estão se aposentando.*convidei a farmacêutica para participar do evento do dia 09 de maio e ira verificar disponibilidade. Acompanhamento de abastecimento de Kaletra e entrega do material sobre alteração renal e perda óssea.</v>
      </c>
      <c r="AG888" s="14">
        <f t="shared" si="969"/>
        <v>1</v>
      </c>
      <c r="AH888" s="14">
        <f t="shared" ref="AH888:AL888" si="1021">IFERROR(FIND("#",$AF888,AG888+1),LEN($AF888)+1)</f>
        <v>624</v>
      </c>
      <c r="AI888" s="14">
        <f t="shared" si="1021"/>
        <v>624</v>
      </c>
      <c r="AJ888" s="14">
        <f t="shared" si="1021"/>
        <v>624</v>
      </c>
      <c r="AK888" s="14">
        <f t="shared" si="1021"/>
        <v>624</v>
      </c>
      <c r="AL888" s="14">
        <f t="shared" si="1021"/>
        <v>624</v>
      </c>
      <c r="AM888" s="14" t="str">
        <f t="shared" si="990"/>
        <v>#MERCADO: farmácia do CRE Metroploitano ira ser descentralizada para os municípios da região metropolitana. A previsão e de que no mês de junho os municípios já estejam realizando as dispensados dos ARVs nas suas unidades municipais. A farmácia esta com expediente reduzido para atendimento das 7 as 14h por falta de pessoas para atender, governo estadual nao esta repondo vagas de funcionários que estão se aposentando.*convidei a farmacêutica para participar do evento do dia 09 de maio e ira verificar disponibilidade. Acompanhamento de abastecimento de Kaletra e entrega do material sobre alteração renal e perda óssea.</v>
      </c>
      <c r="AN888" s="14" t="str">
        <f t="shared" si="991"/>
        <v/>
      </c>
      <c r="AO888" s="14" t="str">
        <f t="shared" si="992"/>
        <v/>
      </c>
      <c r="AP888" s="14" t="str">
        <f t="shared" si="993"/>
        <v/>
      </c>
      <c r="AQ888" s="14" t="str">
        <f t="shared" si="994"/>
        <v/>
      </c>
      <c r="AR888" s="14" t="str">
        <f t="shared" si="995"/>
        <v/>
      </c>
    </row>
    <row r="889" spans="1:44" x14ac:dyDescent="0.25">
      <c r="A889">
        <v>1</v>
      </c>
      <c r="B889" t="s">
        <v>28</v>
      </c>
      <c r="C889">
        <v>391103</v>
      </c>
      <c r="D889" s="40">
        <v>41400.375</v>
      </c>
      <c r="E889" s="40">
        <v>41400.879166666702</v>
      </c>
      <c r="F889" s="40">
        <v>41401.597222222197</v>
      </c>
      <c r="G889" t="s">
        <v>29</v>
      </c>
      <c r="H889">
        <v>60000012500135</v>
      </c>
      <c r="I889" t="s">
        <v>565</v>
      </c>
      <c r="J889" t="s">
        <v>566</v>
      </c>
      <c r="K889" t="s">
        <v>180</v>
      </c>
      <c r="L889">
        <v>3</v>
      </c>
      <c r="M889" t="s">
        <v>33</v>
      </c>
      <c r="N889">
        <v>60000015461254</v>
      </c>
      <c r="O889">
        <v>60000016462680</v>
      </c>
      <c r="P889">
        <v>140317000000737</v>
      </c>
      <c r="R889" t="s">
        <v>34</v>
      </c>
      <c r="S889" t="s">
        <v>35</v>
      </c>
      <c r="T889" t="s">
        <v>36</v>
      </c>
      <c r="W889" t="s">
        <v>37</v>
      </c>
      <c r="AC889" t="s">
        <v>5018</v>
      </c>
      <c r="AD889" t="s">
        <v>1445</v>
      </c>
      <c r="AE889" s="14" t="str">
        <f t="shared" si="958"/>
        <v>#MP: sobre o material que aborda alterações renais e perda óssea, no meu ponto de vista medico nao realiza diagnostico. Refere nao ter pacientes com alteração renal e nem perda óssea. Nao apresentou interesse no material, medico indiferente ao conteúdo abordado.*reforcei convite para evento do dia 09 de maio e confirmou presença.</v>
      </c>
      <c r="AF889" s="14" t="str">
        <f t="shared" si="968"/>
        <v>#MP: sobre o material que aborda alterações renais e perda óssea, no meu ponto de vista medico nao realiza diagnostico. Refere nao ter pacientes com alteração renal e nem perda óssea. Nao apresentou interesse no material, medico indiferente ao conteúdo abordado.*reforcei convite para evento do dia 09 de maio e confirmou presença.</v>
      </c>
      <c r="AG889" s="14">
        <f t="shared" si="969"/>
        <v>1</v>
      </c>
      <c r="AH889" s="14">
        <f t="shared" ref="AH889:AL889" si="1022">IFERROR(FIND("#",$AF889,AG889+1),LEN($AF889)+1)</f>
        <v>332</v>
      </c>
      <c r="AI889" s="14">
        <f t="shared" si="1022"/>
        <v>332</v>
      </c>
      <c r="AJ889" s="14">
        <f t="shared" si="1022"/>
        <v>332</v>
      </c>
      <c r="AK889" s="14">
        <f t="shared" si="1022"/>
        <v>332</v>
      </c>
      <c r="AL889" s="14">
        <f t="shared" si="1022"/>
        <v>332</v>
      </c>
      <c r="AM889" s="14" t="str">
        <f t="shared" si="990"/>
        <v>#MP: sobre o material que aborda alterações renais e perda óssea, no meu ponto de vista medico nao realiza diagnostico. Refere nao ter pacientes com alteração renal e nem perda óssea. Nao apresentou interesse no material, medico indiferente ao conteúdo abordado.*reforcei convite para evento do dia 09 de maio e confirmou presença.</v>
      </c>
      <c r="AN889" s="14" t="str">
        <f t="shared" si="991"/>
        <v/>
      </c>
      <c r="AO889" s="14" t="str">
        <f t="shared" si="992"/>
        <v/>
      </c>
      <c r="AP889" s="14" t="str">
        <f t="shared" si="993"/>
        <v/>
      </c>
      <c r="AQ889" s="14" t="str">
        <f t="shared" si="994"/>
        <v/>
      </c>
      <c r="AR889" s="14" t="str">
        <f t="shared" si="995"/>
        <v/>
      </c>
    </row>
    <row r="890" spans="1:44" x14ac:dyDescent="0.25">
      <c r="A890">
        <v>1</v>
      </c>
      <c r="B890" t="s">
        <v>28</v>
      </c>
      <c r="C890">
        <v>391103</v>
      </c>
      <c r="D890" s="40">
        <v>41400.333333333299</v>
      </c>
      <c r="E890" s="40">
        <v>41400.877777777801</v>
      </c>
      <c r="F890" s="40">
        <v>41401.597222222197</v>
      </c>
      <c r="G890" t="s">
        <v>29</v>
      </c>
      <c r="H890">
        <v>60000012288743</v>
      </c>
      <c r="I890" t="s">
        <v>562</v>
      </c>
      <c r="J890" t="s">
        <v>563</v>
      </c>
      <c r="K890" t="s">
        <v>180</v>
      </c>
      <c r="L890">
        <v>6</v>
      </c>
      <c r="M890" t="s">
        <v>33</v>
      </c>
      <c r="N890">
        <v>60000015461254</v>
      </c>
      <c r="O890">
        <v>60000016462680</v>
      </c>
      <c r="P890">
        <v>140317000000730</v>
      </c>
      <c r="R890" t="s">
        <v>34</v>
      </c>
      <c r="S890" t="s">
        <v>35</v>
      </c>
      <c r="T890" t="s">
        <v>36</v>
      </c>
      <c r="W890" t="s">
        <v>37</v>
      </c>
      <c r="AC890" t="s">
        <v>5019</v>
      </c>
      <c r="AD890" t="s">
        <v>1445</v>
      </c>
      <c r="AE890" s="14" t="str">
        <f t="shared" si="958"/>
        <v>#MP: conversamos sobre material que refere sobre alteração renal e perda óssea. Dr Iso relata que faz diversos diagnósticos de pacientes com alteração renal, inclusive esta cogitando a possibilidade de nao iniciar mais TARV co. TDF, passar a prescrever Biovir para inicio de tratamento. Associa alteração a esse medicamento, quando menciono a possibilidade de alteração pelo ATV, ele nao se posiciona, inclusive comentei sobre a alteração da bula de ATV solicitada pelo FDA, e enfatizei que dentre os IPs avaliados pela coorte Eurosida o que possui perfil mais favorável de nao apresentar disfunção renal e o Kaletra, o medico ouviu porém nao emitiu sua opinião. Quanto a alteração óssea assim como seus colegas, nao consegue realizar os exames necessários, mas tem sido mIs freqüentes nos pacientes mais idosos.#MERCADO: esta organizando sua aposentadoria para o próximo ano, diminuição de médicos atendendo pacientes HIV.* reforcei convite pára o evento cientifico do dia 09 de maio, fará o possível para participar.</v>
      </c>
      <c r="AF890" s="14" t="str">
        <f t="shared" si="968"/>
        <v>#MP: conversamos sobre material que refere sobre alteração renal e perda óssea. Dr Iso relata que faz diversos diagnósticos de pacientes com alteração renal, inclusive esta cogitando a possibilidade de nao iniciar mais TARV co. TDF, passar a prescrever Biovir para inicio de tratamento. Associa alteração a esse medicamento, quando menciono a possibilidade de alteração pelo ATV, ele nao se posiciona, inclusive comentei sobre a alteração da bula de ATV solicitada pelo FDA, e enfatizei que dentre os IPs avaliados pela coorte Eurosida o que possui perfil mais favorável de nao apresentar disfunção renal e o Kaletra, o medico ouviu porém nao emitiu sua opinião. Quanto a alteração óssea assim como seus colegas, nao consegue realizar os exames necessários, mas tem sido mIs freqüentes nos pacientes mais idosos.#MERCADO: esta organizando sua aposentadoria para o próximo ano, diminuição de médicos atendendo pacientes HIV.* reforcei convite pára o evento cientifico do dia 09 de maio, fará o possível para participar.</v>
      </c>
      <c r="AG890" s="14">
        <f t="shared" si="969"/>
        <v>1</v>
      </c>
      <c r="AH890" s="14">
        <f t="shared" ref="AH890:AL890" si="1023">IFERROR(FIND("#",$AF890,AG890+1),LEN($AF890)+1)</f>
        <v>813</v>
      </c>
      <c r="AI890" s="14">
        <f t="shared" si="1023"/>
        <v>1019</v>
      </c>
      <c r="AJ890" s="14">
        <f t="shared" si="1023"/>
        <v>1019</v>
      </c>
      <c r="AK890" s="14">
        <f t="shared" si="1023"/>
        <v>1019</v>
      </c>
      <c r="AL890" s="14">
        <f t="shared" si="1023"/>
        <v>1019</v>
      </c>
      <c r="AM890" s="14" t="str">
        <f t="shared" si="990"/>
        <v>#MP: conversamos sobre material que refere sobre alteração renal e perda óssea. Dr Iso relata que faz diversos diagnósticos de pacientes com alteração renal, inclusive esta cogitando a possibilidade de nao iniciar mais TARV co. TDF, passar a prescrever Biovir para inicio de tratamento. Associa alteração a esse medicamento, quando menciono a possibilidade de alteração pelo ATV, ele nao se posiciona, inclusive comentei sobre a alteração da bula de ATV solicitada pelo FDA, e enfatizei que dentre os IPs avaliados pela coorte Eurosida o que possui perfil mais favorável de nao apresentar disfunção renal e o Kaletra, o medico ouviu porém nao emitiu sua opinião. Quanto a alteração óssea assim como seus colegas, nao consegue realizar os exames necessários, mas tem sido mIs freqüentes nos pacientes mais idosos.#</v>
      </c>
      <c r="AN890" s="14" t="str">
        <f t="shared" si="991"/>
        <v>#MERCADO: esta organizando sua aposentadoria para o próximo ano, diminuição de médicos atendendo pacientes HIV.* reforcei convite pára o evento cientifico do dia 09 de maio, fará o possível para participar.</v>
      </c>
      <c r="AO890" s="14" t="str">
        <f t="shared" si="992"/>
        <v/>
      </c>
      <c r="AP890" s="14" t="str">
        <f t="shared" si="993"/>
        <v/>
      </c>
      <c r="AQ890" s="14" t="str">
        <f t="shared" si="994"/>
        <v/>
      </c>
      <c r="AR890" s="14" t="str">
        <f t="shared" si="995"/>
        <v/>
      </c>
    </row>
    <row r="891" spans="1:44" x14ac:dyDescent="0.25">
      <c r="A891">
        <v>1</v>
      </c>
      <c r="B891" t="s">
        <v>28</v>
      </c>
      <c r="C891">
        <v>391103</v>
      </c>
      <c r="D891" s="40">
        <v>41396.791666666701</v>
      </c>
      <c r="E891" s="40">
        <v>41397.726388888899</v>
      </c>
      <c r="F891" s="40">
        <v>41402.194444444402</v>
      </c>
      <c r="G891" t="s">
        <v>29</v>
      </c>
      <c r="H891">
        <v>60000012243583</v>
      </c>
      <c r="I891" t="s">
        <v>5020</v>
      </c>
      <c r="J891" t="s">
        <v>5021</v>
      </c>
      <c r="K891" t="s">
        <v>180</v>
      </c>
      <c r="L891">
        <v>4</v>
      </c>
      <c r="M891" t="s">
        <v>33</v>
      </c>
      <c r="N891">
        <v>60000015461254</v>
      </c>
      <c r="O891">
        <v>60000016462680</v>
      </c>
      <c r="P891">
        <v>143667000002075</v>
      </c>
      <c r="R891" t="s">
        <v>34</v>
      </c>
      <c r="S891" t="s">
        <v>35</v>
      </c>
      <c r="T891" t="s">
        <v>61</v>
      </c>
      <c r="W891" t="s">
        <v>37</v>
      </c>
      <c r="AC891" t="s">
        <v>5022</v>
      </c>
      <c r="AE891" s="14" t="str">
        <f t="shared" si="958"/>
        <v>VISITA REALIZADA EM 26 DE ABRIL DE 2013, AS 12H - MEDICO NAO ENCONTRAVA-SE NO PAINEL, CONFORME ORIENTACAO DA CEGEDIM FOI NECESSARIO INSERIR O MEDICO NOVAMENTE.</v>
      </c>
      <c r="AF891" s="14" t="str">
        <f t="shared" si="968"/>
        <v>VISITA REALIZADA EM 26 DE ABRIL DE 2013, AS 12H - MEDICO NAO ENCONTRAVA-SE NO PAINEL, CONFORME ORIENTACAO DA CEGEDIM FOI NECESSARIO INSERIR O MEDICO NOVAMENTE.</v>
      </c>
      <c r="AG891" s="14">
        <f t="shared" si="969"/>
        <v>1</v>
      </c>
      <c r="AH891" s="14">
        <f t="shared" ref="AH891:AL891" si="1024">IFERROR(FIND("#",$AF891,AG891+1),LEN($AF891)+1)</f>
        <v>160</v>
      </c>
      <c r="AI891" s="14">
        <f t="shared" si="1024"/>
        <v>160</v>
      </c>
      <c r="AJ891" s="14">
        <f t="shared" si="1024"/>
        <v>160</v>
      </c>
      <c r="AK891" s="14">
        <f t="shared" si="1024"/>
        <v>160</v>
      </c>
      <c r="AL891" s="14">
        <f t="shared" si="1024"/>
        <v>160</v>
      </c>
      <c r="AM891" s="14" t="str">
        <f t="shared" si="990"/>
        <v>VISITA REALIZADA EM 26 DE ABRIL DE 2013, AS 12H - MEDICO NAO ENCONTRAVA-SE NO PAINEL, CONFORME ORIENTACAO DA CEGEDIM FOI NECESSARIO INSERIR O MEDICO NOVAMENTE.</v>
      </c>
      <c r="AN891" s="14" t="str">
        <f t="shared" si="991"/>
        <v/>
      </c>
      <c r="AO891" s="14" t="str">
        <f t="shared" si="992"/>
        <v/>
      </c>
      <c r="AP891" s="14" t="str">
        <f t="shared" si="993"/>
        <v/>
      </c>
      <c r="AQ891" s="14" t="str">
        <f t="shared" si="994"/>
        <v/>
      </c>
      <c r="AR891" s="14" t="str">
        <f t="shared" si="995"/>
        <v/>
      </c>
    </row>
    <row r="892" spans="1:44" x14ac:dyDescent="0.25">
      <c r="A892">
        <v>1</v>
      </c>
      <c r="B892" t="s">
        <v>28</v>
      </c>
      <c r="C892">
        <v>391103</v>
      </c>
      <c r="D892" s="40">
        <v>41396.75</v>
      </c>
      <c r="E892" s="40">
        <v>41396.909722222197</v>
      </c>
      <c r="F892" s="40">
        <v>41396.868055555598</v>
      </c>
      <c r="G892" t="s">
        <v>29</v>
      </c>
      <c r="H892">
        <v>60000012408703</v>
      </c>
      <c r="I892" t="s">
        <v>2619</v>
      </c>
      <c r="J892" t="s">
        <v>2620</v>
      </c>
      <c r="K892" t="s">
        <v>41</v>
      </c>
      <c r="L892">
        <v>4</v>
      </c>
      <c r="M892" t="s">
        <v>33</v>
      </c>
      <c r="N892">
        <v>60000015461254</v>
      </c>
      <c r="O892">
        <v>60000016462680</v>
      </c>
      <c r="P892">
        <v>143667000001728</v>
      </c>
      <c r="R892" t="s">
        <v>34</v>
      </c>
      <c r="S892" t="s">
        <v>35</v>
      </c>
      <c r="T892" t="s">
        <v>36</v>
      </c>
      <c r="W892" t="s">
        <v>37</v>
      </c>
      <c r="AC892" t="s">
        <v>5023</v>
      </c>
      <c r="AD892" t="s">
        <v>1445</v>
      </c>
      <c r="AE892" s="14" t="str">
        <f t="shared" si="958"/>
        <v>Divulgacao do evento Cientifico Abbott - HIV e mulheres: diferenciando o cuidad, aula com a palestrante Dra. Erika Ferrari, que acontecera no dia 09 de maio.</v>
      </c>
      <c r="AF892" s="14" t="str">
        <f t="shared" si="968"/>
        <v>Divulgacao do evento Cientifico Abbott - HIV e mulheres: diferenciando o cuidad, aula com a palestrante Dra. Erika Ferrari, que acontecera no dia 09 de maio.</v>
      </c>
      <c r="AG892" s="14">
        <f t="shared" si="969"/>
        <v>1</v>
      </c>
      <c r="AH892" s="14">
        <f t="shared" ref="AH892:AL892" si="1025">IFERROR(FIND("#",$AF892,AG892+1),LEN($AF892)+1)</f>
        <v>158</v>
      </c>
      <c r="AI892" s="14">
        <f t="shared" si="1025"/>
        <v>158</v>
      </c>
      <c r="AJ892" s="14">
        <f t="shared" si="1025"/>
        <v>158</v>
      </c>
      <c r="AK892" s="14">
        <f t="shared" si="1025"/>
        <v>158</v>
      </c>
      <c r="AL892" s="14">
        <f t="shared" si="1025"/>
        <v>158</v>
      </c>
      <c r="AM892" s="14" t="str">
        <f t="shared" si="990"/>
        <v>Divulgacao do evento Cientifico Abbott - HIV e mulheres: diferenciando o cuidad, aula com a palestrante Dra. Erika Ferrari, que acontecera no dia 09 de maio.</v>
      </c>
      <c r="AN892" s="14" t="str">
        <f t="shared" si="991"/>
        <v/>
      </c>
      <c r="AO892" s="14" t="str">
        <f t="shared" si="992"/>
        <v/>
      </c>
      <c r="AP892" s="14" t="str">
        <f t="shared" si="993"/>
        <v/>
      </c>
      <c r="AQ892" s="14" t="str">
        <f t="shared" si="994"/>
        <v/>
      </c>
      <c r="AR892" s="14" t="str">
        <f t="shared" si="995"/>
        <v/>
      </c>
    </row>
    <row r="893" spans="1:44" x14ac:dyDescent="0.25">
      <c r="A893">
        <v>1</v>
      </c>
      <c r="B893" t="s">
        <v>28</v>
      </c>
      <c r="C893">
        <v>391103</v>
      </c>
      <c r="D893" s="40">
        <v>41396.708333333299</v>
      </c>
      <c r="E893" s="40">
        <v>41396.908333333296</v>
      </c>
      <c r="F893" s="40">
        <v>41396.866666666698</v>
      </c>
      <c r="G893" t="s">
        <v>29</v>
      </c>
      <c r="H893">
        <v>60000012469543</v>
      </c>
      <c r="I893" t="s">
        <v>552</v>
      </c>
      <c r="J893" t="s">
        <v>553</v>
      </c>
      <c r="K893" t="s">
        <v>32</v>
      </c>
      <c r="L893">
        <v>4</v>
      </c>
      <c r="M893" t="s">
        <v>33</v>
      </c>
      <c r="N893">
        <v>60000015461254</v>
      </c>
      <c r="O893">
        <v>60000016462680</v>
      </c>
      <c r="P893">
        <v>143667000001722</v>
      </c>
      <c r="R893" t="s">
        <v>34</v>
      </c>
      <c r="S893" t="s">
        <v>35</v>
      </c>
      <c r="T893" t="s">
        <v>36</v>
      </c>
      <c r="W893" t="s">
        <v>37</v>
      </c>
      <c r="AC893" t="s">
        <v>5024</v>
      </c>
      <c r="AD893" t="s">
        <v>1445</v>
      </c>
      <c r="AE893" s="14" t="str">
        <f t="shared" si="958"/>
        <v>Divulgacao do evento Cientifico Abbott - HIV e mulheres: diferenciando o cuidad, aula com a palestrante Dra. Erika Ferrari, que acontecera no dia 09 de maio.  Conversamos tambem sobre ajustes para sua participacao no ATHUS.</v>
      </c>
      <c r="AF893" s="14" t="str">
        <f t="shared" si="968"/>
        <v>Divulgacao do evento Cientifico Abbott - HIV e mulheres: diferenciando o cuidad, aula com a palestrante Dra. Erika Ferrari, que acontecera no dia 09 de maio.  Conversamos tambem sobre ajustes para sua participacao no ATHUS.</v>
      </c>
      <c r="AG893" s="14">
        <f t="shared" si="969"/>
        <v>1</v>
      </c>
      <c r="AH893" s="14">
        <f t="shared" ref="AH893:AL893" si="1026">IFERROR(FIND("#",$AF893,AG893+1),LEN($AF893)+1)</f>
        <v>224</v>
      </c>
      <c r="AI893" s="14">
        <f t="shared" si="1026"/>
        <v>224</v>
      </c>
      <c r="AJ893" s="14">
        <f t="shared" si="1026"/>
        <v>224</v>
      </c>
      <c r="AK893" s="14">
        <f t="shared" si="1026"/>
        <v>224</v>
      </c>
      <c r="AL893" s="14">
        <f t="shared" si="1026"/>
        <v>224</v>
      </c>
      <c r="AM893" s="14" t="str">
        <f t="shared" si="990"/>
        <v>Divulgacao do evento Cientifico Abbott - HIV e mulheres: diferenciando o cuidad, aula com a palestrante Dra. Erika Ferrari, que acontecera no dia 09 de maio.  Conversamos tambem sobre ajustes para sua participacao no ATHUS.</v>
      </c>
      <c r="AN893" s="14" t="str">
        <f t="shared" si="991"/>
        <v/>
      </c>
      <c r="AO893" s="14" t="str">
        <f t="shared" si="992"/>
        <v/>
      </c>
      <c r="AP893" s="14" t="str">
        <f t="shared" si="993"/>
        <v/>
      </c>
      <c r="AQ893" s="14" t="str">
        <f t="shared" si="994"/>
        <v/>
      </c>
      <c r="AR893" s="14" t="str">
        <f t="shared" si="995"/>
        <v/>
      </c>
    </row>
    <row r="894" spans="1:44" x14ac:dyDescent="0.25">
      <c r="A894">
        <v>1</v>
      </c>
      <c r="B894" t="s">
        <v>28</v>
      </c>
      <c r="C894">
        <v>391103</v>
      </c>
      <c r="D894" s="40">
        <v>41396.666666666701</v>
      </c>
      <c r="E894" s="40">
        <v>41396.907638888901</v>
      </c>
      <c r="F894" s="40">
        <v>41396.8659722222</v>
      </c>
      <c r="G894" t="s">
        <v>29</v>
      </c>
      <c r="H894">
        <v>60000012321503</v>
      </c>
      <c r="I894" t="s">
        <v>555</v>
      </c>
      <c r="J894" t="s">
        <v>556</v>
      </c>
      <c r="K894" t="s">
        <v>41</v>
      </c>
      <c r="L894">
        <v>6</v>
      </c>
      <c r="M894" t="s">
        <v>33</v>
      </c>
      <c r="N894">
        <v>60000015461254</v>
      </c>
      <c r="O894">
        <v>60000016462680</v>
      </c>
      <c r="P894">
        <v>143667000001714</v>
      </c>
      <c r="R894" t="s">
        <v>34</v>
      </c>
      <c r="S894" t="s">
        <v>35</v>
      </c>
      <c r="T894" t="s">
        <v>36</v>
      </c>
      <c r="W894" t="s">
        <v>37</v>
      </c>
      <c r="AC894" t="s">
        <v>5025</v>
      </c>
      <c r="AD894" t="s">
        <v>1445</v>
      </c>
      <c r="AE894" s="14" t="str">
        <f t="shared" si="958"/>
        <v>Divulgacao do evento Cientifico Abbott - HIV e mulheres: diferenciando o cuidad, aula com a palestrante Dra. Erika Ferrari, que acontecera no dia 09 de maio.  #MERCADO: inicio de TARV com ATV em pacientes coinfectados com HCV pois esta aguardando a chegada dos novos IPs boceprevir e telaprevir para o tratamento da hepatite C.</v>
      </c>
      <c r="AF894" s="14" t="str">
        <f t="shared" si="968"/>
        <v>Divulgacao do evento Cientifico Abbott - HIV e mulheres: diferenciando o cuidad, aula com a palestrante Dra. Erika Ferrari, que acontecera no dia 09 de maio.  #MERCADO: inicio de TARV com ATV em pacientes coinfectados com HCV pois esta aguardando a chegada dos novos IPs boceprevir e telaprevir para o tratamento da hepatite C.</v>
      </c>
      <c r="AG894" s="14">
        <f t="shared" si="969"/>
        <v>160</v>
      </c>
      <c r="AH894" s="14">
        <f t="shared" ref="AH894:AL894" si="1027">IFERROR(FIND("#",$AF894,AG894+1),LEN($AF894)+1)</f>
        <v>328</v>
      </c>
      <c r="AI894" s="14">
        <f t="shared" si="1027"/>
        <v>328</v>
      </c>
      <c r="AJ894" s="14">
        <f t="shared" si="1027"/>
        <v>328</v>
      </c>
      <c r="AK894" s="14">
        <f t="shared" si="1027"/>
        <v>328</v>
      </c>
      <c r="AL894" s="14">
        <f t="shared" si="1027"/>
        <v>328</v>
      </c>
      <c r="AM894" s="14" t="str">
        <f t="shared" si="990"/>
        <v>#MERCADO: inicio de TARV com ATV em pacientes coinfectados com HCV pois esta aguardando a chegada dos novos IPs boceprevir e telaprevir para o tratamento da hepatite C.</v>
      </c>
      <c r="AN894" s="14" t="str">
        <f t="shared" si="991"/>
        <v/>
      </c>
      <c r="AO894" s="14" t="str">
        <f t="shared" si="992"/>
        <v/>
      </c>
      <c r="AP894" s="14" t="str">
        <f t="shared" si="993"/>
        <v/>
      </c>
      <c r="AQ894" s="14" t="str">
        <f t="shared" si="994"/>
        <v/>
      </c>
      <c r="AR894" s="14" t="str">
        <f t="shared" si="995"/>
        <v/>
      </c>
    </row>
    <row r="895" spans="1:44" x14ac:dyDescent="0.25">
      <c r="A895">
        <v>1</v>
      </c>
      <c r="B895" t="s">
        <v>28</v>
      </c>
      <c r="C895">
        <v>391103</v>
      </c>
      <c r="D895" s="40">
        <v>41396.625</v>
      </c>
      <c r="E895" s="40">
        <v>41396.905555555597</v>
      </c>
      <c r="F895" s="40">
        <v>41396.863888888904</v>
      </c>
      <c r="G895" t="s">
        <v>29</v>
      </c>
      <c r="H895">
        <v>60000012262139</v>
      </c>
      <c r="I895" t="s">
        <v>2706</v>
      </c>
      <c r="J895" t="s">
        <v>2707</v>
      </c>
      <c r="K895" t="s">
        <v>41</v>
      </c>
      <c r="L895">
        <v>3</v>
      </c>
      <c r="M895" t="s">
        <v>33</v>
      </c>
      <c r="N895">
        <v>60000015461254</v>
      </c>
      <c r="O895">
        <v>60000016462680</v>
      </c>
      <c r="P895">
        <v>143667000001708</v>
      </c>
      <c r="R895" t="s">
        <v>34</v>
      </c>
      <c r="S895" t="s">
        <v>35</v>
      </c>
      <c r="T895" t="s">
        <v>36</v>
      </c>
      <c r="W895" t="s">
        <v>37</v>
      </c>
      <c r="AC895" t="s">
        <v>5023</v>
      </c>
      <c r="AD895" t="s">
        <v>1445</v>
      </c>
      <c r="AE895" s="14" t="str">
        <f t="shared" si="958"/>
        <v>Divulgacao do evento Cientifico Abbott - HIV e mulheres: diferenciando o cuidad, aula com a palestrante Dra. Erika Ferrari, que acontecera no dia 09 de maio.</v>
      </c>
      <c r="AF895" s="14" t="str">
        <f t="shared" si="968"/>
        <v>Divulgacao do evento Cientifico Abbott - HIV e mulheres: diferenciando o cuidad, aula com a palestrante Dra. Erika Ferrari, que acontecera no dia 09 de maio.</v>
      </c>
      <c r="AG895" s="14">
        <f t="shared" si="969"/>
        <v>1</v>
      </c>
      <c r="AH895" s="14">
        <f t="shared" ref="AH895:AL895" si="1028">IFERROR(FIND("#",$AF895,AG895+1),LEN($AF895)+1)</f>
        <v>158</v>
      </c>
      <c r="AI895" s="14">
        <f t="shared" si="1028"/>
        <v>158</v>
      </c>
      <c r="AJ895" s="14">
        <f t="shared" si="1028"/>
        <v>158</v>
      </c>
      <c r="AK895" s="14">
        <f t="shared" si="1028"/>
        <v>158</v>
      </c>
      <c r="AL895" s="14">
        <f t="shared" si="1028"/>
        <v>158</v>
      </c>
      <c r="AM895" s="14" t="str">
        <f t="shared" si="990"/>
        <v>Divulgacao do evento Cientifico Abbott - HIV e mulheres: diferenciando o cuidad, aula com a palestrante Dra. Erika Ferrari, que acontecera no dia 09 de maio.</v>
      </c>
      <c r="AN895" s="14" t="str">
        <f t="shared" si="991"/>
        <v/>
      </c>
      <c r="AO895" s="14" t="str">
        <f t="shared" si="992"/>
        <v/>
      </c>
      <c r="AP895" s="14" t="str">
        <f t="shared" si="993"/>
        <v/>
      </c>
      <c r="AQ895" s="14" t="str">
        <f t="shared" si="994"/>
        <v/>
      </c>
      <c r="AR895" s="14" t="str">
        <f t="shared" si="995"/>
        <v/>
      </c>
    </row>
    <row r="896" spans="1:44" x14ac:dyDescent="0.25">
      <c r="A896">
        <v>1</v>
      </c>
      <c r="B896" t="s">
        <v>28</v>
      </c>
      <c r="C896">
        <v>391103</v>
      </c>
      <c r="D896" s="40">
        <v>41396.583333333299</v>
      </c>
      <c r="E896" s="40">
        <v>41396.904166666704</v>
      </c>
      <c r="F896" s="40">
        <v>41396.862500000003</v>
      </c>
      <c r="G896" t="s">
        <v>29</v>
      </c>
      <c r="H896">
        <v>60000012593615</v>
      </c>
      <c r="I896" t="s">
        <v>521</v>
      </c>
      <c r="J896" t="s">
        <v>522</v>
      </c>
      <c r="K896" t="s">
        <v>41</v>
      </c>
      <c r="L896">
        <v>3</v>
      </c>
      <c r="M896" t="s">
        <v>33</v>
      </c>
      <c r="N896">
        <v>60000015461254</v>
      </c>
      <c r="O896">
        <v>60000016462680</v>
      </c>
      <c r="P896">
        <v>143667000001702</v>
      </c>
      <c r="R896" t="s">
        <v>34</v>
      </c>
      <c r="S896" t="s">
        <v>35</v>
      </c>
      <c r="T896" t="s">
        <v>36</v>
      </c>
      <c r="W896" t="s">
        <v>37</v>
      </c>
      <c r="AC896" t="s">
        <v>5023</v>
      </c>
      <c r="AD896" t="s">
        <v>1445</v>
      </c>
      <c r="AE896" s="14" t="str">
        <f t="shared" si="958"/>
        <v>Divulgacao do evento Cientifico Abbott - HIV e mulheres: diferenciando o cuidad, aula com a palestrante Dra. Erika Ferrari, que acontecera no dia 09 de maio.</v>
      </c>
      <c r="AF896" s="14" t="str">
        <f t="shared" si="968"/>
        <v>Divulgacao do evento Cientifico Abbott - HIV e mulheres: diferenciando o cuidad, aula com a palestrante Dra. Erika Ferrari, que acontecera no dia 09 de maio.</v>
      </c>
      <c r="AG896" s="14">
        <f t="shared" si="969"/>
        <v>1</v>
      </c>
      <c r="AH896" s="14">
        <f t="shared" ref="AH896:AL896" si="1029">IFERROR(FIND("#",$AF896,AG896+1),LEN($AF896)+1)</f>
        <v>158</v>
      </c>
      <c r="AI896" s="14">
        <f t="shared" si="1029"/>
        <v>158</v>
      </c>
      <c r="AJ896" s="14">
        <f t="shared" si="1029"/>
        <v>158</v>
      </c>
      <c r="AK896" s="14">
        <f t="shared" si="1029"/>
        <v>158</v>
      </c>
      <c r="AL896" s="14">
        <f t="shared" si="1029"/>
        <v>158</v>
      </c>
      <c r="AM896" s="14" t="str">
        <f t="shared" si="990"/>
        <v>Divulgacao do evento Cientifico Abbott - HIV e mulheres: diferenciando o cuidad, aula com a palestrante Dra. Erika Ferrari, que acontecera no dia 09 de maio.</v>
      </c>
      <c r="AN896" s="14" t="str">
        <f t="shared" si="991"/>
        <v/>
      </c>
      <c r="AO896" s="14" t="str">
        <f t="shared" si="992"/>
        <v/>
      </c>
      <c r="AP896" s="14" t="str">
        <f t="shared" si="993"/>
        <v/>
      </c>
      <c r="AQ896" s="14" t="str">
        <f t="shared" si="994"/>
        <v/>
      </c>
      <c r="AR896" s="14" t="str">
        <f t="shared" si="995"/>
        <v/>
      </c>
    </row>
    <row r="897" spans="1:44" x14ac:dyDescent="0.25">
      <c r="A897">
        <v>1</v>
      </c>
      <c r="B897" t="s">
        <v>28</v>
      </c>
      <c r="C897">
        <v>391103</v>
      </c>
      <c r="D897" s="40">
        <v>41396.5</v>
      </c>
      <c r="E897" s="40">
        <v>41396.911805555603</v>
      </c>
      <c r="F897" s="40">
        <v>41396.870138888902</v>
      </c>
      <c r="G897" t="s">
        <v>110</v>
      </c>
      <c r="H897">
        <v>60000016840454</v>
      </c>
      <c r="J897" t="s">
        <v>2593</v>
      </c>
      <c r="M897" t="s">
        <v>33</v>
      </c>
      <c r="N897">
        <v>60000015461254</v>
      </c>
      <c r="O897">
        <v>60000016462680</v>
      </c>
      <c r="P897">
        <v>143667000001743</v>
      </c>
      <c r="R897" t="s">
        <v>34</v>
      </c>
      <c r="S897" t="s">
        <v>35</v>
      </c>
      <c r="W897" t="s">
        <v>37</v>
      </c>
      <c r="AC897" t="s">
        <v>5023</v>
      </c>
      <c r="AD897" t="s">
        <v>1445</v>
      </c>
      <c r="AE897" s="14" t="str">
        <f t="shared" si="958"/>
        <v>Divulgacao do evento Cientifico Abbott - HIV e mulheres: diferenciando o cuidad, aula com a palestrante Dra. Erika Ferrari, que acontecera no dia 09 de maio.</v>
      </c>
      <c r="AF897" s="14" t="str">
        <f t="shared" si="968"/>
        <v>Divulgacao do evento Cientifico Abbott - HIV e mulheres: diferenciando o cuidad, aula com a palestrante Dra. Erika Ferrari, que acontecera no dia 09 de maio.</v>
      </c>
      <c r="AG897" s="14">
        <f t="shared" si="969"/>
        <v>1</v>
      </c>
      <c r="AH897" s="14">
        <f t="shared" ref="AH897:AL897" si="1030">IFERROR(FIND("#",$AF897,AG897+1),LEN($AF897)+1)</f>
        <v>158</v>
      </c>
      <c r="AI897" s="14">
        <f t="shared" si="1030"/>
        <v>158</v>
      </c>
      <c r="AJ897" s="14">
        <f t="shared" si="1030"/>
        <v>158</v>
      </c>
      <c r="AK897" s="14">
        <f t="shared" si="1030"/>
        <v>158</v>
      </c>
      <c r="AL897" s="14">
        <f t="shared" si="1030"/>
        <v>158</v>
      </c>
      <c r="AM897" s="14" t="str">
        <f t="shared" si="990"/>
        <v>Divulgacao do evento Cientifico Abbott - HIV e mulheres: diferenciando o cuidad, aula com a palestrante Dra. Erika Ferrari, que acontecera no dia 09 de maio.</v>
      </c>
      <c r="AN897" s="14" t="str">
        <f t="shared" si="991"/>
        <v/>
      </c>
      <c r="AO897" s="14" t="str">
        <f t="shared" si="992"/>
        <v/>
      </c>
      <c r="AP897" s="14" t="str">
        <f t="shared" si="993"/>
        <v/>
      </c>
      <c r="AQ897" s="14" t="str">
        <f t="shared" si="994"/>
        <v/>
      </c>
      <c r="AR897" s="14" t="str">
        <f t="shared" si="995"/>
        <v/>
      </c>
    </row>
    <row r="898" spans="1:44" x14ac:dyDescent="0.25">
      <c r="A898">
        <v>1</v>
      </c>
      <c r="B898" t="s">
        <v>28</v>
      </c>
      <c r="C898">
        <v>391103</v>
      </c>
      <c r="D898" s="40">
        <v>41396.479166666701</v>
      </c>
      <c r="E898" s="40">
        <v>41396.911111111098</v>
      </c>
      <c r="F898" s="40">
        <v>41396.869444444397</v>
      </c>
      <c r="G898" t="s">
        <v>110</v>
      </c>
      <c r="H898">
        <v>60000016841527</v>
      </c>
      <c r="J898" t="s">
        <v>5026</v>
      </c>
      <c r="M898" t="s">
        <v>33</v>
      </c>
      <c r="N898">
        <v>60000015461254</v>
      </c>
      <c r="O898">
        <v>60000016462680</v>
      </c>
      <c r="P898">
        <v>143667000001737</v>
      </c>
      <c r="R898" t="s">
        <v>34</v>
      </c>
      <c r="S898" t="s">
        <v>35</v>
      </c>
      <c r="W898" t="s">
        <v>37</v>
      </c>
      <c r="AC898" t="s">
        <v>5023</v>
      </c>
      <c r="AD898" t="s">
        <v>1445</v>
      </c>
      <c r="AE898" s="14" t="str">
        <f t="shared" ref="AE898:AE961" si="1031">SUBSTITUTE(AC898,"# ","#")</f>
        <v>Divulgacao do evento Cientifico Abbott - HIV e mulheres: diferenciando o cuidad, aula com a palestrante Dra. Erika Ferrari, que acontecera no dia 09 de maio.</v>
      </c>
      <c r="AF898" s="14" t="str">
        <f t="shared" si="968"/>
        <v>Divulgacao do evento Cientifico Abbott - HIV e mulheres: diferenciando o cuidad, aula com a palestrante Dra. Erika Ferrari, que acontecera no dia 09 de maio.</v>
      </c>
      <c r="AG898" s="14">
        <f t="shared" si="969"/>
        <v>1</v>
      </c>
      <c r="AH898" s="14">
        <f t="shared" ref="AH898:AL898" si="1032">IFERROR(FIND("#",$AF898,AG898+1),LEN($AF898)+1)</f>
        <v>158</v>
      </c>
      <c r="AI898" s="14">
        <f t="shared" si="1032"/>
        <v>158</v>
      </c>
      <c r="AJ898" s="14">
        <f t="shared" si="1032"/>
        <v>158</v>
      </c>
      <c r="AK898" s="14">
        <f t="shared" si="1032"/>
        <v>158</v>
      </c>
      <c r="AL898" s="14">
        <f t="shared" si="1032"/>
        <v>158</v>
      </c>
      <c r="AM898" s="14" t="str">
        <f t="shared" si="990"/>
        <v>Divulgacao do evento Cientifico Abbott - HIV e mulheres: diferenciando o cuidad, aula com a palestrante Dra. Erika Ferrari, que acontecera no dia 09 de maio.</v>
      </c>
      <c r="AN898" s="14" t="str">
        <f t="shared" si="991"/>
        <v/>
      </c>
      <c r="AO898" s="14" t="str">
        <f t="shared" si="992"/>
        <v/>
      </c>
      <c r="AP898" s="14" t="str">
        <f t="shared" si="993"/>
        <v/>
      </c>
      <c r="AQ898" s="14" t="str">
        <f t="shared" si="994"/>
        <v/>
      </c>
      <c r="AR898" s="14" t="str">
        <f t="shared" si="995"/>
        <v/>
      </c>
    </row>
    <row r="899" spans="1:44" x14ac:dyDescent="0.25">
      <c r="A899">
        <v>1</v>
      </c>
      <c r="B899" t="s">
        <v>28</v>
      </c>
      <c r="C899">
        <v>391103</v>
      </c>
      <c r="D899" s="40">
        <v>41396.458333333299</v>
      </c>
      <c r="E899" s="40">
        <v>41396.902777777803</v>
      </c>
      <c r="F899" s="40">
        <v>41396.861111111102</v>
      </c>
      <c r="G899" t="s">
        <v>29</v>
      </c>
      <c r="H899">
        <v>60000012460979</v>
      </c>
      <c r="I899" t="s">
        <v>532</v>
      </c>
      <c r="J899" t="s">
        <v>533</v>
      </c>
      <c r="K899" t="s">
        <v>238</v>
      </c>
      <c r="M899" t="s">
        <v>33</v>
      </c>
      <c r="N899">
        <v>60000015461254</v>
      </c>
      <c r="O899">
        <v>60000016462680</v>
      </c>
      <c r="P899">
        <v>143667000001695</v>
      </c>
      <c r="R899" t="s">
        <v>34</v>
      </c>
      <c r="S899" t="s">
        <v>35</v>
      </c>
      <c r="T899" t="s">
        <v>36</v>
      </c>
      <c r="W899" t="s">
        <v>37</v>
      </c>
      <c r="AC899" t="s">
        <v>5027</v>
      </c>
      <c r="AD899" t="s">
        <v>1445</v>
      </c>
      <c r="AE899" s="14" t="str">
        <f t="shared" si="1031"/>
        <v>Trabalho de divulgacao de Evento Cientifico Abbott - HIV e Mulheres: diferenciando o cuidado, aula que sera ministrada pela Dra Erika Ferrari, no dia 09 de maio. Medica tem muito interesse no assunto e ja confirmou presenca.</v>
      </c>
      <c r="AF899" s="14" t="str">
        <f t="shared" si="968"/>
        <v>Trabalho de divulgacao de Evento Cientifico Abbott - HIV e Mulheres: diferenciando o cuidado, aula que sera ministrada pela Dra Erika Ferrari, no dia 09 de maio. Medica tem muito interesse no assunto e ja confirmou presenca.</v>
      </c>
      <c r="AG899" s="14">
        <f t="shared" si="969"/>
        <v>1</v>
      </c>
      <c r="AH899" s="14">
        <f t="shared" ref="AH899:AL899" si="1033">IFERROR(FIND("#",$AF899,AG899+1),LEN($AF899)+1)</f>
        <v>225</v>
      </c>
      <c r="AI899" s="14">
        <f t="shared" si="1033"/>
        <v>225</v>
      </c>
      <c r="AJ899" s="14">
        <f t="shared" si="1033"/>
        <v>225</v>
      </c>
      <c r="AK899" s="14">
        <f t="shared" si="1033"/>
        <v>225</v>
      </c>
      <c r="AL899" s="14">
        <f t="shared" si="1033"/>
        <v>225</v>
      </c>
      <c r="AM899" s="14" t="str">
        <f t="shared" si="990"/>
        <v>Trabalho de divulgacao de Evento Cientifico Abbott - HIV e Mulheres: diferenciando o cuidado, aula que sera ministrada pela Dra Erika Ferrari, no dia 09 de maio. Medica tem muito interesse no assunto e ja confirmou presenca.</v>
      </c>
      <c r="AN899" s="14" t="str">
        <f t="shared" si="991"/>
        <v/>
      </c>
      <c r="AO899" s="14" t="str">
        <f t="shared" si="992"/>
        <v/>
      </c>
      <c r="AP899" s="14" t="str">
        <f t="shared" si="993"/>
        <v/>
      </c>
      <c r="AQ899" s="14" t="str">
        <f t="shared" si="994"/>
        <v/>
      </c>
      <c r="AR899" s="14" t="str">
        <f t="shared" si="995"/>
        <v/>
      </c>
    </row>
    <row r="900" spans="1:44" x14ac:dyDescent="0.25">
      <c r="A900">
        <v>1</v>
      </c>
      <c r="B900" t="s">
        <v>28</v>
      </c>
      <c r="C900">
        <v>391103</v>
      </c>
      <c r="D900" s="40">
        <v>41396.416666666701</v>
      </c>
      <c r="E900" s="40">
        <v>41396.901388888902</v>
      </c>
      <c r="F900" s="40">
        <v>41396.859722222202</v>
      </c>
      <c r="G900" t="s">
        <v>29</v>
      </c>
      <c r="H900">
        <v>60000012288743</v>
      </c>
      <c r="I900" t="s">
        <v>562</v>
      </c>
      <c r="J900" t="s">
        <v>563</v>
      </c>
      <c r="K900" t="s">
        <v>180</v>
      </c>
      <c r="L900">
        <v>6</v>
      </c>
      <c r="M900" t="s">
        <v>33</v>
      </c>
      <c r="N900">
        <v>60000015461254</v>
      </c>
      <c r="O900">
        <v>60000016462680</v>
      </c>
      <c r="P900">
        <v>143667000001689</v>
      </c>
      <c r="R900" t="s">
        <v>34</v>
      </c>
      <c r="S900" t="s">
        <v>35</v>
      </c>
      <c r="T900" t="s">
        <v>36</v>
      </c>
      <c r="W900" t="s">
        <v>37</v>
      </c>
      <c r="AC900" t="s">
        <v>5028</v>
      </c>
      <c r="AD900" t="s">
        <v>1445</v>
      </c>
      <c r="AE900" s="14" t="str">
        <f t="shared" si="1031"/>
        <v>Trabalho de divulgacao de Evento Cientifico Abbott - HIV e Mulheres: diferenciando o cuidado, aula que sera ministrada pela Dra Erika Ferrari, no dia 09 de maio.</v>
      </c>
      <c r="AF900" s="14" t="str">
        <f t="shared" si="968"/>
        <v>Trabalho de divulgacao de Evento Cientifico Abbott - HIV e Mulheres: diferenciando o cuidado, aula que sera ministrada pela Dra Erika Ferrari, no dia 09 de maio.</v>
      </c>
      <c r="AG900" s="14">
        <f t="shared" si="969"/>
        <v>1</v>
      </c>
      <c r="AH900" s="14">
        <f t="shared" ref="AH900:AL900" si="1034">IFERROR(FIND("#",$AF900,AG900+1),LEN($AF900)+1)</f>
        <v>162</v>
      </c>
      <c r="AI900" s="14">
        <f t="shared" si="1034"/>
        <v>162</v>
      </c>
      <c r="AJ900" s="14">
        <f t="shared" si="1034"/>
        <v>162</v>
      </c>
      <c r="AK900" s="14">
        <f t="shared" si="1034"/>
        <v>162</v>
      </c>
      <c r="AL900" s="14">
        <f t="shared" si="1034"/>
        <v>162</v>
      </c>
      <c r="AM900" s="14" t="str">
        <f t="shared" si="990"/>
        <v>Trabalho de divulgacao de Evento Cientifico Abbott - HIV e Mulheres: diferenciando o cuidado, aula que sera ministrada pela Dra Erika Ferrari, no dia 09 de maio.</v>
      </c>
      <c r="AN900" s="14" t="str">
        <f t="shared" si="991"/>
        <v/>
      </c>
      <c r="AO900" s="14" t="str">
        <f t="shared" si="992"/>
        <v/>
      </c>
      <c r="AP900" s="14" t="str">
        <f t="shared" si="993"/>
        <v/>
      </c>
      <c r="AQ900" s="14" t="str">
        <f t="shared" si="994"/>
        <v/>
      </c>
      <c r="AR900" s="14" t="str">
        <f t="shared" si="995"/>
        <v/>
      </c>
    </row>
    <row r="901" spans="1:44" x14ac:dyDescent="0.25">
      <c r="A901">
        <v>1</v>
      </c>
      <c r="B901" t="s">
        <v>28</v>
      </c>
      <c r="C901">
        <v>391103</v>
      </c>
      <c r="D901" s="40">
        <v>41396.375</v>
      </c>
      <c r="E901" s="40">
        <v>41396.900694444397</v>
      </c>
      <c r="F901" s="40">
        <v>41396.859027777798</v>
      </c>
      <c r="G901" t="s">
        <v>29</v>
      </c>
      <c r="H901">
        <v>60000012502655</v>
      </c>
      <c r="I901" t="s">
        <v>541</v>
      </c>
      <c r="J901" t="s">
        <v>542</v>
      </c>
      <c r="K901" t="s">
        <v>32</v>
      </c>
      <c r="L901">
        <v>6</v>
      </c>
      <c r="M901" t="s">
        <v>33</v>
      </c>
      <c r="N901">
        <v>60000015461254</v>
      </c>
      <c r="O901">
        <v>60000016462680</v>
      </c>
      <c r="P901">
        <v>143667000001683</v>
      </c>
      <c r="R901" t="s">
        <v>34</v>
      </c>
      <c r="S901" t="s">
        <v>35</v>
      </c>
      <c r="T901" t="s">
        <v>36</v>
      </c>
      <c r="W901" t="s">
        <v>37</v>
      </c>
      <c r="AC901" t="s">
        <v>5028</v>
      </c>
      <c r="AD901" t="s">
        <v>1445</v>
      </c>
      <c r="AE901" s="14" t="str">
        <f t="shared" si="1031"/>
        <v>Trabalho de divulgacao de Evento Cientifico Abbott - HIV e Mulheres: diferenciando o cuidado, aula que sera ministrada pela Dra Erika Ferrari, no dia 09 de maio.</v>
      </c>
      <c r="AF901" s="14" t="str">
        <f t="shared" si="968"/>
        <v>Trabalho de divulgacao de Evento Cientifico Abbott - HIV e Mulheres: diferenciando o cuidado, aula que sera ministrada pela Dra Erika Ferrari, no dia 09 de maio.</v>
      </c>
      <c r="AG901" s="14">
        <f t="shared" si="969"/>
        <v>1</v>
      </c>
      <c r="AH901" s="14">
        <f t="shared" ref="AH901:AL901" si="1035">IFERROR(FIND("#",$AF901,AG901+1),LEN($AF901)+1)</f>
        <v>162</v>
      </c>
      <c r="AI901" s="14">
        <f t="shared" si="1035"/>
        <v>162</v>
      </c>
      <c r="AJ901" s="14">
        <f t="shared" si="1035"/>
        <v>162</v>
      </c>
      <c r="AK901" s="14">
        <f t="shared" si="1035"/>
        <v>162</v>
      </c>
      <c r="AL901" s="14">
        <f t="shared" si="1035"/>
        <v>162</v>
      </c>
      <c r="AM901" s="14" t="str">
        <f t="shared" si="990"/>
        <v>Trabalho de divulgacao de Evento Cientifico Abbott - HIV e Mulheres: diferenciando o cuidado, aula que sera ministrada pela Dra Erika Ferrari, no dia 09 de maio.</v>
      </c>
      <c r="AN901" s="14" t="str">
        <f t="shared" si="991"/>
        <v/>
      </c>
      <c r="AO901" s="14" t="str">
        <f t="shared" si="992"/>
        <v/>
      </c>
      <c r="AP901" s="14" t="str">
        <f t="shared" si="993"/>
        <v/>
      </c>
      <c r="AQ901" s="14" t="str">
        <f t="shared" si="994"/>
        <v/>
      </c>
      <c r="AR901" s="14" t="str">
        <f t="shared" si="995"/>
        <v/>
      </c>
    </row>
    <row r="902" spans="1:44" x14ac:dyDescent="0.25">
      <c r="A902">
        <v>1</v>
      </c>
      <c r="B902" t="s">
        <v>28</v>
      </c>
      <c r="C902">
        <v>391103</v>
      </c>
      <c r="D902" s="40">
        <v>41396.333333333299</v>
      </c>
      <c r="E902" s="40">
        <v>41396.899305555598</v>
      </c>
      <c r="F902" s="40">
        <v>41396.857638888898</v>
      </c>
      <c r="G902" t="s">
        <v>29</v>
      </c>
      <c r="H902">
        <v>60000012303923</v>
      </c>
      <c r="I902" t="s">
        <v>2750</v>
      </c>
      <c r="J902" t="s">
        <v>2751</v>
      </c>
      <c r="K902" t="s">
        <v>32</v>
      </c>
      <c r="L902">
        <v>6</v>
      </c>
      <c r="M902" t="s">
        <v>33</v>
      </c>
      <c r="N902">
        <v>60000015461254</v>
      </c>
      <c r="O902">
        <v>60000016462680</v>
      </c>
      <c r="P902">
        <v>143667000001676</v>
      </c>
      <c r="R902" t="s">
        <v>34</v>
      </c>
      <c r="S902" t="s">
        <v>35</v>
      </c>
      <c r="T902" t="s">
        <v>36</v>
      </c>
      <c r="W902" t="s">
        <v>37</v>
      </c>
      <c r="AC902" t="s">
        <v>5028</v>
      </c>
      <c r="AD902" t="s">
        <v>1445</v>
      </c>
      <c r="AE902" s="14" t="str">
        <f t="shared" si="1031"/>
        <v>Trabalho de divulgacao de Evento Cientifico Abbott - HIV e Mulheres: diferenciando o cuidado, aula que sera ministrada pela Dra Erika Ferrari, no dia 09 de maio.</v>
      </c>
      <c r="AF902" s="14" t="str">
        <f t="shared" si="968"/>
        <v>Trabalho de divulgacao de Evento Cientifico Abbott - HIV e Mulheres: diferenciando o cuidado, aula que sera ministrada pela Dra Erika Ferrari, no dia 09 de maio.</v>
      </c>
      <c r="AG902" s="14">
        <f t="shared" si="969"/>
        <v>1</v>
      </c>
      <c r="AH902" s="14">
        <f t="shared" ref="AH902:AL902" si="1036">IFERROR(FIND("#",$AF902,AG902+1),LEN($AF902)+1)</f>
        <v>162</v>
      </c>
      <c r="AI902" s="14">
        <f t="shared" si="1036"/>
        <v>162</v>
      </c>
      <c r="AJ902" s="14">
        <f t="shared" si="1036"/>
        <v>162</v>
      </c>
      <c r="AK902" s="14">
        <f t="shared" si="1036"/>
        <v>162</v>
      </c>
      <c r="AL902" s="14">
        <f t="shared" si="1036"/>
        <v>162</v>
      </c>
      <c r="AM902" s="14" t="str">
        <f t="shared" si="990"/>
        <v>Trabalho de divulgacao de Evento Cientifico Abbott - HIV e Mulheres: diferenciando o cuidado, aula que sera ministrada pela Dra Erika Ferrari, no dia 09 de maio.</v>
      </c>
      <c r="AN902" s="14" t="str">
        <f t="shared" si="991"/>
        <v/>
      </c>
      <c r="AO902" s="14" t="str">
        <f t="shared" si="992"/>
        <v/>
      </c>
      <c r="AP902" s="14" t="str">
        <f t="shared" si="993"/>
        <v/>
      </c>
      <c r="AQ902" s="14" t="str">
        <f t="shared" si="994"/>
        <v/>
      </c>
      <c r="AR902" s="14" t="str">
        <f t="shared" si="995"/>
        <v/>
      </c>
    </row>
    <row r="903" spans="1:44" x14ac:dyDescent="0.25">
      <c r="A903">
        <v>1</v>
      </c>
      <c r="B903" t="s">
        <v>28</v>
      </c>
      <c r="C903">
        <v>391103</v>
      </c>
      <c r="D903" s="40">
        <v>41394.75</v>
      </c>
      <c r="E903" s="40">
        <v>41395.585416666698</v>
      </c>
      <c r="F903" s="40">
        <v>41397.464583333298</v>
      </c>
      <c r="G903" t="s">
        <v>29</v>
      </c>
      <c r="H903">
        <v>60000012406535</v>
      </c>
      <c r="I903" t="s">
        <v>5005</v>
      </c>
      <c r="J903" t="s">
        <v>5006</v>
      </c>
      <c r="K903" t="s">
        <v>32</v>
      </c>
      <c r="L903">
        <v>6</v>
      </c>
      <c r="M903" t="s">
        <v>33</v>
      </c>
      <c r="N903">
        <v>60000015461254</v>
      </c>
      <c r="O903">
        <v>60000016462680</v>
      </c>
      <c r="P903">
        <v>140317000000723</v>
      </c>
      <c r="R903" t="s">
        <v>34</v>
      </c>
      <c r="S903" t="s">
        <v>35</v>
      </c>
      <c r="T903" t="s">
        <v>36</v>
      </c>
      <c r="W903" t="s">
        <v>37</v>
      </c>
      <c r="AC903" t="s">
        <v>5029</v>
      </c>
      <c r="AD903" t="s">
        <v>1445</v>
      </c>
      <c r="AE903" s="14" t="str">
        <f t="shared" si="1031"/>
        <v>#MP: gostou muito do material, a aliou os algoritmos e comentou que dos pacientes do consultório consegue fazer um bom acompanhamento pois possuem disponibilidade de exames e como atende os pacientes do SUS no ambulatório de Pinhais, lá consegue os exames necessários para função renal e para perda óssea também. Tem percebido muita perda óssea, porém relata que disfunção renal são raros os casos, a nao ser os pacientes mais idosos que já possuem um perda em função da idade. Para esses pacientes reforcei o uso de Kaletra por ter apresentado menos altereacao renal conferem Eurosida.</v>
      </c>
      <c r="AF903" s="14" t="str">
        <f t="shared" si="968"/>
        <v>#MP: gostou muito do material, a aliou os algoritmos e comentou que dos pacientes do consultório consegue fazer um bom acompanhamento pois possuem disponibilidade de exames e como atende os pacientes do SUS no ambulatório de Pinhais, lá consegue os exames necessários para função renal e para perda óssea também. Tem percebido muita perda óssea, porém relata que disfunção renal são raros os casos, a nao ser os pacientes mais idosos que já possuem um perda em função da idade. Para esses pacientes reforcei o uso de Kaletra por ter apresentado menos altereacao renal conferem Eurosida.</v>
      </c>
      <c r="AG903" s="14">
        <f t="shared" si="969"/>
        <v>1</v>
      </c>
      <c r="AH903" s="14">
        <f t="shared" ref="AH903:AL903" si="1037">IFERROR(FIND("#",$AF903,AG903+1),LEN($AF903)+1)</f>
        <v>587</v>
      </c>
      <c r="AI903" s="14">
        <f t="shared" si="1037"/>
        <v>587</v>
      </c>
      <c r="AJ903" s="14">
        <f t="shared" si="1037"/>
        <v>587</v>
      </c>
      <c r="AK903" s="14">
        <f t="shared" si="1037"/>
        <v>587</v>
      </c>
      <c r="AL903" s="14">
        <f t="shared" si="1037"/>
        <v>587</v>
      </c>
      <c r="AM903" s="14" t="str">
        <f t="shared" si="990"/>
        <v>#MP: gostou muito do material, a aliou os algoritmos e comentou que dos pacientes do consultório consegue fazer um bom acompanhamento pois possuem disponibilidade de exames e como atende os pacientes do SUS no ambulatório de Pinhais, lá consegue os exames necessários para função renal e para perda óssea também. Tem percebido muita perda óssea, porém relata que disfunção renal são raros os casos, a nao ser os pacientes mais idosos que já possuem um perda em função da idade. Para esses pacientes reforcei o uso de Kaletra por ter apresentado menos altereacao renal conferem Eurosida.</v>
      </c>
      <c r="AN903" s="14" t="str">
        <f t="shared" si="991"/>
        <v/>
      </c>
      <c r="AO903" s="14" t="str">
        <f t="shared" si="992"/>
        <v/>
      </c>
      <c r="AP903" s="14" t="str">
        <f t="shared" si="993"/>
        <v/>
      </c>
      <c r="AQ903" s="14" t="str">
        <f t="shared" si="994"/>
        <v/>
      </c>
      <c r="AR903" s="14" t="str">
        <f t="shared" si="995"/>
        <v/>
      </c>
    </row>
    <row r="904" spans="1:44" x14ac:dyDescent="0.25">
      <c r="A904">
        <v>1</v>
      </c>
      <c r="B904" t="s">
        <v>28</v>
      </c>
      <c r="C904">
        <v>391103</v>
      </c>
      <c r="D904" s="40">
        <v>41394.666666666701</v>
      </c>
      <c r="E904" s="40">
        <v>41395.5805555556</v>
      </c>
      <c r="F904" s="40">
        <v>41397.464583333298</v>
      </c>
      <c r="G904" t="s">
        <v>29</v>
      </c>
      <c r="H904">
        <v>60000012453063</v>
      </c>
      <c r="I904" t="s">
        <v>5030</v>
      </c>
      <c r="J904" t="s">
        <v>5031</v>
      </c>
      <c r="K904" t="s">
        <v>245</v>
      </c>
      <c r="L904">
        <v>6</v>
      </c>
      <c r="M904" t="s">
        <v>33</v>
      </c>
      <c r="N904">
        <v>60000015461254</v>
      </c>
      <c r="O904">
        <v>60000016462680</v>
      </c>
      <c r="P904">
        <v>140317000000716</v>
      </c>
      <c r="R904" t="s">
        <v>34</v>
      </c>
      <c r="S904" t="s">
        <v>35</v>
      </c>
      <c r="T904" t="s">
        <v>36</v>
      </c>
      <c r="W904" t="s">
        <v>37</v>
      </c>
      <c r="AC904" t="s">
        <v>5032</v>
      </c>
      <c r="AD904" t="s">
        <v>1445</v>
      </c>
      <c r="AE904" s="14" t="str">
        <f t="shared" si="1031"/>
        <v>#MP: medico realiza exames sobre função renal somente uma vez ao ano, e perda óssea, diz nao ter condições, portanto encaminha para outros profissionais. Reforcei dados do Eurosida sobre ATV e TDF, mas nao se posicionou, relata que percebe com TDF.#MERCADO: medico nao possui disponibilidade de realizár os exames necessários sobre perda óssea pelo SUS.</v>
      </c>
      <c r="AF904" s="14" t="str">
        <f t="shared" si="968"/>
        <v>#MP: medico realiza exames sobre função renal somente uma vez ao ano, e perda óssea, diz nao ter condições, portanto encaminha para outros profissionais. Reforcei dados do Eurosida sobre ATV e TDF, mas nao se posicionou, relata que percebe com TDF.#MERCADO: medico nao possui disponibilidade de realizár os exames necessários sobre perda óssea pelo SUS.</v>
      </c>
      <c r="AG904" s="14">
        <f t="shared" si="969"/>
        <v>1</v>
      </c>
      <c r="AH904" s="14">
        <f t="shared" ref="AH904:AL904" si="1038">IFERROR(FIND("#",$AF904,AG904+1),LEN($AF904)+1)</f>
        <v>249</v>
      </c>
      <c r="AI904" s="14">
        <f t="shared" si="1038"/>
        <v>354</v>
      </c>
      <c r="AJ904" s="14">
        <f t="shared" si="1038"/>
        <v>354</v>
      </c>
      <c r="AK904" s="14">
        <f t="shared" si="1038"/>
        <v>354</v>
      </c>
      <c r="AL904" s="14">
        <f t="shared" si="1038"/>
        <v>354</v>
      </c>
      <c r="AM904" s="14" t="str">
        <f t="shared" si="990"/>
        <v>#MP: medico realiza exames sobre função renal somente uma vez ao ano, e perda óssea, diz nao ter condições, portanto encaminha para outros profissionais. Reforcei dados do Eurosida sobre ATV e TDF, mas nao se posicionou, relata que percebe com TDF.#</v>
      </c>
      <c r="AN904" s="14" t="str">
        <f t="shared" si="991"/>
        <v>#MERCADO: medico nao possui disponibilidade de realizár os exames necessários sobre perda óssea pelo SUS.</v>
      </c>
      <c r="AO904" s="14" t="str">
        <f t="shared" si="992"/>
        <v/>
      </c>
      <c r="AP904" s="14" t="str">
        <f t="shared" si="993"/>
        <v/>
      </c>
      <c r="AQ904" s="14" t="str">
        <f t="shared" si="994"/>
        <v/>
      </c>
      <c r="AR904" s="14" t="str">
        <f t="shared" si="995"/>
        <v/>
      </c>
    </row>
    <row r="905" spans="1:44" x14ac:dyDescent="0.25">
      <c r="A905">
        <v>1</v>
      </c>
      <c r="B905" t="s">
        <v>28</v>
      </c>
      <c r="C905">
        <v>391103</v>
      </c>
      <c r="D905" s="40">
        <v>41394.625</v>
      </c>
      <c r="E905" s="40">
        <v>41394.713194444397</v>
      </c>
      <c r="F905" s="40">
        <v>41394.675000000003</v>
      </c>
      <c r="G905" t="s">
        <v>29</v>
      </c>
      <c r="H905">
        <v>60000012365631</v>
      </c>
      <c r="I905" t="s">
        <v>2572</v>
      </c>
      <c r="J905" t="s">
        <v>2573</v>
      </c>
      <c r="K905" t="s">
        <v>180</v>
      </c>
      <c r="L905">
        <v>4</v>
      </c>
      <c r="M905" t="s">
        <v>33</v>
      </c>
      <c r="N905">
        <v>60000015461254</v>
      </c>
      <c r="O905">
        <v>60000016462680</v>
      </c>
      <c r="P905">
        <v>140317000000709</v>
      </c>
      <c r="R905" t="s">
        <v>34</v>
      </c>
      <c r="S905" t="s">
        <v>35</v>
      </c>
      <c r="T905" t="s">
        <v>36</v>
      </c>
      <c r="W905" t="s">
        <v>37</v>
      </c>
      <c r="AC905" t="s">
        <v>2574</v>
      </c>
      <c r="AD905" t="s">
        <v>1445</v>
      </c>
      <c r="AE905" s="14" t="str">
        <f t="shared" si="1031"/>
        <v>MP: trabalhei com material promocional sobre alteração renal e óssea, medico refere que quando necessário solicita os exames como creatinina, mas para perda óssea, somente para os pacientes do privado. Quando mencionei sobre aumento de danos renais com ATV referiu que já conhece o estudo, mas identifica mais problemas com TDF.#MERCADO: profissional nao muito preocupado com diagnostico de alteração renal e óssea.*retomar assunto sobre alteração renal com material do EACS.Ainda nao confirmou 100% que participara do ATHUS.</v>
      </c>
      <c r="AF905" s="14" t="str">
        <f t="shared" si="968"/>
        <v>MP: trabalhei com material promocional sobre alteração renal e óssea, medico refere que quando necessário solicita os exames como creatinina, mas para perda óssea, somente para os pacientes do privado. Quando mencionei sobre aumento de danos renais com ATV referiu que já conhece o estudo, mas identifica mais problemas com TDF.#MERCADO: profissional nao muito preocupado com diagnostico de alteração renal e óssea.*retomar assunto sobre alteração renal com material do EACS.Ainda nao confirmou 100% que participara do ATHUS.</v>
      </c>
      <c r="AG905" s="14">
        <f t="shared" si="969"/>
        <v>329</v>
      </c>
      <c r="AH905" s="14">
        <f t="shared" ref="AH905:AL905" si="1039">IFERROR(FIND("#",$AF905,AG905+1),LEN($AF905)+1)</f>
        <v>526</v>
      </c>
      <c r="AI905" s="14">
        <f t="shared" si="1039"/>
        <v>526</v>
      </c>
      <c r="AJ905" s="14">
        <f t="shared" si="1039"/>
        <v>526</v>
      </c>
      <c r="AK905" s="14">
        <f t="shared" si="1039"/>
        <v>526</v>
      </c>
      <c r="AL905" s="14">
        <f t="shared" si="1039"/>
        <v>526</v>
      </c>
      <c r="AM905" s="14" t="str">
        <f t="shared" si="990"/>
        <v>#MERCADO: profissional nao muito preocupado com diagnostico de alteração renal e óssea.*retomar assunto sobre alteração renal com material do EACS.Ainda nao confirmou 100% que participara do ATHUS.</v>
      </c>
      <c r="AN905" s="14" t="str">
        <f t="shared" si="991"/>
        <v/>
      </c>
      <c r="AO905" s="14" t="str">
        <f t="shared" si="992"/>
        <v/>
      </c>
      <c r="AP905" s="14" t="str">
        <f t="shared" si="993"/>
        <v/>
      </c>
      <c r="AQ905" s="14" t="str">
        <f t="shared" si="994"/>
        <v/>
      </c>
      <c r="AR905" s="14" t="str">
        <f t="shared" si="995"/>
        <v/>
      </c>
    </row>
    <row r="906" spans="1:44" x14ac:dyDescent="0.25">
      <c r="A906">
        <v>1</v>
      </c>
      <c r="B906" t="s">
        <v>28</v>
      </c>
      <c r="C906">
        <v>391103</v>
      </c>
      <c r="D906" s="40">
        <v>41394.583333333299</v>
      </c>
      <c r="E906" s="40">
        <v>41394.704861111102</v>
      </c>
      <c r="F906" s="40">
        <v>41394.664583333302</v>
      </c>
      <c r="G906" t="s">
        <v>29</v>
      </c>
      <c r="H906">
        <v>60000012472351</v>
      </c>
      <c r="I906" t="s">
        <v>2575</v>
      </c>
      <c r="J906" t="s">
        <v>2576</v>
      </c>
      <c r="K906" t="s">
        <v>180</v>
      </c>
      <c r="L906">
        <v>4</v>
      </c>
      <c r="M906" t="s">
        <v>33</v>
      </c>
      <c r="N906">
        <v>60000015461254</v>
      </c>
      <c r="O906">
        <v>60000016462680</v>
      </c>
      <c r="P906">
        <v>140317000000702</v>
      </c>
      <c r="R906" t="s">
        <v>34</v>
      </c>
      <c r="S906" t="s">
        <v>35</v>
      </c>
      <c r="T906" t="s">
        <v>36</v>
      </c>
      <c r="W906" t="s">
        <v>37</v>
      </c>
      <c r="AC906" t="s">
        <v>2577</v>
      </c>
      <c r="AD906" t="s">
        <v>1445</v>
      </c>
      <c r="AE906" s="14" t="str">
        <f t="shared" si="1031"/>
        <v>#MP: sobre o material promocional que se refere a alterações renais e perd óssea, percebi que o medico nao realiza acompanhamento conforme recomendação do consenso, nem próximo ao que recomenda o Algoritmo do Dr. Lauro. Refere que solicita exames de creatinina, proteinuria... Uma vez ao ano, como esse e um processo um pouco mais complexo, mudança de conceito, preferi enfatizar dados do Eurosida e retomar esse assunto na próxima visita.#MERCADO: medico nao realiza diagnostico precoce de alteração renal, e perda óssea, ainda mais difícil pois nao possuem disponibilidade de solicitar exames.*referenciei comodidade posologica pela coformulacao de Kaletra para pacientes em inicio de TARV.</v>
      </c>
      <c r="AF906" s="14" t="str">
        <f t="shared" si="968"/>
        <v>#MP: sobre o material promocional que se refere a alterações renais e perd óssea, percebi que o medico nao realiza acompanhamento conforme recomendação do consenso, nem próximo ao que recomenda o Algoritmo do Dr. Lauro. Refere que solicita exames de creatinina, proteinuria... Uma vez ao ano, como esse e um processo um pouco mais complexo, mudança de conceito, preferi enfatizar dados do Eurosida e retomar esse assunto na próxima visita.#MERCADO: medico nao realiza diagnostico precoce de alteração renal, e perda óssea, ainda mais difícil pois nao possuem disponibilidade de solicitar exames.*referenciei comodidade posologica pela coformulacao de Kaletra para pacientes em inicio de TARV.</v>
      </c>
      <c r="AG906" s="14">
        <f t="shared" si="969"/>
        <v>1</v>
      </c>
      <c r="AH906" s="14">
        <f t="shared" ref="AH906:AL906" si="1040">IFERROR(FIND("#",$AF906,AG906+1),LEN($AF906)+1)</f>
        <v>440</v>
      </c>
      <c r="AI906" s="14">
        <f t="shared" si="1040"/>
        <v>693</v>
      </c>
      <c r="AJ906" s="14">
        <f t="shared" si="1040"/>
        <v>693</v>
      </c>
      <c r="AK906" s="14">
        <f t="shared" si="1040"/>
        <v>693</v>
      </c>
      <c r="AL906" s="14">
        <f t="shared" si="1040"/>
        <v>693</v>
      </c>
      <c r="AM906" s="14" t="str">
        <f t="shared" si="990"/>
        <v>#MP: sobre o material promocional que se refere a alterações renais e perd óssea, percebi que o medico nao realiza acompanhamento conforme recomendação do consenso, nem próximo ao que recomenda o Algoritmo do Dr. Lauro. Refere que solicita exames de creatinina, proteinuria... Uma vez ao ano, como esse e um processo um pouco mais complexo, mudança de conceito, preferi enfatizar dados do Eurosida e retomar esse assunto na próxima visita.#</v>
      </c>
      <c r="AN906" s="14" t="str">
        <f t="shared" si="991"/>
        <v>#MERCADO: medico nao realiza diagnostico precoce de alteração renal, e perda óssea, ainda mais difícil pois nao possuem disponibilidade de solicitar exames.*referenciei comodidade posologica pela coformulacao de Kaletra para pacientes em inicio de TARV.</v>
      </c>
      <c r="AO906" s="14" t="str">
        <f t="shared" si="992"/>
        <v/>
      </c>
      <c r="AP906" s="14" t="str">
        <f t="shared" si="993"/>
        <v/>
      </c>
      <c r="AQ906" s="14" t="str">
        <f t="shared" si="994"/>
        <v/>
      </c>
      <c r="AR906" s="14" t="str">
        <f t="shared" si="995"/>
        <v/>
      </c>
    </row>
    <row r="907" spans="1:44" x14ac:dyDescent="0.25">
      <c r="A907">
        <v>1</v>
      </c>
      <c r="B907" t="s">
        <v>28</v>
      </c>
      <c r="C907">
        <v>391103</v>
      </c>
      <c r="D907" s="40">
        <v>41394.479166666701</v>
      </c>
      <c r="E907" s="40">
        <v>41394.6965277778</v>
      </c>
      <c r="F907" s="40">
        <v>41394.664583333302</v>
      </c>
      <c r="G907" t="s">
        <v>110</v>
      </c>
      <c r="H907">
        <v>60000016841158</v>
      </c>
      <c r="J907" t="s">
        <v>2578</v>
      </c>
      <c r="M907" t="s">
        <v>33</v>
      </c>
      <c r="N907">
        <v>60000015461254</v>
      </c>
      <c r="O907">
        <v>60000016462680</v>
      </c>
      <c r="P907">
        <v>140317000000696</v>
      </c>
      <c r="R907" t="s">
        <v>34</v>
      </c>
      <c r="S907" t="s">
        <v>35</v>
      </c>
      <c r="W907" t="s">
        <v>37</v>
      </c>
      <c r="AC907" t="s">
        <v>2579</v>
      </c>
      <c r="AD907" t="s">
        <v>1445</v>
      </c>
      <c r="AE907" s="14" t="str">
        <f t="shared" si="1031"/>
        <v>Acompanhamento de abastecimento de Kaletra no serviço. Reforcei possibilidade de prescrição d posologia QD, comentou que tem poucos pacientes que fazem uso dessa posologia. Perguntei se os médicos estão oferecendo, mas acredita que nao. Precisarei novamente reforcár nas propagandas.</v>
      </c>
      <c r="AF907" s="14" t="str">
        <f t="shared" ref="AF907:AF970" si="1041">SUBSTITUTE(AE907,"@ ","@")</f>
        <v>Acompanhamento de abastecimento de Kaletra no serviço. Reforcei possibilidade de prescrição d posologia QD, comentou que tem poucos pacientes que fazem uso dessa posologia. Perguntei se os médicos estão oferecendo, mas acredita que nao. Precisarei novamente reforcár nas propagandas.</v>
      </c>
      <c r="AG907" s="14">
        <f t="shared" ref="AG907:AG970" si="1042">IFERROR(FIND("#",AF907),1)</f>
        <v>1</v>
      </c>
      <c r="AH907" s="14">
        <f t="shared" ref="AH907:AL907" si="1043">IFERROR(FIND("#",$AF907,AG907+1),LEN($AF907)+1)</f>
        <v>284</v>
      </c>
      <c r="AI907" s="14">
        <f t="shared" si="1043"/>
        <v>284</v>
      </c>
      <c r="AJ907" s="14">
        <f t="shared" si="1043"/>
        <v>284</v>
      </c>
      <c r="AK907" s="14">
        <f t="shared" si="1043"/>
        <v>284</v>
      </c>
      <c r="AL907" s="14">
        <f t="shared" si="1043"/>
        <v>284</v>
      </c>
      <c r="AM907" s="14" t="str">
        <f t="shared" si="990"/>
        <v>Acompanhamento de abastecimento de Kaletra no serviço. Reforcei possibilidade de prescrição d posologia QD, comentou que tem poucos pacientes que fazem uso dessa posologia. Perguntei se os médicos estão oferecendo, mas acredita que nao. Precisarei novamente reforcár nas propagandas.</v>
      </c>
      <c r="AN907" s="14" t="str">
        <f t="shared" si="991"/>
        <v/>
      </c>
      <c r="AO907" s="14" t="str">
        <f t="shared" si="992"/>
        <v/>
      </c>
      <c r="AP907" s="14" t="str">
        <f t="shared" si="993"/>
        <v/>
      </c>
      <c r="AQ907" s="14" t="str">
        <f t="shared" si="994"/>
        <v/>
      </c>
      <c r="AR907" s="14" t="str">
        <f t="shared" si="995"/>
        <v/>
      </c>
    </row>
    <row r="908" spans="1:44" x14ac:dyDescent="0.25">
      <c r="A908">
        <v>1</v>
      </c>
      <c r="B908" t="s">
        <v>28</v>
      </c>
      <c r="C908">
        <v>391103</v>
      </c>
      <c r="D908" s="40">
        <v>41393.75</v>
      </c>
      <c r="E908" s="40">
        <v>41394.654861111099</v>
      </c>
      <c r="F908" s="40">
        <v>41394.653472222199</v>
      </c>
      <c r="G908" t="s">
        <v>29</v>
      </c>
      <c r="H908">
        <v>60000012321503</v>
      </c>
      <c r="I908" t="s">
        <v>555</v>
      </c>
      <c r="J908" t="s">
        <v>556</v>
      </c>
      <c r="K908" t="s">
        <v>41</v>
      </c>
      <c r="L908">
        <v>6</v>
      </c>
      <c r="M908" t="s">
        <v>33</v>
      </c>
      <c r="N908">
        <v>60000015461254</v>
      </c>
      <c r="O908">
        <v>60000016462680</v>
      </c>
      <c r="P908">
        <v>140317000000689</v>
      </c>
      <c r="R908" t="s">
        <v>34</v>
      </c>
      <c r="S908" t="s">
        <v>35</v>
      </c>
      <c r="T908" t="s">
        <v>36</v>
      </c>
      <c r="W908" t="s">
        <v>37</v>
      </c>
      <c r="AC908" t="s">
        <v>2580</v>
      </c>
      <c r="AD908" t="s">
        <v>1445</v>
      </c>
      <c r="AE908" s="14" t="str">
        <f t="shared" si="1031"/>
        <v>#MP: elogiou o material, gosta muito de esquemas com algoritmos pois procura avaliar comparar sua forma de trabalhar com o que esta sendo proposto. Realiza exames relacionados ao rim a cada três meses, porém tem dificuldades para os exames relacionados a perda óssea. Quando mencionei sobre resultados do Eurosida ela comentou que assistiu uma aula justamente sobre perda óssea e alteração renal e o palestrante comentou sobre índice maior de dano renal com o uso de ATV. Na pratica nao consegue perceber muito isso, mas concorda que precisa ficar mais atenta.#MERCADO: congresso Johns Hopkins abordou tem sobre alteração renal e palestrante apresentou dados que referiram índice maior dessa alteração em pacientes em uso de ATV.@MKT: congresso Johns Hopkins teve aula cientifica que apresentou dados da piora da função renal com ATV.#Medico: congresso Johns Hopkins teve aula cientifica que apresentou dados da piora da função renal com ATV.*medica nao confirmou sua participação no nosso evento cientifico do dia 09 de maio, tem outro compromisso. Sobre a participação no ATHUS já recebeu contato da agencia e confirmou presenca.</v>
      </c>
      <c r="AF908" s="14" t="str">
        <f t="shared" si="1041"/>
        <v>#MP: elogiou o material, gosta muito de esquemas com algoritmos pois procura avaliar comparar sua forma de trabalhar com o que esta sendo proposto. Realiza exames relacionados ao rim a cada três meses, porém tem dificuldades para os exames relacionados a perda óssea. Quando mencionei sobre resultados do Eurosida ela comentou que assistiu uma aula justamente sobre perda óssea e alteração renal e o palestrante comentou sobre índice maior de dano renal com o uso de ATV. Na pratica nao consegue perceber muito isso, mas concorda que precisa ficar mais atenta.#MERCADO: congresso Johns Hopkins abordou tem sobre alteração renal e palestrante apresentou dados que referiram índice maior dessa alteração em pacientes em uso de ATV.@MKT: congresso Johns Hopkins teve aula cientifica que apresentou dados da piora da função renal com ATV.#Medico: congresso Johns Hopkins teve aula cientifica que apresentou dados da piora da função renal com ATV.*medica nao confirmou sua participação no nosso evento cientifico do dia 09 de maio, tem outro compromisso. Sobre a participação no ATHUS já recebeu contato da agencia e confirmou presenca.</v>
      </c>
      <c r="AG908" s="14">
        <f t="shared" si="1042"/>
        <v>1</v>
      </c>
      <c r="AH908" s="14">
        <f t="shared" ref="AH908:AL908" si="1044">IFERROR(FIND("#",$AF908,AG908+1),LEN($AF908)+1)</f>
        <v>561</v>
      </c>
      <c r="AI908" s="14">
        <f t="shared" si="1044"/>
        <v>835</v>
      </c>
      <c r="AJ908" s="14">
        <f t="shared" si="1044"/>
        <v>1132</v>
      </c>
      <c r="AK908" s="14">
        <f t="shared" si="1044"/>
        <v>1132</v>
      </c>
      <c r="AL908" s="14">
        <f t="shared" si="1044"/>
        <v>1132</v>
      </c>
      <c r="AM908" s="14" t="str">
        <f t="shared" si="990"/>
        <v>#MP: elogiou o material, gosta muito de esquemas com algoritmos pois procura avaliar comparar sua forma de trabalhar com o que esta sendo proposto. Realiza exames relacionados ao rim a cada três meses, porém tem dificuldades para os exames relacionados a perda óssea. Quando mencionei sobre resultados do Eurosida ela comentou que assistiu uma aula justamente sobre perda óssea e alteração renal e o palestrante comentou sobre índice maior de dano renal com o uso de ATV. Na pratica nao consegue perceber muito isso, mas concorda que precisa ficar mais atenta.#</v>
      </c>
      <c r="AN908" s="14" t="str">
        <f t="shared" si="991"/>
        <v>#MERCADO: congresso Johns Hopkins abordou tem sobre alteração renal e palestrante apresentou dados que referiram índice maior dessa alteração em pacientes em uso de ATV.@MKT: congresso Johns Hopkins teve aula cientifica que apresentou dados da piora da função renal com ATV.</v>
      </c>
      <c r="AO908" s="14" t="str">
        <f t="shared" si="992"/>
        <v>#Medico: congresso Johns Hopkins teve aula cientifica que apresentou dados da piora da função renal com ATV.*medica nao confirmou sua participação no nosso evento cientifico do dia 09 de maio, tem outro compromisso. Sobre a participação no ATHUS já recebeu contato da agencia e confirmou presenca.</v>
      </c>
      <c r="AP908" s="14" t="str">
        <f t="shared" si="993"/>
        <v/>
      </c>
      <c r="AQ908" s="14" t="str">
        <f t="shared" si="994"/>
        <v/>
      </c>
      <c r="AR908" s="14" t="str">
        <f t="shared" si="995"/>
        <v/>
      </c>
    </row>
    <row r="909" spans="1:44" x14ac:dyDescent="0.25">
      <c r="A909">
        <v>1</v>
      </c>
      <c r="B909" t="s">
        <v>28</v>
      </c>
      <c r="C909">
        <v>391103</v>
      </c>
      <c r="D909" s="40">
        <v>41393.666666666701</v>
      </c>
      <c r="E909" s="40">
        <v>41394.485416666699</v>
      </c>
      <c r="F909" s="40">
        <v>41394.605555555601</v>
      </c>
      <c r="G909" t="s">
        <v>29</v>
      </c>
      <c r="H909">
        <v>60000017968436</v>
      </c>
      <c r="I909" t="s">
        <v>2581</v>
      </c>
      <c r="J909" t="s">
        <v>2582</v>
      </c>
      <c r="K909" t="s">
        <v>41</v>
      </c>
      <c r="M909" t="s">
        <v>33</v>
      </c>
      <c r="N909">
        <v>60000015461254</v>
      </c>
      <c r="O909">
        <v>60000016462680</v>
      </c>
      <c r="P909">
        <v>140317000000683</v>
      </c>
      <c r="R909" t="s">
        <v>34</v>
      </c>
      <c r="S909" t="s">
        <v>35</v>
      </c>
      <c r="T909" t="s">
        <v>36</v>
      </c>
      <c r="W909" t="s">
        <v>37</v>
      </c>
      <c r="AC909" t="s">
        <v>2583</v>
      </c>
      <c r="AD909" t="s">
        <v>1437</v>
      </c>
      <c r="AE909" s="14" t="str">
        <f t="shared" si="1031"/>
        <v>*medico ainda esta conhecendo a forma de atendimento aos pacientes HIV, tem mais pacientes com HCV, mas acredita que após transferir seu vinculo do posto para o SAE terá mais pacientes. Enfatizei importância dos dados do Eurosida em relação a alteração renal, em que Kaletra apresentou menos problemas quando compardo a ATV e IDV. Concorda ser importante manter o acompanhamento com a solicitação dos exames, e tem organizado alguns prontuários para inserir solicitação na rotina. Reforcei posologia QD. Confirmou participação no ATHUS e esta ansioso pelo evento.#OBJ: nao diagnostica alteração renal e perda óssea. Falta conhecimento e experiência, medico CLG, novo no ambulatório.</v>
      </c>
      <c r="AF909" s="14" t="str">
        <f t="shared" si="1041"/>
        <v>*medico ainda esta conhecendo a forma de atendimento aos pacientes HIV, tem mais pacientes com HCV, mas acredita que após transferir seu vinculo do posto para o SAE terá mais pacientes. Enfatizei importância dos dados do Eurosida em relação a alteração renal, em que Kaletra apresentou menos problemas quando compardo a ATV e IDV. Concorda ser importante manter o acompanhamento com a solicitação dos exames, e tem organizado alguns prontuários para inserir solicitação na rotina. Reforcei posologia QD. Confirmou participação no ATHUS e esta ansioso pelo evento.#OBJ: nao diagnostica alteração renal e perda óssea. Falta conhecimento e experiência, medico CLG, novo no ambulatório.</v>
      </c>
      <c r="AG909" s="14">
        <f t="shared" si="1042"/>
        <v>564</v>
      </c>
      <c r="AH909" s="14">
        <f t="shared" ref="AH909:AL909" si="1045">IFERROR(FIND("#",$AF909,AG909+1),LEN($AF909)+1)</f>
        <v>683</v>
      </c>
      <c r="AI909" s="14">
        <f t="shared" si="1045"/>
        <v>683</v>
      </c>
      <c r="AJ909" s="14">
        <f t="shared" si="1045"/>
        <v>683</v>
      </c>
      <c r="AK909" s="14">
        <f t="shared" si="1045"/>
        <v>683</v>
      </c>
      <c r="AL909" s="14">
        <f t="shared" si="1045"/>
        <v>683</v>
      </c>
      <c r="AM909" s="14" t="str">
        <f t="shared" si="990"/>
        <v>#OBJ: nao diagnostica alteração renal e perda óssea. Falta conhecimento e experiência, medico CLG, novo no ambulatório.</v>
      </c>
      <c r="AN909" s="14" t="str">
        <f t="shared" si="991"/>
        <v/>
      </c>
      <c r="AO909" s="14" t="str">
        <f t="shared" si="992"/>
        <v/>
      </c>
      <c r="AP909" s="14" t="str">
        <f t="shared" si="993"/>
        <v/>
      </c>
      <c r="AQ909" s="14" t="str">
        <f t="shared" si="994"/>
        <v/>
      </c>
      <c r="AR909" s="14" t="str">
        <f t="shared" si="995"/>
        <v/>
      </c>
    </row>
    <row r="910" spans="1:44" x14ac:dyDescent="0.25">
      <c r="A910">
        <v>1</v>
      </c>
      <c r="B910" t="s">
        <v>28</v>
      </c>
      <c r="C910">
        <v>391103</v>
      </c>
      <c r="D910" s="40">
        <v>41393.583333333299</v>
      </c>
      <c r="E910" s="40">
        <v>41394.477083333302</v>
      </c>
      <c r="F910" s="40">
        <v>41394.605555555601</v>
      </c>
      <c r="G910" t="s">
        <v>29</v>
      </c>
      <c r="H910">
        <v>60000012368679</v>
      </c>
      <c r="I910" t="s">
        <v>2584</v>
      </c>
      <c r="J910" t="s">
        <v>2585</v>
      </c>
      <c r="K910" t="s">
        <v>2586</v>
      </c>
      <c r="L910">
        <v>6</v>
      </c>
      <c r="M910" t="s">
        <v>33</v>
      </c>
      <c r="N910">
        <v>60000015461254</v>
      </c>
      <c r="O910">
        <v>60000016462680</v>
      </c>
      <c r="P910">
        <v>140317000000676</v>
      </c>
      <c r="R910" t="s">
        <v>34</v>
      </c>
      <c r="S910" t="s">
        <v>35</v>
      </c>
      <c r="T910" t="s">
        <v>36</v>
      </c>
      <c r="W910" t="s">
        <v>37</v>
      </c>
      <c r="AC910" t="s">
        <v>2587</v>
      </c>
      <c r="AD910" t="s">
        <v>1445</v>
      </c>
      <c r="AE910" s="14" t="str">
        <f t="shared" si="1031"/>
        <v>#MP: medico nao esboçou opinião especifica sobre o material de alteração renal e perda óssea. Refere que realiza diagnostico da função renal, mas a Oda óssea, e difícil somente quando já esta instalada,até pela dificuldade de realizar exames, reforcei mensagem sobre estudo Eurosida em que Kaletra apresentou menor predisposição para problemas renais. Disse que como ficou um ano sozinho no atendimento a todos os pacientes tem sido difícil conseguir realizar esses diagnósticos.#MERCADO: sem medico sufuciente para atender os pacientes, estão com uma media de 650 a 700 pacientes no ambulatório e Dr. Paulo ficou um ano atendendo a todos, o medico que iniciou há pouco, nao tem experiência nesse perfil de paciente, e um CLG que atuava num posto da cidade.*medico confirmou que ira participar do ATHUS em Porto Alegre.</v>
      </c>
      <c r="AF910" s="14" t="str">
        <f t="shared" si="1041"/>
        <v>#MP: medico nao esboçou opinião especifica sobre o material de alteração renal e perda óssea. Refere que realiza diagnostico da função renal, mas a Oda óssea, e difícil somente quando já esta instalada,até pela dificuldade de realizar exames, reforcei mensagem sobre estudo Eurosida em que Kaletra apresentou menor predisposição para problemas renais. Disse que como ficou um ano sozinho no atendimento a todos os pacientes tem sido difícil conseguir realizar esses diagnósticos.#MERCADO: sem medico sufuciente para atender os pacientes, estão com uma media de 650 a 700 pacientes no ambulatório e Dr. Paulo ficou um ano atendendo a todos, o medico que iniciou há pouco, nao tem experiência nesse perfil de paciente, e um CLG que atuava num posto da cidade.*medico confirmou que ira participar do ATHUS em Porto Alegre.</v>
      </c>
      <c r="AG910" s="14">
        <f t="shared" si="1042"/>
        <v>1</v>
      </c>
      <c r="AH910" s="14">
        <f t="shared" ref="AH910:AL910" si="1046">IFERROR(FIND("#",$AF910,AG910+1),LEN($AF910)+1)</f>
        <v>480</v>
      </c>
      <c r="AI910" s="14">
        <f t="shared" si="1046"/>
        <v>820</v>
      </c>
      <c r="AJ910" s="14">
        <f t="shared" si="1046"/>
        <v>820</v>
      </c>
      <c r="AK910" s="14">
        <f t="shared" si="1046"/>
        <v>820</v>
      </c>
      <c r="AL910" s="14">
        <f t="shared" si="1046"/>
        <v>820</v>
      </c>
      <c r="AM910" s="14" t="str">
        <f t="shared" si="990"/>
        <v>#MP: medico nao esboçou opinião especifica sobre o material de alteração renal e perda óssea. Refere que realiza diagnostico da função renal, mas a Oda óssea, e difícil somente quando já esta instalada,até pela dificuldade de realizar exames, reforcei mensagem sobre estudo Eurosida em que Kaletra apresentou menor predisposição para problemas renais. Disse que como ficou um ano sozinho no atendimento a todos os pacientes tem sido difícil conseguir realizar esses diagnósticos.#</v>
      </c>
      <c r="AN910" s="14" t="str">
        <f t="shared" si="991"/>
        <v>#MERCADO: sem medico sufuciente para atender os pacientes, estão com uma media de 650 a 700 pacientes no ambulatório e Dr. Paulo ficou um ano atendendo a todos, o medico que iniciou há pouco, nao tem experiência nesse perfil de paciente, e um CLG que atuava num posto da cidade.*medico confirmou que ira participar do ATHUS em Porto Alegre.</v>
      </c>
      <c r="AO910" s="14" t="str">
        <f t="shared" si="992"/>
        <v/>
      </c>
      <c r="AP910" s="14" t="str">
        <f t="shared" si="993"/>
        <v/>
      </c>
      <c r="AQ910" s="14" t="str">
        <f t="shared" si="994"/>
        <v/>
      </c>
      <c r="AR910" s="14" t="str">
        <f t="shared" si="995"/>
        <v/>
      </c>
    </row>
    <row r="911" spans="1:44" x14ac:dyDescent="0.25">
      <c r="A911">
        <v>1</v>
      </c>
      <c r="B911" t="s">
        <v>28</v>
      </c>
      <c r="C911">
        <v>391103</v>
      </c>
      <c r="D911" s="40">
        <v>41393.583333333299</v>
      </c>
      <c r="E911" s="40">
        <v>41394.477083333302</v>
      </c>
      <c r="F911" s="40">
        <v>41394.605555555601</v>
      </c>
      <c r="G911" t="s">
        <v>29</v>
      </c>
      <c r="H911">
        <v>60000012368679</v>
      </c>
      <c r="I911" t="s">
        <v>2584</v>
      </c>
      <c r="J911" t="s">
        <v>2585</v>
      </c>
      <c r="K911" t="s">
        <v>2586</v>
      </c>
      <c r="L911">
        <v>6</v>
      </c>
      <c r="M911" t="s">
        <v>33</v>
      </c>
      <c r="N911">
        <v>60000015461254</v>
      </c>
      <c r="O911">
        <v>60000016462680</v>
      </c>
      <c r="P911">
        <v>140317000000676</v>
      </c>
      <c r="R911" t="s">
        <v>34</v>
      </c>
      <c r="S911" t="s">
        <v>35</v>
      </c>
      <c r="T911" t="s">
        <v>36</v>
      </c>
      <c r="W911" t="s">
        <v>37</v>
      </c>
      <c r="AC911" t="s">
        <v>2587</v>
      </c>
      <c r="AD911" t="s">
        <v>1445</v>
      </c>
      <c r="AE911" s="14" t="str">
        <f t="shared" si="1031"/>
        <v>#MP: medico nao esboçou opinião especifica sobre o material de alteração renal e perda óssea. Refere que realiza diagnostico da função renal, mas a Oda óssea, e difícil somente quando já esta instalada,até pela dificuldade de realizar exames, reforcei mensagem sobre estudo Eurosida em que Kaletra apresentou menor predisposição para problemas renais. Disse que como ficou um ano sozinho no atendimento a todos os pacientes tem sido difícil conseguir realizar esses diagnósticos.#MERCADO: sem medico sufuciente para atender os pacientes, estão com uma media de 650 a 700 pacientes no ambulatório e Dr. Paulo ficou um ano atendendo a todos, o medico que iniciou há pouco, nao tem experiência nesse perfil de paciente, e um CLG que atuava num posto da cidade.*medico confirmou que ira participar do ATHUS em Porto Alegre.</v>
      </c>
      <c r="AF911" s="14" t="str">
        <f t="shared" si="1041"/>
        <v>#MP: medico nao esboçou opinião especifica sobre o material de alteração renal e perda óssea. Refere que realiza diagnostico da função renal, mas a Oda óssea, e difícil somente quando já esta instalada,até pela dificuldade de realizar exames, reforcei mensagem sobre estudo Eurosida em que Kaletra apresentou menor predisposição para problemas renais. Disse que como ficou um ano sozinho no atendimento a todos os pacientes tem sido difícil conseguir realizar esses diagnósticos.#MERCADO: sem medico sufuciente para atender os pacientes, estão com uma media de 650 a 700 pacientes no ambulatório e Dr. Paulo ficou um ano atendendo a todos, o medico que iniciou há pouco, nao tem experiência nesse perfil de paciente, e um CLG que atuava num posto da cidade.*medico confirmou que ira participar do ATHUS em Porto Alegre.</v>
      </c>
      <c r="AG911" s="14">
        <f t="shared" si="1042"/>
        <v>1</v>
      </c>
      <c r="AH911" s="14">
        <f t="shared" ref="AH911:AL911" si="1047">IFERROR(FIND("#",$AF911,AG911+1),LEN($AF911)+1)</f>
        <v>480</v>
      </c>
      <c r="AI911" s="14">
        <f t="shared" si="1047"/>
        <v>820</v>
      </c>
      <c r="AJ911" s="14">
        <f t="shared" si="1047"/>
        <v>820</v>
      </c>
      <c r="AK911" s="14">
        <f t="shared" si="1047"/>
        <v>820</v>
      </c>
      <c r="AL911" s="14">
        <f t="shared" si="1047"/>
        <v>820</v>
      </c>
      <c r="AM911" s="14" t="str">
        <f t="shared" si="990"/>
        <v>#MP: medico nao esboçou opinião especifica sobre o material de alteração renal e perda óssea. Refere que realiza diagnostico da função renal, mas a Oda óssea, e difícil somente quando já esta instalada,até pela dificuldade de realizar exames, reforcei mensagem sobre estudo Eurosida em que Kaletra apresentou menor predisposição para problemas renais. Disse que como ficou um ano sozinho no atendimento a todos os pacientes tem sido difícil conseguir realizar esses diagnósticos.#</v>
      </c>
      <c r="AN911" s="14" t="str">
        <f t="shared" si="991"/>
        <v>#MERCADO: sem medico sufuciente para atender os pacientes, estão com uma media de 650 a 700 pacientes no ambulatório e Dr. Paulo ficou um ano atendendo a todos, o medico que iniciou há pouco, nao tem experiência nesse perfil de paciente, e um CLG que atuava num posto da cidade.*medico confirmou que ira participar do ATHUS em Porto Alegre.</v>
      </c>
      <c r="AO911" s="14" t="str">
        <f t="shared" si="992"/>
        <v/>
      </c>
      <c r="AP911" s="14" t="str">
        <f t="shared" si="993"/>
        <v/>
      </c>
      <c r="AQ911" s="14" t="str">
        <f t="shared" si="994"/>
        <v/>
      </c>
      <c r="AR911" s="14" t="str">
        <f t="shared" si="995"/>
        <v/>
      </c>
    </row>
    <row r="912" spans="1:44" x14ac:dyDescent="0.25">
      <c r="A912">
        <v>1</v>
      </c>
      <c r="B912" t="s">
        <v>28</v>
      </c>
      <c r="C912">
        <v>391103</v>
      </c>
      <c r="D912" s="40">
        <v>41393.479166666701</v>
      </c>
      <c r="E912" s="40">
        <v>41394.470833333296</v>
      </c>
      <c r="F912" s="40">
        <v>41394.434722222199</v>
      </c>
      <c r="G912" t="s">
        <v>110</v>
      </c>
      <c r="H912">
        <v>60000016840083</v>
      </c>
      <c r="J912" t="s">
        <v>2588</v>
      </c>
      <c r="M912" t="s">
        <v>33</v>
      </c>
      <c r="N912">
        <v>60000015461254</v>
      </c>
      <c r="O912">
        <v>60000016462680</v>
      </c>
      <c r="P912">
        <v>140317000000670</v>
      </c>
      <c r="R912" t="s">
        <v>34</v>
      </c>
      <c r="S912" t="s">
        <v>35</v>
      </c>
      <c r="W912" t="s">
        <v>37</v>
      </c>
      <c r="AC912" t="s">
        <v>2589</v>
      </c>
      <c r="AD912" t="s">
        <v>1437</v>
      </c>
      <c r="AE912" s="14" t="str">
        <f t="shared" si="1031"/>
        <v>Acompanhamento de abastecimento cê Kaletra, Reforço de posologia em dose única diária.#CON: farmacêutico relata aumento de triglicerides de Kaletra e também enfatiza a diarréia do produto.</v>
      </c>
      <c r="AF912" s="14" t="str">
        <f t="shared" si="1041"/>
        <v>Acompanhamento de abastecimento cê Kaletra, Reforço de posologia em dose única diária.#CON: farmacêutico relata aumento de triglicerides de Kaletra e também enfatiza a diarréia do produto.</v>
      </c>
      <c r="AG912" s="14">
        <f t="shared" si="1042"/>
        <v>87</v>
      </c>
      <c r="AH912" s="14">
        <f t="shared" ref="AH912:AL912" si="1048">IFERROR(FIND("#",$AF912,AG912+1),LEN($AF912)+1)</f>
        <v>189</v>
      </c>
      <c r="AI912" s="14">
        <f t="shared" si="1048"/>
        <v>189</v>
      </c>
      <c r="AJ912" s="14">
        <f t="shared" si="1048"/>
        <v>189</v>
      </c>
      <c r="AK912" s="14">
        <f t="shared" si="1048"/>
        <v>189</v>
      </c>
      <c r="AL912" s="14">
        <f t="shared" si="1048"/>
        <v>189</v>
      </c>
      <c r="AM912" s="14" t="str">
        <f t="shared" si="990"/>
        <v>#CON: farmacêutico relata aumento de triglicerides de Kaletra e também enfatiza a diarréia do produto.</v>
      </c>
      <c r="AN912" s="14" t="str">
        <f t="shared" si="991"/>
        <v/>
      </c>
      <c r="AO912" s="14" t="str">
        <f t="shared" si="992"/>
        <v/>
      </c>
      <c r="AP912" s="14" t="str">
        <f t="shared" si="993"/>
        <v/>
      </c>
      <c r="AQ912" s="14" t="str">
        <f t="shared" si="994"/>
        <v/>
      </c>
      <c r="AR912" s="14" t="str">
        <f t="shared" si="995"/>
        <v/>
      </c>
    </row>
    <row r="913" spans="1:44" x14ac:dyDescent="0.25">
      <c r="A913">
        <v>1</v>
      </c>
      <c r="B913" t="s">
        <v>28</v>
      </c>
      <c r="C913">
        <v>391103</v>
      </c>
      <c r="D913" s="40">
        <v>41390.416666666701</v>
      </c>
      <c r="E913" s="40">
        <v>41390.912499999999</v>
      </c>
      <c r="F913" s="40">
        <v>41390.872222222199</v>
      </c>
      <c r="G913" t="s">
        <v>29</v>
      </c>
      <c r="H913">
        <v>60000012547939</v>
      </c>
      <c r="I913" t="s">
        <v>2590</v>
      </c>
      <c r="J913" t="s">
        <v>2591</v>
      </c>
      <c r="K913" t="s">
        <v>32</v>
      </c>
      <c r="L913">
        <v>3</v>
      </c>
      <c r="M913" t="s">
        <v>33</v>
      </c>
      <c r="N913">
        <v>60000015461254</v>
      </c>
      <c r="O913">
        <v>60000016462680</v>
      </c>
      <c r="P913">
        <v>140317000000651</v>
      </c>
      <c r="R913" t="s">
        <v>34</v>
      </c>
      <c r="S913" t="s">
        <v>35</v>
      </c>
      <c r="T913" t="s">
        <v>61</v>
      </c>
      <c r="W913" t="s">
        <v>37</v>
      </c>
      <c r="AC913" t="s">
        <v>2592</v>
      </c>
      <c r="AD913" t="s">
        <v>1445</v>
      </c>
      <c r="AE913" s="14" t="str">
        <f t="shared" si="1031"/>
        <v>Material de ciclo, medica com potencial muito baixo, irei inativa-lá.</v>
      </c>
      <c r="AF913" s="14" t="str">
        <f t="shared" si="1041"/>
        <v>Material de ciclo, medica com potencial muito baixo, irei inativa-lá.</v>
      </c>
      <c r="AG913" s="14">
        <f t="shared" si="1042"/>
        <v>1</v>
      </c>
      <c r="AH913" s="14">
        <f t="shared" ref="AH913:AL913" si="1049">IFERROR(FIND("#",$AF913,AG913+1),LEN($AF913)+1)</f>
        <v>70</v>
      </c>
      <c r="AI913" s="14">
        <f t="shared" si="1049"/>
        <v>70</v>
      </c>
      <c r="AJ913" s="14">
        <f t="shared" si="1049"/>
        <v>70</v>
      </c>
      <c r="AK913" s="14">
        <f t="shared" si="1049"/>
        <v>70</v>
      </c>
      <c r="AL913" s="14">
        <f t="shared" si="1049"/>
        <v>70</v>
      </c>
      <c r="AM913" s="14" t="str">
        <f t="shared" si="990"/>
        <v>Material de ciclo, medica com potencial muito baixo, irei inativa-lá.</v>
      </c>
      <c r="AN913" s="14" t="str">
        <f t="shared" si="991"/>
        <v/>
      </c>
      <c r="AO913" s="14" t="str">
        <f t="shared" si="992"/>
        <v/>
      </c>
      <c r="AP913" s="14" t="str">
        <f t="shared" si="993"/>
        <v/>
      </c>
      <c r="AQ913" s="14" t="str">
        <f t="shared" si="994"/>
        <v/>
      </c>
      <c r="AR913" s="14" t="str">
        <f t="shared" si="995"/>
        <v/>
      </c>
    </row>
    <row r="914" spans="1:44" x14ac:dyDescent="0.25">
      <c r="A914">
        <v>1</v>
      </c>
      <c r="B914" t="s">
        <v>28</v>
      </c>
      <c r="C914">
        <v>391103</v>
      </c>
      <c r="D914" s="40">
        <v>41390.333333333299</v>
      </c>
      <c r="E914" s="40">
        <v>41390.904861111099</v>
      </c>
      <c r="F914" s="40">
        <v>41390.8659722222</v>
      </c>
      <c r="G914" t="s">
        <v>110</v>
      </c>
      <c r="H914">
        <v>60000016840454</v>
      </c>
      <c r="J914" t="s">
        <v>2593</v>
      </c>
      <c r="M914" t="s">
        <v>33</v>
      </c>
      <c r="N914">
        <v>60000015461254</v>
      </c>
      <c r="O914">
        <v>60000016462680</v>
      </c>
      <c r="P914">
        <v>140317000000626</v>
      </c>
      <c r="R914" t="s">
        <v>34</v>
      </c>
      <c r="S914" t="s">
        <v>35</v>
      </c>
      <c r="W914" t="s">
        <v>37</v>
      </c>
      <c r="AC914" t="s">
        <v>2594</v>
      </c>
      <c r="AD914" t="s">
        <v>1445</v>
      </c>
      <c r="AE914" s="14" t="str">
        <f t="shared" si="1031"/>
        <v>Visita realizada no diz 23 de abril, as 15h porém o sistema nao contabilizou, então,estou lançando retroativo.Material de ciclo e convite para o dia 09 de maio.</v>
      </c>
      <c r="AF914" s="14" t="str">
        <f t="shared" si="1041"/>
        <v>Visita realizada no diz 23 de abril, as 15h porém o sistema nao contabilizou, então,estou lançando retroativo.Material de ciclo e convite para o dia 09 de maio.</v>
      </c>
      <c r="AG914" s="14">
        <f t="shared" si="1042"/>
        <v>1</v>
      </c>
      <c r="AH914" s="14">
        <f t="shared" ref="AH914:AL914" si="1050">IFERROR(FIND("#",$AF914,AG914+1),LEN($AF914)+1)</f>
        <v>161</v>
      </c>
      <c r="AI914" s="14">
        <f t="shared" si="1050"/>
        <v>161</v>
      </c>
      <c r="AJ914" s="14">
        <f t="shared" si="1050"/>
        <v>161</v>
      </c>
      <c r="AK914" s="14">
        <f t="shared" si="1050"/>
        <v>161</v>
      </c>
      <c r="AL914" s="14">
        <f t="shared" si="1050"/>
        <v>161</v>
      </c>
      <c r="AM914" s="14" t="str">
        <f t="shared" si="990"/>
        <v>Visita realizada no diz 23 de abril, as 15h porém o sistema nao contabilizou, então,estou lançando retroativo.Material de ciclo e convite para o dia 09 de maio.</v>
      </c>
      <c r="AN914" s="14" t="str">
        <f t="shared" si="991"/>
        <v/>
      </c>
      <c r="AO914" s="14" t="str">
        <f t="shared" si="992"/>
        <v/>
      </c>
      <c r="AP914" s="14" t="str">
        <f t="shared" si="993"/>
        <v/>
      </c>
      <c r="AQ914" s="14" t="str">
        <f t="shared" si="994"/>
        <v/>
      </c>
      <c r="AR914" s="14" t="str">
        <f t="shared" si="995"/>
        <v/>
      </c>
    </row>
    <row r="915" spans="1:44" x14ac:dyDescent="0.25">
      <c r="A915">
        <v>1</v>
      </c>
      <c r="B915" t="s">
        <v>28</v>
      </c>
      <c r="C915">
        <v>391103</v>
      </c>
      <c r="D915" s="40">
        <v>41389.75</v>
      </c>
      <c r="E915" s="40">
        <v>41390.660416666702</v>
      </c>
      <c r="F915" s="40">
        <v>41390.624305555597</v>
      </c>
      <c r="G915" t="s">
        <v>29</v>
      </c>
      <c r="H915">
        <v>60000012403403</v>
      </c>
      <c r="I915" t="s">
        <v>2595</v>
      </c>
      <c r="J915" t="s">
        <v>2596</v>
      </c>
      <c r="K915" t="s">
        <v>32</v>
      </c>
      <c r="L915">
        <v>3</v>
      </c>
      <c r="M915" t="s">
        <v>33</v>
      </c>
      <c r="N915">
        <v>60000015461254</v>
      </c>
      <c r="O915">
        <v>60000016462680</v>
      </c>
      <c r="P915">
        <v>140317000000616</v>
      </c>
      <c r="R915" t="s">
        <v>34</v>
      </c>
      <c r="S915" t="s">
        <v>35</v>
      </c>
      <c r="T915" t="s">
        <v>36</v>
      </c>
      <c r="W915" t="s">
        <v>37</v>
      </c>
      <c r="AC915" t="s">
        <v>2597</v>
      </c>
      <c r="AD915" t="s">
        <v>1445</v>
      </c>
      <c r="AE915" s="14" t="str">
        <f t="shared" si="1031"/>
        <v>#MP: medico normalizou nenhuma menção sobre opinião em relação ao material, prestou atenção nos meus comentários e assim como os demais médicos nao possui disponibilidade de realizar alguns exames para acompanhamento de problemas ósseas. Em relação amados renais, quando reforcei resultados do Eurosida sobre ATV, também nao se manifestou. Refere que esta mais atento a iniciar tratamento dentara mais precocemente, pois agora os pacientes estão recebendo melhor o fato de inicio precoce, mas no ano passado foram mais relutantes.</v>
      </c>
      <c r="AF915" s="14" t="str">
        <f t="shared" si="1041"/>
        <v>#MP: medico normalizou nenhuma menção sobre opinião em relação ao material, prestou atenção nos meus comentários e assim como os demais médicos nao possui disponibilidade de realizar alguns exames para acompanhamento de problemas ósseas. Em relação amados renais, quando reforcei resultados do Eurosida sobre ATV, também nao se manifestou. Refere que esta mais atento a iniciar tratamento dentara mais precocemente, pois agora os pacientes estão recebendo melhor o fato de inicio precoce, mas no ano passado foram mais relutantes.</v>
      </c>
      <c r="AG915" s="14">
        <f t="shared" si="1042"/>
        <v>1</v>
      </c>
      <c r="AH915" s="14">
        <f t="shared" ref="AH915:AL915" si="1051">IFERROR(FIND("#",$AF915,AG915+1),LEN($AF915)+1)</f>
        <v>531</v>
      </c>
      <c r="AI915" s="14">
        <f t="shared" si="1051"/>
        <v>531</v>
      </c>
      <c r="AJ915" s="14">
        <f t="shared" si="1051"/>
        <v>531</v>
      </c>
      <c r="AK915" s="14">
        <f t="shared" si="1051"/>
        <v>531</v>
      </c>
      <c r="AL915" s="14">
        <f t="shared" si="1051"/>
        <v>531</v>
      </c>
      <c r="AM915" s="14" t="str">
        <f t="shared" si="990"/>
        <v>#MP: medico normalizou nenhuma menção sobre opinião em relação ao material, prestou atenção nos meus comentários e assim como os demais médicos nao possui disponibilidade de realizar alguns exames para acompanhamento de problemas ósseas. Em relação amados renais, quando reforcei resultados do Eurosida sobre ATV, também nao se manifestou. Refere que esta mais atento a iniciar tratamento dentara mais precocemente, pois agora os pacientes estão recebendo melhor o fato de inicio precoce, mas no ano passado foram mais relutantes.</v>
      </c>
      <c r="AN915" s="14" t="str">
        <f t="shared" si="991"/>
        <v/>
      </c>
      <c r="AO915" s="14" t="str">
        <f t="shared" si="992"/>
        <v/>
      </c>
      <c r="AP915" s="14" t="str">
        <f t="shared" si="993"/>
        <v/>
      </c>
      <c r="AQ915" s="14" t="str">
        <f t="shared" si="994"/>
        <v/>
      </c>
      <c r="AR915" s="14" t="str">
        <f t="shared" si="995"/>
        <v/>
      </c>
    </row>
    <row r="916" spans="1:44" x14ac:dyDescent="0.25">
      <c r="A916">
        <v>1</v>
      </c>
      <c r="B916" t="s">
        <v>28</v>
      </c>
      <c r="C916">
        <v>391103</v>
      </c>
      <c r="D916" s="40">
        <v>41389.708333333299</v>
      </c>
      <c r="E916" s="40">
        <v>41390.65625</v>
      </c>
      <c r="F916" s="40">
        <v>41390.624305555597</v>
      </c>
      <c r="G916" t="s">
        <v>110</v>
      </c>
      <c r="H916">
        <v>60000016841347</v>
      </c>
      <c r="J916" t="s">
        <v>2598</v>
      </c>
      <c r="M916" t="s">
        <v>33</v>
      </c>
      <c r="N916">
        <v>60000015461254</v>
      </c>
      <c r="O916">
        <v>60000016462680</v>
      </c>
      <c r="P916">
        <v>140317000000610</v>
      </c>
      <c r="R916" t="s">
        <v>34</v>
      </c>
      <c r="S916" t="s">
        <v>35</v>
      </c>
      <c r="W916" t="s">
        <v>37</v>
      </c>
      <c r="AC916" t="s">
        <v>2599</v>
      </c>
      <c r="AD916" t="s">
        <v>1445</v>
      </c>
      <c r="AE916" s="14" t="str">
        <f t="shared" si="1031"/>
        <v>#MERCADO: conversamos sobre as nova atualização do consenso e ela refere que somente este ano os médicos parecem ter integrado a rotina o inicio mais precoce da TARV, ainda estavam um pouco resistentes. Estão com uma medica nova no serviço, Dra Flavia que atende HIV adulto e gestantes e HCV.*trabalhei com material do ciclo e acompanhamento de abastecimento de Kaletra.</v>
      </c>
      <c r="AF916" s="14" t="str">
        <f t="shared" si="1041"/>
        <v>#MERCADO: conversamos sobre as nova atualização do consenso e ela refere que somente este ano os médicos parecem ter integrado a rotina o inicio mais precoce da TARV, ainda estavam um pouco resistentes. Estão com uma medica nova no serviço, Dra Flavia que atende HIV adulto e gestantes e HCV.*trabalhei com material do ciclo e acompanhamento de abastecimento de Kaletra.</v>
      </c>
      <c r="AG916" s="14">
        <f t="shared" si="1042"/>
        <v>1</v>
      </c>
      <c r="AH916" s="14">
        <f t="shared" ref="AH916:AL916" si="1052">IFERROR(FIND("#",$AF916,AG916+1),LEN($AF916)+1)</f>
        <v>371</v>
      </c>
      <c r="AI916" s="14">
        <f t="shared" si="1052"/>
        <v>371</v>
      </c>
      <c r="AJ916" s="14">
        <f t="shared" si="1052"/>
        <v>371</v>
      </c>
      <c r="AK916" s="14">
        <f t="shared" si="1052"/>
        <v>371</v>
      </c>
      <c r="AL916" s="14">
        <f t="shared" si="1052"/>
        <v>371</v>
      </c>
      <c r="AM916" s="14" t="str">
        <f t="shared" si="990"/>
        <v>#MERCADO: conversamos sobre as nova atualização do consenso e ela refere que somente este ano os médicos parecem ter integrado a rotina o inicio mais precoce da TARV, ainda estavam um pouco resistentes. Estão com uma medica nova no serviço, Dra Flavia que atende HIV adulto e gestantes e HCV.*trabalhei com material do ciclo e acompanhamento de abastecimento de Kaletra.</v>
      </c>
      <c r="AN916" s="14" t="str">
        <f t="shared" si="991"/>
        <v/>
      </c>
      <c r="AO916" s="14" t="str">
        <f t="shared" si="992"/>
        <v/>
      </c>
      <c r="AP916" s="14" t="str">
        <f t="shared" si="993"/>
        <v/>
      </c>
      <c r="AQ916" s="14" t="str">
        <f t="shared" si="994"/>
        <v/>
      </c>
      <c r="AR916" s="14" t="str">
        <f t="shared" si="995"/>
        <v/>
      </c>
    </row>
    <row r="917" spans="1:44" x14ac:dyDescent="0.25">
      <c r="A917">
        <v>1</v>
      </c>
      <c r="B917" t="s">
        <v>28</v>
      </c>
      <c r="C917">
        <v>391103</v>
      </c>
      <c r="D917" s="40">
        <v>41389.666666666701</v>
      </c>
      <c r="E917" s="40">
        <v>41390.652083333298</v>
      </c>
      <c r="F917" s="40">
        <v>41390.610416666699</v>
      </c>
      <c r="G917" t="s">
        <v>29</v>
      </c>
      <c r="H917">
        <v>60000012354899</v>
      </c>
      <c r="I917" t="s">
        <v>2600</v>
      </c>
      <c r="J917" t="s">
        <v>2601</v>
      </c>
      <c r="K917" t="s">
        <v>32</v>
      </c>
      <c r="L917">
        <v>4</v>
      </c>
      <c r="M917" t="s">
        <v>33</v>
      </c>
      <c r="N917">
        <v>60000015461254</v>
      </c>
      <c r="O917">
        <v>60000016462680</v>
      </c>
      <c r="P917">
        <v>140317000000603</v>
      </c>
      <c r="R917" t="s">
        <v>34</v>
      </c>
      <c r="S917" t="s">
        <v>35</v>
      </c>
      <c r="T917" t="s">
        <v>36</v>
      </c>
      <c r="W917" t="s">
        <v>37</v>
      </c>
      <c r="AC917" t="s">
        <v>2602</v>
      </c>
      <c r="AD917" t="s">
        <v>1445</v>
      </c>
      <c r="AE917" s="14" t="str">
        <f t="shared" si="1031"/>
        <v>MP: medica elogiou muito a qualidade do MP, disse que gosta de trabalhar com informações de algoritmos e que a forma compostos profissionais trabalham sempre a incentiva a averiguar sua conduta, se pode melhorar algo. Ainda percebe alteração renal mais associada ao TDF, apesar de eu ter abordado as informações do Eurosida. Irei retomar o assunto com a lamina de EACS. Sobre alteração ósseas, nao consegue diagnosticar precocemente assim como a maioria de seus colegas pela falta de disponibilidade dos exames. Quando o caso e muito extremo tenta ajuda dos reumatos, mas esses especialistas nao gostam muito de atender pacientes HIV.#MERCADO: indisponibilidade de realização de dosagem de vitamina D e Dexa no ambulatório do CEDIP.</v>
      </c>
      <c r="AF917" s="14" t="str">
        <f t="shared" si="1041"/>
        <v>MP: medica elogiou muito a qualidade do MP, disse que gosta de trabalhar com informações de algoritmos e que a forma compostos profissionais trabalham sempre a incentiva a averiguar sua conduta, se pode melhorar algo. Ainda percebe alteração renal mais associada ao TDF, apesar de eu ter abordado as informações do Eurosida. Irei retomar o assunto com a lamina de EACS. Sobre alteração ósseas, nao consegue diagnosticar precocemente assim como a maioria de seus colegas pela falta de disponibilidade dos exames. Quando o caso e muito extremo tenta ajuda dos reumatos, mas esses especialistas nao gostam muito de atender pacientes HIV.#MERCADO: indisponibilidade de realização de dosagem de vitamina D e Dexa no ambulatório do CEDIP.</v>
      </c>
      <c r="AG917" s="14">
        <f t="shared" si="1042"/>
        <v>635</v>
      </c>
      <c r="AH917" s="14">
        <f t="shared" ref="AH917:AL917" si="1053">IFERROR(FIND("#",$AF917,AG917+1),LEN($AF917)+1)</f>
        <v>733</v>
      </c>
      <c r="AI917" s="14">
        <f t="shared" si="1053"/>
        <v>733</v>
      </c>
      <c r="AJ917" s="14">
        <f t="shared" si="1053"/>
        <v>733</v>
      </c>
      <c r="AK917" s="14">
        <f t="shared" si="1053"/>
        <v>733</v>
      </c>
      <c r="AL917" s="14">
        <f t="shared" si="1053"/>
        <v>733</v>
      </c>
      <c r="AM917" s="14" t="str">
        <f t="shared" si="990"/>
        <v>#MERCADO: indisponibilidade de realização de dosagem de vitamina D e Dexa no ambulatório do CEDIP.</v>
      </c>
      <c r="AN917" s="14" t="str">
        <f t="shared" si="991"/>
        <v/>
      </c>
      <c r="AO917" s="14" t="str">
        <f t="shared" si="992"/>
        <v/>
      </c>
      <c r="AP917" s="14" t="str">
        <f t="shared" si="993"/>
        <v/>
      </c>
      <c r="AQ917" s="14" t="str">
        <f t="shared" si="994"/>
        <v/>
      </c>
      <c r="AR917" s="14" t="str">
        <f t="shared" si="995"/>
        <v/>
      </c>
    </row>
    <row r="918" spans="1:44" x14ac:dyDescent="0.25">
      <c r="A918">
        <v>1</v>
      </c>
      <c r="B918" t="s">
        <v>28</v>
      </c>
      <c r="C918">
        <v>391103</v>
      </c>
      <c r="D918" s="40">
        <v>41389.625</v>
      </c>
      <c r="E918" s="40">
        <v>41390.646527777797</v>
      </c>
      <c r="F918" s="40">
        <v>41390.610416666699</v>
      </c>
      <c r="G918" t="s">
        <v>29</v>
      </c>
      <c r="H918">
        <v>60000012391583</v>
      </c>
      <c r="I918" t="s">
        <v>2603</v>
      </c>
      <c r="J918" t="s">
        <v>2604</v>
      </c>
      <c r="K918" t="s">
        <v>109</v>
      </c>
      <c r="L918">
        <v>3</v>
      </c>
      <c r="M918" t="s">
        <v>33</v>
      </c>
      <c r="N918">
        <v>60000015461254</v>
      </c>
      <c r="O918">
        <v>60000016462680</v>
      </c>
      <c r="P918">
        <v>140317000000595</v>
      </c>
      <c r="R918" t="s">
        <v>34</v>
      </c>
      <c r="S918" t="s">
        <v>35</v>
      </c>
      <c r="T918" t="s">
        <v>36</v>
      </c>
      <c r="W918" t="s">
        <v>37</v>
      </c>
      <c r="X918" t="s">
        <v>176</v>
      </c>
      <c r="AC918" t="s">
        <v>2605</v>
      </c>
      <c r="AD918" t="s">
        <v>1445</v>
      </c>
      <c r="AE918" s="14" t="str">
        <f t="shared" si="1031"/>
        <v>*como a Dra Yara esta em licença maternidade a medica esta ajudando a Dra Diana com o atendimento dos pacientes adultos, porém só esta realizando acompanhamento básico, condutas especificas encaminha para a avaliação da Dra Diana. Trabalhei com material sobre altacoes renais e ósseas e refere que para os pacientes pediátricos realizam um acompanhamento bem minucioso, porém sobre perda óssea nao e algo que ocorre, mas alterações renais já acometem mais esse perfil de paciente.</v>
      </c>
      <c r="AF918" s="14" t="str">
        <f t="shared" si="1041"/>
        <v>*como a Dra Yara esta em licença maternidade a medica esta ajudando a Dra Diana com o atendimento dos pacientes adultos, porém só esta realizando acompanhamento básico, condutas especificas encaminha para a avaliação da Dra Diana. Trabalhei com material sobre altacoes renais e ósseas e refere que para os pacientes pediátricos realizam um acompanhamento bem minucioso, porém sobre perda óssea nao e algo que ocorre, mas alterações renais já acometem mais esse perfil de paciente.</v>
      </c>
      <c r="AG918" s="14">
        <f t="shared" si="1042"/>
        <v>1</v>
      </c>
      <c r="AH918" s="14">
        <f t="shared" ref="AH918:AL918" si="1054">IFERROR(FIND("#",$AF918,AG918+1),LEN($AF918)+1)</f>
        <v>481</v>
      </c>
      <c r="AI918" s="14">
        <f t="shared" si="1054"/>
        <v>481</v>
      </c>
      <c r="AJ918" s="14">
        <f t="shared" si="1054"/>
        <v>481</v>
      </c>
      <c r="AK918" s="14">
        <f t="shared" si="1054"/>
        <v>481</v>
      </c>
      <c r="AL918" s="14">
        <f t="shared" si="1054"/>
        <v>481</v>
      </c>
      <c r="AM918" s="14" t="str">
        <f t="shared" si="990"/>
        <v>*como a Dra Yara esta em licença maternidade a medica esta ajudando a Dra Diana com o atendimento dos pacientes adultos, porém só esta realizando acompanhamento básico, condutas especificas encaminha para a avaliação da Dra Diana. Trabalhei com material sobre altacoes renais e ósseas e refere que para os pacientes pediátricos realizam um acompanhamento bem minucioso, porém sobre perda óssea nao e algo que ocorre, mas alterações renais já acometem mais esse perfil de paciente.</v>
      </c>
      <c r="AN918" s="14" t="str">
        <f t="shared" si="991"/>
        <v/>
      </c>
      <c r="AO918" s="14" t="str">
        <f t="shared" si="992"/>
        <v/>
      </c>
      <c r="AP918" s="14" t="str">
        <f t="shared" si="993"/>
        <v/>
      </c>
      <c r="AQ918" s="14" t="str">
        <f t="shared" si="994"/>
        <v/>
      </c>
      <c r="AR918" s="14" t="str">
        <f t="shared" si="995"/>
        <v/>
      </c>
    </row>
    <row r="919" spans="1:44" x14ac:dyDescent="0.25">
      <c r="A919">
        <v>1</v>
      </c>
      <c r="B919" t="s">
        <v>28</v>
      </c>
      <c r="C919">
        <v>391103</v>
      </c>
      <c r="D919" s="40">
        <v>41389.583333333299</v>
      </c>
      <c r="E919" s="40">
        <v>41390.6430555556</v>
      </c>
      <c r="F919" s="40">
        <v>41390.610416666699</v>
      </c>
      <c r="G919" t="s">
        <v>110</v>
      </c>
      <c r="H919">
        <v>60000016840743</v>
      </c>
      <c r="J919" t="s">
        <v>2606</v>
      </c>
      <c r="M919" t="s">
        <v>33</v>
      </c>
      <c r="N919">
        <v>60000015461254</v>
      </c>
      <c r="O919">
        <v>60000016462680</v>
      </c>
      <c r="P919">
        <v>140317000000589</v>
      </c>
      <c r="R919" t="s">
        <v>34</v>
      </c>
      <c r="S919" t="s">
        <v>35</v>
      </c>
      <c r="W919" t="s">
        <v>37</v>
      </c>
      <c r="AC919" t="s">
        <v>2607</v>
      </c>
      <c r="AD919" t="s">
        <v>1437</v>
      </c>
      <c r="AE919" s="14" t="str">
        <f t="shared" si="1031"/>
        <v>Atualização sobre abastecimento de Kaletra. Trabalho com material de ciclo sobre alterações renais e ósseas.#MERCADO: informou que esta trabalhando com estoque para três meses e já esta mais liberado a dispensacao para dois meses.</v>
      </c>
      <c r="AF919" s="14" t="str">
        <f t="shared" si="1041"/>
        <v>Atualização sobre abastecimento de Kaletra. Trabalho com material de ciclo sobre alterações renais e ósseas.#MERCADO: informou que esta trabalhando com estoque para três meses e já esta mais liberado a dispensacao para dois meses.</v>
      </c>
      <c r="AG919" s="14">
        <f t="shared" si="1042"/>
        <v>109</v>
      </c>
      <c r="AH919" s="14">
        <f t="shared" ref="AH919:AL919" si="1055">IFERROR(FIND("#",$AF919,AG919+1),LEN($AF919)+1)</f>
        <v>231</v>
      </c>
      <c r="AI919" s="14">
        <f t="shared" si="1055"/>
        <v>231</v>
      </c>
      <c r="AJ919" s="14">
        <f t="shared" si="1055"/>
        <v>231</v>
      </c>
      <c r="AK919" s="14">
        <f t="shared" si="1055"/>
        <v>231</v>
      </c>
      <c r="AL919" s="14">
        <f t="shared" si="1055"/>
        <v>231</v>
      </c>
      <c r="AM919" s="14" t="str">
        <f t="shared" si="990"/>
        <v>#MERCADO: informou que esta trabalhando com estoque para três meses e já esta mais liberado a dispensacao para dois meses.</v>
      </c>
      <c r="AN919" s="14" t="str">
        <f t="shared" si="991"/>
        <v/>
      </c>
      <c r="AO919" s="14" t="str">
        <f t="shared" si="992"/>
        <v/>
      </c>
      <c r="AP919" s="14" t="str">
        <f t="shared" si="993"/>
        <v/>
      </c>
      <c r="AQ919" s="14" t="str">
        <f t="shared" si="994"/>
        <v/>
      </c>
      <c r="AR919" s="14" t="str">
        <f t="shared" si="995"/>
        <v/>
      </c>
    </row>
    <row r="920" spans="1:44" x14ac:dyDescent="0.25">
      <c r="A920">
        <v>1</v>
      </c>
      <c r="B920" t="s">
        <v>28</v>
      </c>
      <c r="C920">
        <v>391103</v>
      </c>
      <c r="D920" s="40">
        <v>41388.6875</v>
      </c>
      <c r="E920" s="40">
        <v>41389.988888888904</v>
      </c>
      <c r="F920" s="40">
        <v>41389.947222222203</v>
      </c>
      <c r="G920" t="s">
        <v>29</v>
      </c>
      <c r="H920">
        <v>60000012546907</v>
      </c>
      <c r="I920" t="s">
        <v>2608</v>
      </c>
      <c r="J920" t="s">
        <v>2609</v>
      </c>
      <c r="K920" t="s">
        <v>32</v>
      </c>
      <c r="L920">
        <v>6</v>
      </c>
      <c r="M920" t="s">
        <v>33</v>
      </c>
      <c r="N920">
        <v>60000015461254</v>
      </c>
      <c r="O920">
        <v>60000016462680</v>
      </c>
      <c r="P920">
        <v>143667000001474</v>
      </c>
      <c r="R920" t="s">
        <v>34</v>
      </c>
      <c r="S920" t="s">
        <v>35</v>
      </c>
      <c r="T920" t="s">
        <v>36</v>
      </c>
      <c r="W920" t="s">
        <v>37</v>
      </c>
      <c r="AC920" t="s">
        <v>2610</v>
      </c>
      <c r="AD920" t="s">
        <v>1445</v>
      </c>
      <c r="AE920" s="14" t="str">
        <f t="shared" si="1031"/>
        <v>Medico talvez nao atenda mais HIV, solicitou desoneracao do cargo da prefeitura. Definira se ira atender alguns de seus pacientes na clinica privada.</v>
      </c>
      <c r="AF920" s="14" t="str">
        <f t="shared" si="1041"/>
        <v>Medico talvez nao atenda mais HIV, solicitou desoneracao do cargo da prefeitura. Definira se ira atender alguns de seus pacientes na clinica privada.</v>
      </c>
      <c r="AG920" s="14">
        <f t="shared" si="1042"/>
        <v>1</v>
      </c>
      <c r="AH920" s="14">
        <f t="shared" ref="AH920:AL920" si="1056">IFERROR(FIND("#",$AF920,AG920+1),LEN($AF920)+1)</f>
        <v>150</v>
      </c>
      <c r="AI920" s="14">
        <f t="shared" si="1056"/>
        <v>150</v>
      </c>
      <c r="AJ920" s="14">
        <f t="shared" si="1056"/>
        <v>150</v>
      </c>
      <c r="AK920" s="14">
        <f t="shared" si="1056"/>
        <v>150</v>
      </c>
      <c r="AL920" s="14">
        <f t="shared" si="1056"/>
        <v>150</v>
      </c>
      <c r="AM920" s="14" t="str">
        <f t="shared" si="990"/>
        <v>Medico talvez nao atenda mais HIV, solicitou desoneracao do cargo da prefeitura. Definira se ira atender alguns de seus pacientes na clinica privada.</v>
      </c>
      <c r="AN920" s="14" t="str">
        <f t="shared" si="991"/>
        <v/>
      </c>
      <c r="AO920" s="14" t="str">
        <f t="shared" si="992"/>
        <v/>
      </c>
      <c r="AP920" s="14" t="str">
        <f t="shared" si="993"/>
        <v/>
      </c>
      <c r="AQ920" s="14" t="str">
        <f t="shared" si="994"/>
        <v/>
      </c>
      <c r="AR920" s="14" t="str">
        <f t="shared" si="995"/>
        <v/>
      </c>
    </row>
    <row r="921" spans="1:44" x14ac:dyDescent="0.25">
      <c r="A921">
        <v>1</v>
      </c>
      <c r="B921" t="s">
        <v>28</v>
      </c>
      <c r="C921">
        <v>391103</v>
      </c>
      <c r="D921" s="40">
        <v>41388.625</v>
      </c>
      <c r="E921" s="40">
        <v>41389.966666666704</v>
      </c>
      <c r="F921" s="40">
        <v>41389.925000000003</v>
      </c>
      <c r="G921" t="s">
        <v>110</v>
      </c>
      <c r="H921">
        <v>60000016841561</v>
      </c>
      <c r="J921" t="s">
        <v>2611</v>
      </c>
      <c r="M921" t="s">
        <v>33</v>
      </c>
      <c r="N921">
        <v>60000015461254</v>
      </c>
      <c r="O921">
        <v>60000016462680</v>
      </c>
      <c r="P921">
        <v>143667000001417</v>
      </c>
      <c r="R921" t="s">
        <v>34</v>
      </c>
      <c r="S921" t="s">
        <v>35</v>
      </c>
      <c r="W921" t="s">
        <v>37</v>
      </c>
      <c r="AC921" t="s">
        <v>2612</v>
      </c>
      <c r="AD921" t="s">
        <v>1445</v>
      </c>
      <c r="AE921" s="14" t="str">
        <f t="shared" si="1031"/>
        <v>Trabalhei com dados do material promocional sobre alteracoes renais e osseas.</v>
      </c>
      <c r="AF921" s="14" t="str">
        <f t="shared" si="1041"/>
        <v>Trabalhei com dados do material promocional sobre alteracoes renais e osseas.</v>
      </c>
      <c r="AG921" s="14">
        <f t="shared" si="1042"/>
        <v>1</v>
      </c>
      <c r="AH921" s="14">
        <f t="shared" ref="AH921:AL921" si="1057">IFERROR(FIND("#",$AF921,AG921+1),LEN($AF921)+1)</f>
        <v>78</v>
      </c>
      <c r="AI921" s="14">
        <f t="shared" si="1057"/>
        <v>78</v>
      </c>
      <c r="AJ921" s="14">
        <f t="shared" si="1057"/>
        <v>78</v>
      </c>
      <c r="AK921" s="14">
        <f t="shared" si="1057"/>
        <v>78</v>
      </c>
      <c r="AL921" s="14">
        <f t="shared" si="1057"/>
        <v>78</v>
      </c>
      <c r="AM921" s="14" t="str">
        <f t="shared" si="990"/>
        <v>Trabalhei com dados do material promocional sobre alteracoes renais e osseas.</v>
      </c>
      <c r="AN921" s="14" t="str">
        <f t="shared" si="991"/>
        <v/>
      </c>
      <c r="AO921" s="14" t="str">
        <f t="shared" si="992"/>
        <v/>
      </c>
      <c r="AP921" s="14" t="str">
        <f t="shared" si="993"/>
        <v/>
      </c>
      <c r="AQ921" s="14" t="str">
        <f t="shared" si="994"/>
        <v/>
      </c>
      <c r="AR921" s="14" t="str">
        <f t="shared" si="995"/>
        <v/>
      </c>
    </row>
    <row r="922" spans="1:44" x14ac:dyDescent="0.25">
      <c r="A922">
        <v>1</v>
      </c>
      <c r="B922" t="s">
        <v>28</v>
      </c>
      <c r="C922">
        <v>391103</v>
      </c>
      <c r="D922" s="40">
        <v>41388.583333333299</v>
      </c>
      <c r="E922" s="40">
        <v>41388.670833333301</v>
      </c>
      <c r="F922" s="40">
        <v>41389.403472222199</v>
      </c>
      <c r="G922" t="s">
        <v>110</v>
      </c>
      <c r="H922">
        <v>60000016840066</v>
      </c>
      <c r="J922" t="s">
        <v>2613</v>
      </c>
      <c r="M922" t="s">
        <v>33</v>
      </c>
      <c r="N922">
        <v>60000015461254</v>
      </c>
      <c r="O922">
        <v>60000016462680</v>
      </c>
      <c r="P922">
        <v>140317000000568</v>
      </c>
      <c r="R922" t="s">
        <v>34</v>
      </c>
      <c r="S922" t="s">
        <v>35</v>
      </c>
      <c r="W922" t="s">
        <v>37</v>
      </c>
      <c r="AC922" t="s">
        <v>2614</v>
      </c>
      <c r="AD922" t="s">
        <v>1445</v>
      </c>
      <c r="AE922" s="14" t="str">
        <f t="shared" si="1031"/>
        <v>Acompanhamento de abastecimento. Trabalhei com informações sobre alterações renais e ósseas. Reforcei uso de Kaletra uma vez ao dia e relatou que tem pacientes que fazem uso dessa posologia e estão muito bm adaptados.</v>
      </c>
      <c r="AF922" s="14" t="str">
        <f t="shared" si="1041"/>
        <v>Acompanhamento de abastecimento. Trabalhei com informações sobre alterações renais e ósseas. Reforcei uso de Kaletra uma vez ao dia e relatou que tem pacientes que fazem uso dessa posologia e estão muito bm adaptados.</v>
      </c>
      <c r="AG922" s="14">
        <f t="shared" si="1042"/>
        <v>1</v>
      </c>
      <c r="AH922" s="14">
        <f t="shared" ref="AH922:AL922" si="1058">IFERROR(FIND("#",$AF922,AG922+1),LEN($AF922)+1)</f>
        <v>218</v>
      </c>
      <c r="AI922" s="14">
        <f t="shared" si="1058"/>
        <v>218</v>
      </c>
      <c r="AJ922" s="14">
        <f t="shared" si="1058"/>
        <v>218</v>
      </c>
      <c r="AK922" s="14">
        <f t="shared" si="1058"/>
        <v>218</v>
      </c>
      <c r="AL922" s="14">
        <f t="shared" si="1058"/>
        <v>218</v>
      </c>
      <c r="AM922" s="14" t="str">
        <f t="shared" si="990"/>
        <v>Acompanhamento de abastecimento. Trabalhei com informações sobre alterações renais e ósseas. Reforcei uso de Kaletra uma vez ao dia e relatou que tem pacientes que fazem uso dessa posologia e estão muito bm adaptados.</v>
      </c>
      <c r="AN922" s="14" t="str">
        <f t="shared" si="991"/>
        <v/>
      </c>
      <c r="AO922" s="14" t="str">
        <f t="shared" si="992"/>
        <v/>
      </c>
      <c r="AP922" s="14" t="str">
        <f t="shared" si="993"/>
        <v/>
      </c>
      <c r="AQ922" s="14" t="str">
        <f t="shared" si="994"/>
        <v/>
      </c>
      <c r="AR922" s="14" t="str">
        <f t="shared" si="995"/>
        <v/>
      </c>
    </row>
    <row r="923" spans="1:44" x14ac:dyDescent="0.25">
      <c r="A923">
        <v>1</v>
      </c>
      <c r="B923" t="s">
        <v>28</v>
      </c>
      <c r="C923">
        <v>391103</v>
      </c>
      <c r="D923" s="40">
        <v>41387.75</v>
      </c>
      <c r="E923" s="40">
        <v>41387.949305555601</v>
      </c>
      <c r="F923" s="40">
        <v>41387.907638888901</v>
      </c>
      <c r="G923" t="s">
        <v>29</v>
      </c>
      <c r="H923">
        <v>60000012534387</v>
      </c>
      <c r="I923" t="s">
        <v>2615</v>
      </c>
      <c r="J923" t="s">
        <v>2616</v>
      </c>
      <c r="M923" t="s">
        <v>33</v>
      </c>
      <c r="N923">
        <v>60000015461254</v>
      </c>
      <c r="O923">
        <v>60000016462680</v>
      </c>
      <c r="P923">
        <v>143667000001359</v>
      </c>
      <c r="R923" t="s">
        <v>34</v>
      </c>
      <c r="S923" t="s">
        <v>35</v>
      </c>
      <c r="W923" t="s">
        <v>37</v>
      </c>
      <c r="AC923" t="s">
        <v>2617</v>
      </c>
      <c r="AD923" t="s">
        <v>1445</v>
      </c>
      <c r="AE923" s="14" t="str">
        <f t="shared" si="1031"/>
        <v>VISITA REALIZADA NO DIA 16 DE ABRIL AS 18H, LANCAMENTO RETROATIVO POIS O MEDICO NAO SE ENCONTRAVA VALIDO NO PAINEL.</v>
      </c>
      <c r="AF923" s="14" t="str">
        <f t="shared" si="1041"/>
        <v>VISITA REALIZADA NO DIA 16 DE ABRIL AS 18H, LANCAMENTO RETROATIVO POIS O MEDICO NAO SE ENCONTRAVA VALIDO NO PAINEL.</v>
      </c>
      <c r="AG923" s="14">
        <f t="shared" si="1042"/>
        <v>1</v>
      </c>
      <c r="AH923" s="14">
        <f t="shared" ref="AH923:AL923" si="1059">IFERROR(FIND("#",$AF923,AG923+1),LEN($AF923)+1)</f>
        <v>116</v>
      </c>
      <c r="AI923" s="14">
        <f t="shared" si="1059"/>
        <v>116</v>
      </c>
      <c r="AJ923" s="14">
        <f t="shared" si="1059"/>
        <v>116</v>
      </c>
      <c r="AK923" s="14">
        <f t="shared" si="1059"/>
        <v>116</v>
      </c>
      <c r="AL923" s="14">
        <f t="shared" si="1059"/>
        <v>116</v>
      </c>
      <c r="AM923" s="14" t="str">
        <f t="shared" si="990"/>
        <v>VISITA REALIZADA NO DIA 16 DE ABRIL AS 18H, LANCAMENTO RETROATIVO POIS O MEDICO NAO SE ENCONTRAVA VALIDO NO PAINEL.</v>
      </c>
      <c r="AN923" s="14" t="str">
        <f t="shared" si="991"/>
        <v/>
      </c>
      <c r="AO923" s="14" t="str">
        <f t="shared" si="992"/>
        <v/>
      </c>
      <c r="AP923" s="14" t="str">
        <f t="shared" si="993"/>
        <v/>
      </c>
      <c r="AQ923" s="14" t="str">
        <f t="shared" si="994"/>
        <v/>
      </c>
      <c r="AR923" s="14" t="str">
        <f t="shared" si="995"/>
        <v/>
      </c>
    </row>
    <row r="924" spans="1:44" x14ac:dyDescent="0.25">
      <c r="A924">
        <v>1</v>
      </c>
      <c r="B924" t="s">
        <v>28</v>
      </c>
      <c r="C924">
        <v>391103</v>
      </c>
      <c r="D924" s="40">
        <v>41387.729166666701</v>
      </c>
      <c r="E924" s="40">
        <v>41388.665972222203</v>
      </c>
      <c r="F924" s="40">
        <v>41389.403472222199</v>
      </c>
      <c r="G924" t="s">
        <v>29</v>
      </c>
      <c r="H924">
        <v>60000012284687</v>
      </c>
      <c r="I924" t="s">
        <v>538</v>
      </c>
      <c r="J924" t="s">
        <v>539</v>
      </c>
      <c r="K924" t="s">
        <v>32</v>
      </c>
      <c r="L924">
        <v>6</v>
      </c>
      <c r="M924" t="s">
        <v>33</v>
      </c>
      <c r="N924">
        <v>60000015461254</v>
      </c>
      <c r="O924">
        <v>60000016462680</v>
      </c>
      <c r="P924">
        <v>140317000000559</v>
      </c>
      <c r="R924" t="s">
        <v>34</v>
      </c>
      <c r="S924" t="s">
        <v>35</v>
      </c>
      <c r="T924" t="s">
        <v>36</v>
      </c>
      <c r="W924" t="s">
        <v>37</v>
      </c>
      <c r="AC924" t="s">
        <v>2618</v>
      </c>
      <c r="AD924" t="s">
        <v>1445</v>
      </c>
      <c r="AE924" s="14" t="str">
        <f t="shared" si="1031"/>
        <v>*convite para evento cientifico do dia 09 de maio, pois estamos apoiando a SPI e HOC. Solicitei sua ajuda para divulgação do evento junto aos demais médicos. Entrega do material do Dr Lauro sobre alterações renais e ósseas, Dr José Luiz elogiou o material.</v>
      </c>
      <c r="AF924" s="14" t="str">
        <f t="shared" si="1041"/>
        <v>*convite para evento cientifico do dia 09 de maio, pois estamos apoiando a SPI e HOC. Solicitei sua ajuda para divulgação do evento junto aos demais médicos. Entrega do material do Dr Lauro sobre alterações renais e ósseas, Dr José Luiz elogiou o material.</v>
      </c>
      <c r="AG924" s="14">
        <f t="shared" si="1042"/>
        <v>1</v>
      </c>
      <c r="AH924" s="14">
        <f t="shared" ref="AH924:AL924" si="1060">IFERROR(FIND("#",$AF924,AG924+1),LEN($AF924)+1)</f>
        <v>257</v>
      </c>
      <c r="AI924" s="14">
        <f t="shared" si="1060"/>
        <v>257</v>
      </c>
      <c r="AJ924" s="14">
        <f t="shared" si="1060"/>
        <v>257</v>
      </c>
      <c r="AK924" s="14">
        <f t="shared" si="1060"/>
        <v>257</v>
      </c>
      <c r="AL924" s="14">
        <f t="shared" si="1060"/>
        <v>257</v>
      </c>
      <c r="AM924" s="14" t="str">
        <f t="shared" si="990"/>
        <v>*convite para evento cientifico do dia 09 de maio, pois estamos apoiando a SPI e HOC. Solicitei sua ajuda para divulgação do evento junto aos demais médicos. Entrega do material do Dr Lauro sobre alterações renais e ósseas, Dr José Luiz elogiou o material.</v>
      </c>
      <c r="AN924" s="14" t="str">
        <f t="shared" si="991"/>
        <v/>
      </c>
      <c r="AO924" s="14" t="str">
        <f t="shared" si="992"/>
        <v/>
      </c>
      <c r="AP924" s="14" t="str">
        <f t="shared" si="993"/>
        <v/>
      </c>
      <c r="AQ924" s="14" t="str">
        <f t="shared" si="994"/>
        <v/>
      </c>
      <c r="AR924" s="14" t="str">
        <f t="shared" si="995"/>
        <v/>
      </c>
    </row>
    <row r="925" spans="1:44" x14ac:dyDescent="0.25">
      <c r="A925">
        <v>1</v>
      </c>
      <c r="B925" t="s">
        <v>28</v>
      </c>
      <c r="C925">
        <v>391103</v>
      </c>
      <c r="D925" s="40">
        <v>41387.6875</v>
      </c>
      <c r="E925" s="40">
        <v>41388.663888888899</v>
      </c>
      <c r="F925" s="40">
        <v>41389.403472222199</v>
      </c>
      <c r="G925" t="s">
        <v>29</v>
      </c>
      <c r="H925">
        <v>60000012408703</v>
      </c>
      <c r="I925" t="s">
        <v>2619</v>
      </c>
      <c r="J925" t="s">
        <v>2620</v>
      </c>
      <c r="K925" t="s">
        <v>41</v>
      </c>
      <c r="L925">
        <v>4</v>
      </c>
      <c r="M925" t="s">
        <v>33</v>
      </c>
      <c r="N925">
        <v>60000015461254</v>
      </c>
      <c r="O925">
        <v>60000016462680</v>
      </c>
      <c r="P925">
        <v>140317000000552</v>
      </c>
      <c r="R925" t="s">
        <v>34</v>
      </c>
      <c r="S925" t="s">
        <v>35</v>
      </c>
      <c r="T925" t="s">
        <v>36</v>
      </c>
      <c r="W925" t="s">
        <v>37</v>
      </c>
      <c r="AC925" t="s">
        <v>2621</v>
      </c>
      <c r="AD925" t="s">
        <v>1445</v>
      </c>
      <c r="AE925" s="14" t="str">
        <f t="shared" si="1031"/>
        <v>*medico nao refere problemas para realizar diagnostico de alterações renais e ósseas porque possui somente pacientes da rede privada e consegue todos os exames necessários. Convidei o medico para o evento cientifico do dia 09 de maio, ira verificar possibilidade pois tem compromissos pessoais.</v>
      </c>
      <c r="AF925" s="14" t="str">
        <f t="shared" si="1041"/>
        <v>*medico nao refere problemas para realizar diagnostico de alterações renais e ósseas porque possui somente pacientes da rede privada e consegue todos os exames necessários. Convidei o medico para o evento cientifico do dia 09 de maio, ira verificar possibilidade pois tem compromissos pessoais.</v>
      </c>
      <c r="AG925" s="14">
        <f t="shared" si="1042"/>
        <v>1</v>
      </c>
      <c r="AH925" s="14">
        <f t="shared" ref="AH925:AL925" si="1061">IFERROR(FIND("#",$AF925,AG925+1),LEN($AF925)+1)</f>
        <v>295</v>
      </c>
      <c r="AI925" s="14">
        <f t="shared" si="1061"/>
        <v>295</v>
      </c>
      <c r="AJ925" s="14">
        <f t="shared" si="1061"/>
        <v>295</v>
      </c>
      <c r="AK925" s="14">
        <f t="shared" si="1061"/>
        <v>295</v>
      </c>
      <c r="AL925" s="14">
        <f t="shared" si="1061"/>
        <v>295</v>
      </c>
      <c r="AM925" s="14" t="str">
        <f t="shared" si="990"/>
        <v>*medico nao refere problemas para realizar diagnostico de alterações renais e ósseas porque possui somente pacientes da rede privada e consegue todos os exames necessários. Convidei o medico para o evento cientifico do dia 09 de maio, ira verificar possibilidade pois tem compromissos pessoais.</v>
      </c>
      <c r="AN925" s="14" t="str">
        <f t="shared" si="991"/>
        <v/>
      </c>
      <c r="AO925" s="14" t="str">
        <f t="shared" si="992"/>
        <v/>
      </c>
      <c r="AP925" s="14" t="str">
        <f t="shared" si="993"/>
        <v/>
      </c>
      <c r="AQ925" s="14" t="str">
        <f t="shared" si="994"/>
        <v/>
      </c>
      <c r="AR925" s="14" t="str">
        <f t="shared" si="995"/>
        <v/>
      </c>
    </row>
    <row r="926" spans="1:44" x14ac:dyDescent="0.25">
      <c r="A926">
        <v>1</v>
      </c>
      <c r="B926" t="s">
        <v>28</v>
      </c>
      <c r="C926">
        <v>391103</v>
      </c>
      <c r="D926" s="40">
        <v>41387.583333333299</v>
      </c>
      <c r="E926" s="40">
        <v>41388.662499999999</v>
      </c>
      <c r="F926" s="40">
        <v>41389.403472222199</v>
      </c>
      <c r="G926" t="s">
        <v>29</v>
      </c>
      <c r="H926">
        <v>60000012455515</v>
      </c>
      <c r="I926" t="s">
        <v>2622</v>
      </c>
      <c r="J926" t="s">
        <v>2623</v>
      </c>
      <c r="K926" t="s">
        <v>41</v>
      </c>
      <c r="L926">
        <v>3</v>
      </c>
      <c r="M926" t="s">
        <v>33</v>
      </c>
      <c r="N926">
        <v>60000015461254</v>
      </c>
      <c r="O926">
        <v>60000016462680</v>
      </c>
      <c r="P926">
        <v>140317000000545</v>
      </c>
      <c r="R926" t="s">
        <v>34</v>
      </c>
      <c r="S926" t="s">
        <v>35</v>
      </c>
      <c r="T926" t="s">
        <v>36</v>
      </c>
      <c r="W926" t="s">
        <v>37</v>
      </c>
      <c r="AC926" t="s">
        <v>2624</v>
      </c>
      <c r="AD926" t="s">
        <v>1445</v>
      </c>
      <c r="AE926" s="14" t="str">
        <f t="shared" si="1031"/>
        <v>#MP: trabalhei com material sobre alterações renais e ósseas, e na sua opinião seus pacientes privados, que até o momento era o seu maior volume, nao tem muito problema em realizar diagnostico, pois consegue realizar qualquer exame necessário, mas sabe que isso nao ocorre na saúde publica. Reforcei resultados do Eurosida , inclusive sobre maior índice de alteração renal no uso de TDF, ATV e IND. Nao se posicionou sobre o comentário, precisarei retomar na próxima visita.#MERCADO: esta trabalhando três vezes na semana no atendimento de pacientes HIV em São José dos Pinhais, porém nao sabe precisamente quanto tempo ficara no ambulatório.*convidei a medica para o evento cientifico do dia 09 de maio, ira verificar possibilidade.</v>
      </c>
      <c r="AF926" s="14" t="str">
        <f t="shared" si="1041"/>
        <v>#MP: trabalhei com material sobre alterações renais e ósseas, e na sua opinião seus pacientes privados, que até o momento era o seu maior volume, nao tem muito problema em realizar diagnostico, pois consegue realizar qualquer exame necessário, mas sabe que isso nao ocorre na saúde publica. Reforcei resultados do Eurosida , inclusive sobre maior índice de alteração renal no uso de TDF, ATV e IND. Nao se posicionou sobre o comentário, precisarei retomar na próxima visita.#MERCADO: esta trabalhando três vezes na semana no atendimento de pacientes HIV em São José dos Pinhais, porém nao sabe precisamente quanto tempo ficara no ambulatório.*convidei a medica para o evento cientifico do dia 09 de maio, ira verificar possibilidade.</v>
      </c>
      <c r="AG926" s="14">
        <f t="shared" si="1042"/>
        <v>1</v>
      </c>
      <c r="AH926" s="14">
        <f t="shared" ref="AH926:AL926" si="1062">IFERROR(FIND("#",$AF926,AG926+1),LEN($AF926)+1)</f>
        <v>475</v>
      </c>
      <c r="AI926" s="14">
        <f t="shared" si="1062"/>
        <v>734</v>
      </c>
      <c r="AJ926" s="14">
        <f t="shared" si="1062"/>
        <v>734</v>
      </c>
      <c r="AK926" s="14">
        <f t="shared" si="1062"/>
        <v>734</v>
      </c>
      <c r="AL926" s="14">
        <f t="shared" si="1062"/>
        <v>734</v>
      </c>
      <c r="AM926" s="14" t="str">
        <f t="shared" ref="AM926:AM989" si="1063">MID($AF926,AG926,IF(AG926=1,AH926,(AH926-AG926)))</f>
        <v>#MP: trabalhei com material sobre alterações renais e ósseas, e na sua opinião seus pacientes privados, que até o momento era o seu maior volume, nao tem muito problema em realizar diagnostico, pois consegue realizar qualquer exame necessário, mas sabe que isso nao ocorre na saúde publica. Reforcei resultados do Eurosida , inclusive sobre maior índice de alteração renal no uso de TDF, ATV e IND. Nao se posicionou sobre o comentário, precisarei retomar na próxima visita.#</v>
      </c>
      <c r="AN926" s="14" t="str">
        <f t="shared" ref="AN926:AN989" si="1064">IF(AH926=AI926,"",MID($AF926,AH926,AI926-AH926))</f>
        <v>#MERCADO: esta trabalhando três vezes na semana no atendimento de pacientes HIV em São José dos Pinhais, porém nao sabe precisamente quanto tempo ficara no ambulatório.*convidei a medica para o evento cientifico do dia 09 de maio, ira verificar possibilidade.</v>
      </c>
      <c r="AO926" s="14" t="str">
        <f t="shared" ref="AO926:AO989" si="1065">IF(AI926=AJ926,"",MID($AF926,AI926,AJ926-AI926))</f>
        <v/>
      </c>
      <c r="AP926" s="14" t="str">
        <f t="shared" ref="AP926:AP989" si="1066">IF(AJ926=AK926,"",MID($AF926,AJ926,AK926-AJ926))</f>
        <v/>
      </c>
      <c r="AQ926" s="14" t="str">
        <f t="shared" ref="AQ926:AQ989" si="1067">IF(AK926=AL926,"",MID($AF926,AK926,AL926-AK926))</f>
        <v/>
      </c>
      <c r="AR926" s="14" t="str">
        <f t="shared" ref="AR926:AR989" si="1068">IF(AL926=AK926,"",MID($AF926,AL926,LEN(AF926)-AL926))</f>
        <v/>
      </c>
    </row>
    <row r="927" spans="1:44" x14ac:dyDescent="0.25">
      <c r="A927">
        <v>1</v>
      </c>
      <c r="B927" t="s">
        <v>28</v>
      </c>
      <c r="C927">
        <v>391103</v>
      </c>
      <c r="D927" s="40">
        <v>41387.5</v>
      </c>
      <c r="E927" s="40">
        <v>41388.661805555603</v>
      </c>
      <c r="F927" s="40">
        <v>41389.403472222199</v>
      </c>
      <c r="G927" t="s">
        <v>110</v>
      </c>
      <c r="H927">
        <v>60000016840271</v>
      </c>
      <c r="J927" t="s">
        <v>527</v>
      </c>
      <c r="M927" t="s">
        <v>33</v>
      </c>
      <c r="N927">
        <v>60000015461254</v>
      </c>
      <c r="O927">
        <v>60000016462680</v>
      </c>
      <c r="P927">
        <v>140317000000539</v>
      </c>
      <c r="R927" t="s">
        <v>34</v>
      </c>
      <c r="S927" t="s">
        <v>35</v>
      </c>
      <c r="W927" t="s">
        <v>37</v>
      </c>
      <c r="AC927" t="s">
        <v>2625</v>
      </c>
      <c r="AD927" t="s">
        <v>1445</v>
      </c>
      <c r="AE927" s="14" t="str">
        <f t="shared" si="1031"/>
        <v>*convidei a farmacêutica para o evento,do dia 09 de maio com aula sobre mulheres e HIV, palestra com a Dra Erika Ferrari, acredita que poderá participar.</v>
      </c>
      <c r="AF927" s="14" t="str">
        <f t="shared" si="1041"/>
        <v>*convidei a farmacêutica para o evento,do dia 09 de maio com aula sobre mulheres e HIV, palestra com a Dra Erika Ferrari, acredita que poderá participar.</v>
      </c>
      <c r="AG927" s="14">
        <f t="shared" si="1042"/>
        <v>1</v>
      </c>
      <c r="AH927" s="14">
        <f t="shared" ref="AH927:AL927" si="1069">IFERROR(FIND("#",$AF927,AG927+1),LEN($AF927)+1)</f>
        <v>154</v>
      </c>
      <c r="AI927" s="14">
        <f t="shared" si="1069"/>
        <v>154</v>
      </c>
      <c r="AJ927" s="14">
        <f t="shared" si="1069"/>
        <v>154</v>
      </c>
      <c r="AK927" s="14">
        <f t="shared" si="1069"/>
        <v>154</v>
      </c>
      <c r="AL927" s="14">
        <f t="shared" si="1069"/>
        <v>154</v>
      </c>
      <c r="AM927" s="14" t="str">
        <f t="shared" si="1063"/>
        <v>*convidei a farmacêutica para o evento,do dia 09 de maio com aula sobre mulheres e HIV, palestra com a Dra Erika Ferrari, acredita que poderá participar.</v>
      </c>
      <c r="AN927" s="14" t="str">
        <f t="shared" si="1064"/>
        <v/>
      </c>
      <c r="AO927" s="14" t="str">
        <f t="shared" si="1065"/>
        <v/>
      </c>
      <c r="AP927" s="14" t="str">
        <f t="shared" si="1066"/>
        <v/>
      </c>
      <c r="AQ927" s="14" t="str">
        <f t="shared" si="1067"/>
        <v/>
      </c>
      <c r="AR927" s="14" t="str">
        <f t="shared" si="1068"/>
        <v/>
      </c>
    </row>
    <row r="928" spans="1:44" x14ac:dyDescent="0.25">
      <c r="A928">
        <v>1</v>
      </c>
      <c r="B928" t="s">
        <v>28</v>
      </c>
      <c r="C928">
        <v>391103</v>
      </c>
      <c r="D928" s="40">
        <v>41387.416666666701</v>
      </c>
      <c r="E928" s="40">
        <v>41388.660416666702</v>
      </c>
      <c r="F928" s="40">
        <v>41389.403472222199</v>
      </c>
      <c r="G928" t="s">
        <v>29</v>
      </c>
      <c r="H928">
        <v>60000012461039</v>
      </c>
      <c r="I928" t="s">
        <v>529</v>
      </c>
      <c r="J928" t="s">
        <v>530</v>
      </c>
      <c r="K928" t="s">
        <v>32</v>
      </c>
      <c r="L928">
        <v>4</v>
      </c>
      <c r="M928" t="s">
        <v>33</v>
      </c>
      <c r="N928">
        <v>60000015461254</v>
      </c>
      <c r="O928">
        <v>60000016462680</v>
      </c>
      <c r="P928">
        <v>140317000000532</v>
      </c>
      <c r="R928" t="s">
        <v>34</v>
      </c>
      <c r="S928" t="s">
        <v>35</v>
      </c>
      <c r="T928" t="s">
        <v>36</v>
      </c>
      <c r="W928" t="s">
        <v>37</v>
      </c>
      <c r="AC928" t="s">
        <v>2626</v>
      </c>
      <c r="AD928" t="s">
        <v>1445</v>
      </c>
      <c r="AE928" s="14" t="str">
        <f t="shared" si="1031"/>
        <v>#OPV: em conversa sobre o material promocional detectei que o medico realiza diagnostico de alcançado renal, porém refere claramente com TDF, mas nao com ATV. Enfatizei dados do Eurosida em que Kaletra apresentou menos dano renal quando comparado com o uso de IND e ATV. Sobre alteração óssea, nao consegue realizar diagnostico por,falta de recurso, pois a prefeitura nao disponibiliza a realização dos exames necessários.#OBJ: medico percebe alteração renal relacionada ao uso de TDF, mas nao com ATV.#MERCADO: impossibilidade de realizar DXA e dosagem de vit D.*convidei o medico para o evento cientifico do dia 09 de maio, acredita que poderá participar</v>
      </c>
      <c r="AF928" s="14" t="str">
        <f t="shared" si="1041"/>
        <v>#OPV: em conversa sobre o material promocional detectei que o medico realiza diagnostico de alcançado renal, porém refere claramente com TDF, mas nao com ATV. Enfatizei dados do Eurosida em que Kaletra apresentou menos dano renal quando comparado com o uso de IND e ATV. Sobre alteração óssea, nao consegue realizar diagnostico por,falta de recurso, pois a prefeitura nao disponibiliza a realização dos exames necessários.#OBJ: medico percebe alteração renal relacionada ao uso de TDF, mas nao com ATV.#MERCADO: impossibilidade de realizar DXA e dosagem de vit D.*convidei o medico para o evento cientifico do dia 09 de maio, acredita que poderá participar</v>
      </c>
      <c r="AG928" s="14">
        <f t="shared" si="1042"/>
        <v>1</v>
      </c>
      <c r="AH928" s="14">
        <f t="shared" ref="AH928:AL928" si="1070">IFERROR(FIND("#",$AF928,AG928+1),LEN($AF928)+1)</f>
        <v>423</v>
      </c>
      <c r="AI928" s="14">
        <f t="shared" si="1070"/>
        <v>503</v>
      </c>
      <c r="AJ928" s="14">
        <f t="shared" si="1070"/>
        <v>657</v>
      </c>
      <c r="AK928" s="14">
        <f t="shared" si="1070"/>
        <v>657</v>
      </c>
      <c r="AL928" s="14">
        <f t="shared" si="1070"/>
        <v>657</v>
      </c>
      <c r="AM928" s="14" t="str">
        <f t="shared" si="1063"/>
        <v>#OPV: em conversa sobre o material promocional detectei que o medico realiza diagnostico de alcançado renal, porém refere claramente com TDF, mas nao com ATV. Enfatizei dados do Eurosida em que Kaletra apresentou menos dano renal quando comparado com o uso de IND e ATV. Sobre alteração óssea, nao consegue realizar diagnostico por,falta de recurso, pois a prefeitura nao disponibiliza a realização dos exames necessários.#</v>
      </c>
      <c r="AN928" s="14" t="str">
        <f t="shared" si="1064"/>
        <v>#OBJ: medico percebe alteração renal relacionada ao uso de TDF, mas nao com ATV.</v>
      </c>
      <c r="AO928" s="14" t="str">
        <f t="shared" si="1065"/>
        <v>#MERCADO: impossibilidade de realizar DXA e dosagem de vit D.*convidei o medico para o evento cientifico do dia 09 de maio, acredita que poderá participar</v>
      </c>
      <c r="AP928" s="14" t="str">
        <f t="shared" si="1066"/>
        <v/>
      </c>
      <c r="AQ928" s="14" t="str">
        <f t="shared" si="1067"/>
        <v/>
      </c>
      <c r="AR928" s="14" t="str">
        <f t="shared" si="1068"/>
        <v/>
      </c>
    </row>
    <row r="929" spans="1:44" x14ac:dyDescent="0.25">
      <c r="A929">
        <v>1</v>
      </c>
      <c r="B929" t="s">
        <v>28</v>
      </c>
      <c r="C929">
        <v>391103</v>
      </c>
      <c r="D929" s="40">
        <v>41387.333333333299</v>
      </c>
      <c r="E929" s="40">
        <v>41388.659722222197</v>
      </c>
      <c r="F929" s="40">
        <v>41389.403472222199</v>
      </c>
      <c r="G929" t="s">
        <v>29</v>
      </c>
      <c r="H929">
        <v>60000012370799</v>
      </c>
      <c r="I929" t="s">
        <v>2627</v>
      </c>
      <c r="J929" t="s">
        <v>2628</v>
      </c>
      <c r="K929" t="s">
        <v>32</v>
      </c>
      <c r="L929">
        <v>6</v>
      </c>
      <c r="M929" t="s">
        <v>33</v>
      </c>
      <c r="N929">
        <v>60000015461254</v>
      </c>
      <c r="O929">
        <v>60000016462680</v>
      </c>
      <c r="P929">
        <v>140317000000525</v>
      </c>
      <c r="R929" t="s">
        <v>34</v>
      </c>
      <c r="S929" t="s">
        <v>35</v>
      </c>
      <c r="T929" t="s">
        <v>36</v>
      </c>
      <c r="W929" t="s">
        <v>37</v>
      </c>
      <c r="AC929" t="s">
        <v>2629</v>
      </c>
      <c r="AD929" t="s">
        <v>1445</v>
      </c>
      <c r="AE929" s="14" t="str">
        <f t="shared" si="1031"/>
        <v>#MP: trabalhei material sobre alterações renais e ósseas. Comentou sobre a qualidade das informações do material sempre muito importante conhecer a forma como outros profissionais acompanham seus pacientes. Refere que sobre alterações renais tem mais possibilidade de acompanhamento, pois no ambulatório do SUS consegue realizar os exames de rotina, porém em relação aos exames para diagnostico de alteração óssea nao são disponíveis na rede publica, o que dificulta o diagnostico e manejo dessa comorbidade. Reforcei dado do Eurosida em que Kaletra apresentou resultados mais amigáveis com relação as alterações renais o que nao ocorre com EFV, IND e ATV.#MERCADO: atendimento publico de saúde nao disponibiliza realização de dosagem de vitamina D e nem DXA.*convidei o medico para o nosso evento cientifico do dia 09 de maio, disse que ira se programar para poder participar. Confirmei também sua participação no ATHUS SP Sul, e o medico confirmou, entreguei convite com o programa do evento.</v>
      </c>
      <c r="AF929" s="14" t="str">
        <f t="shared" si="1041"/>
        <v>#MP: trabalhei material sobre alterações renais e ósseas. Comentou sobre a qualidade das informações do material sempre muito importante conhecer a forma como outros profissionais acompanham seus pacientes. Refere que sobre alterações renais tem mais possibilidade de acompanhamento, pois no ambulatório do SUS consegue realizar os exames de rotina, porém em relação aos exames para diagnostico de alteração óssea nao são disponíveis na rede publica, o que dificulta o diagnostico e manejo dessa comorbidade. Reforcei dado do Eurosida em que Kaletra apresentou resultados mais amigáveis com relação as alterações renais o que nao ocorre com EFV, IND e ATV.#MERCADO: atendimento publico de saúde nao disponibiliza realização de dosagem de vitamina D e nem DXA.*convidei o medico para o nosso evento cientifico do dia 09 de maio, disse que ira se programar para poder participar. Confirmei também sua participação no ATHUS SP Sul, e o medico confirmou, entreguei convite com o programa do evento.</v>
      </c>
      <c r="AG929" s="14">
        <f t="shared" si="1042"/>
        <v>1</v>
      </c>
      <c r="AH929" s="14">
        <f t="shared" ref="AH929:AL929" si="1071">IFERROR(FIND("#",$AF929,AG929+1),LEN($AF929)+1)</f>
        <v>657</v>
      </c>
      <c r="AI929" s="14">
        <f t="shared" si="1071"/>
        <v>995</v>
      </c>
      <c r="AJ929" s="14">
        <f t="shared" si="1071"/>
        <v>995</v>
      </c>
      <c r="AK929" s="14">
        <f t="shared" si="1071"/>
        <v>995</v>
      </c>
      <c r="AL929" s="14">
        <f t="shared" si="1071"/>
        <v>995</v>
      </c>
      <c r="AM929" s="14" t="str">
        <f t="shared" si="1063"/>
        <v>#MP: trabalhei material sobre alterações renais e ósseas. Comentou sobre a qualidade das informações do material sempre muito importante conhecer a forma como outros profissionais acompanham seus pacientes. Refere que sobre alterações renais tem mais possibilidade de acompanhamento, pois no ambulatório do SUS consegue realizar os exames de rotina, porém em relação aos exames para diagnostico de alteração óssea nao são disponíveis na rede publica, o que dificulta o diagnostico e manejo dessa comorbidade. Reforcei dado do Eurosida em que Kaletra apresentou resultados mais amigáveis com relação as alterações renais o que nao ocorre com EFV, IND e ATV.#</v>
      </c>
      <c r="AN929" s="14" t="str">
        <f t="shared" si="1064"/>
        <v>#MERCADO: atendimento publico de saúde nao disponibiliza realização de dosagem de vitamina D e nem DXA.*convidei o medico para o nosso evento cientifico do dia 09 de maio, disse que ira se programar para poder participar. Confirmei também sua participação no ATHUS SP Sul, e o medico confirmou, entreguei convite com o programa do evento.</v>
      </c>
      <c r="AO929" s="14" t="str">
        <f t="shared" si="1065"/>
        <v/>
      </c>
      <c r="AP929" s="14" t="str">
        <f t="shared" si="1066"/>
        <v/>
      </c>
      <c r="AQ929" s="14" t="str">
        <f t="shared" si="1067"/>
        <v/>
      </c>
      <c r="AR929" s="14" t="str">
        <f t="shared" si="1068"/>
        <v/>
      </c>
    </row>
    <row r="930" spans="1:44" x14ac:dyDescent="0.25">
      <c r="A930">
        <v>1</v>
      </c>
      <c r="B930" t="s">
        <v>28</v>
      </c>
      <c r="C930">
        <v>391103</v>
      </c>
      <c r="D930" s="40">
        <v>41386.75</v>
      </c>
      <c r="E930" s="40">
        <v>41387.938194444403</v>
      </c>
      <c r="F930" s="40">
        <v>41387.910416666702</v>
      </c>
      <c r="G930" t="s">
        <v>29</v>
      </c>
      <c r="H930">
        <v>60000012502655</v>
      </c>
      <c r="I930" t="s">
        <v>541</v>
      </c>
      <c r="J930" t="s">
        <v>542</v>
      </c>
      <c r="K930" t="s">
        <v>32</v>
      </c>
      <c r="L930">
        <v>6</v>
      </c>
      <c r="M930" t="s">
        <v>33</v>
      </c>
      <c r="N930">
        <v>60000015461254</v>
      </c>
      <c r="O930">
        <v>60000016462680</v>
      </c>
      <c r="P930">
        <v>140317000000518</v>
      </c>
      <c r="R930" t="s">
        <v>34</v>
      </c>
      <c r="S930" t="s">
        <v>35</v>
      </c>
      <c r="T930" t="s">
        <v>36</v>
      </c>
      <c r="W930" t="s">
        <v>37</v>
      </c>
      <c r="AC930" t="s">
        <v>2630</v>
      </c>
      <c r="AD930" t="s">
        <v>1445</v>
      </c>
      <c r="AE930" s="14" t="str">
        <f t="shared" si="1031"/>
        <v>Trabalhei dados do material sobre alterações renais e ósseas. Convidei a medica para O evento do dia 09 nao confirmou presença.</v>
      </c>
      <c r="AF930" s="14" t="str">
        <f t="shared" si="1041"/>
        <v>Trabalhei dados do material sobre alterações renais e ósseas. Convidei a medica para O evento do dia 09 nao confirmou presença.</v>
      </c>
      <c r="AG930" s="14">
        <f t="shared" si="1042"/>
        <v>1</v>
      </c>
      <c r="AH930" s="14">
        <f t="shared" ref="AH930:AL930" si="1072">IFERROR(FIND("#",$AF930,AG930+1),LEN($AF930)+1)</f>
        <v>128</v>
      </c>
      <c r="AI930" s="14">
        <f t="shared" si="1072"/>
        <v>128</v>
      </c>
      <c r="AJ930" s="14">
        <f t="shared" si="1072"/>
        <v>128</v>
      </c>
      <c r="AK930" s="14">
        <f t="shared" si="1072"/>
        <v>128</v>
      </c>
      <c r="AL930" s="14">
        <f t="shared" si="1072"/>
        <v>128</v>
      </c>
      <c r="AM930" s="14" t="str">
        <f t="shared" si="1063"/>
        <v>Trabalhei dados do material sobre alterações renais e ósseas. Convidei a medica para O evento do dia 09 nao confirmou presença.</v>
      </c>
      <c r="AN930" s="14" t="str">
        <f t="shared" si="1064"/>
        <v/>
      </c>
      <c r="AO930" s="14" t="str">
        <f t="shared" si="1065"/>
        <v/>
      </c>
      <c r="AP930" s="14" t="str">
        <f t="shared" si="1066"/>
        <v/>
      </c>
      <c r="AQ930" s="14" t="str">
        <f t="shared" si="1067"/>
        <v/>
      </c>
      <c r="AR930" s="14" t="str">
        <f t="shared" si="1068"/>
        <v/>
      </c>
    </row>
    <row r="931" spans="1:44" x14ac:dyDescent="0.25">
      <c r="A931">
        <v>1</v>
      </c>
      <c r="B931" t="s">
        <v>28</v>
      </c>
      <c r="C931">
        <v>391103</v>
      </c>
      <c r="D931" s="40">
        <v>41386.666666666701</v>
      </c>
      <c r="E931" s="40">
        <v>41386.891666666699</v>
      </c>
      <c r="F931" s="40">
        <v>41387.893750000003</v>
      </c>
      <c r="G931" t="s">
        <v>29</v>
      </c>
      <c r="H931">
        <v>60000017152606</v>
      </c>
      <c r="I931" t="s">
        <v>2631</v>
      </c>
      <c r="J931" t="s">
        <v>2632</v>
      </c>
      <c r="K931" t="s">
        <v>32</v>
      </c>
      <c r="L931">
        <v>4</v>
      </c>
      <c r="M931" t="s">
        <v>33</v>
      </c>
      <c r="N931">
        <v>60000015461254</v>
      </c>
      <c r="O931">
        <v>60000016462680</v>
      </c>
      <c r="P931">
        <v>140317000000510</v>
      </c>
      <c r="R931" t="s">
        <v>34</v>
      </c>
      <c r="S931" t="s">
        <v>35</v>
      </c>
      <c r="T931" t="s">
        <v>36</v>
      </c>
      <c r="W931" t="s">
        <v>37</v>
      </c>
      <c r="X931" t="s">
        <v>176</v>
      </c>
      <c r="AC931" t="s">
        <v>2633</v>
      </c>
      <c r="AD931" t="s">
        <v>1445</v>
      </c>
      <c r="AE931" s="14" t="str">
        <f t="shared" si="1031"/>
        <v>#MP: medico elogiou a qualidade das informações do material sobre alterações renais e ósseas. Com os pacientes que apresentam alterações renais consegue manter um bom acompanhamento, creatinina, proteinuria e microalbumina, porém o sistema publico de saúde nao autoriza dosagem de vitamina D, e que muitas vezes prescreve empiricamente, também nao consegue exame DEXA, já tentaram realizaram uma solicitação desses e de outros exames para os responsáveis, mas sem êxito. Percebe alteração renal somente pelo TDF, mas nao com ATV, mesmo com os dados apresentados pelo Eurosida.*medico confirmou participação no ATHUS.</v>
      </c>
      <c r="AF931" s="14" t="str">
        <f t="shared" si="1041"/>
        <v>#MP: medico elogiou a qualidade das informações do material sobre alterações renais e ósseas. Com os pacientes que apresentam alterações renais consegue manter um bom acompanhamento, creatinina, proteinuria e microalbumina, porém o sistema publico de saúde nao autoriza dosagem de vitamina D, e que muitas vezes prescreve empiricamente, também nao consegue exame DEXA, já tentaram realizaram uma solicitação desses e de outros exames para os responsáveis, mas sem êxito. Percebe alteração renal somente pelo TDF, mas nao com ATV, mesmo com os dados apresentados pelo Eurosida.*medico confirmou participação no ATHUS.</v>
      </c>
      <c r="AG931" s="14">
        <f t="shared" si="1042"/>
        <v>1</v>
      </c>
      <c r="AH931" s="14">
        <f t="shared" ref="AH931:AL931" si="1073">IFERROR(FIND("#",$AF931,AG931+1),LEN($AF931)+1)</f>
        <v>617</v>
      </c>
      <c r="AI931" s="14">
        <f t="shared" si="1073"/>
        <v>617</v>
      </c>
      <c r="AJ931" s="14">
        <f t="shared" si="1073"/>
        <v>617</v>
      </c>
      <c r="AK931" s="14">
        <f t="shared" si="1073"/>
        <v>617</v>
      </c>
      <c r="AL931" s="14">
        <f t="shared" si="1073"/>
        <v>617</v>
      </c>
      <c r="AM931" s="14" t="str">
        <f t="shared" si="1063"/>
        <v>#MP: medico elogiou a qualidade das informações do material sobre alterações renais e ósseas. Com os pacientes que apresentam alterações renais consegue manter um bom acompanhamento, creatinina, proteinuria e microalbumina, porém o sistema publico de saúde nao autoriza dosagem de vitamina D, e que muitas vezes prescreve empiricamente, também nao consegue exame DEXA, já tentaram realizaram uma solicitação desses e de outros exames para os responsáveis, mas sem êxito. Percebe alteração renal somente pelo TDF, mas nao com ATV, mesmo com os dados apresentados pelo Eurosida.*medico confirmou participação no ATHUS.</v>
      </c>
      <c r="AN931" s="14" t="str">
        <f t="shared" si="1064"/>
        <v/>
      </c>
      <c r="AO931" s="14" t="str">
        <f t="shared" si="1065"/>
        <v/>
      </c>
      <c r="AP931" s="14" t="str">
        <f t="shared" si="1066"/>
        <v/>
      </c>
      <c r="AQ931" s="14" t="str">
        <f t="shared" si="1067"/>
        <v/>
      </c>
      <c r="AR931" s="14" t="str">
        <f t="shared" si="1068"/>
        <v/>
      </c>
    </row>
    <row r="932" spans="1:44" x14ac:dyDescent="0.25">
      <c r="A932">
        <v>1</v>
      </c>
      <c r="B932" t="s">
        <v>28</v>
      </c>
      <c r="C932">
        <v>391103</v>
      </c>
      <c r="D932" s="40">
        <v>41386.458333333299</v>
      </c>
      <c r="E932" s="40">
        <v>41386.868750000001</v>
      </c>
      <c r="F932" s="40">
        <v>41386.829166666699</v>
      </c>
      <c r="G932" t="s">
        <v>29</v>
      </c>
      <c r="H932">
        <v>60000012269651</v>
      </c>
      <c r="I932" t="s">
        <v>2634</v>
      </c>
      <c r="J932" t="s">
        <v>2635</v>
      </c>
      <c r="K932" t="s">
        <v>32</v>
      </c>
      <c r="L932">
        <v>6</v>
      </c>
      <c r="M932" t="s">
        <v>33</v>
      </c>
      <c r="N932">
        <v>60000015461254</v>
      </c>
      <c r="O932">
        <v>60000016462680</v>
      </c>
      <c r="P932">
        <v>140317000000503</v>
      </c>
      <c r="R932" t="s">
        <v>34</v>
      </c>
      <c r="S932" t="s">
        <v>35</v>
      </c>
      <c r="T932" t="s">
        <v>36</v>
      </c>
      <c r="W932" t="s">
        <v>37</v>
      </c>
      <c r="AC932" t="s">
        <v>2636</v>
      </c>
      <c r="AD932" t="s">
        <v>1445</v>
      </c>
      <c r="AE932" s="14" t="str">
        <f t="shared" si="1031"/>
        <v>#MP: trabalhei com material sobre alterações renais e ósseas. Medica refere que em relação a alteração renal tem realizado um acompanhamento em todos os seus pacientes, nao consegue realizar dosagem de vitamina D pois o SUS nao libera, como sua experiência no consultório e de que 90% dos pacientes apresentam baixas taxas da vitamina ela prescreve como profilaxia para todos seus pacientes. O DEXA também nao e liberado para realização nos pacientes do ambulatório da prefeitura o que impede uma a avaliação mais precoce da perda óssea. Sobre o material refere que as informações são muito importantes e relevantes, porém nao consegue seguir por impossibilidade do sistema de saúde.#MERCADO: saúde publica nao autoriza realização de exames como dosagem de vitamina D e DEXA.*medica informou que nao poderá participar do ATHUS pois nao conseguiu dispensa dos seus plantões.</v>
      </c>
      <c r="AF932" s="14" t="str">
        <f t="shared" si="1041"/>
        <v>#MP: trabalhei com material sobre alterações renais e ósseas. Medica refere que em relação a alteração renal tem realizado um acompanhamento em todos os seus pacientes, nao consegue realizar dosagem de vitamina D pois o SUS nao libera, como sua experiência no consultório e de que 90% dos pacientes apresentam baixas taxas da vitamina ela prescreve como profilaxia para todos seus pacientes. O DEXA também nao e liberado para realização nos pacientes do ambulatório da prefeitura o que impede uma a avaliação mais precoce da perda óssea. Sobre o material refere que as informações são muito importantes e relevantes, porém nao consegue seguir por impossibilidade do sistema de saúde.#MERCADO: saúde publica nao autoriza realização de exames como dosagem de vitamina D e DEXA.*medica informou que nao poderá participar do ATHUS pois nao conseguiu dispensa dos seus plantões.</v>
      </c>
      <c r="AG932" s="14">
        <f t="shared" si="1042"/>
        <v>1</v>
      </c>
      <c r="AH932" s="14">
        <f t="shared" ref="AH932:AL932" si="1074">IFERROR(FIND("#",$AF932,AG932+1),LEN($AF932)+1)</f>
        <v>684</v>
      </c>
      <c r="AI932" s="14">
        <f t="shared" si="1074"/>
        <v>874</v>
      </c>
      <c r="AJ932" s="14">
        <f t="shared" si="1074"/>
        <v>874</v>
      </c>
      <c r="AK932" s="14">
        <f t="shared" si="1074"/>
        <v>874</v>
      </c>
      <c r="AL932" s="14">
        <f t="shared" si="1074"/>
        <v>874</v>
      </c>
      <c r="AM932" s="14" t="str">
        <f t="shared" si="1063"/>
        <v>#MP: trabalhei com material sobre alterações renais e ósseas. Medica refere que em relação a alteração renal tem realizado um acompanhamento em todos os seus pacientes, nao consegue realizar dosagem de vitamina D pois o SUS nao libera, como sua experiência no consultório e de que 90% dos pacientes apresentam baixas taxas da vitamina ela prescreve como profilaxia para todos seus pacientes. O DEXA também nao e liberado para realização nos pacientes do ambulatório da prefeitura o que impede uma a avaliação mais precoce da perda óssea. Sobre o material refere que as informações são muito importantes e relevantes, porém nao consegue seguir por impossibilidade do sistema de saúde.#</v>
      </c>
      <c r="AN932" s="14" t="str">
        <f t="shared" si="1064"/>
        <v>#MERCADO: saúde publica nao autoriza realização de exames como dosagem de vitamina D e DEXA.*medica informou que nao poderá participar do ATHUS pois nao conseguiu dispensa dos seus plantões.</v>
      </c>
      <c r="AO932" s="14" t="str">
        <f t="shared" si="1065"/>
        <v/>
      </c>
      <c r="AP932" s="14" t="str">
        <f t="shared" si="1066"/>
        <v/>
      </c>
      <c r="AQ932" s="14" t="str">
        <f t="shared" si="1067"/>
        <v/>
      </c>
      <c r="AR932" s="14" t="str">
        <f t="shared" si="1068"/>
        <v/>
      </c>
    </row>
    <row r="933" spans="1:44" x14ac:dyDescent="0.25">
      <c r="A933">
        <v>1</v>
      </c>
      <c r="B933" t="s">
        <v>28</v>
      </c>
      <c r="C933">
        <v>391103</v>
      </c>
      <c r="D933" s="40">
        <v>41383.829861111102</v>
      </c>
      <c r="E933" s="40">
        <v>41383.832638888904</v>
      </c>
      <c r="F933" s="40">
        <v>41386.360416666699</v>
      </c>
      <c r="G933" t="s">
        <v>29</v>
      </c>
      <c r="H933">
        <v>60000017151646</v>
      </c>
      <c r="I933" t="s">
        <v>2637</v>
      </c>
      <c r="J933" t="s">
        <v>2638</v>
      </c>
      <c r="K933" t="s">
        <v>32</v>
      </c>
      <c r="L933">
        <v>3</v>
      </c>
      <c r="M933" t="s">
        <v>33</v>
      </c>
      <c r="N933">
        <v>60000015461254</v>
      </c>
      <c r="O933">
        <v>60000016462680</v>
      </c>
      <c r="P933">
        <v>140317000000461</v>
      </c>
      <c r="R933" t="s">
        <v>34</v>
      </c>
      <c r="S933" t="s">
        <v>35</v>
      </c>
      <c r="T933" t="s">
        <v>36</v>
      </c>
      <c r="W933" t="s">
        <v>37</v>
      </c>
      <c r="AC933" t="s">
        <v>2639</v>
      </c>
      <c r="AD933" t="s">
        <v>1445</v>
      </c>
      <c r="AE933" s="14" t="str">
        <f t="shared" si="1031"/>
        <v>Convidei a medica para o evento cientifico que estamos promovendo no dia 09 de maio, acredita que podera participar, gosta muito dos nossos eventos. Conversamos sobre as novas recomendações do consenso, e abordei estudo 720, mas a medica nao tinha muito tempo pois estava com uma reunião programada de ultima hora e pediu se poderíamos conversar melhor outro dia.</v>
      </c>
      <c r="AF933" s="14" t="str">
        <f t="shared" si="1041"/>
        <v>Convidei a medica para o evento cientifico que estamos promovendo no dia 09 de maio, acredita que podera participar, gosta muito dos nossos eventos. Conversamos sobre as novas recomendações do consenso, e abordei estudo 720, mas a medica nao tinha muito tempo pois estava com uma reunião programada de ultima hora e pediu se poderíamos conversar melhor outro dia.</v>
      </c>
      <c r="AG933" s="14">
        <f t="shared" si="1042"/>
        <v>1</v>
      </c>
      <c r="AH933" s="14">
        <f t="shared" ref="AH933:AL933" si="1075">IFERROR(FIND("#",$AF933,AG933+1),LEN($AF933)+1)</f>
        <v>364</v>
      </c>
      <c r="AI933" s="14">
        <f t="shared" si="1075"/>
        <v>364</v>
      </c>
      <c r="AJ933" s="14">
        <f t="shared" si="1075"/>
        <v>364</v>
      </c>
      <c r="AK933" s="14">
        <f t="shared" si="1075"/>
        <v>364</v>
      </c>
      <c r="AL933" s="14">
        <f t="shared" si="1075"/>
        <v>364</v>
      </c>
      <c r="AM933" s="14" t="str">
        <f t="shared" si="1063"/>
        <v>Convidei a medica para o evento cientifico que estamos promovendo no dia 09 de maio, acredita que podera participar, gosta muito dos nossos eventos. Conversamos sobre as novas recomendações do consenso, e abordei estudo 720, mas a medica nao tinha muito tempo pois estava com uma reunião programada de ultima hora e pediu se poderíamos conversar melhor outro dia.</v>
      </c>
      <c r="AN933" s="14" t="str">
        <f t="shared" si="1064"/>
        <v/>
      </c>
      <c r="AO933" s="14" t="str">
        <f t="shared" si="1065"/>
        <v/>
      </c>
      <c r="AP933" s="14" t="str">
        <f t="shared" si="1066"/>
        <v/>
      </c>
      <c r="AQ933" s="14" t="str">
        <f t="shared" si="1067"/>
        <v/>
      </c>
      <c r="AR933" s="14" t="str">
        <f t="shared" si="1068"/>
        <v/>
      </c>
    </row>
    <row r="934" spans="1:44" x14ac:dyDescent="0.25">
      <c r="A934">
        <v>1</v>
      </c>
      <c r="B934" t="s">
        <v>28</v>
      </c>
      <c r="C934">
        <v>391103</v>
      </c>
      <c r="D934" s="40">
        <v>41383.75</v>
      </c>
      <c r="E934" s="40">
        <v>41383.874305555597</v>
      </c>
      <c r="F934" s="40">
        <v>41386.360416666699</v>
      </c>
      <c r="G934" t="s">
        <v>110</v>
      </c>
      <c r="H934">
        <v>60000016840974</v>
      </c>
      <c r="J934" t="s">
        <v>2640</v>
      </c>
      <c r="M934" t="s">
        <v>33</v>
      </c>
      <c r="N934">
        <v>60000015461254</v>
      </c>
      <c r="O934">
        <v>60000016462680</v>
      </c>
      <c r="P934">
        <v>140317000000495</v>
      </c>
      <c r="R934" t="s">
        <v>34</v>
      </c>
      <c r="S934" t="s">
        <v>35</v>
      </c>
      <c r="W934" t="s">
        <v>37</v>
      </c>
      <c r="AC934" t="s">
        <v>2641</v>
      </c>
      <c r="AD934" t="s">
        <v>1445</v>
      </c>
      <c r="AE934" s="14" t="str">
        <f t="shared" si="1031"/>
        <v>Conversamos sobre abastecimentomde Kaletra no estado. Comentou que estao disponibilizando estoque de ARVs para os municípios para três meses e estão liberando tratamento para até dois meses. Também esta delegando aos farmacêuticos dos serviços de referencia a autonomia de autorizar o inicio de TARV para os medicamentos indicados pelo consenso, como EFV, Kaletra e ATV, para os demais ainda será necessário autorização previa. Convidei para,eventomdo,dia 09 com aula da Dra Erika sobre tratamento de mulheres HIV + e acredita que poderá participar.</v>
      </c>
      <c r="AF934" s="14" t="str">
        <f t="shared" si="1041"/>
        <v>Conversamos sobre abastecimentomde Kaletra no estado. Comentou que estao disponibilizando estoque de ARVs para os municípios para três meses e estão liberando tratamento para até dois meses. Também esta delegando aos farmacêuticos dos serviços de referencia a autonomia de autorizar o inicio de TARV para os medicamentos indicados pelo consenso, como EFV, Kaletra e ATV, para os demais ainda será necessário autorização previa. Convidei para,eventomdo,dia 09 com aula da Dra Erika sobre tratamento de mulheres HIV + e acredita que poderá participar.</v>
      </c>
      <c r="AG934" s="14">
        <f t="shared" si="1042"/>
        <v>1</v>
      </c>
      <c r="AH934" s="14">
        <f t="shared" ref="AH934:AL934" si="1076">IFERROR(FIND("#",$AF934,AG934+1),LEN($AF934)+1)</f>
        <v>550</v>
      </c>
      <c r="AI934" s="14">
        <f t="shared" si="1076"/>
        <v>550</v>
      </c>
      <c r="AJ934" s="14">
        <f t="shared" si="1076"/>
        <v>550</v>
      </c>
      <c r="AK934" s="14">
        <f t="shared" si="1076"/>
        <v>550</v>
      </c>
      <c r="AL934" s="14">
        <f t="shared" si="1076"/>
        <v>550</v>
      </c>
      <c r="AM934" s="14" t="str">
        <f t="shared" si="1063"/>
        <v>Conversamos sobre abastecimentomde Kaletra no estado. Comentou que estao disponibilizando estoque de ARVs para os municípios para três meses e estão liberando tratamento para até dois meses. Também esta delegando aos farmacêuticos dos serviços de referencia a autonomia de autorizar o inicio de TARV para os medicamentos indicados pelo consenso, como EFV, Kaletra e ATV, para os demais ainda será necessário autorização previa. Convidei para,eventomdo,dia 09 com aula da Dra Erika sobre tratamento de mulheres HIV + e acredita que poderá participar.</v>
      </c>
      <c r="AN934" s="14" t="str">
        <f t="shared" si="1064"/>
        <v/>
      </c>
      <c r="AO934" s="14" t="str">
        <f t="shared" si="1065"/>
        <v/>
      </c>
      <c r="AP934" s="14" t="str">
        <f t="shared" si="1066"/>
        <v/>
      </c>
      <c r="AQ934" s="14" t="str">
        <f t="shared" si="1067"/>
        <v/>
      </c>
      <c r="AR934" s="14" t="str">
        <f t="shared" si="1068"/>
        <v/>
      </c>
    </row>
    <row r="935" spans="1:44" x14ac:dyDescent="0.25">
      <c r="A935">
        <v>1</v>
      </c>
      <c r="B935" t="s">
        <v>28</v>
      </c>
      <c r="C935">
        <v>391103</v>
      </c>
      <c r="D935" s="40">
        <v>41383.666666666701</v>
      </c>
      <c r="E935" s="40">
        <v>41383.870833333298</v>
      </c>
      <c r="F935" s="40">
        <v>41386.360416666699</v>
      </c>
      <c r="G935" t="s">
        <v>29</v>
      </c>
      <c r="H935">
        <v>60000012368447</v>
      </c>
      <c r="I935" t="s">
        <v>2642</v>
      </c>
      <c r="J935" t="s">
        <v>2643</v>
      </c>
      <c r="K935" t="s">
        <v>32</v>
      </c>
      <c r="L935">
        <v>3</v>
      </c>
      <c r="M935" t="s">
        <v>33</v>
      </c>
      <c r="N935">
        <v>60000015461254</v>
      </c>
      <c r="O935">
        <v>60000016462680</v>
      </c>
      <c r="P935">
        <v>140317000000488</v>
      </c>
      <c r="R935" t="s">
        <v>34</v>
      </c>
      <c r="S935" t="s">
        <v>35</v>
      </c>
      <c r="T935" t="s">
        <v>36</v>
      </c>
      <c r="W935" t="s">
        <v>37</v>
      </c>
      <c r="AC935" t="s">
        <v>2644</v>
      </c>
      <c r="AD935" t="s">
        <v>1445</v>
      </c>
      <c r="AE935" s="14" t="str">
        <f t="shared" si="1031"/>
        <v>#MP: Trabalhei material sobre alterações renais e ósseas. Medico consegue realizar um acompanhamento mais preciso em relação a alteração renal, inclusive solicita exame de miroalbumina, antes mesmo da creatinina, pois já consegue avaliar possível indicio de alteração antes mesmo de aparecerem na creatinina, muito dessa conduta em funcao do TDF no uso para tratamento de HCV. Elogiou muito o conteúdo do material, os algoritmos e na sua opinião serão informações muito úteis. Quanto as alterações ósseas e mais difícil, pois nao consegue realizar o DEXA, e os demais exames também nao saomautorizados na saúde publica, o que infelizmente prejudica o diagnostico prcoce.*reforcei convite para o evento cientifico que estaremos realizando no dia 09 de maio, ira verificar possibilidade de trocar seu plantão, foi colega de residência da Dra Erika, e gostaria muito demreencontra-lá.</v>
      </c>
      <c r="AF935" s="14" t="str">
        <f t="shared" si="1041"/>
        <v>#MP: Trabalhei material sobre alterações renais e ósseas. Medico consegue realizar um acompanhamento mais preciso em relação a alteração renal, inclusive solicita exame de miroalbumina, antes mesmo da creatinina, pois já consegue avaliar possível indicio de alteração antes mesmo de aparecerem na creatinina, muito dessa conduta em funcao do TDF no uso para tratamento de HCV. Elogiou muito o conteúdo do material, os algoritmos e na sua opinião serão informações muito úteis. Quanto as alterações ósseas e mais difícil, pois nao consegue realizar o DEXA, e os demais exames também nao saomautorizados na saúde publica, o que infelizmente prejudica o diagnostico prcoce.*reforcei convite para o evento cientifico que estaremos realizando no dia 09 de maio, ira verificar possibilidade de trocar seu plantão, foi colega de residência da Dra Erika, e gostaria muito demreencontra-lá.</v>
      </c>
      <c r="AG935" s="14">
        <f t="shared" si="1042"/>
        <v>1</v>
      </c>
      <c r="AH935" s="14">
        <f t="shared" ref="AH935:AL935" si="1077">IFERROR(FIND("#",$AF935,AG935+1),LEN($AF935)+1)</f>
        <v>882</v>
      </c>
      <c r="AI935" s="14">
        <f t="shared" si="1077"/>
        <v>882</v>
      </c>
      <c r="AJ935" s="14">
        <f t="shared" si="1077"/>
        <v>882</v>
      </c>
      <c r="AK935" s="14">
        <f t="shared" si="1077"/>
        <v>882</v>
      </c>
      <c r="AL935" s="14">
        <f t="shared" si="1077"/>
        <v>882</v>
      </c>
      <c r="AM935" s="14" t="str">
        <f t="shared" si="1063"/>
        <v>#MP: Trabalhei material sobre alterações renais e ósseas. Medico consegue realizar um acompanhamento mais preciso em relação a alteração renal, inclusive solicita exame de miroalbumina, antes mesmo da creatinina, pois já consegue avaliar possível indicio de alteração antes mesmo de aparecerem na creatinina, muito dessa conduta em funcao do TDF no uso para tratamento de HCV. Elogiou muito o conteúdo do material, os algoritmos e na sua opinião serão informações muito úteis. Quanto as alterações ósseas e mais difícil, pois nao consegue realizar o DEXA, e os demais exames também nao saomautorizados na saúde publica, o que infelizmente prejudica o diagnostico prcoce.*reforcei convite para o evento cientifico que estaremos realizando no dia 09 de maio, ira verificar possibilidade de trocar seu plantão, foi colega de residência da Dra Erika, e gostaria muito demreencontra-lá.</v>
      </c>
      <c r="AN935" s="14" t="str">
        <f t="shared" si="1064"/>
        <v/>
      </c>
      <c r="AO935" s="14" t="str">
        <f t="shared" si="1065"/>
        <v/>
      </c>
      <c r="AP935" s="14" t="str">
        <f t="shared" si="1066"/>
        <v/>
      </c>
      <c r="AQ935" s="14" t="str">
        <f t="shared" si="1067"/>
        <v/>
      </c>
      <c r="AR935" s="14" t="str">
        <f t="shared" si="1068"/>
        <v/>
      </c>
    </row>
    <row r="936" spans="1:44" x14ac:dyDescent="0.25">
      <c r="A936">
        <v>1</v>
      </c>
      <c r="B936" t="s">
        <v>28</v>
      </c>
      <c r="C936">
        <v>391103</v>
      </c>
      <c r="D936" s="40">
        <v>41383.583333333299</v>
      </c>
      <c r="E936" s="40">
        <v>41383.839583333298</v>
      </c>
      <c r="F936" s="40">
        <v>41386.360416666699</v>
      </c>
      <c r="G936" t="s">
        <v>29</v>
      </c>
      <c r="H936">
        <v>60000012568967</v>
      </c>
      <c r="I936" t="s">
        <v>2645</v>
      </c>
      <c r="J936" t="s">
        <v>2646</v>
      </c>
      <c r="K936" t="s">
        <v>41</v>
      </c>
      <c r="L936">
        <v>3</v>
      </c>
      <c r="M936" t="s">
        <v>33</v>
      </c>
      <c r="N936">
        <v>60000015461254</v>
      </c>
      <c r="O936">
        <v>60000016462680</v>
      </c>
      <c r="P936">
        <v>140317000000481</v>
      </c>
      <c r="R936" t="s">
        <v>34</v>
      </c>
      <c r="S936" t="s">
        <v>35</v>
      </c>
      <c r="T936" t="s">
        <v>36</v>
      </c>
      <c r="W936" t="s">
        <v>37</v>
      </c>
      <c r="AC936" t="s">
        <v>2647</v>
      </c>
      <c r="AD936" t="s">
        <v>1445</v>
      </c>
      <c r="AE936" s="14" t="str">
        <f t="shared" si="1031"/>
        <v>#MP: conversamos sobre as atualizações do consenso e mensagens domVA sobre estudo 720, a residente comentou que nao conhecia esses dados, mas que sabe sobre a proteção de Kaletra aos análogos, pois Dra Mônica sempre comenta sobre isso. Na sua opinião, os IPs a longo prazo apresentam melhores resultados que que os ITRNN, porém ainda percebe que alguns preceptores preferem iniciar com EFV. Reforcei características de Kaletra que podem beneficiar o paciente, coformulacao, certeza da tomada do RTV, isso a longo prazo e extremamente importante.#MERCADO: preceptores enfatizam inicio de TARV com ITRNN.*reforcei convite enviado por email para o evento do 09 de maio, esta tentando trocar o plantão para poder participar, pois ficou muito interessada no tema.</v>
      </c>
      <c r="AF936" s="14" t="str">
        <f t="shared" si="1041"/>
        <v>#MP: conversamos sobre as atualizações do consenso e mensagens domVA sobre estudo 720, a residente comentou que nao conhecia esses dados, mas que sabe sobre a proteção de Kaletra aos análogos, pois Dra Mônica sempre comenta sobre isso. Na sua opinião, os IPs a longo prazo apresentam melhores resultados que que os ITRNN, porém ainda percebe que alguns preceptores preferem iniciar com EFV. Reforcei características de Kaletra que podem beneficiar o paciente, coformulacao, certeza da tomada do RTV, isso a longo prazo e extremamente importante.#MERCADO: preceptores enfatizam inicio de TARV com ITRNN.*reforcei convite enviado por email para o evento do 09 de maio, esta tentando trocar o plantão para poder participar, pois ficou muito interessada no tema.</v>
      </c>
      <c r="AG936" s="14">
        <f t="shared" si="1042"/>
        <v>1</v>
      </c>
      <c r="AH936" s="14">
        <f t="shared" ref="AH936:AL936" si="1078">IFERROR(FIND("#",$AF936,AG936+1),LEN($AF936)+1)</f>
        <v>546</v>
      </c>
      <c r="AI936" s="14">
        <f t="shared" si="1078"/>
        <v>759</v>
      </c>
      <c r="AJ936" s="14">
        <f t="shared" si="1078"/>
        <v>759</v>
      </c>
      <c r="AK936" s="14">
        <f t="shared" si="1078"/>
        <v>759</v>
      </c>
      <c r="AL936" s="14">
        <f t="shared" si="1078"/>
        <v>759</v>
      </c>
      <c r="AM936" s="14" t="str">
        <f t="shared" si="1063"/>
        <v>#MP: conversamos sobre as atualizações do consenso e mensagens domVA sobre estudo 720, a residente comentou que nao conhecia esses dados, mas que sabe sobre a proteção de Kaletra aos análogos, pois Dra Mônica sempre comenta sobre isso. Na sua opinião, os IPs a longo prazo apresentam melhores resultados que que os ITRNN, porém ainda percebe que alguns preceptores preferem iniciar com EFV. Reforcei características de Kaletra que podem beneficiar o paciente, coformulacao, certeza da tomada do RTV, isso a longo prazo e extremamente importante.#</v>
      </c>
      <c r="AN936" s="14" t="str">
        <f t="shared" si="1064"/>
        <v>#MERCADO: preceptores enfatizam inicio de TARV com ITRNN.*reforcei convite enviado por email para o evento do 09 de maio, esta tentando trocar o plantão para poder participar, pois ficou muito interessada no tema.</v>
      </c>
      <c r="AO936" s="14" t="str">
        <f t="shared" si="1065"/>
        <v/>
      </c>
      <c r="AP936" s="14" t="str">
        <f t="shared" si="1066"/>
        <v/>
      </c>
      <c r="AQ936" s="14" t="str">
        <f t="shared" si="1067"/>
        <v/>
      </c>
      <c r="AR936" s="14" t="str">
        <f t="shared" si="1068"/>
        <v/>
      </c>
    </row>
    <row r="937" spans="1:44" x14ac:dyDescent="0.25">
      <c r="A937">
        <v>1</v>
      </c>
      <c r="B937" t="s">
        <v>28</v>
      </c>
      <c r="C937">
        <v>391103</v>
      </c>
      <c r="D937" s="40">
        <v>41383.5</v>
      </c>
      <c r="E937" s="40">
        <v>41383.838194444397</v>
      </c>
      <c r="F937" s="40">
        <v>41386.360416666699</v>
      </c>
      <c r="G937" t="s">
        <v>110</v>
      </c>
      <c r="H937">
        <v>60000016840759</v>
      </c>
      <c r="J937" t="s">
        <v>2648</v>
      </c>
      <c r="M937" t="s">
        <v>33</v>
      </c>
      <c r="N937">
        <v>60000015461254</v>
      </c>
      <c r="O937">
        <v>60000016462680</v>
      </c>
      <c r="P937">
        <v>140317000000475</v>
      </c>
      <c r="R937" t="s">
        <v>34</v>
      </c>
      <c r="S937" t="s">
        <v>35</v>
      </c>
      <c r="W937" t="s">
        <v>37</v>
      </c>
      <c r="AC937" t="s">
        <v>2649</v>
      </c>
      <c r="AD937" t="s">
        <v>1445</v>
      </c>
      <c r="AE937" s="14" t="str">
        <f t="shared" si="1031"/>
        <v>Trabalhei com material sobre alterações renais e ósseas. Convidei a FARM para o evento do dia 09 de maio, ira averiguar a possibilidade, e ficou interessada no assunto da aula.</v>
      </c>
      <c r="AF937" s="14" t="str">
        <f t="shared" si="1041"/>
        <v>Trabalhei com material sobre alterações renais e ósseas. Convidei a FARM para o evento do dia 09 de maio, ira averiguar a possibilidade, e ficou interessada no assunto da aula.</v>
      </c>
      <c r="AG937" s="14">
        <f t="shared" si="1042"/>
        <v>1</v>
      </c>
      <c r="AH937" s="14">
        <f t="shared" ref="AH937:AL937" si="1079">IFERROR(FIND("#",$AF937,AG937+1),LEN($AF937)+1)</f>
        <v>177</v>
      </c>
      <c r="AI937" s="14">
        <f t="shared" si="1079"/>
        <v>177</v>
      </c>
      <c r="AJ937" s="14">
        <f t="shared" si="1079"/>
        <v>177</v>
      </c>
      <c r="AK937" s="14">
        <f t="shared" si="1079"/>
        <v>177</v>
      </c>
      <c r="AL937" s="14">
        <f t="shared" si="1079"/>
        <v>177</v>
      </c>
      <c r="AM937" s="14" t="str">
        <f t="shared" si="1063"/>
        <v>Trabalhei com material sobre alterações renais e ósseas. Convidei a FARM para o evento do dia 09 de maio, ira averiguar a possibilidade, e ficou interessada no assunto da aula.</v>
      </c>
      <c r="AN937" s="14" t="str">
        <f t="shared" si="1064"/>
        <v/>
      </c>
      <c r="AO937" s="14" t="str">
        <f t="shared" si="1065"/>
        <v/>
      </c>
      <c r="AP937" s="14" t="str">
        <f t="shared" si="1066"/>
        <v/>
      </c>
      <c r="AQ937" s="14" t="str">
        <f t="shared" si="1067"/>
        <v/>
      </c>
      <c r="AR937" s="14" t="str">
        <f t="shared" si="1068"/>
        <v/>
      </c>
    </row>
    <row r="938" spans="1:44" x14ac:dyDescent="0.25">
      <c r="A938">
        <v>1</v>
      </c>
      <c r="B938" t="s">
        <v>28</v>
      </c>
      <c r="C938">
        <v>391103</v>
      </c>
      <c r="D938" s="40">
        <v>41383.416666666701</v>
      </c>
      <c r="E938" s="40">
        <v>41383.837500000001</v>
      </c>
      <c r="F938" s="40">
        <v>41386.360416666699</v>
      </c>
      <c r="G938" t="s">
        <v>29</v>
      </c>
      <c r="H938">
        <v>60000012469543</v>
      </c>
      <c r="I938" t="s">
        <v>552</v>
      </c>
      <c r="J938" t="s">
        <v>553</v>
      </c>
      <c r="K938" t="s">
        <v>32</v>
      </c>
      <c r="L938">
        <v>4</v>
      </c>
      <c r="M938" t="s">
        <v>33</v>
      </c>
      <c r="N938">
        <v>60000015461254</v>
      </c>
      <c r="O938">
        <v>60000016462680</v>
      </c>
      <c r="P938">
        <v>140317000000468</v>
      </c>
      <c r="R938" t="s">
        <v>34</v>
      </c>
      <c r="S938" t="s">
        <v>35</v>
      </c>
      <c r="T938" t="s">
        <v>36</v>
      </c>
      <c r="W938" t="s">
        <v>37</v>
      </c>
      <c r="AC938" t="s">
        <v>2650</v>
      </c>
      <c r="AD938" t="s">
        <v>1445</v>
      </c>
      <c r="AE938" s="14" t="str">
        <f t="shared" si="1031"/>
        <v>#MP: trabalhei com material sobre alterações renais e ósseas. Dra Heloísa comentou que no ambulatório do COA e acredita que em toda a rede municipal de Curitiba nao seja possível solicitar o DXA e nem Vit D, consegue acompanhar melhor a alteração de creatinina , mas sobre as alterações ósseas fica completamente impossível. Elogiou muito o material, recebeu muito positivamente as informações, o flexograma ajuda muito a identificar onde ela pode melhor o diagnostico dos seus pacientes.#MERCADO: rede de saúde publica nao disponibiliza a realização de DXA, dosagem de Vit D.Reforcei convite enviado via email sobre nosso evento cientifico, esta se programando para poder participar. Também reforcei participação no ATHUS de Porto Alegre, gostou muito do programa cientifico.</v>
      </c>
      <c r="AF938" s="14" t="str">
        <f t="shared" si="1041"/>
        <v>#MP: trabalhei com material sobre alterações renais e ósseas. Dra Heloísa comentou que no ambulatório do COA e acredita que em toda a rede municipal de Curitiba nao seja possível solicitar o DXA e nem Vit D, consegue acompanhar melhor a alteração de creatinina , mas sobre as alterações ósseas fica completamente impossível. Elogiou muito o material, recebeu muito positivamente as informações, o flexograma ajuda muito a identificar onde ela pode melhor o diagnostico dos seus pacientes.#MERCADO: rede de saúde publica nao disponibiliza a realização de DXA, dosagem de Vit D.Reforcei convite enviado via email sobre nosso evento cientifico, esta se programando para poder participar. Também reforcei participação no ATHUS de Porto Alegre, gostou muito do programa cientifico.</v>
      </c>
      <c r="AG938" s="14">
        <f t="shared" si="1042"/>
        <v>1</v>
      </c>
      <c r="AH938" s="14">
        <f t="shared" ref="AH938:AL938" si="1080">IFERROR(FIND("#",$AF938,AG938+1),LEN($AF938)+1)</f>
        <v>489</v>
      </c>
      <c r="AI938" s="14">
        <f t="shared" si="1080"/>
        <v>777</v>
      </c>
      <c r="AJ938" s="14">
        <f t="shared" si="1080"/>
        <v>777</v>
      </c>
      <c r="AK938" s="14">
        <f t="shared" si="1080"/>
        <v>777</v>
      </c>
      <c r="AL938" s="14">
        <f t="shared" si="1080"/>
        <v>777</v>
      </c>
      <c r="AM938" s="14" t="str">
        <f t="shared" si="1063"/>
        <v>#MP: trabalhei com material sobre alterações renais e ósseas. Dra Heloísa comentou que no ambulatório do COA e acredita que em toda a rede municipal de Curitiba nao seja possível solicitar o DXA e nem Vit D, consegue acompanhar melhor a alteração de creatinina , mas sobre as alterações ósseas fica completamente impossível. Elogiou muito o material, recebeu muito positivamente as informações, o flexograma ajuda muito a identificar onde ela pode melhor o diagnostico dos seus pacientes.#</v>
      </c>
      <c r="AN938" s="14" t="str">
        <f t="shared" si="1064"/>
        <v>#MERCADO: rede de saúde publica nao disponibiliza a realização de DXA, dosagem de Vit D.Reforcei convite enviado via email sobre nosso evento cientifico, esta se programando para poder participar. Também reforcei participação no ATHUS de Porto Alegre, gostou muito do programa cientifico.</v>
      </c>
      <c r="AO938" s="14" t="str">
        <f t="shared" si="1065"/>
        <v/>
      </c>
      <c r="AP938" s="14" t="str">
        <f t="shared" si="1066"/>
        <v/>
      </c>
      <c r="AQ938" s="14" t="str">
        <f t="shared" si="1067"/>
        <v/>
      </c>
      <c r="AR938" s="14" t="str">
        <f t="shared" si="1068"/>
        <v/>
      </c>
    </row>
    <row r="939" spans="1:44" x14ac:dyDescent="0.25">
      <c r="A939">
        <v>1</v>
      </c>
      <c r="B939" t="s">
        <v>28</v>
      </c>
      <c r="C939">
        <v>391103</v>
      </c>
      <c r="D939" s="40">
        <v>41382.868055555598</v>
      </c>
      <c r="E939" s="40">
        <v>41382.869444444397</v>
      </c>
      <c r="F939" s="40">
        <v>41382.827777777798</v>
      </c>
      <c r="G939" t="s">
        <v>29</v>
      </c>
      <c r="H939">
        <v>143667000001208</v>
      </c>
      <c r="I939" t="s">
        <v>2651</v>
      </c>
      <c r="J939" t="s">
        <v>2652</v>
      </c>
      <c r="M939" t="s">
        <v>33</v>
      </c>
      <c r="N939">
        <v>60000015461254</v>
      </c>
      <c r="O939">
        <v>60000016462680</v>
      </c>
      <c r="P939">
        <v>143667000001233</v>
      </c>
      <c r="R939" t="s">
        <v>34</v>
      </c>
      <c r="S939" t="s">
        <v>35</v>
      </c>
      <c r="W939" t="s">
        <v>37</v>
      </c>
      <c r="AC939" t="s">
        <v>2653</v>
      </c>
      <c r="AD939" t="s">
        <v>1445</v>
      </c>
      <c r="AE939" s="14" t="str">
        <f t="shared" si="1031"/>
        <v>VISITA DE APRESENTACAO. NOVA RESIDENTE NO HC / HU. DOLETA DE DADOS DO CLIENTE. CONVERSAMOS SOBRE RECOMENDACOES DO CONSENSO E APRESENTEI O RIMA PARA A MEDICA. IREI INSERI-LA NO PROGRAMA.</v>
      </c>
      <c r="AF939" s="14" t="str">
        <f t="shared" si="1041"/>
        <v>VISITA DE APRESENTACAO. NOVA RESIDENTE NO HC / HU. DOLETA DE DADOS DO CLIENTE. CONVERSAMOS SOBRE RECOMENDACOES DO CONSENSO E APRESENTEI O RIMA PARA A MEDICA. IREI INSERI-LA NO PROGRAMA.</v>
      </c>
      <c r="AG939" s="14">
        <f t="shared" si="1042"/>
        <v>1</v>
      </c>
      <c r="AH939" s="14">
        <f t="shared" ref="AH939:AL939" si="1081">IFERROR(FIND("#",$AF939,AG939+1),LEN($AF939)+1)</f>
        <v>186</v>
      </c>
      <c r="AI939" s="14">
        <f t="shared" si="1081"/>
        <v>186</v>
      </c>
      <c r="AJ939" s="14">
        <f t="shared" si="1081"/>
        <v>186</v>
      </c>
      <c r="AK939" s="14">
        <f t="shared" si="1081"/>
        <v>186</v>
      </c>
      <c r="AL939" s="14">
        <f t="shared" si="1081"/>
        <v>186</v>
      </c>
      <c r="AM939" s="14" t="str">
        <f t="shared" si="1063"/>
        <v>VISITA DE APRESENTACAO. NOVA RESIDENTE NO HC / HU. DOLETA DE DADOS DO CLIENTE. CONVERSAMOS SOBRE RECOMENDACOES DO CONSENSO E APRESENTEI O RIMA PARA A MEDICA. IREI INSERI-LA NO PROGRAMA.</v>
      </c>
      <c r="AN939" s="14" t="str">
        <f t="shared" si="1064"/>
        <v/>
      </c>
      <c r="AO939" s="14" t="str">
        <f t="shared" si="1065"/>
        <v/>
      </c>
      <c r="AP939" s="14" t="str">
        <f t="shared" si="1066"/>
        <v/>
      </c>
      <c r="AQ939" s="14" t="str">
        <f t="shared" si="1067"/>
        <v/>
      </c>
      <c r="AR939" s="14" t="str">
        <f t="shared" si="1068"/>
        <v/>
      </c>
    </row>
    <row r="940" spans="1:44" x14ac:dyDescent="0.25">
      <c r="A940">
        <v>1</v>
      </c>
      <c r="B940" t="s">
        <v>28</v>
      </c>
      <c r="C940">
        <v>391103</v>
      </c>
      <c r="D940" s="40">
        <v>41382.868055555598</v>
      </c>
      <c r="E940" s="40">
        <v>41382.869444444397</v>
      </c>
      <c r="F940" s="40">
        <v>41382.827777777798</v>
      </c>
      <c r="G940" t="s">
        <v>29</v>
      </c>
      <c r="H940">
        <v>143667000001208</v>
      </c>
      <c r="I940" t="s">
        <v>2651</v>
      </c>
      <c r="J940" t="s">
        <v>2652</v>
      </c>
      <c r="M940" t="s">
        <v>33</v>
      </c>
      <c r="N940">
        <v>60000015461254</v>
      </c>
      <c r="O940">
        <v>60000016462680</v>
      </c>
      <c r="P940">
        <v>143667000001233</v>
      </c>
      <c r="R940" t="s">
        <v>34</v>
      </c>
      <c r="S940" t="s">
        <v>35</v>
      </c>
      <c r="W940" t="s">
        <v>37</v>
      </c>
      <c r="AC940" t="s">
        <v>2653</v>
      </c>
      <c r="AD940" t="s">
        <v>1445</v>
      </c>
      <c r="AE940" s="14" t="str">
        <f t="shared" si="1031"/>
        <v>VISITA DE APRESENTACAO. NOVA RESIDENTE NO HC / HU. DOLETA DE DADOS DO CLIENTE. CONVERSAMOS SOBRE RECOMENDACOES DO CONSENSO E APRESENTEI O RIMA PARA A MEDICA. IREI INSERI-LA NO PROGRAMA.</v>
      </c>
      <c r="AF940" s="14" t="str">
        <f t="shared" si="1041"/>
        <v>VISITA DE APRESENTACAO. NOVA RESIDENTE NO HC / HU. DOLETA DE DADOS DO CLIENTE. CONVERSAMOS SOBRE RECOMENDACOES DO CONSENSO E APRESENTEI O RIMA PARA A MEDICA. IREI INSERI-LA NO PROGRAMA.</v>
      </c>
      <c r="AG940" s="14">
        <f t="shared" si="1042"/>
        <v>1</v>
      </c>
      <c r="AH940" s="14">
        <f t="shared" ref="AH940:AL940" si="1082">IFERROR(FIND("#",$AF940,AG940+1),LEN($AF940)+1)</f>
        <v>186</v>
      </c>
      <c r="AI940" s="14">
        <f t="shared" si="1082"/>
        <v>186</v>
      </c>
      <c r="AJ940" s="14">
        <f t="shared" si="1082"/>
        <v>186</v>
      </c>
      <c r="AK940" s="14">
        <f t="shared" si="1082"/>
        <v>186</v>
      </c>
      <c r="AL940" s="14">
        <f t="shared" si="1082"/>
        <v>186</v>
      </c>
      <c r="AM940" s="14" t="str">
        <f t="shared" si="1063"/>
        <v>VISITA DE APRESENTACAO. NOVA RESIDENTE NO HC / HU. DOLETA DE DADOS DO CLIENTE. CONVERSAMOS SOBRE RECOMENDACOES DO CONSENSO E APRESENTEI O RIMA PARA A MEDICA. IREI INSERI-LA NO PROGRAMA.</v>
      </c>
      <c r="AN940" s="14" t="str">
        <f t="shared" si="1064"/>
        <v/>
      </c>
      <c r="AO940" s="14" t="str">
        <f t="shared" si="1065"/>
        <v/>
      </c>
      <c r="AP940" s="14" t="str">
        <f t="shared" si="1066"/>
        <v/>
      </c>
      <c r="AQ940" s="14" t="str">
        <f t="shared" si="1067"/>
        <v/>
      </c>
      <c r="AR940" s="14" t="str">
        <f t="shared" si="1068"/>
        <v/>
      </c>
    </row>
    <row r="941" spans="1:44" x14ac:dyDescent="0.25">
      <c r="A941">
        <v>1</v>
      </c>
      <c r="B941" t="s">
        <v>28</v>
      </c>
      <c r="C941">
        <v>391103</v>
      </c>
      <c r="D941" s="40">
        <v>41382.868055555598</v>
      </c>
      <c r="E941" s="40">
        <v>41382.869444444397</v>
      </c>
      <c r="F941" s="40">
        <v>41382.827777777798</v>
      </c>
      <c r="G941" t="s">
        <v>29</v>
      </c>
      <c r="H941">
        <v>143667000001208</v>
      </c>
      <c r="J941" t="s">
        <v>2652</v>
      </c>
      <c r="M941" t="s">
        <v>33</v>
      </c>
      <c r="N941">
        <v>60000015461254</v>
      </c>
      <c r="O941">
        <v>60000016462680</v>
      </c>
      <c r="P941">
        <v>143667000001233</v>
      </c>
      <c r="R941" t="s">
        <v>34</v>
      </c>
      <c r="S941" t="s">
        <v>35</v>
      </c>
      <c r="W941" t="s">
        <v>37</v>
      </c>
      <c r="AC941" t="s">
        <v>2653</v>
      </c>
      <c r="AD941" t="s">
        <v>1445</v>
      </c>
      <c r="AE941" s="14" t="str">
        <f t="shared" si="1031"/>
        <v>VISITA DE APRESENTACAO. NOVA RESIDENTE NO HC / HU. DOLETA DE DADOS DO CLIENTE. CONVERSAMOS SOBRE RECOMENDACOES DO CONSENSO E APRESENTEI O RIMA PARA A MEDICA. IREI INSERI-LA NO PROGRAMA.</v>
      </c>
      <c r="AF941" s="14" t="str">
        <f t="shared" si="1041"/>
        <v>VISITA DE APRESENTACAO. NOVA RESIDENTE NO HC / HU. DOLETA DE DADOS DO CLIENTE. CONVERSAMOS SOBRE RECOMENDACOES DO CONSENSO E APRESENTEI O RIMA PARA A MEDICA. IREI INSERI-LA NO PROGRAMA.</v>
      </c>
      <c r="AG941" s="14">
        <f t="shared" si="1042"/>
        <v>1</v>
      </c>
      <c r="AH941" s="14">
        <f t="shared" ref="AH941:AL941" si="1083">IFERROR(FIND("#",$AF941,AG941+1),LEN($AF941)+1)</f>
        <v>186</v>
      </c>
      <c r="AI941" s="14">
        <f t="shared" si="1083"/>
        <v>186</v>
      </c>
      <c r="AJ941" s="14">
        <f t="shared" si="1083"/>
        <v>186</v>
      </c>
      <c r="AK941" s="14">
        <f t="shared" si="1083"/>
        <v>186</v>
      </c>
      <c r="AL941" s="14">
        <f t="shared" si="1083"/>
        <v>186</v>
      </c>
      <c r="AM941" s="14" t="str">
        <f t="shared" si="1063"/>
        <v>VISITA DE APRESENTACAO. NOVA RESIDENTE NO HC / HU. DOLETA DE DADOS DO CLIENTE. CONVERSAMOS SOBRE RECOMENDACOES DO CONSENSO E APRESENTEI O RIMA PARA A MEDICA. IREI INSERI-LA NO PROGRAMA.</v>
      </c>
      <c r="AN941" s="14" t="str">
        <f t="shared" si="1064"/>
        <v/>
      </c>
      <c r="AO941" s="14" t="str">
        <f t="shared" si="1065"/>
        <v/>
      </c>
      <c r="AP941" s="14" t="str">
        <f t="shared" si="1066"/>
        <v/>
      </c>
      <c r="AQ941" s="14" t="str">
        <f t="shared" si="1067"/>
        <v/>
      </c>
      <c r="AR941" s="14" t="str">
        <f t="shared" si="1068"/>
        <v/>
      </c>
    </row>
    <row r="942" spans="1:44" x14ac:dyDescent="0.25">
      <c r="A942">
        <v>1</v>
      </c>
      <c r="B942" t="s">
        <v>28</v>
      </c>
      <c r="C942">
        <v>391103</v>
      </c>
      <c r="D942" s="40">
        <v>41382.868055555598</v>
      </c>
      <c r="E942" s="40">
        <v>41382.869444444397</v>
      </c>
      <c r="F942" s="40">
        <v>41382.827777777798</v>
      </c>
      <c r="G942" t="s">
        <v>29</v>
      </c>
      <c r="H942">
        <v>143667000001208</v>
      </c>
      <c r="J942" t="s">
        <v>2652</v>
      </c>
      <c r="M942" t="s">
        <v>33</v>
      </c>
      <c r="N942">
        <v>60000015461254</v>
      </c>
      <c r="O942">
        <v>60000016462680</v>
      </c>
      <c r="P942">
        <v>143667000001233</v>
      </c>
      <c r="R942" t="s">
        <v>34</v>
      </c>
      <c r="S942" t="s">
        <v>35</v>
      </c>
      <c r="W942" t="s">
        <v>37</v>
      </c>
      <c r="AC942" t="s">
        <v>2653</v>
      </c>
      <c r="AD942" t="s">
        <v>1445</v>
      </c>
      <c r="AE942" s="14" t="str">
        <f t="shared" si="1031"/>
        <v>VISITA DE APRESENTACAO. NOVA RESIDENTE NO HC / HU. DOLETA DE DADOS DO CLIENTE. CONVERSAMOS SOBRE RECOMENDACOES DO CONSENSO E APRESENTEI O RIMA PARA A MEDICA. IREI INSERI-LA NO PROGRAMA.</v>
      </c>
      <c r="AF942" s="14" t="str">
        <f t="shared" si="1041"/>
        <v>VISITA DE APRESENTACAO. NOVA RESIDENTE NO HC / HU. DOLETA DE DADOS DO CLIENTE. CONVERSAMOS SOBRE RECOMENDACOES DO CONSENSO E APRESENTEI O RIMA PARA A MEDICA. IREI INSERI-LA NO PROGRAMA.</v>
      </c>
      <c r="AG942" s="14">
        <f t="shared" si="1042"/>
        <v>1</v>
      </c>
      <c r="AH942" s="14">
        <f t="shared" ref="AH942:AL942" si="1084">IFERROR(FIND("#",$AF942,AG942+1),LEN($AF942)+1)</f>
        <v>186</v>
      </c>
      <c r="AI942" s="14">
        <f t="shared" si="1084"/>
        <v>186</v>
      </c>
      <c r="AJ942" s="14">
        <f t="shared" si="1084"/>
        <v>186</v>
      </c>
      <c r="AK942" s="14">
        <f t="shared" si="1084"/>
        <v>186</v>
      </c>
      <c r="AL942" s="14">
        <f t="shared" si="1084"/>
        <v>186</v>
      </c>
      <c r="AM942" s="14" t="str">
        <f t="shared" si="1063"/>
        <v>VISITA DE APRESENTACAO. NOVA RESIDENTE NO HC / HU. DOLETA DE DADOS DO CLIENTE. CONVERSAMOS SOBRE RECOMENDACOES DO CONSENSO E APRESENTEI O RIMA PARA A MEDICA. IREI INSERI-LA NO PROGRAMA.</v>
      </c>
      <c r="AN942" s="14" t="str">
        <f t="shared" si="1064"/>
        <v/>
      </c>
      <c r="AO942" s="14" t="str">
        <f t="shared" si="1065"/>
        <v/>
      </c>
      <c r="AP942" s="14" t="str">
        <f t="shared" si="1066"/>
        <v/>
      </c>
      <c r="AQ942" s="14" t="str">
        <f t="shared" si="1067"/>
        <v/>
      </c>
      <c r="AR942" s="14" t="str">
        <f t="shared" si="1068"/>
        <v/>
      </c>
    </row>
    <row r="943" spans="1:44" x14ac:dyDescent="0.25">
      <c r="A943">
        <v>1</v>
      </c>
      <c r="B943" t="s">
        <v>28</v>
      </c>
      <c r="C943">
        <v>391103</v>
      </c>
      <c r="D943" s="40">
        <v>41382.458333333299</v>
      </c>
      <c r="E943" s="40">
        <v>41382.861111111102</v>
      </c>
      <c r="F943" s="40">
        <v>41382.835416666698</v>
      </c>
      <c r="G943" t="s">
        <v>29</v>
      </c>
      <c r="H943">
        <v>60000012577283</v>
      </c>
      <c r="I943" t="s">
        <v>2654</v>
      </c>
      <c r="J943" t="s">
        <v>2655</v>
      </c>
      <c r="K943" t="s">
        <v>41</v>
      </c>
      <c r="L943">
        <v>3</v>
      </c>
      <c r="M943" t="s">
        <v>33</v>
      </c>
      <c r="N943">
        <v>60000015461254</v>
      </c>
      <c r="O943">
        <v>60000016462680</v>
      </c>
      <c r="P943">
        <v>140317000000453</v>
      </c>
      <c r="R943" t="s">
        <v>34</v>
      </c>
      <c r="S943" t="s">
        <v>35</v>
      </c>
      <c r="T943" t="s">
        <v>36</v>
      </c>
      <c r="W943" t="s">
        <v>37</v>
      </c>
      <c r="AC943" t="s">
        <v>2656</v>
      </c>
      <c r="AD943" t="s">
        <v>1445</v>
      </c>
      <c r="AE943" s="14" t="str">
        <f t="shared" si="1031"/>
        <v>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v>
      </c>
      <c r="AF943" s="14" t="str">
        <f t="shared" si="1041"/>
        <v>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v>
      </c>
      <c r="AG943" s="14">
        <f t="shared" si="1042"/>
        <v>1</v>
      </c>
      <c r="AH943" s="14">
        <f t="shared" ref="AH943:AL943" si="1085">IFERROR(FIND("#",$AF943,AG943+1),LEN($AF943)+1)</f>
        <v>448</v>
      </c>
      <c r="AI943" s="14">
        <f t="shared" si="1085"/>
        <v>448</v>
      </c>
      <c r="AJ943" s="14">
        <f t="shared" si="1085"/>
        <v>448</v>
      </c>
      <c r="AK943" s="14">
        <f t="shared" si="1085"/>
        <v>448</v>
      </c>
      <c r="AL943" s="14">
        <f t="shared" si="1085"/>
        <v>448</v>
      </c>
      <c r="AM943" s="14" t="str">
        <f t="shared" si="1063"/>
        <v>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v>
      </c>
      <c r="AN943" s="14" t="str">
        <f t="shared" si="1064"/>
        <v/>
      </c>
      <c r="AO943" s="14" t="str">
        <f t="shared" si="1065"/>
        <v/>
      </c>
      <c r="AP943" s="14" t="str">
        <f t="shared" si="1066"/>
        <v/>
      </c>
      <c r="AQ943" s="14" t="str">
        <f t="shared" si="1067"/>
        <v/>
      </c>
      <c r="AR943" s="14" t="str">
        <f t="shared" si="1068"/>
        <v/>
      </c>
    </row>
    <row r="944" spans="1:44" x14ac:dyDescent="0.25">
      <c r="A944">
        <v>1</v>
      </c>
      <c r="B944" t="s">
        <v>28</v>
      </c>
      <c r="C944">
        <v>391103</v>
      </c>
      <c r="D944" s="40">
        <v>41382.416666666701</v>
      </c>
      <c r="E944" s="40">
        <v>41382.511111111096</v>
      </c>
      <c r="F944" s="40">
        <v>41382.590277777803</v>
      </c>
      <c r="G944" t="s">
        <v>29</v>
      </c>
      <c r="H944">
        <v>60000012576987</v>
      </c>
      <c r="I944" t="s">
        <v>2657</v>
      </c>
      <c r="J944" t="s">
        <v>2658</v>
      </c>
      <c r="K944" t="s">
        <v>41</v>
      </c>
      <c r="L944">
        <v>3</v>
      </c>
      <c r="M944" t="s">
        <v>33</v>
      </c>
      <c r="N944">
        <v>60000015461254</v>
      </c>
      <c r="O944">
        <v>60000016462680</v>
      </c>
      <c r="P944">
        <v>140317000000446</v>
      </c>
      <c r="R944" t="s">
        <v>34</v>
      </c>
      <c r="S944" t="s">
        <v>35</v>
      </c>
      <c r="T944" t="s">
        <v>36</v>
      </c>
      <c r="W944" t="s">
        <v>37</v>
      </c>
      <c r="AC944" t="s">
        <v>2656</v>
      </c>
      <c r="AD944" t="s">
        <v>1445</v>
      </c>
      <c r="AE944" s="14" t="str">
        <f t="shared" si="1031"/>
        <v>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v>
      </c>
      <c r="AF944" s="14" t="str">
        <f t="shared" si="1041"/>
        <v>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v>
      </c>
      <c r="AG944" s="14">
        <f t="shared" si="1042"/>
        <v>1</v>
      </c>
      <c r="AH944" s="14">
        <f t="shared" ref="AH944:AL944" si="1086">IFERROR(FIND("#",$AF944,AG944+1),LEN($AF944)+1)</f>
        <v>448</v>
      </c>
      <c r="AI944" s="14">
        <f t="shared" si="1086"/>
        <v>448</v>
      </c>
      <c r="AJ944" s="14">
        <f t="shared" si="1086"/>
        <v>448</v>
      </c>
      <c r="AK944" s="14">
        <f t="shared" si="1086"/>
        <v>448</v>
      </c>
      <c r="AL944" s="14">
        <f t="shared" si="1086"/>
        <v>448</v>
      </c>
      <c r="AM944" s="14" t="str">
        <f t="shared" si="1063"/>
        <v>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v>
      </c>
      <c r="AN944" s="14" t="str">
        <f t="shared" si="1064"/>
        <v/>
      </c>
      <c r="AO944" s="14" t="str">
        <f t="shared" si="1065"/>
        <v/>
      </c>
      <c r="AP944" s="14" t="str">
        <f t="shared" si="1066"/>
        <v/>
      </c>
      <c r="AQ944" s="14" t="str">
        <f t="shared" si="1067"/>
        <v/>
      </c>
      <c r="AR944" s="14" t="str">
        <f t="shared" si="1068"/>
        <v/>
      </c>
    </row>
    <row r="945" spans="1:44" x14ac:dyDescent="0.25">
      <c r="A945">
        <v>1</v>
      </c>
      <c r="B945" t="s">
        <v>28</v>
      </c>
      <c r="C945">
        <v>391103</v>
      </c>
      <c r="D945" s="40">
        <v>41382.416666666701</v>
      </c>
      <c r="E945" s="40">
        <v>41382.511111111096</v>
      </c>
      <c r="F945" s="40">
        <v>41382.590277777803</v>
      </c>
      <c r="G945" t="s">
        <v>29</v>
      </c>
      <c r="H945">
        <v>60000012576987</v>
      </c>
      <c r="I945" t="s">
        <v>2657</v>
      </c>
      <c r="J945" t="s">
        <v>2658</v>
      </c>
      <c r="K945" t="s">
        <v>41</v>
      </c>
      <c r="L945">
        <v>3</v>
      </c>
      <c r="M945" t="s">
        <v>33</v>
      </c>
      <c r="N945">
        <v>60000015461254</v>
      </c>
      <c r="O945">
        <v>60000016462680</v>
      </c>
      <c r="P945">
        <v>140317000000446</v>
      </c>
      <c r="R945" t="s">
        <v>34</v>
      </c>
      <c r="S945" t="s">
        <v>35</v>
      </c>
      <c r="T945" t="s">
        <v>36</v>
      </c>
      <c r="W945" t="s">
        <v>37</v>
      </c>
      <c r="AC945" t="s">
        <v>2656</v>
      </c>
      <c r="AD945" t="s">
        <v>1445</v>
      </c>
      <c r="AE945" s="14" t="str">
        <f t="shared" si="1031"/>
        <v>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v>
      </c>
      <c r="AF945" s="14" t="str">
        <f t="shared" si="1041"/>
        <v>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v>
      </c>
      <c r="AG945" s="14">
        <f t="shared" si="1042"/>
        <v>1</v>
      </c>
      <c r="AH945" s="14">
        <f t="shared" ref="AH945:AL945" si="1087">IFERROR(FIND("#",$AF945,AG945+1),LEN($AF945)+1)</f>
        <v>448</v>
      </c>
      <c r="AI945" s="14">
        <f t="shared" si="1087"/>
        <v>448</v>
      </c>
      <c r="AJ945" s="14">
        <f t="shared" si="1087"/>
        <v>448</v>
      </c>
      <c r="AK945" s="14">
        <f t="shared" si="1087"/>
        <v>448</v>
      </c>
      <c r="AL945" s="14">
        <f t="shared" si="1087"/>
        <v>448</v>
      </c>
      <c r="AM945" s="14" t="str">
        <f t="shared" si="1063"/>
        <v>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v>
      </c>
      <c r="AN945" s="14" t="str">
        <f t="shared" si="1064"/>
        <v/>
      </c>
      <c r="AO945" s="14" t="str">
        <f t="shared" si="1065"/>
        <v/>
      </c>
      <c r="AP945" s="14" t="str">
        <f t="shared" si="1066"/>
        <v/>
      </c>
      <c r="AQ945" s="14" t="str">
        <f t="shared" si="1067"/>
        <v/>
      </c>
      <c r="AR945" s="14" t="str">
        <f t="shared" si="1068"/>
        <v/>
      </c>
    </row>
    <row r="946" spans="1:44" x14ac:dyDescent="0.25">
      <c r="A946">
        <v>1</v>
      </c>
      <c r="B946" t="s">
        <v>28</v>
      </c>
      <c r="C946">
        <v>391103</v>
      </c>
      <c r="D946" s="40">
        <v>41382.333333333299</v>
      </c>
      <c r="E946" s="40">
        <v>41382.509722222203</v>
      </c>
      <c r="F946" s="40">
        <v>41382.590277777803</v>
      </c>
      <c r="G946" t="s">
        <v>29</v>
      </c>
      <c r="H946">
        <v>60000012279407</v>
      </c>
      <c r="I946" t="s">
        <v>2659</v>
      </c>
      <c r="J946" t="s">
        <v>2660</v>
      </c>
      <c r="K946" t="s">
        <v>41</v>
      </c>
      <c r="L946">
        <v>3</v>
      </c>
      <c r="M946" t="s">
        <v>33</v>
      </c>
      <c r="N946">
        <v>60000015461254</v>
      </c>
      <c r="O946">
        <v>60000016462680</v>
      </c>
      <c r="P946">
        <v>140317000000439</v>
      </c>
      <c r="R946" t="s">
        <v>34</v>
      </c>
      <c r="S946" t="s">
        <v>35</v>
      </c>
      <c r="T946" t="s">
        <v>36</v>
      </c>
      <c r="W946" t="s">
        <v>37</v>
      </c>
      <c r="AC946" t="s">
        <v>2661</v>
      </c>
      <c r="AD946" t="s">
        <v>1445</v>
      </c>
      <c r="AE946" s="14" t="str">
        <f t="shared" si="1031"/>
        <v>Residente esta voltando das ferias e nao tem acompanhado ambulatório, esta semana esta na enfermaria e UTI. 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v>
      </c>
      <c r="AF946" s="14" t="str">
        <f t="shared" si="1041"/>
        <v>Residente esta voltando das ferias e nao tem acompanhado ambulatório, esta semana esta na enfermaria e UTI. 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v>
      </c>
      <c r="AG946" s="14">
        <f t="shared" si="1042"/>
        <v>1</v>
      </c>
      <c r="AH946" s="14">
        <f t="shared" ref="AH946:AL946" si="1088">IFERROR(FIND("#",$AF946,AG946+1),LEN($AF946)+1)</f>
        <v>556</v>
      </c>
      <c r="AI946" s="14">
        <f t="shared" si="1088"/>
        <v>556</v>
      </c>
      <c r="AJ946" s="14">
        <f t="shared" si="1088"/>
        <v>556</v>
      </c>
      <c r="AK946" s="14">
        <f t="shared" si="1088"/>
        <v>556</v>
      </c>
      <c r="AL946" s="14">
        <f t="shared" si="1088"/>
        <v>556</v>
      </c>
      <c r="AM946" s="14" t="str">
        <f t="shared" si="1063"/>
        <v>Residente esta voltando das ferias e nao tem acompanhado ambulatório, esta semana esta na enfermaria e UTI. Utilizei informações do VA sobre potência de Kaletra, estudo 720 e questionei sobre conduta de seus preceptores e a medica comentou que a Dra Suzanna ainda tem aguardado um pouco para iniciar, prefere ter certeza que o paciente esta preparado para fazer uso do medicamento, já o Dr Jan tem iniciado assim que o cd4 se encontra no corte recomendado pelo consenso. Sobre casais sorodiscordantes com cd4 acima de 500 nao tiveram nenhum até o momento.</v>
      </c>
      <c r="AN946" s="14" t="str">
        <f t="shared" si="1064"/>
        <v/>
      </c>
      <c r="AO946" s="14" t="str">
        <f t="shared" si="1065"/>
        <v/>
      </c>
      <c r="AP946" s="14" t="str">
        <f t="shared" si="1066"/>
        <v/>
      </c>
      <c r="AQ946" s="14" t="str">
        <f t="shared" si="1067"/>
        <v/>
      </c>
      <c r="AR946" s="14" t="str">
        <f t="shared" si="1068"/>
        <v/>
      </c>
    </row>
    <row r="947" spans="1:44" x14ac:dyDescent="0.25">
      <c r="A947">
        <v>1</v>
      </c>
      <c r="B947" t="s">
        <v>28</v>
      </c>
      <c r="C947">
        <v>391103</v>
      </c>
      <c r="D947" s="40">
        <v>41381.770833333299</v>
      </c>
      <c r="E947" s="40">
        <v>41382.504861111098</v>
      </c>
      <c r="F947" s="40">
        <v>41382.590277777803</v>
      </c>
      <c r="G947" t="s">
        <v>29</v>
      </c>
      <c r="H947">
        <v>60000012475887</v>
      </c>
      <c r="I947" t="s">
        <v>2662</v>
      </c>
      <c r="J947" t="s">
        <v>2663</v>
      </c>
      <c r="K947" t="s">
        <v>180</v>
      </c>
      <c r="L947">
        <v>3</v>
      </c>
      <c r="M947" t="s">
        <v>33</v>
      </c>
      <c r="N947">
        <v>60000015461254</v>
      </c>
      <c r="O947">
        <v>60000016462680</v>
      </c>
      <c r="P947">
        <v>140317000000432</v>
      </c>
      <c r="R947" t="s">
        <v>34</v>
      </c>
      <c r="S947" t="s">
        <v>35</v>
      </c>
      <c r="T947" t="s">
        <v>36</v>
      </c>
      <c r="W947" t="s">
        <v>37</v>
      </c>
      <c r="AC947" t="s">
        <v>2664</v>
      </c>
      <c r="AD947" t="s">
        <v>1445</v>
      </c>
      <c r="AE947" s="14" t="str">
        <f t="shared" si="1031"/>
        <v>Reforcei convite para o ATHUS de Porto Alegre, disse que a data já esta reservada.Conversamos sobre possibilidade DD novos pacientes para Kaletra, utilizei apoio do VA com informações do 720, mas o medico como sempre escuta mas nao se posiciona. Como sei que sua preferencia e por ARV, reforcei dificuldades de adesão só RTV no primeiro esquema.</v>
      </c>
      <c r="AF947" s="14" t="str">
        <f t="shared" si="1041"/>
        <v>Reforcei convite para o ATHUS de Porto Alegre, disse que a data já esta reservada.Conversamos sobre possibilidade DD novos pacientes para Kaletra, utilizei apoio do VA com informações do 720, mas o medico como sempre escuta mas nao se posiciona. Como sei que sua preferencia e por ARV, reforcei dificuldades de adesão só RTV no primeiro esquema.</v>
      </c>
      <c r="AG947" s="14">
        <f t="shared" si="1042"/>
        <v>1</v>
      </c>
      <c r="AH947" s="14">
        <f t="shared" ref="AH947:AL947" si="1089">IFERROR(FIND("#",$AF947,AG947+1),LEN($AF947)+1)</f>
        <v>346</v>
      </c>
      <c r="AI947" s="14">
        <f t="shared" si="1089"/>
        <v>346</v>
      </c>
      <c r="AJ947" s="14">
        <f t="shared" si="1089"/>
        <v>346</v>
      </c>
      <c r="AK947" s="14">
        <f t="shared" si="1089"/>
        <v>346</v>
      </c>
      <c r="AL947" s="14">
        <f t="shared" si="1089"/>
        <v>346</v>
      </c>
      <c r="AM947" s="14" t="str">
        <f t="shared" si="1063"/>
        <v>Reforcei convite para o ATHUS de Porto Alegre, disse que a data já esta reservada.Conversamos sobre possibilidade DD novos pacientes para Kaletra, utilizei apoio do VA com informações do 720, mas o medico como sempre escuta mas nao se posiciona. Como sei que sua preferencia e por ARV, reforcei dificuldades de adesão só RTV no primeiro esquema.</v>
      </c>
      <c r="AN947" s="14" t="str">
        <f t="shared" si="1064"/>
        <v/>
      </c>
      <c r="AO947" s="14" t="str">
        <f t="shared" si="1065"/>
        <v/>
      </c>
      <c r="AP947" s="14" t="str">
        <f t="shared" si="1066"/>
        <v/>
      </c>
      <c r="AQ947" s="14" t="str">
        <f t="shared" si="1067"/>
        <v/>
      </c>
      <c r="AR947" s="14" t="str">
        <f t="shared" si="1068"/>
        <v/>
      </c>
    </row>
    <row r="948" spans="1:44" x14ac:dyDescent="0.25">
      <c r="A948">
        <v>1</v>
      </c>
      <c r="B948" t="s">
        <v>28</v>
      </c>
      <c r="C948">
        <v>391103</v>
      </c>
      <c r="D948" s="40">
        <v>41381.729166666701</v>
      </c>
      <c r="E948" s="40">
        <v>41382.503472222197</v>
      </c>
      <c r="F948" s="40">
        <v>41382.590277777803</v>
      </c>
      <c r="G948" t="s">
        <v>110</v>
      </c>
      <c r="H948">
        <v>60000016840744</v>
      </c>
      <c r="J948" t="s">
        <v>2665</v>
      </c>
      <c r="M948" t="s">
        <v>33</v>
      </c>
      <c r="N948">
        <v>60000015461254</v>
      </c>
      <c r="O948">
        <v>60000016462680</v>
      </c>
      <c r="P948">
        <v>140317000000426</v>
      </c>
      <c r="R948" t="s">
        <v>34</v>
      </c>
      <c r="S948" t="s">
        <v>35</v>
      </c>
      <c r="W948" t="s">
        <v>37</v>
      </c>
      <c r="AC948" t="s">
        <v>2666</v>
      </c>
      <c r="AD948" t="s">
        <v>1445</v>
      </c>
      <c r="AE948" s="14" t="str">
        <f t="shared" si="1031"/>
        <v>Acompanhamento de abastecimento de Kaletra.#MERCADO: a dispensacao dos medicamentos de primeira linha como EFV, Kaletra e ATV nao necessitam mais de liberação previa pelo farmacêutico do CEMEPAR, somente Fosamprenavir e os demais regimes de resgate. Estão trabalhando com estoque para três meses e podem entregar TARV para dois meses para os pacientes.#CON: CT da Bristol continua a propagar ATV para indicação no tratamento de gestantes.</v>
      </c>
      <c r="AF948" s="14" t="str">
        <f t="shared" si="1041"/>
        <v>Acompanhamento de abastecimento de Kaletra.#MERCADO: a dispensacao dos medicamentos de primeira linha como EFV, Kaletra e ATV nao necessitam mais de liberação previa pelo farmacêutico do CEMEPAR, somente Fosamprenavir e os demais regimes de resgate. Estão trabalhando com estoque para três meses e podem entregar TARV para dois meses para os pacientes.#CON: CT da Bristol continua a propagar ATV para indicação no tratamento de gestantes.</v>
      </c>
      <c r="AG948" s="14">
        <f t="shared" si="1042"/>
        <v>44</v>
      </c>
      <c r="AH948" s="14">
        <f t="shared" ref="AH948:AL948" si="1090">IFERROR(FIND("#",$AF948,AG948+1),LEN($AF948)+1)</f>
        <v>353</v>
      </c>
      <c r="AI948" s="14">
        <f t="shared" si="1090"/>
        <v>439</v>
      </c>
      <c r="AJ948" s="14">
        <f t="shared" si="1090"/>
        <v>439</v>
      </c>
      <c r="AK948" s="14">
        <f t="shared" si="1090"/>
        <v>439</v>
      </c>
      <c r="AL948" s="14">
        <f t="shared" si="1090"/>
        <v>439</v>
      </c>
      <c r="AM948" s="14" t="str">
        <f t="shared" si="1063"/>
        <v>#MERCADO: a dispensacao dos medicamentos de primeira linha como EFV, Kaletra e ATV nao necessitam mais de liberação previa pelo farmacêutico do CEMEPAR, somente Fosamprenavir e os demais regimes de resgate. Estão trabalhando com estoque para três meses e podem entregar TARV para dois meses para os pacientes.</v>
      </c>
      <c r="AN948" s="14" t="str">
        <f t="shared" si="1064"/>
        <v>#CON: CT da Bristol continua a propagar ATV para indicação no tratamento de gestantes.</v>
      </c>
      <c r="AO948" s="14" t="str">
        <f t="shared" si="1065"/>
        <v/>
      </c>
      <c r="AP948" s="14" t="str">
        <f t="shared" si="1066"/>
        <v/>
      </c>
      <c r="AQ948" s="14" t="str">
        <f t="shared" si="1067"/>
        <v/>
      </c>
      <c r="AR948" s="14" t="str">
        <f t="shared" si="1068"/>
        <v/>
      </c>
    </row>
    <row r="949" spans="1:44" x14ac:dyDescent="0.25">
      <c r="A949">
        <v>1</v>
      </c>
      <c r="B949" t="s">
        <v>28</v>
      </c>
      <c r="C949">
        <v>391103</v>
      </c>
      <c r="D949" s="40">
        <v>41381.708333333299</v>
      </c>
      <c r="E949" s="40">
        <v>41381.882638888899</v>
      </c>
      <c r="F949" s="40">
        <v>41382.590277777803</v>
      </c>
      <c r="G949" t="s">
        <v>29</v>
      </c>
      <c r="H949">
        <v>60000012370315</v>
      </c>
      <c r="I949" t="s">
        <v>2667</v>
      </c>
      <c r="J949" t="s">
        <v>2668</v>
      </c>
      <c r="K949" t="s">
        <v>41</v>
      </c>
      <c r="L949">
        <v>3</v>
      </c>
      <c r="M949" t="s">
        <v>33</v>
      </c>
      <c r="N949">
        <v>60000015461254</v>
      </c>
      <c r="O949">
        <v>60000016462680</v>
      </c>
      <c r="P949">
        <v>140317000000413</v>
      </c>
      <c r="R949" t="s">
        <v>34</v>
      </c>
      <c r="S949" t="s">
        <v>35</v>
      </c>
      <c r="T949" t="s">
        <v>36</v>
      </c>
      <c r="W949" t="s">
        <v>37</v>
      </c>
      <c r="AC949" t="s">
        <v>2669</v>
      </c>
      <c r="AD949" t="s">
        <v>1445</v>
      </c>
      <c r="AE949" s="14" t="str">
        <f t="shared" si="1031"/>
        <v>#MP: reforcei dados do 720, sobre recuperação imunológica e solicitei ao medico que possa avaliar prescrição de Kaletra pra inicio de TARV também para pacientes com cd4 , mais estável, disse que sempre avalia cada paciente, prestou atenção nos dados mas nao deu sua opinião. Refere ter muitos pacientes com Kaletra e gosta muito do resultado do medicamento.</v>
      </c>
      <c r="AF949" s="14" t="str">
        <f t="shared" si="1041"/>
        <v>#MP: reforcei dados do 720, sobre recuperação imunológica e solicitei ao medico que possa avaliar prescrição de Kaletra pra inicio de TARV também para pacientes com cd4 , mais estável, disse que sempre avalia cada paciente, prestou atenção nos dados mas nao deu sua opinião. Refere ter muitos pacientes com Kaletra e gosta muito do resultado do medicamento.</v>
      </c>
      <c r="AG949" s="14">
        <f t="shared" si="1042"/>
        <v>1</v>
      </c>
      <c r="AH949" s="14">
        <f t="shared" ref="AH949:AL949" si="1091">IFERROR(FIND("#",$AF949,AG949+1),LEN($AF949)+1)</f>
        <v>358</v>
      </c>
      <c r="AI949" s="14">
        <f t="shared" si="1091"/>
        <v>358</v>
      </c>
      <c r="AJ949" s="14">
        <f t="shared" si="1091"/>
        <v>358</v>
      </c>
      <c r="AK949" s="14">
        <f t="shared" si="1091"/>
        <v>358</v>
      </c>
      <c r="AL949" s="14">
        <f t="shared" si="1091"/>
        <v>358</v>
      </c>
      <c r="AM949" s="14" t="str">
        <f t="shared" si="1063"/>
        <v>#MP: reforcei dados do 720, sobre recuperação imunológica e solicitei ao medico que possa avaliar prescrição de Kaletra pra inicio de TARV também para pacientes com cd4 , mais estável, disse que sempre avalia cada paciente, prestou atenção nos dados mas nao deu sua opinião. Refere ter muitos pacientes com Kaletra e gosta muito do resultado do medicamento.</v>
      </c>
      <c r="AN949" s="14" t="str">
        <f t="shared" si="1064"/>
        <v/>
      </c>
      <c r="AO949" s="14" t="str">
        <f t="shared" si="1065"/>
        <v/>
      </c>
      <c r="AP949" s="14" t="str">
        <f t="shared" si="1066"/>
        <v/>
      </c>
      <c r="AQ949" s="14" t="str">
        <f t="shared" si="1067"/>
        <v/>
      </c>
      <c r="AR949" s="14" t="str">
        <f t="shared" si="1068"/>
        <v/>
      </c>
    </row>
    <row r="950" spans="1:44" x14ac:dyDescent="0.25">
      <c r="A950">
        <v>1</v>
      </c>
      <c r="B950" t="s">
        <v>28</v>
      </c>
      <c r="C950">
        <v>391103</v>
      </c>
      <c r="D950" s="40">
        <v>41381.645833333299</v>
      </c>
      <c r="E950" s="40">
        <v>41381.8840277778</v>
      </c>
      <c r="F950" s="40">
        <v>41382.590277777803</v>
      </c>
      <c r="G950" t="s">
        <v>110</v>
      </c>
      <c r="H950">
        <v>60000016840813</v>
      </c>
      <c r="J950" t="s">
        <v>2670</v>
      </c>
      <c r="M950" t="s">
        <v>33</v>
      </c>
      <c r="N950">
        <v>60000015461254</v>
      </c>
      <c r="O950">
        <v>60000016462680</v>
      </c>
      <c r="P950">
        <v>140317000000420</v>
      </c>
      <c r="R950" t="s">
        <v>34</v>
      </c>
      <c r="S950" t="s">
        <v>35</v>
      </c>
      <c r="W950" t="s">
        <v>37</v>
      </c>
      <c r="AC950" t="s">
        <v>2671</v>
      </c>
      <c r="AD950" t="s">
        <v>1445</v>
      </c>
      <c r="AE950" s="14" t="str">
        <f t="shared" si="1031"/>
        <v>Acompanhamento de abastecimento de Kaletra.</v>
      </c>
      <c r="AF950" s="14" t="str">
        <f t="shared" si="1041"/>
        <v>Acompanhamento de abastecimento de Kaletra.</v>
      </c>
      <c r="AG950" s="14">
        <f t="shared" si="1042"/>
        <v>1</v>
      </c>
      <c r="AH950" s="14">
        <f t="shared" ref="AH950:AL950" si="1092">IFERROR(FIND("#",$AF950,AG950+1),LEN($AF950)+1)</f>
        <v>44</v>
      </c>
      <c r="AI950" s="14">
        <f t="shared" si="1092"/>
        <v>44</v>
      </c>
      <c r="AJ950" s="14">
        <f t="shared" si="1092"/>
        <v>44</v>
      </c>
      <c r="AK950" s="14">
        <f t="shared" si="1092"/>
        <v>44</v>
      </c>
      <c r="AL950" s="14">
        <f t="shared" si="1092"/>
        <v>44</v>
      </c>
      <c r="AM950" s="14" t="str">
        <f t="shared" si="1063"/>
        <v>Acompanhamento de abastecimento de Kaletra.</v>
      </c>
      <c r="AN950" s="14" t="str">
        <f t="shared" si="1064"/>
        <v/>
      </c>
      <c r="AO950" s="14" t="str">
        <f t="shared" si="1065"/>
        <v/>
      </c>
      <c r="AP950" s="14" t="str">
        <f t="shared" si="1066"/>
        <v/>
      </c>
      <c r="AQ950" s="14" t="str">
        <f t="shared" si="1067"/>
        <v/>
      </c>
      <c r="AR950" s="14" t="str">
        <f t="shared" si="1068"/>
        <v/>
      </c>
    </row>
    <row r="951" spans="1:44" x14ac:dyDescent="0.25">
      <c r="A951">
        <v>1</v>
      </c>
      <c r="B951" t="s">
        <v>28</v>
      </c>
      <c r="C951">
        <v>391103</v>
      </c>
      <c r="D951" s="40">
        <v>41381.583333333299</v>
      </c>
      <c r="E951" s="40">
        <v>41381.881249999999</v>
      </c>
      <c r="F951" s="40">
        <v>41382.590277777803</v>
      </c>
      <c r="G951" t="s">
        <v>29</v>
      </c>
      <c r="H951">
        <v>60000017151554</v>
      </c>
      <c r="I951" t="s">
        <v>2672</v>
      </c>
      <c r="J951" t="s">
        <v>2673</v>
      </c>
      <c r="K951" t="s">
        <v>41</v>
      </c>
      <c r="L951">
        <v>3</v>
      </c>
      <c r="M951" t="s">
        <v>33</v>
      </c>
      <c r="N951">
        <v>60000015461254</v>
      </c>
      <c r="O951">
        <v>60000016462680</v>
      </c>
      <c r="P951">
        <v>140317000000406</v>
      </c>
      <c r="R951" t="s">
        <v>34</v>
      </c>
      <c r="S951" t="s">
        <v>35</v>
      </c>
      <c r="T951" t="s">
        <v>36</v>
      </c>
      <c r="W951" t="s">
        <v>37</v>
      </c>
      <c r="AC951" t="s">
        <v>2674</v>
      </c>
      <c r="AD951" t="s">
        <v>1445</v>
      </c>
      <c r="AE951" s="14" t="str">
        <f t="shared" si="1031"/>
        <v>#MP: trabalhei com VA para reforçar potência e barreira genética de Kaletra, principalmente para inicio de TARV com alto cd4 pois sei que ele prioriza Kaletra para imunossuprimidos. Confirmou Kaletra para esse perfil, e refere que prefere ATV pelo numero de comprimidos. solicitei que avalie possibilidade de prescrevere Kaletra pensando em paciente idoso pela penetração no SNC, e falou que procura a avaliar cada paciente. Refere que teve dois pacientes com troca de ATV para Kaletra por causa da ictéricia. Reforcei possibilidade cê tomada única diária, ainda nao tem nenhum paciente com essa posologia.#OBJ: numero de comprimidos de Kaletra.</v>
      </c>
      <c r="AF951" s="14" t="str">
        <f t="shared" si="1041"/>
        <v>#MP: trabalhei com VA para reforçar potência e barreira genética de Kaletra, principalmente para inicio de TARV com alto cd4 pois sei que ele prioriza Kaletra para imunossuprimidos. Confirmou Kaletra para esse perfil, e refere que prefere ATV pelo numero de comprimidos. solicitei que avalie possibilidade de prescrevere Kaletra pensando em paciente idoso pela penetração no SNC, e falou que procura a avaliar cada paciente. Refere que teve dois pacientes com troca de ATV para Kaletra por causa da ictéricia. Reforcei possibilidade cê tomada única diária, ainda nao tem nenhum paciente com essa posologia.#OBJ: numero de comprimidos de Kaletra.</v>
      </c>
      <c r="AG951" s="14">
        <f t="shared" si="1042"/>
        <v>1</v>
      </c>
      <c r="AH951" s="14">
        <f t="shared" ref="AH951:AL951" si="1093">IFERROR(FIND("#",$AF951,AG951+1),LEN($AF951)+1)</f>
        <v>607</v>
      </c>
      <c r="AI951" s="14">
        <f t="shared" si="1093"/>
        <v>646</v>
      </c>
      <c r="AJ951" s="14">
        <f t="shared" si="1093"/>
        <v>646</v>
      </c>
      <c r="AK951" s="14">
        <f t="shared" si="1093"/>
        <v>646</v>
      </c>
      <c r="AL951" s="14">
        <f t="shared" si="1093"/>
        <v>646</v>
      </c>
      <c r="AM951" s="14" t="str">
        <f t="shared" si="1063"/>
        <v>#MP: trabalhei com VA para reforçar potência e barreira genética de Kaletra, principalmente para inicio de TARV com alto cd4 pois sei que ele prioriza Kaletra para imunossuprimidos. Confirmou Kaletra para esse perfil, e refere que prefere ATV pelo numero de comprimidos. solicitei que avalie possibilidade de prescrevere Kaletra pensando em paciente idoso pela penetração no SNC, e falou que procura a avaliar cada paciente. Refere que teve dois pacientes com troca de ATV para Kaletra por causa da ictéricia. Reforcei possibilidade cê tomada única diária, ainda nao tem nenhum paciente com essa posologia.#</v>
      </c>
      <c r="AN951" s="14" t="str">
        <f t="shared" si="1064"/>
        <v>#OBJ: numero de comprimidos de Kaletra.</v>
      </c>
      <c r="AO951" s="14" t="str">
        <f t="shared" si="1065"/>
        <v/>
      </c>
      <c r="AP951" s="14" t="str">
        <f t="shared" si="1066"/>
        <v/>
      </c>
      <c r="AQ951" s="14" t="str">
        <f t="shared" si="1067"/>
        <v/>
      </c>
      <c r="AR951" s="14" t="str">
        <f t="shared" si="1068"/>
        <v/>
      </c>
    </row>
    <row r="952" spans="1:44" x14ac:dyDescent="0.25">
      <c r="A952">
        <v>1</v>
      </c>
      <c r="B952" t="s">
        <v>28</v>
      </c>
      <c r="C952">
        <v>391103</v>
      </c>
      <c r="D952" s="40">
        <v>41380.666666666701</v>
      </c>
      <c r="E952" s="40">
        <v>41381.8347222222</v>
      </c>
      <c r="F952" s="40">
        <v>41381.839583333298</v>
      </c>
      <c r="G952" t="s">
        <v>110</v>
      </c>
      <c r="H952">
        <v>60000016840708</v>
      </c>
      <c r="J952" t="s">
        <v>2675</v>
      </c>
      <c r="M952" t="s">
        <v>33</v>
      </c>
      <c r="N952">
        <v>60000015461254</v>
      </c>
      <c r="O952">
        <v>60000016462680</v>
      </c>
      <c r="P952">
        <v>140317000000397</v>
      </c>
      <c r="R952" t="s">
        <v>34</v>
      </c>
      <c r="S952" t="s">
        <v>35</v>
      </c>
      <c r="W952" t="s">
        <v>37</v>
      </c>
      <c r="AC952" t="s">
        <v>2676</v>
      </c>
      <c r="AD952" t="s">
        <v>1445</v>
      </c>
      <c r="AE952" s="14" t="str">
        <f t="shared" si="1031"/>
        <v>Farmacêutica relata que o CT da Bristol esta divulgando a possibilidade cê uso de ATV para gestantes, além disso insistentemente repete sobre diarréia de Kaletra e aumento de RCV. Acompanhamento de abastecimento de Kaletra.</v>
      </c>
      <c r="AF952" s="14" t="str">
        <f t="shared" si="1041"/>
        <v>Farmacêutica relata que o CT da Bristol esta divulgando a possibilidade cê uso de ATV para gestantes, além disso insistentemente repete sobre diarréia de Kaletra e aumento de RCV. Acompanhamento de abastecimento de Kaletra.</v>
      </c>
      <c r="AG952" s="14">
        <f t="shared" si="1042"/>
        <v>1</v>
      </c>
      <c r="AH952" s="14">
        <f t="shared" ref="AH952:AL952" si="1094">IFERROR(FIND("#",$AF952,AG952+1),LEN($AF952)+1)</f>
        <v>224</v>
      </c>
      <c r="AI952" s="14">
        <f t="shared" si="1094"/>
        <v>224</v>
      </c>
      <c r="AJ952" s="14">
        <f t="shared" si="1094"/>
        <v>224</v>
      </c>
      <c r="AK952" s="14">
        <f t="shared" si="1094"/>
        <v>224</v>
      </c>
      <c r="AL952" s="14">
        <f t="shared" si="1094"/>
        <v>224</v>
      </c>
      <c r="AM952" s="14" t="str">
        <f t="shared" si="1063"/>
        <v>Farmacêutica relata que o CT da Bristol esta divulgando a possibilidade cê uso de ATV para gestantes, além disso insistentemente repete sobre diarréia de Kaletra e aumento de RCV. Acompanhamento de abastecimento de Kaletra.</v>
      </c>
      <c r="AN952" s="14" t="str">
        <f t="shared" si="1064"/>
        <v/>
      </c>
      <c r="AO952" s="14" t="str">
        <f t="shared" si="1065"/>
        <v/>
      </c>
      <c r="AP952" s="14" t="str">
        <f t="shared" si="1066"/>
        <v/>
      </c>
      <c r="AQ952" s="14" t="str">
        <f t="shared" si="1067"/>
        <v/>
      </c>
      <c r="AR952" s="14" t="str">
        <f t="shared" si="1068"/>
        <v/>
      </c>
    </row>
    <row r="953" spans="1:44" x14ac:dyDescent="0.25">
      <c r="A953">
        <v>1</v>
      </c>
      <c r="B953" t="s">
        <v>28</v>
      </c>
      <c r="C953">
        <v>391103</v>
      </c>
      <c r="D953" s="40">
        <v>41380.583333333299</v>
      </c>
      <c r="E953" s="40">
        <v>41381.828472222202</v>
      </c>
      <c r="F953" s="40">
        <v>41381.839583333298</v>
      </c>
      <c r="G953" t="s">
        <v>29</v>
      </c>
      <c r="H953">
        <v>60000012399507</v>
      </c>
      <c r="I953" t="s">
        <v>2677</v>
      </c>
      <c r="J953" t="s">
        <v>2678</v>
      </c>
      <c r="K953" t="s">
        <v>41</v>
      </c>
      <c r="L953">
        <v>3</v>
      </c>
      <c r="M953" t="s">
        <v>33</v>
      </c>
      <c r="N953">
        <v>60000015461254</v>
      </c>
      <c r="O953">
        <v>60000016462680</v>
      </c>
      <c r="P953">
        <v>140317000000390</v>
      </c>
      <c r="R953" t="s">
        <v>34</v>
      </c>
      <c r="S953" t="s">
        <v>35</v>
      </c>
      <c r="T953" t="s">
        <v>36</v>
      </c>
      <c r="W953" t="s">
        <v>37</v>
      </c>
      <c r="AC953" t="s">
        <v>2679</v>
      </c>
      <c r="AD953" t="s">
        <v>1445</v>
      </c>
      <c r="AE953" s="14" t="str">
        <f t="shared" si="1031"/>
        <v>#MP: trabalhei material sobre tratamento de casais sorodiscordante, disse que já tem prestado mais atenção nesse perfil, porém ainda nao iniciou TARV para nenhum dos pacientes no ambulatório de Cambe. Reforcei Kaletra para esse perfil, pelo fato do paciente estar imunologicamente bem e assintomatico, poderá ter perda de doses e acabar resistente aos ITRNN e perder também a tomada do RTV, pois sempre e difícil iniciar TARV com medicamento de geladeira. Nao opinou sobre o material. Reforcei novas recomendações do consenso, para ele prefere Kaletra a ATV, número capacetes.#OBJ: numero de comprimidos de Kaletra, prefere ATV, sua primeira opcao e EFV.</v>
      </c>
      <c r="AF953" s="14" t="str">
        <f t="shared" si="1041"/>
        <v>#MP: trabalhei material sobre tratamento de casais sorodiscordante, disse que já tem prestado mais atenção nesse perfil, porém ainda nao iniciou TARV para nenhum dos pacientes no ambulatório de Cambe. Reforcei Kaletra para esse perfil, pelo fato do paciente estar imunologicamente bem e assintomatico, poderá ter perda de doses e acabar resistente aos ITRNN e perder também a tomada do RTV, pois sempre e difícil iniciar TARV com medicamento de geladeira. Nao opinou sobre o material. Reforcei novas recomendações do consenso, para ele prefere Kaletra a ATV, número capacetes.#OBJ: numero de comprimidos de Kaletra, prefere ATV, sua primeira opcao e EFV.</v>
      </c>
      <c r="AG953" s="14">
        <f t="shared" si="1042"/>
        <v>1</v>
      </c>
      <c r="AH953" s="14">
        <f t="shared" ref="AH953:AL953" si="1095">IFERROR(FIND("#",$AF953,AG953+1),LEN($AF953)+1)</f>
        <v>577</v>
      </c>
      <c r="AI953" s="14">
        <f t="shared" si="1095"/>
        <v>655</v>
      </c>
      <c r="AJ953" s="14">
        <f t="shared" si="1095"/>
        <v>655</v>
      </c>
      <c r="AK953" s="14">
        <f t="shared" si="1095"/>
        <v>655</v>
      </c>
      <c r="AL953" s="14">
        <f t="shared" si="1095"/>
        <v>655</v>
      </c>
      <c r="AM953" s="14" t="str">
        <f t="shared" si="1063"/>
        <v>#MP: trabalhei material sobre tratamento de casais sorodiscordante, disse que já tem prestado mais atenção nesse perfil, porém ainda nao iniciou TARV para nenhum dos pacientes no ambulatório de Cambe. Reforcei Kaletra para esse perfil, pelo fato do paciente estar imunologicamente bem e assintomatico, poderá ter perda de doses e acabar resistente aos ITRNN e perder também a tomada do RTV, pois sempre e difícil iniciar TARV com medicamento de geladeira. Nao opinou sobre o material. Reforcei novas recomendações do consenso, para ele prefere Kaletra a ATV, número capacetes.#</v>
      </c>
      <c r="AN953" s="14" t="str">
        <f t="shared" si="1064"/>
        <v>#OBJ: numero de comprimidos de Kaletra, prefere ATV, sua primeira opcao e EFV.</v>
      </c>
      <c r="AO953" s="14" t="str">
        <f t="shared" si="1065"/>
        <v/>
      </c>
      <c r="AP953" s="14" t="str">
        <f t="shared" si="1066"/>
        <v/>
      </c>
      <c r="AQ953" s="14" t="str">
        <f t="shared" si="1067"/>
        <v/>
      </c>
      <c r="AR953" s="14" t="str">
        <f t="shared" si="1068"/>
        <v/>
      </c>
    </row>
    <row r="954" spans="1:44" x14ac:dyDescent="0.25">
      <c r="A954">
        <v>1</v>
      </c>
      <c r="B954" t="s">
        <v>28</v>
      </c>
      <c r="C954">
        <v>391103</v>
      </c>
      <c r="D954" s="40">
        <v>41379.75</v>
      </c>
      <c r="E954" s="40">
        <v>41380.930555555598</v>
      </c>
      <c r="F954" s="40">
        <v>41381.787499999999</v>
      </c>
      <c r="G954" t="s">
        <v>29</v>
      </c>
      <c r="H954">
        <v>143667000000372</v>
      </c>
      <c r="I954" t="s">
        <v>2680</v>
      </c>
      <c r="J954" t="s">
        <v>2681</v>
      </c>
      <c r="M954" t="s">
        <v>33</v>
      </c>
      <c r="N954">
        <v>60000015461254</v>
      </c>
      <c r="O954">
        <v>60000016462680</v>
      </c>
      <c r="P954">
        <v>140317000000382</v>
      </c>
      <c r="R954" t="s">
        <v>34</v>
      </c>
      <c r="S954" t="s">
        <v>35</v>
      </c>
      <c r="W954" t="s">
        <v>37</v>
      </c>
      <c r="AC954" t="s">
        <v>2682</v>
      </c>
      <c r="AD954" t="s">
        <v>1445</v>
      </c>
      <c r="AE954" s="14" t="str">
        <f t="shared" si="1031"/>
        <v>#MP: entrega do guia manejo de resistência, conforme solicitação da Dra Mônica. Abordei aspectos sobre barreira genética, potência que beneficiam Kaletra. Medico recebeu material muito positivamente comentou que ira ajuda-lo bastante nas discussões dos casos clínicos com seus preceptores.</v>
      </c>
      <c r="AF954" s="14" t="str">
        <f t="shared" si="1041"/>
        <v>#MP: entrega do guia manejo de resistência, conforme solicitação da Dra Mônica. Abordei aspectos sobre barreira genética, potência que beneficiam Kaletra. Medico recebeu material muito positivamente comentou que ira ajuda-lo bastante nas discussões dos casos clínicos com seus preceptores.</v>
      </c>
      <c r="AG954" s="14">
        <f t="shared" si="1042"/>
        <v>1</v>
      </c>
      <c r="AH954" s="14">
        <f t="shared" ref="AH954:AL954" si="1096">IFERROR(FIND("#",$AF954,AG954+1),LEN($AF954)+1)</f>
        <v>290</v>
      </c>
      <c r="AI954" s="14">
        <f t="shared" si="1096"/>
        <v>290</v>
      </c>
      <c r="AJ954" s="14">
        <f t="shared" si="1096"/>
        <v>290</v>
      </c>
      <c r="AK954" s="14">
        <f t="shared" si="1096"/>
        <v>290</v>
      </c>
      <c r="AL954" s="14">
        <f t="shared" si="1096"/>
        <v>290</v>
      </c>
      <c r="AM954" s="14" t="str">
        <f t="shared" si="1063"/>
        <v>#MP: entrega do guia manejo de resistência, conforme solicitação da Dra Mônica. Abordei aspectos sobre barreira genética, potência que beneficiam Kaletra. Medico recebeu material muito positivamente comentou que ira ajuda-lo bastante nas discussões dos casos clínicos com seus preceptores.</v>
      </c>
      <c r="AN954" s="14" t="str">
        <f t="shared" si="1064"/>
        <v/>
      </c>
      <c r="AO954" s="14" t="str">
        <f t="shared" si="1065"/>
        <v/>
      </c>
      <c r="AP954" s="14" t="str">
        <f t="shared" si="1066"/>
        <v/>
      </c>
      <c r="AQ954" s="14" t="str">
        <f t="shared" si="1067"/>
        <v/>
      </c>
      <c r="AR954" s="14" t="str">
        <f t="shared" si="1068"/>
        <v/>
      </c>
    </row>
    <row r="955" spans="1:44" x14ac:dyDescent="0.25">
      <c r="A955">
        <v>1</v>
      </c>
      <c r="B955" t="s">
        <v>28</v>
      </c>
      <c r="C955">
        <v>391103</v>
      </c>
      <c r="D955" s="40">
        <v>41379.666666666701</v>
      </c>
      <c r="E955" s="40">
        <v>41380.929166666698</v>
      </c>
      <c r="F955" s="40">
        <v>41381.787499999999</v>
      </c>
      <c r="G955" t="s">
        <v>29</v>
      </c>
      <c r="H955">
        <v>60000012593615</v>
      </c>
      <c r="I955" t="s">
        <v>521</v>
      </c>
      <c r="J955" t="s">
        <v>522</v>
      </c>
      <c r="K955" t="s">
        <v>41</v>
      </c>
      <c r="L955">
        <v>3</v>
      </c>
      <c r="M955" t="s">
        <v>33</v>
      </c>
      <c r="N955">
        <v>60000015461254</v>
      </c>
      <c r="O955">
        <v>60000016462680</v>
      </c>
      <c r="P955">
        <v>140317000000375</v>
      </c>
      <c r="R955" t="s">
        <v>34</v>
      </c>
      <c r="S955" t="s">
        <v>35</v>
      </c>
      <c r="T955" t="s">
        <v>36</v>
      </c>
      <c r="W955" t="s">
        <v>37</v>
      </c>
      <c r="AC955" t="s">
        <v>2682</v>
      </c>
      <c r="AD955" t="s">
        <v>1445</v>
      </c>
      <c r="AE955" s="14" t="str">
        <f t="shared" si="1031"/>
        <v>#MP: entrega do guia manejo de resistência, conforme solicitação da Dra Mônica. Abordei aspectos sobre barreira genética, potência que beneficiam Kaletra. Medico recebeu material muito positivamente comentou que ira ajuda-lo bastante nas discussões dos casos clínicos com seus preceptores.</v>
      </c>
      <c r="AF955" s="14" t="str">
        <f t="shared" si="1041"/>
        <v>#MP: entrega do guia manejo de resistência, conforme solicitação da Dra Mônica. Abordei aspectos sobre barreira genética, potência que beneficiam Kaletra. Medico recebeu material muito positivamente comentou que ira ajuda-lo bastante nas discussões dos casos clínicos com seus preceptores.</v>
      </c>
      <c r="AG955" s="14">
        <f t="shared" si="1042"/>
        <v>1</v>
      </c>
      <c r="AH955" s="14">
        <f t="shared" ref="AH955:AL955" si="1097">IFERROR(FIND("#",$AF955,AG955+1),LEN($AF955)+1)</f>
        <v>290</v>
      </c>
      <c r="AI955" s="14">
        <f t="shared" si="1097"/>
        <v>290</v>
      </c>
      <c r="AJ955" s="14">
        <f t="shared" si="1097"/>
        <v>290</v>
      </c>
      <c r="AK955" s="14">
        <f t="shared" si="1097"/>
        <v>290</v>
      </c>
      <c r="AL955" s="14">
        <f t="shared" si="1097"/>
        <v>290</v>
      </c>
      <c r="AM955" s="14" t="str">
        <f t="shared" si="1063"/>
        <v>#MP: entrega do guia manejo de resistência, conforme solicitação da Dra Mônica. Abordei aspectos sobre barreira genética, potência que beneficiam Kaletra. Medico recebeu material muito positivamente comentou que ira ajuda-lo bastante nas discussões dos casos clínicos com seus preceptores.</v>
      </c>
      <c r="AN955" s="14" t="str">
        <f t="shared" si="1064"/>
        <v/>
      </c>
      <c r="AO955" s="14" t="str">
        <f t="shared" si="1065"/>
        <v/>
      </c>
      <c r="AP955" s="14" t="str">
        <f t="shared" si="1066"/>
        <v/>
      </c>
      <c r="AQ955" s="14" t="str">
        <f t="shared" si="1067"/>
        <v/>
      </c>
      <c r="AR955" s="14" t="str">
        <f t="shared" si="1068"/>
        <v/>
      </c>
    </row>
    <row r="956" spans="1:44" x14ac:dyDescent="0.25">
      <c r="A956">
        <v>1</v>
      </c>
      <c r="B956" t="s">
        <v>28</v>
      </c>
      <c r="C956">
        <v>391103</v>
      </c>
      <c r="D956" s="40">
        <v>41379.583333333299</v>
      </c>
      <c r="E956" s="40">
        <v>41380.914583333302</v>
      </c>
      <c r="F956" s="40">
        <v>41380.913888888899</v>
      </c>
      <c r="G956" t="s">
        <v>29</v>
      </c>
      <c r="H956">
        <v>60000012508139</v>
      </c>
      <c r="I956" t="s">
        <v>2683</v>
      </c>
      <c r="J956" t="s">
        <v>2684</v>
      </c>
      <c r="K956" t="s">
        <v>32</v>
      </c>
      <c r="L956">
        <v>3</v>
      </c>
      <c r="M956" t="s">
        <v>33</v>
      </c>
      <c r="N956">
        <v>60000015461254</v>
      </c>
      <c r="O956">
        <v>60000016462680</v>
      </c>
      <c r="P956">
        <v>143667000000852</v>
      </c>
      <c r="R956" t="s">
        <v>34</v>
      </c>
      <c r="S956" t="s">
        <v>35</v>
      </c>
      <c r="T956" t="s">
        <v>61</v>
      </c>
      <c r="W956" t="s">
        <v>37</v>
      </c>
      <c r="AC956" t="s">
        <v>2685</v>
      </c>
      <c r="AD956" t="s">
        <v>1445</v>
      </c>
      <c r="AE956" s="14" t="str">
        <f t="shared" si="1031"/>
        <v>MEDICA NAO ESTA MAIS ATENDENDO HIV CONFORME HAVIAMOS CONVERSADO. IREI MONITOARAR, SE A MEDICA VOLTAR A TRABALHAR EM ALGUM SERVICO PODEREI VOLTAR A VISITA-LA.</v>
      </c>
      <c r="AF956" s="14" t="str">
        <f t="shared" si="1041"/>
        <v>MEDICA NAO ESTA MAIS ATENDENDO HIV CONFORME HAVIAMOS CONVERSADO. IREI MONITOARAR, SE A MEDICA VOLTAR A TRABALHAR EM ALGUM SERVICO PODEREI VOLTAR A VISITA-LA.</v>
      </c>
      <c r="AG956" s="14">
        <f t="shared" si="1042"/>
        <v>1</v>
      </c>
      <c r="AH956" s="14">
        <f t="shared" ref="AH956:AL956" si="1098">IFERROR(FIND("#",$AF956,AG956+1),LEN($AF956)+1)</f>
        <v>158</v>
      </c>
      <c r="AI956" s="14">
        <f t="shared" si="1098"/>
        <v>158</v>
      </c>
      <c r="AJ956" s="14">
        <f t="shared" si="1098"/>
        <v>158</v>
      </c>
      <c r="AK956" s="14">
        <f t="shared" si="1098"/>
        <v>158</v>
      </c>
      <c r="AL956" s="14">
        <f t="shared" si="1098"/>
        <v>158</v>
      </c>
      <c r="AM956" s="14" t="str">
        <f t="shared" si="1063"/>
        <v>MEDICA NAO ESTA MAIS ATENDENDO HIV CONFORME HAVIAMOS CONVERSADO. IREI MONITOARAR, SE A MEDICA VOLTAR A TRABALHAR EM ALGUM SERVICO PODEREI VOLTAR A VISITA-LA.</v>
      </c>
      <c r="AN956" s="14" t="str">
        <f t="shared" si="1064"/>
        <v/>
      </c>
      <c r="AO956" s="14" t="str">
        <f t="shared" si="1065"/>
        <v/>
      </c>
      <c r="AP956" s="14" t="str">
        <f t="shared" si="1066"/>
        <v/>
      </c>
      <c r="AQ956" s="14" t="str">
        <f t="shared" si="1067"/>
        <v/>
      </c>
      <c r="AR956" s="14" t="str">
        <f t="shared" si="1068"/>
        <v/>
      </c>
    </row>
    <row r="957" spans="1:44" x14ac:dyDescent="0.25">
      <c r="A957">
        <v>1</v>
      </c>
      <c r="B957" t="s">
        <v>28</v>
      </c>
      <c r="C957">
        <v>391103</v>
      </c>
      <c r="D957" s="40">
        <v>41379.5</v>
      </c>
      <c r="E957" s="40">
        <v>41380.867361111101</v>
      </c>
      <c r="F957" s="40">
        <v>41381.787499999999</v>
      </c>
      <c r="G957" t="s">
        <v>29</v>
      </c>
      <c r="H957">
        <v>60000012489983</v>
      </c>
      <c r="I957" t="s">
        <v>2686</v>
      </c>
      <c r="J957" t="s">
        <v>2687</v>
      </c>
      <c r="K957" t="s">
        <v>41</v>
      </c>
      <c r="L957">
        <v>3</v>
      </c>
      <c r="M957" t="s">
        <v>33</v>
      </c>
      <c r="N957">
        <v>60000015461254</v>
      </c>
      <c r="O957">
        <v>60000016462680</v>
      </c>
      <c r="P957">
        <v>140317000000368</v>
      </c>
      <c r="R957" t="s">
        <v>34</v>
      </c>
      <c r="S957" t="s">
        <v>35</v>
      </c>
      <c r="T957" t="s">
        <v>36</v>
      </c>
      <c r="W957" t="s">
        <v>37</v>
      </c>
      <c r="AC957" t="s">
        <v>2688</v>
      </c>
      <c r="AD957" t="s">
        <v>1445</v>
      </c>
      <c r="AE957" s="14" t="str">
        <f t="shared" si="1031"/>
        <v>#MP: conversamos sobre as novas recomendações do consenso, e perguntei ao medico qual sua preferencia pára inicio de TARV, refere que normalmente inicia com EFV mas avalia o perfil e os demais pacientes acredita que tem mais ou menos o mesmo numero de pacientes com Kaletra e ATV, porém refere que tem mais trocas de ATV para Kaletra em virtude da ictérica, quanto a Kaletra raramente ocorre troca. Reforcei textomdo consenso sobre troca de ITRNN pôs falha para Kaletra, e refere que essa e a sua primeira opção.</v>
      </c>
      <c r="AF957" s="14" t="str">
        <f t="shared" si="1041"/>
        <v>#MP: conversamos sobre as novas recomendações do consenso, e perguntei ao medico qual sua preferencia pára inicio de TARV, refere que normalmente inicia com EFV mas avalia o perfil e os demais pacientes acredita que tem mais ou menos o mesmo numero de pacientes com Kaletra e ATV, porém refere que tem mais trocas de ATV para Kaletra em virtude da ictérica, quanto a Kaletra raramente ocorre troca. Reforcei textomdo consenso sobre troca de ITRNN pôs falha para Kaletra, e refere que essa e a sua primeira opção.</v>
      </c>
      <c r="AG957" s="14">
        <f t="shared" si="1042"/>
        <v>1</v>
      </c>
      <c r="AH957" s="14">
        <f t="shared" ref="AH957:AL957" si="1099">IFERROR(FIND("#",$AF957,AG957+1),LEN($AF957)+1)</f>
        <v>513</v>
      </c>
      <c r="AI957" s="14">
        <f t="shared" si="1099"/>
        <v>513</v>
      </c>
      <c r="AJ957" s="14">
        <f t="shared" si="1099"/>
        <v>513</v>
      </c>
      <c r="AK957" s="14">
        <f t="shared" si="1099"/>
        <v>513</v>
      </c>
      <c r="AL957" s="14">
        <f t="shared" si="1099"/>
        <v>513</v>
      </c>
      <c r="AM957" s="14" t="str">
        <f t="shared" si="1063"/>
        <v>#MP: conversamos sobre as novas recomendações do consenso, e perguntei ao medico qual sua preferencia pára inicio de TARV, refere que normalmente inicia com EFV mas avalia o perfil e os demais pacientes acredita que tem mais ou menos o mesmo numero de pacientes com Kaletra e ATV, porém refere que tem mais trocas de ATV para Kaletra em virtude da ictérica, quanto a Kaletra raramente ocorre troca. Reforcei textomdo consenso sobre troca de ITRNN pôs falha para Kaletra, e refere que essa e a sua primeira opção.</v>
      </c>
      <c r="AN957" s="14" t="str">
        <f t="shared" si="1064"/>
        <v/>
      </c>
      <c r="AO957" s="14" t="str">
        <f t="shared" si="1065"/>
        <v/>
      </c>
      <c r="AP957" s="14" t="str">
        <f t="shared" si="1066"/>
        <v/>
      </c>
      <c r="AQ957" s="14" t="str">
        <f t="shared" si="1067"/>
        <v/>
      </c>
      <c r="AR957" s="14" t="str">
        <f t="shared" si="1068"/>
        <v/>
      </c>
    </row>
    <row r="958" spans="1:44" x14ac:dyDescent="0.25">
      <c r="A958">
        <v>1</v>
      </c>
      <c r="B958" t="s">
        <v>28</v>
      </c>
      <c r="C958">
        <v>391103</v>
      </c>
      <c r="D958" s="40">
        <v>41379.416666666701</v>
      </c>
      <c r="E958" s="40">
        <v>41380.866666666698</v>
      </c>
      <c r="F958" s="40">
        <v>41381.787499999999</v>
      </c>
      <c r="G958" t="s">
        <v>29</v>
      </c>
      <c r="H958">
        <v>60000012405203</v>
      </c>
      <c r="I958" t="s">
        <v>2689</v>
      </c>
      <c r="J958" t="s">
        <v>2690</v>
      </c>
      <c r="K958" t="s">
        <v>32</v>
      </c>
      <c r="L958">
        <v>3</v>
      </c>
      <c r="M958" t="s">
        <v>33</v>
      </c>
      <c r="N958">
        <v>60000015461254</v>
      </c>
      <c r="O958">
        <v>60000016462680</v>
      </c>
      <c r="P958">
        <v>140317000000361</v>
      </c>
      <c r="R958" t="s">
        <v>34</v>
      </c>
      <c r="S958" t="s">
        <v>35</v>
      </c>
      <c r="T958" t="s">
        <v>36</v>
      </c>
      <c r="W958" t="s">
        <v>37</v>
      </c>
      <c r="AC958" t="s">
        <v>2691</v>
      </c>
      <c r="AD958" t="s">
        <v>1445</v>
      </c>
      <c r="AE958" s="14" t="str">
        <f t="shared" si="1031"/>
        <v>#MP: recebeu positivamente o material sobre casais sorodiscordantes, tem sempre avaliado dentre os seus pacientes a possibilidade de prescrever ARV para esse perfil, porém sempre procura saber se o paciente esta disposto a iniciar TARV, caso contrario aguarda outras consultas e vai trabalhandoma questão. Sua preferencia e pelo uso de EFV como primeiro tratamento, e se o perfil nao se adequar avalia entre os IPs, deixou bem claro que individualiza a prescrição. Entao conversamos sobre a recomendação do consenso sobre a falha de ITRNN e o uso de Kaletra, e se mostrou muito positivo a colocação. Quanto as gestantes já conversava com os residentes sobre a possibilidade de nao interromper o tratamento pôs parto.</v>
      </c>
      <c r="AF958" s="14" t="str">
        <f t="shared" si="1041"/>
        <v>#MP: recebeu positivamente o material sobre casais sorodiscordantes, tem sempre avaliado dentre os seus pacientes a possibilidade de prescrever ARV para esse perfil, porém sempre procura saber se o paciente esta disposto a iniciar TARV, caso contrario aguarda outras consultas e vai trabalhandoma questão. Sua preferencia e pelo uso de EFV como primeiro tratamento, e se o perfil nao se adequar avalia entre os IPs, deixou bem claro que individualiza a prescrição. Entao conversamos sobre a recomendação do consenso sobre a falha de ITRNN e o uso de Kaletra, e se mostrou muito positivo a colocação. Quanto as gestantes já conversava com os residentes sobre a possibilidade de nao interromper o tratamento pôs parto.</v>
      </c>
      <c r="AG958" s="14">
        <f t="shared" si="1042"/>
        <v>1</v>
      </c>
      <c r="AH958" s="14">
        <f t="shared" ref="AH958:AL958" si="1100">IFERROR(FIND("#",$AF958,AG958+1),LEN($AF958)+1)</f>
        <v>717</v>
      </c>
      <c r="AI958" s="14">
        <f t="shared" si="1100"/>
        <v>717</v>
      </c>
      <c r="AJ958" s="14">
        <f t="shared" si="1100"/>
        <v>717</v>
      </c>
      <c r="AK958" s="14">
        <f t="shared" si="1100"/>
        <v>717</v>
      </c>
      <c r="AL958" s="14">
        <f t="shared" si="1100"/>
        <v>717</v>
      </c>
      <c r="AM958" s="14" t="str">
        <f t="shared" si="1063"/>
        <v>#MP: recebeu positivamente o material sobre casais sorodiscordantes, tem sempre avaliado dentre os seus pacientes a possibilidade de prescrever ARV para esse perfil, porém sempre procura saber se o paciente esta disposto a iniciar TARV, caso contrario aguarda outras consultas e vai trabalhandoma questão. Sua preferencia e pelo uso de EFV como primeiro tratamento, e se o perfil nao se adequar avalia entre os IPs, deixou bem claro que individualiza a prescrição. Entao conversamos sobre a recomendação do consenso sobre a falha de ITRNN e o uso de Kaletra, e se mostrou muito positivo a colocação. Quanto as gestantes já conversava com os residentes sobre a possibilidade de nao interromper o tratamento pôs parto.</v>
      </c>
      <c r="AN958" s="14" t="str">
        <f t="shared" si="1064"/>
        <v/>
      </c>
      <c r="AO958" s="14" t="str">
        <f t="shared" si="1065"/>
        <v/>
      </c>
      <c r="AP958" s="14" t="str">
        <f t="shared" si="1066"/>
        <v/>
      </c>
      <c r="AQ958" s="14" t="str">
        <f t="shared" si="1067"/>
        <v/>
      </c>
      <c r="AR958" s="14" t="str">
        <f t="shared" si="1068"/>
        <v/>
      </c>
    </row>
    <row r="959" spans="1:44" x14ac:dyDescent="0.25">
      <c r="A959">
        <v>1</v>
      </c>
      <c r="B959" t="s">
        <v>28</v>
      </c>
      <c r="C959">
        <v>391103</v>
      </c>
      <c r="D959" s="40">
        <v>41379.333333333299</v>
      </c>
      <c r="E959" s="40">
        <v>41380.865277777797</v>
      </c>
      <c r="F959" s="40">
        <v>41381.787499999999</v>
      </c>
      <c r="G959" t="s">
        <v>29</v>
      </c>
      <c r="H959">
        <v>60000012549223</v>
      </c>
      <c r="I959" t="s">
        <v>2692</v>
      </c>
      <c r="J959" t="s">
        <v>2693</v>
      </c>
      <c r="K959" t="s">
        <v>32</v>
      </c>
      <c r="L959">
        <v>3</v>
      </c>
      <c r="M959" t="s">
        <v>33</v>
      </c>
      <c r="N959">
        <v>60000015461254</v>
      </c>
      <c r="O959">
        <v>60000016462680</v>
      </c>
      <c r="P959">
        <v>140317000000354</v>
      </c>
      <c r="R959" t="s">
        <v>34</v>
      </c>
      <c r="S959" t="s">
        <v>35</v>
      </c>
      <c r="T959" t="s">
        <v>36</v>
      </c>
      <c r="W959" t="s">
        <v>37</v>
      </c>
      <c r="AC959" t="s">
        <v>2694</v>
      </c>
      <c r="AD959" t="s">
        <v>1445</v>
      </c>
      <c r="AE959" s="14" t="str">
        <f t="shared" si="1031"/>
        <v>#MP: gostou do material sobre tratamento de casais sorodiscordantes, porém salientou que nao tem nenhum paciente com esse perfil, os pacientes de consultório, são poucos, do Hospital de Clinicas ele fica no ambulatório na Terça a tarde, alguns pacientes já chegam, após internação com prescrica de ARV, e outros ele inicia. Concorda com o consenso em iniciar TARV precoce, sua opinião e a de testar e tratar, o que diminuiria muito o numero de pacientes a longo prazo. Reforcei dados do estudo 720, percebe Kaletra com uma excelente droga, refere que prescreve Kaletra principalmente em função da boa penetração no SNC, rápida reconstituição imune e dependendo da comodidade associada. Reforcei dados do consenso sobre resgate de ITRNN por Kaletra.*solicitou visita ao gineco/obstetra do hospital de Clinica, pois tem interrompido o tratamento pôs parto das gestantes.</v>
      </c>
      <c r="AF959" s="14" t="str">
        <f t="shared" si="1041"/>
        <v>#MP: gostou do material sobre tratamento de casais sorodiscordantes, porém salientou que nao tem nenhum paciente com esse perfil, os pacientes de consultório, são poucos, do Hospital de Clinicas ele fica no ambulatório na Terça a tarde, alguns pacientes já chegam, após internação com prescrica de ARV, e outros ele inicia. Concorda com o consenso em iniciar TARV precoce, sua opinião e a de testar e tratar, o que diminuiria muito o numero de pacientes a longo prazo. Reforcei dados do estudo 720, percebe Kaletra com uma excelente droga, refere que prescreve Kaletra principalmente em função da boa penetração no SNC, rápida reconstituição imune e dependendo da comodidade associada. Reforcei dados do consenso sobre resgate de ITRNN por Kaletra.*solicitou visita ao gineco/obstetra do hospital de Clinica, pois tem interrompido o tratamento pôs parto das gestantes.</v>
      </c>
      <c r="AG959" s="14">
        <f t="shared" si="1042"/>
        <v>1</v>
      </c>
      <c r="AH959" s="14">
        <f t="shared" ref="AH959:AL959" si="1101">IFERROR(FIND("#",$AF959,AG959+1),LEN($AF959)+1)</f>
        <v>869</v>
      </c>
      <c r="AI959" s="14">
        <f t="shared" si="1101"/>
        <v>869</v>
      </c>
      <c r="AJ959" s="14">
        <f t="shared" si="1101"/>
        <v>869</v>
      </c>
      <c r="AK959" s="14">
        <f t="shared" si="1101"/>
        <v>869</v>
      </c>
      <c r="AL959" s="14">
        <f t="shared" si="1101"/>
        <v>869</v>
      </c>
      <c r="AM959" s="14" t="str">
        <f t="shared" si="1063"/>
        <v>#MP: gostou do material sobre tratamento de casais sorodiscordantes, porém salientou que nao tem nenhum paciente com esse perfil, os pacientes de consultório, são poucos, do Hospital de Clinicas ele fica no ambulatório na Terça a tarde, alguns pacientes já chegam, após internação com prescrica de ARV, e outros ele inicia. Concorda com o consenso em iniciar TARV precoce, sua opinião e a de testar e tratar, o que diminuiria muito o numero de pacientes a longo prazo. Reforcei dados do estudo 720, percebe Kaletra com uma excelente droga, refere que prescreve Kaletra principalmente em função da boa penetração no SNC, rápida reconstituição imune e dependendo da comodidade associada. Reforcei dados do consenso sobre resgate de ITRNN por Kaletra.*solicitou visita ao gineco/obstetra do hospital de Clinica, pois tem interrompido o tratamento pôs parto das gestantes.</v>
      </c>
      <c r="AN959" s="14" t="str">
        <f t="shared" si="1064"/>
        <v/>
      </c>
      <c r="AO959" s="14" t="str">
        <f t="shared" si="1065"/>
        <v/>
      </c>
      <c r="AP959" s="14" t="str">
        <f t="shared" si="1066"/>
        <v/>
      </c>
      <c r="AQ959" s="14" t="str">
        <f t="shared" si="1067"/>
        <v/>
      </c>
      <c r="AR959" s="14" t="str">
        <f t="shared" si="1068"/>
        <v/>
      </c>
    </row>
    <row r="960" spans="1:44" x14ac:dyDescent="0.25">
      <c r="A960">
        <v>1</v>
      </c>
      <c r="B960" t="s">
        <v>28</v>
      </c>
      <c r="C960">
        <v>391103</v>
      </c>
      <c r="D960" s="40">
        <v>41376.75</v>
      </c>
      <c r="E960" s="40">
        <v>41376.953472222202</v>
      </c>
      <c r="F960" s="40">
        <v>41376.9194444444</v>
      </c>
      <c r="G960" t="s">
        <v>29</v>
      </c>
      <c r="H960">
        <v>60000012477875</v>
      </c>
      <c r="I960" t="s">
        <v>2695</v>
      </c>
      <c r="J960" t="s">
        <v>2696</v>
      </c>
      <c r="K960" t="s">
        <v>32</v>
      </c>
      <c r="L960">
        <v>4</v>
      </c>
      <c r="M960" t="s">
        <v>33</v>
      </c>
      <c r="N960">
        <v>60000015461254</v>
      </c>
      <c r="O960">
        <v>60000016462680</v>
      </c>
      <c r="P960">
        <v>140317000000316</v>
      </c>
      <c r="R960" t="s">
        <v>34</v>
      </c>
      <c r="S960" t="s">
        <v>35</v>
      </c>
      <c r="T960" t="s">
        <v>36</v>
      </c>
      <c r="W960" t="s">
        <v>37</v>
      </c>
      <c r="AC960" t="s">
        <v>2697</v>
      </c>
      <c r="AD960" t="s">
        <v>1445</v>
      </c>
      <c r="AE960" s="14" t="str">
        <f t="shared" si="1031"/>
        <v>* como sei que o medico sairá de ferias estive no,consultório para averiguar se poderá participar do nosso evento do dia 09 de maio, estará de ferias a partir comida 10, então poderá participar. Farei nova visita para trabalhar material promocional.</v>
      </c>
      <c r="AF960" s="14" t="str">
        <f t="shared" si="1041"/>
        <v>* como sei que o medico sairá de ferias estive no,consultório para averiguar se poderá participar do nosso evento do dia 09 de maio, estará de ferias a partir comida 10, então poderá participar. Farei nova visita para trabalhar material promocional.</v>
      </c>
      <c r="AG960" s="14">
        <f t="shared" si="1042"/>
        <v>1</v>
      </c>
      <c r="AH960" s="14">
        <f t="shared" ref="AH960:AL960" si="1102">IFERROR(FIND("#",$AF960,AG960+1),LEN($AF960)+1)</f>
        <v>250</v>
      </c>
      <c r="AI960" s="14">
        <f t="shared" si="1102"/>
        <v>250</v>
      </c>
      <c r="AJ960" s="14">
        <f t="shared" si="1102"/>
        <v>250</v>
      </c>
      <c r="AK960" s="14">
        <f t="shared" si="1102"/>
        <v>250</v>
      </c>
      <c r="AL960" s="14">
        <f t="shared" si="1102"/>
        <v>250</v>
      </c>
      <c r="AM960" s="14" t="str">
        <f t="shared" si="1063"/>
        <v>* como sei que o medico sairá de ferias estive no,consultório para averiguar se poderá participar do nosso evento do dia 09 de maio, estará de ferias a partir comida 10, então poderá participar. Farei nova visita para trabalhar material promocional.</v>
      </c>
      <c r="AN960" s="14" t="str">
        <f t="shared" si="1064"/>
        <v/>
      </c>
      <c r="AO960" s="14" t="str">
        <f t="shared" si="1065"/>
        <v/>
      </c>
      <c r="AP960" s="14" t="str">
        <f t="shared" si="1066"/>
        <v/>
      </c>
      <c r="AQ960" s="14" t="str">
        <f t="shared" si="1067"/>
        <v/>
      </c>
      <c r="AR960" s="14" t="str">
        <f t="shared" si="1068"/>
        <v/>
      </c>
    </row>
    <row r="961" spans="1:44" x14ac:dyDescent="0.25">
      <c r="A961">
        <v>1</v>
      </c>
      <c r="B961" t="s">
        <v>28</v>
      </c>
      <c r="C961">
        <v>391103</v>
      </c>
      <c r="D961" s="40">
        <v>41376.666666666701</v>
      </c>
      <c r="E961" s="40">
        <v>41376.949305555601</v>
      </c>
      <c r="F961" s="40">
        <v>41376.909027777801</v>
      </c>
      <c r="G961" t="s">
        <v>29</v>
      </c>
      <c r="H961">
        <v>60000017152582</v>
      </c>
      <c r="I961" t="s">
        <v>2698</v>
      </c>
      <c r="J961" t="s">
        <v>2699</v>
      </c>
      <c r="K961" t="s">
        <v>32</v>
      </c>
      <c r="L961">
        <v>6</v>
      </c>
      <c r="M961" t="s">
        <v>33</v>
      </c>
      <c r="N961">
        <v>60000015461254</v>
      </c>
      <c r="O961">
        <v>60000016462680</v>
      </c>
      <c r="P961">
        <v>140317000000309</v>
      </c>
      <c r="R961" t="s">
        <v>34</v>
      </c>
      <c r="S961" t="s">
        <v>35</v>
      </c>
      <c r="T961" t="s">
        <v>36</v>
      </c>
      <c r="W961" t="s">
        <v>37</v>
      </c>
      <c r="AC961" t="s">
        <v>2700</v>
      </c>
      <c r="AD961" t="s">
        <v>1445</v>
      </c>
      <c r="AE961" s="14" t="str">
        <f t="shared" si="1031"/>
        <v>* reunião para acertar detalhes do evento cientifico do dia 09 de maio com aula da DraErika Ferrari, a SPI ira apoiar o evento ajudando na divulgação e convidando algumas pessoas em especifico.</v>
      </c>
      <c r="AF961" s="14" t="str">
        <f t="shared" si="1041"/>
        <v>* reunião para acertar detalhes do evento cientifico do dia 09 de maio com aula da DraErika Ferrari, a SPI ira apoiar o evento ajudando na divulgação e convidando algumas pessoas em especifico.</v>
      </c>
      <c r="AG961" s="14">
        <f t="shared" si="1042"/>
        <v>1</v>
      </c>
      <c r="AH961" s="14">
        <f t="shared" ref="AH961:AL961" si="1103">IFERROR(FIND("#",$AF961,AG961+1),LEN($AF961)+1)</f>
        <v>194</v>
      </c>
      <c r="AI961" s="14">
        <f t="shared" si="1103"/>
        <v>194</v>
      </c>
      <c r="AJ961" s="14">
        <f t="shared" si="1103"/>
        <v>194</v>
      </c>
      <c r="AK961" s="14">
        <f t="shared" si="1103"/>
        <v>194</v>
      </c>
      <c r="AL961" s="14">
        <f t="shared" si="1103"/>
        <v>194</v>
      </c>
      <c r="AM961" s="14" t="str">
        <f t="shared" si="1063"/>
        <v>* reunião para acertar detalhes do evento cientifico do dia 09 de maio com aula da DraErika Ferrari, a SPI ira apoiar o evento ajudando na divulgação e convidando algumas pessoas em especifico.</v>
      </c>
      <c r="AN961" s="14" t="str">
        <f t="shared" si="1064"/>
        <v/>
      </c>
      <c r="AO961" s="14" t="str">
        <f t="shared" si="1065"/>
        <v/>
      </c>
      <c r="AP961" s="14" t="str">
        <f t="shared" si="1066"/>
        <v/>
      </c>
      <c r="AQ961" s="14" t="str">
        <f t="shared" si="1067"/>
        <v/>
      </c>
      <c r="AR961" s="14" t="str">
        <f t="shared" si="1068"/>
        <v/>
      </c>
    </row>
    <row r="962" spans="1:44" x14ac:dyDescent="0.25">
      <c r="A962">
        <v>1</v>
      </c>
      <c r="B962" t="s">
        <v>28</v>
      </c>
      <c r="C962">
        <v>391103</v>
      </c>
      <c r="D962" s="40">
        <v>41376.583333333299</v>
      </c>
      <c r="E962" s="40">
        <v>41376.945138888899</v>
      </c>
      <c r="F962" s="40">
        <v>41376.909027777801</v>
      </c>
      <c r="G962" t="s">
        <v>29</v>
      </c>
      <c r="H962">
        <v>60000012261863</v>
      </c>
      <c r="I962" t="s">
        <v>2701</v>
      </c>
      <c r="J962" t="s">
        <v>2702</v>
      </c>
      <c r="K962" t="s">
        <v>41</v>
      </c>
      <c r="L962">
        <v>3</v>
      </c>
      <c r="M962" t="s">
        <v>33</v>
      </c>
      <c r="N962">
        <v>60000015461254</v>
      </c>
      <c r="O962">
        <v>60000016462680</v>
      </c>
      <c r="P962">
        <v>140317000000302</v>
      </c>
      <c r="R962" t="s">
        <v>34</v>
      </c>
      <c r="S962" t="s">
        <v>35</v>
      </c>
      <c r="T962" t="s">
        <v>36</v>
      </c>
      <c r="W962" t="s">
        <v>37</v>
      </c>
      <c r="AC962" t="s">
        <v>2703</v>
      </c>
      <c r="AD962" t="s">
        <v>1445</v>
      </c>
      <c r="AE962" s="14" t="str">
        <f t="shared" ref="AE962:AE1025" si="1104">SUBSTITUTE(AC962,"# ","#")</f>
        <v>#MP: entrega do guia de manejo de resistência, conforme solicitação da Dra Mônica. Abordei aspectos sobre barreira genética, potência que beneficiam Kaletra. Medico recebeu o material muito positivamente e comentou que ira ajuda-lo bastante nas discussões dos casos clínicos com seus preceptores. Relata que após a Dra Mônica ter iniciado trabalho no ambulatoriomde HIV estão aprendendo varias formas de avaliar os pacientes, inicio de TARV, trocar de ARVs, tem sido uma experiência muito enriquecedora.</v>
      </c>
      <c r="AF962" s="14" t="str">
        <f t="shared" si="1041"/>
        <v>#MP: entrega do guia de manejo de resistência, conforme solicitação da Dra Mônica. Abordei aspectos sobre barreira genética, potência que beneficiam Kaletra. Medico recebeu o material muito positivamente e comentou que ira ajuda-lo bastante nas discussões dos casos clínicos com seus preceptores. Relata que após a Dra Mônica ter iniciado trabalho no ambulatoriomde HIV estão aprendendo varias formas de avaliar os pacientes, inicio de TARV, trocar de ARVs, tem sido uma experiência muito enriquecedora.</v>
      </c>
      <c r="AG962" s="14">
        <f t="shared" si="1042"/>
        <v>1</v>
      </c>
      <c r="AH962" s="14">
        <f t="shared" ref="AH962:AL962" si="1105">IFERROR(FIND("#",$AF962,AG962+1),LEN($AF962)+1)</f>
        <v>504</v>
      </c>
      <c r="AI962" s="14">
        <f t="shared" si="1105"/>
        <v>504</v>
      </c>
      <c r="AJ962" s="14">
        <f t="shared" si="1105"/>
        <v>504</v>
      </c>
      <c r="AK962" s="14">
        <f t="shared" si="1105"/>
        <v>504</v>
      </c>
      <c r="AL962" s="14">
        <f t="shared" si="1105"/>
        <v>504</v>
      </c>
      <c r="AM962" s="14" t="str">
        <f t="shared" si="1063"/>
        <v>#MP: entrega do guia de manejo de resistência, conforme solicitação da Dra Mônica. Abordei aspectos sobre barreira genética, potência que beneficiam Kaletra. Medico recebeu o material muito positivamente e comentou que ira ajuda-lo bastante nas discussões dos casos clínicos com seus preceptores. Relata que após a Dra Mônica ter iniciado trabalho no ambulatoriomde HIV estão aprendendo varias formas de avaliar os pacientes, inicio de TARV, trocar de ARVs, tem sido uma experiência muito enriquecedora.</v>
      </c>
      <c r="AN962" s="14" t="str">
        <f t="shared" si="1064"/>
        <v/>
      </c>
      <c r="AO962" s="14" t="str">
        <f t="shared" si="1065"/>
        <v/>
      </c>
      <c r="AP962" s="14" t="str">
        <f t="shared" si="1066"/>
        <v/>
      </c>
      <c r="AQ962" s="14" t="str">
        <f t="shared" si="1067"/>
        <v/>
      </c>
      <c r="AR962" s="14" t="str">
        <f t="shared" si="1068"/>
        <v/>
      </c>
    </row>
    <row r="963" spans="1:44" x14ac:dyDescent="0.25">
      <c r="A963">
        <v>1</v>
      </c>
      <c r="B963" t="s">
        <v>28</v>
      </c>
      <c r="C963">
        <v>391103</v>
      </c>
      <c r="D963" s="40">
        <v>41376.5</v>
      </c>
      <c r="E963" s="40">
        <v>41376.943055555603</v>
      </c>
      <c r="F963" s="40">
        <v>41376.909027777801</v>
      </c>
      <c r="G963" t="s">
        <v>29</v>
      </c>
      <c r="H963">
        <v>60000017151038</v>
      </c>
      <c r="I963" t="s">
        <v>2704</v>
      </c>
      <c r="J963" t="s">
        <v>2705</v>
      </c>
      <c r="K963" t="s">
        <v>45</v>
      </c>
      <c r="L963">
        <v>3</v>
      </c>
      <c r="M963" t="s">
        <v>33</v>
      </c>
      <c r="N963">
        <v>60000015461254</v>
      </c>
      <c r="O963">
        <v>60000016462680</v>
      </c>
      <c r="P963">
        <v>140317000000295</v>
      </c>
      <c r="R963" t="s">
        <v>34</v>
      </c>
      <c r="S963" t="s">
        <v>35</v>
      </c>
      <c r="T963" t="s">
        <v>36</v>
      </c>
      <c r="W963" t="s">
        <v>37</v>
      </c>
      <c r="AC963" t="s">
        <v>2703</v>
      </c>
      <c r="AD963" t="s">
        <v>1445</v>
      </c>
      <c r="AE963" s="14" t="str">
        <f t="shared" si="1104"/>
        <v>#MP: entrega do guia de manejo de resistência, conforme solicitação da Dra Mônica. Abordei aspectos sobre barreira genética, potência que beneficiam Kaletra. Medico recebeu o material muito positivamente e comentou que ira ajuda-lo bastante nas discussões dos casos clínicos com seus preceptores. Relata que após a Dra Mônica ter iniciado trabalho no ambulatoriomde HIV estão aprendendo varias formas de avaliar os pacientes, inicio de TARV, trocar de ARVs, tem sido uma experiência muito enriquecedora.</v>
      </c>
      <c r="AF963" s="14" t="str">
        <f t="shared" si="1041"/>
        <v>#MP: entrega do guia de manejo de resistência, conforme solicitação da Dra Mônica. Abordei aspectos sobre barreira genética, potência que beneficiam Kaletra. Medico recebeu o material muito positivamente e comentou que ira ajuda-lo bastante nas discussões dos casos clínicos com seus preceptores. Relata que após a Dra Mônica ter iniciado trabalho no ambulatoriomde HIV estão aprendendo varias formas de avaliar os pacientes, inicio de TARV, trocar de ARVs, tem sido uma experiência muito enriquecedora.</v>
      </c>
      <c r="AG963" s="14">
        <f t="shared" si="1042"/>
        <v>1</v>
      </c>
      <c r="AH963" s="14">
        <f t="shared" ref="AH963:AL963" si="1106">IFERROR(FIND("#",$AF963,AG963+1),LEN($AF963)+1)</f>
        <v>504</v>
      </c>
      <c r="AI963" s="14">
        <f t="shared" si="1106"/>
        <v>504</v>
      </c>
      <c r="AJ963" s="14">
        <f t="shared" si="1106"/>
        <v>504</v>
      </c>
      <c r="AK963" s="14">
        <f t="shared" si="1106"/>
        <v>504</v>
      </c>
      <c r="AL963" s="14">
        <f t="shared" si="1106"/>
        <v>504</v>
      </c>
      <c r="AM963" s="14" t="str">
        <f t="shared" si="1063"/>
        <v>#MP: entrega do guia de manejo de resistência, conforme solicitação da Dra Mônica. Abordei aspectos sobre barreira genética, potência que beneficiam Kaletra. Medico recebeu o material muito positivamente e comentou que ira ajuda-lo bastante nas discussões dos casos clínicos com seus preceptores. Relata que após a Dra Mônica ter iniciado trabalho no ambulatoriomde HIV estão aprendendo varias formas de avaliar os pacientes, inicio de TARV, trocar de ARVs, tem sido uma experiência muito enriquecedora.</v>
      </c>
      <c r="AN963" s="14" t="str">
        <f t="shared" si="1064"/>
        <v/>
      </c>
      <c r="AO963" s="14" t="str">
        <f t="shared" si="1065"/>
        <v/>
      </c>
      <c r="AP963" s="14" t="str">
        <f t="shared" si="1066"/>
        <v/>
      </c>
      <c r="AQ963" s="14" t="str">
        <f t="shared" si="1067"/>
        <v/>
      </c>
      <c r="AR963" s="14" t="str">
        <f t="shared" si="1068"/>
        <v/>
      </c>
    </row>
    <row r="964" spans="1:44" x14ac:dyDescent="0.25">
      <c r="A964">
        <v>1</v>
      </c>
      <c r="B964" t="s">
        <v>28</v>
      </c>
      <c r="C964">
        <v>391103</v>
      </c>
      <c r="D964" s="40">
        <v>41376.458333333299</v>
      </c>
      <c r="E964" s="40">
        <v>41376.731249999997</v>
      </c>
      <c r="F964" s="40">
        <v>41376.909027777801</v>
      </c>
      <c r="G964" t="s">
        <v>29</v>
      </c>
      <c r="H964">
        <v>60000012262139</v>
      </c>
      <c r="I964" t="s">
        <v>2706</v>
      </c>
      <c r="J964" t="s">
        <v>2707</v>
      </c>
      <c r="K964" t="s">
        <v>41</v>
      </c>
      <c r="L964">
        <v>3</v>
      </c>
      <c r="M964" t="s">
        <v>33</v>
      </c>
      <c r="N964">
        <v>60000015461254</v>
      </c>
      <c r="O964">
        <v>60000016462680</v>
      </c>
      <c r="P964">
        <v>140317000000286</v>
      </c>
      <c r="R964" t="s">
        <v>34</v>
      </c>
      <c r="S964" t="s">
        <v>35</v>
      </c>
      <c r="T964" t="s">
        <v>36</v>
      </c>
      <c r="W964" t="s">
        <v>37</v>
      </c>
      <c r="AC964" t="s">
        <v>2703</v>
      </c>
      <c r="AD964" t="s">
        <v>1445</v>
      </c>
      <c r="AE964" s="14" t="str">
        <f t="shared" si="1104"/>
        <v>#MP: entrega do guia de manejo de resistência, conforme solicitação da Dra Mônica. Abordei aspectos sobre barreira genética, potência que beneficiam Kaletra. Medico recebeu o material muito positivamente e comentou que ira ajuda-lo bastante nas discussões dos casos clínicos com seus preceptores. Relata que após a Dra Mônica ter iniciado trabalho no ambulatoriomde HIV estão aprendendo varias formas de avaliar os pacientes, inicio de TARV, trocar de ARVs, tem sido uma experiência muito enriquecedora.</v>
      </c>
      <c r="AF964" s="14" t="str">
        <f t="shared" si="1041"/>
        <v>#MP: entrega do guia de manejo de resistência, conforme solicitação da Dra Mônica. Abordei aspectos sobre barreira genética, potência que beneficiam Kaletra. Medico recebeu o material muito positivamente e comentou que ira ajuda-lo bastante nas discussões dos casos clínicos com seus preceptores. Relata que após a Dra Mônica ter iniciado trabalho no ambulatoriomde HIV estão aprendendo varias formas de avaliar os pacientes, inicio de TARV, trocar de ARVs, tem sido uma experiência muito enriquecedora.</v>
      </c>
      <c r="AG964" s="14">
        <f t="shared" si="1042"/>
        <v>1</v>
      </c>
      <c r="AH964" s="14">
        <f t="shared" ref="AH964:AL964" si="1107">IFERROR(FIND("#",$AF964,AG964+1),LEN($AF964)+1)</f>
        <v>504</v>
      </c>
      <c r="AI964" s="14">
        <f t="shared" si="1107"/>
        <v>504</v>
      </c>
      <c r="AJ964" s="14">
        <f t="shared" si="1107"/>
        <v>504</v>
      </c>
      <c r="AK964" s="14">
        <f t="shared" si="1107"/>
        <v>504</v>
      </c>
      <c r="AL964" s="14">
        <f t="shared" si="1107"/>
        <v>504</v>
      </c>
      <c r="AM964" s="14" t="str">
        <f t="shared" si="1063"/>
        <v>#MP: entrega do guia de manejo de resistência, conforme solicitação da Dra Mônica. Abordei aspectos sobre barreira genética, potência que beneficiam Kaletra. Medico recebeu o material muito positivamente e comentou que ira ajuda-lo bastante nas discussões dos casos clínicos com seus preceptores. Relata que após a Dra Mônica ter iniciado trabalho no ambulatoriomde HIV estão aprendendo varias formas de avaliar os pacientes, inicio de TARV, trocar de ARVs, tem sido uma experiência muito enriquecedora.</v>
      </c>
      <c r="AN964" s="14" t="str">
        <f t="shared" si="1064"/>
        <v/>
      </c>
      <c r="AO964" s="14" t="str">
        <f t="shared" si="1065"/>
        <v/>
      </c>
      <c r="AP964" s="14" t="str">
        <f t="shared" si="1066"/>
        <v/>
      </c>
      <c r="AQ964" s="14" t="str">
        <f t="shared" si="1067"/>
        <v/>
      </c>
      <c r="AR964" s="14" t="str">
        <f t="shared" si="1068"/>
        <v/>
      </c>
    </row>
    <row r="965" spans="1:44" x14ac:dyDescent="0.25">
      <c r="A965">
        <v>1</v>
      </c>
      <c r="B965" t="s">
        <v>28</v>
      </c>
      <c r="C965">
        <v>391103</v>
      </c>
      <c r="D965" s="40">
        <v>41376.395833333299</v>
      </c>
      <c r="E965" s="40">
        <v>41376.727083333302</v>
      </c>
      <c r="F965" s="40">
        <v>41376.898611111101</v>
      </c>
      <c r="G965" t="s">
        <v>29</v>
      </c>
      <c r="H965">
        <v>60000012529099</v>
      </c>
      <c r="I965" t="s">
        <v>549</v>
      </c>
      <c r="J965" t="s">
        <v>550</v>
      </c>
      <c r="K965" t="s">
        <v>41</v>
      </c>
      <c r="L965">
        <v>6</v>
      </c>
      <c r="M965" t="s">
        <v>33</v>
      </c>
      <c r="N965">
        <v>60000015461254</v>
      </c>
      <c r="O965">
        <v>60000016462680</v>
      </c>
      <c r="P965">
        <v>140317000000279</v>
      </c>
      <c r="R965" t="s">
        <v>34</v>
      </c>
      <c r="S965" t="s">
        <v>35</v>
      </c>
      <c r="T965" t="s">
        <v>36</v>
      </c>
      <c r="W965" t="s">
        <v>37</v>
      </c>
      <c r="AC965" t="s">
        <v>2708</v>
      </c>
      <c r="AD965" t="s">
        <v>1445</v>
      </c>
      <c r="AE965" s="14" t="str">
        <f t="shared" si="1104"/>
        <v>#OPV: trabalhar material promocional sobre comorbidades, dar retorno sobre solicitação de patrocínio para EACS. Dar andamento a sua participação no Preceptorship Emílio Ribas. Informar sobre a entrega do manual de resistência para os residentes.* informei a medica que já estou com os guias para entregar aos residentes, ela ficou muito grata com a presteza de ajuda-lá com os residentes. Sobre o Preceptorship do Emílio Ribas passei as datas e confirmou presença. Ainda nao tenho retorno do EACS, então nao comentei com ela.</v>
      </c>
      <c r="AF965" s="14" t="str">
        <f t="shared" si="1041"/>
        <v>#OPV: trabalhar material promocional sobre comorbidades, dar retorno sobre solicitação de patrocínio para EACS. Dar andamento a sua participação no Preceptorship Emílio Ribas. Informar sobre a entrega do manual de resistência para os residentes.* informei a medica que já estou com os guias para entregar aos residentes, ela ficou muito grata com a presteza de ajuda-lá com os residentes. Sobre o Preceptorship do Emílio Ribas passei as datas e confirmou presença. Ainda nao tenho retorno do EACS, então nao comentei com ela.</v>
      </c>
      <c r="AG965" s="14">
        <f t="shared" si="1042"/>
        <v>1</v>
      </c>
      <c r="AH965" s="14">
        <f t="shared" ref="AH965:AL965" si="1108">IFERROR(FIND("#",$AF965,AG965+1),LEN($AF965)+1)</f>
        <v>526</v>
      </c>
      <c r="AI965" s="14">
        <f t="shared" si="1108"/>
        <v>526</v>
      </c>
      <c r="AJ965" s="14">
        <f t="shared" si="1108"/>
        <v>526</v>
      </c>
      <c r="AK965" s="14">
        <f t="shared" si="1108"/>
        <v>526</v>
      </c>
      <c r="AL965" s="14">
        <f t="shared" si="1108"/>
        <v>526</v>
      </c>
      <c r="AM965" s="14" t="str">
        <f t="shared" si="1063"/>
        <v>#OPV: trabalhar material promocional sobre comorbidades, dar retorno sobre solicitação de patrocínio para EACS. Dar andamento a sua participação no Preceptorship Emílio Ribas. Informar sobre a entrega do manual de resistência para os residentes.* informei a medica que já estou com os guias para entregar aos residentes, ela ficou muito grata com a presteza de ajuda-lá com os residentes. Sobre o Preceptorship do Emílio Ribas passei as datas e confirmou presença. Ainda nao tenho retorno do EACS, então nao comentei com ela.</v>
      </c>
      <c r="AN965" s="14" t="str">
        <f t="shared" si="1064"/>
        <v/>
      </c>
      <c r="AO965" s="14" t="str">
        <f t="shared" si="1065"/>
        <v/>
      </c>
      <c r="AP965" s="14" t="str">
        <f t="shared" si="1066"/>
        <v/>
      </c>
      <c r="AQ965" s="14" t="str">
        <f t="shared" si="1067"/>
        <v/>
      </c>
      <c r="AR965" s="14" t="str">
        <f t="shared" si="1068"/>
        <v/>
      </c>
    </row>
    <row r="966" spans="1:44" x14ac:dyDescent="0.25">
      <c r="A966">
        <v>1</v>
      </c>
      <c r="B966" t="s">
        <v>28</v>
      </c>
      <c r="C966">
        <v>391103</v>
      </c>
      <c r="D966" s="40">
        <v>41376.333333333299</v>
      </c>
      <c r="E966" s="40">
        <v>41376.716666666704</v>
      </c>
      <c r="F966" s="40">
        <v>41376.685416666704</v>
      </c>
      <c r="G966" t="s">
        <v>29</v>
      </c>
      <c r="H966">
        <v>60000012495859</v>
      </c>
      <c r="I966" t="s">
        <v>2709</v>
      </c>
      <c r="J966" t="s">
        <v>2710</v>
      </c>
      <c r="K966" t="s">
        <v>32</v>
      </c>
      <c r="L966">
        <v>4</v>
      </c>
      <c r="M966" t="s">
        <v>33</v>
      </c>
      <c r="N966">
        <v>60000015461254</v>
      </c>
      <c r="O966">
        <v>60000016462680</v>
      </c>
      <c r="P966">
        <v>140317000000272</v>
      </c>
      <c r="R966" t="s">
        <v>34</v>
      </c>
      <c r="S966" t="s">
        <v>35</v>
      </c>
      <c r="T966" t="s">
        <v>36</v>
      </c>
      <c r="W966" t="s">
        <v>37</v>
      </c>
      <c r="AC966" t="s">
        <v>2711</v>
      </c>
      <c r="AD966" t="s">
        <v>1445</v>
      </c>
      <c r="AE966" s="14" t="str">
        <f t="shared" si="1104"/>
        <v>*nao trabalhei com nenhum MP especifico. Conversamos sobre as novas recomendações do consenso, medica esta voltando de ferias e colocou o ambulatório de exposição sexual em dia, então farei nova visita ainda neste ciclo. Medica solicitou outro exemplar do manual de resistência do Dr Ricardo Dias, pois a pedido da Dra Mônica alguns residentes estavam sem o guia. Convidei a medica para o nosso evento cientifico do dia 09 de maio, acredita que poderá participar, pois nao tem nenhum compromisso para esta data.</v>
      </c>
      <c r="AF966" s="14" t="str">
        <f t="shared" si="1041"/>
        <v>*nao trabalhei com nenhum MP especifico. Conversamos sobre as novas recomendações do consenso, medica esta voltando de ferias e colocou o ambulatório de exposição sexual em dia, então farei nova visita ainda neste ciclo. Medica solicitou outro exemplar do manual de resistência do Dr Ricardo Dias, pois a pedido da Dra Mônica alguns residentes estavam sem o guia. Convidei a medica para o nosso evento cientifico do dia 09 de maio, acredita que poderá participar, pois nao tem nenhum compromisso para esta data.</v>
      </c>
      <c r="AG966" s="14">
        <f t="shared" si="1042"/>
        <v>1</v>
      </c>
      <c r="AH966" s="14">
        <f t="shared" ref="AH966:AL966" si="1109">IFERROR(FIND("#",$AF966,AG966+1),LEN($AF966)+1)</f>
        <v>512</v>
      </c>
      <c r="AI966" s="14">
        <f t="shared" si="1109"/>
        <v>512</v>
      </c>
      <c r="AJ966" s="14">
        <f t="shared" si="1109"/>
        <v>512</v>
      </c>
      <c r="AK966" s="14">
        <f t="shared" si="1109"/>
        <v>512</v>
      </c>
      <c r="AL966" s="14">
        <f t="shared" si="1109"/>
        <v>512</v>
      </c>
      <c r="AM966" s="14" t="str">
        <f t="shared" si="1063"/>
        <v>*nao trabalhei com nenhum MP especifico. Conversamos sobre as novas recomendações do consenso, medica esta voltando de ferias e colocou o ambulatório de exposição sexual em dia, então farei nova visita ainda neste ciclo. Medica solicitou outro exemplar do manual de resistência do Dr Ricardo Dias, pois a pedido da Dra Mônica alguns residentes estavam sem o guia. Convidei a medica para o nosso evento cientifico do dia 09 de maio, acredita que poderá participar, pois nao tem nenhum compromisso para esta data.</v>
      </c>
      <c r="AN966" s="14" t="str">
        <f t="shared" si="1064"/>
        <v/>
      </c>
      <c r="AO966" s="14" t="str">
        <f t="shared" si="1065"/>
        <v/>
      </c>
      <c r="AP966" s="14" t="str">
        <f t="shared" si="1066"/>
        <v/>
      </c>
      <c r="AQ966" s="14" t="str">
        <f t="shared" si="1067"/>
        <v/>
      </c>
      <c r="AR966" s="14" t="str">
        <f t="shared" si="1068"/>
        <v/>
      </c>
    </row>
    <row r="967" spans="1:44" x14ac:dyDescent="0.25">
      <c r="A967">
        <v>1</v>
      </c>
      <c r="B967" t="s">
        <v>28</v>
      </c>
      <c r="C967">
        <v>391103</v>
      </c>
      <c r="D967" s="40">
        <v>41375.458333333299</v>
      </c>
      <c r="E967" s="40">
        <v>41375.660416666702</v>
      </c>
      <c r="F967" s="40">
        <v>41375.844444444403</v>
      </c>
      <c r="G967" t="s">
        <v>29</v>
      </c>
      <c r="H967">
        <v>60000012277091</v>
      </c>
      <c r="I967" t="s">
        <v>2712</v>
      </c>
      <c r="J967" t="s">
        <v>2713</v>
      </c>
      <c r="K967" t="s">
        <v>41</v>
      </c>
      <c r="L967">
        <v>3</v>
      </c>
      <c r="M967" t="s">
        <v>33</v>
      </c>
      <c r="N967">
        <v>60000015461254</v>
      </c>
      <c r="O967">
        <v>60000016462680</v>
      </c>
      <c r="P967">
        <v>140317000000245</v>
      </c>
      <c r="R967" t="s">
        <v>34</v>
      </c>
      <c r="S967" t="s">
        <v>35</v>
      </c>
      <c r="T967" t="s">
        <v>36</v>
      </c>
      <c r="W967" t="s">
        <v>37</v>
      </c>
      <c r="AC967" t="s">
        <v>2714</v>
      </c>
      <c r="AD967" t="s">
        <v>1445</v>
      </c>
      <c r="AE967" s="14" t="str">
        <f t="shared" si="1104"/>
        <v>#MP: retomei novas recomendações do consenso, resgate na falha de ITRNN com Kaletra, que consta no texto do documento. Medico comentou que quando percebe que o paciente nao vai aderir ao tratamento da preferencia ao EFV, pois nao quer que o paciente acabe tento resistência aos IPs . Avalia sempre o perfil do paciente para iniciar TARV, perguntei se dos novos pacientes muitos estão chegando com baixa imunidade, relata que alguns, e que este nao e um critério para iniciar Kaletra, mas com certeza, então abordei dados do A sobre estudo 720, e que poderá ter um bom resultado de reconstituição imunológica tanto ema baixos como em níveis normais de cd4. Referiu ter vários pacientes homossexuais, principalmente no consultório, relatou um inicio de TARV com Kaletra para esse perfil recentemente.</v>
      </c>
      <c r="AF967" s="14" t="str">
        <f t="shared" si="1041"/>
        <v>#MP: retomei novas recomendações do consenso, resgate na falha de ITRNN com Kaletra, que consta no texto do documento. Medico comentou que quando percebe que o paciente nao vai aderir ao tratamento da preferencia ao EFV, pois nao quer que o paciente acabe tento resistência aos IPs . Avalia sempre o perfil do paciente para iniciar TARV, perguntei se dos novos pacientes muitos estão chegando com baixa imunidade, relata que alguns, e que este nao e um critério para iniciar Kaletra, mas com certeza, então abordei dados do A sobre estudo 720, e que poderá ter um bom resultado de reconstituição imunológica tanto ema baixos como em níveis normais de cd4. Referiu ter vários pacientes homossexuais, principalmente no consultório, relatou um inicio de TARV com Kaletra para esse perfil recentemente.</v>
      </c>
      <c r="AG967" s="14">
        <f t="shared" si="1042"/>
        <v>1</v>
      </c>
      <c r="AH967" s="14">
        <f t="shared" ref="AH967:AL967" si="1110">IFERROR(FIND("#",$AF967,AG967+1),LEN($AF967)+1)</f>
        <v>799</v>
      </c>
      <c r="AI967" s="14">
        <f t="shared" si="1110"/>
        <v>799</v>
      </c>
      <c r="AJ967" s="14">
        <f t="shared" si="1110"/>
        <v>799</v>
      </c>
      <c r="AK967" s="14">
        <f t="shared" si="1110"/>
        <v>799</v>
      </c>
      <c r="AL967" s="14">
        <f t="shared" si="1110"/>
        <v>799</v>
      </c>
      <c r="AM967" s="14" t="str">
        <f t="shared" si="1063"/>
        <v>#MP: retomei novas recomendações do consenso, resgate na falha de ITRNN com Kaletra, que consta no texto do documento. Medico comentou que quando percebe que o paciente nao vai aderir ao tratamento da preferencia ao EFV, pois nao quer que o paciente acabe tento resistência aos IPs . Avalia sempre o perfil do paciente para iniciar TARV, perguntei se dos novos pacientes muitos estão chegando com baixa imunidade, relata que alguns, e que este nao e um critério para iniciar Kaletra, mas com certeza, então abordei dados do A sobre estudo 720, e que poderá ter um bom resultado de reconstituição imunológica tanto ema baixos como em níveis normais de cd4. Referiu ter vários pacientes homossexuais, principalmente no consultório, relatou um inicio de TARV com Kaletra para esse perfil recentemente.</v>
      </c>
      <c r="AN967" s="14" t="str">
        <f t="shared" si="1064"/>
        <v/>
      </c>
      <c r="AO967" s="14" t="str">
        <f t="shared" si="1065"/>
        <v/>
      </c>
      <c r="AP967" s="14" t="str">
        <f t="shared" si="1066"/>
        <v/>
      </c>
      <c r="AQ967" s="14" t="str">
        <f t="shared" si="1067"/>
        <v/>
      </c>
      <c r="AR967" s="14" t="str">
        <f t="shared" si="1068"/>
        <v/>
      </c>
    </row>
    <row r="968" spans="1:44" x14ac:dyDescent="0.25">
      <c r="A968">
        <v>1</v>
      </c>
      <c r="B968" t="s">
        <v>28</v>
      </c>
      <c r="C968">
        <v>391103</v>
      </c>
      <c r="D968" s="40">
        <v>41375.375</v>
      </c>
      <c r="E968" s="40">
        <v>41375.659722222197</v>
      </c>
      <c r="F968" s="40">
        <v>41375.844444444403</v>
      </c>
      <c r="G968" t="s">
        <v>29</v>
      </c>
      <c r="H968">
        <v>60000012453087</v>
      </c>
      <c r="I968" t="s">
        <v>2715</v>
      </c>
      <c r="J968" t="s">
        <v>2716</v>
      </c>
      <c r="K968" t="s">
        <v>180</v>
      </c>
      <c r="L968">
        <v>3</v>
      </c>
      <c r="M968" t="s">
        <v>33</v>
      </c>
      <c r="N968">
        <v>60000015461254</v>
      </c>
      <c r="O968">
        <v>60000016462680</v>
      </c>
      <c r="P968">
        <v>140317000000238</v>
      </c>
      <c r="R968" t="s">
        <v>34</v>
      </c>
      <c r="S968" t="s">
        <v>35</v>
      </c>
      <c r="T968" t="s">
        <v>36</v>
      </c>
      <c r="W968" t="s">
        <v>37</v>
      </c>
      <c r="AC968" t="s">
        <v>2717</v>
      </c>
      <c r="AD968" t="s">
        <v>1445</v>
      </c>
      <c r="AE968" s="14" t="str">
        <f t="shared" si="1104"/>
        <v>#OPV: Conversamos sobre as novas recomendações do consenso, reforcei que a conduta para gestante e manter o tratamento pôs parto e Kaletra permanece como primeira opção. Nao apresentou opinião negativa em relação a alteração, comentou que se for diagnostico na gestação a paciente fica com o Dr José Ricardo, mas se for paciente dele ele mesmo faz o acompanhamento, então aproveitei para reforçar perfil mulher em idade fértil, e o medico relatou que normalmente nao se lembra dessa possibilidade até inicia com Kaletra porém por outros critérios, e citou baixa imunidade então aproveitei para trabalhar dados do VA sobre recuperação imunológica independente do cd4, o medico ouviu mas nao fez nenhum comentário. Comovei que ele tem vários pacientes com EFV, ressaltei informação do consenso sobre resgate de ITRNN com Kaletra, refere que sua preferencia para esses casos e mesmo Kaletra.</v>
      </c>
      <c r="AF968" s="14" t="str">
        <f t="shared" si="1041"/>
        <v>#OPV: Conversamos sobre as novas recomendações do consenso, reforcei que a conduta para gestante e manter o tratamento pôs parto e Kaletra permanece como primeira opção. Nao apresentou opinião negativa em relação a alteração, comentou que se for diagnostico na gestação a paciente fica com o Dr José Ricardo, mas se for paciente dele ele mesmo faz o acompanhamento, então aproveitei para reforçar perfil mulher em idade fértil, e o medico relatou que normalmente nao se lembra dessa possibilidade até inicia com Kaletra porém por outros critérios, e citou baixa imunidade então aproveitei para trabalhar dados do VA sobre recuperação imunológica independente do cd4, o medico ouviu mas nao fez nenhum comentário. Comovei que ele tem vários pacientes com EFV, ressaltei informação do consenso sobre resgate de ITRNN com Kaletra, refere que sua preferencia para esses casos e mesmo Kaletra.</v>
      </c>
      <c r="AG968" s="14">
        <f t="shared" si="1042"/>
        <v>1</v>
      </c>
      <c r="AH968" s="14">
        <f t="shared" ref="AH968:AL968" si="1111">IFERROR(FIND("#",$AF968,AG968+1),LEN($AF968)+1)</f>
        <v>889</v>
      </c>
      <c r="AI968" s="14">
        <f t="shared" si="1111"/>
        <v>889</v>
      </c>
      <c r="AJ968" s="14">
        <f t="shared" si="1111"/>
        <v>889</v>
      </c>
      <c r="AK968" s="14">
        <f t="shared" si="1111"/>
        <v>889</v>
      </c>
      <c r="AL968" s="14">
        <f t="shared" si="1111"/>
        <v>889</v>
      </c>
      <c r="AM968" s="14" t="str">
        <f t="shared" si="1063"/>
        <v>#OPV: Conversamos sobre as novas recomendações do consenso, reforcei que a conduta para gestante e manter o tratamento pôs parto e Kaletra permanece como primeira opção. Nao apresentou opinião negativa em relação a alteração, comentou que se for diagnostico na gestação a paciente fica com o Dr José Ricardo, mas se for paciente dele ele mesmo faz o acompanhamento, então aproveitei para reforçar perfil mulher em idade fértil, e o medico relatou que normalmente nao se lembra dessa possibilidade até inicia com Kaletra porém por outros critérios, e citou baixa imunidade então aproveitei para trabalhar dados do VA sobre recuperação imunológica independente do cd4, o medico ouviu mas nao fez nenhum comentário. Comovei que ele tem vários pacientes com EFV, ressaltei informação do consenso sobre resgate de ITRNN com Kaletra, refere que sua preferencia para esses casos e mesmo Kaletra.</v>
      </c>
      <c r="AN968" s="14" t="str">
        <f t="shared" si="1064"/>
        <v/>
      </c>
      <c r="AO968" s="14" t="str">
        <f t="shared" si="1065"/>
        <v/>
      </c>
      <c r="AP968" s="14" t="str">
        <f t="shared" si="1066"/>
        <v/>
      </c>
      <c r="AQ968" s="14" t="str">
        <f t="shared" si="1067"/>
        <v/>
      </c>
      <c r="AR968" s="14" t="str">
        <f t="shared" si="1068"/>
        <v/>
      </c>
    </row>
    <row r="969" spans="1:44" x14ac:dyDescent="0.25">
      <c r="A969">
        <v>1</v>
      </c>
      <c r="B969" t="s">
        <v>28</v>
      </c>
      <c r="C969">
        <v>391103</v>
      </c>
      <c r="D969" s="40">
        <v>41375.333333333299</v>
      </c>
      <c r="E969" s="40">
        <v>41376.970138888901</v>
      </c>
      <c r="F969" s="40">
        <v>41376.929861111101</v>
      </c>
      <c r="G969" t="s">
        <v>110</v>
      </c>
      <c r="H969">
        <v>140317000000323</v>
      </c>
      <c r="J969" t="s">
        <v>2718</v>
      </c>
      <c r="M969" t="s">
        <v>33</v>
      </c>
      <c r="N969">
        <v>60000015461254</v>
      </c>
      <c r="O969">
        <v>60000016462680</v>
      </c>
      <c r="P969">
        <v>140317000000342</v>
      </c>
      <c r="R969" t="s">
        <v>34</v>
      </c>
      <c r="S969" t="s">
        <v>35</v>
      </c>
      <c r="W969" t="s">
        <v>37</v>
      </c>
      <c r="AC969" t="s">
        <v>2719</v>
      </c>
      <c r="AD969" t="s">
        <v>1445</v>
      </c>
      <c r="AE969" s="14" t="str">
        <f t="shared" si="1104"/>
        <v>Trababakho com material sobre casais sorodiscordantes e novas recomendações do consenso.</v>
      </c>
      <c r="AF969" s="14" t="str">
        <f t="shared" si="1041"/>
        <v>Trababakho com material sobre casais sorodiscordantes e novas recomendações do consenso.</v>
      </c>
      <c r="AG969" s="14">
        <f t="shared" si="1042"/>
        <v>1</v>
      </c>
      <c r="AH969" s="14">
        <f t="shared" ref="AH969:AL969" si="1112">IFERROR(FIND("#",$AF969,AG969+1),LEN($AF969)+1)</f>
        <v>89</v>
      </c>
      <c r="AI969" s="14">
        <f t="shared" si="1112"/>
        <v>89</v>
      </c>
      <c r="AJ969" s="14">
        <f t="shared" si="1112"/>
        <v>89</v>
      </c>
      <c r="AK969" s="14">
        <f t="shared" si="1112"/>
        <v>89</v>
      </c>
      <c r="AL969" s="14">
        <f t="shared" si="1112"/>
        <v>89</v>
      </c>
      <c r="AM969" s="14" t="str">
        <f t="shared" si="1063"/>
        <v>Trababakho com material sobre casais sorodiscordantes e novas recomendações do consenso.</v>
      </c>
      <c r="AN969" s="14" t="str">
        <f t="shared" si="1064"/>
        <v/>
      </c>
      <c r="AO969" s="14" t="str">
        <f t="shared" si="1065"/>
        <v/>
      </c>
      <c r="AP969" s="14" t="str">
        <f t="shared" si="1066"/>
        <v/>
      </c>
      <c r="AQ969" s="14" t="str">
        <f t="shared" si="1067"/>
        <v/>
      </c>
      <c r="AR969" s="14" t="str">
        <f t="shared" si="1068"/>
        <v/>
      </c>
    </row>
    <row r="970" spans="1:44" x14ac:dyDescent="0.25">
      <c r="A970">
        <v>1</v>
      </c>
      <c r="B970" t="s">
        <v>28</v>
      </c>
      <c r="C970">
        <v>391103</v>
      </c>
      <c r="D970" s="40">
        <v>41374.75</v>
      </c>
      <c r="E970" s="40">
        <v>41374.9284722222</v>
      </c>
      <c r="F970" s="40">
        <v>41374.895138888904</v>
      </c>
      <c r="G970" t="s">
        <v>29</v>
      </c>
      <c r="H970">
        <v>60000012349699</v>
      </c>
      <c r="I970" t="s">
        <v>2720</v>
      </c>
      <c r="J970" t="s">
        <v>2721</v>
      </c>
      <c r="K970" t="s">
        <v>32</v>
      </c>
      <c r="L970">
        <v>3</v>
      </c>
      <c r="M970" t="s">
        <v>33</v>
      </c>
      <c r="N970">
        <v>60000015461254</v>
      </c>
      <c r="O970">
        <v>60000016462680</v>
      </c>
      <c r="P970">
        <v>140317000000211</v>
      </c>
      <c r="R970" t="s">
        <v>34</v>
      </c>
      <c r="S970" t="s">
        <v>35</v>
      </c>
      <c r="T970" t="s">
        <v>36</v>
      </c>
      <c r="W970" t="s">
        <v>37</v>
      </c>
      <c r="AC970" t="s">
        <v>2722</v>
      </c>
      <c r="AD970" t="s">
        <v>1445</v>
      </c>
      <c r="AE970" s="14" t="str">
        <f t="shared" si="1104"/>
        <v>#MP: conversamos sobre as novas recomendações do consenso, abordei o critério de nao mais interromper o tratamento pôs parto e ela acrescentou que ATV também esta indicado para gestante, então informei a medica que nao, que somente Kaletra esta indicado para esse perfil de pacientes. Reforcei Kaletra como IP preferencial e informei que nao há mais a necessidade de solicitar autorização para a SES para pacientes iniciantes e nem em resgate, pois como ele se encontra como preferencial no consenso e liberado automaticamente. Trabalhei material sobre tratamento de casal sorodiscordante, ela refere que nao possui nenhum até o momento, mas elogiou a qualidade das informações do material, inclusive ira utilizar para informar os pacientes. Comentou que esta com vários pacientes homossexuais. Quanto a iniciar TARV, nao gosta muito de EFV, então decide entre Kaletra ou ATV, dependendo do perfil de cada paciente, mas nao deixou claro quais são. Reforcei barreira genética de Kaletra principalmente pelo fato de que os pacientes estão com a imunidade mais estável.</v>
      </c>
      <c r="AF970" s="14" t="str">
        <f t="shared" si="1041"/>
        <v>#MP: conversamos sobre as novas recomendações do consenso, abordei o critério de nao mais interromper o tratamento pôs parto e ela acrescentou que ATV também esta indicado para gestante, então informei a medica que nao, que somente Kaletra esta indicado para esse perfil de pacientes. Reforcei Kaletra como IP preferencial e informei que nao há mais a necessidade de solicitar autorização para a SES para pacientes iniciantes e nem em resgate, pois como ele se encontra como preferencial no consenso e liberado automaticamente. Trabalhei material sobre tratamento de casal sorodiscordante, ela refere que nao possui nenhum até o momento, mas elogiou a qualidade das informações do material, inclusive ira utilizar para informar os pacientes. Comentou que esta com vários pacientes homossexuais. Quanto a iniciar TARV, nao gosta muito de EFV, então decide entre Kaletra ou ATV, dependendo do perfil de cada paciente, mas nao deixou claro quais são. Reforcei barreira genética de Kaletra principalmente pelo fato de que os pacientes estão com a imunidade mais estável.</v>
      </c>
      <c r="AG970" s="14">
        <f t="shared" si="1042"/>
        <v>1</v>
      </c>
      <c r="AH970" s="14">
        <f t="shared" ref="AH970:AL970" si="1113">IFERROR(FIND("#",$AF970,AG970+1),LEN($AF970)+1)</f>
        <v>1067</v>
      </c>
      <c r="AI970" s="14">
        <f t="shared" si="1113"/>
        <v>1067</v>
      </c>
      <c r="AJ970" s="14">
        <f t="shared" si="1113"/>
        <v>1067</v>
      </c>
      <c r="AK970" s="14">
        <f t="shared" si="1113"/>
        <v>1067</v>
      </c>
      <c r="AL970" s="14">
        <f t="shared" si="1113"/>
        <v>1067</v>
      </c>
      <c r="AM970" s="14" t="str">
        <f t="shared" si="1063"/>
        <v>#MP: conversamos sobre as novas recomendações do consenso, abordei o critério de nao mais interromper o tratamento pôs parto e ela acrescentou que ATV também esta indicado para gestante, então informei a medica que nao, que somente Kaletra esta indicado para esse perfil de pacientes. Reforcei Kaletra como IP preferencial e informei que nao há mais a necessidade de solicitar autorização para a SES para pacientes iniciantes e nem em resgate, pois como ele se encontra como preferencial no consenso e liberado automaticamente. Trabalhei material sobre tratamento de casal sorodiscordante, ela refere que nao possui nenhum até o momento, mas elogiou a qualidade das informações do material, inclusive ira utilizar para informar os pacientes. Comentou que esta com vários pacientes homossexuais. Quanto a iniciar TARV, nao gosta muito de EFV, então decide entre Kaletra ou ATV, dependendo do perfil de cada paciente, mas nao deixou claro quais são. Reforcei barreira genética de Kaletra principalmente pelo fato de que os pacientes estão com a imunidade mais estável.</v>
      </c>
      <c r="AN970" s="14" t="str">
        <f t="shared" si="1064"/>
        <v/>
      </c>
      <c r="AO970" s="14" t="str">
        <f t="shared" si="1065"/>
        <v/>
      </c>
      <c r="AP970" s="14" t="str">
        <f t="shared" si="1066"/>
        <v/>
      </c>
      <c r="AQ970" s="14" t="str">
        <f t="shared" si="1067"/>
        <v/>
      </c>
      <c r="AR970" s="14" t="str">
        <f t="shared" si="1068"/>
        <v/>
      </c>
    </row>
    <row r="971" spans="1:44" x14ac:dyDescent="0.25">
      <c r="A971">
        <v>1</v>
      </c>
      <c r="B971" t="s">
        <v>28</v>
      </c>
      <c r="C971">
        <v>391103</v>
      </c>
      <c r="D971" s="40">
        <v>41374.708333333299</v>
      </c>
      <c r="E971" s="40">
        <v>41374.929861111101</v>
      </c>
      <c r="F971" s="40">
        <v>41374.895138888904</v>
      </c>
      <c r="G971" t="s">
        <v>110</v>
      </c>
      <c r="H971">
        <v>60000016841356</v>
      </c>
      <c r="J971" t="s">
        <v>2723</v>
      </c>
      <c r="M971" t="s">
        <v>33</v>
      </c>
      <c r="N971">
        <v>60000015461254</v>
      </c>
      <c r="O971">
        <v>60000016462680</v>
      </c>
      <c r="P971">
        <v>140317000000218</v>
      </c>
      <c r="R971" t="s">
        <v>34</v>
      </c>
      <c r="S971" t="s">
        <v>35</v>
      </c>
      <c r="W971" t="s">
        <v>37</v>
      </c>
      <c r="AC971" t="s">
        <v>2724</v>
      </c>
      <c r="AD971" t="s">
        <v>1445</v>
      </c>
      <c r="AE971" s="14" t="str">
        <f t="shared" si="1104"/>
        <v>#MP: entreguei lamina sobre dose única diária de Kaletra e reforcei que ela pode ajudar o Dr Ricardo quando algum paciente preferir essa posologia, e que tem médicos que relatam que inclusive a diarréia diminui para aqueles pacientes que ainda apresentam queixas. Percebe que o Dr Ricardo ainda esta um pouco resistente em tentar inicio mais precoce, se mostra um pouco resistente em relação as novas recomendações.</v>
      </c>
      <c r="AF971" s="14" t="str">
        <f t="shared" ref="AF971:AF1034" si="1114">SUBSTITUTE(AE971,"@ ","@")</f>
        <v>#MP: entreguei lamina sobre dose única diária de Kaletra e reforcei que ela pode ajudar o Dr Ricardo quando algum paciente preferir essa posologia, e que tem médicos que relatam que inclusive a diarréia diminui para aqueles pacientes que ainda apresentam queixas. Percebe que o Dr Ricardo ainda esta um pouco resistente em tentar inicio mais precoce, se mostra um pouco resistente em relação as novas recomendações.</v>
      </c>
      <c r="AG971" s="14">
        <f t="shared" ref="AG971:AG1034" si="1115">IFERROR(FIND("#",AF971),1)</f>
        <v>1</v>
      </c>
      <c r="AH971" s="14">
        <f t="shared" ref="AH971:AL971" si="1116">IFERROR(FIND("#",$AF971,AG971+1),LEN($AF971)+1)</f>
        <v>416</v>
      </c>
      <c r="AI971" s="14">
        <f t="shared" si="1116"/>
        <v>416</v>
      </c>
      <c r="AJ971" s="14">
        <f t="shared" si="1116"/>
        <v>416</v>
      </c>
      <c r="AK971" s="14">
        <f t="shared" si="1116"/>
        <v>416</v>
      </c>
      <c r="AL971" s="14">
        <f t="shared" si="1116"/>
        <v>416</v>
      </c>
      <c r="AM971" s="14" t="str">
        <f t="shared" si="1063"/>
        <v>#MP: entreguei lamina sobre dose única diária de Kaletra e reforcei que ela pode ajudar o Dr Ricardo quando algum paciente preferir essa posologia, e que tem médicos que relatam que inclusive a diarréia diminui para aqueles pacientes que ainda apresentam queixas. Percebe que o Dr Ricardo ainda esta um pouco resistente em tentar inicio mais precoce, se mostra um pouco resistente em relação as novas recomendações.</v>
      </c>
      <c r="AN971" s="14" t="str">
        <f t="shared" si="1064"/>
        <v/>
      </c>
      <c r="AO971" s="14" t="str">
        <f t="shared" si="1065"/>
        <v/>
      </c>
      <c r="AP971" s="14" t="str">
        <f t="shared" si="1066"/>
        <v/>
      </c>
      <c r="AQ971" s="14" t="str">
        <f t="shared" si="1067"/>
        <v/>
      </c>
      <c r="AR971" s="14" t="str">
        <f t="shared" si="1068"/>
        <v/>
      </c>
    </row>
    <row r="972" spans="1:44" x14ac:dyDescent="0.25">
      <c r="A972">
        <v>1</v>
      </c>
      <c r="B972" t="s">
        <v>28</v>
      </c>
      <c r="C972">
        <v>391103</v>
      </c>
      <c r="D972" s="40">
        <v>41374.645833333299</v>
      </c>
      <c r="E972" s="40">
        <v>41374.936805555597</v>
      </c>
      <c r="F972" s="40">
        <v>41375.618055555598</v>
      </c>
      <c r="G972" t="s">
        <v>29</v>
      </c>
      <c r="H972">
        <v>60000012472379</v>
      </c>
      <c r="I972" t="s">
        <v>2725</v>
      </c>
      <c r="J972" t="s">
        <v>2726</v>
      </c>
      <c r="K972" t="s">
        <v>41</v>
      </c>
      <c r="L972">
        <v>4</v>
      </c>
      <c r="M972" t="s">
        <v>33</v>
      </c>
      <c r="N972">
        <v>60000015461254</v>
      </c>
      <c r="O972">
        <v>60000016462680</v>
      </c>
      <c r="P972">
        <v>140317000000224</v>
      </c>
      <c r="R972" t="s">
        <v>34</v>
      </c>
      <c r="S972" t="s">
        <v>35</v>
      </c>
      <c r="T972" t="s">
        <v>36</v>
      </c>
      <c r="W972" t="s">
        <v>37</v>
      </c>
      <c r="AC972" t="s">
        <v>2727</v>
      </c>
      <c r="AD972" t="s">
        <v>1445</v>
      </c>
      <c r="AE972" s="14" t="str">
        <f t="shared" si="1104"/>
        <v>#MP: retomei assunto sobre as novas recomendações do consenso, comentou que leu todo o arquivo, pareceu estar aceitando um pouco mais as novas recomendações para inicio de TARV, mas ainda apresenta um pouco de resistência, prefere iniciar mais tarde e relata que tem pacientes que já foram gestante e que estão com cd4 de 800 e nao acredita que aceitarão iniciar TARV. Bem, como sei que a preferencia do medico para inicio de TARV e EFV, e prioriza Kaletra para paciente imunologicamente comprometido, abordei informação do próprio consenso para resgate de ITRNN, e ele comentou que nao solicita Geno na primeira falha, e sua preferencia e pelo Kaletra. Tambem trabalhei com dado do VA reforçando percepção de boa reconstituição imunológica de Kaletra em pacientes imunossuprimidos como também para pacientes com cd4 mais estável. Se mostrou positivo com os dados e reconheceu que EFV demora máis tempo para melhorar a constituição imunológica do paciente do. Kaletra percebe isso mais rapidamente. Além disso, enfatizei Kaletra como única opção de ARV no consenso. Sobre casais sorodiscordántes diz ter oferecido para três casais, mas acredita que somente dois estão dispostos a iniciar TARV, então solicitei que possa ávqliar prescrição para Kaletra e o medico referiu que ir analisar o perfil dos pacientes e podemos voltar a conversar sobre o assunto.</v>
      </c>
      <c r="AF972" s="14" t="str">
        <f t="shared" si="1114"/>
        <v>#MP: retomei assunto sobre as novas recomendações do consenso, comentou que leu todo o arquivo, pareceu estar aceitando um pouco mais as novas recomendações para inicio de TARV, mas ainda apresenta um pouco de resistência, prefere iniciar mais tarde e relata que tem pacientes que já foram gestante e que estão com cd4 de 800 e nao acredita que aceitarão iniciar TARV. Bem, como sei que a preferencia do medico para inicio de TARV e EFV, e prioriza Kaletra para paciente imunologicamente comprometido, abordei informação do próprio consenso para resgate de ITRNN, e ele comentou que nao solicita Geno na primeira falha, e sua preferencia e pelo Kaletra. Tambem trabalhei com dado do VA reforçando percepção de boa reconstituição imunológica de Kaletra em pacientes imunossuprimidos como também para pacientes com cd4 mais estável. Se mostrou positivo com os dados e reconheceu que EFV demora máis tempo para melhorar a constituição imunológica do paciente do. Kaletra percebe isso mais rapidamente. Além disso, enfatizei Kaletra como única opção de ARV no consenso. Sobre casais sorodiscordántes diz ter oferecido para três casais, mas acredita que somente dois estão dispostos a iniciar TARV, então solicitei que possa ávqliar prescrição para Kaletra e o medico referiu que ir analisar o perfil dos pacientes e podemos voltar a conversar sobre o assunto.</v>
      </c>
      <c r="AG972" s="14">
        <f t="shared" si="1115"/>
        <v>1</v>
      </c>
      <c r="AH972" s="14">
        <f t="shared" ref="AH972:AL972" si="1117">IFERROR(FIND("#",$AF972,AG972+1),LEN($AF972)+1)</f>
        <v>1356</v>
      </c>
      <c r="AI972" s="14">
        <f t="shared" si="1117"/>
        <v>1356</v>
      </c>
      <c r="AJ972" s="14">
        <f t="shared" si="1117"/>
        <v>1356</v>
      </c>
      <c r="AK972" s="14">
        <f t="shared" si="1117"/>
        <v>1356</v>
      </c>
      <c r="AL972" s="14">
        <f t="shared" si="1117"/>
        <v>1356</v>
      </c>
      <c r="AM972" s="14" t="str">
        <f t="shared" si="1063"/>
        <v>#MP: retomei assunto sobre as novas recomendações do consenso, comentou que leu todo o arquivo, pareceu estar aceitando um pouco mais as novas recomendações para inicio de TARV, mas ainda apresenta um pouco de resistência, prefere iniciar mais tarde e relata que tem pacientes que já foram gestante e que estão com cd4 de 800 e nao acredita que aceitarão iniciar TARV. Bem, como sei que a preferencia do medico para inicio de TARV e EFV, e prioriza Kaletra para paciente imunologicamente comprometido, abordei informação do próprio consenso para resgate de ITRNN, e ele comentou que nao solicita Geno na primeira falha, e sua preferencia e pelo Kaletra. Tambem trabalhei com dado do VA reforçando percepção de boa reconstituição imunológica de Kaletra em pacientes imunossuprimidos como também para pacientes com cd4 mais estável. Se mostrou positivo com os dados e reconheceu que EFV demora máis tempo para melhorar a constituição imunológica do paciente do. Kaletra percebe isso mais rapidamente. Além disso, enfatizei Kaletra como única opção de ARV no consenso. Sobre casais sorodiscordántes diz ter oferecido para três casais, mas acredita que somente dois estão dispostos a iniciar TARV, então solicitei que possa ávqliar prescrição para Kaletra e o medico referiu que ir analisar o perfil dos pacientes e podemos voltar a conversar sobre o assunto.</v>
      </c>
      <c r="AN972" s="14" t="str">
        <f t="shared" si="1064"/>
        <v/>
      </c>
      <c r="AO972" s="14" t="str">
        <f t="shared" si="1065"/>
        <v/>
      </c>
      <c r="AP972" s="14" t="str">
        <f t="shared" si="1066"/>
        <v/>
      </c>
      <c r="AQ972" s="14" t="str">
        <f t="shared" si="1067"/>
        <v/>
      </c>
      <c r="AR972" s="14" t="str">
        <f t="shared" si="1068"/>
        <v/>
      </c>
    </row>
    <row r="973" spans="1:44" x14ac:dyDescent="0.25">
      <c r="A973">
        <v>1</v>
      </c>
      <c r="B973" t="s">
        <v>28</v>
      </c>
      <c r="C973">
        <v>391103</v>
      </c>
      <c r="D973" s="40">
        <v>41374.583333333299</v>
      </c>
      <c r="E973" s="40">
        <v>41375.311805555597</v>
      </c>
      <c r="F973" s="40">
        <v>41375.618055555598</v>
      </c>
      <c r="G973" t="s">
        <v>29</v>
      </c>
      <c r="H973">
        <v>60000012284275</v>
      </c>
      <c r="I973" t="s">
        <v>2728</v>
      </c>
      <c r="J973" t="s">
        <v>2729</v>
      </c>
      <c r="K973" t="s">
        <v>41</v>
      </c>
      <c r="L973">
        <v>3</v>
      </c>
      <c r="M973" t="s">
        <v>33</v>
      </c>
      <c r="N973">
        <v>60000015461254</v>
      </c>
      <c r="O973">
        <v>60000016462680</v>
      </c>
      <c r="P973">
        <v>140317000000231</v>
      </c>
      <c r="R973" t="s">
        <v>34</v>
      </c>
      <c r="S973" t="s">
        <v>35</v>
      </c>
      <c r="T973" t="s">
        <v>36</v>
      </c>
      <c r="W973" t="s">
        <v>37</v>
      </c>
      <c r="AC973" t="s">
        <v>2730</v>
      </c>
      <c r="AD973" t="s">
        <v>1445</v>
      </c>
      <c r="AE973" s="14" t="str">
        <f t="shared" si="1104"/>
        <v>#MP: retomei assunto sobre novas recomendações do consenso, refere que já leu o documento, mencionou sobre nao interromper tratamento de gestantes após o parto, porém nao opinou a favor nem contra. Como sei que a medica prioriza o uso de EFV como primeira opção e quando a imunidade do paciente esta muito baixa ela inicia com Kaletra, citei estudo que esta no consenso e que demonstra bom resultado de Kaletra no resgate de ITRNN. Sobre os novos diagnosticos tem recebido pacientes imunologicamente bem e outros nao, , mas ja melhorou em relacao ao passado. Além disso, reforcei potência e barreira genética de Kaletra com apoio do VA. A medica normalmente nao expõe muito sua opinião, por mais que seja questionada.</v>
      </c>
      <c r="AF973" s="14" t="str">
        <f t="shared" si="1114"/>
        <v>#MP: retomei assunto sobre novas recomendações do consenso, refere que já leu o documento, mencionou sobre nao interromper tratamento de gestantes após o parto, porém nao opinou a favor nem contra. Como sei que a medica prioriza o uso de EFV como primeira opção e quando a imunidade do paciente esta muito baixa ela inicia com Kaletra, citei estudo que esta no consenso e que demonstra bom resultado de Kaletra no resgate de ITRNN. Sobre os novos diagnosticos tem recebido pacientes imunologicamente bem e outros nao, , mas ja melhorou em relacao ao passado. Além disso, reforcei potência e barreira genética de Kaletra com apoio do VA. A medica normalmente nao expõe muito sua opinião, por mais que seja questionada.</v>
      </c>
      <c r="AG973" s="14">
        <f t="shared" si="1115"/>
        <v>1</v>
      </c>
      <c r="AH973" s="14">
        <f t="shared" ref="AH973:AL973" si="1118">IFERROR(FIND("#",$AF973,AG973+1),LEN($AF973)+1)</f>
        <v>718</v>
      </c>
      <c r="AI973" s="14">
        <f t="shared" si="1118"/>
        <v>718</v>
      </c>
      <c r="AJ973" s="14">
        <f t="shared" si="1118"/>
        <v>718</v>
      </c>
      <c r="AK973" s="14">
        <f t="shared" si="1118"/>
        <v>718</v>
      </c>
      <c r="AL973" s="14">
        <f t="shared" si="1118"/>
        <v>718</v>
      </c>
      <c r="AM973" s="14" t="str">
        <f t="shared" si="1063"/>
        <v>#MP: retomei assunto sobre novas recomendações do consenso, refere que já leu o documento, mencionou sobre nao interromper tratamento de gestantes após o parto, porém nao opinou a favor nem contra. Como sei que a medica prioriza o uso de EFV como primeira opção e quando a imunidade do paciente esta muito baixa ela inicia com Kaletra, citei estudo que esta no consenso e que demonstra bom resultado de Kaletra no resgate de ITRNN. Sobre os novos diagnosticos tem recebido pacientes imunologicamente bem e outros nao, , mas ja melhorou em relacao ao passado. Além disso, reforcei potência e barreira genética de Kaletra com apoio do VA. A medica normalmente nao expõe muito sua opinião, por mais que seja questionada.</v>
      </c>
      <c r="AN973" s="14" t="str">
        <f t="shared" si="1064"/>
        <v/>
      </c>
      <c r="AO973" s="14" t="str">
        <f t="shared" si="1065"/>
        <v/>
      </c>
      <c r="AP973" s="14" t="str">
        <f t="shared" si="1066"/>
        <v/>
      </c>
      <c r="AQ973" s="14" t="str">
        <f t="shared" si="1067"/>
        <v/>
      </c>
      <c r="AR973" s="14" t="str">
        <f t="shared" si="1068"/>
        <v/>
      </c>
    </row>
    <row r="974" spans="1:44" x14ac:dyDescent="0.25">
      <c r="A974">
        <v>1</v>
      </c>
      <c r="B974" t="s">
        <v>28</v>
      </c>
      <c r="C974">
        <v>391103</v>
      </c>
      <c r="D974" s="40">
        <v>41373.791666666701</v>
      </c>
      <c r="E974" s="40">
        <v>41373.8618055556</v>
      </c>
      <c r="F974" s="40">
        <v>41373.826388888898</v>
      </c>
      <c r="G974" t="s">
        <v>29</v>
      </c>
      <c r="H974">
        <v>60000012363319</v>
      </c>
      <c r="I974" t="s">
        <v>2731</v>
      </c>
      <c r="J974" t="s">
        <v>2732</v>
      </c>
      <c r="K974" t="s">
        <v>41</v>
      </c>
      <c r="L974">
        <v>3</v>
      </c>
      <c r="M974" t="s">
        <v>33</v>
      </c>
      <c r="N974">
        <v>60000015461254</v>
      </c>
      <c r="O974">
        <v>60000016462680</v>
      </c>
      <c r="P974">
        <v>140317000000196</v>
      </c>
      <c r="R974" t="s">
        <v>34</v>
      </c>
      <c r="S974" t="s">
        <v>35</v>
      </c>
      <c r="T974" t="s">
        <v>36</v>
      </c>
      <c r="W974" t="s">
        <v>37</v>
      </c>
      <c r="AC974" t="s">
        <v>2733</v>
      </c>
      <c r="AD974" t="s">
        <v>1445</v>
      </c>
      <c r="AE974" s="14" t="str">
        <f t="shared" si="1104"/>
        <v>#MP: trabalhei dados do VA sobre potência de Kaletra, medica se mostrou positiva em relação as informações abordadas, relata que tem muitos pacientes em uso de Kaletra e a reconstituição imunológica e sem duvida indiscutível, reforcei boa reconstituição também para cd4 mais estável. Sobre as recomendações do consenso disse que em gestante sempre prescreve Kaletra, sobre a primeira falha aos ITRNN nao necessariamente necessita genotipagem, então abordei parágrafo do consenso que fala do resultado de Kaletra para esse perfil.#CON: evento cientifico da Bristol com aula do Dr Mendonça sobre tratamento ARV, a BMS esta tentando minimizar as recomendações do consenso brasileiro que nao contemplam ATV para inicio de TARV e nem gestantes.#MERCADO: informei a medica que o Kaletra esta sendo disponiviel para pacientes de inicio de TARV sem necessidade de autorização previa.</v>
      </c>
      <c r="AF974" s="14" t="str">
        <f t="shared" si="1114"/>
        <v>#MP: trabalhei dados do VA sobre potência de Kaletra, medica se mostrou positiva em relação as informações abordadas, relata que tem muitos pacientes em uso de Kaletra e a reconstituição imunológica e sem duvida indiscutível, reforcei boa reconstituição também para cd4 mais estável. Sobre as recomendações do consenso disse que em gestante sempre prescreve Kaletra, sobre a primeira falha aos ITRNN nao necessariamente necessita genotipagem, então abordei parágrafo do consenso que fala do resultado de Kaletra para esse perfil.#CON: evento cientifico da Bristol com aula do Dr Mendonça sobre tratamento ARV, a BMS esta tentando minimizar as recomendações do consenso brasileiro que nao contemplam ATV para inicio de TARV e nem gestantes.#MERCADO: informei a medica que o Kaletra esta sendo disponiviel para pacientes de inicio de TARV sem necessidade de autorização previa.</v>
      </c>
      <c r="AG974" s="14">
        <f t="shared" si="1115"/>
        <v>1</v>
      </c>
      <c r="AH974" s="14">
        <f t="shared" ref="AH974:AL974" si="1119">IFERROR(FIND("#",$AF974,AG974+1),LEN($AF974)+1)</f>
        <v>530</v>
      </c>
      <c r="AI974" s="14">
        <f t="shared" si="1119"/>
        <v>740</v>
      </c>
      <c r="AJ974" s="14">
        <f t="shared" si="1119"/>
        <v>876</v>
      </c>
      <c r="AK974" s="14">
        <f t="shared" si="1119"/>
        <v>876</v>
      </c>
      <c r="AL974" s="14">
        <f t="shared" si="1119"/>
        <v>876</v>
      </c>
      <c r="AM974" s="14" t="str">
        <f t="shared" si="1063"/>
        <v>#MP: trabalhei dados do VA sobre potência de Kaletra, medica se mostrou positiva em relação as informações abordadas, relata que tem muitos pacientes em uso de Kaletra e a reconstituição imunológica e sem duvida indiscutível, reforcei boa reconstituição também para cd4 mais estável. Sobre as recomendações do consenso disse que em gestante sempre prescreve Kaletra, sobre a primeira falha aos ITRNN nao necessariamente necessita genotipagem, então abordei parágrafo do consenso que fala do resultado de Kaletra para esse perfil.#</v>
      </c>
      <c r="AN974" s="14" t="str">
        <f t="shared" si="1064"/>
        <v>#CON: evento cientifico da Bristol com aula do Dr Mendonça sobre tratamento ARV, a BMS esta tentando minimizar as recomendações do consenso brasileiro que nao contemplam ATV para inicio de TARV e nem gestantes.</v>
      </c>
      <c r="AO974" s="14" t="str">
        <f t="shared" si="1065"/>
        <v>#MERCADO: informei a medica que o Kaletra esta sendo disponiviel para pacientes de inicio de TARV sem necessidade de autorização previa.</v>
      </c>
      <c r="AP974" s="14" t="str">
        <f t="shared" si="1066"/>
        <v/>
      </c>
      <c r="AQ974" s="14" t="str">
        <f t="shared" si="1067"/>
        <v/>
      </c>
      <c r="AR974" s="14" t="str">
        <f t="shared" si="1068"/>
        <v/>
      </c>
    </row>
    <row r="975" spans="1:44" x14ac:dyDescent="0.25">
      <c r="A975">
        <v>1</v>
      </c>
      <c r="B975" t="s">
        <v>28</v>
      </c>
      <c r="C975">
        <v>391103</v>
      </c>
      <c r="D975" s="40">
        <v>41373.75</v>
      </c>
      <c r="E975" s="40">
        <v>41373.797916666699</v>
      </c>
      <c r="F975" s="40">
        <v>41373.811111111099</v>
      </c>
      <c r="G975" t="s">
        <v>29</v>
      </c>
      <c r="H975">
        <v>60000012273383</v>
      </c>
      <c r="I975" t="s">
        <v>2734</v>
      </c>
      <c r="J975" t="s">
        <v>2735</v>
      </c>
      <c r="K975" t="s">
        <v>41</v>
      </c>
      <c r="L975">
        <v>4</v>
      </c>
      <c r="M975" t="s">
        <v>33</v>
      </c>
      <c r="N975">
        <v>60000015461254</v>
      </c>
      <c r="O975">
        <v>60000016462680</v>
      </c>
      <c r="P975">
        <v>140317000000189</v>
      </c>
      <c r="R975" t="s">
        <v>34</v>
      </c>
      <c r="S975" t="s">
        <v>35</v>
      </c>
      <c r="T975" t="s">
        <v>36</v>
      </c>
      <c r="W975" t="s">
        <v>37</v>
      </c>
      <c r="AC975" t="s">
        <v>2736</v>
      </c>
      <c r="AD975" t="s">
        <v>1445</v>
      </c>
      <c r="AE975" s="14" t="str">
        <f t="shared" si="1104"/>
        <v>#MP: utilizei apoio do VA para trabalhar dados de potência e durabilidade de Kaletra e solicitei ao medico que possa avaliar possibilidade de pacientes para inicio de TARV. Ele se mostrou muito positivo em relação as informações abordadas, e refere que percebe sim um excelente aumento de cd4 nos pacientes que estão em uso de Kaletra. Relata que em algumas situações inicia TARV com Kaletra, mas sua primeira opcao e o EFV. Utilizei informações do consenso sobre resgate de ITRNN e o medico afirmou que sempre que ocorre a falha ele solicita genotipagem, mas que normalemente Kaletra esta sensível e a sua primeira opcao. Refere que tem pensado mais nos casais sorodiscordantes, esta com dois casos aguardando seus parceiros para que possam decidir se iniciarão a TARV, reforcei que Kaletra possui excelente barreira genética e que poderá beneficiar seu paciente.#MERCADO: tem recebido sempre novos pacientes, pelo menos um por semana.</v>
      </c>
      <c r="AF975" s="14" t="str">
        <f t="shared" si="1114"/>
        <v>#MP: utilizei apoio do VA para trabalhar dados de potência e durabilidade de Kaletra e solicitei ao medico que possa avaliar possibilidade de pacientes para inicio de TARV. Ele se mostrou muito positivo em relação as informações abordadas, e refere que percebe sim um excelente aumento de cd4 nos pacientes que estão em uso de Kaletra. Relata que em algumas situações inicia TARV com Kaletra, mas sua primeira opcao e o EFV. Utilizei informações do consenso sobre resgate de ITRNN e o medico afirmou que sempre que ocorre a falha ele solicita genotipagem, mas que normalemente Kaletra esta sensível e a sua primeira opcao. Refere que tem pensado mais nos casais sorodiscordantes, esta com dois casos aguardando seus parceiros para que possam decidir se iniciarão a TARV, reforcei que Kaletra possui excelente barreira genética e que poderá beneficiar seu paciente.#MERCADO: tem recebido sempre novos pacientes, pelo menos um por semana.</v>
      </c>
      <c r="AG975" s="14">
        <f t="shared" si="1115"/>
        <v>1</v>
      </c>
      <c r="AH975" s="14">
        <f t="shared" ref="AH975:AL975" si="1120">IFERROR(FIND("#",$AF975,AG975+1),LEN($AF975)+1)</f>
        <v>865</v>
      </c>
      <c r="AI975" s="14">
        <f t="shared" si="1120"/>
        <v>937</v>
      </c>
      <c r="AJ975" s="14">
        <f t="shared" si="1120"/>
        <v>937</v>
      </c>
      <c r="AK975" s="14">
        <f t="shared" si="1120"/>
        <v>937</v>
      </c>
      <c r="AL975" s="14">
        <f t="shared" si="1120"/>
        <v>937</v>
      </c>
      <c r="AM975" s="14" t="str">
        <f t="shared" si="1063"/>
        <v>#MP: utilizei apoio do VA para trabalhar dados de potência e durabilidade de Kaletra e solicitei ao medico que possa avaliar possibilidade de pacientes para inicio de TARV. Ele se mostrou muito positivo em relação as informações abordadas, e refere que percebe sim um excelente aumento de cd4 nos pacientes que estão em uso de Kaletra. Relata que em algumas situações inicia TARV com Kaletra, mas sua primeira opcao e o EFV. Utilizei informações do consenso sobre resgate de ITRNN e o medico afirmou que sempre que ocorre a falha ele solicita genotipagem, mas que normalemente Kaletra esta sensível e a sua primeira opcao. Refere que tem pensado mais nos casais sorodiscordantes, esta com dois casos aguardando seus parceiros para que possam decidir se iniciarão a TARV, reforcei que Kaletra possui excelente barreira genética e que poderá beneficiar seu paciente.#</v>
      </c>
      <c r="AN975" s="14" t="str">
        <f t="shared" si="1064"/>
        <v>#MERCADO: tem recebido sempre novos pacientes, pelo menos um por semana.</v>
      </c>
      <c r="AO975" s="14" t="str">
        <f t="shared" si="1065"/>
        <v/>
      </c>
      <c r="AP975" s="14" t="str">
        <f t="shared" si="1066"/>
        <v/>
      </c>
      <c r="AQ975" s="14" t="str">
        <f t="shared" si="1067"/>
        <v/>
      </c>
      <c r="AR975" s="14" t="str">
        <f t="shared" si="1068"/>
        <v/>
      </c>
    </row>
    <row r="976" spans="1:44" x14ac:dyDescent="0.25">
      <c r="A976">
        <v>1</v>
      </c>
      <c r="B976" t="s">
        <v>28</v>
      </c>
      <c r="C976">
        <v>391103</v>
      </c>
      <c r="D976" s="40">
        <v>41373.708333333299</v>
      </c>
      <c r="E976" s="40">
        <v>41373.777777777803</v>
      </c>
      <c r="F976" s="40">
        <v>41373.749305555597</v>
      </c>
      <c r="G976" t="s">
        <v>29</v>
      </c>
      <c r="H976">
        <v>60000017155478</v>
      </c>
      <c r="I976" t="s">
        <v>2737</v>
      </c>
      <c r="J976" t="s">
        <v>2738</v>
      </c>
      <c r="K976" t="s">
        <v>45</v>
      </c>
      <c r="L976">
        <v>3</v>
      </c>
      <c r="M976" t="s">
        <v>33</v>
      </c>
      <c r="N976">
        <v>60000015461254</v>
      </c>
      <c r="O976">
        <v>60000016462680</v>
      </c>
      <c r="P976">
        <v>140317000000182</v>
      </c>
      <c r="R976" t="s">
        <v>34</v>
      </c>
      <c r="S976" t="s">
        <v>35</v>
      </c>
      <c r="T976" t="s">
        <v>36</v>
      </c>
      <c r="W976" t="s">
        <v>37</v>
      </c>
      <c r="AC976" t="s">
        <v>5033</v>
      </c>
      <c r="AD976" t="s">
        <v>1445</v>
      </c>
      <c r="AE976" s="14" t="str">
        <f t="shared" si="1104"/>
        <v>#MP: conversamos sobre as novas recomendações do consenso a residente disse que ainda nao leu todo o consenso, reforcei pontos como manter TARV para gestantes, resgate de ITRNN com Kaletra então utilizei VA como apoio, a medica se mostrou muito interessada nos dados do material, apresentou uma boa aceitação em relação aos dados abordados, inclusive solicitou estudo na integra. Relata que Dr César já esta prestando mais atenção em relação ao tratamento de casais sorodiscordantes.</v>
      </c>
      <c r="AF976" s="14" t="str">
        <f t="shared" si="1114"/>
        <v>#MP: conversamos sobre as novas recomendações do consenso a residente disse que ainda nao leu todo o consenso, reforcei pontos como manter TARV para gestantes, resgate de ITRNN com Kaletra então utilizei VA como apoio, a medica se mostrou muito interessada nos dados do material, apresentou uma boa aceitação em relação aos dados abordados, inclusive solicitou estudo na integra. Relata que Dr César já esta prestando mais atenção em relação ao tratamento de casais sorodiscordantes.</v>
      </c>
      <c r="AG976" s="14">
        <f t="shared" si="1115"/>
        <v>1</v>
      </c>
      <c r="AH976" s="14">
        <f t="shared" ref="AH976:AL976" si="1121">IFERROR(FIND("#",$AF976,AG976+1),LEN($AF976)+1)</f>
        <v>484</v>
      </c>
      <c r="AI976" s="14">
        <f t="shared" si="1121"/>
        <v>484</v>
      </c>
      <c r="AJ976" s="14">
        <f t="shared" si="1121"/>
        <v>484</v>
      </c>
      <c r="AK976" s="14">
        <f t="shared" si="1121"/>
        <v>484</v>
      </c>
      <c r="AL976" s="14">
        <f t="shared" si="1121"/>
        <v>484</v>
      </c>
      <c r="AM976" s="14" t="str">
        <f t="shared" si="1063"/>
        <v>#MP: conversamos sobre as novas recomendações do consenso a residente disse que ainda nao leu todo o consenso, reforcei pontos como manter TARV para gestantes, resgate de ITRNN com Kaletra então utilizei VA como apoio, a medica se mostrou muito interessada nos dados do material, apresentou uma boa aceitação em relação aos dados abordados, inclusive solicitou estudo na integra. Relata que Dr César já esta prestando mais atenção em relação ao tratamento de casais sorodiscordantes.</v>
      </c>
      <c r="AN976" s="14" t="str">
        <f t="shared" si="1064"/>
        <v/>
      </c>
      <c r="AO976" s="14" t="str">
        <f t="shared" si="1065"/>
        <v/>
      </c>
      <c r="AP976" s="14" t="str">
        <f t="shared" si="1066"/>
        <v/>
      </c>
      <c r="AQ976" s="14" t="str">
        <f t="shared" si="1067"/>
        <v/>
      </c>
      <c r="AR976" s="14" t="str">
        <f t="shared" si="1068"/>
        <v/>
      </c>
    </row>
    <row r="977" spans="1:44" x14ac:dyDescent="0.25">
      <c r="A977">
        <v>1</v>
      </c>
      <c r="B977" t="s">
        <v>28</v>
      </c>
      <c r="C977">
        <v>391103</v>
      </c>
      <c r="D977" s="40">
        <v>41373.625</v>
      </c>
      <c r="E977" s="40">
        <v>41373.757638888899</v>
      </c>
      <c r="F977" s="40">
        <v>41373.729861111096</v>
      </c>
      <c r="G977" t="s">
        <v>29</v>
      </c>
      <c r="H977">
        <v>60000012332907</v>
      </c>
      <c r="I977" t="s">
        <v>2739</v>
      </c>
      <c r="J977" t="s">
        <v>2740</v>
      </c>
      <c r="K977" t="s">
        <v>41</v>
      </c>
      <c r="L977">
        <v>6</v>
      </c>
      <c r="M977" t="s">
        <v>33</v>
      </c>
      <c r="N977">
        <v>60000015461254</v>
      </c>
      <c r="O977">
        <v>60000016462680</v>
      </c>
      <c r="P977">
        <v>140317000000175</v>
      </c>
      <c r="R977" t="s">
        <v>34</v>
      </c>
      <c r="S977" t="s">
        <v>35</v>
      </c>
      <c r="T977" t="s">
        <v>36</v>
      </c>
      <c r="W977" t="s">
        <v>37</v>
      </c>
      <c r="AC977" t="s">
        <v>2741</v>
      </c>
      <c r="AD977" t="s">
        <v>1445</v>
      </c>
      <c r="AE977" s="14" t="str">
        <f t="shared" si="1104"/>
        <v>Medico esta super de acordo com as novas recomendações do consenso. Já esta realizando genotipagem pre tratamento, ainda nao possui nenhum casal sorodiscordante, mas já avaliou os que tem perfil para iniciar TARV. Esta realizando Geno nas gestantes, e sua primeira opção e Kaletra. Relata que nao tem mais utilizado o critério de dar opção para o paciente, normalemente ele escolhe pelo paciente. Relata que diversos pacientes apresentam icterícia com ATV, tem se preocupado muito também com os problemas relacionados ao SNC. Mostrou total falta de compatibilidade com a Bristol e a conduta do consultor.</v>
      </c>
      <c r="AF977" s="14" t="str">
        <f t="shared" si="1114"/>
        <v>Medico esta super de acordo com as novas recomendações do consenso. Já esta realizando genotipagem pre tratamento, ainda nao possui nenhum casal sorodiscordante, mas já avaliou os que tem perfil para iniciar TARV. Esta realizando Geno nas gestantes, e sua primeira opção e Kaletra. Relata que nao tem mais utilizado o critério de dar opção para o paciente, normalemente ele escolhe pelo paciente. Relata que diversos pacientes apresentam icterícia com ATV, tem se preocupado muito também com os problemas relacionados ao SNC. Mostrou total falta de compatibilidade com a Bristol e a conduta do consultor.</v>
      </c>
      <c r="AG977" s="14">
        <f t="shared" si="1115"/>
        <v>1</v>
      </c>
      <c r="AH977" s="14">
        <f t="shared" ref="AH977:AL977" si="1122">IFERROR(FIND("#",$AF977,AG977+1),LEN($AF977)+1)</f>
        <v>605</v>
      </c>
      <c r="AI977" s="14">
        <f t="shared" si="1122"/>
        <v>605</v>
      </c>
      <c r="AJ977" s="14">
        <f t="shared" si="1122"/>
        <v>605</v>
      </c>
      <c r="AK977" s="14">
        <f t="shared" si="1122"/>
        <v>605</v>
      </c>
      <c r="AL977" s="14">
        <f t="shared" si="1122"/>
        <v>605</v>
      </c>
      <c r="AM977" s="14" t="str">
        <f t="shared" si="1063"/>
        <v>Medico esta super de acordo com as novas recomendações do consenso. Já esta realizando genotipagem pre tratamento, ainda nao possui nenhum casal sorodiscordante, mas já avaliou os que tem perfil para iniciar TARV. Esta realizando Geno nas gestantes, e sua primeira opção e Kaletra. Relata que nao tem mais utilizado o critério de dar opção para o paciente, normalemente ele escolhe pelo paciente. Relata que diversos pacientes apresentam icterícia com ATV, tem se preocupado muito também com os problemas relacionados ao SNC. Mostrou total falta de compatibilidade com a Bristol e a conduta do consultor.</v>
      </c>
      <c r="AN977" s="14" t="str">
        <f t="shared" si="1064"/>
        <v/>
      </c>
      <c r="AO977" s="14" t="str">
        <f t="shared" si="1065"/>
        <v/>
      </c>
      <c r="AP977" s="14" t="str">
        <f t="shared" si="1066"/>
        <v/>
      </c>
      <c r="AQ977" s="14" t="str">
        <f t="shared" si="1067"/>
        <v/>
      </c>
      <c r="AR977" s="14" t="str">
        <f t="shared" si="1068"/>
        <v/>
      </c>
    </row>
    <row r="978" spans="1:44" x14ac:dyDescent="0.25">
      <c r="A978">
        <v>1</v>
      </c>
      <c r="B978" t="s">
        <v>28</v>
      </c>
      <c r="C978">
        <v>391103</v>
      </c>
      <c r="D978" s="40">
        <v>41373.479166666701</v>
      </c>
      <c r="E978" s="40">
        <v>41373.740277777797</v>
      </c>
      <c r="F978" s="40">
        <v>41373.702083333301</v>
      </c>
      <c r="G978" t="s">
        <v>110</v>
      </c>
      <c r="H978">
        <v>60000016840570</v>
      </c>
      <c r="J978" t="s">
        <v>2742</v>
      </c>
      <c r="M978" t="s">
        <v>33</v>
      </c>
      <c r="N978">
        <v>60000015461254</v>
      </c>
      <c r="O978">
        <v>60000016462680</v>
      </c>
      <c r="P978">
        <v>140317000000169</v>
      </c>
      <c r="R978" t="s">
        <v>34</v>
      </c>
      <c r="S978" t="s">
        <v>35</v>
      </c>
      <c r="W978" t="s">
        <v>37</v>
      </c>
      <c r="AC978" t="s">
        <v>2743</v>
      </c>
      <c r="AD978" t="s">
        <v>1445</v>
      </c>
      <c r="AE978" s="14" t="str">
        <f t="shared" si="1104"/>
        <v>Acompanhamento de abastecimento de Kaletra.#MERCADO: a SES tem enviado estoque dos arvs para três meses. CEMEPAR nao solicita mais autorização previa para iniciar TARV com EFV e Kaletra, assim que o medico prescreve já e possível retirar o medicamento na farmácia.</v>
      </c>
      <c r="AF978" s="14" t="str">
        <f t="shared" si="1114"/>
        <v>Acompanhamento de abastecimento de Kaletra.#MERCADO: a SES tem enviado estoque dos arvs para três meses. CEMEPAR nao solicita mais autorização previa para iniciar TARV com EFV e Kaletra, assim que o medico prescreve já e possível retirar o medicamento na farmácia.</v>
      </c>
      <c r="AG978" s="14">
        <f t="shared" si="1115"/>
        <v>44</v>
      </c>
      <c r="AH978" s="14">
        <f t="shared" ref="AH978:AL978" si="1123">IFERROR(FIND("#",$AF978,AG978+1),LEN($AF978)+1)</f>
        <v>265</v>
      </c>
      <c r="AI978" s="14">
        <f t="shared" si="1123"/>
        <v>265</v>
      </c>
      <c r="AJ978" s="14">
        <f t="shared" si="1123"/>
        <v>265</v>
      </c>
      <c r="AK978" s="14">
        <f t="shared" si="1123"/>
        <v>265</v>
      </c>
      <c r="AL978" s="14">
        <f t="shared" si="1123"/>
        <v>265</v>
      </c>
      <c r="AM978" s="14" t="str">
        <f t="shared" si="1063"/>
        <v>#MERCADO: a SES tem enviado estoque dos arvs para três meses. CEMEPAR nao solicita mais autorização previa para iniciar TARV com EFV e Kaletra, assim que o medico prescreve já e possível retirar o medicamento na farmácia.</v>
      </c>
      <c r="AN978" s="14" t="str">
        <f t="shared" si="1064"/>
        <v/>
      </c>
      <c r="AO978" s="14" t="str">
        <f t="shared" si="1065"/>
        <v/>
      </c>
      <c r="AP978" s="14" t="str">
        <f t="shared" si="1066"/>
        <v/>
      </c>
      <c r="AQ978" s="14" t="str">
        <f t="shared" si="1067"/>
        <v/>
      </c>
      <c r="AR978" s="14" t="str">
        <f t="shared" si="1068"/>
        <v/>
      </c>
    </row>
    <row r="979" spans="1:44" x14ac:dyDescent="0.25">
      <c r="A979">
        <v>1</v>
      </c>
      <c r="B979" t="s">
        <v>28</v>
      </c>
      <c r="C979">
        <v>391103</v>
      </c>
      <c r="D979" s="40">
        <v>41372.75</v>
      </c>
      <c r="E979" s="40">
        <v>41373.734027777798</v>
      </c>
      <c r="F979" s="40">
        <v>41373.702083333301</v>
      </c>
      <c r="G979" t="s">
        <v>29</v>
      </c>
      <c r="H979">
        <v>60000012387251</v>
      </c>
      <c r="I979" t="s">
        <v>2744</v>
      </c>
      <c r="J979" t="s">
        <v>2745</v>
      </c>
      <c r="K979" t="s">
        <v>32</v>
      </c>
      <c r="L979">
        <v>3</v>
      </c>
      <c r="M979" t="s">
        <v>33</v>
      </c>
      <c r="N979">
        <v>60000015461254</v>
      </c>
      <c r="O979">
        <v>60000016462680</v>
      </c>
      <c r="P979">
        <v>140317000000160</v>
      </c>
      <c r="R979" t="s">
        <v>34</v>
      </c>
      <c r="S979" t="s">
        <v>35</v>
      </c>
      <c r="T979" t="s">
        <v>36</v>
      </c>
      <c r="W979" t="s">
        <v>37</v>
      </c>
      <c r="AC979" t="s">
        <v>2746</v>
      </c>
      <c r="AD979" t="s">
        <v>1445</v>
      </c>
      <c r="AE979" s="14" t="str">
        <f t="shared" si="1104"/>
        <v>#MP: retomei assunto do consenso, medica ainda nao leu o arquivo solicitou que eu envie a ela. Parece ser positiva as novas recomendações, aceita que iniciar a TARV precocemente e benéfico para o paciente. Perguntei se os pacientes que tem recebido com diagnósticos novos estão chegando para consulta com cd4 baixo, refere que nao tanto, na sua maioria entre 350 e 500. Trabalhei com dados do VA sobre potência de Kaletra com dados do estudo,720. Além disso reforcei barreira genética de Kaletra e proteção aos análogos que o medicamento proporciona, a medica aceitou a colocação, solicitei que possa avaliar prescrições para Kaletra para seus novos pacientes. Como sei que a preferencia da medica para inicio de TARV e EFV, utilizei dados do consenso sobre resgate de Kaletra pôs falha de ITRNN.#MERCADO: medica possui poucos novos pacientes, naomquerminchar muito o consultório.*convidei a medica para o evento do dia 09 de maio, a principio nao tem nenhum compromisso, vou enviar convite por email.</v>
      </c>
      <c r="AF979" s="14" t="str">
        <f t="shared" si="1114"/>
        <v>#MP: retomei assunto do consenso, medica ainda nao leu o arquivo solicitou que eu envie a ela. Parece ser positiva as novas recomendações, aceita que iniciar a TARV precocemente e benéfico para o paciente. Perguntei se os pacientes que tem recebido com diagnósticos novos estão chegando para consulta com cd4 baixo, refere que nao tanto, na sua maioria entre 350 e 500. Trabalhei com dados do VA sobre potência de Kaletra com dados do estudo,720. Além disso reforcei barreira genética de Kaletra e proteção aos análogos que o medicamento proporciona, a medica aceitou a colocação, solicitei que possa avaliar prescrições para Kaletra para seus novos pacientes. Como sei que a preferencia da medica para inicio de TARV e EFV, utilizei dados do consenso sobre resgate de Kaletra pôs falha de ITRNN.#MERCADO: medica possui poucos novos pacientes, naomquerminchar muito o consultório.*convidei a medica para o evento do dia 09 de maio, a principio nao tem nenhum compromisso, vou enviar convite por email.</v>
      </c>
      <c r="AG979" s="14">
        <f t="shared" si="1115"/>
        <v>1</v>
      </c>
      <c r="AH979" s="14">
        <f t="shared" ref="AH979:AL979" si="1124">IFERROR(FIND("#",$AF979,AG979+1),LEN($AF979)+1)</f>
        <v>797</v>
      </c>
      <c r="AI979" s="14">
        <f t="shared" si="1124"/>
        <v>1002</v>
      </c>
      <c r="AJ979" s="14">
        <f t="shared" si="1124"/>
        <v>1002</v>
      </c>
      <c r="AK979" s="14">
        <f t="shared" si="1124"/>
        <v>1002</v>
      </c>
      <c r="AL979" s="14">
        <f t="shared" si="1124"/>
        <v>1002</v>
      </c>
      <c r="AM979" s="14" t="str">
        <f t="shared" si="1063"/>
        <v>#MP: retomei assunto do consenso, medica ainda nao leu o arquivo solicitou que eu envie a ela. Parece ser positiva as novas recomendações, aceita que iniciar a TARV precocemente e benéfico para o paciente. Perguntei se os pacientes que tem recebido com diagnósticos novos estão chegando para consulta com cd4 baixo, refere que nao tanto, na sua maioria entre 350 e 500. Trabalhei com dados do VA sobre potência de Kaletra com dados do estudo,720. Além disso reforcei barreira genética de Kaletra e proteção aos análogos que o medicamento proporciona, a medica aceitou a colocação, solicitei que possa avaliar prescrições para Kaletra para seus novos pacientes. Como sei que a preferencia da medica para inicio de TARV e EFV, utilizei dados do consenso sobre resgate de Kaletra pôs falha de ITRNN.#</v>
      </c>
      <c r="AN979" s="14" t="str">
        <f t="shared" si="1064"/>
        <v>#MERCADO: medica possui poucos novos pacientes, naomquerminchar muito o consultório.*convidei a medica para o evento do dia 09 de maio, a principio nao tem nenhum compromisso, vou enviar convite por email.</v>
      </c>
      <c r="AO979" s="14" t="str">
        <f t="shared" si="1065"/>
        <v/>
      </c>
      <c r="AP979" s="14" t="str">
        <f t="shared" si="1066"/>
        <v/>
      </c>
      <c r="AQ979" s="14" t="str">
        <f t="shared" si="1067"/>
        <v/>
      </c>
      <c r="AR979" s="14" t="str">
        <f t="shared" si="1068"/>
        <v/>
      </c>
    </row>
    <row r="980" spans="1:44" x14ac:dyDescent="0.25">
      <c r="A980">
        <v>1</v>
      </c>
      <c r="B980" t="s">
        <v>28</v>
      </c>
      <c r="C980">
        <v>391103</v>
      </c>
      <c r="D980" s="40">
        <v>41372.666666666701</v>
      </c>
      <c r="E980" s="40">
        <v>41373.677083333299</v>
      </c>
      <c r="F980" s="40">
        <v>41373.691666666702</v>
      </c>
      <c r="G980" t="s">
        <v>29</v>
      </c>
      <c r="H980">
        <v>60000017152606</v>
      </c>
      <c r="I980" t="s">
        <v>2631</v>
      </c>
      <c r="J980" t="s">
        <v>2632</v>
      </c>
      <c r="K980" t="s">
        <v>32</v>
      </c>
      <c r="L980">
        <v>4</v>
      </c>
      <c r="M980" t="s">
        <v>33</v>
      </c>
      <c r="N980">
        <v>60000015461254</v>
      </c>
      <c r="O980">
        <v>60000016462680</v>
      </c>
      <c r="P980">
        <v>140317000000153</v>
      </c>
      <c r="R980" t="s">
        <v>34</v>
      </c>
      <c r="S980" t="s">
        <v>35</v>
      </c>
      <c r="T980" t="s">
        <v>36</v>
      </c>
      <c r="W980" t="s">
        <v>37</v>
      </c>
      <c r="AC980" t="s">
        <v>2747</v>
      </c>
      <c r="AD980" t="s">
        <v>1445</v>
      </c>
      <c r="AE980" s="14" t="str">
        <f t="shared" si="1104"/>
        <v>#MP: retormei conversa sobre as novas recomendações do consenso publicadas no final de fevereiro, a opinião do medico e de nao retirar o tratamento ARV das gestantes após o parto, mantém essa conduta há um bom tempo. Como sei que a preferencia do medico para inicio de TARV e pelo uso de EFV, trabalhei dados do VA sobre potência, estudo 720 e solicitei ao medico que possa avaliar prescrições de Kaletra para o perfil de paciente que esta imunologicamente estável, pois o ganho de cd4 e muito significativo, além de que com a possibilidade da perde de doses pelo fato do paciente nao se sentir doente prestigiaeo uso de Kaletra pela sua conhecida barreira genética. Relata que sempre divide com o paciente a escolha da TARV, entre EFV, Kaletra e ATV. Quando o paciente falha ao primeiro esquema, se for EFV, troca para um IP que mais se adequa, se for falha de ip, solicita Geno.#MERCADO: comentou que nao ira assumir o atendimento de HIV no ambulatório do bairro novo, o serviço ainda encontra-se sem médicos e os pacientes estão ficando sem medicamentos.@MKT: realizar material promocional com informações do Consenso Brasileiro de TARV sobre Kaletra como primeira opção, para conquistar pacientes de inicio de TARV.</v>
      </c>
      <c r="AF980" s="14" t="str">
        <f t="shared" si="1114"/>
        <v>#MP: retormei conversa sobre as novas recomendações do consenso publicadas no final de fevereiro, a opinião do medico e de nao retirar o tratamento ARV das gestantes após o parto, mantém essa conduta há um bom tempo. Como sei que a preferencia do medico para inicio de TARV e pelo uso de EFV, trabalhei dados do VA sobre potência, estudo 720 e solicitei ao medico que possa avaliar prescrições de Kaletra para o perfil de paciente que esta imunologicamente estável, pois o ganho de cd4 e muito significativo, além de que com a possibilidade da perde de doses pelo fato do paciente nao se sentir doente prestigiaeo uso de Kaletra pela sua conhecida barreira genética. Relata que sempre divide com o paciente a escolha da TARV, entre EFV, Kaletra e ATV. Quando o paciente falha ao primeiro esquema, se for EFV, troca para um IP que mais se adequa, se for falha de ip, solicita Geno.#MERCADO: comentou que nao ira assumir o atendimento de HIV no ambulatório do bairro novo, o serviço ainda encontra-se sem médicos e os pacientes estão ficando sem medicamentos.@MKT: realizar material promocional com informações do Consenso Brasileiro de TARV sobre Kaletra como primeira opção, para conquistar pacientes de inicio de TARV.</v>
      </c>
      <c r="AG980" s="14">
        <f t="shared" si="1115"/>
        <v>1</v>
      </c>
      <c r="AH980" s="14">
        <f t="shared" ref="AH980:AL980" si="1125">IFERROR(FIND("#",$AF980,AG980+1),LEN($AF980)+1)</f>
        <v>881</v>
      </c>
      <c r="AI980" s="14">
        <f t="shared" si="1125"/>
        <v>1220</v>
      </c>
      <c r="AJ980" s="14">
        <f t="shared" si="1125"/>
        <v>1220</v>
      </c>
      <c r="AK980" s="14">
        <f t="shared" si="1125"/>
        <v>1220</v>
      </c>
      <c r="AL980" s="14">
        <f t="shared" si="1125"/>
        <v>1220</v>
      </c>
      <c r="AM980" s="14" t="str">
        <f t="shared" si="1063"/>
        <v>#MP: retormei conversa sobre as novas recomendações do consenso publicadas no final de fevereiro, a opinião do medico e de nao retirar o tratamento ARV das gestantes após o parto, mantém essa conduta há um bom tempo. Como sei que a preferencia do medico para inicio de TARV e pelo uso de EFV, trabalhei dados do VA sobre potência, estudo 720 e solicitei ao medico que possa avaliar prescrições de Kaletra para o perfil de paciente que esta imunologicamente estável, pois o ganho de cd4 e muito significativo, além de que com a possibilidade da perde de doses pelo fato do paciente nao se sentir doente prestigiaeo uso de Kaletra pela sua conhecida barreira genética. Relata que sempre divide com o paciente a escolha da TARV, entre EFV, Kaletra e ATV. Quando o paciente falha ao primeiro esquema, se for EFV, troca para um IP que mais se adequa, se for falha de ip, solicita Geno.#</v>
      </c>
      <c r="AN980" s="14" t="str">
        <f t="shared" si="1064"/>
        <v>#MERCADO: comentou que nao ira assumir o atendimento de HIV no ambulatório do bairro novo, o serviço ainda encontra-se sem médicos e os pacientes estão ficando sem medicamentos.@MKT: realizar material promocional com informações do Consenso Brasileiro de TARV sobre Kaletra como primeira opção, para conquistar pacientes de inicio de TARV.</v>
      </c>
      <c r="AO980" s="14" t="str">
        <f t="shared" si="1065"/>
        <v/>
      </c>
      <c r="AP980" s="14" t="str">
        <f t="shared" si="1066"/>
        <v/>
      </c>
      <c r="AQ980" s="14" t="str">
        <f t="shared" si="1067"/>
        <v/>
      </c>
      <c r="AR980" s="14" t="str">
        <f t="shared" si="1068"/>
        <v/>
      </c>
    </row>
    <row r="981" spans="1:44" x14ac:dyDescent="0.25">
      <c r="A981">
        <v>1</v>
      </c>
      <c r="B981" t="s">
        <v>28</v>
      </c>
      <c r="C981">
        <v>391103</v>
      </c>
      <c r="D981" s="40">
        <v>41372.625</v>
      </c>
      <c r="E981" s="40">
        <v>41373.870833333298</v>
      </c>
      <c r="F981" s="40">
        <v>41374.882638888899</v>
      </c>
      <c r="G981" t="s">
        <v>29</v>
      </c>
      <c r="H981">
        <v>143667000000372</v>
      </c>
      <c r="I981" t="s">
        <v>2680</v>
      </c>
      <c r="J981" t="s">
        <v>2681</v>
      </c>
      <c r="M981" t="s">
        <v>33</v>
      </c>
      <c r="N981">
        <v>60000015461254</v>
      </c>
      <c r="O981">
        <v>60000016462680</v>
      </c>
      <c r="P981">
        <v>140317000000203</v>
      </c>
      <c r="R981" t="s">
        <v>34</v>
      </c>
      <c r="S981" t="s">
        <v>35</v>
      </c>
      <c r="W981" t="s">
        <v>37</v>
      </c>
      <c r="AC981" t="s">
        <v>2748</v>
      </c>
      <c r="AD981" t="s">
        <v>1445</v>
      </c>
      <c r="AE981" s="14" t="str">
        <f t="shared" si="1104"/>
        <v>Visita de apresentação.#MP: trabalhei com dados do VA sobre potência e barreira genética de Kaletra, solicitou estudo na integra. Até o momento nao iniciou TARV or. Nenhum dos acidentes, pois o ambulatório e mais de infecto geral do que HIV. Ainda esta se adaptando as rotinas do serviço. Solicitarei RIMA para a residente.</v>
      </c>
      <c r="AF981" s="14" t="str">
        <f t="shared" si="1114"/>
        <v>Visita de apresentação.#MP: trabalhei com dados do VA sobre potência e barreira genética de Kaletra, solicitou estudo na integra. Até o momento nao iniciou TARV or. Nenhum dos acidentes, pois o ambulatório e mais de infecto geral do que HIV. Ainda esta se adaptando as rotinas do serviço. Solicitarei RIMA para a residente.</v>
      </c>
      <c r="AG981" s="14">
        <f t="shared" si="1115"/>
        <v>24</v>
      </c>
      <c r="AH981" s="14">
        <f t="shared" ref="AH981:AL981" si="1126">IFERROR(FIND("#",$AF981,AG981+1),LEN($AF981)+1)</f>
        <v>324</v>
      </c>
      <c r="AI981" s="14">
        <f t="shared" si="1126"/>
        <v>324</v>
      </c>
      <c r="AJ981" s="14">
        <f t="shared" si="1126"/>
        <v>324</v>
      </c>
      <c r="AK981" s="14">
        <f t="shared" si="1126"/>
        <v>324</v>
      </c>
      <c r="AL981" s="14">
        <f t="shared" si="1126"/>
        <v>324</v>
      </c>
      <c r="AM981" s="14" t="str">
        <f t="shared" si="1063"/>
        <v>#MP: trabalhei com dados do VA sobre potência e barreira genética de Kaletra, solicitou estudo na integra. Até o momento nao iniciou TARV or. Nenhum dos acidentes, pois o ambulatório e mais de infecto geral do que HIV. Ainda esta se adaptando as rotinas do serviço. Solicitarei RIMA para a residente.</v>
      </c>
      <c r="AN981" s="14" t="str">
        <f t="shared" si="1064"/>
        <v/>
      </c>
      <c r="AO981" s="14" t="str">
        <f t="shared" si="1065"/>
        <v/>
      </c>
      <c r="AP981" s="14" t="str">
        <f t="shared" si="1066"/>
        <v/>
      </c>
      <c r="AQ981" s="14" t="str">
        <f t="shared" si="1067"/>
        <v/>
      </c>
      <c r="AR981" s="14" t="str">
        <f t="shared" si="1068"/>
        <v/>
      </c>
    </row>
    <row r="982" spans="1:44" x14ac:dyDescent="0.25">
      <c r="A982">
        <v>1</v>
      </c>
      <c r="B982" t="s">
        <v>28</v>
      </c>
      <c r="C982">
        <v>391103</v>
      </c>
      <c r="D982" s="40">
        <v>41372.583333333299</v>
      </c>
      <c r="E982" s="40">
        <v>41373.436805555597</v>
      </c>
      <c r="F982" s="40">
        <v>41373.398611111101</v>
      </c>
      <c r="G982" t="s">
        <v>29</v>
      </c>
      <c r="H982">
        <v>60000012529099</v>
      </c>
      <c r="I982" t="s">
        <v>549</v>
      </c>
      <c r="J982" t="s">
        <v>550</v>
      </c>
      <c r="K982" t="s">
        <v>41</v>
      </c>
      <c r="L982">
        <v>6</v>
      </c>
      <c r="M982" t="s">
        <v>33</v>
      </c>
      <c r="N982">
        <v>60000015461254</v>
      </c>
      <c r="O982">
        <v>60000016462680</v>
      </c>
      <c r="P982">
        <v>140317000000146</v>
      </c>
      <c r="R982" t="s">
        <v>34</v>
      </c>
      <c r="S982" t="s">
        <v>35</v>
      </c>
      <c r="T982" t="s">
        <v>36</v>
      </c>
      <c r="W982" t="s">
        <v>37</v>
      </c>
      <c r="AC982" t="s">
        <v>2749</v>
      </c>
      <c r="AD982" t="s">
        <v>1445</v>
      </c>
      <c r="AE982" s="14" t="str">
        <f t="shared" si="1104"/>
        <v>Dra solicitou Manual de Resistência do Dr Ricardo Dias para os residentes pois esta trabalhando no ambulatório com eles e gostaria de ajuda-los com essas informações. Ainda tenho exemplares comigo, combinamos de eu entregar para os residentes do Hospital de Clinicas e também para os residentes do Hospital Nossa Senhora das Graças.</v>
      </c>
      <c r="AF982" s="14" t="str">
        <f t="shared" si="1114"/>
        <v>Dra solicitou Manual de Resistência do Dr Ricardo Dias para os residentes pois esta trabalhando no ambulatório com eles e gostaria de ajuda-los com essas informações. Ainda tenho exemplares comigo, combinamos de eu entregar para os residentes do Hospital de Clinicas e também para os residentes do Hospital Nossa Senhora das Graças.</v>
      </c>
      <c r="AG982" s="14">
        <f t="shared" si="1115"/>
        <v>1</v>
      </c>
      <c r="AH982" s="14">
        <f t="shared" ref="AH982:AL982" si="1127">IFERROR(FIND("#",$AF982,AG982+1),LEN($AF982)+1)</f>
        <v>333</v>
      </c>
      <c r="AI982" s="14">
        <f t="shared" si="1127"/>
        <v>333</v>
      </c>
      <c r="AJ982" s="14">
        <f t="shared" si="1127"/>
        <v>333</v>
      </c>
      <c r="AK982" s="14">
        <f t="shared" si="1127"/>
        <v>333</v>
      </c>
      <c r="AL982" s="14">
        <f t="shared" si="1127"/>
        <v>333</v>
      </c>
      <c r="AM982" s="14" t="str">
        <f t="shared" si="1063"/>
        <v>Dra solicitou Manual de Resistência do Dr Ricardo Dias para os residentes pois esta trabalhando no ambulatório com eles e gostaria de ajuda-los com essas informações. Ainda tenho exemplares comigo, combinamos de eu entregar para os residentes do Hospital de Clinicas e também para os residentes do Hospital Nossa Senhora das Graças.</v>
      </c>
      <c r="AN982" s="14" t="str">
        <f t="shared" si="1064"/>
        <v/>
      </c>
      <c r="AO982" s="14" t="str">
        <f t="shared" si="1065"/>
        <v/>
      </c>
      <c r="AP982" s="14" t="str">
        <f t="shared" si="1066"/>
        <v/>
      </c>
      <c r="AQ982" s="14" t="str">
        <f t="shared" si="1067"/>
        <v/>
      </c>
      <c r="AR982" s="14" t="str">
        <f t="shared" si="1068"/>
        <v/>
      </c>
    </row>
    <row r="983" spans="1:44" x14ac:dyDescent="0.25">
      <c r="A983">
        <v>1</v>
      </c>
      <c r="B983" t="s">
        <v>28</v>
      </c>
      <c r="C983">
        <v>391103</v>
      </c>
      <c r="D983" s="40">
        <v>41372.5</v>
      </c>
      <c r="E983" s="40">
        <v>41373.432638888902</v>
      </c>
      <c r="F983" s="40">
        <v>41373.398611111101</v>
      </c>
      <c r="G983" t="s">
        <v>29</v>
      </c>
      <c r="H983">
        <v>60000012303923</v>
      </c>
      <c r="I983" t="s">
        <v>2750</v>
      </c>
      <c r="J983" t="s">
        <v>2751</v>
      </c>
      <c r="K983" t="s">
        <v>32</v>
      </c>
      <c r="L983">
        <v>6</v>
      </c>
      <c r="M983" t="s">
        <v>33</v>
      </c>
      <c r="N983">
        <v>60000015461254</v>
      </c>
      <c r="O983">
        <v>60000016462680</v>
      </c>
      <c r="P983">
        <v>140317000000139</v>
      </c>
      <c r="R983" t="s">
        <v>34</v>
      </c>
      <c r="S983" t="s">
        <v>35</v>
      </c>
      <c r="T983" t="s">
        <v>36</v>
      </c>
      <c r="W983" t="s">
        <v>37</v>
      </c>
      <c r="AC983" t="s">
        <v>2752</v>
      </c>
      <c r="AD983" t="s">
        <v>1445</v>
      </c>
      <c r="AE983" s="14" t="str">
        <f t="shared" si="1104"/>
        <v>#MP: conversamos sobre incremento de cd4 de Kaletra, utilizei como apoio o VA, medica foi positiva em relação a informação, inclusive relatou que quando um paciente inicia TARV com Kaletra percebe que o cd4 se mantém em aumento por um bom tempo. Então reforcei possibilidade de uso tanto para pacientes com cd4 baixo como para os que estão imunologicamente melhores. Refere que nao inicia TARV com EFV, sua preferencia e por IP por causa da barreira genética, medica e MRG. Relata nao possuir preferencia entre os IPs, avalia o perfil de cada paciente.#MERCADO: estão recebendo poucos pacientes para inicio de tárv, alguns chegam pela internação e já estão em uso de ARV. Media de 2 a 3 por mês. Ira participar do HOPE da BMS em maio.</v>
      </c>
      <c r="AF983" s="14" t="str">
        <f t="shared" si="1114"/>
        <v>#MP: conversamos sobre incremento de cd4 de Kaletra, utilizei como apoio o VA, medica foi positiva em relação a informação, inclusive relatou que quando um paciente inicia TARV com Kaletra percebe que o cd4 se mantém em aumento por um bom tempo. Então reforcei possibilidade de uso tanto para pacientes com cd4 baixo como para os que estão imunologicamente melhores. Refere que nao inicia TARV com EFV, sua preferencia e por IP por causa da barreira genética, medica e MRG. Relata nao possuir preferencia entre os IPs, avalia o perfil de cada paciente.#MERCADO: estão recebendo poucos pacientes para inicio de tárv, alguns chegam pela internação e já estão em uso de ARV. Media de 2 a 3 por mês. Ira participar do HOPE da BMS em maio.</v>
      </c>
      <c r="AG983" s="14">
        <f t="shared" si="1115"/>
        <v>1</v>
      </c>
      <c r="AH983" s="14">
        <f t="shared" ref="AH983:AL983" si="1128">IFERROR(FIND("#",$AF983,AG983+1),LEN($AF983)+1)</f>
        <v>553</v>
      </c>
      <c r="AI983" s="14">
        <f t="shared" si="1128"/>
        <v>735</v>
      </c>
      <c r="AJ983" s="14">
        <f t="shared" si="1128"/>
        <v>735</v>
      </c>
      <c r="AK983" s="14">
        <f t="shared" si="1128"/>
        <v>735</v>
      </c>
      <c r="AL983" s="14">
        <f t="shared" si="1128"/>
        <v>735</v>
      </c>
      <c r="AM983" s="14" t="str">
        <f t="shared" si="1063"/>
        <v>#MP: conversamos sobre incremento de cd4 de Kaletra, utilizei como apoio o VA, medica foi positiva em relação a informação, inclusive relatou que quando um paciente inicia TARV com Kaletra percebe que o cd4 se mantém em aumento por um bom tempo. Então reforcei possibilidade de uso tanto para pacientes com cd4 baixo como para os que estão imunologicamente melhores. Refere que nao inicia TARV com EFV, sua preferencia e por IP por causa da barreira genética, medica e MRG. Relata nao possuir preferencia entre os IPs, avalia o perfil de cada paciente.#</v>
      </c>
      <c r="AN983" s="14" t="str">
        <f t="shared" si="1064"/>
        <v>#MERCADO: estão recebendo poucos pacientes para inicio de tárv, alguns chegam pela internação e já estão em uso de ARV. Media de 2 a 3 por mês. Ira participar do HOPE da BMS em maio.</v>
      </c>
      <c r="AO983" s="14" t="str">
        <f t="shared" si="1065"/>
        <v/>
      </c>
      <c r="AP983" s="14" t="str">
        <f t="shared" si="1066"/>
        <v/>
      </c>
      <c r="AQ983" s="14" t="str">
        <f t="shared" si="1067"/>
        <v/>
      </c>
      <c r="AR983" s="14" t="str">
        <f t="shared" si="1068"/>
        <v/>
      </c>
    </row>
    <row r="984" spans="1:44" x14ac:dyDescent="0.25">
      <c r="A984">
        <v>1</v>
      </c>
      <c r="B984" t="s">
        <v>28</v>
      </c>
      <c r="C984">
        <v>391103</v>
      </c>
      <c r="D984" s="40">
        <v>41372.333333333299</v>
      </c>
      <c r="E984" s="40">
        <v>41372.663194444402</v>
      </c>
      <c r="F984" s="40">
        <v>41373.398611111101</v>
      </c>
      <c r="G984" t="s">
        <v>29</v>
      </c>
      <c r="H984">
        <v>60000012269651</v>
      </c>
      <c r="I984" t="s">
        <v>2634</v>
      </c>
      <c r="J984" t="s">
        <v>2635</v>
      </c>
      <c r="K984" t="s">
        <v>32</v>
      </c>
      <c r="L984">
        <v>6</v>
      </c>
      <c r="M984" t="s">
        <v>33</v>
      </c>
      <c r="N984">
        <v>60000015461254</v>
      </c>
      <c r="O984">
        <v>60000016462680</v>
      </c>
      <c r="P984">
        <v>140317000000132</v>
      </c>
      <c r="R984" t="s">
        <v>34</v>
      </c>
      <c r="S984" t="s">
        <v>35</v>
      </c>
      <c r="T984" t="s">
        <v>36</v>
      </c>
      <c r="W984" t="s">
        <v>37</v>
      </c>
      <c r="AC984" t="s">
        <v>2753</v>
      </c>
      <c r="AD984" t="s">
        <v>1445</v>
      </c>
      <c r="AE984" s="14" t="str">
        <f t="shared" si="1104"/>
        <v>#MP: conversamos sobre as novas recomendações do consenso e a medica refere que já esta com o arquivo, sobre as gestantes diz que já tem um tempo que nao interrompe o uso só ARV pôs parto, então perguntei se sua preferencia e pelo Kaletra e a medica falou que sim, o que demonstra uma boa aceitação e resultados nesse perfil de pacientes. Na sua opinião iniciar a TARV mais precocemente e sempre benéfico ao paciente. Como eu sei que a preferencia da medica para inicio de TARV e EFV, comentei dados do estudo que o Dr Gustavo abordou na apresentação do CRE em que o resgate de EFV, por Kaletra na primeira Falha e muito bom, e esse dado também esta no consenso brasileiro. Na sua opinião, toda troca de ARV deve ser embasada em genotipagem, e o que a medica possui como conduta. Perguntei sobre o cd4 dos novos diagnósticos, relata que ainda tem alguns pacientes com imunidade bastante comprometida, mas que muito também ainda estão bem. Com apoio do VA reforcei resultados do estudo 720, sobre acompanhamento de 7 anos de uso de Kaletra e reforcei incremento de cd4 para todos os cortes de cd4 incluídos no estudo. Solicitei que possa averiguar novas prescrições para Kaletra.</v>
      </c>
      <c r="AF984" s="14" t="str">
        <f t="shared" si="1114"/>
        <v>#MP: conversamos sobre as novas recomendações do consenso e a medica refere que já esta com o arquivo, sobre as gestantes diz que já tem um tempo que nao interrompe o uso só ARV pôs parto, então perguntei se sua preferencia e pelo Kaletra e a medica falou que sim, o que demonstra uma boa aceitação e resultados nesse perfil de pacientes. Na sua opinião iniciar a TARV mais precocemente e sempre benéfico ao paciente. Como eu sei que a preferencia da medica para inicio de TARV e EFV, comentei dados do estudo que o Dr Gustavo abordou na apresentação do CRE em que o resgate de EFV, por Kaletra na primeira Falha e muito bom, e esse dado também esta no consenso brasileiro. Na sua opinião, toda troca de ARV deve ser embasada em genotipagem, e o que a medica possui como conduta. Perguntei sobre o cd4 dos novos diagnósticos, relata que ainda tem alguns pacientes com imunidade bastante comprometida, mas que muito também ainda estão bem. Com apoio do VA reforcei resultados do estudo 720, sobre acompanhamento de 7 anos de uso de Kaletra e reforcei incremento de cd4 para todos os cortes de cd4 incluídos no estudo. Solicitei que possa averiguar novas prescrições para Kaletra.</v>
      </c>
      <c r="AG984" s="14">
        <f t="shared" si="1115"/>
        <v>1</v>
      </c>
      <c r="AH984" s="14">
        <f t="shared" ref="AH984:AL984" si="1129">IFERROR(FIND("#",$AF984,AG984+1),LEN($AF984)+1)</f>
        <v>1179</v>
      </c>
      <c r="AI984" s="14">
        <f t="shared" si="1129"/>
        <v>1179</v>
      </c>
      <c r="AJ984" s="14">
        <f t="shared" si="1129"/>
        <v>1179</v>
      </c>
      <c r="AK984" s="14">
        <f t="shared" si="1129"/>
        <v>1179</v>
      </c>
      <c r="AL984" s="14">
        <f t="shared" si="1129"/>
        <v>1179</v>
      </c>
      <c r="AM984" s="14" t="str">
        <f t="shared" si="1063"/>
        <v>#MP: conversamos sobre as novas recomendações do consenso e a medica refere que já esta com o arquivo, sobre as gestantes diz que já tem um tempo que nao interrompe o uso só ARV pôs parto, então perguntei se sua preferencia e pelo Kaletra e a medica falou que sim, o que demonstra uma boa aceitação e resultados nesse perfil de pacientes. Na sua opinião iniciar a TARV mais precocemente e sempre benéfico ao paciente. Como eu sei que a preferencia da medica para inicio de TARV e EFV, comentei dados do estudo que o Dr Gustavo abordou na apresentação do CRE em que o resgate de EFV, por Kaletra na primeira Falha e muito bom, e esse dado também esta no consenso brasileiro. Na sua opinião, toda troca de ARV deve ser embasada em genotipagem, e o que a medica possui como conduta. Perguntei sobre o cd4 dos novos diagnósticos, relata que ainda tem alguns pacientes com imunidade bastante comprometida, mas que muito também ainda estão bem. Com apoio do VA reforcei resultados do estudo 720, sobre acompanhamento de 7 anos de uso de Kaletra e reforcei incremento de cd4 para todos os cortes de cd4 incluídos no estudo. Solicitei que possa averiguar novas prescrições para Kaletra.</v>
      </c>
      <c r="AN984" s="14" t="str">
        <f t="shared" si="1064"/>
        <v/>
      </c>
      <c r="AO984" s="14" t="str">
        <f t="shared" si="1065"/>
        <v/>
      </c>
      <c r="AP984" s="14" t="str">
        <f t="shared" si="1066"/>
        <v/>
      </c>
      <c r="AQ984" s="14" t="str">
        <f t="shared" si="1067"/>
        <v/>
      </c>
      <c r="AR984" s="14" t="str">
        <f t="shared" si="1068"/>
        <v/>
      </c>
    </row>
    <row r="985" spans="1:44" x14ac:dyDescent="0.25">
      <c r="A985">
        <v>1</v>
      </c>
      <c r="B985" t="s">
        <v>28</v>
      </c>
      <c r="C985">
        <v>391103</v>
      </c>
      <c r="D985" s="40">
        <v>41369.666666666701</v>
      </c>
      <c r="E985" s="40">
        <v>41369.817361111098</v>
      </c>
      <c r="F985" s="40">
        <v>41369.775694444397</v>
      </c>
      <c r="G985" t="s">
        <v>29</v>
      </c>
      <c r="H985">
        <v>60000012593615</v>
      </c>
      <c r="I985" t="s">
        <v>521</v>
      </c>
      <c r="J985" t="s">
        <v>522</v>
      </c>
      <c r="K985" t="s">
        <v>41</v>
      </c>
      <c r="L985">
        <v>3</v>
      </c>
      <c r="M985" t="s">
        <v>33</v>
      </c>
      <c r="N985">
        <v>60000015461254</v>
      </c>
      <c r="O985">
        <v>60000016462680</v>
      </c>
      <c r="P985">
        <v>143667000000302</v>
      </c>
      <c r="R985" t="s">
        <v>34</v>
      </c>
      <c r="S985" t="s">
        <v>35</v>
      </c>
      <c r="T985" t="s">
        <v>36</v>
      </c>
      <c r="W985" t="s">
        <v>37</v>
      </c>
      <c r="AC985" t="s">
        <v>523</v>
      </c>
      <c r="AD985" t="s">
        <v>1445</v>
      </c>
      <c r="AE985" s="14" t="str">
        <f t="shared" si="1104"/>
        <v>#MP: trabalhei informacoes do VA sobre recosntituicao imunologia de Kaletra com resultados do estudo 720. O residente nao conhecia o estudo, se mostrou muito interessado e solicitou mais informacoes. Reforcei dados sobre protecao aos analogos de Kaletra que o mesmo estudo apresentou. Conversamos sobre possibilidade de bons resultados com uso de Kaletra, para diversos niveis de CD4. Relatou que seus preceptores, na maioria das vezes iniciam TARV com EFV e quando ocorre a primeira troca decidem entre ATV e Kaletra, avaliam muito cada perfil de paciente. Relata que o Dr. Clovis tem prestado muita atencao na apresentacao de icteria nos pacientes em uso de ATV.</v>
      </c>
      <c r="AF985" s="14" t="str">
        <f t="shared" si="1114"/>
        <v>#MP: trabalhei informacoes do VA sobre recosntituicao imunologia de Kaletra com resultados do estudo 720. O residente nao conhecia o estudo, se mostrou muito interessado e solicitou mais informacoes. Reforcei dados sobre protecao aos analogos de Kaletra que o mesmo estudo apresentou. Conversamos sobre possibilidade de bons resultados com uso de Kaletra, para diversos niveis de CD4. Relatou que seus preceptores, na maioria das vezes iniciam TARV com EFV e quando ocorre a primeira troca decidem entre ATV e Kaletra, avaliam muito cada perfil de paciente. Relata que o Dr. Clovis tem prestado muita atencao na apresentacao de icteria nos pacientes em uso de ATV.</v>
      </c>
      <c r="AG985" s="14">
        <f t="shared" si="1115"/>
        <v>1</v>
      </c>
      <c r="AH985" s="14">
        <f t="shared" ref="AH985:AL985" si="1130">IFERROR(FIND("#",$AF985,AG985+1),LEN($AF985)+1)</f>
        <v>665</v>
      </c>
      <c r="AI985" s="14">
        <f t="shared" si="1130"/>
        <v>665</v>
      </c>
      <c r="AJ985" s="14">
        <f t="shared" si="1130"/>
        <v>665</v>
      </c>
      <c r="AK985" s="14">
        <f t="shared" si="1130"/>
        <v>665</v>
      </c>
      <c r="AL985" s="14">
        <f t="shared" si="1130"/>
        <v>665</v>
      </c>
      <c r="AM985" s="14" t="str">
        <f t="shared" si="1063"/>
        <v>#MP: trabalhei informacoes do VA sobre recosntituicao imunologia de Kaletra com resultados do estudo 720. O residente nao conhecia o estudo, se mostrou muito interessado e solicitou mais informacoes. Reforcei dados sobre protecao aos analogos de Kaletra que o mesmo estudo apresentou. Conversamos sobre possibilidade de bons resultados com uso de Kaletra, para diversos niveis de CD4. Relatou que seus preceptores, na maioria das vezes iniciam TARV com EFV e quando ocorre a primeira troca decidem entre ATV e Kaletra, avaliam muito cada perfil de paciente. Relata que o Dr. Clovis tem prestado muita atencao na apresentacao de icteria nos pacientes em uso de ATV.</v>
      </c>
      <c r="AN985" s="14" t="str">
        <f t="shared" si="1064"/>
        <v/>
      </c>
      <c r="AO985" s="14" t="str">
        <f t="shared" si="1065"/>
        <v/>
      </c>
      <c r="AP985" s="14" t="str">
        <f t="shared" si="1066"/>
        <v/>
      </c>
      <c r="AQ985" s="14" t="str">
        <f t="shared" si="1067"/>
        <v/>
      </c>
      <c r="AR985" s="14" t="str">
        <f t="shared" si="1068"/>
        <v/>
      </c>
    </row>
    <row r="986" spans="1:44" x14ac:dyDescent="0.25">
      <c r="A986">
        <v>1</v>
      </c>
      <c r="B986" t="s">
        <v>28</v>
      </c>
      <c r="C986">
        <v>391103</v>
      </c>
      <c r="D986" s="40">
        <v>41369.583333333299</v>
      </c>
      <c r="E986" s="40">
        <v>41369.8125</v>
      </c>
      <c r="F986" s="40">
        <v>41369.770833333299</v>
      </c>
      <c r="G986" t="s">
        <v>29</v>
      </c>
      <c r="H986">
        <v>60000012449287</v>
      </c>
      <c r="I986" t="s">
        <v>524</v>
      </c>
      <c r="J986" t="s">
        <v>525</v>
      </c>
      <c r="K986" t="s">
        <v>32</v>
      </c>
      <c r="L986">
        <v>3</v>
      </c>
      <c r="M986" t="s">
        <v>33</v>
      </c>
      <c r="N986">
        <v>60000015461254</v>
      </c>
      <c r="O986">
        <v>60000016462680</v>
      </c>
      <c r="P986">
        <v>143667000000294</v>
      </c>
      <c r="R986" t="s">
        <v>34</v>
      </c>
      <c r="S986" t="s">
        <v>35</v>
      </c>
      <c r="T986" t="s">
        <v>36</v>
      </c>
      <c r="W986" t="s">
        <v>37</v>
      </c>
      <c r="AC986" t="s">
        <v>526</v>
      </c>
      <c r="AD986" t="s">
        <v>1445</v>
      </c>
      <c r="AE986" s="14" t="str">
        <f t="shared" si="1104"/>
        <v>#MP: introduzi o incio de nossa conversa pelas novas recomendacoes do consenso e perguntei ao medico qual seu habito prescritivo para inicio de TARV, relata que sua preferencia e pelo EFV, como seus pacientes sao todos novos e o medicamento que mais prescreve atualmente, porem tem alguns pacientes que migram de outros medicos ja em uso de TARV e que estao com outros esquemas. Trabalhei dados do VA sobre recuperacao imunologica dos pacientes que usam Kaletra num acompanhamento de 7 anos, reagiu positivamente em relacao aos dados, alem disso reforcei informacao, trecho do consenso, pagina 50 sobre alta taxa de sucesso de resgate da primeira falha com Kaletra. A informacao gerou uma discussao rica pois o medico mostrou-se interessado pela informacao. Solicitei que possa avaliar Kaletra para esse perfil de paciente e percebi uma boa aceitacao do medico com a minha solicitacao.  #OBJ: preferencia por EFV para pacientes naive pela posologia e experiencia que possui do medicamento para pacientes naive. #MERCADO: os pacientes que o medico recebe, novos diagnosticos, nao apresentam um CD4 muito baixo, sua maioria estao entre 350 e 500 celulas, o que reflete uma realidade diferente de ambulatoriso publicos, pois o medico somente atende em servicos privados. Sua opiniao e de sempre tratar precocemente os pacientes.</v>
      </c>
      <c r="AF986" s="14" t="str">
        <f t="shared" si="1114"/>
        <v>#MP: introduzi o incio de nossa conversa pelas novas recomendacoes do consenso e perguntei ao medico qual seu habito prescritivo para inicio de TARV, relata que sua preferencia e pelo EFV, como seus pacientes sao todos novos e o medicamento que mais prescreve atualmente, porem tem alguns pacientes que migram de outros medicos ja em uso de TARV e que estao com outros esquemas. Trabalhei dados do VA sobre recuperacao imunologica dos pacientes que usam Kaletra num acompanhamento de 7 anos, reagiu positivamente em relacao aos dados, alem disso reforcei informacao, trecho do consenso, pagina 50 sobre alta taxa de sucesso de resgate da primeira falha com Kaletra. A informacao gerou uma discussao rica pois o medico mostrou-se interessado pela informacao. Solicitei que possa avaliar Kaletra para esse perfil de paciente e percebi uma boa aceitacao do medico com a minha solicitacao.  #OBJ: preferencia por EFV para pacientes naive pela posologia e experiencia que possui do medicamento para pacientes naive. #MERCADO: os pacientes que o medico recebe, novos diagnosticos, nao apresentam um CD4 muito baixo, sua maioria estao entre 350 e 500 celulas, o que reflete uma realidade diferente de ambulatoriso publicos, pois o medico somente atende em servicos privados. Sua opiniao e de sempre tratar precocemente os pacientes.</v>
      </c>
      <c r="AG986" s="14">
        <f t="shared" si="1115"/>
        <v>1</v>
      </c>
      <c r="AH986" s="14">
        <f t="shared" ref="AH986:AL986" si="1131">IFERROR(FIND("#",$AF986,AG986+1),LEN($AF986)+1)</f>
        <v>888</v>
      </c>
      <c r="AI986" s="14">
        <f t="shared" si="1131"/>
        <v>1012</v>
      </c>
      <c r="AJ986" s="14">
        <f t="shared" si="1131"/>
        <v>1326</v>
      </c>
      <c r="AK986" s="14">
        <f t="shared" si="1131"/>
        <v>1326</v>
      </c>
      <c r="AL986" s="14">
        <f t="shared" si="1131"/>
        <v>1326</v>
      </c>
      <c r="AM986" s="14" t="str">
        <f t="shared" si="1063"/>
        <v>#MP: introduzi o incio de nossa conversa pelas novas recomendacoes do consenso e perguntei ao medico qual seu habito prescritivo para inicio de TARV, relata que sua preferencia e pelo EFV, como seus pacientes sao todos novos e o medicamento que mais prescreve atualmente, porem tem alguns pacientes que migram de outros medicos ja em uso de TARV e que estao com outros esquemas. Trabalhei dados do VA sobre recuperacao imunologica dos pacientes que usam Kaletra num acompanhamento de 7 anos, reagiu positivamente em relacao aos dados, alem disso reforcei informacao, trecho do consenso, pagina 50 sobre alta taxa de sucesso de resgate da primeira falha com Kaletra. A informacao gerou uma discussao rica pois o medico mostrou-se interessado pela informacao. Solicitei que possa avaliar Kaletra para esse perfil de paciente e percebi uma boa aceitacao do medico com a minha solicitacao.  #</v>
      </c>
      <c r="AN986" s="14" t="str">
        <f t="shared" si="1064"/>
        <v xml:space="preserve">#OBJ: preferencia por EFV para pacientes naive pela posologia e experiencia que possui do medicamento para pacientes naive. </v>
      </c>
      <c r="AO986" s="14" t="str">
        <f t="shared" si="1065"/>
        <v>#MERCADO: os pacientes que o medico recebe, novos diagnosticos, nao apresentam um CD4 muito baixo, sua maioria estao entre 350 e 500 celulas, o que reflete uma realidade diferente de ambulatoriso publicos, pois o medico somente atende em servicos privados. Sua opiniao e de sempre tratar precocemente os pacientes.</v>
      </c>
      <c r="AP986" s="14" t="str">
        <f t="shared" si="1066"/>
        <v/>
      </c>
      <c r="AQ986" s="14" t="str">
        <f t="shared" si="1067"/>
        <v/>
      </c>
      <c r="AR986" s="14" t="str">
        <f t="shared" si="1068"/>
        <v/>
      </c>
    </row>
    <row r="987" spans="1:44" x14ac:dyDescent="0.25">
      <c r="A987">
        <v>1</v>
      </c>
      <c r="B987" t="s">
        <v>28</v>
      </c>
      <c r="C987">
        <v>391103</v>
      </c>
      <c r="D987" s="40">
        <v>41369.5</v>
      </c>
      <c r="E987" s="40">
        <v>41369.802083333299</v>
      </c>
      <c r="F987" s="40">
        <v>41369.760416666701</v>
      </c>
      <c r="G987" t="s">
        <v>110</v>
      </c>
      <c r="H987">
        <v>60000016840271</v>
      </c>
      <c r="J987" t="s">
        <v>527</v>
      </c>
      <c r="M987" t="s">
        <v>33</v>
      </c>
      <c r="N987">
        <v>60000015461254</v>
      </c>
      <c r="O987">
        <v>60000016462680</v>
      </c>
      <c r="P987">
        <v>143667000000284</v>
      </c>
      <c r="R987" t="s">
        <v>34</v>
      </c>
      <c r="S987" t="s">
        <v>35</v>
      </c>
      <c r="W987" t="s">
        <v>37</v>
      </c>
      <c r="X987" t="s">
        <v>176</v>
      </c>
      <c r="AC987" t="s">
        <v>528</v>
      </c>
      <c r="AD987" t="s">
        <v>1445</v>
      </c>
      <c r="AE987" s="14" t="str">
        <f t="shared" si="1104"/>
        <v>Conversamos sobre abastecimento de Kaletra na instituicao. Perguntei se o Dr. Evandro tem iniciado TARV para pacientes sorodiscordantes e a farmaceutica me disse que nao. Relata que estao recebendo novos pacientes todas as semanas.</v>
      </c>
      <c r="AF987" s="14" t="str">
        <f t="shared" si="1114"/>
        <v>Conversamos sobre abastecimento de Kaletra na instituicao. Perguntei se o Dr. Evandro tem iniciado TARV para pacientes sorodiscordantes e a farmaceutica me disse que nao. Relata que estao recebendo novos pacientes todas as semanas.</v>
      </c>
      <c r="AG987" s="14">
        <f t="shared" si="1115"/>
        <v>1</v>
      </c>
      <c r="AH987" s="14">
        <f t="shared" ref="AH987:AL987" si="1132">IFERROR(FIND("#",$AF987,AG987+1),LEN($AF987)+1)</f>
        <v>232</v>
      </c>
      <c r="AI987" s="14">
        <f t="shared" si="1132"/>
        <v>232</v>
      </c>
      <c r="AJ987" s="14">
        <f t="shared" si="1132"/>
        <v>232</v>
      </c>
      <c r="AK987" s="14">
        <f t="shared" si="1132"/>
        <v>232</v>
      </c>
      <c r="AL987" s="14">
        <f t="shared" si="1132"/>
        <v>232</v>
      </c>
      <c r="AM987" s="14" t="str">
        <f t="shared" si="1063"/>
        <v>Conversamos sobre abastecimento de Kaletra na instituicao. Perguntei se o Dr. Evandro tem iniciado TARV para pacientes sorodiscordantes e a farmaceutica me disse que nao. Relata que estao recebendo novos pacientes todas as semanas.</v>
      </c>
      <c r="AN987" s="14" t="str">
        <f t="shared" si="1064"/>
        <v/>
      </c>
      <c r="AO987" s="14" t="str">
        <f t="shared" si="1065"/>
        <v/>
      </c>
      <c r="AP987" s="14" t="str">
        <f t="shared" si="1066"/>
        <v/>
      </c>
      <c r="AQ987" s="14" t="str">
        <f t="shared" si="1067"/>
        <v/>
      </c>
      <c r="AR987" s="14" t="str">
        <f t="shared" si="1068"/>
        <v/>
      </c>
    </row>
    <row r="988" spans="1:44" x14ac:dyDescent="0.25">
      <c r="A988">
        <v>1</v>
      </c>
      <c r="B988" t="s">
        <v>28</v>
      </c>
      <c r="C988">
        <v>391103</v>
      </c>
      <c r="D988" s="40">
        <v>41369.416666666701</v>
      </c>
      <c r="E988" s="40">
        <v>41369.800000000003</v>
      </c>
      <c r="F988" s="40">
        <v>41369.758333333302</v>
      </c>
      <c r="G988" t="s">
        <v>29</v>
      </c>
      <c r="H988">
        <v>60000012461039</v>
      </c>
      <c r="I988" t="s">
        <v>529</v>
      </c>
      <c r="J988" t="s">
        <v>530</v>
      </c>
      <c r="K988" t="s">
        <v>32</v>
      </c>
      <c r="L988">
        <v>4</v>
      </c>
      <c r="M988" t="s">
        <v>33</v>
      </c>
      <c r="N988">
        <v>60000015461254</v>
      </c>
      <c r="O988">
        <v>60000016462680</v>
      </c>
      <c r="P988">
        <v>143667000000268</v>
      </c>
      <c r="R988" t="s">
        <v>34</v>
      </c>
      <c r="S988" t="s">
        <v>35</v>
      </c>
      <c r="T988" t="s">
        <v>36</v>
      </c>
      <c r="W988" t="s">
        <v>37</v>
      </c>
      <c r="AC988" t="s">
        <v>531</v>
      </c>
      <c r="AD988" t="s">
        <v>1445</v>
      </c>
      <c r="AE988" s="14" t="str">
        <f t="shared" si="1104"/>
        <v>#MP:retomei conversa sobre novas recomendacoes do consenso. Medico refere que sempre inicia TARV com ITRNN e que na falha opta por um IP, porem nao deixou claro qual preferencia de IP. Trabalhei com VA sobre estudo 720, reforcei incremento de CD4 independente do basal e que Kaletra pode ser uma boa opcao para esse perfil de paciente, iclusive reforcei trecho do consenso, pagina 50 sobre resgate de primeira falha para Kaletra, médico nao demonstrou nenhum tipo de opiniao, ouviu atentamente as informações e relatou desconhecimento da informaçao. Sugeri que possa avaliar prescricoes para Kaletra apos a primeira falha, acrescentou que nunca realiza troca impirica, sempre solicita genotipagem para ser mais assertivo no tratamento. O médico e MRG, sua aceitacao sobre a minha sugestao nao ficou clara. Retomarei assunto na proxima visita. #MERCADO: atualmente recebe em media 4 novos pacientes por mes. A grande maioria dos pacientes apresenta CD4 entre 350 e 500, poucos sao os que estao com CD4 acima de 500.</v>
      </c>
      <c r="AF988" s="14" t="str">
        <f t="shared" si="1114"/>
        <v>#MP:retomei conversa sobre novas recomendacoes do consenso. Medico refere que sempre inicia TARV com ITRNN e que na falha opta por um IP, porem nao deixou claro qual preferencia de IP. Trabalhei com VA sobre estudo 720, reforcei incremento de CD4 independente do basal e que Kaletra pode ser uma boa opcao para esse perfil de paciente, iclusive reforcei trecho do consenso, pagina 50 sobre resgate de primeira falha para Kaletra, médico nao demonstrou nenhum tipo de opiniao, ouviu atentamente as informações e relatou desconhecimento da informaçao. Sugeri que possa avaliar prescricoes para Kaletra apos a primeira falha, acrescentou que nunca realiza troca impirica, sempre solicita genotipagem para ser mais assertivo no tratamento. O médico e MRG, sua aceitacao sobre a minha sugestao nao ficou clara. Retomarei assunto na proxima visita. #MERCADO: atualmente recebe em media 4 novos pacientes por mes. A grande maioria dos pacientes apresenta CD4 entre 350 e 500, poucos sao os que estao com CD4 acima de 500.</v>
      </c>
      <c r="AG988" s="14">
        <f t="shared" si="1115"/>
        <v>1</v>
      </c>
      <c r="AH988" s="14">
        <f t="shared" ref="AH988:AL988" si="1133">IFERROR(FIND("#",$AF988,AG988+1),LEN($AF988)+1)</f>
        <v>844</v>
      </c>
      <c r="AI988" s="14">
        <f t="shared" si="1133"/>
        <v>1015</v>
      </c>
      <c r="AJ988" s="14">
        <f t="shared" si="1133"/>
        <v>1015</v>
      </c>
      <c r="AK988" s="14">
        <f t="shared" si="1133"/>
        <v>1015</v>
      </c>
      <c r="AL988" s="14">
        <f t="shared" si="1133"/>
        <v>1015</v>
      </c>
      <c r="AM988" s="14" t="str">
        <f t="shared" si="1063"/>
        <v>#MP:retomei conversa sobre novas recomendacoes do consenso. Medico refere que sempre inicia TARV com ITRNN e que na falha opta por um IP, porem nao deixou claro qual preferencia de IP. Trabalhei com VA sobre estudo 720, reforcei incremento de CD4 independente do basal e que Kaletra pode ser uma boa opcao para esse perfil de paciente, iclusive reforcei trecho do consenso, pagina 50 sobre resgate de primeira falha para Kaletra, médico nao demonstrou nenhum tipo de opiniao, ouviu atentamente as informações e relatou desconhecimento da informaçao. Sugeri que possa avaliar prescricoes para Kaletra apos a primeira falha, acrescentou que nunca realiza troca impirica, sempre solicita genotipagem para ser mais assertivo no tratamento. O médico e MRG, sua aceitacao sobre a minha sugestao nao ficou clara. Retomarei assunto na proxima visita. #</v>
      </c>
      <c r="AN988" s="14" t="str">
        <f t="shared" si="1064"/>
        <v>#MERCADO: atualmente recebe em media 4 novos pacientes por mes. A grande maioria dos pacientes apresenta CD4 entre 350 e 500, poucos sao os que estao com CD4 acima de 500.</v>
      </c>
      <c r="AO988" s="14" t="str">
        <f t="shared" si="1065"/>
        <v/>
      </c>
      <c r="AP988" s="14" t="str">
        <f t="shared" si="1066"/>
        <v/>
      </c>
      <c r="AQ988" s="14" t="str">
        <f t="shared" si="1067"/>
        <v/>
      </c>
      <c r="AR988" s="14" t="str">
        <f t="shared" si="1068"/>
        <v/>
      </c>
    </row>
    <row r="989" spans="1:44" x14ac:dyDescent="0.25">
      <c r="A989">
        <v>1</v>
      </c>
      <c r="B989" t="s">
        <v>28</v>
      </c>
      <c r="C989">
        <v>391103</v>
      </c>
      <c r="D989" s="40">
        <v>41369.333333333299</v>
      </c>
      <c r="E989" s="40">
        <v>41369.790972222203</v>
      </c>
      <c r="F989" s="40">
        <v>41369.749305555597</v>
      </c>
      <c r="G989" t="s">
        <v>29</v>
      </c>
      <c r="H989">
        <v>60000012460979</v>
      </c>
      <c r="I989" t="s">
        <v>532</v>
      </c>
      <c r="J989" t="s">
        <v>533</v>
      </c>
      <c r="K989" t="s">
        <v>238</v>
      </c>
      <c r="M989" t="s">
        <v>33</v>
      </c>
      <c r="N989">
        <v>60000015461254</v>
      </c>
      <c r="O989">
        <v>60000016462680</v>
      </c>
      <c r="P989">
        <v>143667000000259</v>
      </c>
      <c r="R989" t="s">
        <v>34</v>
      </c>
      <c r="S989" t="s">
        <v>35</v>
      </c>
      <c r="T989" t="s">
        <v>36</v>
      </c>
      <c r="W989" t="s">
        <v>176</v>
      </c>
      <c r="X989" t="s">
        <v>37</v>
      </c>
      <c r="AC989" t="s">
        <v>534</v>
      </c>
      <c r="AD989" t="s">
        <v>1445</v>
      </c>
      <c r="AE989" s="14" t="str">
        <f t="shared" si="1104"/>
        <v>#MP: sem material promocional especifico para pediatria. *conversamos sobre a aula do Dr. Gustavo Pinto e referiu que os pacientes pediatricos apresentam muita alteracao neurocognitiva, queixas de memoria e dificuldade no aprendizado. Informacao que tambem acontece com os pacientes adultos conforme dados apresentados pelo palestrante. Reforcei, apesar de ser em dados de adulto a boa penetracao de kaletra no SNC.</v>
      </c>
      <c r="AF989" s="14" t="str">
        <f t="shared" si="1114"/>
        <v>#MP: sem material promocional especifico para pediatria. *conversamos sobre a aula do Dr. Gustavo Pinto e referiu que os pacientes pediatricos apresentam muita alteracao neurocognitiva, queixas de memoria e dificuldade no aprendizado. Informacao que tambem acontece com os pacientes adultos conforme dados apresentados pelo palestrante. Reforcei, apesar de ser em dados de adulto a boa penetracao de kaletra no SNC.</v>
      </c>
      <c r="AG989" s="14">
        <f t="shared" si="1115"/>
        <v>1</v>
      </c>
      <c r="AH989" s="14">
        <f t="shared" ref="AH989:AL989" si="1134">IFERROR(FIND("#",$AF989,AG989+1),LEN($AF989)+1)</f>
        <v>416</v>
      </c>
      <c r="AI989" s="14">
        <f t="shared" si="1134"/>
        <v>416</v>
      </c>
      <c r="AJ989" s="14">
        <f t="shared" si="1134"/>
        <v>416</v>
      </c>
      <c r="AK989" s="14">
        <f t="shared" si="1134"/>
        <v>416</v>
      </c>
      <c r="AL989" s="14">
        <f t="shared" si="1134"/>
        <v>416</v>
      </c>
      <c r="AM989" s="14" t="str">
        <f t="shared" si="1063"/>
        <v>#MP: sem material promocional especifico para pediatria. *conversamos sobre a aula do Dr. Gustavo Pinto e referiu que os pacientes pediatricos apresentam muita alteracao neurocognitiva, queixas de memoria e dificuldade no aprendizado. Informacao que tambem acontece com os pacientes adultos conforme dados apresentados pelo palestrante. Reforcei, apesar de ser em dados de adulto a boa penetracao de kaletra no SNC.</v>
      </c>
      <c r="AN989" s="14" t="str">
        <f t="shared" si="1064"/>
        <v/>
      </c>
      <c r="AO989" s="14" t="str">
        <f t="shared" si="1065"/>
        <v/>
      </c>
      <c r="AP989" s="14" t="str">
        <f t="shared" si="1066"/>
        <v/>
      </c>
      <c r="AQ989" s="14" t="str">
        <f t="shared" si="1067"/>
        <v/>
      </c>
      <c r="AR989" s="14" t="str">
        <f t="shared" si="1068"/>
        <v/>
      </c>
    </row>
    <row r="990" spans="1:44" x14ac:dyDescent="0.25">
      <c r="A990">
        <v>1</v>
      </c>
      <c r="B990" t="s">
        <v>28</v>
      </c>
      <c r="C990">
        <v>391103</v>
      </c>
      <c r="D990" s="40">
        <v>41368.708333333299</v>
      </c>
      <c r="E990" s="40">
        <v>41369.668055555601</v>
      </c>
      <c r="F990" s="40">
        <v>41369.664583333302</v>
      </c>
      <c r="G990" t="s">
        <v>29</v>
      </c>
      <c r="H990">
        <v>60000012546287</v>
      </c>
      <c r="I990" t="s">
        <v>535</v>
      </c>
      <c r="J990" t="s">
        <v>536</v>
      </c>
      <c r="K990" t="s">
        <v>32</v>
      </c>
      <c r="L990">
        <v>4</v>
      </c>
      <c r="M990" t="s">
        <v>135</v>
      </c>
      <c r="N990">
        <v>60000015461254</v>
      </c>
      <c r="O990">
        <v>60000016462680</v>
      </c>
      <c r="P990">
        <v>140317000000124</v>
      </c>
      <c r="R990" t="s">
        <v>34</v>
      </c>
      <c r="S990" t="s">
        <v>35</v>
      </c>
      <c r="T990" t="s">
        <v>36</v>
      </c>
      <c r="W990" t="s">
        <v>37</v>
      </c>
      <c r="AC990" t="s">
        <v>537</v>
      </c>
      <c r="AD990" t="s">
        <v>1445</v>
      </c>
      <c r="AE990" s="14" t="str">
        <f t="shared" si="1104"/>
        <v>#MP: conversamos sobre inicio de TARV a partir das novas recomendações do consenso brasileiro com apoio do VA sobre o estudo 720. Medica refere que sua primeira opção de tratamento e o EFV, informação que ela já havia relatado anteriormente. Refere nao lembrar do estudo 720, porém recebeu muito bem a mensagem sobre ganho imunológico que o estudo apresentou. O tema gerou uma boa discussão, inclusive sobre resgate de ITRNN, ela refere que nao possui nenhum perfil especifico para usar Kaletra nessa indicação, então além desses dados abordei trecho do consenso que fala do excelente desfecho de resgate desse paciente com Kaletra e solicitei a medica que possa avaliar novas prescrições com Kaletra.#OBJ: falou do número de comprimidos de Kaletra, então abordei dose única diária, medica refere que todos os pacientes que iniciam o uso de Kaletra estão com esquema QD com excelentes resultados.#CON: somente a Bristol a visitava até eu iniciar o trabalho com Kaletra no setor.@MKT: sempre avalia perfil de paciente para decidir qual IP utiliza na falha de ITRNN.@Treinamento: reforçar treinamento sobre perefis de pacientes que possam se beneficiar com uso de Kaletra.</v>
      </c>
      <c r="AF990" s="14" t="str">
        <f t="shared" si="1114"/>
        <v>#MP: conversamos sobre inicio de TARV a partir das novas recomendações do consenso brasileiro com apoio do VA sobre o estudo 720. Medica refere que sua primeira opção de tratamento e o EFV, informação que ela já havia relatado anteriormente. Refere nao lembrar do estudo 720, porém recebeu muito bem a mensagem sobre ganho imunológico que o estudo apresentou. O tema gerou uma boa discussão, inclusive sobre resgate de ITRNN, ela refere que nao possui nenhum perfil especifico para usar Kaletra nessa indicação, então além desses dados abordei trecho do consenso que fala do excelente desfecho de resgate desse paciente com Kaletra e solicitei a medica que possa avaliar novas prescrições com Kaletra.#OBJ: falou do número de comprimidos de Kaletra, então abordei dose única diária, medica refere que todos os pacientes que iniciam o uso de Kaletra estão com esquema QD com excelentes resultados.#CON: somente a Bristol a visitava até eu iniciar o trabalho com Kaletra no setor.@MKT: sempre avalia perfil de paciente para decidir qual IP utiliza na falha de ITRNN.@Treinamento: reforçar treinamento sobre perefis de pacientes que possam se beneficiar com uso de Kaletra.</v>
      </c>
      <c r="AG990" s="14">
        <f t="shared" si="1115"/>
        <v>1</v>
      </c>
      <c r="AH990" s="14">
        <f t="shared" ref="AH990:AL990" si="1135">IFERROR(FIND("#",$AF990,AG990+1),LEN($AF990)+1)</f>
        <v>702</v>
      </c>
      <c r="AI990" s="14">
        <f t="shared" si="1135"/>
        <v>897</v>
      </c>
      <c r="AJ990" s="14">
        <f t="shared" si="1135"/>
        <v>1171</v>
      </c>
      <c r="AK990" s="14">
        <f t="shared" si="1135"/>
        <v>1171</v>
      </c>
      <c r="AL990" s="14">
        <f t="shared" si="1135"/>
        <v>1171</v>
      </c>
      <c r="AM990" s="14" t="str">
        <f t="shared" ref="AM990:AM1053" si="1136">MID($AF990,AG990,IF(AG990=1,AH990,(AH990-AG990)))</f>
        <v>#MP: conversamos sobre inicio de TARV a partir das novas recomendações do consenso brasileiro com apoio do VA sobre o estudo 720. Medica refere que sua primeira opção de tratamento e o EFV, informação que ela já havia relatado anteriormente. Refere nao lembrar do estudo 720, porém recebeu muito bem a mensagem sobre ganho imunológico que o estudo apresentou. O tema gerou uma boa discussão, inclusive sobre resgate de ITRNN, ela refere que nao possui nenhum perfil especifico para usar Kaletra nessa indicação, então além desses dados abordei trecho do consenso que fala do excelente desfecho de resgate desse paciente com Kaletra e solicitei a medica que possa avaliar novas prescrições com Kaletra.#</v>
      </c>
      <c r="AN990" s="14" t="str">
        <f t="shared" ref="AN990:AN1053" si="1137">IF(AH990=AI990,"",MID($AF990,AH990,AI990-AH990))</f>
        <v>#OBJ: falou do número de comprimidos de Kaletra, então abordei dose única diária, medica refere que todos os pacientes que iniciam o uso de Kaletra estão com esquema QD com excelentes resultados.</v>
      </c>
      <c r="AO990" s="14" t="str">
        <f t="shared" ref="AO990:AO1053" si="1138">IF(AI990=AJ990,"",MID($AF990,AI990,AJ990-AI990))</f>
        <v>#CON: somente a Bristol a visitava até eu iniciar o trabalho com Kaletra no setor.@MKT: sempre avalia perfil de paciente para decidir qual IP utiliza na falha de ITRNN.@Treinamento: reforçar treinamento sobre perefis de pacientes que possam se beneficiar com uso de Kaletra.</v>
      </c>
      <c r="AP990" s="14" t="str">
        <f t="shared" ref="AP990:AP1053" si="1139">IF(AJ990=AK990,"",MID($AF990,AJ990,AK990-AJ990))</f>
        <v/>
      </c>
      <c r="AQ990" s="14" t="str">
        <f t="shared" ref="AQ990:AQ1053" si="1140">IF(AK990=AL990,"",MID($AF990,AK990,AL990-AK990))</f>
        <v/>
      </c>
      <c r="AR990" s="14" t="str">
        <f t="shared" ref="AR990:AR1053" si="1141">IF(AL990=AK990,"",MID($AF990,AL990,LEN(AF990)-AL990))</f>
        <v/>
      </c>
    </row>
    <row r="991" spans="1:44" x14ac:dyDescent="0.25">
      <c r="A991">
        <v>1</v>
      </c>
      <c r="B991" t="s">
        <v>28</v>
      </c>
      <c r="C991">
        <v>391103</v>
      </c>
      <c r="D991" s="40">
        <v>41368.625</v>
      </c>
      <c r="E991" s="40">
        <v>41369.658333333296</v>
      </c>
      <c r="F991" s="40">
        <v>41369.664583333302</v>
      </c>
      <c r="G991" t="s">
        <v>29</v>
      </c>
      <c r="H991">
        <v>60000012284687</v>
      </c>
      <c r="I991" t="s">
        <v>538</v>
      </c>
      <c r="J991" t="s">
        <v>539</v>
      </c>
      <c r="K991" t="s">
        <v>32</v>
      </c>
      <c r="L991">
        <v>6</v>
      </c>
      <c r="M991" t="s">
        <v>135</v>
      </c>
      <c r="N991">
        <v>60000015461254</v>
      </c>
      <c r="O991">
        <v>60000016462680</v>
      </c>
      <c r="P991">
        <v>140317000000117</v>
      </c>
      <c r="R991" t="s">
        <v>34</v>
      </c>
      <c r="S991" t="s">
        <v>35</v>
      </c>
      <c r="T991" t="s">
        <v>36</v>
      </c>
      <c r="W991" t="s">
        <v>37</v>
      </c>
      <c r="AC991" t="s">
        <v>540</v>
      </c>
      <c r="AD991" t="s">
        <v>1445</v>
      </c>
      <c r="AE991" s="14" t="str">
        <f t="shared" si="1104"/>
        <v>Conversamos sobre o Congresso Panamericano de HIV e o medico nos informou que nao ira realizar o evento cientifico neste ano, pois nao conseguiu patrocínio suficiente para realizar o evento.#MERCADO: informou que a SES esta liberando inicio de TARV para pacientes sorodiscordantes conforme orientação do ministério. Quando o medico assistente for solicitar o medicamento basta informar formulário a situação de sorodiscordante que será liberado o tratamento.* medico e adepto ao conceito de testar e tratar, porém como no Brasil isso nao e permitido percebe essa opção de tratamento de sorodiscordante possível também para pacientes que apresentam comportamento de risco, párceiros múltiplos, por exemplo.</v>
      </c>
      <c r="AF991" s="14" t="str">
        <f t="shared" si="1114"/>
        <v>Conversamos sobre o Congresso Panamericano de HIV e o medico nos informou que nao ira realizar o evento cientifico neste ano, pois nao conseguiu patrocínio suficiente para realizar o evento.#MERCADO: informou que a SES esta liberando inicio de TARV para pacientes sorodiscordantes conforme orientação do ministério. Quando o medico assistente for solicitar o medicamento basta informar formulário a situação de sorodiscordante que será liberado o tratamento.* medico e adepto ao conceito de testar e tratar, porém como no Brasil isso nao e permitido percebe essa opção de tratamento de sorodiscordante possível também para pacientes que apresentam comportamento de risco, párceiros múltiplos, por exemplo.</v>
      </c>
      <c r="AG991" s="14">
        <f t="shared" si="1115"/>
        <v>191</v>
      </c>
      <c r="AH991" s="14">
        <f t="shared" ref="AH991:AL991" si="1142">IFERROR(FIND("#",$AF991,AG991+1),LEN($AF991)+1)</f>
        <v>706</v>
      </c>
      <c r="AI991" s="14">
        <f t="shared" si="1142"/>
        <v>706</v>
      </c>
      <c r="AJ991" s="14">
        <f t="shared" si="1142"/>
        <v>706</v>
      </c>
      <c r="AK991" s="14">
        <f t="shared" si="1142"/>
        <v>706</v>
      </c>
      <c r="AL991" s="14">
        <f t="shared" si="1142"/>
        <v>706</v>
      </c>
      <c r="AM991" s="14" t="str">
        <f t="shared" si="1136"/>
        <v>#MERCADO: informou que a SES esta liberando inicio de TARV para pacientes sorodiscordantes conforme orientação do ministério. Quando o medico assistente for solicitar o medicamento basta informar formulário a situação de sorodiscordante que será liberado o tratamento.* medico e adepto ao conceito de testar e tratar, porém como no Brasil isso nao e permitido percebe essa opção de tratamento de sorodiscordante possível também para pacientes que apresentam comportamento de risco, párceiros múltiplos, por exemplo.</v>
      </c>
      <c r="AN991" s="14" t="str">
        <f t="shared" si="1137"/>
        <v/>
      </c>
      <c r="AO991" s="14" t="str">
        <f t="shared" si="1138"/>
        <v/>
      </c>
      <c r="AP991" s="14" t="str">
        <f t="shared" si="1139"/>
        <v/>
      </c>
      <c r="AQ991" s="14" t="str">
        <f t="shared" si="1140"/>
        <v/>
      </c>
      <c r="AR991" s="14" t="str">
        <f t="shared" si="1141"/>
        <v/>
      </c>
    </row>
    <row r="992" spans="1:44" x14ac:dyDescent="0.25">
      <c r="A992">
        <v>1</v>
      </c>
      <c r="B992" t="s">
        <v>28</v>
      </c>
      <c r="C992">
        <v>391103</v>
      </c>
      <c r="D992" s="40">
        <v>41367.708333333299</v>
      </c>
      <c r="E992" s="40">
        <v>41367.788888888899</v>
      </c>
      <c r="F992" s="40">
        <v>41367.749305555597</v>
      </c>
      <c r="G992" t="s">
        <v>29</v>
      </c>
      <c r="H992">
        <v>60000012502655</v>
      </c>
      <c r="I992" t="s">
        <v>541</v>
      </c>
      <c r="J992" t="s">
        <v>542</v>
      </c>
      <c r="K992" t="s">
        <v>32</v>
      </c>
      <c r="L992">
        <v>6</v>
      </c>
      <c r="M992" t="s">
        <v>135</v>
      </c>
      <c r="N992">
        <v>60000015461254</v>
      </c>
      <c r="O992">
        <v>60000016462680</v>
      </c>
      <c r="P992">
        <v>140317000000084</v>
      </c>
      <c r="R992" t="s">
        <v>34</v>
      </c>
      <c r="S992" t="s">
        <v>35</v>
      </c>
      <c r="T992" t="s">
        <v>36</v>
      </c>
      <c r="W992" t="s">
        <v>37</v>
      </c>
      <c r="AC992" t="s">
        <v>543</v>
      </c>
      <c r="AD992" t="s">
        <v>1445</v>
      </c>
      <c r="AE992" s="14" t="str">
        <f t="shared" si="1104"/>
        <v>#MP: conversamos sobre inicio mais precoce do tratamento e também para casais sorodiscordantes. Sua opinião e de sempre iniciar precocemente o tratamento, porém a grande maioria dos pacientes ainda apresenta diagnostico tardio. Aceita bem as novas recomendações, porém nao tem como preferencia o uso de Kaletra para para iniciar TARV, sua preferencia e EFV, e posteriormente o IP.#OBJ: numero de comprimidos de Kaletra, uso no resgate de EFV.#MERCADO: diagnósticos tardios tanto no serviço publico quanto privado.</v>
      </c>
      <c r="AF992" s="14" t="str">
        <f t="shared" si="1114"/>
        <v>#MP: conversamos sobre inicio mais precoce do tratamento e também para casais sorodiscordantes. Sua opinião e de sempre iniciar precocemente o tratamento, porém a grande maioria dos pacientes ainda apresenta diagnostico tardio. Aceita bem as novas recomendações, porém nao tem como preferencia o uso de Kaletra para para iniciar TARV, sua preferencia e EFV, e posteriormente o IP.#OBJ: numero de comprimidos de Kaletra, uso no resgate de EFV.#MERCADO: diagnósticos tardios tanto no serviço publico quanto privado.</v>
      </c>
      <c r="AG992" s="14">
        <f t="shared" si="1115"/>
        <v>1</v>
      </c>
      <c r="AH992" s="14">
        <f t="shared" ref="AH992:AL992" si="1143">IFERROR(FIND("#",$AF992,AG992+1),LEN($AF992)+1)</f>
        <v>381</v>
      </c>
      <c r="AI992" s="14">
        <f t="shared" si="1143"/>
        <v>443</v>
      </c>
      <c r="AJ992" s="14">
        <f t="shared" si="1143"/>
        <v>514</v>
      </c>
      <c r="AK992" s="14">
        <f t="shared" si="1143"/>
        <v>514</v>
      </c>
      <c r="AL992" s="14">
        <f t="shared" si="1143"/>
        <v>514</v>
      </c>
      <c r="AM992" s="14" t="str">
        <f t="shared" si="1136"/>
        <v>#MP: conversamos sobre inicio mais precoce do tratamento e também para casais sorodiscordantes. Sua opinião e de sempre iniciar precocemente o tratamento, porém a grande maioria dos pacientes ainda apresenta diagnostico tardio. Aceita bem as novas recomendações, porém nao tem como preferencia o uso de Kaletra para para iniciar TARV, sua preferencia e EFV, e posteriormente o IP.#</v>
      </c>
      <c r="AN992" s="14" t="str">
        <f t="shared" si="1137"/>
        <v>#OBJ: numero de comprimidos de Kaletra, uso no resgate de EFV.</v>
      </c>
      <c r="AO992" s="14" t="str">
        <f t="shared" si="1138"/>
        <v>#MERCADO: diagnósticos tardios tanto no serviço publico quanto privado.</v>
      </c>
      <c r="AP992" s="14" t="str">
        <f t="shared" si="1139"/>
        <v/>
      </c>
      <c r="AQ992" s="14" t="str">
        <f t="shared" si="1140"/>
        <v/>
      </c>
      <c r="AR992" s="14" t="str">
        <f t="shared" si="1141"/>
        <v/>
      </c>
    </row>
    <row r="993" spans="1:44" x14ac:dyDescent="0.25">
      <c r="A993">
        <v>1</v>
      </c>
      <c r="B993" t="s">
        <v>28</v>
      </c>
      <c r="C993">
        <v>391103</v>
      </c>
      <c r="D993" s="40">
        <v>41367.645833333299</v>
      </c>
      <c r="E993" s="40">
        <v>41367.768750000003</v>
      </c>
      <c r="F993" s="40">
        <v>41367.737500000003</v>
      </c>
      <c r="G993" t="s">
        <v>110</v>
      </c>
      <c r="H993">
        <v>60000016841217</v>
      </c>
      <c r="J993" t="s">
        <v>544</v>
      </c>
      <c r="M993" t="s">
        <v>33</v>
      </c>
      <c r="N993">
        <v>60000015461254</v>
      </c>
      <c r="O993">
        <v>60000016462680</v>
      </c>
      <c r="P993">
        <v>140317000000078</v>
      </c>
      <c r="R993" t="s">
        <v>34</v>
      </c>
      <c r="S993" t="s">
        <v>35</v>
      </c>
      <c r="W993" t="s">
        <v>37</v>
      </c>
      <c r="AC993" t="s">
        <v>545</v>
      </c>
      <c r="AD993" t="s">
        <v>1445</v>
      </c>
      <c r="AE993" s="14" t="str">
        <f t="shared" si="1104"/>
        <v>#MERCADO: acompanhamento de abastecimento de Kaletra na instituição. Informou que a partir de junho / julho a farmácia ira dispensar medicamento somente para as cidades da região metropolitana que nao possuem atendimento de medico referencia para HIV. Portanto, Colombo, Piraquara, Pinhais, Araucária, Campo Largo terão dispensação própria.</v>
      </c>
      <c r="AF993" s="14" t="str">
        <f t="shared" si="1114"/>
        <v>#MERCADO: acompanhamento de abastecimento de Kaletra na instituição. Informou que a partir de junho / julho a farmácia ira dispensar medicamento somente para as cidades da região metropolitana que nao possuem atendimento de medico referencia para HIV. Portanto, Colombo, Piraquara, Pinhais, Araucária, Campo Largo terão dispensação própria.</v>
      </c>
      <c r="AG993" s="14">
        <f t="shared" si="1115"/>
        <v>1</v>
      </c>
      <c r="AH993" s="14">
        <f t="shared" ref="AH993:AL993" si="1144">IFERROR(FIND("#",$AF993,AG993+1),LEN($AF993)+1)</f>
        <v>341</v>
      </c>
      <c r="AI993" s="14">
        <f t="shared" si="1144"/>
        <v>341</v>
      </c>
      <c r="AJ993" s="14">
        <f t="shared" si="1144"/>
        <v>341</v>
      </c>
      <c r="AK993" s="14">
        <f t="shared" si="1144"/>
        <v>341</v>
      </c>
      <c r="AL993" s="14">
        <f t="shared" si="1144"/>
        <v>341</v>
      </c>
      <c r="AM993" s="14" t="str">
        <f t="shared" si="1136"/>
        <v>#MERCADO: acompanhamento de abastecimento de Kaletra na instituição. Informou que a partir de junho / julho a farmácia ira dispensar medicamento somente para as cidades da região metropolitana que nao possuem atendimento de medico referencia para HIV. Portanto, Colombo, Piraquara, Pinhais, Araucária, Campo Largo terão dispensação própria.</v>
      </c>
      <c r="AN993" s="14" t="str">
        <f t="shared" si="1137"/>
        <v/>
      </c>
      <c r="AO993" s="14" t="str">
        <f t="shared" si="1138"/>
        <v/>
      </c>
      <c r="AP993" s="14" t="str">
        <f t="shared" si="1139"/>
        <v/>
      </c>
      <c r="AQ993" s="14" t="str">
        <f t="shared" si="1140"/>
        <v/>
      </c>
      <c r="AR993" s="14" t="str">
        <f t="shared" si="1141"/>
        <v/>
      </c>
    </row>
    <row r="994" spans="1:44" x14ac:dyDescent="0.25">
      <c r="A994">
        <v>1</v>
      </c>
      <c r="B994" t="s">
        <v>28</v>
      </c>
      <c r="C994">
        <v>391103</v>
      </c>
      <c r="D994" s="40">
        <v>41367.583333333299</v>
      </c>
      <c r="E994" s="40">
        <v>41367.763888888898</v>
      </c>
      <c r="F994" s="40">
        <v>41367.727083333302</v>
      </c>
      <c r="G994" t="s">
        <v>29</v>
      </c>
      <c r="H994">
        <v>60000012349859</v>
      </c>
      <c r="I994" t="s">
        <v>546</v>
      </c>
      <c r="J994" t="s">
        <v>547</v>
      </c>
      <c r="K994" t="s">
        <v>32</v>
      </c>
      <c r="L994">
        <v>3</v>
      </c>
      <c r="M994" t="s">
        <v>135</v>
      </c>
      <c r="N994">
        <v>60000015461254</v>
      </c>
      <c r="O994">
        <v>60000016462680</v>
      </c>
      <c r="P994">
        <v>140317000000071</v>
      </c>
      <c r="R994" t="s">
        <v>34</v>
      </c>
      <c r="S994" t="s">
        <v>35</v>
      </c>
      <c r="T994" t="s">
        <v>36</v>
      </c>
      <c r="W994" t="s">
        <v>37</v>
      </c>
      <c r="AC994" t="s">
        <v>548</v>
      </c>
      <c r="AD994" t="s">
        <v>1445</v>
      </c>
      <c r="AE994" s="14" t="str">
        <f t="shared" si="1104"/>
        <v>#MP: trabalhei novas recomendações do consenso e casal sorodiscordante. Medico mostrou interesse pelo assunto, utilizei como apoio o VA, referindo a pagina de potência, estudo 720. Em relação a inicio mais precoce já tem conversado com seus pacientes do consultorio, alguns aceitaram e outros ainda estão em processo de avaliação. Quanto aos pacientes do hospital de clinicas são todos diagnósticos tardios, já iniciam TARV. Em relação a casais sorodiscordantes, ainda nao iniciou para nenhum paciente, já ofereceu, mas precisa trabalhar mais a questão da adesão, pacientes ainda se mostram inseguros. Sua opinião e sempre tratar precocemente, testar e tratar e o que prefere, pom como no pais nao e permitido, segue pelo consenso. Relata que nao pensa em Kaletra para inicio de TARV em pacientes que ainda apresentam boa imunidade, solicitei ao medico que possa avaliar um paciente com cd4 bom e iniciár TARV, assim terá sua própria experiência. Se mostrou receptivo em relação a solicitação.#MERCADO: tanto na sua clinica quanto bombásticas os diagnósticos ainda são tardios.@SOL: possibilidade cê novos ATHUS Best of CROI, com a mesma qualidade de palestrantes e temas.@MKT: realização de outros ATHUS Best of CROI, pela qualidade das palestras, palestrantes e temas.</v>
      </c>
      <c r="AF994" s="14" t="str">
        <f t="shared" si="1114"/>
        <v>#MP: trabalhei novas recomendações do consenso e casal sorodiscordante. Medico mostrou interesse pelo assunto, utilizei como apoio o VA, referindo a pagina de potência, estudo 720. Em relação a inicio mais precoce já tem conversado com seus pacientes do consultorio, alguns aceitaram e outros ainda estão em processo de avaliação. Quanto aos pacientes do hospital de clinicas são todos diagnósticos tardios, já iniciam TARV. Em relação a casais sorodiscordantes, ainda nao iniciou para nenhum paciente, já ofereceu, mas precisa trabalhar mais a questão da adesão, pacientes ainda se mostram inseguros. Sua opinião e sempre tratar precocemente, testar e tratar e o que prefere, pom como no pais nao e permitido, segue pelo consenso. Relata que nao pensa em Kaletra para inicio de TARV em pacientes que ainda apresentam boa imunidade, solicitei ao medico que possa avaliar um paciente com cd4 bom e iniciár TARV, assim terá sua própria experiência. Se mostrou receptivo em relação a solicitação.#MERCADO: tanto na sua clinica quanto bombásticas os diagnósticos ainda são tardios.@SOL: possibilidade cê novos ATHUS Best of CROI, com a mesma qualidade de palestrantes e temas.@MKT: realização de outros ATHUS Best of CROI, pela qualidade das palestras, palestrantes e temas.</v>
      </c>
      <c r="AG994" s="14">
        <f t="shared" si="1115"/>
        <v>1</v>
      </c>
      <c r="AH994" s="14">
        <f t="shared" ref="AH994:AL994" si="1145">IFERROR(FIND("#",$AF994,AG994+1),LEN($AF994)+1)</f>
        <v>994</v>
      </c>
      <c r="AI994" s="14">
        <f t="shared" si="1145"/>
        <v>1271</v>
      </c>
      <c r="AJ994" s="14">
        <f t="shared" si="1145"/>
        <v>1271</v>
      </c>
      <c r="AK994" s="14">
        <f t="shared" si="1145"/>
        <v>1271</v>
      </c>
      <c r="AL994" s="14">
        <f t="shared" si="1145"/>
        <v>1271</v>
      </c>
      <c r="AM994" s="14" t="str">
        <f t="shared" si="1136"/>
        <v>#MP: trabalhei novas recomendações do consenso e casal sorodiscordante. Medico mostrou interesse pelo assunto, utilizei como apoio o VA, referindo a pagina de potência, estudo 720. Em relação a inicio mais precoce já tem conversado com seus pacientes do consultorio, alguns aceitaram e outros ainda estão em processo de avaliação. Quanto aos pacientes do hospital de clinicas são todos diagnósticos tardios, já iniciam TARV. Em relação a casais sorodiscordantes, ainda nao iniciou para nenhum paciente, já ofereceu, mas precisa trabalhar mais a questão da adesão, pacientes ainda se mostram inseguros. Sua opinião e sempre tratar precocemente, testar e tratar e o que prefere, pom como no pais nao e permitido, segue pelo consenso. Relata que nao pensa em Kaletra para inicio de TARV em pacientes que ainda apresentam boa imunidade, solicitei ao medico que possa avaliar um paciente com cd4 bom e iniciár TARV, assim terá sua própria experiência. Se mostrou receptivo em relação a solicitação.#</v>
      </c>
      <c r="AN994" s="14" t="str">
        <f t="shared" si="1137"/>
        <v>#MERCADO: tanto na sua clinica quanto bombásticas os diagnósticos ainda são tardios.@SOL: possibilidade cê novos ATHUS Best of CROI, com a mesma qualidade de palestrantes e temas.@MKT: realização de outros ATHUS Best of CROI, pela qualidade das palestras, palestrantes e temas.</v>
      </c>
      <c r="AO994" s="14" t="str">
        <f t="shared" si="1138"/>
        <v/>
      </c>
      <c r="AP994" s="14" t="str">
        <f t="shared" si="1139"/>
        <v/>
      </c>
      <c r="AQ994" s="14" t="str">
        <f t="shared" si="1140"/>
        <v/>
      </c>
      <c r="AR994" s="14" t="str">
        <f t="shared" si="1141"/>
        <v/>
      </c>
    </row>
    <row r="995" spans="1:44" x14ac:dyDescent="0.25">
      <c r="A995">
        <v>1</v>
      </c>
      <c r="B995" t="s">
        <v>28</v>
      </c>
      <c r="C995">
        <v>391103</v>
      </c>
      <c r="D995" s="40">
        <v>41367.5</v>
      </c>
      <c r="E995" s="40">
        <v>41367.736111111102</v>
      </c>
      <c r="F995" s="40">
        <v>41367.695833333302</v>
      </c>
      <c r="G995" t="s">
        <v>29</v>
      </c>
      <c r="H995">
        <v>60000012529099</v>
      </c>
      <c r="I995" t="s">
        <v>549</v>
      </c>
      <c r="J995" t="s">
        <v>550</v>
      </c>
      <c r="K995" t="s">
        <v>41</v>
      </c>
      <c r="L995">
        <v>6</v>
      </c>
      <c r="M995" t="s">
        <v>135</v>
      </c>
      <c r="N995">
        <v>60000015461254</v>
      </c>
      <c r="O995">
        <v>60000016462680</v>
      </c>
      <c r="P995">
        <v>140317000000064</v>
      </c>
      <c r="R995" t="s">
        <v>34</v>
      </c>
      <c r="S995" t="s">
        <v>35</v>
      </c>
      <c r="T995" t="s">
        <v>36</v>
      </c>
      <c r="W995" t="s">
        <v>37</v>
      </c>
      <c r="AC995" t="s">
        <v>551</v>
      </c>
      <c r="AD995" t="s">
        <v>1445</v>
      </c>
      <c r="AE995" s="14" t="str">
        <f t="shared" si="1104"/>
        <v>#MERCADO: Planeja organizar ambulatório de idosos no hospital de clinicas, acredita ter muito potencial para Kaletra. Médicos que trabalham no ambulatório do hospital de clinicas possuem habito de prescrever ATV para inicio de TARV.#CON: refere nao gostar da maneira como o CT da Bristol trabalha, muito tendencioso, falta de ética, pois sempre usa reforçar pontos fracos dos seus concorrentes.#SOL: solicitou apoio para educação medica continuada, congresso EACS.@Treinamento: reforçar pontos fortes cê Kaletra, principalmente versus ATV.</v>
      </c>
      <c r="AF995" s="14" t="str">
        <f t="shared" si="1114"/>
        <v>#MERCADO: Planeja organizar ambulatório de idosos no hospital de clinicas, acredita ter muito potencial para Kaletra. Médicos que trabalham no ambulatório do hospital de clinicas possuem habito de prescrever ATV para inicio de TARV.#CON: refere nao gostar da maneira como o CT da Bristol trabalha, muito tendencioso, falta de ética, pois sempre usa reforçar pontos fracos dos seus concorrentes.#SOL: solicitou apoio para educação medica continuada, congresso EACS.@Treinamento: reforçar pontos fortes cê Kaletra, principalmente versus ATV.</v>
      </c>
      <c r="AG995" s="14">
        <f t="shared" si="1115"/>
        <v>1</v>
      </c>
      <c r="AH995" s="14">
        <f t="shared" ref="AH995:AL995" si="1146">IFERROR(FIND("#",$AF995,AG995+1),LEN($AF995)+1)</f>
        <v>233</v>
      </c>
      <c r="AI995" s="14">
        <f t="shared" si="1146"/>
        <v>395</v>
      </c>
      <c r="AJ995" s="14">
        <f t="shared" si="1146"/>
        <v>540</v>
      </c>
      <c r="AK995" s="14">
        <f t="shared" si="1146"/>
        <v>540</v>
      </c>
      <c r="AL995" s="14">
        <f t="shared" si="1146"/>
        <v>540</v>
      </c>
      <c r="AM995" s="14" t="str">
        <f t="shared" si="1136"/>
        <v>#MERCADO: Planeja organizar ambulatório de idosos no hospital de clinicas, acredita ter muito potencial para Kaletra. Médicos que trabalham no ambulatório do hospital de clinicas possuem habito de prescrever ATV para inicio de TARV.#</v>
      </c>
      <c r="AN995" s="14" t="str">
        <f t="shared" si="1137"/>
        <v>#CON: refere nao gostar da maneira como o CT da Bristol trabalha, muito tendencioso, falta de ética, pois sempre usa reforçar pontos fracos dos seus concorrentes.</v>
      </c>
      <c r="AO995" s="14" t="str">
        <f t="shared" si="1138"/>
        <v>#SOL: solicitou apoio para educação medica continuada, congresso EACS.@Treinamento: reforçar pontos fortes cê Kaletra, principalmente versus ATV.</v>
      </c>
      <c r="AP995" s="14" t="str">
        <f t="shared" si="1139"/>
        <v/>
      </c>
      <c r="AQ995" s="14" t="str">
        <f t="shared" si="1140"/>
        <v/>
      </c>
      <c r="AR995" s="14" t="str">
        <f t="shared" si="1141"/>
        <v/>
      </c>
    </row>
    <row r="996" spans="1:44" x14ac:dyDescent="0.25">
      <c r="A996">
        <v>1</v>
      </c>
      <c r="B996" t="s">
        <v>28</v>
      </c>
      <c r="C996">
        <v>391103</v>
      </c>
      <c r="D996" s="40">
        <v>41367.4375</v>
      </c>
      <c r="E996" s="40">
        <v>41367.724305555603</v>
      </c>
      <c r="F996" s="40">
        <v>41367.684722222199</v>
      </c>
      <c r="G996" t="s">
        <v>29</v>
      </c>
      <c r="H996">
        <v>60000012469543</v>
      </c>
      <c r="I996" t="s">
        <v>552</v>
      </c>
      <c r="J996" t="s">
        <v>553</v>
      </c>
      <c r="K996" t="s">
        <v>32</v>
      </c>
      <c r="L996">
        <v>4</v>
      </c>
      <c r="M996" t="s">
        <v>135</v>
      </c>
      <c r="N996">
        <v>60000015461254</v>
      </c>
      <c r="O996">
        <v>60000016462680</v>
      </c>
      <c r="P996">
        <v>140317000000057</v>
      </c>
      <c r="R996" t="s">
        <v>34</v>
      </c>
      <c r="S996" t="s">
        <v>35</v>
      </c>
      <c r="T996" t="s">
        <v>36</v>
      </c>
      <c r="W996" t="s">
        <v>37</v>
      </c>
      <c r="AC996" t="s">
        <v>554</v>
      </c>
      <c r="AD996" t="s">
        <v>1445</v>
      </c>
      <c r="AE996" s="14" t="str">
        <f t="shared" si="1104"/>
        <v>#MP: conversamos sobre as novas recomendações do consenso de TARV e também tratamento de casais sorodiscordantes com apoio do VA. A medica se mostrou muito positiva em relação as novas alterações, relata que já tem iniciado precocemente o tratamento com ARVs desde o ano passado, porém a maioria dos pacientes já chega ao serviço com cd4 abaixo de 500, ou seja, com indicação de uso de ARV. Quando questionada sobre inicio de TARV para esses pacientes assintomaticos, refere boa aceitação em relação a prescrição de Kaletra, inclusive troca TARV quando o paciente reclama de RTV pelo Kaletra e todos os seus pacientes aceitam muito bem. Sobre os casais sorodiscordantes, ainda nao iniciou para nenhum pacientes, utilizei dados do 720 para reforcar benefícios do uso de Kaletra pára esse perfil de paciente.Refere experiência positiva no uso de Kaletra em dose única diária.#MERCADO: o ambulatório recebe muitos pacientes com diagnostico tardio, já com indicação cê tratamento. Estão com a agenda aberta para novosmpacientes, 2 novos por semana. Nao sabe se permanecera trabalhando no ambulatório.</v>
      </c>
      <c r="AF996" s="14" t="str">
        <f t="shared" si="1114"/>
        <v>#MP: conversamos sobre as novas recomendações do consenso de TARV e também tratamento de casais sorodiscordantes com apoio do VA. A medica se mostrou muito positiva em relação as novas alterações, relata que já tem iniciado precocemente o tratamento com ARVs desde o ano passado, porém a maioria dos pacientes já chega ao serviço com cd4 abaixo de 500, ou seja, com indicação de uso de ARV. Quando questionada sobre inicio de TARV para esses pacientes assintomaticos, refere boa aceitação em relação a prescrição de Kaletra, inclusive troca TARV quando o paciente reclama de RTV pelo Kaletra e todos os seus pacientes aceitam muito bem. Sobre os casais sorodiscordantes, ainda nao iniciou para nenhum pacientes, utilizei dados do 720 para reforcar benefícios do uso de Kaletra pára esse perfil de paciente.Refere experiência positiva no uso de Kaletra em dose única diária.#MERCADO: o ambulatório recebe muitos pacientes com diagnostico tardio, já com indicação cê tratamento. Estão com a agenda aberta para novosmpacientes, 2 novos por semana. Nao sabe se permanecera trabalhando no ambulatório.</v>
      </c>
      <c r="AG996" s="14">
        <f t="shared" si="1115"/>
        <v>1</v>
      </c>
      <c r="AH996" s="14">
        <f t="shared" ref="AH996:AL996" si="1147">IFERROR(FIND("#",$AF996,AG996+1),LEN($AF996)+1)</f>
        <v>874</v>
      </c>
      <c r="AI996" s="14">
        <f t="shared" si="1147"/>
        <v>1097</v>
      </c>
      <c r="AJ996" s="14">
        <f t="shared" si="1147"/>
        <v>1097</v>
      </c>
      <c r="AK996" s="14">
        <f t="shared" si="1147"/>
        <v>1097</v>
      </c>
      <c r="AL996" s="14">
        <f t="shared" si="1147"/>
        <v>1097</v>
      </c>
      <c r="AM996" s="14" t="str">
        <f t="shared" si="1136"/>
        <v>#MP: conversamos sobre as novas recomendações do consenso de TARV e também tratamento de casais sorodiscordantes com apoio do VA. A medica se mostrou muito positiva em relação as novas alterações, relata que já tem iniciado precocemente o tratamento com ARVs desde o ano passado, porém a maioria dos pacientes já chega ao serviço com cd4 abaixo de 500, ou seja, com indicação de uso de ARV. Quando questionada sobre inicio de TARV para esses pacientes assintomaticos, refere boa aceitação em relação a prescrição de Kaletra, inclusive troca TARV quando o paciente reclama de RTV pelo Kaletra e todos os seus pacientes aceitam muito bem. Sobre os casais sorodiscordantes, ainda nao iniciou para nenhum pacientes, utilizei dados do 720 para reforcar benefícios do uso de Kaletra pára esse perfil de paciente.Refere experiência positiva no uso de Kaletra em dose única diária.#</v>
      </c>
      <c r="AN996" s="14" t="str">
        <f t="shared" si="1137"/>
        <v>#MERCADO: o ambulatório recebe muitos pacientes com diagnostico tardio, já com indicação cê tratamento. Estão com a agenda aberta para novosmpacientes, 2 novos por semana. Nao sabe se permanecera trabalhando no ambulatório.</v>
      </c>
      <c r="AO996" s="14" t="str">
        <f t="shared" si="1138"/>
        <v/>
      </c>
      <c r="AP996" s="14" t="str">
        <f t="shared" si="1139"/>
        <v/>
      </c>
      <c r="AQ996" s="14" t="str">
        <f t="shared" si="1140"/>
        <v/>
      </c>
      <c r="AR996" s="14" t="str">
        <f t="shared" si="1141"/>
        <v/>
      </c>
    </row>
    <row r="997" spans="1:44" x14ac:dyDescent="0.25">
      <c r="A997">
        <v>1</v>
      </c>
      <c r="B997" t="s">
        <v>28</v>
      </c>
      <c r="C997">
        <v>391103</v>
      </c>
      <c r="D997" s="40">
        <v>41367.375</v>
      </c>
      <c r="E997" s="40">
        <v>41367.511805555601</v>
      </c>
      <c r="F997" s="40">
        <v>41367.6743055556</v>
      </c>
      <c r="G997" t="s">
        <v>29</v>
      </c>
      <c r="H997">
        <v>60000012321503</v>
      </c>
      <c r="I997" t="s">
        <v>555</v>
      </c>
      <c r="J997" t="s">
        <v>556</v>
      </c>
      <c r="K997" t="s">
        <v>41</v>
      </c>
      <c r="L997">
        <v>6</v>
      </c>
      <c r="M997" t="s">
        <v>135</v>
      </c>
      <c r="N997">
        <v>60000015461254</v>
      </c>
      <c r="O997">
        <v>60000016462680</v>
      </c>
      <c r="P997">
        <v>140317000000048</v>
      </c>
      <c r="R997" t="s">
        <v>34</v>
      </c>
      <c r="S997" t="s">
        <v>35</v>
      </c>
      <c r="T997" t="s">
        <v>36</v>
      </c>
      <c r="W997" t="s">
        <v>37</v>
      </c>
      <c r="AC997" t="s">
        <v>557</v>
      </c>
      <c r="AD997" t="s">
        <v>1445</v>
      </c>
      <c r="AE997" s="14" t="str">
        <f t="shared" si="1104"/>
        <v>#MP abordado novas recomendações do consenso referente corte de CD4 e tratamento de casais sorodiscordantes com apoio do VA, medica refere que ainda nao inicia TARV para sorodiscordantes porque os pacientes ainda nao estão aceitando, referente ao corte de CD4, relata que já tem indicado e que e a favor dessa conduta, quando os pacientes já estão dispostos inicia imediatamente ou então trabalha adesão. Além disso, com o VA abordei pagina referente potência, estudo 720.#OBJ: na opiniao da medica, associa Kaletra para inicio de terapia para pacientes imunossuprimidos pela experiência passada e boa reconstituição imunológica. Refere nao iniciar TARV com Kaletra para pacientes com CD4 alto, então abordei VA sobre potência, estudo 720, relacionando o beneficio da reconstituição imunológica de Kaletra em vários cortes de CD4.#MERCADO: falta de profissionais da especialidade de infectologia para atender pacientes HIV, queda na qualidade de atendimento para esses pacientes. Possibilidade cê descentralizar ainda mais o atendimento e ser realizado por clínicos e nao infectos.@TREINAMENTO: medica refere preocupação sobre manejo das comodidades.@MKT: oportunidade para realizar ações estratégicas para manejo de comodidades, pois medica refere dificuldades cê manejo dos pacientes.</v>
      </c>
      <c r="AF997" s="14" t="str">
        <f t="shared" si="1114"/>
        <v>#MP abordado novas recomendações do consenso referente corte de CD4 e tratamento de casais sorodiscordantes com apoio do VA, medica refere que ainda nao inicia TARV para sorodiscordantes porque os pacientes ainda nao estão aceitando, referente ao corte de CD4, relata que já tem indicado e que e a favor dessa conduta, quando os pacientes já estão dispostos inicia imediatamente ou então trabalha adesão. Além disso, com o VA abordei pagina referente potência, estudo 720.#OBJ: na opiniao da medica, associa Kaletra para inicio de terapia para pacientes imunossuprimidos pela experiência passada e boa reconstituição imunológica. Refere nao iniciar TARV com Kaletra para pacientes com CD4 alto, então abordei VA sobre potência, estudo 720, relacionando o beneficio da reconstituição imunológica de Kaletra em vários cortes de CD4.#MERCADO: falta de profissionais da especialidade de infectologia para atender pacientes HIV, queda na qualidade de atendimento para esses pacientes. Possibilidade cê descentralizar ainda mais o atendimento e ser realizado por clínicos e nao infectos.@TREINAMENTO: medica refere preocupação sobre manejo das comodidades.@MKT: oportunidade para realizar ações estratégicas para manejo de comodidades, pois medica refere dificuldades cê manejo dos pacientes.</v>
      </c>
      <c r="AG997" s="14">
        <f t="shared" si="1115"/>
        <v>1</v>
      </c>
      <c r="AH997" s="14">
        <f t="shared" ref="AH997:AL997" si="1148">IFERROR(FIND("#",$AF997,AG997+1),LEN($AF997)+1)</f>
        <v>473</v>
      </c>
      <c r="AI997" s="14">
        <f t="shared" si="1148"/>
        <v>831</v>
      </c>
      <c r="AJ997" s="14">
        <f t="shared" si="1148"/>
        <v>1287</v>
      </c>
      <c r="AK997" s="14">
        <f t="shared" si="1148"/>
        <v>1287</v>
      </c>
      <c r="AL997" s="14">
        <f t="shared" si="1148"/>
        <v>1287</v>
      </c>
      <c r="AM997" s="14" t="str">
        <f t="shared" si="1136"/>
        <v>#MP abordado novas recomendações do consenso referente corte de CD4 e tratamento de casais sorodiscordantes com apoio do VA, medica refere que ainda nao inicia TARV para sorodiscordantes porque os pacientes ainda nao estão aceitando, referente ao corte de CD4, relata que já tem indicado e que e a favor dessa conduta, quando os pacientes já estão dispostos inicia imediatamente ou então trabalha adesão. Além disso, com o VA abordei pagina referente potência, estudo 720.#</v>
      </c>
      <c r="AN997" s="14" t="str">
        <f t="shared" si="1137"/>
        <v>#OBJ: na opiniao da medica, associa Kaletra para inicio de terapia para pacientes imunossuprimidos pela experiência passada e boa reconstituição imunológica. Refere nao iniciar TARV com Kaletra para pacientes com CD4 alto, então abordei VA sobre potência, estudo 720, relacionando o beneficio da reconstituição imunológica de Kaletra em vários cortes de CD4.</v>
      </c>
      <c r="AO997" s="14" t="str">
        <f t="shared" si="1138"/>
        <v>#MERCADO: falta de profissionais da especialidade de infectologia para atender pacientes HIV, queda na qualidade de atendimento para esses pacientes. Possibilidade cê descentralizar ainda mais o atendimento e ser realizado por clínicos e nao infectos.@TREINAMENTO: medica refere preocupação sobre manejo das comodidades.@MKT: oportunidade para realizar ações estratégicas para manejo de comodidades, pois medica refere dificuldades cê manejo dos pacientes.</v>
      </c>
      <c r="AP997" s="14" t="str">
        <f t="shared" si="1139"/>
        <v/>
      </c>
      <c r="AQ997" s="14" t="str">
        <f t="shared" si="1140"/>
        <v/>
      </c>
      <c r="AR997" s="14" t="str">
        <f t="shared" si="1141"/>
        <v/>
      </c>
    </row>
    <row r="998" spans="1:44" x14ac:dyDescent="0.25">
      <c r="A998">
        <v>1</v>
      </c>
      <c r="B998" t="s">
        <v>28</v>
      </c>
      <c r="C998">
        <v>391103</v>
      </c>
      <c r="D998" s="40">
        <v>41366.5</v>
      </c>
      <c r="E998" s="40">
        <v>41367.837500000001</v>
      </c>
      <c r="F998" s="40">
        <v>41369.311805555597</v>
      </c>
      <c r="G998" t="s">
        <v>29</v>
      </c>
      <c r="H998">
        <v>60000012535143</v>
      </c>
      <c r="I998" t="s">
        <v>558</v>
      </c>
      <c r="J998" t="s">
        <v>559</v>
      </c>
      <c r="K998" t="s">
        <v>560</v>
      </c>
      <c r="L998">
        <v>3</v>
      </c>
      <c r="M998" t="s">
        <v>33</v>
      </c>
      <c r="N998">
        <v>60000015461254</v>
      </c>
      <c r="O998">
        <v>60000016462680</v>
      </c>
      <c r="P998">
        <v>140317000000105</v>
      </c>
      <c r="R998" t="s">
        <v>34</v>
      </c>
      <c r="S998" t="s">
        <v>35</v>
      </c>
      <c r="T998" t="s">
        <v>36</v>
      </c>
      <c r="W998" t="s">
        <v>37</v>
      </c>
      <c r="AC998" t="s">
        <v>561</v>
      </c>
      <c r="AD998" t="s">
        <v>1445</v>
      </c>
      <c r="AE998" s="14" t="str">
        <f t="shared" si="1104"/>
        <v>#MP: trabalhei novas recomendações do consenso enfatizando Kaletra como primeira opção de IP e também para gestante, pois o CT de ATV estava divulgando que seriam primeira opção de IP e que poderia ser usado para gestantes, então mostrei no iPad a versão e a medica confirmou que havia lido já o arquivo. Enfatizei manter ARV após parto. Sobre casais sorodiscordantes refere que ainda nao possui nenhum paciente neste perfil.</v>
      </c>
      <c r="AF998" s="14" t="str">
        <f t="shared" si="1114"/>
        <v>#MP: trabalhei novas recomendações do consenso enfatizando Kaletra como primeira opção de IP e também para gestante, pois o CT de ATV estava divulgando que seriam primeira opção de IP e que poderia ser usado para gestantes, então mostrei no iPad a versão e a medica confirmou que havia lido já o arquivo. Enfatizei manter ARV após parto. Sobre casais sorodiscordantes refere que ainda nao possui nenhum paciente neste perfil.</v>
      </c>
      <c r="AG998" s="14">
        <f t="shared" si="1115"/>
        <v>1</v>
      </c>
      <c r="AH998" s="14">
        <f t="shared" ref="AH998:AL998" si="1149">IFERROR(FIND("#",$AF998,AG998+1),LEN($AF998)+1)</f>
        <v>426</v>
      </c>
      <c r="AI998" s="14">
        <f t="shared" si="1149"/>
        <v>426</v>
      </c>
      <c r="AJ998" s="14">
        <f t="shared" si="1149"/>
        <v>426</v>
      </c>
      <c r="AK998" s="14">
        <f t="shared" si="1149"/>
        <v>426</v>
      </c>
      <c r="AL998" s="14">
        <f t="shared" si="1149"/>
        <v>426</v>
      </c>
      <c r="AM998" s="14" t="str">
        <f t="shared" si="1136"/>
        <v>#MP: trabalhei novas recomendações do consenso enfatizando Kaletra como primeira opção de IP e também para gestante, pois o CT de ATV estava divulgando que seriam primeira opção de IP e que poderia ser usado para gestantes, então mostrei no iPad a versão e a medica confirmou que havia lido já o arquivo. Enfatizei manter ARV após parto. Sobre casais sorodiscordantes refere que ainda nao possui nenhum paciente neste perfil.</v>
      </c>
      <c r="AN998" s="14" t="str">
        <f t="shared" si="1137"/>
        <v/>
      </c>
      <c r="AO998" s="14" t="str">
        <f t="shared" si="1138"/>
        <v/>
      </c>
      <c r="AP998" s="14" t="str">
        <f t="shared" si="1139"/>
        <v/>
      </c>
      <c r="AQ998" s="14" t="str">
        <f t="shared" si="1140"/>
        <v/>
      </c>
      <c r="AR998" s="14" t="str">
        <f t="shared" si="1141"/>
        <v/>
      </c>
    </row>
    <row r="999" spans="1:44" x14ac:dyDescent="0.25">
      <c r="A999">
        <v>1</v>
      </c>
      <c r="B999" t="s">
        <v>28</v>
      </c>
      <c r="C999">
        <v>391103</v>
      </c>
      <c r="D999" s="40">
        <v>41366.416666666701</v>
      </c>
      <c r="E999" s="40">
        <v>41367.836111111101</v>
      </c>
      <c r="F999" s="40">
        <v>41369.311805555597</v>
      </c>
      <c r="G999" t="s">
        <v>29</v>
      </c>
      <c r="H999">
        <v>60000012288743</v>
      </c>
      <c r="I999" t="s">
        <v>562</v>
      </c>
      <c r="J999" t="s">
        <v>563</v>
      </c>
      <c r="K999" t="s">
        <v>180</v>
      </c>
      <c r="L999">
        <v>6</v>
      </c>
      <c r="M999" t="s">
        <v>33</v>
      </c>
      <c r="N999">
        <v>60000015461254</v>
      </c>
      <c r="O999">
        <v>60000016462680</v>
      </c>
      <c r="P999">
        <v>140317000000098</v>
      </c>
      <c r="R999" t="s">
        <v>34</v>
      </c>
      <c r="S999" t="s">
        <v>35</v>
      </c>
      <c r="T999" t="s">
        <v>36</v>
      </c>
      <c r="W999" t="s">
        <v>37</v>
      </c>
      <c r="AC999" t="s">
        <v>564</v>
      </c>
      <c r="AD999" t="s">
        <v>1445</v>
      </c>
      <c r="AE999" s="14" t="str">
        <f t="shared" si="1104"/>
        <v>#MP: trabalhei novas recomendações do consenso enfatizando Kaletra como primeira opção de IP e também para gestante, pois o CT de ATV estava divulgando que seriam primeira opção de IP e que poderia ser usado para gestantes, então mostrei no iPad a versão preliminar. Medico refere que já tem iniciai TARV mais precoce desde a nota técnica do ano passado, porém para pacientes sorodiscordantes ainda sente dificuldade pois os pacientes nao estão aceitando. Enfatizei barreira genética de Kaletra para pacientes assintomaticos.#MERCADO: pacientes com diagnostico tardio.</v>
      </c>
      <c r="AF999" s="14" t="str">
        <f t="shared" si="1114"/>
        <v>#MP: trabalhei novas recomendações do consenso enfatizando Kaletra como primeira opção de IP e também para gestante, pois o CT de ATV estava divulgando que seriam primeira opção de IP e que poderia ser usado para gestantes, então mostrei no iPad a versão preliminar. Medico refere que já tem iniciai TARV mais precoce desde a nota técnica do ano passado, porém para pacientes sorodiscordantes ainda sente dificuldade pois os pacientes nao estão aceitando. Enfatizei barreira genética de Kaletra para pacientes assintomaticos.#MERCADO: pacientes com diagnostico tardio.</v>
      </c>
      <c r="AG999" s="14">
        <f t="shared" si="1115"/>
        <v>1</v>
      </c>
      <c r="AH999" s="14">
        <f t="shared" ref="AH999:AL999" si="1150">IFERROR(FIND("#",$AF999,AG999+1),LEN($AF999)+1)</f>
        <v>526</v>
      </c>
      <c r="AI999" s="14">
        <f t="shared" si="1150"/>
        <v>569</v>
      </c>
      <c r="AJ999" s="14">
        <f t="shared" si="1150"/>
        <v>569</v>
      </c>
      <c r="AK999" s="14">
        <f t="shared" si="1150"/>
        <v>569</v>
      </c>
      <c r="AL999" s="14">
        <f t="shared" si="1150"/>
        <v>569</v>
      </c>
      <c r="AM999" s="14" t="str">
        <f t="shared" si="1136"/>
        <v>#MP: trabalhei novas recomendações do consenso enfatizando Kaletra como primeira opção de IP e também para gestante, pois o CT de ATV estava divulgando que seriam primeira opção de IP e que poderia ser usado para gestantes, então mostrei no iPad a versão preliminar. Medico refere que já tem iniciai TARV mais precoce desde a nota técnica do ano passado, porém para pacientes sorodiscordantes ainda sente dificuldade pois os pacientes nao estão aceitando. Enfatizei barreira genética de Kaletra para pacientes assintomaticos.#</v>
      </c>
      <c r="AN999" s="14" t="str">
        <f t="shared" si="1137"/>
        <v>#MERCADO: pacientes com diagnostico tardio.</v>
      </c>
      <c r="AO999" s="14" t="str">
        <f t="shared" si="1138"/>
        <v/>
      </c>
      <c r="AP999" s="14" t="str">
        <f t="shared" si="1139"/>
        <v/>
      </c>
      <c r="AQ999" s="14" t="str">
        <f t="shared" si="1140"/>
        <v/>
      </c>
      <c r="AR999" s="14" t="str">
        <f t="shared" si="1141"/>
        <v/>
      </c>
    </row>
    <row r="1000" spans="1:44" x14ac:dyDescent="0.25">
      <c r="A1000">
        <v>1</v>
      </c>
      <c r="B1000" t="s">
        <v>28</v>
      </c>
      <c r="C1000">
        <v>391103</v>
      </c>
      <c r="D1000" s="40">
        <v>41366.333333333299</v>
      </c>
      <c r="E1000" s="40">
        <v>41367.797222222202</v>
      </c>
      <c r="F1000" s="40">
        <v>41367.7680555556</v>
      </c>
      <c r="G1000" t="s">
        <v>29</v>
      </c>
      <c r="H1000">
        <v>60000012500135</v>
      </c>
      <c r="I1000" t="s">
        <v>565</v>
      </c>
      <c r="J1000" t="s">
        <v>566</v>
      </c>
      <c r="K1000" t="s">
        <v>180</v>
      </c>
      <c r="L1000">
        <v>3</v>
      </c>
      <c r="M1000" t="s">
        <v>33</v>
      </c>
      <c r="N1000">
        <v>60000015461254</v>
      </c>
      <c r="O1000">
        <v>60000016462680</v>
      </c>
      <c r="P1000">
        <v>140317000000091</v>
      </c>
      <c r="R1000" t="s">
        <v>34</v>
      </c>
      <c r="S1000" t="s">
        <v>35</v>
      </c>
      <c r="T1000" t="s">
        <v>36</v>
      </c>
      <c r="W1000" t="s">
        <v>37</v>
      </c>
      <c r="AC1000" t="s">
        <v>567</v>
      </c>
      <c r="AD1000" t="s">
        <v>1445</v>
      </c>
      <c r="AE1000" s="14" t="str">
        <f t="shared" si="1104"/>
        <v>#MP: conversamos sobre novas recomendações do consenso, medico refere que ainda nao leu o arquivo, nem tinha conhecimento. Demonstrei o arquivo no iPad e o medico solicitou o link para que possa ler o material. Refere nao ter pacientes com cd4 acima de 500 e que o diagnostico ainda e muito tardio. Sobre casais sorodiscordantes nao possui nenhum. Medico nao demonstrou muito interesse nas informações.</v>
      </c>
      <c r="AF1000" s="14" t="str">
        <f t="shared" si="1114"/>
        <v>#MP: conversamos sobre novas recomendações do consenso, medico refere que ainda nao leu o arquivo, nem tinha conhecimento. Demonstrei o arquivo no iPad e o medico solicitou o link para que possa ler o material. Refere nao ter pacientes com cd4 acima de 500 e que o diagnostico ainda e muito tardio. Sobre casais sorodiscordantes nao possui nenhum. Medico nao demonstrou muito interesse nas informações.</v>
      </c>
      <c r="AG1000" s="14">
        <f t="shared" si="1115"/>
        <v>1</v>
      </c>
      <c r="AH1000" s="14">
        <f t="shared" ref="AH1000:AL1000" si="1151">IFERROR(FIND("#",$AF1000,AG1000+1),LEN($AF1000)+1)</f>
        <v>403</v>
      </c>
      <c r="AI1000" s="14">
        <f t="shared" si="1151"/>
        <v>403</v>
      </c>
      <c r="AJ1000" s="14">
        <f t="shared" si="1151"/>
        <v>403</v>
      </c>
      <c r="AK1000" s="14">
        <f t="shared" si="1151"/>
        <v>403</v>
      </c>
      <c r="AL1000" s="14">
        <f t="shared" si="1151"/>
        <v>403</v>
      </c>
      <c r="AM1000" s="14" t="str">
        <f t="shared" si="1136"/>
        <v>#MP: conversamos sobre novas recomendações do consenso, medico refere que ainda nao leu o arquivo, nem tinha conhecimento. Demonstrei o arquivo no iPad e o medico solicitou o link para que possa ler o material. Refere nao ter pacientes com cd4 acima de 500 e que o diagnostico ainda e muito tardio. Sobre casais sorodiscordantes nao possui nenhum. Medico nao demonstrou muito interesse nas informações.</v>
      </c>
      <c r="AN1000" s="14" t="str">
        <f t="shared" si="1137"/>
        <v/>
      </c>
      <c r="AO1000" s="14" t="str">
        <f t="shared" si="1138"/>
        <v/>
      </c>
      <c r="AP1000" s="14" t="str">
        <f t="shared" si="1139"/>
        <v/>
      </c>
      <c r="AQ1000" s="14" t="str">
        <f t="shared" si="1140"/>
        <v/>
      </c>
      <c r="AR1000" s="14" t="str">
        <f t="shared" si="1141"/>
        <v/>
      </c>
    </row>
    <row r="1001" spans="1:44" x14ac:dyDescent="0.25">
      <c r="A1001">
        <v>1</v>
      </c>
      <c r="B1001" t="s">
        <v>28</v>
      </c>
      <c r="C1001">
        <v>393107</v>
      </c>
      <c r="D1001" s="40">
        <v>41404.6965277778</v>
      </c>
      <c r="E1001" s="40">
        <v>41404.697222222203</v>
      </c>
      <c r="F1001" s="40">
        <v>41404.745138888902</v>
      </c>
      <c r="G1001" t="s">
        <v>29</v>
      </c>
      <c r="H1001">
        <v>60000012369307</v>
      </c>
      <c r="I1001" t="s">
        <v>2865</v>
      </c>
      <c r="J1001" t="s">
        <v>2866</v>
      </c>
      <c r="K1001" t="s">
        <v>32</v>
      </c>
      <c r="L1001">
        <v>4</v>
      </c>
      <c r="M1001" t="s">
        <v>33</v>
      </c>
      <c r="N1001">
        <v>60000015461254</v>
      </c>
      <c r="O1001">
        <v>60000016462681</v>
      </c>
      <c r="P1001">
        <v>154699000000377</v>
      </c>
      <c r="R1001" t="s">
        <v>34</v>
      </c>
      <c r="S1001" t="s">
        <v>35</v>
      </c>
      <c r="T1001" t="s">
        <v>36</v>
      </c>
      <c r="W1001" t="s">
        <v>37</v>
      </c>
      <c r="AC1001" t="s">
        <v>5034</v>
      </c>
      <c r="AD1001" t="s">
        <v>1437</v>
      </c>
      <c r="AE1001" s="14" t="str">
        <f t="shared" si="1104"/>
        <v>Estaque para alta penetração e efetividade do Kaletra no SNC.</v>
      </c>
      <c r="AF1001" s="14" t="str">
        <f t="shared" si="1114"/>
        <v>Estaque para alta penetração e efetividade do Kaletra no SNC.</v>
      </c>
      <c r="AG1001" s="14">
        <f t="shared" si="1115"/>
        <v>1</v>
      </c>
      <c r="AH1001" s="14">
        <f t="shared" ref="AH1001:AL1001" si="1152">IFERROR(FIND("#",$AF1001,AG1001+1),LEN($AF1001)+1)</f>
        <v>62</v>
      </c>
      <c r="AI1001" s="14">
        <f t="shared" si="1152"/>
        <v>62</v>
      </c>
      <c r="AJ1001" s="14">
        <f t="shared" si="1152"/>
        <v>62</v>
      </c>
      <c r="AK1001" s="14">
        <f t="shared" si="1152"/>
        <v>62</v>
      </c>
      <c r="AL1001" s="14">
        <f t="shared" si="1152"/>
        <v>62</v>
      </c>
      <c r="AM1001" s="14" t="str">
        <f t="shared" si="1136"/>
        <v>Estaque para alta penetração e efetividade do Kaletra no SNC.</v>
      </c>
      <c r="AN1001" s="14" t="str">
        <f t="shared" si="1137"/>
        <v/>
      </c>
      <c r="AO1001" s="14" t="str">
        <f t="shared" si="1138"/>
        <v/>
      </c>
      <c r="AP1001" s="14" t="str">
        <f t="shared" si="1139"/>
        <v/>
      </c>
      <c r="AQ1001" s="14" t="str">
        <f t="shared" si="1140"/>
        <v/>
      </c>
      <c r="AR1001" s="14" t="str">
        <f t="shared" si="1141"/>
        <v/>
      </c>
    </row>
    <row r="1002" spans="1:44" x14ac:dyDescent="0.25">
      <c r="A1002">
        <v>1</v>
      </c>
      <c r="B1002" t="s">
        <v>28</v>
      </c>
      <c r="C1002">
        <v>393107</v>
      </c>
      <c r="D1002" s="40">
        <v>41404.586111111101</v>
      </c>
      <c r="E1002" s="40">
        <v>41404.588194444397</v>
      </c>
      <c r="F1002" s="40">
        <v>41404.550000000003</v>
      </c>
      <c r="G1002" t="s">
        <v>29</v>
      </c>
      <c r="H1002">
        <v>60000012413515</v>
      </c>
      <c r="I1002" t="s">
        <v>2868</v>
      </c>
      <c r="J1002" t="s">
        <v>2869</v>
      </c>
      <c r="K1002" t="s">
        <v>32</v>
      </c>
      <c r="L1002">
        <v>4</v>
      </c>
      <c r="M1002" t="s">
        <v>33</v>
      </c>
      <c r="N1002">
        <v>60000015461254</v>
      </c>
      <c r="O1002">
        <v>60000016462681</v>
      </c>
      <c r="P1002">
        <v>154699000000370</v>
      </c>
      <c r="R1002" t="s">
        <v>34</v>
      </c>
      <c r="S1002" t="s">
        <v>35</v>
      </c>
      <c r="T1002" t="s">
        <v>36</v>
      </c>
      <c r="W1002" t="s">
        <v>37</v>
      </c>
      <c r="AC1002" t="s">
        <v>5035</v>
      </c>
      <c r="AD1002" t="s">
        <v>1437</v>
      </c>
      <c r="AE1002" s="14" t="str">
        <f t="shared" si="1104"/>
        <v>#SOL:- perguntou que conseguiremos atender sua solicitação em fornecer material cientifico para os residentes que trabalham com ele mensalmente.A solicitação é entregar 05 exemplares a mais para que possa trabalhar com os residentes (todas especialidades, não há residência de Infectologia em Araraquara).</v>
      </c>
      <c r="AF1002" s="14" t="str">
        <f t="shared" si="1114"/>
        <v>#SOL:- perguntou que conseguiremos atender sua solicitação em fornecer material cientifico para os residentes que trabalham com ele mensalmente.A solicitação é entregar 05 exemplares a mais para que possa trabalhar com os residentes (todas especialidades, não há residência de Infectologia em Araraquara).</v>
      </c>
      <c r="AG1002" s="14">
        <f t="shared" si="1115"/>
        <v>1</v>
      </c>
      <c r="AH1002" s="14">
        <f t="shared" ref="AH1002:AL1002" si="1153">IFERROR(FIND("#",$AF1002,AG1002+1),LEN($AF1002)+1)</f>
        <v>306</v>
      </c>
      <c r="AI1002" s="14">
        <f t="shared" si="1153"/>
        <v>306</v>
      </c>
      <c r="AJ1002" s="14">
        <f t="shared" si="1153"/>
        <v>306</v>
      </c>
      <c r="AK1002" s="14">
        <f t="shared" si="1153"/>
        <v>306</v>
      </c>
      <c r="AL1002" s="14">
        <f t="shared" si="1153"/>
        <v>306</v>
      </c>
      <c r="AM1002" s="14" t="str">
        <f t="shared" si="1136"/>
        <v>#SOL:- perguntou que conseguiremos atender sua solicitação em fornecer material cientifico para os residentes que trabalham com ele mensalmente.A solicitação é entregar 05 exemplares a mais para que possa trabalhar com os residentes (todas especialidades, não há residência de Infectologia em Araraquara).</v>
      </c>
      <c r="AN1002" s="14" t="str">
        <f t="shared" si="1137"/>
        <v/>
      </c>
      <c r="AO1002" s="14" t="str">
        <f t="shared" si="1138"/>
        <v/>
      </c>
      <c r="AP1002" s="14" t="str">
        <f t="shared" si="1139"/>
        <v/>
      </c>
      <c r="AQ1002" s="14" t="str">
        <f t="shared" si="1140"/>
        <v/>
      </c>
      <c r="AR1002" s="14" t="str">
        <f t="shared" si="1141"/>
        <v/>
      </c>
    </row>
    <row r="1003" spans="1:44" x14ac:dyDescent="0.25">
      <c r="A1003">
        <v>1</v>
      </c>
      <c r="B1003" t="s">
        <v>28</v>
      </c>
      <c r="C1003">
        <v>393107</v>
      </c>
      <c r="D1003" s="40">
        <v>41404.522916666698</v>
      </c>
      <c r="E1003" s="40">
        <v>41404.525694444397</v>
      </c>
      <c r="F1003" s="40">
        <v>41404.500694444403</v>
      </c>
      <c r="G1003" t="s">
        <v>29</v>
      </c>
      <c r="H1003">
        <v>60000012530939</v>
      </c>
      <c r="I1003" t="s">
        <v>5036</v>
      </c>
      <c r="J1003" t="s">
        <v>5037</v>
      </c>
      <c r="K1003" t="s">
        <v>41</v>
      </c>
      <c r="M1003" t="s">
        <v>33</v>
      </c>
      <c r="N1003">
        <v>60000015461254</v>
      </c>
      <c r="O1003">
        <v>60000016462681</v>
      </c>
      <c r="P1003">
        <v>154699000000290</v>
      </c>
      <c r="R1003" t="s">
        <v>34</v>
      </c>
      <c r="S1003" t="s">
        <v>35</v>
      </c>
      <c r="T1003" t="s">
        <v>36</v>
      </c>
      <c r="W1003" t="s">
        <v>37</v>
      </c>
      <c r="X1003" t="s">
        <v>176</v>
      </c>
      <c r="AC1003" t="s">
        <v>5038</v>
      </c>
      <c r="AD1003" t="s">
        <v>1437</v>
      </c>
      <c r="AE1003" s="14" t="str">
        <f t="shared" si="1104"/>
        <v>#MP:- Elogiou a escolha do autor do artigo sobres HAND's, é muito importante a troca de experiência com profissionais de tal importância.</v>
      </c>
      <c r="AF1003" s="14" t="str">
        <f t="shared" si="1114"/>
        <v>#MP:- Elogiou a escolha do autor do artigo sobres HAND's, é muito importante a troca de experiência com profissionais de tal importância.</v>
      </c>
      <c r="AG1003" s="14">
        <f t="shared" si="1115"/>
        <v>1</v>
      </c>
      <c r="AH1003" s="14">
        <f t="shared" ref="AH1003:AL1003" si="1154">IFERROR(FIND("#",$AF1003,AG1003+1),LEN($AF1003)+1)</f>
        <v>138</v>
      </c>
      <c r="AI1003" s="14">
        <f t="shared" si="1154"/>
        <v>138</v>
      </c>
      <c r="AJ1003" s="14">
        <f t="shared" si="1154"/>
        <v>138</v>
      </c>
      <c r="AK1003" s="14">
        <f t="shared" si="1154"/>
        <v>138</v>
      </c>
      <c r="AL1003" s="14">
        <f t="shared" si="1154"/>
        <v>138</v>
      </c>
      <c r="AM1003" s="14" t="str">
        <f t="shared" si="1136"/>
        <v>#MP:- Elogiou a escolha do autor do artigo sobres HAND's, é muito importante a troca de experiência com profissionais de tal importância.</v>
      </c>
      <c r="AN1003" s="14" t="str">
        <f t="shared" si="1137"/>
        <v/>
      </c>
      <c r="AO1003" s="14" t="str">
        <f t="shared" si="1138"/>
        <v/>
      </c>
      <c r="AP1003" s="14" t="str">
        <f t="shared" si="1139"/>
        <v/>
      </c>
      <c r="AQ1003" s="14" t="str">
        <f t="shared" si="1140"/>
        <v/>
      </c>
      <c r="AR1003" s="14" t="str">
        <f t="shared" si="1141"/>
        <v/>
      </c>
    </row>
    <row r="1004" spans="1:44" x14ac:dyDescent="0.25">
      <c r="A1004">
        <v>1</v>
      </c>
      <c r="B1004" t="s">
        <v>28</v>
      </c>
      <c r="C1004">
        <v>393107</v>
      </c>
      <c r="D1004" s="40">
        <v>41404.461805555598</v>
      </c>
      <c r="E1004" s="40">
        <v>41404.538888888899</v>
      </c>
      <c r="F1004" s="40">
        <v>41404.500694444403</v>
      </c>
      <c r="G1004" t="s">
        <v>29</v>
      </c>
      <c r="H1004">
        <v>60000012532879</v>
      </c>
      <c r="I1004" t="s">
        <v>2856</v>
      </c>
      <c r="J1004" t="s">
        <v>2857</v>
      </c>
      <c r="K1004" t="s">
        <v>32</v>
      </c>
      <c r="L1004">
        <v>3</v>
      </c>
      <c r="M1004" t="s">
        <v>33</v>
      </c>
      <c r="N1004">
        <v>60000015461254</v>
      </c>
      <c r="O1004">
        <v>60000016462681</v>
      </c>
      <c r="P1004">
        <v>154699000000331</v>
      </c>
      <c r="R1004" t="s">
        <v>34</v>
      </c>
      <c r="S1004" t="s">
        <v>35</v>
      </c>
      <c r="T1004" t="s">
        <v>36</v>
      </c>
      <c r="W1004" t="s">
        <v>37</v>
      </c>
      <c r="AC1004" t="s">
        <v>5039</v>
      </c>
      <c r="AD1004" t="s">
        <v>1437</v>
      </c>
      <c r="AE1004" s="14" t="str">
        <f t="shared" si="1104"/>
        <v>Destaque para flexibilidade posologica do Kaletra, possibilitando melhor adesão ao adaptar-se ao estilo de vida do paciente.</v>
      </c>
      <c r="AF1004" s="14" t="str">
        <f t="shared" si="1114"/>
        <v>Destaque para flexibilidade posologica do Kaletra, possibilitando melhor adesão ao adaptar-se ao estilo de vida do paciente.</v>
      </c>
      <c r="AG1004" s="14">
        <f t="shared" si="1115"/>
        <v>1</v>
      </c>
      <c r="AH1004" s="14">
        <f t="shared" ref="AH1004:AL1004" si="1155">IFERROR(FIND("#",$AF1004,AG1004+1),LEN($AF1004)+1)</f>
        <v>125</v>
      </c>
      <c r="AI1004" s="14">
        <f t="shared" si="1155"/>
        <v>125</v>
      </c>
      <c r="AJ1004" s="14">
        <f t="shared" si="1155"/>
        <v>125</v>
      </c>
      <c r="AK1004" s="14">
        <f t="shared" si="1155"/>
        <v>125</v>
      </c>
      <c r="AL1004" s="14">
        <f t="shared" si="1155"/>
        <v>125</v>
      </c>
      <c r="AM1004" s="14" t="str">
        <f t="shared" si="1136"/>
        <v>Destaque para flexibilidade posologica do Kaletra, possibilitando melhor adesão ao adaptar-se ao estilo de vida do paciente.</v>
      </c>
      <c r="AN1004" s="14" t="str">
        <f t="shared" si="1137"/>
        <v/>
      </c>
      <c r="AO1004" s="14" t="str">
        <f t="shared" si="1138"/>
        <v/>
      </c>
      <c r="AP1004" s="14" t="str">
        <f t="shared" si="1139"/>
        <v/>
      </c>
      <c r="AQ1004" s="14" t="str">
        <f t="shared" si="1140"/>
        <v/>
      </c>
      <c r="AR1004" s="14" t="str">
        <f t="shared" si="1141"/>
        <v/>
      </c>
    </row>
    <row r="1005" spans="1:44" x14ac:dyDescent="0.25">
      <c r="A1005">
        <v>1</v>
      </c>
      <c r="B1005" t="s">
        <v>28</v>
      </c>
      <c r="C1005">
        <v>393107</v>
      </c>
      <c r="D1005" s="40">
        <v>41404.423611111102</v>
      </c>
      <c r="E1005" s="40">
        <v>41404.536805555603</v>
      </c>
      <c r="F1005" s="40">
        <v>41404.500694444403</v>
      </c>
      <c r="G1005" t="s">
        <v>29</v>
      </c>
      <c r="H1005">
        <v>60000012284895</v>
      </c>
      <c r="I1005" t="s">
        <v>2853</v>
      </c>
      <c r="J1005" t="s">
        <v>2854</v>
      </c>
      <c r="K1005" t="s">
        <v>238</v>
      </c>
      <c r="M1005" t="s">
        <v>33</v>
      </c>
      <c r="N1005">
        <v>60000015461254</v>
      </c>
      <c r="O1005">
        <v>60000016462681</v>
      </c>
      <c r="P1005">
        <v>154699000000325</v>
      </c>
      <c r="R1005" t="s">
        <v>34</v>
      </c>
      <c r="S1005" t="s">
        <v>35</v>
      </c>
      <c r="T1005" t="s">
        <v>36</v>
      </c>
      <c r="W1005" t="s">
        <v>176</v>
      </c>
      <c r="AC1005" t="s">
        <v>5040</v>
      </c>
      <c r="AD1005" t="s">
        <v>1437</v>
      </c>
      <c r="AE1005" s="14" t="str">
        <f t="shared" si="1104"/>
        <v>#MP:- Falou que é importante os materiais com foco na alterações neurocognitivas, mas seria melhor se envolvesse as crianças, esta faltando este tipo de material.</v>
      </c>
      <c r="AF1005" s="14" t="str">
        <f t="shared" si="1114"/>
        <v>#MP:- Falou que é importante os materiais com foco na alterações neurocognitivas, mas seria melhor se envolvesse as crianças, esta faltando este tipo de material.</v>
      </c>
      <c r="AG1005" s="14">
        <f t="shared" si="1115"/>
        <v>1</v>
      </c>
      <c r="AH1005" s="14">
        <f t="shared" ref="AH1005:AL1005" si="1156">IFERROR(FIND("#",$AF1005,AG1005+1),LEN($AF1005)+1)</f>
        <v>163</v>
      </c>
      <c r="AI1005" s="14">
        <f t="shared" si="1156"/>
        <v>163</v>
      </c>
      <c r="AJ1005" s="14">
        <f t="shared" si="1156"/>
        <v>163</v>
      </c>
      <c r="AK1005" s="14">
        <f t="shared" si="1156"/>
        <v>163</v>
      </c>
      <c r="AL1005" s="14">
        <f t="shared" si="1156"/>
        <v>163</v>
      </c>
      <c r="AM1005" s="14" t="str">
        <f t="shared" si="1136"/>
        <v>#MP:- Falou que é importante os materiais com foco na alterações neurocognitivas, mas seria melhor se envolvesse as crianças, esta faltando este tipo de material.</v>
      </c>
      <c r="AN1005" s="14" t="str">
        <f t="shared" si="1137"/>
        <v/>
      </c>
      <c r="AO1005" s="14" t="str">
        <f t="shared" si="1138"/>
        <v/>
      </c>
      <c r="AP1005" s="14" t="str">
        <f t="shared" si="1139"/>
        <v/>
      </c>
      <c r="AQ1005" s="14" t="str">
        <f t="shared" si="1140"/>
        <v/>
      </c>
      <c r="AR1005" s="14" t="str">
        <f t="shared" si="1141"/>
        <v/>
      </c>
    </row>
    <row r="1006" spans="1:44" x14ac:dyDescent="0.25">
      <c r="A1006">
        <v>1</v>
      </c>
      <c r="B1006" t="s">
        <v>28</v>
      </c>
      <c r="C1006">
        <v>393107</v>
      </c>
      <c r="D1006" s="40">
        <v>41403.666666666701</v>
      </c>
      <c r="E1006" s="40">
        <v>41403.779166666704</v>
      </c>
      <c r="F1006" s="40">
        <v>41403.737500000003</v>
      </c>
      <c r="G1006" t="s">
        <v>29</v>
      </c>
      <c r="H1006">
        <v>60000012248807</v>
      </c>
      <c r="I1006" t="s">
        <v>595</v>
      </c>
      <c r="J1006" t="s">
        <v>596</v>
      </c>
      <c r="K1006" t="s">
        <v>32</v>
      </c>
      <c r="L1006">
        <v>6</v>
      </c>
      <c r="M1006" t="s">
        <v>33</v>
      </c>
      <c r="N1006">
        <v>60000015461254</v>
      </c>
      <c r="O1006">
        <v>60000016462681</v>
      </c>
      <c r="P1006">
        <v>141647000006996</v>
      </c>
      <c r="R1006" t="s">
        <v>34</v>
      </c>
      <c r="S1006" t="s">
        <v>35</v>
      </c>
      <c r="T1006" t="s">
        <v>36</v>
      </c>
      <c r="W1006" t="s">
        <v>37</v>
      </c>
      <c r="X1006" t="s">
        <v>176</v>
      </c>
      <c r="AC1006" t="s">
        <v>5041</v>
      </c>
      <c r="AD1006" t="s">
        <v>1437</v>
      </c>
      <c r="AE1006" s="14" t="str">
        <f t="shared" si="1104"/>
        <v>Confirmou que já repassou as informações para a agencia programar sua ida ao CBI.</v>
      </c>
      <c r="AF1006" s="14" t="str">
        <f t="shared" si="1114"/>
        <v>Confirmou que já repassou as informações para a agencia programar sua ida ao CBI.</v>
      </c>
      <c r="AG1006" s="14">
        <f t="shared" si="1115"/>
        <v>1</v>
      </c>
      <c r="AH1006" s="14">
        <f t="shared" ref="AH1006:AL1006" si="1157">IFERROR(FIND("#",$AF1006,AG1006+1),LEN($AF1006)+1)</f>
        <v>82</v>
      </c>
      <c r="AI1006" s="14">
        <f t="shared" si="1157"/>
        <v>82</v>
      </c>
      <c r="AJ1006" s="14">
        <f t="shared" si="1157"/>
        <v>82</v>
      </c>
      <c r="AK1006" s="14">
        <f t="shared" si="1157"/>
        <v>82</v>
      </c>
      <c r="AL1006" s="14">
        <f t="shared" si="1157"/>
        <v>82</v>
      </c>
      <c r="AM1006" s="14" t="str">
        <f t="shared" si="1136"/>
        <v>Confirmou que já repassou as informações para a agencia programar sua ida ao CBI.</v>
      </c>
      <c r="AN1006" s="14" t="str">
        <f t="shared" si="1137"/>
        <v/>
      </c>
      <c r="AO1006" s="14" t="str">
        <f t="shared" si="1138"/>
        <v/>
      </c>
      <c r="AP1006" s="14" t="str">
        <f t="shared" si="1139"/>
        <v/>
      </c>
      <c r="AQ1006" s="14" t="str">
        <f t="shared" si="1140"/>
        <v/>
      </c>
      <c r="AR1006" s="14" t="str">
        <f t="shared" si="1141"/>
        <v/>
      </c>
    </row>
    <row r="1007" spans="1:44" x14ac:dyDescent="0.25">
      <c r="A1007">
        <v>1</v>
      </c>
      <c r="B1007" t="s">
        <v>28</v>
      </c>
      <c r="C1007">
        <v>393107</v>
      </c>
      <c r="D1007" s="40">
        <v>41403.583333333299</v>
      </c>
      <c r="E1007" s="40">
        <v>41403.756944444402</v>
      </c>
      <c r="F1007" s="40">
        <v>41403.715277777803</v>
      </c>
      <c r="G1007" t="s">
        <v>29</v>
      </c>
      <c r="H1007">
        <v>60000012338375</v>
      </c>
      <c r="I1007" t="s">
        <v>2772</v>
      </c>
      <c r="J1007" t="s">
        <v>2773</v>
      </c>
      <c r="K1007" t="s">
        <v>238</v>
      </c>
      <c r="M1007" t="s">
        <v>33</v>
      </c>
      <c r="N1007">
        <v>60000015461254</v>
      </c>
      <c r="O1007">
        <v>60000016462681</v>
      </c>
      <c r="P1007">
        <v>141647000006848</v>
      </c>
      <c r="R1007" t="s">
        <v>34</v>
      </c>
      <c r="S1007" t="s">
        <v>35</v>
      </c>
      <c r="T1007" t="s">
        <v>36</v>
      </c>
      <c r="W1007" t="s">
        <v>37</v>
      </c>
      <c r="X1007" t="s">
        <v>176</v>
      </c>
      <c r="AC1007" t="s">
        <v>5042</v>
      </c>
      <c r="AD1007" t="s">
        <v>1437</v>
      </c>
      <c r="AE1007" s="14" t="str">
        <f t="shared" si="1104"/>
        <v>#SOL:- Voltou a solicitar materiais com informações de tratamento das crianças e adolescentes.</v>
      </c>
      <c r="AF1007" s="14" t="str">
        <f t="shared" si="1114"/>
        <v>#SOL:- Voltou a solicitar materiais com informações de tratamento das crianças e adolescentes.</v>
      </c>
      <c r="AG1007" s="14">
        <f t="shared" si="1115"/>
        <v>1</v>
      </c>
      <c r="AH1007" s="14">
        <f t="shared" ref="AH1007:AL1007" si="1158">IFERROR(FIND("#",$AF1007,AG1007+1),LEN($AF1007)+1)</f>
        <v>95</v>
      </c>
      <c r="AI1007" s="14">
        <f t="shared" si="1158"/>
        <v>95</v>
      </c>
      <c r="AJ1007" s="14">
        <f t="shared" si="1158"/>
        <v>95</v>
      </c>
      <c r="AK1007" s="14">
        <f t="shared" si="1158"/>
        <v>95</v>
      </c>
      <c r="AL1007" s="14">
        <f t="shared" si="1158"/>
        <v>95</v>
      </c>
      <c r="AM1007" s="14" t="str">
        <f t="shared" si="1136"/>
        <v>#SOL:- Voltou a solicitar materiais com informações de tratamento das crianças e adolescentes.</v>
      </c>
      <c r="AN1007" s="14" t="str">
        <f t="shared" si="1137"/>
        <v/>
      </c>
      <c r="AO1007" s="14" t="str">
        <f t="shared" si="1138"/>
        <v/>
      </c>
      <c r="AP1007" s="14" t="str">
        <f t="shared" si="1139"/>
        <v/>
      </c>
      <c r="AQ1007" s="14" t="str">
        <f t="shared" si="1140"/>
        <v/>
      </c>
      <c r="AR1007" s="14" t="str">
        <f t="shared" si="1141"/>
        <v/>
      </c>
    </row>
    <row r="1008" spans="1:44" x14ac:dyDescent="0.25">
      <c r="A1008">
        <v>1</v>
      </c>
      <c r="B1008" t="s">
        <v>28</v>
      </c>
      <c r="C1008">
        <v>393107</v>
      </c>
      <c r="D1008" s="40">
        <v>41403.506944444402</v>
      </c>
      <c r="E1008" s="40">
        <v>41403.7590277778</v>
      </c>
      <c r="F1008" s="40">
        <v>41403.717361111099</v>
      </c>
      <c r="G1008" t="s">
        <v>29</v>
      </c>
      <c r="H1008">
        <v>60000012449971</v>
      </c>
      <c r="I1008" t="s">
        <v>2871</v>
      </c>
      <c r="J1008" t="s">
        <v>2872</v>
      </c>
      <c r="K1008" t="s">
        <v>32</v>
      </c>
      <c r="L1008">
        <v>6</v>
      </c>
      <c r="M1008" t="s">
        <v>33</v>
      </c>
      <c r="N1008">
        <v>60000015461254</v>
      </c>
      <c r="O1008">
        <v>60000016462681</v>
      </c>
      <c r="P1008">
        <v>141647000006857</v>
      </c>
      <c r="R1008" t="s">
        <v>34</v>
      </c>
      <c r="S1008" t="s">
        <v>35</v>
      </c>
      <c r="T1008" t="s">
        <v>36</v>
      </c>
      <c r="W1008" t="s">
        <v>37</v>
      </c>
      <c r="X1008" t="s">
        <v>176</v>
      </c>
      <c r="AC1008" t="s">
        <v>5043</v>
      </c>
      <c r="AD1008" t="s">
        <v>1437</v>
      </c>
      <c r="AE1008" s="14" t="str">
        <f t="shared" si="1104"/>
        <v>Falou que não esta conseguindo trazer os pecientes que estão em janela terapeutica e programado para retornar em período mais longo.</v>
      </c>
      <c r="AF1008" s="14" t="str">
        <f t="shared" si="1114"/>
        <v>Falou que não esta conseguindo trazer os pecientes que estão em janela terapeutica e programado para retornar em período mais longo.</v>
      </c>
      <c r="AG1008" s="14">
        <f t="shared" si="1115"/>
        <v>1</v>
      </c>
      <c r="AH1008" s="14">
        <f t="shared" ref="AH1008:AL1008" si="1159">IFERROR(FIND("#",$AF1008,AG1008+1),LEN($AF1008)+1)</f>
        <v>133</v>
      </c>
      <c r="AI1008" s="14">
        <f t="shared" si="1159"/>
        <v>133</v>
      </c>
      <c r="AJ1008" s="14">
        <f t="shared" si="1159"/>
        <v>133</v>
      </c>
      <c r="AK1008" s="14">
        <f t="shared" si="1159"/>
        <v>133</v>
      </c>
      <c r="AL1008" s="14">
        <f t="shared" si="1159"/>
        <v>133</v>
      </c>
      <c r="AM1008" s="14" t="str">
        <f t="shared" si="1136"/>
        <v>Falou que não esta conseguindo trazer os pecientes que estão em janela terapeutica e programado para retornar em período mais longo.</v>
      </c>
      <c r="AN1008" s="14" t="str">
        <f t="shared" si="1137"/>
        <v/>
      </c>
      <c r="AO1008" s="14" t="str">
        <f t="shared" si="1138"/>
        <v/>
      </c>
      <c r="AP1008" s="14" t="str">
        <f t="shared" si="1139"/>
        <v/>
      </c>
      <c r="AQ1008" s="14" t="str">
        <f t="shared" si="1140"/>
        <v/>
      </c>
      <c r="AR1008" s="14" t="str">
        <f t="shared" si="1141"/>
        <v/>
      </c>
    </row>
    <row r="1009" spans="1:44" x14ac:dyDescent="0.25">
      <c r="A1009">
        <v>1</v>
      </c>
      <c r="B1009" t="s">
        <v>28</v>
      </c>
      <c r="C1009">
        <v>393107</v>
      </c>
      <c r="D1009" s="40">
        <v>41403.5</v>
      </c>
      <c r="E1009" s="40">
        <v>41403.75</v>
      </c>
      <c r="F1009" s="40">
        <v>41403.708333333299</v>
      </c>
      <c r="G1009" t="s">
        <v>29</v>
      </c>
      <c r="H1009">
        <v>60000012456431</v>
      </c>
      <c r="I1009" t="s">
        <v>591</v>
      </c>
      <c r="J1009" t="s">
        <v>592</v>
      </c>
      <c r="K1009" t="s">
        <v>32</v>
      </c>
      <c r="L1009">
        <v>6</v>
      </c>
      <c r="M1009" t="s">
        <v>33</v>
      </c>
      <c r="N1009">
        <v>60000015461254</v>
      </c>
      <c r="O1009">
        <v>60000016462681</v>
      </c>
      <c r="P1009">
        <v>141647000006841</v>
      </c>
      <c r="R1009" t="s">
        <v>34</v>
      </c>
      <c r="S1009" t="s">
        <v>35</v>
      </c>
      <c r="T1009" t="s">
        <v>36</v>
      </c>
      <c r="W1009" t="s">
        <v>37</v>
      </c>
      <c r="X1009" t="s">
        <v>176</v>
      </c>
      <c r="AC1009" t="s">
        <v>5044</v>
      </c>
      <c r="AD1009" t="s">
        <v>1437</v>
      </c>
      <c r="AE1009" s="14" t="str">
        <f t="shared" si="1104"/>
        <v>#SOL:- Solicitou manter os patrocínios do Coffee Break para as reuniões de segunda-feira, pois na última nao houve lanche para os participanrtes.</v>
      </c>
      <c r="AF1009" s="14" t="str">
        <f t="shared" si="1114"/>
        <v>#SOL:- Solicitou manter os patrocínios do Coffee Break para as reuniões de segunda-feira, pois na última nao houve lanche para os participanrtes.</v>
      </c>
      <c r="AG1009" s="14">
        <f t="shared" si="1115"/>
        <v>1</v>
      </c>
      <c r="AH1009" s="14">
        <f t="shared" ref="AH1009:AL1009" si="1160">IFERROR(FIND("#",$AF1009,AG1009+1),LEN($AF1009)+1)</f>
        <v>146</v>
      </c>
      <c r="AI1009" s="14">
        <f t="shared" si="1160"/>
        <v>146</v>
      </c>
      <c r="AJ1009" s="14">
        <f t="shared" si="1160"/>
        <v>146</v>
      </c>
      <c r="AK1009" s="14">
        <f t="shared" si="1160"/>
        <v>146</v>
      </c>
      <c r="AL1009" s="14">
        <f t="shared" si="1160"/>
        <v>146</v>
      </c>
      <c r="AM1009" s="14" t="str">
        <f t="shared" si="1136"/>
        <v>#SOL:- Solicitou manter os patrocínios do Coffee Break para as reuniões de segunda-feira, pois na última nao houve lanche para os participanrtes.</v>
      </c>
      <c r="AN1009" s="14" t="str">
        <f t="shared" si="1137"/>
        <v/>
      </c>
      <c r="AO1009" s="14" t="str">
        <f t="shared" si="1138"/>
        <v/>
      </c>
      <c r="AP1009" s="14" t="str">
        <f t="shared" si="1139"/>
        <v/>
      </c>
      <c r="AQ1009" s="14" t="str">
        <f t="shared" si="1140"/>
        <v/>
      </c>
      <c r="AR1009" s="14" t="str">
        <f t="shared" si="1141"/>
        <v/>
      </c>
    </row>
    <row r="1010" spans="1:44" x14ac:dyDescent="0.25">
      <c r="A1010">
        <v>1</v>
      </c>
      <c r="B1010" t="s">
        <v>28</v>
      </c>
      <c r="C1010">
        <v>393107</v>
      </c>
      <c r="D1010" s="40">
        <v>41403.486111111102</v>
      </c>
      <c r="E1010" s="40">
        <v>41403.748611111099</v>
      </c>
      <c r="F1010" s="40">
        <v>41403.706944444399</v>
      </c>
      <c r="G1010" t="s">
        <v>29</v>
      </c>
      <c r="H1010">
        <v>60000012440103</v>
      </c>
      <c r="I1010" t="s">
        <v>2923</v>
      </c>
      <c r="J1010" t="s">
        <v>2924</v>
      </c>
      <c r="K1010" t="s">
        <v>41</v>
      </c>
      <c r="L1010">
        <v>3</v>
      </c>
      <c r="M1010" t="s">
        <v>33</v>
      </c>
      <c r="N1010">
        <v>60000015461254</v>
      </c>
      <c r="O1010">
        <v>60000016462681</v>
      </c>
      <c r="P1010">
        <v>141647000006834</v>
      </c>
      <c r="R1010" t="s">
        <v>34</v>
      </c>
      <c r="S1010" t="s">
        <v>35</v>
      </c>
      <c r="T1010" t="s">
        <v>36</v>
      </c>
      <c r="W1010" t="s">
        <v>37</v>
      </c>
      <c r="X1010" t="s">
        <v>176</v>
      </c>
      <c r="AC1010" t="s">
        <v>5045</v>
      </c>
      <c r="AD1010" t="s">
        <v>1437</v>
      </c>
      <c r="AE1010" s="14" t="str">
        <f t="shared" si="1104"/>
        <v>Destaque para melhor adaptação ao tratamento com Kaletra com sua flexibilidade (QD ou BID) e redução rápida da CV.</v>
      </c>
      <c r="AF1010" s="14" t="str">
        <f t="shared" si="1114"/>
        <v>Destaque para melhor adaptação ao tratamento com Kaletra com sua flexibilidade (QD ou BID) e redução rápida da CV.</v>
      </c>
      <c r="AG1010" s="14">
        <f t="shared" si="1115"/>
        <v>1</v>
      </c>
      <c r="AH1010" s="14">
        <f t="shared" ref="AH1010:AL1010" si="1161">IFERROR(FIND("#",$AF1010,AG1010+1),LEN($AF1010)+1)</f>
        <v>115</v>
      </c>
      <c r="AI1010" s="14">
        <f t="shared" si="1161"/>
        <v>115</v>
      </c>
      <c r="AJ1010" s="14">
        <f t="shared" si="1161"/>
        <v>115</v>
      </c>
      <c r="AK1010" s="14">
        <f t="shared" si="1161"/>
        <v>115</v>
      </c>
      <c r="AL1010" s="14">
        <f t="shared" si="1161"/>
        <v>115</v>
      </c>
      <c r="AM1010" s="14" t="str">
        <f t="shared" si="1136"/>
        <v>Destaque para melhor adaptação ao tratamento com Kaletra com sua flexibilidade (QD ou BID) e redução rápida da CV.</v>
      </c>
      <c r="AN1010" s="14" t="str">
        <f t="shared" si="1137"/>
        <v/>
      </c>
      <c r="AO1010" s="14" t="str">
        <f t="shared" si="1138"/>
        <v/>
      </c>
      <c r="AP1010" s="14" t="str">
        <f t="shared" si="1139"/>
        <v/>
      </c>
      <c r="AQ1010" s="14" t="str">
        <f t="shared" si="1140"/>
        <v/>
      </c>
      <c r="AR1010" s="14" t="str">
        <f t="shared" si="1141"/>
        <v/>
      </c>
    </row>
    <row r="1011" spans="1:44" x14ac:dyDescent="0.25">
      <c r="A1011">
        <v>1</v>
      </c>
      <c r="B1011" t="s">
        <v>28</v>
      </c>
      <c r="C1011">
        <v>393107</v>
      </c>
      <c r="D1011" s="40">
        <v>41403.472222222197</v>
      </c>
      <c r="E1011" s="40">
        <v>41403.745833333298</v>
      </c>
      <c r="F1011" s="40">
        <v>41403.704166666699</v>
      </c>
      <c r="G1011" t="s">
        <v>29</v>
      </c>
      <c r="H1011">
        <v>60000012511671</v>
      </c>
      <c r="I1011" t="s">
        <v>5046</v>
      </c>
      <c r="J1011" t="s">
        <v>5047</v>
      </c>
      <c r="K1011" t="s">
        <v>32</v>
      </c>
      <c r="L1011">
        <v>6</v>
      </c>
      <c r="M1011" t="s">
        <v>33</v>
      </c>
      <c r="N1011">
        <v>60000015461254</v>
      </c>
      <c r="O1011">
        <v>60000016462681</v>
      </c>
      <c r="P1011">
        <v>141647000006827</v>
      </c>
      <c r="R1011" t="s">
        <v>34</v>
      </c>
      <c r="S1011" t="s">
        <v>35</v>
      </c>
      <c r="T1011" t="s">
        <v>36</v>
      </c>
      <c r="W1011" t="s">
        <v>37</v>
      </c>
      <c r="X1011" t="s">
        <v>176</v>
      </c>
      <c r="AC1011" t="s">
        <v>5048</v>
      </c>
      <c r="AD1011" t="s">
        <v>1437</v>
      </c>
      <c r="AE1011" s="14" t="str">
        <f t="shared" si="1104"/>
        <v>Destaque para segurança do Kaletra a longo prazo e sua alta penetração com efetividade na redução da CV também no liquor.</v>
      </c>
      <c r="AF1011" s="14" t="str">
        <f t="shared" si="1114"/>
        <v>Destaque para segurança do Kaletra a longo prazo e sua alta penetração com efetividade na redução da CV também no liquor.</v>
      </c>
      <c r="AG1011" s="14">
        <f t="shared" si="1115"/>
        <v>1</v>
      </c>
      <c r="AH1011" s="14">
        <f t="shared" ref="AH1011:AL1011" si="1162">IFERROR(FIND("#",$AF1011,AG1011+1),LEN($AF1011)+1)</f>
        <v>122</v>
      </c>
      <c r="AI1011" s="14">
        <f t="shared" si="1162"/>
        <v>122</v>
      </c>
      <c r="AJ1011" s="14">
        <f t="shared" si="1162"/>
        <v>122</v>
      </c>
      <c r="AK1011" s="14">
        <f t="shared" si="1162"/>
        <v>122</v>
      </c>
      <c r="AL1011" s="14">
        <f t="shared" si="1162"/>
        <v>122</v>
      </c>
      <c r="AM1011" s="14" t="str">
        <f t="shared" si="1136"/>
        <v>Destaque para segurança do Kaletra a longo prazo e sua alta penetração com efetividade na redução da CV também no liquor.</v>
      </c>
      <c r="AN1011" s="14" t="str">
        <f t="shared" si="1137"/>
        <v/>
      </c>
      <c r="AO1011" s="14" t="str">
        <f t="shared" si="1138"/>
        <v/>
      </c>
      <c r="AP1011" s="14" t="str">
        <f t="shared" si="1139"/>
        <v/>
      </c>
      <c r="AQ1011" s="14" t="str">
        <f t="shared" si="1140"/>
        <v/>
      </c>
      <c r="AR1011" s="14" t="str">
        <f t="shared" si="1141"/>
        <v/>
      </c>
    </row>
    <row r="1012" spans="1:44" x14ac:dyDescent="0.25">
      <c r="A1012">
        <v>1</v>
      </c>
      <c r="B1012" t="s">
        <v>28</v>
      </c>
      <c r="C1012">
        <v>393107</v>
      </c>
      <c r="D1012" s="40">
        <v>41403.472222222197</v>
      </c>
      <c r="E1012" s="40">
        <v>41403.745833333298</v>
      </c>
      <c r="F1012" s="40">
        <v>41403.704166666699</v>
      </c>
      <c r="G1012" t="s">
        <v>29</v>
      </c>
      <c r="H1012">
        <v>60000012511671</v>
      </c>
      <c r="I1012" t="s">
        <v>5046</v>
      </c>
      <c r="J1012" t="s">
        <v>5047</v>
      </c>
      <c r="K1012" t="s">
        <v>32</v>
      </c>
      <c r="L1012">
        <v>6</v>
      </c>
      <c r="M1012" t="s">
        <v>33</v>
      </c>
      <c r="N1012">
        <v>60000015461254</v>
      </c>
      <c r="O1012">
        <v>60000016462681</v>
      </c>
      <c r="P1012">
        <v>141647000006827</v>
      </c>
      <c r="R1012" t="s">
        <v>34</v>
      </c>
      <c r="S1012" t="s">
        <v>35</v>
      </c>
      <c r="T1012" t="s">
        <v>36</v>
      </c>
      <c r="W1012" t="s">
        <v>37</v>
      </c>
      <c r="X1012" t="s">
        <v>176</v>
      </c>
      <c r="AC1012" t="s">
        <v>5048</v>
      </c>
      <c r="AD1012" t="s">
        <v>1437</v>
      </c>
      <c r="AE1012" s="14" t="str">
        <f t="shared" si="1104"/>
        <v>Destaque para segurança do Kaletra a longo prazo e sua alta penetração com efetividade na redução da CV também no liquor.</v>
      </c>
      <c r="AF1012" s="14" t="str">
        <f t="shared" si="1114"/>
        <v>Destaque para segurança do Kaletra a longo prazo e sua alta penetração com efetividade na redução da CV também no liquor.</v>
      </c>
      <c r="AG1012" s="14">
        <f t="shared" si="1115"/>
        <v>1</v>
      </c>
      <c r="AH1012" s="14">
        <f t="shared" ref="AH1012:AL1012" si="1163">IFERROR(FIND("#",$AF1012,AG1012+1),LEN($AF1012)+1)</f>
        <v>122</v>
      </c>
      <c r="AI1012" s="14">
        <f t="shared" si="1163"/>
        <v>122</v>
      </c>
      <c r="AJ1012" s="14">
        <f t="shared" si="1163"/>
        <v>122</v>
      </c>
      <c r="AK1012" s="14">
        <f t="shared" si="1163"/>
        <v>122</v>
      </c>
      <c r="AL1012" s="14">
        <f t="shared" si="1163"/>
        <v>122</v>
      </c>
      <c r="AM1012" s="14" t="str">
        <f t="shared" si="1136"/>
        <v>Destaque para segurança do Kaletra a longo prazo e sua alta penetração com efetividade na redução da CV também no liquor.</v>
      </c>
      <c r="AN1012" s="14" t="str">
        <f t="shared" si="1137"/>
        <v/>
      </c>
      <c r="AO1012" s="14" t="str">
        <f t="shared" si="1138"/>
        <v/>
      </c>
      <c r="AP1012" s="14" t="str">
        <f t="shared" si="1139"/>
        <v/>
      </c>
      <c r="AQ1012" s="14" t="str">
        <f t="shared" si="1140"/>
        <v/>
      </c>
      <c r="AR1012" s="14" t="str">
        <f t="shared" si="1141"/>
        <v/>
      </c>
    </row>
    <row r="1013" spans="1:44" x14ac:dyDescent="0.25">
      <c r="A1013">
        <v>1</v>
      </c>
      <c r="B1013" t="s">
        <v>28</v>
      </c>
      <c r="C1013">
        <v>393107</v>
      </c>
      <c r="D1013" s="40">
        <v>41403.472222222197</v>
      </c>
      <c r="E1013" s="40">
        <v>41403.745833333298</v>
      </c>
      <c r="F1013" s="40">
        <v>41403.704166666699</v>
      </c>
      <c r="G1013" t="s">
        <v>29</v>
      </c>
      <c r="H1013">
        <v>60000012511671</v>
      </c>
      <c r="I1013" t="s">
        <v>5046</v>
      </c>
      <c r="J1013" t="s">
        <v>5047</v>
      </c>
      <c r="K1013" t="s">
        <v>32</v>
      </c>
      <c r="L1013">
        <v>6</v>
      </c>
      <c r="M1013" t="s">
        <v>33</v>
      </c>
      <c r="N1013">
        <v>60000015461254</v>
      </c>
      <c r="O1013">
        <v>60000016462681</v>
      </c>
      <c r="P1013">
        <v>141647000006827</v>
      </c>
      <c r="R1013" t="s">
        <v>34</v>
      </c>
      <c r="S1013" t="s">
        <v>35</v>
      </c>
      <c r="T1013" t="s">
        <v>36</v>
      </c>
      <c r="W1013" t="s">
        <v>37</v>
      </c>
      <c r="X1013" t="s">
        <v>176</v>
      </c>
      <c r="AC1013" t="s">
        <v>5048</v>
      </c>
      <c r="AD1013" t="s">
        <v>1437</v>
      </c>
      <c r="AE1013" s="14" t="str">
        <f t="shared" si="1104"/>
        <v>Destaque para segurança do Kaletra a longo prazo e sua alta penetração com efetividade na redução da CV também no liquor.</v>
      </c>
      <c r="AF1013" s="14" t="str">
        <f t="shared" si="1114"/>
        <v>Destaque para segurança do Kaletra a longo prazo e sua alta penetração com efetividade na redução da CV também no liquor.</v>
      </c>
      <c r="AG1013" s="14">
        <f t="shared" si="1115"/>
        <v>1</v>
      </c>
      <c r="AH1013" s="14">
        <f t="shared" ref="AH1013:AL1013" si="1164">IFERROR(FIND("#",$AF1013,AG1013+1),LEN($AF1013)+1)</f>
        <v>122</v>
      </c>
      <c r="AI1013" s="14">
        <f t="shared" si="1164"/>
        <v>122</v>
      </c>
      <c r="AJ1013" s="14">
        <f t="shared" si="1164"/>
        <v>122</v>
      </c>
      <c r="AK1013" s="14">
        <f t="shared" si="1164"/>
        <v>122</v>
      </c>
      <c r="AL1013" s="14">
        <f t="shared" si="1164"/>
        <v>122</v>
      </c>
      <c r="AM1013" s="14" t="str">
        <f t="shared" si="1136"/>
        <v>Destaque para segurança do Kaletra a longo prazo e sua alta penetração com efetividade na redução da CV também no liquor.</v>
      </c>
      <c r="AN1013" s="14" t="str">
        <f t="shared" si="1137"/>
        <v/>
      </c>
      <c r="AO1013" s="14" t="str">
        <f t="shared" si="1138"/>
        <v/>
      </c>
      <c r="AP1013" s="14" t="str">
        <f t="shared" si="1139"/>
        <v/>
      </c>
      <c r="AQ1013" s="14" t="str">
        <f t="shared" si="1140"/>
        <v/>
      </c>
      <c r="AR1013" s="14" t="str">
        <f t="shared" si="1141"/>
        <v/>
      </c>
    </row>
    <row r="1014" spans="1:44" x14ac:dyDescent="0.25">
      <c r="A1014">
        <v>1</v>
      </c>
      <c r="B1014" t="s">
        <v>28</v>
      </c>
      <c r="C1014">
        <v>393107</v>
      </c>
      <c r="D1014" s="40">
        <v>41403.458333333299</v>
      </c>
      <c r="E1014" s="40">
        <v>41403.744444444397</v>
      </c>
      <c r="F1014" s="40">
        <v>41403.702777777798</v>
      </c>
      <c r="G1014" t="s">
        <v>29</v>
      </c>
      <c r="H1014">
        <v>60000012352383</v>
      </c>
      <c r="I1014" t="s">
        <v>2775</v>
      </c>
      <c r="J1014" t="s">
        <v>2776</v>
      </c>
      <c r="K1014" t="s">
        <v>32</v>
      </c>
      <c r="L1014">
        <v>4</v>
      </c>
      <c r="M1014" t="s">
        <v>33</v>
      </c>
      <c r="N1014">
        <v>60000015461254</v>
      </c>
      <c r="O1014">
        <v>60000016462681</v>
      </c>
      <c r="P1014">
        <v>141647000006819</v>
      </c>
      <c r="R1014" t="s">
        <v>34</v>
      </c>
      <c r="S1014" t="s">
        <v>35</v>
      </c>
      <c r="T1014" t="s">
        <v>36</v>
      </c>
      <c r="W1014" t="s">
        <v>37</v>
      </c>
      <c r="X1014" t="s">
        <v>176</v>
      </c>
      <c r="AC1014" t="s">
        <v>5049</v>
      </c>
      <c r="AD1014" t="s">
        <v>1437</v>
      </c>
      <c r="AE1014" s="14" t="str">
        <f t="shared" si="1104"/>
        <v>#SOL:- Falou que esta preparando e verificando a viabilidade da realização do Simpósio de HIV no final do ano, pediu para participarmos com o patrocinio como no ano passado.</v>
      </c>
      <c r="AF1014" s="14" t="str">
        <f t="shared" si="1114"/>
        <v>#SOL:- Falou que esta preparando e verificando a viabilidade da realização do Simpósio de HIV no final do ano, pediu para participarmos com o patrocinio como no ano passado.</v>
      </c>
      <c r="AG1014" s="14">
        <f t="shared" si="1115"/>
        <v>1</v>
      </c>
      <c r="AH1014" s="14">
        <f t="shared" ref="AH1014:AL1014" si="1165">IFERROR(FIND("#",$AF1014,AG1014+1),LEN($AF1014)+1)</f>
        <v>174</v>
      </c>
      <c r="AI1014" s="14">
        <f t="shared" si="1165"/>
        <v>174</v>
      </c>
      <c r="AJ1014" s="14">
        <f t="shared" si="1165"/>
        <v>174</v>
      </c>
      <c r="AK1014" s="14">
        <f t="shared" si="1165"/>
        <v>174</v>
      </c>
      <c r="AL1014" s="14">
        <f t="shared" si="1165"/>
        <v>174</v>
      </c>
      <c r="AM1014" s="14" t="str">
        <f t="shared" si="1136"/>
        <v>#SOL:- Falou que esta preparando e verificando a viabilidade da realização do Simpósio de HIV no final do ano, pediu para participarmos com o patrocinio como no ano passado.</v>
      </c>
      <c r="AN1014" s="14" t="str">
        <f t="shared" si="1137"/>
        <v/>
      </c>
      <c r="AO1014" s="14" t="str">
        <f t="shared" si="1138"/>
        <v/>
      </c>
      <c r="AP1014" s="14" t="str">
        <f t="shared" si="1139"/>
        <v/>
      </c>
      <c r="AQ1014" s="14" t="str">
        <f t="shared" si="1140"/>
        <v/>
      </c>
      <c r="AR1014" s="14" t="str">
        <f t="shared" si="1141"/>
        <v/>
      </c>
    </row>
    <row r="1015" spans="1:44" x14ac:dyDescent="0.25">
      <c r="A1015">
        <v>1</v>
      </c>
      <c r="B1015" t="s">
        <v>28</v>
      </c>
      <c r="C1015">
        <v>393107</v>
      </c>
      <c r="D1015" s="40">
        <v>41403.4375</v>
      </c>
      <c r="E1015" s="40">
        <v>41403.738888888904</v>
      </c>
      <c r="F1015" s="40">
        <v>41403.697222222203</v>
      </c>
      <c r="G1015" t="s">
        <v>29</v>
      </c>
      <c r="H1015">
        <v>60000012255107</v>
      </c>
      <c r="I1015" t="s">
        <v>2888</v>
      </c>
      <c r="J1015" t="s">
        <v>2889</v>
      </c>
      <c r="K1015" t="s">
        <v>32</v>
      </c>
      <c r="L1015">
        <v>3</v>
      </c>
      <c r="M1015" t="s">
        <v>33</v>
      </c>
      <c r="N1015">
        <v>60000015461254</v>
      </c>
      <c r="O1015">
        <v>60000016462681</v>
      </c>
      <c r="P1015">
        <v>141647000006812</v>
      </c>
      <c r="R1015" t="s">
        <v>34</v>
      </c>
      <c r="S1015" t="s">
        <v>35</v>
      </c>
      <c r="T1015" t="s">
        <v>36</v>
      </c>
      <c r="W1015" t="s">
        <v>37</v>
      </c>
      <c r="X1015" t="s">
        <v>176</v>
      </c>
      <c r="AC1015" t="s">
        <v>5050</v>
      </c>
      <c r="AD1015" t="s">
        <v>1437</v>
      </c>
      <c r="AE1015" s="14" t="str">
        <f t="shared" si="1104"/>
        <v>Atendeu o paciente junto com a Dra. mariana coelho, ambas relataram o caso com muito orgulho do resultado.  #OBJ:- Comentou que receberam um paciente na faixa de 75 anos apresentando um alto grau de Altereção Neurocognitiva, nacessitando ser amparado para locomoção. Com o conceito de redução da CV no liquor, prescrever Kaletra + AZT + 3TC, pois acreditou que o processo viremico do HIV estava prejudicando seu estado neurocognitivo. O Paciente retornou ao consultório com CV indetecável e consideravel melhora em seu estado neurocognitivo, já caminhando sozinho. Elogiou muito o resultado da terapia neste paciente.</v>
      </c>
      <c r="AF1015" s="14" t="str">
        <f t="shared" si="1114"/>
        <v>Atendeu o paciente junto com a Dra. mariana coelho, ambas relataram o caso com muito orgulho do resultado.  #OBJ:- Comentou que receberam um paciente na faixa de 75 anos apresentando um alto grau de Altereção Neurocognitiva, nacessitando ser amparado para locomoção. Com o conceito de redução da CV no liquor, prescrever Kaletra + AZT + 3TC, pois acreditou que o processo viremico do HIV estava prejudicando seu estado neurocognitivo. O Paciente retornou ao consultório com CV indetecável e consideravel melhora em seu estado neurocognitivo, já caminhando sozinho. Elogiou muito o resultado da terapia neste paciente.</v>
      </c>
      <c r="AG1015" s="14">
        <f t="shared" si="1115"/>
        <v>109</v>
      </c>
      <c r="AH1015" s="14">
        <f t="shared" ref="AH1015:AL1015" si="1166">IFERROR(FIND("#",$AF1015,AG1015+1),LEN($AF1015)+1)</f>
        <v>618</v>
      </c>
      <c r="AI1015" s="14">
        <f t="shared" si="1166"/>
        <v>618</v>
      </c>
      <c r="AJ1015" s="14">
        <f t="shared" si="1166"/>
        <v>618</v>
      </c>
      <c r="AK1015" s="14">
        <f t="shared" si="1166"/>
        <v>618</v>
      </c>
      <c r="AL1015" s="14">
        <f t="shared" si="1166"/>
        <v>618</v>
      </c>
      <c r="AM1015" s="14" t="str">
        <f t="shared" si="1136"/>
        <v>#OBJ:- Comentou que receberam um paciente na faixa de 75 anos apresentando um alto grau de Altereção Neurocognitiva, nacessitando ser amparado para locomoção. Com o conceito de redução da CV no liquor, prescrever Kaletra + AZT + 3TC, pois acreditou que o processo viremico do HIV estava prejudicando seu estado neurocognitivo. O Paciente retornou ao consultório com CV indetecável e consideravel melhora em seu estado neurocognitivo, já caminhando sozinho. Elogiou muito o resultado da terapia neste paciente.</v>
      </c>
      <c r="AN1015" s="14" t="str">
        <f t="shared" si="1137"/>
        <v/>
      </c>
      <c r="AO1015" s="14" t="str">
        <f t="shared" si="1138"/>
        <v/>
      </c>
      <c r="AP1015" s="14" t="str">
        <f t="shared" si="1139"/>
        <v/>
      </c>
      <c r="AQ1015" s="14" t="str">
        <f t="shared" si="1140"/>
        <v/>
      </c>
      <c r="AR1015" s="14" t="str">
        <f t="shared" si="1141"/>
        <v/>
      </c>
    </row>
    <row r="1016" spans="1:44" x14ac:dyDescent="0.25">
      <c r="A1016">
        <v>1</v>
      </c>
      <c r="B1016" t="s">
        <v>28</v>
      </c>
      <c r="C1016">
        <v>393107</v>
      </c>
      <c r="D1016" s="40">
        <v>41403.4375</v>
      </c>
      <c r="E1016" s="40">
        <v>41403.737500000003</v>
      </c>
      <c r="F1016" s="40">
        <v>41403.695833333302</v>
      </c>
      <c r="G1016" t="s">
        <v>29</v>
      </c>
      <c r="H1016">
        <v>60000012277711</v>
      </c>
      <c r="I1016" t="s">
        <v>2891</v>
      </c>
      <c r="J1016" t="s">
        <v>2892</v>
      </c>
      <c r="K1016" t="s">
        <v>41</v>
      </c>
      <c r="L1016">
        <v>3</v>
      </c>
      <c r="M1016" t="s">
        <v>33</v>
      </c>
      <c r="N1016">
        <v>60000015461254</v>
      </c>
      <c r="O1016">
        <v>60000016462681</v>
      </c>
      <c r="P1016">
        <v>141647000006805</v>
      </c>
      <c r="R1016" t="s">
        <v>34</v>
      </c>
      <c r="S1016" t="s">
        <v>35</v>
      </c>
      <c r="T1016" t="s">
        <v>36</v>
      </c>
      <c r="W1016" t="s">
        <v>37</v>
      </c>
      <c r="X1016" t="s">
        <v>176</v>
      </c>
      <c r="AC1016" t="s">
        <v>5051</v>
      </c>
      <c r="AD1016" t="s">
        <v>1437</v>
      </c>
      <c r="AE1016" s="14" t="str">
        <f t="shared" si="1104"/>
        <v>#OBJ:- Comentou que recebeu um paciente na faixa de 75 anos apresentando um alto grau de Altereção Neurocognitiva, nacessitando ser amparado para locomoção. Com o conceito de redução da CV no liquor, prescrever Kaletra + AZT + 3TC, pois acreditou que o processo viremico do HIV estava prejudicando seu estado neurocognitivo. O Paciente retornou ao consultório com CV indetecável e consideravel melhora em seu estado neurocognitivo, já caminhando sozinho. Elogiou muito o resultado da terapia neste paciente.</v>
      </c>
      <c r="AF1016" s="14" t="str">
        <f t="shared" si="1114"/>
        <v>#OBJ:- Comentou que recebeu um paciente na faixa de 75 anos apresentando um alto grau de Altereção Neurocognitiva, nacessitando ser amparado para locomoção. Com o conceito de redução da CV no liquor, prescrever Kaletra + AZT + 3TC, pois acreditou que o processo viremico do HIV estava prejudicando seu estado neurocognitivo. O Paciente retornou ao consultório com CV indetecável e consideravel melhora em seu estado neurocognitivo, já caminhando sozinho. Elogiou muito o resultado da terapia neste paciente.</v>
      </c>
      <c r="AG1016" s="14">
        <f t="shared" si="1115"/>
        <v>1</v>
      </c>
      <c r="AH1016" s="14">
        <f t="shared" ref="AH1016:AL1016" si="1167">IFERROR(FIND("#",$AF1016,AG1016+1),LEN($AF1016)+1)</f>
        <v>508</v>
      </c>
      <c r="AI1016" s="14">
        <f t="shared" si="1167"/>
        <v>508</v>
      </c>
      <c r="AJ1016" s="14">
        <f t="shared" si="1167"/>
        <v>508</v>
      </c>
      <c r="AK1016" s="14">
        <f t="shared" si="1167"/>
        <v>508</v>
      </c>
      <c r="AL1016" s="14">
        <f t="shared" si="1167"/>
        <v>508</v>
      </c>
      <c r="AM1016" s="14" t="str">
        <f t="shared" si="1136"/>
        <v>#OBJ:- Comentou que recebeu um paciente na faixa de 75 anos apresentando um alto grau de Altereção Neurocognitiva, nacessitando ser amparado para locomoção. Com o conceito de redução da CV no liquor, prescrever Kaletra + AZT + 3TC, pois acreditou que o processo viremico do HIV estava prejudicando seu estado neurocognitivo. O Paciente retornou ao consultório com CV indetecável e consideravel melhora em seu estado neurocognitivo, já caminhando sozinho. Elogiou muito o resultado da terapia neste paciente.</v>
      </c>
      <c r="AN1016" s="14" t="str">
        <f t="shared" si="1137"/>
        <v/>
      </c>
      <c r="AO1016" s="14" t="str">
        <f t="shared" si="1138"/>
        <v/>
      </c>
      <c r="AP1016" s="14" t="str">
        <f t="shared" si="1139"/>
        <v/>
      </c>
      <c r="AQ1016" s="14" t="str">
        <f t="shared" si="1140"/>
        <v/>
      </c>
      <c r="AR1016" s="14" t="str">
        <f t="shared" si="1141"/>
        <v/>
      </c>
    </row>
    <row r="1017" spans="1:44" x14ac:dyDescent="0.25">
      <c r="A1017">
        <v>1</v>
      </c>
      <c r="B1017" t="s">
        <v>28</v>
      </c>
      <c r="C1017">
        <v>393107</v>
      </c>
      <c r="D1017" s="40">
        <v>41403.375</v>
      </c>
      <c r="E1017" s="40">
        <v>41403.722222222197</v>
      </c>
      <c r="F1017" s="40">
        <v>41403.685416666704</v>
      </c>
      <c r="G1017" t="s">
        <v>29</v>
      </c>
      <c r="H1017">
        <v>60000012340267</v>
      </c>
      <c r="I1017" t="s">
        <v>5052</v>
      </c>
      <c r="J1017" t="s">
        <v>5053</v>
      </c>
      <c r="K1017" t="s">
        <v>32</v>
      </c>
      <c r="L1017">
        <v>4</v>
      </c>
      <c r="M1017" t="s">
        <v>33</v>
      </c>
      <c r="N1017">
        <v>60000015461254</v>
      </c>
      <c r="O1017">
        <v>60000016462681</v>
      </c>
      <c r="P1017">
        <v>154699000000248</v>
      </c>
      <c r="R1017" t="s">
        <v>34</v>
      </c>
      <c r="S1017" t="s">
        <v>35</v>
      </c>
      <c r="T1017" t="s">
        <v>36</v>
      </c>
      <c r="W1017" t="s">
        <v>37</v>
      </c>
      <c r="AC1017" t="s">
        <v>5054</v>
      </c>
      <c r="AD1017" t="s">
        <v>1437</v>
      </c>
      <c r="AE1017" s="14" t="str">
        <f t="shared" si="1104"/>
        <v>#MP:- Comentou que é muito importante os materiais com a experiência de outros profissionais.</v>
      </c>
      <c r="AF1017" s="14" t="str">
        <f t="shared" si="1114"/>
        <v>#MP:- Comentou que é muito importante os materiais com a experiência de outros profissionais.</v>
      </c>
      <c r="AG1017" s="14">
        <f t="shared" si="1115"/>
        <v>1</v>
      </c>
      <c r="AH1017" s="14">
        <f t="shared" ref="AH1017:AL1017" si="1168">IFERROR(FIND("#",$AF1017,AG1017+1),LEN($AF1017)+1)</f>
        <v>94</v>
      </c>
      <c r="AI1017" s="14">
        <f t="shared" si="1168"/>
        <v>94</v>
      </c>
      <c r="AJ1017" s="14">
        <f t="shared" si="1168"/>
        <v>94</v>
      </c>
      <c r="AK1017" s="14">
        <f t="shared" si="1168"/>
        <v>94</v>
      </c>
      <c r="AL1017" s="14">
        <f t="shared" si="1168"/>
        <v>94</v>
      </c>
      <c r="AM1017" s="14" t="str">
        <f t="shared" si="1136"/>
        <v>#MP:- Comentou que é muito importante os materiais com a experiência de outros profissionais.</v>
      </c>
      <c r="AN1017" s="14" t="str">
        <f t="shared" si="1137"/>
        <v/>
      </c>
      <c r="AO1017" s="14" t="str">
        <f t="shared" si="1138"/>
        <v/>
      </c>
      <c r="AP1017" s="14" t="str">
        <f t="shared" si="1139"/>
        <v/>
      </c>
      <c r="AQ1017" s="14" t="str">
        <f t="shared" si="1140"/>
        <v/>
      </c>
      <c r="AR1017" s="14" t="str">
        <f t="shared" si="1141"/>
        <v/>
      </c>
    </row>
    <row r="1018" spans="1:44" x14ac:dyDescent="0.25">
      <c r="A1018">
        <v>1</v>
      </c>
      <c r="B1018" t="s">
        <v>28</v>
      </c>
      <c r="C1018">
        <v>393107</v>
      </c>
      <c r="D1018" s="40">
        <v>41403.361111111102</v>
      </c>
      <c r="E1018" s="40">
        <v>41403.719444444403</v>
      </c>
      <c r="F1018" s="40">
        <v>41403.679861111101</v>
      </c>
      <c r="G1018" t="s">
        <v>29</v>
      </c>
      <c r="H1018">
        <v>60000012419911</v>
      </c>
      <c r="I1018" t="s">
        <v>5055</v>
      </c>
      <c r="J1018" t="s">
        <v>5056</v>
      </c>
      <c r="K1018" t="s">
        <v>32</v>
      </c>
      <c r="L1018">
        <v>6</v>
      </c>
      <c r="M1018" t="s">
        <v>33</v>
      </c>
      <c r="N1018">
        <v>60000015461254</v>
      </c>
      <c r="O1018">
        <v>60000016462681</v>
      </c>
      <c r="P1018">
        <v>154699000000240</v>
      </c>
      <c r="R1018" t="s">
        <v>34</v>
      </c>
      <c r="S1018" t="s">
        <v>35</v>
      </c>
      <c r="T1018" t="s">
        <v>36</v>
      </c>
      <c r="W1018" t="s">
        <v>37</v>
      </c>
      <c r="X1018" t="s">
        <v>176</v>
      </c>
      <c r="AC1018" t="s">
        <v>5057</v>
      </c>
      <c r="AD1018" t="s">
        <v>1437</v>
      </c>
      <c r="AE1018" s="14" t="str">
        <f t="shared" si="1104"/>
        <v>Comentou que acertou novo contrato com o SAE de Bebedouro e continuara o atendimento dos pacientes HIV+ HCV+. E também na coordenadora do programa DST/AIDS.</v>
      </c>
      <c r="AF1018" s="14" t="str">
        <f t="shared" si="1114"/>
        <v>Comentou que acertou novo contrato com o SAE de Bebedouro e continuara o atendimento dos pacientes HIV+ HCV+. E também na coordenadora do programa DST/AIDS.</v>
      </c>
      <c r="AG1018" s="14">
        <f t="shared" si="1115"/>
        <v>1</v>
      </c>
      <c r="AH1018" s="14">
        <f t="shared" ref="AH1018:AL1018" si="1169">IFERROR(FIND("#",$AF1018,AG1018+1),LEN($AF1018)+1)</f>
        <v>157</v>
      </c>
      <c r="AI1018" s="14">
        <f t="shared" si="1169"/>
        <v>157</v>
      </c>
      <c r="AJ1018" s="14">
        <f t="shared" si="1169"/>
        <v>157</v>
      </c>
      <c r="AK1018" s="14">
        <f t="shared" si="1169"/>
        <v>157</v>
      </c>
      <c r="AL1018" s="14">
        <f t="shared" si="1169"/>
        <v>157</v>
      </c>
      <c r="AM1018" s="14" t="str">
        <f t="shared" si="1136"/>
        <v>Comentou que acertou novo contrato com o SAE de Bebedouro e continuara o atendimento dos pacientes HIV+ HCV+. E também na coordenadora do programa DST/AIDS.</v>
      </c>
      <c r="AN1018" s="14" t="str">
        <f t="shared" si="1137"/>
        <v/>
      </c>
      <c r="AO1018" s="14" t="str">
        <f t="shared" si="1138"/>
        <v/>
      </c>
      <c r="AP1018" s="14" t="str">
        <f t="shared" si="1139"/>
        <v/>
      </c>
      <c r="AQ1018" s="14" t="str">
        <f t="shared" si="1140"/>
        <v/>
      </c>
      <c r="AR1018" s="14" t="str">
        <f t="shared" si="1141"/>
        <v/>
      </c>
    </row>
    <row r="1019" spans="1:44" x14ac:dyDescent="0.25">
      <c r="A1019">
        <v>1</v>
      </c>
      <c r="B1019" t="s">
        <v>28</v>
      </c>
      <c r="C1019">
        <v>393107</v>
      </c>
      <c r="D1019" s="40">
        <v>41402.541666666701</v>
      </c>
      <c r="E1019" s="40">
        <v>41402.7319444444</v>
      </c>
      <c r="F1019" s="40">
        <v>41402.690277777801</v>
      </c>
      <c r="G1019" t="s">
        <v>29</v>
      </c>
      <c r="H1019">
        <v>154699000000180</v>
      </c>
      <c r="J1019" t="s">
        <v>5058</v>
      </c>
      <c r="K1019" t="s">
        <v>41</v>
      </c>
      <c r="M1019" t="s">
        <v>33</v>
      </c>
      <c r="N1019">
        <v>60000015461254</v>
      </c>
      <c r="O1019">
        <v>60000016462681</v>
      </c>
      <c r="P1019">
        <v>141647000006661</v>
      </c>
      <c r="R1019" t="s">
        <v>34</v>
      </c>
      <c r="S1019" t="s">
        <v>35</v>
      </c>
      <c r="T1019" t="s">
        <v>61</v>
      </c>
      <c r="W1019" t="s">
        <v>37</v>
      </c>
      <c r="X1019" t="s">
        <v>176</v>
      </c>
      <c r="AC1019" t="s">
        <v>5059</v>
      </c>
      <c r="AD1019" t="s">
        <v>1437</v>
      </c>
      <c r="AE1019" s="14" t="str">
        <f t="shared" si="1104"/>
        <v>Apresentação da Abbott e pessoal, pois esta iniciando o trabalho em Franca, comentou que recebia visita do Edinho em Minas Gerais.</v>
      </c>
      <c r="AF1019" s="14" t="str">
        <f t="shared" si="1114"/>
        <v>Apresentação da Abbott e pessoal, pois esta iniciando o trabalho em Franca, comentou que recebia visita do Edinho em Minas Gerais.</v>
      </c>
      <c r="AG1019" s="14">
        <f t="shared" si="1115"/>
        <v>1</v>
      </c>
      <c r="AH1019" s="14">
        <f t="shared" ref="AH1019:AL1019" si="1170">IFERROR(FIND("#",$AF1019,AG1019+1),LEN($AF1019)+1)</f>
        <v>131</v>
      </c>
      <c r="AI1019" s="14">
        <f t="shared" si="1170"/>
        <v>131</v>
      </c>
      <c r="AJ1019" s="14">
        <f t="shared" si="1170"/>
        <v>131</v>
      </c>
      <c r="AK1019" s="14">
        <f t="shared" si="1170"/>
        <v>131</v>
      </c>
      <c r="AL1019" s="14">
        <f t="shared" si="1170"/>
        <v>131</v>
      </c>
      <c r="AM1019" s="14" t="str">
        <f t="shared" si="1136"/>
        <v>Apresentação da Abbott e pessoal, pois esta iniciando o trabalho em Franca, comentou que recebia visita do Edinho em Minas Gerais.</v>
      </c>
      <c r="AN1019" s="14" t="str">
        <f t="shared" si="1137"/>
        <v/>
      </c>
      <c r="AO1019" s="14" t="str">
        <f t="shared" si="1138"/>
        <v/>
      </c>
      <c r="AP1019" s="14" t="str">
        <f t="shared" si="1139"/>
        <v/>
      </c>
      <c r="AQ1019" s="14" t="str">
        <f t="shared" si="1140"/>
        <v/>
      </c>
      <c r="AR1019" s="14" t="str">
        <f t="shared" si="1141"/>
        <v/>
      </c>
    </row>
    <row r="1020" spans="1:44" x14ac:dyDescent="0.25">
      <c r="A1020">
        <v>1</v>
      </c>
      <c r="B1020" t="s">
        <v>28</v>
      </c>
      <c r="C1020">
        <v>393107</v>
      </c>
      <c r="D1020" s="40">
        <v>41402.517361111102</v>
      </c>
      <c r="E1020" s="40">
        <v>41402.7055555556</v>
      </c>
      <c r="F1020" s="40">
        <v>41402.672916666699</v>
      </c>
      <c r="G1020" t="s">
        <v>110</v>
      </c>
      <c r="H1020">
        <v>60000016840716</v>
      </c>
      <c r="J1020" t="s">
        <v>2929</v>
      </c>
      <c r="K1020" t="s">
        <v>631</v>
      </c>
      <c r="M1020" t="s">
        <v>33</v>
      </c>
      <c r="N1020">
        <v>60000015461254</v>
      </c>
      <c r="O1020">
        <v>60000016462681</v>
      </c>
      <c r="P1020">
        <v>154699000000176</v>
      </c>
      <c r="R1020" t="s">
        <v>34</v>
      </c>
      <c r="S1020" t="s">
        <v>35</v>
      </c>
      <c r="T1020" t="s">
        <v>36</v>
      </c>
      <c r="W1020" t="s">
        <v>37</v>
      </c>
      <c r="AC1020" t="s">
        <v>5060</v>
      </c>
      <c r="AD1020" t="s">
        <v>1437</v>
      </c>
      <c r="AE1020" s="14" t="str">
        <f t="shared" si="1104"/>
        <v>#CON:- Mostrou a tabela dos ARV's que a BMS entregou, citei o erro que existe, Kaletra administração independente de alimentação, diferente do registrado pela BMS.</v>
      </c>
      <c r="AF1020" s="14" t="str">
        <f t="shared" si="1114"/>
        <v>#CON:- Mostrou a tabela dos ARV's que a BMS entregou, citei o erro que existe, Kaletra administração independente de alimentação, diferente do registrado pela BMS.</v>
      </c>
      <c r="AG1020" s="14">
        <f t="shared" si="1115"/>
        <v>1</v>
      </c>
      <c r="AH1020" s="14">
        <f t="shared" ref="AH1020:AL1020" si="1171">IFERROR(FIND("#",$AF1020,AG1020+1),LEN($AF1020)+1)</f>
        <v>164</v>
      </c>
      <c r="AI1020" s="14">
        <f t="shared" si="1171"/>
        <v>164</v>
      </c>
      <c r="AJ1020" s="14">
        <f t="shared" si="1171"/>
        <v>164</v>
      </c>
      <c r="AK1020" s="14">
        <f t="shared" si="1171"/>
        <v>164</v>
      </c>
      <c r="AL1020" s="14">
        <f t="shared" si="1171"/>
        <v>164</v>
      </c>
      <c r="AM1020" s="14" t="str">
        <f t="shared" si="1136"/>
        <v>#CON:- Mostrou a tabela dos ARV's que a BMS entregou, citei o erro que existe, Kaletra administração independente de alimentação, diferente do registrado pela BMS.</v>
      </c>
      <c r="AN1020" s="14" t="str">
        <f t="shared" si="1137"/>
        <v/>
      </c>
      <c r="AO1020" s="14" t="str">
        <f t="shared" si="1138"/>
        <v/>
      </c>
      <c r="AP1020" s="14" t="str">
        <f t="shared" si="1139"/>
        <v/>
      </c>
      <c r="AQ1020" s="14" t="str">
        <f t="shared" si="1140"/>
        <v/>
      </c>
      <c r="AR1020" s="14" t="str">
        <f t="shared" si="1141"/>
        <v/>
      </c>
    </row>
    <row r="1021" spans="1:44" x14ac:dyDescent="0.25">
      <c r="A1021">
        <v>1</v>
      </c>
      <c r="B1021" t="s">
        <v>28</v>
      </c>
      <c r="C1021">
        <v>393107</v>
      </c>
      <c r="D1021" s="40">
        <v>41402.46875</v>
      </c>
      <c r="E1021" s="40">
        <v>41402.691666666702</v>
      </c>
      <c r="F1021" s="40">
        <v>41402.651388888902</v>
      </c>
      <c r="G1021" t="s">
        <v>29</v>
      </c>
      <c r="H1021">
        <v>60000012516563</v>
      </c>
      <c r="I1021" t="s">
        <v>2758</v>
      </c>
      <c r="J1021" t="s">
        <v>2759</v>
      </c>
      <c r="K1021" t="s">
        <v>32</v>
      </c>
      <c r="L1021">
        <v>4</v>
      </c>
      <c r="M1021" t="s">
        <v>33</v>
      </c>
      <c r="N1021">
        <v>60000015461254</v>
      </c>
      <c r="O1021">
        <v>60000016462681</v>
      </c>
      <c r="P1021">
        <v>154699000000169</v>
      </c>
      <c r="R1021" t="s">
        <v>34</v>
      </c>
      <c r="S1021" t="s">
        <v>35</v>
      </c>
      <c r="T1021" t="s">
        <v>36</v>
      </c>
      <c r="W1021" t="s">
        <v>37</v>
      </c>
      <c r="AC1021" t="s">
        <v>5061</v>
      </c>
      <c r="AD1021" t="s">
        <v>1437</v>
      </c>
      <c r="AE1021" s="14" t="str">
        <f t="shared" si="1104"/>
        <v>#OBJ:- Comentou que depois que Kaletra mudou para comprimido, a quantidade de pacientes que reclamam de diarréia é muito pequeno e que se contar nos últimos três anos, precisou mudar a TARV de apenas um paciente por problemas de diarréia, só equilibrar a alimentação que não apresenta mais diarréia.</v>
      </c>
      <c r="AF1021" s="14" t="str">
        <f t="shared" si="1114"/>
        <v>#OBJ:- Comentou que depois que Kaletra mudou para comprimido, a quantidade de pacientes que reclamam de diarréia é muito pequeno e que se contar nos últimos três anos, precisou mudar a TARV de apenas um paciente por problemas de diarréia, só equilibrar a alimentação que não apresenta mais diarréia.</v>
      </c>
      <c r="AG1021" s="14">
        <f t="shared" si="1115"/>
        <v>1</v>
      </c>
      <c r="AH1021" s="14">
        <f t="shared" ref="AH1021:AL1021" si="1172">IFERROR(FIND("#",$AF1021,AG1021+1),LEN($AF1021)+1)</f>
        <v>300</v>
      </c>
      <c r="AI1021" s="14">
        <f t="shared" si="1172"/>
        <v>300</v>
      </c>
      <c r="AJ1021" s="14">
        <f t="shared" si="1172"/>
        <v>300</v>
      </c>
      <c r="AK1021" s="14">
        <f t="shared" si="1172"/>
        <v>300</v>
      </c>
      <c r="AL1021" s="14">
        <f t="shared" si="1172"/>
        <v>300</v>
      </c>
      <c r="AM1021" s="14" t="str">
        <f t="shared" si="1136"/>
        <v>#OBJ:- Comentou que depois que Kaletra mudou para comprimido, a quantidade de pacientes que reclamam de diarréia é muito pequeno e que se contar nos últimos três anos, precisou mudar a TARV de apenas um paciente por problemas de diarréia, só equilibrar a alimentação que não apresenta mais diarréia.</v>
      </c>
      <c r="AN1021" s="14" t="str">
        <f t="shared" si="1137"/>
        <v/>
      </c>
      <c r="AO1021" s="14" t="str">
        <f t="shared" si="1138"/>
        <v/>
      </c>
      <c r="AP1021" s="14" t="str">
        <f t="shared" si="1139"/>
        <v/>
      </c>
      <c r="AQ1021" s="14" t="str">
        <f t="shared" si="1140"/>
        <v/>
      </c>
      <c r="AR1021" s="14" t="str">
        <f t="shared" si="1141"/>
        <v/>
      </c>
    </row>
    <row r="1022" spans="1:44" x14ac:dyDescent="0.25">
      <c r="A1022">
        <v>1</v>
      </c>
      <c r="B1022" t="s">
        <v>28</v>
      </c>
      <c r="C1022">
        <v>393107</v>
      </c>
      <c r="D1022" s="40">
        <v>41402.434027777803</v>
      </c>
      <c r="E1022" s="40">
        <v>41402.6875</v>
      </c>
      <c r="F1022" s="40">
        <v>41402.651388888902</v>
      </c>
      <c r="G1022" t="s">
        <v>29</v>
      </c>
      <c r="H1022">
        <v>60000012475079</v>
      </c>
      <c r="I1022" t="s">
        <v>2761</v>
      </c>
      <c r="J1022" t="s">
        <v>2762</v>
      </c>
      <c r="K1022" t="s">
        <v>32</v>
      </c>
      <c r="L1022">
        <v>4</v>
      </c>
      <c r="M1022" t="s">
        <v>33</v>
      </c>
      <c r="N1022">
        <v>60000015461254</v>
      </c>
      <c r="O1022">
        <v>60000016462681</v>
      </c>
      <c r="P1022">
        <v>154699000000162</v>
      </c>
      <c r="R1022" t="s">
        <v>34</v>
      </c>
      <c r="S1022" t="s">
        <v>35</v>
      </c>
      <c r="T1022" t="s">
        <v>36</v>
      </c>
      <c r="W1022" t="s">
        <v>37</v>
      </c>
      <c r="AC1022" t="s">
        <v>5062</v>
      </c>
      <c r="AD1022" t="s">
        <v>1437</v>
      </c>
      <c r="AE1022" s="14" t="str">
        <f t="shared" si="1104"/>
        <v>#OBJ:- Voltou a comentar que tem alguns pacientes que passaram da pediatria para ele e ainda não conseguiu mudar para Kaletra Baby, continuam com solução oral.</v>
      </c>
      <c r="AF1022" s="14" t="str">
        <f t="shared" si="1114"/>
        <v>#OBJ:- Voltou a comentar que tem alguns pacientes que passaram da pediatria para ele e ainda não conseguiu mudar para Kaletra Baby, continuam com solução oral.</v>
      </c>
      <c r="AG1022" s="14">
        <f t="shared" si="1115"/>
        <v>1</v>
      </c>
      <c r="AH1022" s="14">
        <f t="shared" ref="AH1022:AL1022" si="1173">IFERROR(FIND("#",$AF1022,AG1022+1),LEN($AF1022)+1)</f>
        <v>160</v>
      </c>
      <c r="AI1022" s="14">
        <f t="shared" si="1173"/>
        <v>160</v>
      </c>
      <c r="AJ1022" s="14">
        <f t="shared" si="1173"/>
        <v>160</v>
      </c>
      <c r="AK1022" s="14">
        <f t="shared" si="1173"/>
        <v>160</v>
      </c>
      <c r="AL1022" s="14">
        <f t="shared" si="1173"/>
        <v>160</v>
      </c>
      <c r="AM1022" s="14" t="str">
        <f t="shared" si="1136"/>
        <v>#OBJ:- Voltou a comentar que tem alguns pacientes que passaram da pediatria para ele e ainda não conseguiu mudar para Kaletra Baby, continuam com solução oral.</v>
      </c>
      <c r="AN1022" s="14" t="str">
        <f t="shared" si="1137"/>
        <v/>
      </c>
      <c r="AO1022" s="14" t="str">
        <f t="shared" si="1138"/>
        <v/>
      </c>
      <c r="AP1022" s="14" t="str">
        <f t="shared" si="1139"/>
        <v/>
      </c>
      <c r="AQ1022" s="14" t="str">
        <f t="shared" si="1140"/>
        <v/>
      </c>
      <c r="AR1022" s="14" t="str">
        <f t="shared" si="1141"/>
        <v/>
      </c>
    </row>
    <row r="1023" spans="1:44" x14ac:dyDescent="0.25">
      <c r="A1023">
        <v>1</v>
      </c>
      <c r="B1023" t="s">
        <v>28</v>
      </c>
      <c r="C1023">
        <v>393107</v>
      </c>
      <c r="D1023" s="40">
        <v>41401.572916666701</v>
      </c>
      <c r="E1023" s="40">
        <v>41401.704861111102</v>
      </c>
      <c r="F1023" s="40">
        <v>41401.663194444402</v>
      </c>
      <c r="G1023" t="s">
        <v>29</v>
      </c>
      <c r="H1023">
        <v>60000012445419</v>
      </c>
      <c r="I1023" t="s">
        <v>2811</v>
      </c>
      <c r="J1023" t="s">
        <v>2812</v>
      </c>
      <c r="K1023" t="s">
        <v>32</v>
      </c>
      <c r="L1023">
        <v>6</v>
      </c>
      <c r="M1023" t="s">
        <v>33</v>
      </c>
      <c r="N1023">
        <v>60000015461254</v>
      </c>
      <c r="O1023">
        <v>60000016462681</v>
      </c>
      <c r="P1023">
        <v>141647000006362</v>
      </c>
      <c r="R1023" t="s">
        <v>34</v>
      </c>
      <c r="S1023" t="s">
        <v>35</v>
      </c>
      <c r="T1023" t="s">
        <v>36</v>
      </c>
      <c r="W1023" t="s">
        <v>37</v>
      </c>
      <c r="X1023" t="s">
        <v>176</v>
      </c>
      <c r="AC1023" t="s">
        <v>5063</v>
      </c>
      <c r="AD1023" t="s">
        <v>1437</v>
      </c>
      <c r="AE1023" s="14" t="str">
        <f t="shared" si="1104"/>
        <v>Confirmou sua participação no PreceptoShip em São Paulo.</v>
      </c>
      <c r="AF1023" s="14" t="str">
        <f t="shared" si="1114"/>
        <v>Confirmou sua participação no PreceptoShip em São Paulo.</v>
      </c>
      <c r="AG1023" s="14">
        <f t="shared" si="1115"/>
        <v>1</v>
      </c>
      <c r="AH1023" s="14">
        <f t="shared" ref="AH1023:AL1023" si="1174">IFERROR(FIND("#",$AF1023,AG1023+1),LEN($AF1023)+1)</f>
        <v>57</v>
      </c>
      <c r="AI1023" s="14">
        <f t="shared" si="1174"/>
        <v>57</v>
      </c>
      <c r="AJ1023" s="14">
        <f t="shared" si="1174"/>
        <v>57</v>
      </c>
      <c r="AK1023" s="14">
        <f t="shared" si="1174"/>
        <v>57</v>
      </c>
      <c r="AL1023" s="14">
        <f t="shared" si="1174"/>
        <v>57</v>
      </c>
      <c r="AM1023" s="14" t="str">
        <f t="shared" si="1136"/>
        <v>Confirmou sua participação no PreceptoShip em São Paulo.</v>
      </c>
      <c r="AN1023" s="14" t="str">
        <f t="shared" si="1137"/>
        <v/>
      </c>
      <c r="AO1023" s="14" t="str">
        <f t="shared" si="1138"/>
        <v/>
      </c>
      <c r="AP1023" s="14" t="str">
        <f t="shared" si="1139"/>
        <v/>
      </c>
      <c r="AQ1023" s="14" t="str">
        <f t="shared" si="1140"/>
        <v/>
      </c>
      <c r="AR1023" s="14" t="str">
        <f t="shared" si="1141"/>
        <v/>
      </c>
    </row>
    <row r="1024" spans="1:44" x14ac:dyDescent="0.25">
      <c r="A1024">
        <v>1</v>
      </c>
      <c r="B1024" t="s">
        <v>28</v>
      </c>
      <c r="C1024">
        <v>393107</v>
      </c>
      <c r="D1024" s="40">
        <v>41401.552083333299</v>
      </c>
      <c r="E1024" s="40">
        <v>41401.703472222202</v>
      </c>
      <c r="F1024" s="40">
        <v>41401.661805555603</v>
      </c>
      <c r="G1024" t="s">
        <v>29</v>
      </c>
      <c r="H1024">
        <v>60000012529075</v>
      </c>
      <c r="I1024" t="s">
        <v>568</v>
      </c>
      <c r="J1024" t="s">
        <v>569</v>
      </c>
      <c r="K1024" t="s">
        <v>32</v>
      </c>
      <c r="L1024">
        <v>4</v>
      </c>
      <c r="M1024" t="s">
        <v>33</v>
      </c>
      <c r="N1024">
        <v>60000015461254</v>
      </c>
      <c r="O1024">
        <v>60000016462681</v>
      </c>
      <c r="P1024">
        <v>141647000006355</v>
      </c>
      <c r="R1024" t="s">
        <v>34</v>
      </c>
      <c r="S1024" t="s">
        <v>35</v>
      </c>
      <c r="T1024" t="s">
        <v>36</v>
      </c>
      <c r="W1024" t="s">
        <v>37</v>
      </c>
      <c r="X1024" t="s">
        <v>176</v>
      </c>
      <c r="AC1024" t="s">
        <v>5064</v>
      </c>
      <c r="AD1024" t="s">
        <v>1437</v>
      </c>
      <c r="AE1024" s="14" t="str">
        <f t="shared" si="1104"/>
        <v>#MP:- Elogiou o teor do material escrito pelo Dr. Vidal sobre SNC.</v>
      </c>
      <c r="AF1024" s="14" t="str">
        <f t="shared" si="1114"/>
        <v>#MP:- Elogiou o teor do material escrito pelo Dr. Vidal sobre SNC.</v>
      </c>
      <c r="AG1024" s="14">
        <f t="shared" si="1115"/>
        <v>1</v>
      </c>
      <c r="AH1024" s="14">
        <f t="shared" ref="AH1024:AL1024" si="1175">IFERROR(FIND("#",$AF1024,AG1024+1),LEN($AF1024)+1)</f>
        <v>67</v>
      </c>
      <c r="AI1024" s="14">
        <f t="shared" si="1175"/>
        <v>67</v>
      </c>
      <c r="AJ1024" s="14">
        <f t="shared" si="1175"/>
        <v>67</v>
      </c>
      <c r="AK1024" s="14">
        <f t="shared" si="1175"/>
        <v>67</v>
      </c>
      <c r="AL1024" s="14">
        <f t="shared" si="1175"/>
        <v>67</v>
      </c>
      <c r="AM1024" s="14" t="str">
        <f t="shared" si="1136"/>
        <v>#MP:- Elogiou o teor do material escrito pelo Dr. Vidal sobre SNC.</v>
      </c>
      <c r="AN1024" s="14" t="str">
        <f t="shared" si="1137"/>
        <v/>
      </c>
      <c r="AO1024" s="14" t="str">
        <f t="shared" si="1138"/>
        <v/>
      </c>
      <c r="AP1024" s="14" t="str">
        <f t="shared" si="1139"/>
        <v/>
      </c>
      <c r="AQ1024" s="14" t="str">
        <f t="shared" si="1140"/>
        <v/>
      </c>
      <c r="AR1024" s="14" t="str">
        <f t="shared" si="1141"/>
        <v/>
      </c>
    </row>
    <row r="1025" spans="1:44" x14ac:dyDescent="0.25">
      <c r="A1025">
        <v>1</v>
      </c>
      <c r="B1025" t="s">
        <v>28</v>
      </c>
      <c r="C1025">
        <v>393107</v>
      </c>
      <c r="D1025" s="40">
        <v>41401.541666666701</v>
      </c>
      <c r="E1025" s="40">
        <v>41401.701388888898</v>
      </c>
      <c r="F1025" s="40">
        <v>41401.659722222197</v>
      </c>
      <c r="G1025" t="s">
        <v>29</v>
      </c>
      <c r="H1025">
        <v>60000012556067</v>
      </c>
      <c r="I1025" t="s">
        <v>580</v>
      </c>
      <c r="J1025" t="s">
        <v>581</v>
      </c>
      <c r="K1025" t="s">
        <v>32</v>
      </c>
      <c r="L1025">
        <v>6</v>
      </c>
      <c r="M1025" t="s">
        <v>33</v>
      </c>
      <c r="N1025">
        <v>60000015461254</v>
      </c>
      <c r="O1025">
        <v>60000016462681</v>
      </c>
      <c r="P1025">
        <v>141647000006348</v>
      </c>
      <c r="R1025" t="s">
        <v>34</v>
      </c>
      <c r="S1025" t="s">
        <v>35</v>
      </c>
      <c r="T1025" t="s">
        <v>36</v>
      </c>
      <c r="W1025" t="s">
        <v>37</v>
      </c>
      <c r="X1025" t="s">
        <v>176</v>
      </c>
      <c r="AC1025" t="s">
        <v>5065</v>
      </c>
      <c r="AD1025" t="s">
        <v>1437</v>
      </c>
      <c r="AE1025" s="14" t="str">
        <f t="shared" si="1104"/>
        <v>Confirmada oficina para debete de casos clinicos voltados pra SNC com Dr.Vidal.</v>
      </c>
      <c r="AF1025" s="14" t="str">
        <f t="shared" si="1114"/>
        <v>Confirmada oficina para debete de casos clinicos voltados pra SNC com Dr.Vidal.</v>
      </c>
      <c r="AG1025" s="14">
        <f t="shared" si="1115"/>
        <v>1</v>
      </c>
      <c r="AH1025" s="14">
        <f t="shared" ref="AH1025:AL1025" si="1176">IFERROR(FIND("#",$AF1025,AG1025+1),LEN($AF1025)+1)</f>
        <v>80</v>
      </c>
      <c r="AI1025" s="14">
        <f t="shared" si="1176"/>
        <v>80</v>
      </c>
      <c r="AJ1025" s="14">
        <f t="shared" si="1176"/>
        <v>80</v>
      </c>
      <c r="AK1025" s="14">
        <f t="shared" si="1176"/>
        <v>80</v>
      </c>
      <c r="AL1025" s="14">
        <f t="shared" si="1176"/>
        <v>80</v>
      </c>
      <c r="AM1025" s="14" t="str">
        <f t="shared" si="1136"/>
        <v>Confirmada oficina para debete de casos clinicos voltados pra SNC com Dr.Vidal.</v>
      </c>
      <c r="AN1025" s="14" t="str">
        <f t="shared" si="1137"/>
        <v/>
      </c>
      <c r="AO1025" s="14" t="str">
        <f t="shared" si="1138"/>
        <v/>
      </c>
      <c r="AP1025" s="14" t="str">
        <f t="shared" si="1139"/>
        <v/>
      </c>
      <c r="AQ1025" s="14" t="str">
        <f t="shared" si="1140"/>
        <v/>
      </c>
      <c r="AR1025" s="14" t="str">
        <f t="shared" si="1141"/>
        <v/>
      </c>
    </row>
    <row r="1026" spans="1:44" x14ac:dyDescent="0.25">
      <c r="A1026">
        <v>1</v>
      </c>
      <c r="B1026" t="s">
        <v>28</v>
      </c>
      <c r="C1026">
        <v>393107</v>
      </c>
      <c r="D1026" s="40">
        <v>41401.520833333299</v>
      </c>
      <c r="E1026" s="40">
        <v>41401.699305555601</v>
      </c>
      <c r="F1026" s="40">
        <v>41401.657638888901</v>
      </c>
      <c r="G1026" t="s">
        <v>29</v>
      </c>
      <c r="H1026">
        <v>60000012386359</v>
      </c>
      <c r="I1026" t="s">
        <v>2885</v>
      </c>
      <c r="J1026" t="s">
        <v>2886</v>
      </c>
      <c r="K1026" t="s">
        <v>32</v>
      </c>
      <c r="L1026">
        <v>4</v>
      </c>
      <c r="M1026" t="s">
        <v>33</v>
      </c>
      <c r="N1026">
        <v>60000015461254</v>
      </c>
      <c r="O1026">
        <v>60000016462681</v>
      </c>
      <c r="P1026">
        <v>141647000006341</v>
      </c>
      <c r="R1026" t="s">
        <v>34</v>
      </c>
      <c r="S1026" t="s">
        <v>35</v>
      </c>
      <c r="T1026" t="s">
        <v>36</v>
      </c>
      <c r="W1026" t="s">
        <v>37</v>
      </c>
      <c r="X1026" t="s">
        <v>176</v>
      </c>
      <c r="AC1026" t="s">
        <v>5066</v>
      </c>
      <c r="AD1026" t="s">
        <v>1437</v>
      </c>
      <c r="AE1026" s="14" t="str">
        <f t="shared" ref="AE1026:AE1089" si="1177">SUBSTITUTE(AC1026,"# ","#")</f>
        <v>Destaque para segurança do Kaletra a longo prazo e com eventos adversos manejáveis, proporcionando melhor qualidade de vida ao paciente.</v>
      </c>
      <c r="AF1026" s="14" t="str">
        <f t="shared" si="1114"/>
        <v>Destaque para segurança do Kaletra a longo prazo e com eventos adversos manejáveis, proporcionando melhor qualidade de vida ao paciente.</v>
      </c>
      <c r="AG1026" s="14">
        <f t="shared" si="1115"/>
        <v>1</v>
      </c>
      <c r="AH1026" s="14">
        <f t="shared" ref="AH1026:AL1026" si="1178">IFERROR(FIND("#",$AF1026,AG1026+1),LEN($AF1026)+1)</f>
        <v>137</v>
      </c>
      <c r="AI1026" s="14">
        <f t="shared" si="1178"/>
        <v>137</v>
      </c>
      <c r="AJ1026" s="14">
        <f t="shared" si="1178"/>
        <v>137</v>
      </c>
      <c r="AK1026" s="14">
        <f t="shared" si="1178"/>
        <v>137</v>
      </c>
      <c r="AL1026" s="14">
        <f t="shared" si="1178"/>
        <v>137</v>
      </c>
      <c r="AM1026" s="14" t="str">
        <f t="shared" si="1136"/>
        <v>Destaque para segurança do Kaletra a longo prazo e com eventos adversos manejáveis, proporcionando melhor qualidade de vida ao paciente.</v>
      </c>
      <c r="AN1026" s="14" t="str">
        <f t="shared" si="1137"/>
        <v/>
      </c>
      <c r="AO1026" s="14" t="str">
        <f t="shared" si="1138"/>
        <v/>
      </c>
      <c r="AP1026" s="14" t="str">
        <f t="shared" si="1139"/>
        <v/>
      </c>
      <c r="AQ1026" s="14" t="str">
        <f t="shared" si="1140"/>
        <v/>
      </c>
      <c r="AR1026" s="14" t="str">
        <f t="shared" si="1141"/>
        <v/>
      </c>
    </row>
    <row r="1027" spans="1:44" x14ac:dyDescent="0.25">
      <c r="A1027">
        <v>1</v>
      </c>
      <c r="B1027" t="s">
        <v>28</v>
      </c>
      <c r="C1027">
        <v>393107</v>
      </c>
      <c r="D1027" s="40">
        <v>41401.479166666701</v>
      </c>
      <c r="E1027" s="40">
        <v>41401.698611111096</v>
      </c>
      <c r="F1027" s="40">
        <v>41401.656944444403</v>
      </c>
      <c r="G1027" t="s">
        <v>29</v>
      </c>
      <c r="H1027">
        <v>60000012586447</v>
      </c>
      <c r="I1027" t="s">
        <v>2876</v>
      </c>
      <c r="J1027" t="s">
        <v>2877</v>
      </c>
      <c r="K1027" t="s">
        <v>45</v>
      </c>
      <c r="L1027">
        <v>3</v>
      </c>
      <c r="M1027" t="s">
        <v>33</v>
      </c>
      <c r="N1027">
        <v>60000015461254</v>
      </c>
      <c r="O1027">
        <v>60000016462681</v>
      </c>
      <c r="P1027">
        <v>141647000006334</v>
      </c>
      <c r="R1027" t="s">
        <v>34</v>
      </c>
      <c r="S1027" t="s">
        <v>35</v>
      </c>
      <c r="T1027" t="s">
        <v>36</v>
      </c>
      <c r="W1027" t="s">
        <v>37</v>
      </c>
      <c r="X1027" t="s">
        <v>176</v>
      </c>
      <c r="AC1027" t="s">
        <v>5067</v>
      </c>
      <c r="AD1027" t="s">
        <v>1437</v>
      </c>
      <c r="AE1027" s="14" t="str">
        <f t="shared" si="1177"/>
        <v>Destaque para segurança a longo prazo e alta penetração com efetividade na redução da CV proporcionado pelo Kaletra.</v>
      </c>
      <c r="AF1027" s="14" t="str">
        <f t="shared" si="1114"/>
        <v>Destaque para segurança a longo prazo e alta penetração com efetividade na redução da CV proporcionado pelo Kaletra.</v>
      </c>
      <c r="AG1027" s="14">
        <f t="shared" si="1115"/>
        <v>1</v>
      </c>
      <c r="AH1027" s="14">
        <f t="shared" ref="AH1027:AL1027" si="1179">IFERROR(FIND("#",$AF1027,AG1027+1),LEN($AF1027)+1)</f>
        <v>117</v>
      </c>
      <c r="AI1027" s="14">
        <f t="shared" si="1179"/>
        <v>117</v>
      </c>
      <c r="AJ1027" s="14">
        <f t="shared" si="1179"/>
        <v>117</v>
      </c>
      <c r="AK1027" s="14">
        <f t="shared" si="1179"/>
        <v>117</v>
      </c>
      <c r="AL1027" s="14">
        <f t="shared" si="1179"/>
        <v>117</v>
      </c>
      <c r="AM1027" s="14" t="str">
        <f t="shared" si="1136"/>
        <v>Destaque para segurança a longo prazo e alta penetração com efetividade na redução da CV proporcionado pelo Kaletra.</v>
      </c>
      <c r="AN1027" s="14" t="str">
        <f t="shared" si="1137"/>
        <v/>
      </c>
      <c r="AO1027" s="14" t="str">
        <f t="shared" si="1138"/>
        <v/>
      </c>
      <c r="AP1027" s="14" t="str">
        <f t="shared" si="1139"/>
        <v/>
      </c>
      <c r="AQ1027" s="14" t="str">
        <f t="shared" si="1140"/>
        <v/>
      </c>
      <c r="AR1027" s="14" t="str">
        <f t="shared" si="1141"/>
        <v/>
      </c>
    </row>
    <row r="1028" spans="1:44" x14ac:dyDescent="0.25">
      <c r="A1028">
        <v>1</v>
      </c>
      <c r="B1028" t="s">
        <v>28</v>
      </c>
      <c r="C1028">
        <v>393107</v>
      </c>
      <c r="D1028" s="40">
        <v>41401.479166666701</v>
      </c>
      <c r="E1028" s="40">
        <v>41401.697222222203</v>
      </c>
      <c r="F1028" s="40">
        <v>41401.655555555597</v>
      </c>
      <c r="G1028" t="s">
        <v>29</v>
      </c>
      <c r="H1028">
        <v>60000012388327</v>
      </c>
      <c r="I1028" t="s">
        <v>571</v>
      </c>
      <c r="J1028" t="s">
        <v>572</v>
      </c>
      <c r="K1028" t="s">
        <v>45</v>
      </c>
      <c r="L1028">
        <v>3</v>
      </c>
      <c r="M1028" t="s">
        <v>33</v>
      </c>
      <c r="N1028">
        <v>60000015461254</v>
      </c>
      <c r="O1028">
        <v>60000016462681</v>
      </c>
      <c r="P1028">
        <v>141647000006327</v>
      </c>
      <c r="R1028" t="s">
        <v>34</v>
      </c>
      <c r="S1028" t="s">
        <v>35</v>
      </c>
      <c r="T1028" t="s">
        <v>36</v>
      </c>
      <c r="W1028" t="s">
        <v>37</v>
      </c>
      <c r="X1028" t="s">
        <v>176</v>
      </c>
      <c r="AC1028" t="s">
        <v>5067</v>
      </c>
      <c r="AD1028" t="s">
        <v>1437</v>
      </c>
      <c r="AE1028" s="14" t="str">
        <f t="shared" si="1177"/>
        <v>Destaque para segurança a longo prazo e alta penetração com efetividade na redução da CV proporcionado pelo Kaletra.</v>
      </c>
      <c r="AF1028" s="14" t="str">
        <f t="shared" si="1114"/>
        <v>Destaque para segurança a longo prazo e alta penetração com efetividade na redução da CV proporcionado pelo Kaletra.</v>
      </c>
      <c r="AG1028" s="14">
        <f t="shared" si="1115"/>
        <v>1</v>
      </c>
      <c r="AH1028" s="14">
        <f t="shared" ref="AH1028:AL1028" si="1180">IFERROR(FIND("#",$AF1028,AG1028+1),LEN($AF1028)+1)</f>
        <v>117</v>
      </c>
      <c r="AI1028" s="14">
        <f t="shared" si="1180"/>
        <v>117</v>
      </c>
      <c r="AJ1028" s="14">
        <f t="shared" si="1180"/>
        <v>117</v>
      </c>
      <c r="AK1028" s="14">
        <f t="shared" si="1180"/>
        <v>117</v>
      </c>
      <c r="AL1028" s="14">
        <f t="shared" si="1180"/>
        <v>117</v>
      </c>
      <c r="AM1028" s="14" t="str">
        <f t="shared" si="1136"/>
        <v>Destaque para segurança a longo prazo e alta penetração com efetividade na redução da CV proporcionado pelo Kaletra.</v>
      </c>
      <c r="AN1028" s="14" t="str">
        <f t="shared" si="1137"/>
        <v/>
      </c>
      <c r="AO1028" s="14" t="str">
        <f t="shared" si="1138"/>
        <v/>
      </c>
      <c r="AP1028" s="14" t="str">
        <f t="shared" si="1139"/>
        <v/>
      </c>
      <c r="AQ1028" s="14" t="str">
        <f t="shared" si="1140"/>
        <v/>
      </c>
      <c r="AR1028" s="14" t="str">
        <f t="shared" si="1141"/>
        <v/>
      </c>
    </row>
    <row r="1029" spans="1:44" x14ac:dyDescent="0.25">
      <c r="A1029">
        <v>1</v>
      </c>
      <c r="B1029" t="s">
        <v>28</v>
      </c>
      <c r="C1029">
        <v>393107</v>
      </c>
      <c r="D1029" s="40">
        <v>41401.458333333299</v>
      </c>
      <c r="E1029" s="40">
        <v>41401.695833333302</v>
      </c>
      <c r="F1029" s="40">
        <v>41401.654166666704</v>
      </c>
      <c r="G1029" t="s">
        <v>29</v>
      </c>
      <c r="H1029">
        <v>60000012380111</v>
      </c>
      <c r="I1029" t="s">
        <v>583</v>
      </c>
      <c r="J1029" t="s">
        <v>584</v>
      </c>
      <c r="K1029" t="s">
        <v>32</v>
      </c>
      <c r="L1029">
        <v>4</v>
      </c>
      <c r="M1029" t="s">
        <v>33</v>
      </c>
      <c r="N1029">
        <v>60000015461254</v>
      </c>
      <c r="O1029">
        <v>60000016462681</v>
      </c>
      <c r="P1029">
        <v>141647000006320</v>
      </c>
      <c r="R1029" t="s">
        <v>34</v>
      </c>
      <c r="S1029" t="s">
        <v>35</v>
      </c>
      <c r="T1029" t="s">
        <v>36</v>
      </c>
      <c r="W1029" t="s">
        <v>37</v>
      </c>
      <c r="X1029" t="s">
        <v>176</v>
      </c>
      <c r="AC1029" t="s">
        <v>5068</v>
      </c>
      <c r="AD1029" t="s">
        <v>1437</v>
      </c>
      <c r="AE1029" s="14" t="str">
        <f t="shared" si="1177"/>
        <v>#MP:- Elogiou o artigo sobre HIV e SNC, solicitou a referencia para buscar o estudo na Internet.</v>
      </c>
      <c r="AF1029" s="14" t="str">
        <f t="shared" si="1114"/>
        <v>#MP:- Elogiou o artigo sobre HIV e SNC, solicitou a referencia para buscar o estudo na Internet.</v>
      </c>
      <c r="AG1029" s="14">
        <f t="shared" si="1115"/>
        <v>1</v>
      </c>
      <c r="AH1029" s="14">
        <f t="shared" ref="AH1029:AL1029" si="1181">IFERROR(FIND("#",$AF1029,AG1029+1),LEN($AF1029)+1)</f>
        <v>97</v>
      </c>
      <c r="AI1029" s="14">
        <f t="shared" si="1181"/>
        <v>97</v>
      </c>
      <c r="AJ1029" s="14">
        <f t="shared" si="1181"/>
        <v>97</v>
      </c>
      <c r="AK1029" s="14">
        <f t="shared" si="1181"/>
        <v>97</v>
      </c>
      <c r="AL1029" s="14">
        <f t="shared" si="1181"/>
        <v>97</v>
      </c>
      <c r="AM1029" s="14" t="str">
        <f t="shared" si="1136"/>
        <v>#MP:- Elogiou o artigo sobre HIV e SNC, solicitou a referencia para buscar o estudo na Internet.</v>
      </c>
      <c r="AN1029" s="14" t="str">
        <f t="shared" si="1137"/>
        <v/>
      </c>
      <c r="AO1029" s="14" t="str">
        <f t="shared" si="1138"/>
        <v/>
      </c>
      <c r="AP1029" s="14" t="str">
        <f t="shared" si="1139"/>
        <v/>
      </c>
      <c r="AQ1029" s="14" t="str">
        <f t="shared" si="1140"/>
        <v/>
      </c>
      <c r="AR1029" s="14" t="str">
        <f t="shared" si="1141"/>
        <v/>
      </c>
    </row>
    <row r="1030" spans="1:44" x14ac:dyDescent="0.25">
      <c r="A1030">
        <v>1</v>
      </c>
      <c r="B1030" t="s">
        <v>28</v>
      </c>
      <c r="C1030">
        <v>393107</v>
      </c>
      <c r="D1030" s="40">
        <v>41401.432638888902</v>
      </c>
      <c r="E1030" s="40">
        <v>41401.694444444402</v>
      </c>
      <c r="F1030" s="40">
        <v>41401.652777777803</v>
      </c>
      <c r="G1030" t="s">
        <v>29</v>
      </c>
      <c r="H1030">
        <v>60000012347699</v>
      </c>
      <c r="I1030" t="s">
        <v>2920</v>
      </c>
      <c r="J1030" t="s">
        <v>2921</v>
      </c>
      <c r="K1030" t="s">
        <v>32</v>
      </c>
      <c r="L1030">
        <v>4</v>
      </c>
      <c r="M1030" t="s">
        <v>33</v>
      </c>
      <c r="N1030">
        <v>60000015461254</v>
      </c>
      <c r="O1030">
        <v>60000016462681</v>
      </c>
      <c r="P1030">
        <v>141647000006313</v>
      </c>
      <c r="R1030" t="s">
        <v>34</v>
      </c>
      <c r="S1030" t="s">
        <v>35</v>
      </c>
      <c r="T1030" t="s">
        <v>36</v>
      </c>
      <c r="W1030" t="s">
        <v>37</v>
      </c>
      <c r="X1030" t="s">
        <v>176</v>
      </c>
      <c r="AC1030" t="s">
        <v>5069</v>
      </c>
      <c r="AD1030" t="s">
        <v>1437</v>
      </c>
      <c r="AE1030" s="14" t="str">
        <f t="shared" si="1177"/>
        <v>Confirmou sua participação no PreceptoShip em São paulo, já combinou com  a agencia sua ida para o evento.</v>
      </c>
      <c r="AF1030" s="14" t="str">
        <f t="shared" si="1114"/>
        <v>Confirmou sua participação no PreceptoShip em São paulo, já combinou com  a agencia sua ida para o evento.</v>
      </c>
      <c r="AG1030" s="14">
        <f t="shared" si="1115"/>
        <v>1</v>
      </c>
      <c r="AH1030" s="14">
        <f t="shared" ref="AH1030:AL1030" si="1182">IFERROR(FIND("#",$AF1030,AG1030+1),LEN($AF1030)+1)</f>
        <v>107</v>
      </c>
      <c r="AI1030" s="14">
        <f t="shared" si="1182"/>
        <v>107</v>
      </c>
      <c r="AJ1030" s="14">
        <f t="shared" si="1182"/>
        <v>107</v>
      </c>
      <c r="AK1030" s="14">
        <f t="shared" si="1182"/>
        <v>107</v>
      </c>
      <c r="AL1030" s="14">
        <f t="shared" si="1182"/>
        <v>107</v>
      </c>
      <c r="AM1030" s="14" t="str">
        <f t="shared" si="1136"/>
        <v>Confirmou sua participação no PreceptoShip em São paulo, já combinou com  a agencia sua ida para o evento.</v>
      </c>
      <c r="AN1030" s="14" t="str">
        <f t="shared" si="1137"/>
        <v/>
      </c>
      <c r="AO1030" s="14" t="str">
        <f t="shared" si="1138"/>
        <v/>
      </c>
      <c r="AP1030" s="14" t="str">
        <f t="shared" si="1139"/>
        <v/>
      </c>
      <c r="AQ1030" s="14" t="str">
        <f t="shared" si="1140"/>
        <v/>
      </c>
      <c r="AR1030" s="14" t="str">
        <f t="shared" si="1141"/>
        <v/>
      </c>
    </row>
    <row r="1031" spans="1:44" x14ac:dyDescent="0.25">
      <c r="A1031">
        <v>1</v>
      </c>
      <c r="B1031" t="s">
        <v>28</v>
      </c>
      <c r="C1031">
        <v>393107</v>
      </c>
      <c r="D1031" s="40">
        <v>41401.416666666701</v>
      </c>
      <c r="E1031" s="40">
        <v>41401.690972222197</v>
      </c>
      <c r="F1031" s="40">
        <v>41401.649305555598</v>
      </c>
      <c r="G1031" t="s">
        <v>29</v>
      </c>
      <c r="H1031">
        <v>60000012275915</v>
      </c>
      <c r="I1031" t="s">
        <v>2926</v>
      </c>
      <c r="J1031" t="s">
        <v>2927</v>
      </c>
      <c r="K1031" t="s">
        <v>41</v>
      </c>
      <c r="L1031">
        <v>3</v>
      </c>
      <c r="M1031" t="s">
        <v>33</v>
      </c>
      <c r="N1031">
        <v>60000015461254</v>
      </c>
      <c r="O1031">
        <v>60000016462681</v>
      </c>
      <c r="P1031">
        <v>141647000006306</v>
      </c>
      <c r="R1031" t="s">
        <v>34</v>
      </c>
      <c r="S1031" t="s">
        <v>35</v>
      </c>
      <c r="T1031" t="s">
        <v>36</v>
      </c>
      <c r="W1031" t="s">
        <v>37</v>
      </c>
      <c r="X1031" t="s">
        <v>176</v>
      </c>
      <c r="AC1031" t="s">
        <v>5070</v>
      </c>
      <c r="AD1031" t="s">
        <v>1437</v>
      </c>
      <c r="AE1031" s="14" t="str">
        <f t="shared" si="1177"/>
        <v>#MP:- Falou que gosta da qualidade do artigo escrito pelo Dr. Vidal, irá ler com calma, pois esta muito interessada no assunto (Alterações Neurocognitivas em pacientes HIV+)</v>
      </c>
      <c r="AF1031" s="14" t="str">
        <f t="shared" si="1114"/>
        <v>#MP:- Falou que gosta da qualidade do artigo escrito pelo Dr. Vidal, irá ler com calma, pois esta muito interessada no assunto (Alterações Neurocognitivas em pacientes HIV+)</v>
      </c>
      <c r="AG1031" s="14">
        <f t="shared" si="1115"/>
        <v>1</v>
      </c>
      <c r="AH1031" s="14">
        <f t="shared" ref="AH1031:AL1031" si="1183">IFERROR(FIND("#",$AF1031,AG1031+1),LEN($AF1031)+1)</f>
        <v>174</v>
      </c>
      <c r="AI1031" s="14">
        <f t="shared" si="1183"/>
        <v>174</v>
      </c>
      <c r="AJ1031" s="14">
        <f t="shared" si="1183"/>
        <v>174</v>
      </c>
      <c r="AK1031" s="14">
        <f t="shared" si="1183"/>
        <v>174</v>
      </c>
      <c r="AL1031" s="14">
        <f t="shared" si="1183"/>
        <v>174</v>
      </c>
      <c r="AM1031" s="14" t="str">
        <f t="shared" si="1136"/>
        <v>#MP:- Falou que gosta da qualidade do artigo escrito pelo Dr. Vidal, irá ler com calma, pois esta muito interessada no assunto (Alterações Neurocognitivas em pacientes HIV+)</v>
      </c>
      <c r="AN1031" s="14" t="str">
        <f t="shared" si="1137"/>
        <v/>
      </c>
      <c r="AO1031" s="14" t="str">
        <f t="shared" si="1138"/>
        <v/>
      </c>
      <c r="AP1031" s="14" t="str">
        <f t="shared" si="1139"/>
        <v/>
      </c>
      <c r="AQ1031" s="14" t="str">
        <f t="shared" si="1140"/>
        <v/>
      </c>
      <c r="AR1031" s="14" t="str">
        <f t="shared" si="1141"/>
        <v/>
      </c>
    </row>
    <row r="1032" spans="1:44" x14ac:dyDescent="0.25">
      <c r="A1032">
        <v>1</v>
      </c>
      <c r="B1032" t="s">
        <v>28</v>
      </c>
      <c r="C1032">
        <v>393107</v>
      </c>
      <c r="D1032" s="40">
        <v>41400.5625</v>
      </c>
      <c r="E1032" s="40">
        <v>41400.736111111102</v>
      </c>
      <c r="F1032" s="40">
        <v>41400.694444444402</v>
      </c>
      <c r="G1032" t="s">
        <v>29</v>
      </c>
      <c r="H1032">
        <v>60000017963840</v>
      </c>
      <c r="I1032" t="s">
        <v>2808</v>
      </c>
      <c r="J1032" t="s">
        <v>2809</v>
      </c>
      <c r="K1032" t="s">
        <v>32</v>
      </c>
      <c r="L1032">
        <v>4</v>
      </c>
      <c r="M1032" t="s">
        <v>33</v>
      </c>
      <c r="N1032">
        <v>60000015461254</v>
      </c>
      <c r="O1032">
        <v>60000016462681</v>
      </c>
      <c r="P1032">
        <v>141647000006080</v>
      </c>
      <c r="R1032" t="s">
        <v>34</v>
      </c>
      <c r="S1032" t="s">
        <v>35</v>
      </c>
      <c r="T1032" t="s">
        <v>36</v>
      </c>
      <c r="W1032" t="s">
        <v>37</v>
      </c>
      <c r="X1032" t="s">
        <v>176</v>
      </c>
      <c r="AC1032" t="s">
        <v>5071</v>
      </c>
      <c r="AD1032" t="s">
        <v>1437</v>
      </c>
      <c r="AE1032" s="14" t="str">
        <f t="shared" si="1177"/>
        <v>#OBJ:- Destaque pare segurança do Kaletra a longo prazo com menor indice de DRC quando comparado com o ATV (EuroSida) e tambem a alteração da bula do ATV pelo FDA com informações que o ATV pode provocar nefrolitíase e colelitíase. Comentou que não tem observado esta comorbidade, uma vez que tem muitos pacientes em so de ATV.</v>
      </c>
      <c r="AF1032" s="14" t="str">
        <f t="shared" si="1114"/>
        <v>#OBJ:- Destaque pare segurança do Kaletra a longo prazo com menor indice de DRC quando comparado com o ATV (EuroSida) e tambem a alteração da bula do ATV pelo FDA com informações que o ATV pode provocar nefrolitíase e colelitíase. Comentou que não tem observado esta comorbidade, uma vez que tem muitos pacientes em so de ATV.</v>
      </c>
      <c r="AG1032" s="14">
        <f t="shared" si="1115"/>
        <v>1</v>
      </c>
      <c r="AH1032" s="14">
        <f t="shared" ref="AH1032:AL1032" si="1184">IFERROR(FIND("#",$AF1032,AG1032+1),LEN($AF1032)+1)</f>
        <v>327</v>
      </c>
      <c r="AI1032" s="14">
        <f t="shared" si="1184"/>
        <v>327</v>
      </c>
      <c r="AJ1032" s="14">
        <f t="shared" si="1184"/>
        <v>327</v>
      </c>
      <c r="AK1032" s="14">
        <f t="shared" si="1184"/>
        <v>327</v>
      </c>
      <c r="AL1032" s="14">
        <f t="shared" si="1184"/>
        <v>327</v>
      </c>
      <c r="AM1032" s="14" t="str">
        <f t="shared" si="1136"/>
        <v>#OBJ:- Destaque pare segurança do Kaletra a longo prazo com menor indice de DRC quando comparado com o ATV (EuroSida) e tambem a alteração da bula do ATV pelo FDA com informações que o ATV pode provocar nefrolitíase e colelitíase. Comentou que não tem observado esta comorbidade, uma vez que tem muitos pacientes em so de ATV.</v>
      </c>
      <c r="AN1032" s="14" t="str">
        <f t="shared" si="1137"/>
        <v/>
      </c>
      <c r="AO1032" s="14" t="str">
        <f t="shared" si="1138"/>
        <v/>
      </c>
      <c r="AP1032" s="14" t="str">
        <f t="shared" si="1139"/>
        <v/>
      </c>
      <c r="AQ1032" s="14" t="str">
        <f t="shared" si="1140"/>
        <v/>
      </c>
      <c r="AR1032" s="14" t="str">
        <f t="shared" si="1141"/>
        <v/>
      </c>
    </row>
    <row r="1033" spans="1:44" x14ac:dyDescent="0.25">
      <c r="A1033">
        <v>1</v>
      </c>
      <c r="B1033" t="s">
        <v>28</v>
      </c>
      <c r="C1033">
        <v>393107</v>
      </c>
      <c r="D1033" s="40">
        <v>41400.5</v>
      </c>
      <c r="E1033" s="40">
        <v>41400.730555555601</v>
      </c>
      <c r="F1033" s="40">
        <v>41400.688888888901</v>
      </c>
      <c r="G1033" t="s">
        <v>29</v>
      </c>
      <c r="H1033">
        <v>60000012587143</v>
      </c>
      <c r="I1033" t="s">
        <v>2874</v>
      </c>
      <c r="J1033" t="s">
        <v>2875</v>
      </c>
      <c r="K1033" t="s">
        <v>41</v>
      </c>
      <c r="L1033">
        <v>3</v>
      </c>
      <c r="M1033" t="s">
        <v>33</v>
      </c>
      <c r="N1033">
        <v>60000015461254</v>
      </c>
      <c r="O1033">
        <v>60000016462681</v>
      </c>
      <c r="P1033">
        <v>141647000006073</v>
      </c>
      <c r="R1033" t="s">
        <v>34</v>
      </c>
      <c r="S1033" t="s">
        <v>35</v>
      </c>
      <c r="T1033" t="s">
        <v>36</v>
      </c>
      <c r="W1033" t="s">
        <v>37</v>
      </c>
      <c r="X1033" t="s">
        <v>176</v>
      </c>
      <c r="AC1033" t="s">
        <v>5072</v>
      </c>
      <c r="AD1033" t="s">
        <v>1437</v>
      </c>
      <c r="AE1033" s="14" t="str">
        <f t="shared" si="1177"/>
        <v>Destaque para segurança do Kaletra a longo prazo, sua alta penetração e efetividade no SNC com a capacidade de redução da CV também no liquor reduzindo a possibilidade de declínio neurocognitivo, proporcionando melhor qualidade de vida para o paciente.</v>
      </c>
      <c r="AF1033" s="14" t="str">
        <f t="shared" si="1114"/>
        <v>Destaque para segurança do Kaletra a longo prazo, sua alta penetração e efetividade no SNC com a capacidade de redução da CV também no liquor reduzindo a possibilidade de declínio neurocognitivo, proporcionando melhor qualidade de vida para o paciente.</v>
      </c>
      <c r="AG1033" s="14">
        <f t="shared" si="1115"/>
        <v>1</v>
      </c>
      <c r="AH1033" s="14">
        <f t="shared" ref="AH1033:AL1033" si="1185">IFERROR(FIND("#",$AF1033,AG1033+1),LEN($AF1033)+1)</f>
        <v>253</v>
      </c>
      <c r="AI1033" s="14">
        <f t="shared" si="1185"/>
        <v>253</v>
      </c>
      <c r="AJ1033" s="14">
        <f t="shared" si="1185"/>
        <v>253</v>
      </c>
      <c r="AK1033" s="14">
        <f t="shared" si="1185"/>
        <v>253</v>
      </c>
      <c r="AL1033" s="14">
        <f t="shared" si="1185"/>
        <v>253</v>
      </c>
      <c r="AM1033" s="14" t="str">
        <f t="shared" si="1136"/>
        <v>Destaque para segurança do Kaletra a longo prazo, sua alta penetração e efetividade no SNC com a capacidade de redução da CV também no liquor reduzindo a possibilidade de declínio neurocognitivo, proporcionando melhor qualidade de vida para o paciente.</v>
      </c>
      <c r="AN1033" s="14" t="str">
        <f t="shared" si="1137"/>
        <v/>
      </c>
      <c r="AO1033" s="14" t="str">
        <f t="shared" si="1138"/>
        <v/>
      </c>
      <c r="AP1033" s="14" t="str">
        <f t="shared" si="1139"/>
        <v/>
      </c>
      <c r="AQ1033" s="14" t="str">
        <f t="shared" si="1140"/>
        <v/>
      </c>
      <c r="AR1033" s="14" t="str">
        <f t="shared" si="1141"/>
        <v/>
      </c>
    </row>
    <row r="1034" spans="1:44" x14ac:dyDescent="0.25">
      <c r="A1034">
        <v>1</v>
      </c>
      <c r="B1034" t="s">
        <v>28</v>
      </c>
      <c r="C1034">
        <v>393107</v>
      </c>
      <c r="D1034" s="40">
        <v>41400.5</v>
      </c>
      <c r="E1034" s="40">
        <v>41400.729166666701</v>
      </c>
      <c r="F1034" s="40">
        <v>41400.6875</v>
      </c>
      <c r="G1034" t="s">
        <v>29</v>
      </c>
      <c r="H1034">
        <v>60000012594679</v>
      </c>
      <c r="I1034" t="s">
        <v>2878</v>
      </c>
      <c r="J1034" t="s">
        <v>2879</v>
      </c>
      <c r="K1034" t="s">
        <v>45</v>
      </c>
      <c r="L1034">
        <v>3</v>
      </c>
      <c r="M1034" t="s">
        <v>33</v>
      </c>
      <c r="N1034">
        <v>60000015461254</v>
      </c>
      <c r="O1034">
        <v>60000016462681</v>
      </c>
      <c r="P1034">
        <v>141647000006066</v>
      </c>
      <c r="R1034" t="s">
        <v>34</v>
      </c>
      <c r="S1034" t="s">
        <v>35</v>
      </c>
      <c r="T1034" t="s">
        <v>36</v>
      </c>
      <c r="W1034" t="s">
        <v>37</v>
      </c>
      <c r="X1034" t="s">
        <v>176</v>
      </c>
      <c r="AC1034" t="s">
        <v>5072</v>
      </c>
      <c r="AD1034" t="s">
        <v>1437</v>
      </c>
      <c r="AE1034" s="14" t="str">
        <f t="shared" si="1177"/>
        <v>Destaque para segurança do Kaletra a longo prazo, sua alta penetração e efetividade no SNC com a capacidade de redução da CV também no liquor reduzindo a possibilidade de declínio neurocognitivo, proporcionando melhor qualidade de vida para o paciente.</v>
      </c>
      <c r="AF1034" s="14" t="str">
        <f t="shared" si="1114"/>
        <v>Destaque para segurança do Kaletra a longo prazo, sua alta penetração e efetividade no SNC com a capacidade de redução da CV também no liquor reduzindo a possibilidade de declínio neurocognitivo, proporcionando melhor qualidade de vida para o paciente.</v>
      </c>
      <c r="AG1034" s="14">
        <f t="shared" si="1115"/>
        <v>1</v>
      </c>
      <c r="AH1034" s="14">
        <f t="shared" ref="AH1034:AL1034" si="1186">IFERROR(FIND("#",$AF1034,AG1034+1),LEN($AF1034)+1)</f>
        <v>253</v>
      </c>
      <c r="AI1034" s="14">
        <f t="shared" si="1186"/>
        <v>253</v>
      </c>
      <c r="AJ1034" s="14">
        <f t="shared" si="1186"/>
        <v>253</v>
      </c>
      <c r="AK1034" s="14">
        <f t="shared" si="1186"/>
        <v>253</v>
      </c>
      <c r="AL1034" s="14">
        <f t="shared" si="1186"/>
        <v>253</v>
      </c>
      <c r="AM1034" s="14" t="str">
        <f t="shared" si="1136"/>
        <v>Destaque para segurança do Kaletra a longo prazo, sua alta penetração e efetividade no SNC com a capacidade de redução da CV também no liquor reduzindo a possibilidade de declínio neurocognitivo, proporcionando melhor qualidade de vida para o paciente.</v>
      </c>
      <c r="AN1034" s="14" t="str">
        <f t="shared" si="1137"/>
        <v/>
      </c>
      <c r="AO1034" s="14" t="str">
        <f t="shared" si="1138"/>
        <v/>
      </c>
      <c r="AP1034" s="14" t="str">
        <f t="shared" si="1139"/>
        <v/>
      </c>
      <c r="AQ1034" s="14" t="str">
        <f t="shared" si="1140"/>
        <v/>
      </c>
      <c r="AR1034" s="14" t="str">
        <f t="shared" si="1141"/>
        <v/>
      </c>
    </row>
    <row r="1035" spans="1:44" x14ac:dyDescent="0.25">
      <c r="A1035">
        <v>1</v>
      </c>
      <c r="B1035" t="s">
        <v>28</v>
      </c>
      <c r="C1035">
        <v>393107</v>
      </c>
      <c r="D1035" s="40">
        <v>41400.5</v>
      </c>
      <c r="E1035" s="40">
        <v>41400.7277777778</v>
      </c>
      <c r="F1035" s="40">
        <v>41400.686111111099</v>
      </c>
      <c r="G1035" t="s">
        <v>29</v>
      </c>
      <c r="H1035">
        <v>60000012579719</v>
      </c>
      <c r="I1035" t="s">
        <v>577</v>
      </c>
      <c r="J1035" t="s">
        <v>578</v>
      </c>
      <c r="K1035" t="s">
        <v>41</v>
      </c>
      <c r="L1035">
        <v>3</v>
      </c>
      <c r="M1035" t="s">
        <v>33</v>
      </c>
      <c r="N1035">
        <v>60000015461254</v>
      </c>
      <c r="O1035">
        <v>60000016462681</v>
      </c>
      <c r="P1035">
        <v>141647000006059</v>
      </c>
      <c r="R1035" t="s">
        <v>34</v>
      </c>
      <c r="S1035" t="s">
        <v>35</v>
      </c>
      <c r="T1035" t="s">
        <v>36</v>
      </c>
      <c r="W1035" t="s">
        <v>37</v>
      </c>
      <c r="X1035" t="s">
        <v>176</v>
      </c>
      <c r="AC1035" t="s">
        <v>5072</v>
      </c>
      <c r="AD1035" t="s">
        <v>1437</v>
      </c>
      <c r="AE1035" s="14" t="str">
        <f t="shared" si="1177"/>
        <v>Destaque para segurança do Kaletra a longo prazo, sua alta penetração e efetividade no SNC com a capacidade de redução da CV também no liquor reduzindo a possibilidade de declínio neurocognitivo, proporcionando melhor qualidade de vida para o paciente.</v>
      </c>
      <c r="AF1035" s="14" t="str">
        <f t="shared" ref="AF1035:AF1098" si="1187">SUBSTITUTE(AE1035,"@ ","@")</f>
        <v>Destaque para segurança do Kaletra a longo prazo, sua alta penetração e efetividade no SNC com a capacidade de redução da CV também no liquor reduzindo a possibilidade de declínio neurocognitivo, proporcionando melhor qualidade de vida para o paciente.</v>
      </c>
      <c r="AG1035" s="14">
        <f t="shared" ref="AG1035:AG1098" si="1188">IFERROR(FIND("#",AF1035),1)</f>
        <v>1</v>
      </c>
      <c r="AH1035" s="14">
        <f t="shared" ref="AH1035:AL1035" si="1189">IFERROR(FIND("#",$AF1035,AG1035+1),LEN($AF1035)+1)</f>
        <v>253</v>
      </c>
      <c r="AI1035" s="14">
        <f t="shared" si="1189"/>
        <v>253</v>
      </c>
      <c r="AJ1035" s="14">
        <f t="shared" si="1189"/>
        <v>253</v>
      </c>
      <c r="AK1035" s="14">
        <f t="shared" si="1189"/>
        <v>253</v>
      </c>
      <c r="AL1035" s="14">
        <f t="shared" si="1189"/>
        <v>253</v>
      </c>
      <c r="AM1035" s="14" t="str">
        <f t="shared" si="1136"/>
        <v>Destaque para segurança do Kaletra a longo prazo, sua alta penetração e efetividade no SNC com a capacidade de redução da CV também no liquor reduzindo a possibilidade de declínio neurocognitivo, proporcionando melhor qualidade de vida para o paciente.</v>
      </c>
      <c r="AN1035" s="14" t="str">
        <f t="shared" si="1137"/>
        <v/>
      </c>
      <c r="AO1035" s="14" t="str">
        <f t="shared" si="1138"/>
        <v/>
      </c>
      <c r="AP1035" s="14" t="str">
        <f t="shared" si="1139"/>
        <v/>
      </c>
      <c r="AQ1035" s="14" t="str">
        <f t="shared" si="1140"/>
        <v/>
      </c>
      <c r="AR1035" s="14" t="str">
        <f t="shared" si="1141"/>
        <v/>
      </c>
    </row>
    <row r="1036" spans="1:44" x14ac:dyDescent="0.25">
      <c r="A1036">
        <v>1</v>
      </c>
      <c r="B1036" t="s">
        <v>28</v>
      </c>
      <c r="C1036">
        <v>393107</v>
      </c>
      <c r="D1036" s="40">
        <v>41400.479166666701</v>
      </c>
      <c r="E1036" s="40">
        <v>41400.724999999999</v>
      </c>
      <c r="F1036" s="40">
        <v>41400.683333333298</v>
      </c>
      <c r="G1036" t="s">
        <v>29</v>
      </c>
      <c r="H1036">
        <v>60000012500843</v>
      </c>
      <c r="I1036" t="s">
        <v>574</v>
      </c>
      <c r="J1036" t="s">
        <v>575</v>
      </c>
      <c r="K1036" t="s">
        <v>32</v>
      </c>
      <c r="L1036">
        <v>4</v>
      </c>
      <c r="M1036" t="s">
        <v>33</v>
      </c>
      <c r="N1036">
        <v>60000015461254</v>
      </c>
      <c r="O1036">
        <v>60000016462681</v>
      </c>
      <c r="P1036">
        <v>141647000006052</v>
      </c>
      <c r="R1036" t="s">
        <v>34</v>
      </c>
      <c r="S1036" t="s">
        <v>35</v>
      </c>
      <c r="T1036" t="s">
        <v>36</v>
      </c>
      <c r="W1036" t="s">
        <v>37</v>
      </c>
      <c r="X1036" t="s">
        <v>176</v>
      </c>
      <c r="AC1036" t="s">
        <v>5073</v>
      </c>
      <c r="AD1036" t="s">
        <v>1437</v>
      </c>
      <c r="AE1036" s="14" t="str">
        <f t="shared" si="1177"/>
        <v>#MERCADO:- Comentou que esta ficando muito difícil de atender os laboratórios em Ribeirão Preto, pois com a Lei municipal que proibe os representantes de entrar nas unidades e os gerentes dos postos estão com orientação de retirar qualquer um da unidade, fica complicado o atendimento, e quem leva vantagem são os representantes que moram na cidade e tem maior oportunidade de visitá-lo, mas é para continuar procurando-o que mesmo que seja no estacionamento ele fará o atendimento.</v>
      </c>
      <c r="AF1036" s="14" t="str">
        <f t="shared" si="1187"/>
        <v>#MERCADO:- Comentou que esta ficando muito difícil de atender os laboratórios em Ribeirão Preto, pois com a Lei municipal que proibe os representantes de entrar nas unidades e os gerentes dos postos estão com orientação de retirar qualquer um da unidade, fica complicado o atendimento, e quem leva vantagem são os representantes que moram na cidade e tem maior oportunidade de visitá-lo, mas é para continuar procurando-o que mesmo que seja no estacionamento ele fará o atendimento.</v>
      </c>
      <c r="AG1036" s="14">
        <f t="shared" si="1188"/>
        <v>1</v>
      </c>
      <c r="AH1036" s="14">
        <f t="shared" ref="AH1036:AL1036" si="1190">IFERROR(FIND("#",$AF1036,AG1036+1),LEN($AF1036)+1)</f>
        <v>483</v>
      </c>
      <c r="AI1036" s="14">
        <f t="shared" si="1190"/>
        <v>483</v>
      </c>
      <c r="AJ1036" s="14">
        <f t="shared" si="1190"/>
        <v>483</v>
      </c>
      <c r="AK1036" s="14">
        <f t="shared" si="1190"/>
        <v>483</v>
      </c>
      <c r="AL1036" s="14">
        <f t="shared" si="1190"/>
        <v>483</v>
      </c>
      <c r="AM1036" s="14" t="str">
        <f t="shared" si="1136"/>
        <v>#MERCADO:- Comentou que esta ficando muito difícil de atender os laboratórios em Ribeirão Preto, pois com a Lei municipal que proibe os representantes de entrar nas unidades e os gerentes dos postos estão com orientação de retirar qualquer um da unidade, fica complicado o atendimento, e quem leva vantagem são os representantes que moram na cidade e tem maior oportunidade de visitá-lo, mas é para continuar procurando-o que mesmo que seja no estacionamento ele fará o atendimento.</v>
      </c>
      <c r="AN1036" s="14" t="str">
        <f t="shared" si="1137"/>
        <v/>
      </c>
      <c r="AO1036" s="14" t="str">
        <f t="shared" si="1138"/>
        <v/>
      </c>
      <c r="AP1036" s="14" t="str">
        <f t="shared" si="1139"/>
        <v/>
      </c>
      <c r="AQ1036" s="14" t="str">
        <f t="shared" si="1140"/>
        <v/>
      </c>
      <c r="AR1036" s="14" t="str">
        <f t="shared" si="1141"/>
        <v/>
      </c>
    </row>
    <row r="1037" spans="1:44" x14ac:dyDescent="0.25">
      <c r="A1037">
        <v>1</v>
      </c>
      <c r="B1037" t="s">
        <v>28</v>
      </c>
      <c r="C1037">
        <v>393107</v>
      </c>
      <c r="D1037" s="40">
        <v>41400.458333333299</v>
      </c>
      <c r="E1037" s="40">
        <v>41400.71875</v>
      </c>
      <c r="F1037" s="40">
        <v>41400.677083333299</v>
      </c>
      <c r="G1037" t="s">
        <v>29</v>
      </c>
      <c r="H1037">
        <v>60000012561963</v>
      </c>
      <c r="I1037" t="s">
        <v>2917</v>
      </c>
      <c r="J1037" t="s">
        <v>2918</v>
      </c>
      <c r="K1037" t="s">
        <v>32</v>
      </c>
      <c r="L1037">
        <v>4</v>
      </c>
      <c r="M1037" t="s">
        <v>33</v>
      </c>
      <c r="N1037">
        <v>60000015461254</v>
      </c>
      <c r="O1037">
        <v>60000016462681</v>
      </c>
      <c r="P1037">
        <v>141647000006040</v>
      </c>
      <c r="R1037" t="s">
        <v>34</v>
      </c>
      <c r="S1037" t="s">
        <v>35</v>
      </c>
      <c r="T1037" t="s">
        <v>36</v>
      </c>
      <c r="W1037" t="s">
        <v>37</v>
      </c>
      <c r="X1037" t="s">
        <v>176</v>
      </c>
      <c r="AC1037" t="s">
        <v>5074</v>
      </c>
      <c r="AD1037" t="s">
        <v>1437</v>
      </c>
      <c r="AE1037" s="14" t="str">
        <f t="shared" si="1177"/>
        <v>#CON:- Comentou que o representante da BMS esta focando a segurança do ATV para gestantes, que esta em bula e pode ser utilizado para tratamento durante a gestação e não há necessidadede ajuste de dose no terceiro trimestre.</v>
      </c>
      <c r="AF1037" s="14" t="str">
        <f t="shared" si="1187"/>
        <v>#CON:- Comentou que o representante da BMS esta focando a segurança do ATV para gestantes, que esta em bula e pode ser utilizado para tratamento durante a gestação e não há necessidadede ajuste de dose no terceiro trimestre.</v>
      </c>
      <c r="AG1037" s="14">
        <f t="shared" si="1188"/>
        <v>1</v>
      </c>
      <c r="AH1037" s="14">
        <f t="shared" ref="AH1037:AL1037" si="1191">IFERROR(FIND("#",$AF1037,AG1037+1),LEN($AF1037)+1)</f>
        <v>225</v>
      </c>
      <c r="AI1037" s="14">
        <f t="shared" si="1191"/>
        <v>225</v>
      </c>
      <c r="AJ1037" s="14">
        <f t="shared" si="1191"/>
        <v>225</v>
      </c>
      <c r="AK1037" s="14">
        <f t="shared" si="1191"/>
        <v>225</v>
      </c>
      <c r="AL1037" s="14">
        <f t="shared" si="1191"/>
        <v>225</v>
      </c>
      <c r="AM1037" s="14" t="str">
        <f t="shared" si="1136"/>
        <v>#CON:- Comentou que o representante da BMS esta focando a segurança do ATV para gestantes, que esta em bula e pode ser utilizado para tratamento durante a gestação e não há necessidadede ajuste de dose no terceiro trimestre.</v>
      </c>
      <c r="AN1037" s="14" t="str">
        <f t="shared" si="1137"/>
        <v/>
      </c>
      <c r="AO1037" s="14" t="str">
        <f t="shared" si="1138"/>
        <v/>
      </c>
      <c r="AP1037" s="14" t="str">
        <f t="shared" si="1139"/>
        <v/>
      </c>
      <c r="AQ1037" s="14" t="str">
        <f t="shared" si="1140"/>
        <v/>
      </c>
      <c r="AR1037" s="14" t="str">
        <f t="shared" si="1141"/>
        <v/>
      </c>
    </row>
    <row r="1038" spans="1:44" x14ac:dyDescent="0.25">
      <c r="A1038">
        <v>1</v>
      </c>
      <c r="B1038" t="s">
        <v>28</v>
      </c>
      <c r="C1038">
        <v>393107</v>
      </c>
      <c r="D1038" s="40">
        <v>41400.4375</v>
      </c>
      <c r="E1038" s="40">
        <v>41400.716666666704</v>
      </c>
      <c r="F1038" s="40">
        <v>41400.675000000003</v>
      </c>
      <c r="G1038" t="s">
        <v>29</v>
      </c>
      <c r="H1038">
        <v>60000012335463</v>
      </c>
      <c r="I1038" t="s">
        <v>586</v>
      </c>
      <c r="J1038" t="s">
        <v>587</v>
      </c>
      <c r="K1038" t="s">
        <v>32</v>
      </c>
      <c r="L1038">
        <v>3</v>
      </c>
      <c r="M1038" t="s">
        <v>33</v>
      </c>
      <c r="N1038">
        <v>60000015461254</v>
      </c>
      <c r="O1038">
        <v>60000016462681</v>
      </c>
      <c r="P1038">
        <v>141647000006032</v>
      </c>
      <c r="R1038" t="s">
        <v>34</v>
      </c>
      <c r="S1038" t="s">
        <v>35</v>
      </c>
      <c r="T1038" t="s">
        <v>36</v>
      </c>
      <c r="W1038" t="s">
        <v>37</v>
      </c>
      <c r="X1038" t="s">
        <v>176</v>
      </c>
      <c r="AC1038" t="s">
        <v>5075</v>
      </c>
      <c r="AD1038" t="s">
        <v>1437</v>
      </c>
      <c r="AE1038" s="14" t="str">
        <f t="shared" si="1177"/>
        <v>#SOL:- Dra. Rivian solicitou verificar a possibilidade de fazer um poster com o algoritmo do SNC para fixar no ambulatório.</v>
      </c>
      <c r="AF1038" s="14" t="str">
        <f t="shared" si="1187"/>
        <v>#SOL:- Dra. Rivian solicitou verificar a possibilidade de fazer um poster com o algoritmo do SNC para fixar no ambulatório.</v>
      </c>
      <c r="AG1038" s="14">
        <f t="shared" si="1188"/>
        <v>1</v>
      </c>
      <c r="AH1038" s="14">
        <f t="shared" ref="AH1038:AL1038" si="1192">IFERROR(FIND("#",$AF1038,AG1038+1),LEN($AF1038)+1)</f>
        <v>124</v>
      </c>
      <c r="AI1038" s="14">
        <f t="shared" si="1192"/>
        <v>124</v>
      </c>
      <c r="AJ1038" s="14">
        <f t="shared" si="1192"/>
        <v>124</v>
      </c>
      <c r="AK1038" s="14">
        <f t="shared" si="1192"/>
        <v>124</v>
      </c>
      <c r="AL1038" s="14">
        <f t="shared" si="1192"/>
        <v>124</v>
      </c>
      <c r="AM1038" s="14" t="str">
        <f t="shared" si="1136"/>
        <v>#SOL:- Dra. Rivian solicitou verificar a possibilidade de fazer um poster com o algoritmo do SNC para fixar no ambulatório.</v>
      </c>
      <c r="AN1038" s="14" t="str">
        <f t="shared" si="1137"/>
        <v/>
      </c>
      <c r="AO1038" s="14" t="str">
        <f t="shared" si="1138"/>
        <v/>
      </c>
      <c r="AP1038" s="14" t="str">
        <f t="shared" si="1139"/>
        <v/>
      </c>
      <c r="AQ1038" s="14" t="str">
        <f t="shared" si="1140"/>
        <v/>
      </c>
      <c r="AR1038" s="14" t="str">
        <f t="shared" si="1141"/>
        <v/>
      </c>
    </row>
    <row r="1039" spans="1:44" x14ac:dyDescent="0.25">
      <c r="A1039">
        <v>1</v>
      </c>
      <c r="B1039" t="s">
        <v>28</v>
      </c>
      <c r="C1039">
        <v>393107</v>
      </c>
      <c r="D1039" s="40">
        <v>41400.3125</v>
      </c>
      <c r="E1039" s="40">
        <v>41400.313888888901</v>
      </c>
      <c r="F1039" s="40">
        <v>41400.589583333298</v>
      </c>
      <c r="G1039" t="s">
        <v>29</v>
      </c>
      <c r="H1039">
        <v>60000012435367</v>
      </c>
      <c r="I1039" t="s">
        <v>627</v>
      </c>
      <c r="J1039" t="s">
        <v>628</v>
      </c>
      <c r="K1039" t="s">
        <v>32</v>
      </c>
      <c r="L1039">
        <v>6</v>
      </c>
      <c r="M1039" t="s">
        <v>33</v>
      </c>
      <c r="N1039">
        <v>60000015461254</v>
      </c>
      <c r="O1039">
        <v>60000016462681</v>
      </c>
      <c r="P1039">
        <v>154699000000133</v>
      </c>
      <c r="R1039" t="s">
        <v>34</v>
      </c>
      <c r="S1039" t="s">
        <v>35</v>
      </c>
      <c r="T1039" t="s">
        <v>36</v>
      </c>
      <c r="W1039" t="s">
        <v>37</v>
      </c>
      <c r="X1039" t="s">
        <v>176</v>
      </c>
      <c r="AC1039" t="s">
        <v>5076</v>
      </c>
      <c r="AD1039" t="s">
        <v>1437</v>
      </c>
      <c r="AE1039" s="14" t="str">
        <f t="shared" si="1177"/>
        <v>Destaque para alta penetração e efetividade do Kaletra no SNC?Entrega do convite para o ATHUS SP Sul.</v>
      </c>
      <c r="AF1039" s="14" t="str">
        <f t="shared" si="1187"/>
        <v>Destaque para alta penetração e efetividade do Kaletra no SNC?Entrega do convite para o ATHUS SP Sul.</v>
      </c>
      <c r="AG1039" s="14">
        <f t="shared" si="1188"/>
        <v>1</v>
      </c>
      <c r="AH1039" s="14">
        <f t="shared" ref="AH1039:AL1039" si="1193">IFERROR(FIND("#",$AF1039,AG1039+1),LEN($AF1039)+1)</f>
        <v>102</v>
      </c>
      <c r="AI1039" s="14">
        <f t="shared" si="1193"/>
        <v>102</v>
      </c>
      <c r="AJ1039" s="14">
        <f t="shared" si="1193"/>
        <v>102</v>
      </c>
      <c r="AK1039" s="14">
        <f t="shared" si="1193"/>
        <v>102</v>
      </c>
      <c r="AL1039" s="14">
        <f t="shared" si="1193"/>
        <v>102</v>
      </c>
      <c r="AM1039" s="14" t="str">
        <f t="shared" si="1136"/>
        <v>Destaque para alta penetração e efetividade do Kaletra no SNC?Entrega do convite para o ATHUS SP Sul.</v>
      </c>
      <c r="AN1039" s="14" t="str">
        <f t="shared" si="1137"/>
        <v/>
      </c>
      <c r="AO1039" s="14" t="str">
        <f t="shared" si="1138"/>
        <v/>
      </c>
      <c r="AP1039" s="14" t="str">
        <f t="shared" si="1139"/>
        <v/>
      </c>
      <c r="AQ1039" s="14" t="str">
        <f t="shared" si="1140"/>
        <v/>
      </c>
      <c r="AR1039" s="14" t="str">
        <f t="shared" si="1141"/>
        <v/>
      </c>
    </row>
    <row r="1040" spans="1:44" x14ac:dyDescent="0.25">
      <c r="A1040">
        <v>1</v>
      </c>
      <c r="B1040" t="s">
        <v>28</v>
      </c>
      <c r="C1040">
        <v>393107</v>
      </c>
      <c r="D1040" s="40">
        <v>41397.458333333299</v>
      </c>
      <c r="E1040" s="40">
        <v>41397.689583333296</v>
      </c>
      <c r="F1040" s="40">
        <v>41397.647916666698</v>
      </c>
      <c r="G1040" t="s">
        <v>29</v>
      </c>
      <c r="H1040">
        <v>60000012363759</v>
      </c>
      <c r="I1040" t="s">
        <v>645</v>
      </c>
      <c r="J1040" t="s">
        <v>646</v>
      </c>
      <c r="K1040" t="s">
        <v>32</v>
      </c>
      <c r="L1040">
        <v>6</v>
      </c>
      <c r="M1040" t="s">
        <v>33</v>
      </c>
      <c r="N1040">
        <v>60000015461254</v>
      </c>
      <c r="O1040">
        <v>60000016462681</v>
      </c>
      <c r="P1040">
        <v>141647000005965</v>
      </c>
      <c r="R1040" t="s">
        <v>34</v>
      </c>
      <c r="S1040" t="s">
        <v>35</v>
      </c>
      <c r="T1040" t="s">
        <v>36</v>
      </c>
      <c r="W1040" t="s">
        <v>37</v>
      </c>
      <c r="X1040" t="s">
        <v>176</v>
      </c>
      <c r="AC1040" t="s">
        <v>5077</v>
      </c>
      <c r="AD1040" t="s">
        <v>1437</v>
      </c>
      <c r="AE1040" s="14" t="str">
        <f t="shared" si="1177"/>
        <v>Destaque para artigo com foco a alta penetração e efetividade do Kaletra no SNS com a capacidade de redução da CV também no liquor.</v>
      </c>
      <c r="AF1040" s="14" t="str">
        <f t="shared" si="1187"/>
        <v>Destaque para artigo com foco a alta penetração e efetividade do Kaletra no SNS com a capacidade de redução da CV também no liquor.</v>
      </c>
      <c r="AG1040" s="14">
        <f t="shared" si="1188"/>
        <v>1</v>
      </c>
      <c r="AH1040" s="14">
        <f t="shared" ref="AH1040:AL1040" si="1194">IFERROR(FIND("#",$AF1040,AG1040+1),LEN($AF1040)+1)</f>
        <v>132</v>
      </c>
      <c r="AI1040" s="14">
        <f t="shared" si="1194"/>
        <v>132</v>
      </c>
      <c r="AJ1040" s="14">
        <f t="shared" si="1194"/>
        <v>132</v>
      </c>
      <c r="AK1040" s="14">
        <f t="shared" si="1194"/>
        <v>132</v>
      </c>
      <c r="AL1040" s="14">
        <f t="shared" si="1194"/>
        <v>132</v>
      </c>
      <c r="AM1040" s="14" t="str">
        <f t="shared" si="1136"/>
        <v>Destaque para artigo com foco a alta penetração e efetividade do Kaletra no SNS com a capacidade de redução da CV também no liquor.</v>
      </c>
      <c r="AN1040" s="14" t="str">
        <f t="shared" si="1137"/>
        <v/>
      </c>
      <c r="AO1040" s="14" t="str">
        <f t="shared" si="1138"/>
        <v/>
      </c>
      <c r="AP1040" s="14" t="str">
        <f t="shared" si="1139"/>
        <v/>
      </c>
      <c r="AQ1040" s="14" t="str">
        <f t="shared" si="1140"/>
        <v/>
      </c>
      <c r="AR1040" s="14" t="str">
        <f t="shared" si="1141"/>
        <v/>
      </c>
    </row>
    <row r="1041" spans="1:44" x14ac:dyDescent="0.25">
      <c r="A1041">
        <v>1</v>
      </c>
      <c r="B1041" t="s">
        <v>28</v>
      </c>
      <c r="C1041">
        <v>393107</v>
      </c>
      <c r="D1041" s="40">
        <v>41397.458333333299</v>
      </c>
      <c r="E1041" s="40">
        <v>41397.688888888901</v>
      </c>
      <c r="F1041" s="40">
        <v>41397.6472222222</v>
      </c>
      <c r="G1041" t="s">
        <v>29</v>
      </c>
      <c r="H1041">
        <v>60000017964116</v>
      </c>
      <c r="I1041" t="s">
        <v>642</v>
      </c>
      <c r="J1041" t="s">
        <v>643</v>
      </c>
      <c r="K1041" t="s">
        <v>32</v>
      </c>
      <c r="L1041">
        <v>6</v>
      </c>
      <c r="M1041" t="s">
        <v>33</v>
      </c>
      <c r="N1041">
        <v>60000015461254</v>
      </c>
      <c r="O1041">
        <v>60000016462681</v>
      </c>
      <c r="P1041">
        <v>141647000005958</v>
      </c>
      <c r="R1041" t="s">
        <v>34</v>
      </c>
      <c r="S1041" t="s">
        <v>35</v>
      </c>
      <c r="T1041" t="s">
        <v>36</v>
      </c>
      <c r="W1041" t="s">
        <v>37</v>
      </c>
      <c r="X1041" t="s">
        <v>176</v>
      </c>
      <c r="AC1041" t="s">
        <v>5077</v>
      </c>
      <c r="AD1041" t="s">
        <v>1437</v>
      </c>
      <c r="AE1041" s="14" t="str">
        <f t="shared" si="1177"/>
        <v>Destaque para artigo com foco a alta penetração e efetividade do Kaletra no SNS com a capacidade de redução da CV também no liquor.</v>
      </c>
      <c r="AF1041" s="14" t="str">
        <f t="shared" si="1187"/>
        <v>Destaque para artigo com foco a alta penetração e efetividade do Kaletra no SNS com a capacidade de redução da CV também no liquor.</v>
      </c>
      <c r="AG1041" s="14">
        <f t="shared" si="1188"/>
        <v>1</v>
      </c>
      <c r="AH1041" s="14">
        <f t="shared" ref="AH1041:AL1041" si="1195">IFERROR(FIND("#",$AF1041,AG1041+1),LEN($AF1041)+1)</f>
        <v>132</v>
      </c>
      <c r="AI1041" s="14">
        <f t="shared" si="1195"/>
        <v>132</v>
      </c>
      <c r="AJ1041" s="14">
        <f t="shared" si="1195"/>
        <v>132</v>
      </c>
      <c r="AK1041" s="14">
        <f t="shared" si="1195"/>
        <v>132</v>
      </c>
      <c r="AL1041" s="14">
        <f t="shared" si="1195"/>
        <v>132</v>
      </c>
      <c r="AM1041" s="14" t="str">
        <f t="shared" si="1136"/>
        <v>Destaque para artigo com foco a alta penetração e efetividade do Kaletra no SNS com a capacidade de redução da CV também no liquor.</v>
      </c>
      <c r="AN1041" s="14" t="str">
        <f t="shared" si="1137"/>
        <v/>
      </c>
      <c r="AO1041" s="14" t="str">
        <f t="shared" si="1138"/>
        <v/>
      </c>
      <c r="AP1041" s="14" t="str">
        <f t="shared" si="1139"/>
        <v/>
      </c>
      <c r="AQ1041" s="14" t="str">
        <f t="shared" si="1140"/>
        <v/>
      </c>
      <c r="AR1041" s="14" t="str">
        <f t="shared" si="1141"/>
        <v/>
      </c>
    </row>
    <row r="1042" spans="1:44" x14ac:dyDescent="0.25">
      <c r="A1042">
        <v>1</v>
      </c>
      <c r="B1042" t="s">
        <v>28</v>
      </c>
      <c r="C1042">
        <v>393107</v>
      </c>
      <c r="D1042" s="40">
        <v>41397.427083333299</v>
      </c>
      <c r="E1042" s="40">
        <v>41397.431250000001</v>
      </c>
      <c r="F1042" s="40">
        <v>41397.389583333301</v>
      </c>
      <c r="G1042" t="s">
        <v>29</v>
      </c>
      <c r="H1042">
        <v>60000012349391</v>
      </c>
      <c r="I1042" t="s">
        <v>651</v>
      </c>
      <c r="J1042" t="s">
        <v>652</v>
      </c>
      <c r="K1042" t="s">
        <v>32</v>
      </c>
      <c r="L1042">
        <v>6</v>
      </c>
      <c r="M1042" t="s">
        <v>33</v>
      </c>
      <c r="N1042">
        <v>60000015461254</v>
      </c>
      <c r="O1042">
        <v>60000016462681</v>
      </c>
      <c r="P1042">
        <v>154699000000116</v>
      </c>
      <c r="R1042" t="s">
        <v>34</v>
      </c>
      <c r="S1042" t="s">
        <v>35</v>
      </c>
      <c r="T1042" t="s">
        <v>36</v>
      </c>
      <c r="W1042" t="s">
        <v>37</v>
      </c>
      <c r="X1042" t="s">
        <v>176</v>
      </c>
      <c r="AC1042" t="s">
        <v>5078</v>
      </c>
      <c r="AD1042" t="s">
        <v>1437</v>
      </c>
      <c r="AE1042" s="14" t="str">
        <f t="shared" si="1177"/>
        <v>Comentou que tem se deparado com vários casos de insuficiência renal que na sua analise tem associação ao TDF e por este motivo esta e eduzindo a prescrição do mesmo, voltando para o AZT.</v>
      </c>
      <c r="AF1042" s="14" t="str">
        <f t="shared" si="1187"/>
        <v>Comentou que tem se deparado com vários casos de insuficiência renal que na sua analise tem associação ao TDF e por este motivo esta e eduzindo a prescrição do mesmo, voltando para o AZT.</v>
      </c>
      <c r="AG1042" s="14">
        <f t="shared" si="1188"/>
        <v>1</v>
      </c>
      <c r="AH1042" s="14">
        <f t="shared" ref="AH1042:AL1042" si="1196">IFERROR(FIND("#",$AF1042,AG1042+1),LEN($AF1042)+1)</f>
        <v>188</v>
      </c>
      <c r="AI1042" s="14">
        <f t="shared" si="1196"/>
        <v>188</v>
      </c>
      <c r="AJ1042" s="14">
        <f t="shared" si="1196"/>
        <v>188</v>
      </c>
      <c r="AK1042" s="14">
        <f t="shared" si="1196"/>
        <v>188</v>
      </c>
      <c r="AL1042" s="14">
        <f t="shared" si="1196"/>
        <v>188</v>
      </c>
      <c r="AM1042" s="14" t="str">
        <f t="shared" si="1136"/>
        <v>Comentou que tem se deparado com vários casos de insuficiência renal que na sua analise tem associação ao TDF e por este motivo esta e eduzindo a prescrição do mesmo, voltando para o AZT.</v>
      </c>
      <c r="AN1042" s="14" t="str">
        <f t="shared" si="1137"/>
        <v/>
      </c>
      <c r="AO1042" s="14" t="str">
        <f t="shared" si="1138"/>
        <v/>
      </c>
      <c r="AP1042" s="14" t="str">
        <f t="shared" si="1139"/>
        <v/>
      </c>
      <c r="AQ1042" s="14" t="str">
        <f t="shared" si="1140"/>
        <v/>
      </c>
      <c r="AR1042" s="14" t="str">
        <f t="shared" si="1141"/>
        <v/>
      </c>
    </row>
    <row r="1043" spans="1:44" x14ac:dyDescent="0.25">
      <c r="A1043">
        <v>1</v>
      </c>
      <c r="B1043" t="s">
        <v>28</v>
      </c>
      <c r="C1043">
        <v>393107</v>
      </c>
      <c r="D1043" s="40">
        <v>41397.404166666704</v>
      </c>
      <c r="E1043" s="40">
        <v>41397.406944444403</v>
      </c>
      <c r="F1043" s="40">
        <v>41397.368055555598</v>
      </c>
      <c r="G1043" t="s">
        <v>29</v>
      </c>
      <c r="H1043">
        <v>60000012373687</v>
      </c>
      <c r="I1043" t="s">
        <v>2803</v>
      </c>
      <c r="J1043" t="s">
        <v>2804</v>
      </c>
      <c r="K1043" t="s">
        <v>32</v>
      </c>
      <c r="L1043">
        <v>6</v>
      </c>
      <c r="M1043" t="s">
        <v>33</v>
      </c>
      <c r="N1043">
        <v>60000015461254</v>
      </c>
      <c r="O1043">
        <v>60000016462681</v>
      </c>
      <c r="P1043">
        <v>154699000000102</v>
      </c>
      <c r="R1043" t="s">
        <v>34</v>
      </c>
      <c r="S1043" t="s">
        <v>35</v>
      </c>
      <c r="T1043" t="s">
        <v>36</v>
      </c>
      <c r="W1043" t="s">
        <v>37</v>
      </c>
      <c r="AC1043" t="s">
        <v>5079</v>
      </c>
      <c r="AD1043" t="s">
        <v>1437</v>
      </c>
      <c r="AE1043" s="14" t="str">
        <f t="shared" si="1177"/>
        <v>Destaque para alta penetração e efetividade do Kaletra na redução da CV no liquor.#OBJ:- Perguntei se o serviço esta conseguindo fazer a busca ativa para os casais sorodiscordantes, que havia comentado a dificuldade em trazer para a consulta. Relatou que ainda não recebeu os pacientes no Ambulatorio.</v>
      </c>
      <c r="AF1043" s="14" t="str">
        <f t="shared" si="1187"/>
        <v>Destaque para alta penetração e efetividade do Kaletra na redução da CV no liquor.#OBJ:- Perguntei se o serviço esta conseguindo fazer a busca ativa para os casais sorodiscordantes, que havia comentado a dificuldade em trazer para a consulta. Relatou que ainda não recebeu os pacientes no Ambulatorio.</v>
      </c>
      <c r="AG1043" s="14">
        <f t="shared" si="1188"/>
        <v>83</v>
      </c>
      <c r="AH1043" s="14">
        <f t="shared" ref="AH1043:AL1043" si="1197">IFERROR(FIND("#",$AF1043,AG1043+1),LEN($AF1043)+1)</f>
        <v>302</v>
      </c>
      <c r="AI1043" s="14">
        <f t="shared" si="1197"/>
        <v>302</v>
      </c>
      <c r="AJ1043" s="14">
        <f t="shared" si="1197"/>
        <v>302</v>
      </c>
      <c r="AK1043" s="14">
        <f t="shared" si="1197"/>
        <v>302</v>
      </c>
      <c r="AL1043" s="14">
        <f t="shared" si="1197"/>
        <v>302</v>
      </c>
      <c r="AM1043" s="14" t="str">
        <f t="shared" si="1136"/>
        <v>#OBJ:- Perguntei se o serviço esta conseguindo fazer a busca ativa para os casais sorodiscordantes, que havia comentado a dificuldade em trazer para a consulta. Relatou que ainda não recebeu os pacientes no Ambulatorio.</v>
      </c>
      <c r="AN1043" s="14" t="str">
        <f t="shared" si="1137"/>
        <v/>
      </c>
      <c r="AO1043" s="14" t="str">
        <f t="shared" si="1138"/>
        <v/>
      </c>
      <c r="AP1043" s="14" t="str">
        <f t="shared" si="1139"/>
        <v/>
      </c>
      <c r="AQ1043" s="14" t="str">
        <f t="shared" si="1140"/>
        <v/>
      </c>
      <c r="AR1043" s="14" t="str">
        <f t="shared" si="1141"/>
        <v/>
      </c>
    </row>
    <row r="1044" spans="1:44" x14ac:dyDescent="0.25">
      <c r="A1044">
        <v>1</v>
      </c>
      <c r="B1044" t="s">
        <v>28</v>
      </c>
      <c r="C1044">
        <v>393107</v>
      </c>
      <c r="D1044" s="40">
        <v>41397.354166666701</v>
      </c>
      <c r="E1044" s="40">
        <v>41397.421527777798</v>
      </c>
      <c r="F1044" s="40">
        <v>41397.381249999999</v>
      </c>
      <c r="G1044" t="s">
        <v>29</v>
      </c>
      <c r="H1044">
        <v>60000012312823</v>
      </c>
      <c r="I1044" t="s">
        <v>657</v>
      </c>
      <c r="J1044" t="s">
        <v>658</v>
      </c>
      <c r="K1044" t="s">
        <v>109</v>
      </c>
      <c r="M1044" t="s">
        <v>33</v>
      </c>
      <c r="N1044">
        <v>60000015461254</v>
      </c>
      <c r="O1044">
        <v>60000016462681</v>
      </c>
      <c r="P1044">
        <v>154699000000109</v>
      </c>
      <c r="R1044" t="s">
        <v>34</v>
      </c>
      <c r="S1044" t="s">
        <v>35</v>
      </c>
      <c r="T1044" t="s">
        <v>36</v>
      </c>
      <c r="W1044" t="s">
        <v>176</v>
      </c>
      <c r="X1044" t="s">
        <v>37</v>
      </c>
      <c r="AC1044" t="s">
        <v>5080</v>
      </c>
      <c r="AD1044" t="s">
        <v>1437</v>
      </c>
      <c r="AE1044" s="14" t="str">
        <f t="shared" si="1177"/>
        <v>#SOL:- Solicitou entrega de estudos com foco no tratamento de crianças e adolescentes.</v>
      </c>
      <c r="AF1044" s="14" t="str">
        <f t="shared" si="1187"/>
        <v>#SOL:- Solicitou entrega de estudos com foco no tratamento de crianças e adolescentes.</v>
      </c>
      <c r="AG1044" s="14">
        <f t="shared" si="1188"/>
        <v>1</v>
      </c>
      <c r="AH1044" s="14">
        <f t="shared" ref="AH1044:AL1044" si="1198">IFERROR(FIND("#",$AF1044,AG1044+1),LEN($AF1044)+1)</f>
        <v>87</v>
      </c>
      <c r="AI1044" s="14">
        <f t="shared" si="1198"/>
        <v>87</v>
      </c>
      <c r="AJ1044" s="14">
        <f t="shared" si="1198"/>
        <v>87</v>
      </c>
      <c r="AK1044" s="14">
        <f t="shared" si="1198"/>
        <v>87</v>
      </c>
      <c r="AL1044" s="14">
        <f t="shared" si="1198"/>
        <v>87</v>
      </c>
      <c r="AM1044" s="14" t="str">
        <f t="shared" si="1136"/>
        <v>#SOL:- Solicitou entrega de estudos com foco no tratamento de crianças e adolescentes.</v>
      </c>
      <c r="AN1044" s="14" t="str">
        <f t="shared" si="1137"/>
        <v/>
      </c>
      <c r="AO1044" s="14" t="str">
        <f t="shared" si="1138"/>
        <v/>
      </c>
      <c r="AP1044" s="14" t="str">
        <f t="shared" si="1139"/>
        <v/>
      </c>
      <c r="AQ1044" s="14" t="str">
        <f t="shared" si="1140"/>
        <v/>
      </c>
      <c r="AR1044" s="14" t="str">
        <f t="shared" si="1141"/>
        <v/>
      </c>
    </row>
    <row r="1045" spans="1:44" x14ac:dyDescent="0.25">
      <c r="A1045">
        <v>1</v>
      </c>
      <c r="B1045" t="s">
        <v>28</v>
      </c>
      <c r="C1045">
        <v>393107</v>
      </c>
      <c r="D1045" s="40">
        <v>41397.331250000003</v>
      </c>
      <c r="E1045" s="40">
        <v>41397.390277777798</v>
      </c>
      <c r="F1045" s="40">
        <v>41397.360416666699</v>
      </c>
      <c r="G1045" t="s">
        <v>29</v>
      </c>
      <c r="H1045">
        <v>60000012579935</v>
      </c>
      <c r="I1045" t="s">
        <v>633</v>
      </c>
      <c r="J1045" t="s">
        <v>634</v>
      </c>
      <c r="K1045" t="s">
        <v>45</v>
      </c>
      <c r="L1045">
        <v>3</v>
      </c>
      <c r="M1045" t="s">
        <v>33</v>
      </c>
      <c r="N1045">
        <v>60000015461254</v>
      </c>
      <c r="O1045">
        <v>60000016462681</v>
      </c>
      <c r="P1045">
        <v>154699000000095</v>
      </c>
      <c r="R1045" t="s">
        <v>34</v>
      </c>
      <c r="S1045" t="s">
        <v>35</v>
      </c>
      <c r="T1045" t="s">
        <v>36</v>
      </c>
      <c r="W1045" t="s">
        <v>37</v>
      </c>
      <c r="AC1045" t="s">
        <v>5081</v>
      </c>
      <c r="AD1045" t="s">
        <v>1437</v>
      </c>
      <c r="AE1045" s="14" t="str">
        <f t="shared" si="1177"/>
        <v>Destaque para a alta penetração e efetividade do Kaletra no SNC.</v>
      </c>
      <c r="AF1045" s="14" t="str">
        <f t="shared" si="1187"/>
        <v>Destaque para a alta penetração e efetividade do Kaletra no SNC.</v>
      </c>
      <c r="AG1045" s="14">
        <f t="shared" si="1188"/>
        <v>1</v>
      </c>
      <c r="AH1045" s="14">
        <f t="shared" ref="AH1045:AL1045" si="1199">IFERROR(FIND("#",$AF1045,AG1045+1),LEN($AF1045)+1)</f>
        <v>65</v>
      </c>
      <c r="AI1045" s="14">
        <f t="shared" si="1199"/>
        <v>65</v>
      </c>
      <c r="AJ1045" s="14">
        <f t="shared" si="1199"/>
        <v>65</v>
      </c>
      <c r="AK1045" s="14">
        <f t="shared" si="1199"/>
        <v>65</v>
      </c>
      <c r="AL1045" s="14">
        <f t="shared" si="1199"/>
        <v>65</v>
      </c>
      <c r="AM1045" s="14" t="str">
        <f t="shared" si="1136"/>
        <v>Destaque para a alta penetração e efetividade do Kaletra no SNC.</v>
      </c>
      <c r="AN1045" s="14" t="str">
        <f t="shared" si="1137"/>
        <v/>
      </c>
      <c r="AO1045" s="14" t="str">
        <f t="shared" si="1138"/>
        <v/>
      </c>
      <c r="AP1045" s="14" t="str">
        <f t="shared" si="1139"/>
        <v/>
      </c>
      <c r="AQ1045" s="14" t="str">
        <f t="shared" si="1140"/>
        <v/>
      </c>
      <c r="AR1045" s="14" t="str">
        <f t="shared" si="1141"/>
        <v/>
      </c>
    </row>
    <row r="1046" spans="1:44" x14ac:dyDescent="0.25">
      <c r="A1046">
        <v>1</v>
      </c>
      <c r="B1046" t="s">
        <v>28</v>
      </c>
      <c r="C1046">
        <v>393107</v>
      </c>
      <c r="D1046" s="40">
        <v>41397.319444444402</v>
      </c>
      <c r="E1046" s="40">
        <v>41397.322222222203</v>
      </c>
      <c r="F1046" s="40">
        <v>41397.289583333302</v>
      </c>
      <c r="G1046" t="s">
        <v>29</v>
      </c>
      <c r="H1046">
        <v>60000012421691</v>
      </c>
      <c r="I1046" t="s">
        <v>648</v>
      </c>
      <c r="J1046" t="s">
        <v>649</v>
      </c>
      <c r="K1046" t="s">
        <v>32</v>
      </c>
      <c r="L1046">
        <v>6</v>
      </c>
      <c r="M1046" t="s">
        <v>33</v>
      </c>
      <c r="N1046">
        <v>60000015461254</v>
      </c>
      <c r="O1046">
        <v>60000016462681</v>
      </c>
      <c r="P1046">
        <v>154699000000088</v>
      </c>
      <c r="R1046" t="s">
        <v>34</v>
      </c>
      <c r="S1046" t="s">
        <v>35</v>
      </c>
      <c r="T1046" t="s">
        <v>36</v>
      </c>
      <c r="W1046" t="s">
        <v>37</v>
      </c>
      <c r="AC1046" t="s">
        <v>5082</v>
      </c>
      <c r="AD1046" t="s">
        <v>1437</v>
      </c>
      <c r="AE1046" s="14" t="str">
        <f t="shared" si="1177"/>
        <v>Destaque para flexibilidade posologica do Kaletra e a alta penetração e efetividade no SNC.</v>
      </c>
      <c r="AF1046" s="14" t="str">
        <f t="shared" si="1187"/>
        <v>Destaque para flexibilidade posologica do Kaletra e a alta penetração e efetividade no SNC.</v>
      </c>
      <c r="AG1046" s="14">
        <f t="shared" si="1188"/>
        <v>1</v>
      </c>
      <c r="AH1046" s="14">
        <f t="shared" ref="AH1046:AL1046" si="1200">IFERROR(FIND("#",$AF1046,AG1046+1),LEN($AF1046)+1)</f>
        <v>92</v>
      </c>
      <c r="AI1046" s="14">
        <f t="shared" si="1200"/>
        <v>92</v>
      </c>
      <c r="AJ1046" s="14">
        <f t="shared" si="1200"/>
        <v>92</v>
      </c>
      <c r="AK1046" s="14">
        <f t="shared" si="1200"/>
        <v>92</v>
      </c>
      <c r="AL1046" s="14">
        <f t="shared" si="1200"/>
        <v>92</v>
      </c>
      <c r="AM1046" s="14" t="str">
        <f t="shared" si="1136"/>
        <v>Destaque para flexibilidade posologica do Kaletra e a alta penetração e efetividade no SNC.</v>
      </c>
      <c r="AN1046" s="14" t="str">
        <f t="shared" si="1137"/>
        <v/>
      </c>
      <c r="AO1046" s="14" t="str">
        <f t="shared" si="1138"/>
        <v/>
      </c>
      <c r="AP1046" s="14" t="str">
        <f t="shared" si="1139"/>
        <v/>
      </c>
      <c r="AQ1046" s="14" t="str">
        <f t="shared" si="1140"/>
        <v/>
      </c>
      <c r="AR1046" s="14" t="str">
        <f t="shared" si="1141"/>
        <v/>
      </c>
    </row>
    <row r="1047" spans="1:44" x14ac:dyDescent="0.25">
      <c r="A1047">
        <v>1</v>
      </c>
      <c r="B1047" t="s">
        <v>28</v>
      </c>
      <c r="C1047">
        <v>393107</v>
      </c>
      <c r="D1047" s="40">
        <v>41396.732638888898</v>
      </c>
      <c r="E1047" s="40">
        <v>41396.7902777778</v>
      </c>
      <c r="F1047" s="40">
        <v>41396.748611111099</v>
      </c>
      <c r="G1047" t="s">
        <v>29</v>
      </c>
      <c r="H1047">
        <v>60000012577627</v>
      </c>
      <c r="I1047" t="s">
        <v>624</v>
      </c>
      <c r="J1047" t="s">
        <v>625</v>
      </c>
      <c r="K1047" t="s">
        <v>32</v>
      </c>
      <c r="L1047">
        <v>6</v>
      </c>
      <c r="M1047" t="s">
        <v>33</v>
      </c>
      <c r="N1047">
        <v>60000015461254</v>
      </c>
      <c r="O1047">
        <v>60000016462681</v>
      </c>
      <c r="P1047">
        <v>141647000005664</v>
      </c>
      <c r="R1047" t="s">
        <v>34</v>
      </c>
      <c r="S1047" t="s">
        <v>35</v>
      </c>
      <c r="T1047" t="s">
        <v>36</v>
      </c>
      <c r="W1047" t="s">
        <v>37</v>
      </c>
      <c r="X1047" t="s">
        <v>176</v>
      </c>
      <c r="AC1047" t="s">
        <v>5083</v>
      </c>
      <c r="AD1047" t="s">
        <v>1437</v>
      </c>
      <c r="AE1047" s="14" t="str">
        <f t="shared" si="1177"/>
        <v>#SOL:- Solicitou ajuda para acertar sua ida para o PreceptoShip, pois enviou o e-mail e até agora não recebeu noticias da agencia.</v>
      </c>
      <c r="AF1047" s="14" t="str">
        <f t="shared" si="1187"/>
        <v>#SOL:- Solicitou ajuda para acertar sua ida para o PreceptoShip, pois enviou o e-mail e até agora não recebeu noticias da agencia.</v>
      </c>
      <c r="AG1047" s="14">
        <f t="shared" si="1188"/>
        <v>1</v>
      </c>
      <c r="AH1047" s="14">
        <f t="shared" ref="AH1047:AL1047" si="1201">IFERROR(FIND("#",$AF1047,AG1047+1),LEN($AF1047)+1)</f>
        <v>131</v>
      </c>
      <c r="AI1047" s="14">
        <f t="shared" si="1201"/>
        <v>131</v>
      </c>
      <c r="AJ1047" s="14">
        <f t="shared" si="1201"/>
        <v>131</v>
      </c>
      <c r="AK1047" s="14">
        <f t="shared" si="1201"/>
        <v>131</v>
      </c>
      <c r="AL1047" s="14">
        <f t="shared" si="1201"/>
        <v>131</v>
      </c>
      <c r="AM1047" s="14" t="str">
        <f t="shared" si="1136"/>
        <v>#SOL:- Solicitou ajuda para acertar sua ida para o PreceptoShip, pois enviou o e-mail e até agora não recebeu noticias da agencia.</v>
      </c>
      <c r="AN1047" s="14" t="str">
        <f t="shared" si="1137"/>
        <v/>
      </c>
      <c r="AO1047" s="14" t="str">
        <f t="shared" si="1138"/>
        <v/>
      </c>
      <c r="AP1047" s="14" t="str">
        <f t="shared" si="1139"/>
        <v/>
      </c>
      <c r="AQ1047" s="14" t="str">
        <f t="shared" si="1140"/>
        <v/>
      </c>
      <c r="AR1047" s="14" t="str">
        <f t="shared" si="1141"/>
        <v/>
      </c>
    </row>
    <row r="1048" spans="1:44" x14ac:dyDescent="0.25">
      <c r="A1048">
        <v>1</v>
      </c>
      <c r="B1048" t="s">
        <v>28</v>
      </c>
      <c r="C1048">
        <v>393107</v>
      </c>
      <c r="D1048" s="40">
        <v>41396.645833333299</v>
      </c>
      <c r="E1048" s="40">
        <v>41396.787499999999</v>
      </c>
      <c r="F1048" s="40">
        <v>41396.745833333298</v>
      </c>
      <c r="G1048" t="s">
        <v>29</v>
      </c>
      <c r="H1048">
        <v>60000012484763</v>
      </c>
      <c r="I1048" t="s">
        <v>639</v>
      </c>
      <c r="J1048" t="s">
        <v>640</v>
      </c>
      <c r="K1048" t="s">
        <v>32</v>
      </c>
      <c r="L1048">
        <v>6</v>
      </c>
      <c r="M1048" t="s">
        <v>33</v>
      </c>
      <c r="N1048">
        <v>60000015461254</v>
      </c>
      <c r="O1048">
        <v>60000016462681</v>
      </c>
      <c r="P1048">
        <v>141647000005644</v>
      </c>
      <c r="R1048" t="s">
        <v>34</v>
      </c>
      <c r="S1048" t="s">
        <v>35</v>
      </c>
      <c r="T1048" t="s">
        <v>36</v>
      </c>
      <c r="W1048" t="s">
        <v>37</v>
      </c>
      <c r="X1048" t="s">
        <v>176</v>
      </c>
      <c r="AC1048" t="s">
        <v>5084</v>
      </c>
      <c r="AD1048" t="s">
        <v>1437</v>
      </c>
      <c r="AE1048" s="14" t="str">
        <f t="shared" si="1177"/>
        <v>Destaque para segurança do Kaletra a longo prazo e alta penetração com efetividade no SNC.</v>
      </c>
      <c r="AF1048" s="14" t="str">
        <f t="shared" si="1187"/>
        <v>Destaque para segurança do Kaletra a longo prazo e alta penetração com efetividade no SNC.</v>
      </c>
      <c r="AG1048" s="14">
        <f t="shared" si="1188"/>
        <v>1</v>
      </c>
      <c r="AH1048" s="14">
        <f t="shared" ref="AH1048:AL1048" si="1202">IFERROR(FIND("#",$AF1048,AG1048+1),LEN($AF1048)+1)</f>
        <v>91</v>
      </c>
      <c r="AI1048" s="14">
        <f t="shared" si="1202"/>
        <v>91</v>
      </c>
      <c r="AJ1048" s="14">
        <f t="shared" si="1202"/>
        <v>91</v>
      </c>
      <c r="AK1048" s="14">
        <f t="shared" si="1202"/>
        <v>91</v>
      </c>
      <c r="AL1048" s="14">
        <f t="shared" si="1202"/>
        <v>91</v>
      </c>
      <c r="AM1048" s="14" t="str">
        <f t="shared" si="1136"/>
        <v>Destaque para segurança do Kaletra a longo prazo e alta penetração com efetividade no SNC.</v>
      </c>
      <c r="AN1048" s="14" t="str">
        <f t="shared" si="1137"/>
        <v/>
      </c>
      <c r="AO1048" s="14" t="str">
        <f t="shared" si="1138"/>
        <v/>
      </c>
      <c r="AP1048" s="14" t="str">
        <f t="shared" si="1139"/>
        <v/>
      </c>
      <c r="AQ1048" s="14" t="str">
        <f t="shared" si="1140"/>
        <v/>
      </c>
      <c r="AR1048" s="14" t="str">
        <f t="shared" si="1141"/>
        <v/>
      </c>
    </row>
    <row r="1049" spans="1:44" x14ac:dyDescent="0.25">
      <c r="A1049">
        <v>1</v>
      </c>
      <c r="B1049" t="s">
        <v>28</v>
      </c>
      <c r="C1049">
        <v>393107</v>
      </c>
      <c r="D1049" s="40">
        <v>41396.611111111102</v>
      </c>
      <c r="E1049" s="40">
        <v>41396.781944444403</v>
      </c>
      <c r="F1049" s="40">
        <v>41396.740277777797</v>
      </c>
      <c r="G1049" t="s">
        <v>29</v>
      </c>
      <c r="H1049">
        <v>60000012323631</v>
      </c>
      <c r="I1049" t="s">
        <v>654</v>
      </c>
      <c r="J1049" t="s">
        <v>655</v>
      </c>
      <c r="K1049" t="s">
        <v>32</v>
      </c>
      <c r="L1049">
        <v>6</v>
      </c>
      <c r="M1049" t="s">
        <v>33</v>
      </c>
      <c r="N1049">
        <v>60000015461254</v>
      </c>
      <c r="O1049">
        <v>60000016462681</v>
      </c>
      <c r="P1049">
        <v>141647000005624</v>
      </c>
      <c r="R1049" t="s">
        <v>34</v>
      </c>
      <c r="S1049" t="s">
        <v>35</v>
      </c>
      <c r="T1049" t="s">
        <v>36</v>
      </c>
      <c r="W1049" t="s">
        <v>37</v>
      </c>
      <c r="X1049" t="s">
        <v>176</v>
      </c>
      <c r="AC1049" t="s">
        <v>5085</v>
      </c>
      <c r="AD1049" t="s">
        <v>1437</v>
      </c>
      <c r="AE1049" s="14" t="str">
        <f t="shared" si="1177"/>
        <v>#MP:- Elogiou o teor da materia escrita pelo Dr. Vidal e que esta sendo necessário avaliar cada pacientes antes da prescrição da TARV, para adequação à penetração da mesma no SNC.</v>
      </c>
      <c r="AF1049" s="14" t="str">
        <f t="shared" si="1187"/>
        <v>#MP:- Elogiou o teor da materia escrita pelo Dr. Vidal e que esta sendo necessário avaliar cada pacientes antes da prescrição da TARV, para adequação à penetração da mesma no SNC.</v>
      </c>
      <c r="AG1049" s="14">
        <f t="shared" si="1188"/>
        <v>1</v>
      </c>
      <c r="AH1049" s="14">
        <f t="shared" ref="AH1049:AL1049" si="1203">IFERROR(FIND("#",$AF1049,AG1049+1),LEN($AF1049)+1)</f>
        <v>180</v>
      </c>
      <c r="AI1049" s="14">
        <f t="shared" si="1203"/>
        <v>180</v>
      </c>
      <c r="AJ1049" s="14">
        <f t="shared" si="1203"/>
        <v>180</v>
      </c>
      <c r="AK1049" s="14">
        <f t="shared" si="1203"/>
        <v>180</v>
      </c>
      <c r="AL1049" s="14">
        <f t="shared" si="1203"/>
        <v>180</v>
      </c>
      <c r="AM1049" s="14" t="str">
        <f t="shared" si="1136"/>
        <v>#MP:- Elogiou o teor da materia escrita pelo Dr. Vidal e que esta sendo necessário avaliar cada pacientes antes da prescrição da TARV, para adequação à penetração da mesma no SNC.</v>
      </c>
      <c r="AN1049" s="14" t="str">
        <f t="shared" si="1137"/>
        <v/>
      </c>
      <c r="AO1049" s="14" t="str">
        <f t="shared" si="1138"/>
        <v/>
      </c>
      <c r="AP1049" s="14" t="str">
        <f t="shared" si="1139"/>
        <v/>
      </c>
      <c r="AQ1049" s="14" t="str">
        <f t="shared" si="1140"/>
        <v/>
      </c>
      <c r="AR1049" s="14" t="str">
        <f t="shared" si="1141"/>
        <v/>
      </c>
    </row>
    <row r="1050" spans="1:44" x14ac:dyDescent="0.25">
      <c r="A1050">
        <v>1</v>
      </c>
      <c r="B1050" t="s">
        <v>28</v>
      </c>
      <c r="C1050">
        <v>393107</v>
      </c>
      <c r="D1050" s="40">
        <v>41396.475694444402</v>
      </c>
      <c r="E1050" s="40">
        <v>41396.764583333301</v>
      </c>
      <c r="F1050" s="40">
        <v>41396.722916666702</v>
      </c>
      <c r="G1050" t="s">
        <v>29</v>
      </c>
      <c r="H1050">
        <v>60000012451823</v>
      </c>
      <c r="I1050" t="s">
        <v>665</v>
      </c>
      <c r="J1050" t="s">
        <v>666</v>
      </c>
      <c r="K1050" t="s">
        <v>109</v>
      </c>
      <c r="M1050" t="s">
        <v>33</v>
      </c>
      <c r="N1050">
        <v>60000015461254</v>
      </c>
      <c r="O1050">
        <v>60000016462681</v>
      </c>
      <c r="P1050">
        <v>141647000005560</v>
      </c>
      <c r="R1050" t="s">
        <v>34</v>
      </c>
      <c r="S1050" t="s">
        <v>35</v>
      </c>
      <c r="T1050" t="s">
        <v>36</v>
      </c>
      <c r="W1050" t="s">
        <v>176</v>
      </c>
      <c r="AC1050" t="s">
        <v>5086</v>
      </c>
      <c r="AD1050" t="s">
        <v>1437</v>
      </c>
      <c r="AE1050" s="14" t="str">
        <f t="shared" si="1177"/>
        <v>#MP:- Entrega material do Dr. Vidal sobre a penetrçaão dos ARV no SNC, solicitou material com foco nas crianças, pois há muito tempo não trabalhamos com esta faixa etária.</v>
      </c>
      <c r="AF1050" s="14" t="str">
        <f t="shared" si="1187"/>
        <v>#MP:- Entrega material do Dr. Vidal sobre a penetrçaão dos ARV no SNC, solicitou material com foco nas crianças, pois há muito tempo não trabalhamos com esta faixa etária.</v>
      </c>
      <c r="AG1050" s="14">
        <f t="shared" si="1188"/>
        <v>1</v>
      </c>
      <c r="AH1050" s="14">
        <f t="shared" ref="AH1050:AL1050" si="1204">IFERROR(FIND("#",$AF1050,AG1050+1),LEN($AF1050)+1)</f>
        <v>172</v>
      </c>
      <c r="AI1050" s="14">
        <f t="shared" si="1204"/>
        <v>172</v>
      </c>
      <c r="AJ1050" s="14">
        <f t="shared" si="1204"/>
        <v>172</v>
      </c>
      <c r="AK1050" s="14">
        <f t="shared" si="1204"/>
        <v>172</v>
      </c>
      <c r="AL1050" s="14">
        <f t="shared" si="1204"/>
        <v>172</v>
      </c>
      <c r="AM1050" s="14" t="str">
        <f t="shared" si="1136"/>
        <v>#MP:- Entrega material do Dr. Vidal sobre a penetrçaão dos ARV no SNC, solicitou material com foco nas crianças, pois há muito tempo não trabalhamos com esta faixa etária.</v>
      </c>
      <c r="AN1050" s="14" t="str">
        <f t="shared" si="1137"/>
        <v/>
      </c>
      <c r="AO1050" s="14" t="str">
        <f t="shared" si="1138"/>
        <v/>
      </c>
      <c r="AP1050" s="14" t="str">
        <f t="shared" si="1139"/>
        <v/>
      </c>
      <c r="AQ1050" s="14" t="str">
        <f t="shared" si="1140"/>
        <v/>
      </c>
      <c r="AR1050" s="14" t="str">
        <f t="shared" si="1141"/>
        <v/>
      </c>
    </row>
    <row r="1051" spans="1:44" x14ac:dyDescent="0.25">
      <c r="A1051">
        <v>1</v>
      </c>
      <c r="B1051" t="s">
        <v>28</v>
      </c>
      <c r="C1051">
        <v>393107</v>
      </c>
      <c r="D1051" s="40">
        <v>41396.447916666701</v>
      </c>
      <c r="E1051" s="40">
        <v>41396.762499999997</v>
      </c>
      <c r="F1051" s="40">
        <v>41396.720833333296</v>
      </c>
      <c r="G1051" t="s">
        <v>110</v>
      </c>
      <c r="H1051">
        <v>60000016841466</v>
      </c>
      <c r="J1051" t="s">
        <v>662</v>
      </c>
      <c r="K1051" t="s">
        <v>663</v>
      </c>
      <c r="M1051" t="s">
        <v>33</v>
      </c>
      <c r="N1051">
        <v>60000015461254</v>
      </c>
      <c r="O1051">
        <v>60000016462681</v>
      </c>
      <c r="P1051">
        <v>141647000005552</v>
      </c>
      <c r="R1051" t="s">
        <v>34</v>
      </c>
      <c r="S1051" t="s">
        <v>35</v>
      </c>
      <c r="T1051" t="s">
        <v>36</v>
      </c>
      <c r="W1051" t="s">
        <v>37</v>
      </c>
      <c r="X1051" t="s">
        <v>176</v>
      </c>
      <c r="AC1051" t="s">
        <v>5087</v>
      </c>
      <c r="AD1051" t="s">
        <v>1437</v>
      </c>
      <c r="AE1051" s="14" t="str">
        <f t="shared" si="1177"/>
        <v>Encontrado a prateleira do Kaletra com poucos frascos, questionado quanto a possibilidade de falta do mesmo.  Informou que esta efetuando o fechamento do Siclom e já recebeu o estoque que será acondicionado no local.</v>
      </c>
      <c r="AF1051" s="14" t="str">
        <f t="shared" si="1187"/>
        <v>Encontrado a prateleira do Kaletra com poucos frascos, questionado quanto a possibilidade de falta do mesmo.  Informou que esta efetuando o fechamento do Siclom e já recebeu o estoque que será acondicionado no local.</v>
      </c>
      <c r="AG1051" s="14">
        <f t="shared" si="1188"/>
        <v>1</v>
      </c>
      <c r="AH1051" s="14">
        <f t="shared" ref="AH1051:AL1051" si="1205">IFERROR(FIND("#",$AF1051,AG1051+1),LEN($AF1051)+1)</f>
        <v>217</v>
      </c>
      <c r="AI1051" s="14">
        <f t="shared" si="1205"/>
        <v>217</v>
      </c>
      <c r="AJ1051" s="14">
        <f t="shared" si="1205"/>
        <v>217</v>
      </c>
      <c r="AK1051" s="14">
        <f t="shared" si="1205"/>
        <v>217</v>
      </c>
      <c r="AL1051" s="14">
        <f t="shared" si="1205"/>
        <v>217</v>
      </c>
      <c r="AM1051" s="14" t="str">
        <f t="shared" si="1136"/>
        <v>Encontrado a prateleira do Kaletra com poucos frascos, questionado quanto a possibilidade de falta do mesmo.  Informou que esta efetuando o fechamento do Siclom e já recebeu o estoque que será acondicionado no local.</v>
      </c>
      <c r="AN1051" s="14" t="str">
        <f t="shared" si="1137"/>
        <v/>
      </c>
      <c r="AO1051" s="14" t="str">
        <f t="shared" si="1138"/>
        <v/>
      </c>
      <c r="AP1051" s="14" t="str">
        <f t="shared" si="1139"/>
        <v/>
      </c>
      <c r="AQ1051" s="14" t="str">
        <f t="shared" si="1140"/>
        <v/>
      </c>
      <c r="AR1051" s="14" t="str">
        <f t="shared" si="1141"/>
        <v/>
      </c>
    </row>
    <row r="1052" spans="1:44" x14ac:dyDescent="0.25">
      <c r="A1052">
        <v>1</v>
      </c>
      <c r="B1052" t="s">
        <v>28</v>
      </c>
      <c r="C1052">
        <v>393107</v>
      </c>
      <c r="D1052" s="40">
        <v>41396.423611111102</v>
      </c>
      <c r="E1052" s="40">
        <v>41396.756944444402</v>
      </c>
      <c r="F1052" s="40">
        <v>41396.715277777803</v>
      </c>
      <c r="G1052" t="s">
        <v>29</v>
      </c>
      <c r="H1052">
        <v>60000012503675</v>
      </c>
      <c r="I1052" t="s">
        <v>668</v>
      </c>
      <c r="J1052" t="s">
        <v>669</v>
      </c>
      <c r="K1052" t="s">
        <v>32</v>
      </c>
      <c r="L1052">
        <v>6</v>
      </c>
      <c r="M1052" t="s">
        <v>33</v>
      </c>
      <c r="N1052">
        <v>60000015461254</v>
      </c>
      <c r="O1052">
        <v>60000016462681</v>
      </c>
      <c r="P1052">
        <v>141647000005537</v>
      </c>
      <c r="R1052" t="s">
        <v>34</v>
      </c>
      <c r="S1052" t="s">
        <v>35</v>
      </c>
      <c r="T1052" t="s">
        <v>36</v>
      </c>
      <c r="W1052" t="s">
        <v>37</v>
      </c>
      <c r="X1052" t="s">
        <v>176</v>
      </c>
      <c r="AC1052" t="s">
        <v>5088</v>
      </c>
      <c r="AD1052" t="s">
        <v>1437</v>
      </c>
      <c r="AE1052" s="14" t="str">
        <f t="shared" si="1177"/>
        <v>#SOL:- Comentou que solicitou a agencia que esta cuidando do PreceptoShip o seu deslocamento até São Paulo de onibus, pois a logistica de avião é complicada para ele, até a gora não recebeu notícia se irá ou não no evento.</v>
      </c>
      <c r="AF1052" s="14" t="str">
        <f t="shared" si="1187"/>
        <v>#SOL:- Comentou que solicitou a agencia que esta cuidando do PreceptoShip o seu deslocamento até São Paulo de onibus, pois a logistica de avião é complicada para ele, até a gora não recebeu notícia se irá ou não no evento.</v>
      </c>
      <c r="AG1052" s="14">
        <f t="shared" si="1188"/>
        <v>1</v>
      </c>
      <c r="AH1052" s="14">
        <f t="shared" ref="AH1052:AL1052" si="1206">IFERROR(FIND("#",$AF1052,AG1052+1),LEN($AF1052)+1)</f>
        <v>223</v>
      </c>
      <c r="AI1052" s="14">
        <f t="shared" si="1206"/>
        <v>223</v>
      </c>
      <c r="AJ1052" s="14">
        <f t="shared" si="1206"/>
        <v>223</v>
      </c>
      <c r="AK1052" s="14">
        <f t="shared" si="1206"/>
        <v>223</v>
      </c>
      <c r="AL1052" s="14">
        <f t="shared" si="1206"/>
        <v>223</v>
      </c>
      <c r="AM1052" s="14" t="str">
        <f t="shared" si="1136"/>
        <v>#SOL:- Comentou que solicitou a agencia que esta cuidando do PreceptoShip o seu deslocamento até São Paulo de onibus, pois a logistica de avião é complicada para ele, até a gora não recebeu notícia se irá ou não no evento.</v>
      </c>
      <c r="AN1052" s="14" t="str">
        <f t="shared" si="1137"/>
        <v/>
      </c>
      <c r="AO1052" s="14" t="str">
        <f t="shared" si="1138"/>
        <v/>
      </c>
      <c r="AP1052" s="14" t="str">
        <f t="shared" si="1139"/>
        <v/>
      </c>
      <c r="AQ1052" s="14" t="str">
        <f t="shared" si="1140"/>
        <v/>
      </c>
      <c r="AR1052" s="14" t="str">
        <f t="shared" si="1141"/>
        <v/>
      </c>
    </row>
    <row r="1053" spans="1:44" x14ac:dyDescent="0.25">
      <c r="A1053">
        <v>1</v>
      </c>
      <c r="B1053" t="s">
        <v>28</v>
      </c>
      <c r="C1053">
        <v>393107</v>
      </c>
      <c r="D1053" s="40">
        <v>41396.423611111102</v>
      </c>
      <c r="E1053" s="40">
        <v>41396.760416666701</v>
      </c>
      <c r="F1053" s="40">
        <v>41396.71875</v>
      </c>
      <c r="G1053" t="s">
        <v>29</v>
      </c>
      <c r="H1053">
        <v>60000012369047</v>
      </c>
      <c r="I1053" t="s">
        <v>671</v>
      </c>
      <c r="J1053" t="s">
        <v>672</v>
      </c>
      <c r="K1053" t="s">
        <v>32</v>
      </c>
      <c r="L1053">
        <v>6</v>
      </c>
      <c r="M1053" t="s">
        <v>33</v>
      </c>
      <c r="N1053">
        <v>60000015461254</v>
      </c>
      <c r="O1053">
        <v>60000016462681</v>
      </c>
      <c r="P1053">
        <v>141647000005544</v>
      </c>
      <c r="R1053" t="s">
        <v>34</v>
      </c>
      <c r="S1053" t="s">
        <v>35</v>
      </c>
      <c r="T1053" t="s">
        <v>36</v>
      </c>
      <c r="W1053" t="s">
        <v>37</v>
      </c>
      <c r="X1053" t="s">
        <v>176</v>
      </c>
      <c r="AC1053" t="s">
        <v>5089</v>
      </c>
      <c r="AD1053" t="s">
        <v>1437</v>
      </c>
      <c r="AE1053" s="14" t="str">
        <f t="shared" si="1177"/>
        <v>#MP:- Elogiou o material escrito pelo Dr. Vidal, ainda mais que foi seu colega de residencia, observando a tabela de score, comentou que esta avaliando seu pacientes antes de iniciar TARV, se houver qualquer indicio de declinicio neurocognitivo, inicia TARV com Kaletra.  Como tem tratado as gestantes da uniodade, comentou que as mesmas não apresentam qualquer evento adversos, comum nos outros pacientes HIV+.</v>
      </c>
      <c r="AF1053" s="14" t="str">
        <f t="shared" si="1187"/>
        <v>#MP:- Elogiou o material escrito pelo Dr. Vidal, ainda mais que foi seu colega de residencia, observando a tabela de score, comentou que esta avaliando seu pacientes antes de iniciar TARV, se houver qualquer indicio de declinicio neurocognitivo, inicia TARV com Kaletra.  Como tem tratado as gestantes da uniodade, comentou que as mesmas não apresentam qualquer evento adversos, comum nos outros pacientes HIV+.</v>
      </c>
      <c r="AG1053" s="14">
        <f t="shared" si="1188"/>
        <v>1</v>
      </c>
      <c r="AH1053" s="14">
        <f t="shared" ref="AH1053:AL1053" si="1207">IFERROR(FIND("#",$AF1053,AG1053+1),LEN($AF1053)+1)</f>
        <v>412</v>
      </c>
      <c r="AI1053" s="14">
        <f t="shared" si="1207"/>
        <v>412</v>
      </c>
      <c r="AJ1053" s="14">
        <f t="shared" si="1207"/>
        <v>412</v>
      </c>
      <c r="AK1053" s="14">
        <f t="shared" si="1207"/>
        <v>412</v>
      </c>
      <c r="AL1053" s="14">
        <f t="shared" si="1207"/>
        <v>412</v>
      </c>
      <c r="AM1053" s="14" t="str">
        <f t="shared" si="1136"/>
        <v>#MP:- Elogiou o material escrito pelo Dr. Vidal, ainda mais que foi seu colega de residencia, observando a tabela de score, comentou que esta avaliando seu pacientes antes de iniciar TARV, se houver qualquer indicio de declinicio neurocognitivo, inicia TARV com Kaletra.  Como tem tratado as gestantes da uniodade, comentou que as mesmas não apresentam qualquer evento adversos, comum nos outros pacientes HIV+.</v>
      </c>
      <c r="AN1053" s="14" t="str">
        <f t="shared" si="1137"/>
        <v/>
      </c>
      <c r="AO1053" s="14" t="str">
        <f t="shared" si="1138"/>
        <v/>
      </c>
      <c r="AP1053" s="14" t="str">
        <f t="shared" si="1139"/>
        <v/>
      </c>
      <c r="AQ1053" s="14" t="str">
        <f t="shared" si="1140"/>
        <v/>
      </c>
      <c r="AR1053" s="14" t="str">
        <f t="shared" si="1141"/>
        <v/>
      </c>
    </row>
    <row r="1054" spans="1:44" x14ac:dyDescent="0.25">
      <c r="A1054">
        <v>1</v>
      </c>
      <c r="B1054" t="s">
        <v>28</v>
      </c>
      <c r="C1054">
        <v>393107</v>
      </c>
      <c r="D1054" s="40">
        <v>41396.340972222199</v>
      </c>
      <c r="E1054" s="40">
        <v>41396.345138888901</v>
      </c>
      <c r="F1054" s="40">
        <v>41396.472916666702</v>
      </c>
      <c r="G1054" t="s">
        <v>29</v>
      </c>
      <c r="H1054">
        <v>60000012587319</v>
      </c>
      <c r="I1054" t="s">
        <v>636</v>
      </c>
      <c r="J1054" t="s">
        <v>637</v>
      </c>
      <c r="K1054" t="s">
        <v>45</v>
      </c>
      <c r="L1054">
        <v>3</v>
      </c>
      <c r="M1054" t="s">
        <v>33</v>
      </c>
      <c r="N1054">
        <v>60000015461254</v>
      </c>
      <c r="O1054">
        <v>60000016462681</v>
      </c>
      <c r="P1054">
        <v>154699000000064</v>
      </c>
      <c r="R1054" t="s">
        <v>34</v>
      </c>
      <c r="S1054" t="s">
        <v>35</v>
      </c>
      <c r="T1054" t="s">
        <v>36</v>
      </c>
      <c r="W1054" t="s">
        <v>37</v>
      </c>
      <c r="X1054" t="s">
        <v>176</v>
      </c>
      <c r="AC1054" t="s">
        <v>2754</v>
      </c>
      <c r="AD1054" t="s">
        <v>1437</v>
      </c>
      <c r="AE1054" s="14" t="str">
        <f t="shared" si="1177"/>
        <v>#MERCADO:- Comentou que trabalhando com a Dra Célia, chegaram a conclusão em diminuir as prescrições do TDF, pois tem apresentado vários casos de DRC com o uso do mesmo.#OBJ:- Como relacionou apenas o TDF com a DRC, lembrei o EuroSida associando o uso do TDF+ATV com alto índice de DRC.</v>
      </c>
      <c r="AF1054" s="14" t="str">
        <f t="shared" si="1187"/>
        <v>#MERCADO:- Comentou que trabalhando com a Dra Célia, chegaram a conclusão em diminuir as prescrições do TDF, pois tem apresentado vários casos de DRC com o uso do mesmo.#OBJ:- Como relacionou apenas o TDF com a DRC, lembrei o EuroSida associando o uso do TDF+ATV com alto índice de DRC.</v>
      </c>
      <c r="AG1054" s="14">
        <f t="shared" si="1188"/>
        <v>1</v>
      </c>
      <c r="AH1054" s="14">
        <f t="shared" ref="AH1054:AL1054" si="1208">IFERROR(FIND("#",$AF1054,AG1054+1),LEN($AF1054)+1)</f>
        <v>170</v>
      </c>
      <c r="AI1054" s="14">
        <f t="shared" si="1208"/>
        <v>287</v>
      </c>
      <c r="AJ1054" s="14">
        <f t="shared" si="1208"/>
        <v>287</v>
      </c>
      <c r="AK1054" s="14">
        <f t="shared" si="1208"/>
        <v>287</v>
      </c>
      <c r="AL1054" s="14">
        <f t="shared" si="1208"/>
        <v>287</v>
      </c>
      <c r="AM1054" s="14" t="str">
        <f t="shared" ref="AM1054:AM1117" si="1209">MID($AF1054,AG1054,IF(AG1054=1,AH1054,(AH1054-AG1054)))</f>
        <v>#MERCADO:- Comentou que trabalhando com a Dra Célia, chegaram a conclusão em diminuir as prescrições do TDF, pois tem apresentado vários casos de DRC com o uso do mesmo.#</v>
      </c>
      <c r="AN1054" s="14" t="str">
        <f t="shared" ref="AN1054:AN1117" si="1210">IF(AH1054=AI1054,"",MID($AF1054,AH1054,AI1054-AH1054))</f>
        <v>#OBJ:- Como relacionou apenas o TDF com a DRC, lembrei o EuroSida associando o uso do TDF+ATV com alto índice de DRC.</v>
      </c>
      <c r="AO1054" s="14" t="str">
        <f t="shared" ref="AO1054:AO1117" si="1211">IF(AI1054=AJ1054,"",MID($AF1054,AI1054,AJ1054-AI1054))</f>
        <v/>
      </c>
      <c r="AP1054" s="14" t="str">
        <f t="shared" ref="AP1054:AP1117" si="1212">IF(AJ1054=AK1054,"",MID($AF1054,AJ1054,AK1054-AJ1054))</f>
        <v/>
      </c>
      <c r="AQ1054" s="14" t="str">
        <f t="shared" ref="AQ1054:AQ1117" si="1213">IF(AK1054=AL1054,"",MID($AF1054,AK1054,AL1054-AK1054))</f>
        <v/>
      </c>
      <c r="AR1054" s="14" t="str">
        <f t="shared" ref="AR1054:AR1117" si="1214">IF(AL1054=AK1054,"",MID($AF1054,AL1054,LEN(AF1054)-AL1054))</f>
        <v/>
      </c>
    </row>
    <row r="1055" spans="1:44" x14ac:dyDescent="0.25">
      <c r="A1055">
        <v>1</v>
      </c>
      <c r="B1055" t="s">
        <v>28</v>
      </c>
      <c r="C1055">
        <v>393107</v>
      </c>
      <c r="D1055" s="40">
        <v>41396.309027777803</v>
      </c>
      <c r="E1055" s="40">
        <v>41366.168055555601</v>
      </c>
      <c r="F1055" s="40">
        <v>41396.472916666702</v>
      </c>
      <c r="G1055" t="s">
        <v>29</v>
      </c>
      <c r="H1055">
        <v>60000012580007</v>
      </c>
      <c r="I1055" t="s">
        <v>2755</v>
      </c>
      <c r="J1055" t="s">
        <v>2756</v>
      </c>
      <c r="K1055" t="s">
        <v>45</v>
      </c>
      <c r="L1055">
        <v>3</v>
      </c>
      <c r="M1055" t="s">
        <v>33</v>
      </c>
      <c r="N1055">
        <v>60000015461254</v>
      </c>
      <c r="O1055">
        <v>60000016462681</v>
      </c>
      <c r="P1055">
        <v>154699000000039</v>
      </c>
      <c r="R1055" t="s">
        <v>34</v>
      </c>
      <c r="S1055" t="s">
        <v>35</v>
      </c>
      <c r="T1055" t="s">
        <v>36</v>
      </c>
      <c r="W1055" t="s">
        <v>37</v>
      </c>
      <c r="X1055" t="s">
        <v>176</v>
      </c>
      <c r="AC1055" t="s">
        <v>2757</v>
      </c>
      <c r="AD1055" t="s">
        <v>1437</v>
      </c>
      <c r="AE1055" s="14" t="str">
        <f t="shared" si="1177"/>
        <v>#MP:- Elogiou a matéria escrita pelo Dr. Vidal, esteve com ele durante o estagio em SP, falou que conhece muito sobre o SNC.</v>
      </c>
      <c r="AF1055" s="14" t="str">
        <f t="shared" si="1187"/>
        <v>#MP:- Elogiou a matéria escrita pelo Dr. Vidal, esteve com ele durante o estagio em SP, falou que conhece muito sobre o SNC.</v>
      </c>
      <c r="AG1055" s="14">
        <f t="shared" si="1188"/>
        <v>1</v>
      </c>
      <c r="AH1055" s="14">
        <f t="shared" ref="AH1055:AL1055" si="1215">IFERROR(FIND("#",$AF1055,AG1055+1),LEN($AF1055)+1)</f>
        <v>125</v>
      </c>
      <c r="AI1055" s="14">
        <f t="shared" si="1215"/>
        <v>125</v>
      </c>
      <c r="AJ1055" s="14">
        <f t="shared" si="1215"/>
        <v>125</v>
      </c>
      <c r="AK1055" s="14">
        <f t="shared" si="1215"/>
        <v>125</v>
      </c>
      <c r="AL1055" s="14">
        <f t="shared" si="1215"/>
        <v>125</v>
      </c>
      <c r="AM1055" s="14" t="str">
        <f t="shared" si="1209"/>
        <v>#MP:- Elogiou a matéria escrita pelo Dr. Vidal, esteve com ele durante o estagio em SP, falou que conhece muito sobre o SNC.</v>
      </c>
      <c r="AN1055" s="14" t="str">
        <f t="shared" si="1210"/>
        <v/>
      </c>
      <c r="AO1055" s="14" t="str">
        <f t="shared" si="1211"/>
        <v/>
      </c>
      <c r="AP1055" s="14" t="str">
        <f t="shared" si="1212"/>
        <v/>
      </c>
      <c r="AQ1055" s="14" t="str">
        <f t="shared" si="1213"/>
        <v/>
      </c>
      <c r="AR1055" s="14" t="str">
        <f t="shared" si="1214"/>
        <v/>
      </c>
    </row>
    <row r="1056" spans="1:44" x14ac:dyDescent="0.25">
      <c r="A1056">
        <v>1</v>
      </c>
      <c r="B1056" t="s">
        <v>28</v>
      </c>
      <c r="C1056">
        <v>393107</v>
      </c>
      <c r="D1056" s="40">
        <v>41393.510416666701</v>
      </c>
      <c r="E1056" s="40">
        <v>41393.724999999999</v>
      </c>
      <c r="F1056" s="40">
        <v>41393.683333333298</v>
      </c>
      <c r="G1056" t="s">
        <v>29</v>
      </c>
      <c r="H1056">
        <v>60000012516563</v>
      </c>
      <c r="I1056" t="s">
        <v>2758</v>
      </c>
      <c r="J1056" t="s">
        <v>2759</v>
      </c>
      <c r="K1056" t="s">
        <v>32</v>
      </c>
      <c r="L1056">
        <v>4</v>
      </c>
      <c r="M1056" t="s">
        <v>33</v>
      </c>
      <c r="N1056">
        <v>60000015461254</v>
      </c>
      <c r="O1056">
        <v>60000016462681</v>
      </c>
      <c r="P1056">
        <v>141647000005181</v>
      </c>
      <c r="R1056" t="s">
        <v>34</v>
      </c>
      <c r="S1056" t="s">
        <v>35</v>
      </c>
      <c r="T1056" t="s">
        <v>36</v>
      </c>
      <c r="W1056" t="s">
        <v>37</v>
      </c>
      <c r="X1056" t="s">
        <v>176</v>
      </c>
      <c r="AC1056" t="s">
        <v>2760</v>
      </c>
      <c r="AD1056" t="s">
        <v>1437</v>
      </c>
      <c r="AE1056" s="14" t="str">
        <f t="shared" si="1177"/>
        <v>#SOL:- Solicitou o cancelamento do patrocínio que havia solicitado para o HEPATOAIDS, pois não poderá participar do evento.</v>
      </c>
      <c r="AF1056" s="14" t="str">
        <f t="shared" si="1187"/>
        <v>#SOL:- Solicitou o cancelamento do patrocínio que havia solicitado para o HEPATOAIDS, pois não poderá participar do evento.</v>
      </c>
      <c r="AG1056" s="14">
        <f t="shared" si="1188"/>
        <v>1</v>
      </c>
      <c r="AH1056" s="14">
        <f t="shared" ref="AH1056:AL1056" si="1216">IFERROR(FIND("#",$AF1056,AG1056+1),LEN($AF1056)+1)</f>
        <v>124</v>
      </c>
      <c r="AI1056" s="14">
        <f t="shared" si="1216"/>
        <v>124</v>
      </c>
      <c r="AJ1056" s="14">
        <f t="shared" si="1216"/>
        <v>124</v>
      </c>
      <c r="AK1056" s="14">
        <f t="shared" si="1216"/>
        <v>124</v>
      </c>
      <c r="AL1056" s="14">
        <f t="shared" si="1216"/>
        <v>124</v>
      </c>
      <c r="AM1056" s="14" t="str">
        <f t="shared" si="1209"/>
        <v>#SOL:- Solicitou o cancelamento do patrocínio que havia solicitado para o HEPATOAIDS, pois não poderá participar do evento.</v>
      </c>
      <c r="AN1056" s="14" t="str">
        <f t="shared" si="1210"/>
        <v/>
      </c>
      <c r="AO1056" s="14" t="str">
        <f t="shared" si="1211"/>
        <v/>
      </c>
      <c r="AP1056" s="14" t="str">
        <f t="shared" si="1212"/>
        <v/>
      </c>
      <c r="AQ1056" s="14" t="str">
        <f t="shared" si="1213"/>
        <v/>
      </c>
      <c r="AR1056" s="14" t="str">
        <f t="shared" si="1214"/>
        <v/>
      </c>
    </row>
    <row r="1057" spans="1:44" x14ac:dyDescent="0.25">
      <c r="A1057">
        <v>1</v>
      </c>
      <c r="B1057" t="s">
        <v>28</v>
      </c>
      <c r="C1057">
        <v>393107</v>
      </c>
      <c r="D1057" s="40">
        <v>41393.479166666701</v>
      </c>
      <c r="E1057" s="40">
        <v>41393.715972222199</v>
      </c>
      <c r="F1057" s="40">
        <v>41393.6743055556</v>
      </c>
      <c r="G1057" t="s">
        <v>29</v>
      </c>
      <c r="H1057">
        <v>60000012475079</v>
      </c>
      <c r="I1057" t="s">
        <v>2761</v>
      </c>
      <c r="J1057" t="s">
        <v>2762</v>
      </c>
      <c r="K1057" t="s">
        <v>32</v>
      </c>
      <c r="L1057">
        <v>4</v>
      </c>
      <c r="M1057" t="s">
        <v>33</v>
      </c>
      <c r="N1057">
        <v>60000015461254</v>
      </c>
      <c r="O1057">
        <v>60000016462681</v>
      </c>
      <c r="P1057">
        <v>141647000005154</v>
      </c>
      <c r="R1057" t="s">
        <v>34</v>
      </c>
      <c r="S1057" t="s">
        <v>35</v>
      </c>
      <c r="T1057" t="s">
        <v>36</v>
      </c>
      <c r="W1057" t="s">
        <v>37</v>
      </c>
      <c r="X1057" t="s">
        <v>176</v>
      </c>
      <c r="AC1057" t="s">
        <v>2763</v>
      </c>
      <c r="AD1057" t="s">
        <v>1437</v>
      </c>
      <c r="AE1057" s="14" t="str">
        <f t="shared" si="1177"/>
        <v>#OBJ:- Comentou que o sabor do Kaletra Solução é muito ruim e que os 0pacientes que ainda não mudaram para comprimido, estão reclamando.  Informei da possibilidade de tentar mudar para o Kaletra Baby, minimizando o reclamação do sabor do solução.</v>
      </c>
      <c r="AF1057" s="14" t="str">
        <f t="shared" si="1187"/>
        <v>#OBJ:- Comentou que o sabor do Kaletra Solução é muito ruim e que os 0pacientes que ainda não mudaram para comprimido, estão reclamando.  Informei da possibilidade de tentar mudar para o Kaletra Baby, minimizando o reclamação do sabor do solução.</v>
      </c>
      <c r="AG1057" s="14">
        <f t="shared" si="1188"/>
        <v>1</v>
      </c>
      <c r="AH1057" s="14">
        <f t="shared" ref="AH1057:AL1057" si="1217">IFERROR(FIND("#",$AF1057,AG1057+1),LEN($AF1057)+1)</f>
        <v>247</v>
      </c>
      <c r="AI1057" s="14">
        <f t="shared" si="1217"/>
        <v>247</v>
      </c>
      <c r="AJ1057" s="14">
        <f t="shared" si="1217"/>
        <v>247</v>
      </c>
      <c r="AK1057" s="14">
        <f t="shared" si="1217"/>
        <v>247</v>
      </c>
      <c r="AL1057" s="14">
        <f t="shared" si="1217"/>
        <v>247</v>
      </c>
      <c r="AM1057" s="14" t="str">
        <f t="shared" si="1209"/>
        <v>#OBJ:- Comentou que o sabor do Kaletra Solução é muito ruim e que os 0pacientes que ainda não mudaram para comprimido, estão reclamando.  Informei da possibilidade de tentar mudar para o Kaletra Baby, minimizando o reclamação do sabor do solução.</v>
      </c>
      <c r="AN1057" s="14" t="str">
        <f t="shared" si="1210"/>
        <v/>
      </c>
      <c r="AO1057" s="14" t="str">
        <f t="shared" si="1211"/>
        <v/>
      </c>
      <c r="AP1057" s="14" t="str">
        <f t="shared" si="1212"/>
        <v/>
      </c>
      <c r="AQ1057" s="14" t="str">
        <f t="shared" si="1213"/>
        <v/>
      </c>
      <c r="AR1057" s="14" t="str">
        <f t="shared" si="1214"/>
        <v/>
      </c>
    </row>
    <row r="1058" spans="1:44" x14ac:dyDescent="0.25">
      <c r="A1058">
        <v>1</v>
      </c>
      <c r="B1058" t="s">
        <v>28</v>
      </c>
      <c r="C1058">
        <v>393107</v>
      </c>
      <c r="D1058" s="40">
        <v>41390.650694444397</v>
      </c>
      <c r="E1058" s="40">
        <v>41390.659027777801</v>
      </c>
      <c r="F1058" s="40">
        <v>41390.617361111101</v>
      </c>
      <c r="G1058" t="s">
        <v>29</v>
      </c>
      <c r="H1058">
        <v>60000012577627</v>
      </c>
      <c r="I1058" t="s">
        <v>624</v>
      </c>
      <c r="J1058" t="s">
        <v>625</v>
      </c>
      <c r="K1058" t="s">
        <v>32</v>
      </c>
      <c r="L1058">
        <v>6</v>
      </c>
      <c r="M1058" t="s">
        <v>33</v>
      </c>
      <c r="N1058">
        <v>60000015461254</v>
      </c>
      <c r="O1058">
        <v>60000016462681</v>
      </c>
      <c r="P1058">
        <v>141647000004907</v>
      </c>
      <c r="R1058" t="s">
        <v>34</v>
      </c>
      <c r="S1058" t="s">
        <v>35</v>
      </c>
      <c r="T1058" t="s">
        <v>36</v>
      </c>
      <c r="W1058" t="s">
        <v>37</v>
      </c>
      <c r="X1058" t="s">
        <v>176</v>
      </c>
      <c r="AC1058" t="s">
        <v>2764</v>
      </c>
      <c r="AD1058" t="s">
        <v>1437</v>
      </c>
      <c r="AE1058" s="14" t="str">
        <f t="shared" si="1177"/>
        <v>#OBJ:- Comentou que deverá desistir de participar do PreceptoShip, pois na semana do evento estará trabalhando no HC de Ribeirão Preto e devido ao Compliance a Abbott não poderá programar a sua saída e chegada por Ribeirão Preto.  Como estará trabalhando no ambulatório do HC de Rib. Preto, vai solicitar algum documento que comprove sua participação no Ambulatório para enviar para a agencia.</v>
      </c>
      <c r="AF1058" s="14" t="str">
        <f t="shared" si="1187"/>
        <v>#OBJ:- Comentou que deverá desistir de participar do PreceptoShip, pois na semana do evento estará trabalhando no HC de Ribeirão Preto e devido ao Compliance a Abbott não poderá programar a sua saída e chegada por Ribeirão Preto.  Como estará trabalhando no ambulatório do HC de Rib. Preto, vai solicitar algum documento que comprove sua participação no Ambulatório para enviar para a agencia.</v>
      </c>
      <c r="AG1058" s="14">
        <f t="shared" si="1188"/>
        <v>1</v>
      </c>
      <c r="AH1058" s="14">
        <f t="shared" ref="AH1058:AL1058" si="1218">IFERROR(FIND("#",$AF1058,AG1058+1),LEN($AF1058)+1)</f>
        <v>394</v>
      </c>
      <c r="AI1058" s="14">
        <f t="shared" si="1218"/>
        <v>394</v>
      </c>
      <c r="AJ1058" s="14">
        <f t="shared" si="1218"/>
        <v>394</v>
      </c>
      <c r="AK1058" s="14">
        <f t="shared" si="1218"/>
        <v>394</v>
      </c>
      <c r="AL1058" s="14">
        <f t="shared" si="1218"/>
        <v>394</v>
      </c>
      <c r="AM1058" s="14" t="str">
        <f t="shared" si="1209"/>
        <v>#OBJ:- Comentou que deverá desistir de participar do PreceptoShip, pois na semana do evento estará trabalhando no HC de Ribeirão Preto e devido ao Compliance a Abbott não poderá programar a sua saída e chegada por Ribeirão Preto.  Como estará trabalhando no ambulatório do HC de Rib. Preto, vai solicitar algum documento que comprove sua participação no Ambulatório para enviar para a agencia.</v>
      </c>
      <c r="AN1058" s="14" t="str">
        <f t="shared" si="1210"/>
        <v/>
      </c>
      <c r="AO1058" s="14" t="str">
        <f t="shared" si="1211"/>
        <v/>
      </c>
      <c r="AP1058" s="14" t="str">
        <f t="shared" si="1212"/>
        <v/>
      </c>
      <c r="AQ1058" s="14" t="str">
        <f t="shared" si="1213"/>
        <v/>
      </c>
      <c r="AR1058" s="14" t="str">
        <f t="shared" si="1214"/>
        <v/>
      </c>
    </row>
    <row r="1059" spans="1:44" x14ac:dyDescent="0.25">
      <c r="A1059">
        <v>1</v>
      </c>
      <c r="B1059" t="s">
        <v>28</v>
      </c>
      <c r="C1059">
        <v>393107</v>
      </c>
      <c r="D1059" s="40">
        <v>41390.475694444402</v>
      </c>
      <c r="E1059" s="40">
        <v>41390.493055555598</v>
      </c>
      <c r="F1059" s="40">
        <v>41390.607638888898</v>
      </c>
      <c r="G1059" t="s">
        <v>29</v>
      </c>
      <c r="H1059">
        <v>60000012326835</v>
      </c>
      <c r="I1059" t="s">
        <v>603</v>
      </c>
      <c r="J1059" t="s">
        <v>604</v>
      </c>
      <c r="K1059" t="s">
        <v>32</v>
      </c>
      <c r="L1059">
        <v>4</v>
      </c>
      <c r="M1059" t="s">
        <v>33</v>
      </c>
      <c r="N1059">
        <v>60000015461254</v>
      </c>
      <c r="O1059">
        <v>60000016462681</v>
      </c>
      <c r="P1059">
        <v>154699000000031</v>
      </c>
      <c r="R1059" t="s">
        <v>34</v>
      </c>
      <c r="S1059" t="s">
        <v>35</v>
      </c>
      <c r="T1059" t="s">
        <v>36</v>
      </c>
      <c r="W1059" t="s">
        <v>37</v>
      </c>
      <c r="AC1059" t="s">
        <v>2765</v>
      </c>
      <c r="AD1059" t="s">
        <v>1437</v>
      </c>
      <c r="AE1059" s="14" t="str">
        <f t="shared" si="1177"/>
        <v>Destaque para alta penetração e efetividade do Kaletra no SNC e flexibilidade posologica com a eficácia a longo prazo.</v>
      </c>
      <c r="AF1059" s="14" t="str">
        <f t="shared" si="1187"/>
        <v>Destaque para alta penetração e efetividade do Kaletra no SNC e flexibilidade posologica com a eficácia a longo prazo.</v>
      </c>
      <c r="AG1059" s="14">
        <f t="shared" si="1188"/>
        <v>1</v>
      </c>
      <c r="AH1059" s="14">
        <f t="shared" ref="AH1059:AL1059" si="1219">IFERROR(FIND("#",$AF1059,AG1059+1),LEN($AF1059)+1)</f>
        <v>119</v>
      </c>
      <c r="AI1059" s="14">
        <f t="shared" si="1219"/>
        <v>119</v>
      </c>
      <c r="AJ1059" s="14">
        <f t="shared" si="1219"/>
        <v>119</v>
      </c>
      <c r="AK1059" s="14">
        <f t="shared" si="1219"/>
        <v>119</v>
      </c>
      <c r="AL1059" s="14">
        <f t="shared" si="1219"/>
        <v>119</v>
      </c>
      <c r="AM1059" s="14" t="str">
        <f t="shared" si="1209"/>
        <v>Destaque para alta penetração e efetividade do Kaletra no SNC e flexibilidade posologica com a eficácia a longo prazo.</v>
      </c>
      <c r="AN1059" s="14" t="str">
        <f t="shared" si="1210"/>
        <v/>
      </c>
      <c r="AO1059" s="14" t="str">
        <f t="shared" si="1211"/>
        <v/>
      </c>
      <c r="AP1059" s="14" t="str">
        <f t="shared" si="1212"/>
        <v/>
      </c>
      <c r="AQ1059" s="14" t="str">
        <f t="shared" si="1213"/>
        <v/>
      </c>
      <c r="AR1059" s="14" t="str">
        <f t="shared" si="1214"/>
        <v/>
      </c>
    </row>
    <row r="1060" spans="1:44" x14ac:dyDescent="0.25">
      <c r="A1060">
        <v>1</v>
      </c>
      <c r="B1060" t="s">
        <v>28</v>
      </c>
      <c r="C1060">
        <v>393107</v>
      </c>
      <c r="D1060" s="40">
        <v>41390.435416666704</v>
      </c>
      <c r="E1060" s="40">
        <v>41390.4375</v>
      </c>
      <c r="F1060" s="40">
        <v>41390.449999999997</v>
      </c>
      <c r="G1060" t="s">
        <v>29</v>
      </c>
      <c r="H1060">
        <v>60000012336703</v>
      </c>
      <c r="I1060" t="s">
        <v>606</v>
      </c>
      <c r="J1060" t="s">
        <v>607</v>
      </c>
      <c r="K1060" t="s">
        <v>32</v>
      </c>
      <c r="L1060">
        <v>6</v>
      </c>
      <c r="M1060" t="s">
        <v>33</v>
      </c>
      <c r="N1060">
        <v>60000015461254</v>
      </c>
      <c r="O1060">
        <v>60000016462681</v>
      </c>
      <c r="P1060">
        <v>154699000000024</v>
      </c>
      <c r="R1060" t="s">
        <v>34</v>
      </c>
      <c r="S1060" t="s">
        <v>35</v>
      </c>
      <c r="T1060" t="s">
        <v>36</v>
      </c>
      <c r="W1060" t="s">
        <v>37</v>
      </c>
      <c r="AC1060" t="s">
        <v>2766</v>
      </c>
      <c r="AD1060" t="s">
        <v>1437</v>
      </c>
      <c r="AE1060" s="14" t="str">
        <f t="shared" si="1177"/>
        <v>#SOL:- Reclamou que a Abbott não tem feito eventos na região, solicitou programar palestra para os médicos que atendem na região de aracatuba.</v>
      </c>
      <c r="AF1060" s="14" t="str">
        <f t="shared" si="1187"/>
        <v>#SOL:- Reclamou que a Abbott não tem feito eventos na região, solicitou programar palestra para os médicos que atendem na região de aracatuba.</v>
      </c>
      <c r="AG1060" s="14">
        <f t="shared" si="1188"/>
        <v>1</v>
      </c>
      <c r="AH1060" s="14">
        <f t="shared" ref="AH1060:AL1060" si="1220">IFERROR(FIND("#",$AF1060,AG1060+1),LEN($AF1060)+1)</f>
        <v>143</v>
      </c>
      <c r="AI1060" s="14">
        <f t="shared" si="1220"/>
        <v>143</v>
      </c>
      <c r="AJ1060" s="14">
        <f t="shared" si="1220"/>
        <v>143</v>
      </c>
      <c r="AK1060" s="14">
        <f t="shared" si="1220"/>
        <v>143</v>
      </c>
      <c r="AL1060" s="14">
        <f t="shared" si="1220"/>
        <v>143</v>
      </c>
      <c r="AM1060" s="14" t="str">
        <f t="shared" si="1209"/>
        <v>#SOL:- Reclamou que a Abbott não tem feito eventos na região, solicitou programar palestra para os médicos que atendem na região de aracatuba.</v>
      </c>
      <c r="AN1060" s="14" t="str">
        <f t="shared" si="1210"/>
        <v/>
      </c>
      <c r="AO1060" s="14" t="str">
        <f t="shared" si="1211"/>
        <v/>
      </c>
      <c r="AP1060" s="14" t="str">
        <f t="shared" si="1212"/>
        <v/>
      </c>
      <c r="AQ1060" s="14" t="str">
        <f t="shared" si="1213"/>
        <v/>
      </c>
      <c r="AR1060" s="14" t="str">
        <f t="shared" si="1214"/>
        <v/>
      </c>
    </row>
    <row r="1061" spans="1:44" x14ac:dyDescent="0.25">
      <c r="A1061">
        <v>1</v>
      </c>
      <c r="B1061" t="s">
        <v>28</v>
      </c>
      <c r="C1061">
        <v>393107</v>
      </c>
      <c r="D1061" s="40">
        <v>41390.390277777798</v>
      </c>
      <c r="E1061" s="40">
        <v>41390.392361111102</v>
      </c>
      <c r="F1061" s="40">
        <v>41390.449999999997</v>
      </c>
      <c r="G1061" t="s">
        <v>110</v>
      </c>
      <c r="H1061">
        <v>60000016840314</v>
      </c>
      <c r="J1061" t="s">
        <v>2767</v>
      </c>
      <c r="K1061" t="s">
        <v>631</v>
      </c>
      <c r="M1061" t="s">
        <v>33</v>
      </c>
      <c r="N1061">
        <v>60000015461254</v>
      </c>
      <c r="O1061">
        <v>60000016462681</v>
      </c>
      <c r="P1061">
        <v>154699000000017</v>
      </c>
      <c r="R1061" t="s">
        <v>34</v>
      </c>
      <c r="S1061" t="s">
        <v>35</v>
      </c>
      <c r="T1061" t="s">
        <v>36</v>
      </c>
      <c r="W1061" t="s">
        <v>37</v>
      </c>
      <c r="X1061" t="s">
        <v>176</v>
      </c>
      <c r="AC1061" t="s">
        <v>2768</v>
      </c>
      <c r="AD1061" t="s">
        <v>1437</v>
      </c>
      <c r="AE1061" s="14" t="str">
        <f t="shared" si="1177"/>
        <v>#MERCADO:- Comentou que Dr. Daniel aumentou as prescrições do Kaletra.</v>
      </c>
      <c r="AF1061" s="14" t="str">
        <f t="shared" si="1187"/>
        <v>#MERCADO:- Comentou que Dr. Daniel aumentou as prescrições do Kaletra.</v>
      </c>
      <c r="AG1061" s="14">
        <f t="shared" si="1188"/>
        <v>1</v>
      </c>
      <c r="AH1061" s="14">
        <f t="shared" ref="AH1061:AL1061" si="1221">IFERROR(FIND("#",$AF1061,AG1061+1),LEN($AF1061)+1)</f>
        <v>71</v>
      </c>
      <c r="AI1061" s="14">
        <f t="shared" si="1221"/>
        <v>71</v>
      </c>
      <c r="AJ1061" s="14">
        <f t="shared" si="1221"/>
        <v>71</v>
      </c>
      <c r="AK1061" s="14">
        <f t="shared" si="1221"/>
        <v>71</v>
      </c>
      <c r="AL1061" s="14">
        <f t="shared" si="1221"/>
        <v>71</v>
      </c>
      <c r="AM1061" s="14" t="str">
        <f t="shared" si="1209"/>
        <v>#MERCADO:- Comentou que Dr. Daniel aumentou as prescrições do Kaletra.</v>
      </c>
      <c r="AN1061" s="14" t="str">
        <f t="shared" si="1210"/>
        <v/>
      </c>
      <c r="AO1061" s="14" t="str">
        <f t="shared" si="1211"/>
        <v/>
      </c>
      <c r="AP1061" s="14" t="str">
        <f t="shared" si="1212"/>
        <v/>
      </c>
      <c r="AQ1061" s="14" t="str">
        <f t="shared" si="1213"/>
        <v/>
      </c>
      <c r="AR1061" s="14" t="str">
        <f t="shared" si="1214"/>
        <v/>
      </c>
    </row>
    <row r="1062" spans="1:44" x14ac:dyDescent="0.25">
      <c r="A1062">
        <v>1</v>
      </c>
      <c r="B1062" t="s">
        <v>28</v>
      </c>
      <c r="C1062">
        <v>393107</v>
      </c>
      <c r="D1062" s="40">
        <v>41389.583333333299</v>
      </c>
      <c r="E1062" s="40">
        <v>41389.736111111102</v>
      </c>
      <c r="F1062" s="40">
        <v>41389.694444444402</v>
      </c>
      <c r="G1062" t="s">
        <v>29</v>
      </c>
      <c r="H1062">
        <v>60000012292599</v>
      </c>
      <c r="I1062" t="s">
        <v>2769</v>
      </c>
      <c r="J1062" t="s">
        <v>2770</v>
      </c>
      <c r="K1062" t="s">
        <v>32</v>
      </c>
      <c r="L1062">
        <v>6</v>
      </c>
      <c r="M1062" t="s">
        <v>33</v>
      </c>
      <c r="N1062">
        <v>60000015461254</v>
      </c>
      <c r="O1062">
        <v>60000016462681</v>
      </c>
      <c r="P1062">
        <v>141647000004739</v>
      </c>
      <c r="R1062" t="s">
        <v>34</v>
      </c>
      <c r="S1062" t="s">
        <v>35</v>
      </c>
      <c r="T1062" t="s">
        <v>36</v>
      </c>
      <c r="W1062" t="s">
        <v>37</v>
      </c>
      <c r="AC1062" t="s">
        <v>2771</v>
      </c>
      <c r="AD1062" t="s">
        <v>1437</v>
      </c>
      <c r="AE1062" s="14" t="str">
        <f t="shared" si="1177"/>
        <v>Destaque para benefícios e flexibilidade posologica do Kaletra e segurança para as gestantes.  Agradeceu pela sua indicação para participar do PreceptoShip no ER/CRT</v>
      </c>
      <c r="AF1062" s="14" t="str">
        <f t="shared" si="1187"/>
        <v>Destaque para benefícios e flexibilidade posologica do Kaletra e segurança para as gestantes.  Agradeceu pela sua indicação para participar do PreceptoShip no ER/CRT</v>
      </c>
      <c r="AG1062" s="14">
        <f t="shared" si="1188"/>
        <v>1</v>
      </c>
      <c r="AH1062" s="14">
        <f t="shared" ref="AH1062:AL1062" si="1222">IFERROR(FIND("#",$AF1062,AG1062+1),LEN($AF1062)+1)</f>
        <v>166</v>
      </c>
      <c r="AI1062" s="14">
        <f t="shared" si="1222"/>
        <v>166</v>
      </c>
      <c r="AJ1062" s="14">
        <f t="shared" si="1222"/>
        <v>166</v>
      </c>
      <c r="AK1062" s="14">
        <f t="shared" si="1222"/>
        <v>166</v>
      </c>
      <c r="AL1062" s="14">
        <f t="shared" si="1222"/>
        <v>166</v>
      </c>
      <c r="AM1062" s="14" t="str">
        <f t="shared" si="1209"/>
        <v>Destaque para benefícios e flexibilidade posologica do Kaletra e segurança para as gestantes.  Agradeceu pela sua indicação para participar do PreceptoShip no ER/CRT</v>
      </c>
      <c r="AN1062" s="14" t="str">
        <f t="shared" si="1210"/>
        <v/>
      </c>
      <c r="AO1062" s="14" t="str">
        <f t="shared" si="1211"/>
        <v/>
      </c>
      <c r="AP1062" s="14" t="str">
        <f t="shared" si="1212"/>
        <v/>
      </c>
      <c r="AQ1062" s="14" t="str">
        <f t="shared" si="1213"/>
        <v/>
      </c>
      <c r="AR1062" s="14" t="str">
        <f t="shared" si="1214"/>
        <v/>
      </c>
    </row>
    <row r="1063" spans="1:44" x14ac:dyDescent="0.25">
      <c r="A1063">
        <v>1</v>
      </c>
      <c r="B1063" t="s">
        <v>28</v>
      </c>
      <c r="C1063">
        <v>393107</v>
      </c>
      <c r="D1063" s="40">
        <v>41389.520833333299</v>
      </c>
      <c r="E1063" s="40">
        <v>41389.738888888904</v>
      </c>
      <c r="F1063" s="40">
        <v>41389.697222222203</v>
      </c>
      <c r="G1063" t="s">
        <v>29</v>
      </c>
      <c r="H1063">
        <v>60000012338375</v>
      </c>
      <c r="I1063" t="s">
        <v>2772</v>
      </c>
      <c r="J1063" t="s">
        <v>2773</v>
      </c>
      <c r="K1063" t="s">
        <v>238</v>
      </c>
      <c r="M1063" t="s">
        <v>33</v>
      </c>
      <c r="N1063">
        <v>60000015461254</v>
      </c>
      <c r="O1063">
        <v>60000016462681</v>
      </c>
      <c r="P1063">
        <v>141647000004747</v>
      </c>
      <c r="R1063" t="s">
        <v>34</v>
      </c>
      <c r="S1063" t="s">
        <v>35</v>
      </c>
      <c r="T1063" t="s">
        <v>36</v>
      </c>
      <c r="W1063" t="s">
        <v>176</v>
      </c>
      <c r="X1063" t="s">
        <v>37</v>
      </c>
      <c r="AC1063" t="s">
        <v>2774</v>
      </c>
      <c r="AD1063" t="s">
        <v>1437</v>
      </c>
      <c r="AE1063" s="14" t="str">
        <f t="shared" si="1177"/>
        <v>#SOL:-  Solicitou o trabalho com estudos em crianças e adolescentes, pois há muito não recebe material específico.</v>
      </c>
      <c r="AF1063" s="14" t="str">
        <f t="shared" si="1187"/>
        <v>#SOL:-  Solicitou o trabalho com estudos em crianças e adolescentes, pois há muito não recebe material específico.</v>
      </c>
      <c r="AG1063" s="14">
        <f t="shared" si="1188"/>
        <v>1</v>
      </c>
      <c r="AH1063" s="14">
        <f t="shared" ref="AH1063:AL1063" si="1223">IFERROR(FIND("#",$AF1063,AG1063+1),LEN($AF1063)+1)</f>
        <v>115</v>
      </c>
      <c r="AI1063" s="14">
        <f t="shared" si="1223"/>
        <v>115</v>
      </c>
      <c r="AJ1063" s="14">
        <f t="shared" si="1223"/>
        <v>115</v>
      </c>
      <c r="AK1063" s="14">
        <f t="shared" si="1223"/>
        <v>115</v>
      </c>
      <c r="AL1063" s="14">
        <f t="shared" si="1223"/>
        <v>115</v>
      </c>
      <c r="AM1063" s="14" t="str">
        <f t="shared" si="1209"/>
        <v>#SOL:-  Solicitou o trabalho com estudos em crianças e adolescentes, pois há muito não recebe material específico.</v>
      </c>
      <c r="AN1063" s="14" t="str">
        <f t="shared" si="1210"/>
        <v/>
      </c>
      <c r="AO1063" s="14" t="str">
        <f t="shared" si="1211"/>
        <v/>
      </c>
      <c r="AP1063" s="14" t="str">
        <f t="shared" si="1212"/>
        <v/>
      </c>
      <c r="AQ1063" s="14" t="str">
        <f t="shared" si="1213"/>
        <v/>
      </c>
      <c r="AR1063" s="14" t="str">
        <f t="shared" si="1214"/>
        <v/>
      </c>
    </row>
    <row r="1064" spans="1:44" x14ac:dyDescent="0.25">
      <c r="A1064">
        <v>1</v>
      </c>
      <c r="B1064" t="s">
        <v>28</v>
      </c>
      <c r="C1064">
        <v>393107</v>
      </c>
      <c r="D1064" s="40">
        <v>41389.479166666701</v>
      </c>
      <c r="E1064" s="40">
        <v>41389.7409722222</v>
      </c>
      <c r="F1064" s="40">
        <v>41389.699305555601</v>
      </c>
      <c r="G1064" t="s">
        <v>29</v>
      </c>
      <c r="H1064">
        <v>60000012352383</v>
      </c>
      <c r="I1064" t="s">
        <v>2775</v>
      </c>
      <c r="J1064" t="s">
        <v>2776</v>
      </c>
      <c r="K1064" t="s">
        <v>32</v>
      </c>
      <c r="L1064">
        <v>4</v>
      </c>
      <c r="M1064" t="s">
        <v>33</v>
      </c>
      <c r="N1064">
        <v>60000015461254</v>
      </c>
      <c r="O1064">
        <v>60000016462681</v>
      </c>
      <c r="P1064">
        <v>141647000004755</v>
      </c>
      <c r="R1064" t="s">
        <v>34</v>
      </c>
      <c r="S1064" t="s">
        <v>35</v>
      </c>
      <c r="T1064" t="s">
        <v>36</v>
      </c>
      <c r="W1064" t="s">
        <v>37</v>
      </c>
      <c r="AC1064" t="s">
        <v>2777</v>
      </c>
      <c r="AD1064" t="s">
        <v>1437</v>
      </c>
      <c r="AE1064" s="14" t="str">
        <f t="shared" si="1177"/>
        <v>Comentou que ainda não definiu se será realizado o Simposio de tratamento HIV no final do ano.  Irá informar quando programar.</v>
      </c>
      <c r="AF1064" s="14" t="str">
        <f t="shared" si="1187"/>
        <v>Comentou que ainda não definiu se será realizado o Simposio de tratamento HIV no final do ano.  Irá informar quando programar.</v>
      </c>
      <c r="AG1064" s="14">
        <f t="shared" si="1188"/>
        <v>1</v>
      </c>
      <c r="AH1064" s="14">
        <f t="shared" ref="AH1064:AL1064" si="1224">IFERROR(FIND("#",$AF1064,AG1064+1),LEN($AF1064)+1)</f>
        <v>127</v>
      </c>
      <c r="AI1064" s="14">
        <f t="shared" si="1224"/>
        <v>127</v>
      </c>
      <c r="AJ1064" s="14">
        <f t="shared" si="1224"/>
        <v>127</v>
      </c>
      <c r="AK1064" s="14">
        <f t="shared" si="1224"/>
        <v>127</v>
      </c>
      <c r="AL1064" s="14">
        <f t="shared" si="1224"/>
        <v>127</v>
      </c>
      <c r="AM1064" s="14" t="str">
        <f t="shared" si="1209"/>
        <v>Comentou que ainda não definiu se será realizado o Simposio de tratamento HIV no final do ano.  Irá informar quando programar.</v>
      </c>
      <c r="AN1064" s="14" t="str">
        <f t="shared" si="1210"/>
        <v/>
      </c>
      <c r="AO1064" s="14" t="str">
        <f t="shared" si="1211"/>
        <v/>
      </c>
      <c r="AP1064" s="14" t="str">
        <f t="shared" si="1212"/>
        <v/>
      </c>
      <c r="AQ1064" s="14" t="str">
        <f t="shared" si="1213"/>
        <v/>
      </c>
      <c r="AR1064" s="14" t="str">
        <f t="shared" si="1214"/>
        <v/>
      </c>
    </row>
    <row r="1065" spans="1:44" x14ac:dyDescent="0.25">
      <c r="A1065">
        <v>1</v>
      </c>
      <c r="B1065" t="s">
        <v>28</v>
      </c>
      <c r="C1065">
        <v>393107</v>
      </c>
      <c r="D1065" s="40">
        <v>41388.607638888898</v>
      </c>
      <c r="E1065" s="40">
        <v>41388.750694444403</v>
      </c>
      <c r="F1065" s="40">
        <v>41388.709027777797</v>
      </c>
      <c r="G1065" t="s">
        <v>29</v>
      </c>
      <c r="H1065">
        <v>60000017153858</v>
      </c>
      <c r="I1065" t="s">
        <v>2778</v>
      </c>
      <c r="J1065" t="s">
        <v>2779</v>
      </c>
      <c r="K1065" t="s">
        <v>32</v>
      </c>
      <c r="L1065">
        <v>6</v>
      </c>
      <c r="M1065" t="s">
        <v>33</v>
      </c>
      <c r="N1065">
        <v>60000015461254</v>
      </c>
      <c r="O1065">
        <v>60000016462681</v>
      </c>
      <c r="P1065">
        <v>154699000000005</v>
      </c>
      <c r="R1065" t="s">
        <v>34</v>
      </c>
      <c r="S1065" t="s">
        <v>35</v>
      </c>
      <c r="T1065" t="s">
        <v>36</v>
      </c>
      <c r="W1065" t="s">
        <v>37</v>
      </c>
      <c r="AC1065" t="s">
        <v>2780</v>
      </c>
      <c r="AD1065" t="s">
        <v>1437</v>
      </c>
      <c r="AE1065" s="14" t="str">
        <f t="shared" si="1177"/>
        <v>Destaque para alta penetração no SNC e flexibilidade posologica do Kaletra.</v>
      </c>
      <c r="AF1065" s="14" t="str">
        <f t="shared" si="1187"/>
        <v>Destaque para alta penetração no SNC e flexibilidade posologica do Kaletra.</v>
      </c>
      <c r="AG1065" s="14">
        <f t="shared" si="1188"/>
        <v>1</v>
      </c>
      <c r="AH1065" s="14">
        <f t="shared" ref="AH1065:AL1065" si="1225">IFERROR(FIND("#",$AF1065,AG1065+1),LEN($AF1065)+1)</f>
        <v>76</v>
      </c>
      <c r="AI1065" s="14">
        <f t="shared" si="1225"/>
        <v>76</v>
      </c>
      <c r="AJ1065" s="14">
        <f t="shared" si="1225"/>
        <v>76</v>
      </c>
      <c r="AK1065" s="14">
        <f t="shared" si="1225"/>
        <v>76</v>
      </c>
      <c r="AL1065" s="14">
        <f t="shared" si="1225"/>
        <v>76</v>
      </c>
      <c r="AM1065" s="14" t="str">
        <f t="shared" si="1209"/>
        <v>Destaque para alta penetração no SNC e flexibilidade posologica do Kaletra.</v>
      </c>
      <c r="AN1065" s="14" t="str">
        <f t="shared" si="1210"/>
        <v/>
      </c>
      <c r="AO1065" s="14" t="str">
        <f t="shared" si="1211"/>
        <v/>
      </c>
      <c r="AP1065" s="14" t="str">
        <f t="shared" si="1212"/>
        <v/>
      </c>
      <c r="AQ1065" s="14" t="str">
        <f t="shared" si="1213"/>
        <v/>
      </c>
      <c r="AR1065" s="14" t="str">
        <f t="shared" si="1214"/>
        <v/>
      </c>
    </row>
    <row r="1066" spans="1:44" x14ac:dyDescent="0.25">
      <c r="A1066">
        <v>1</v>
      </c>
      <c r="B1066" t="s">
        <v>28</v>
      </c>
      <c r="C1066">
        <v>393107</v>
      </c>
      <c r="D1066" s="40">
        <v>41388.543055555601</v>
      </c>
      <c r="E1066" s="40">
        <v>41388.5444444444</v>
      </c>
      <c r="F1066" s="40">
        <v>41388.556250000001</v>
      </c>
      <c r="G1066" t="s">
        <v>29</v>
      </c>
      <c r="H1066">
        <v>60000012333115</v>
      </c>
      <c r="I1066" t="s">
        <v>2781</v>
      </c>
      <c r="J1066" t="s">
        <v>2782</v>
      </c>
      <c r="K1066" t="s">
        <v>32</v>
      </c>
      <c r="L1066">
        <v>6</v>
      </c>
      <c r="M1066" t="s">
        <v>33</v>
      </c>
      <c r="N1066">
        <v>60000015461254</v>
      </c>
      <c r="O1066">
        <v>60000016462681</v>
      </c>
      <c r="P1066">
        <v>140180000001221</v>
      </c>
      <c r="R1066" t="s">
        <v>34</v>
      </c>
      <c r="S1066" t="s">
        <v>35</v>
      </c>
      <c r="T1066" t="s">
        <v>36</v>
      </c>
      <c r="W1066" t="s">
        <v>37</v>
      </c>
      <c r="AC1066" t="s">
        <v>2783</v>
      </c>
      <c r="AD1066" t="s">
        <v>1437</v>
      </c>
      <c r="AE1066" s="14" t="str">
        <f t="shared" si="1177"/>
        <v>Destaque para segurança e benefícios do Kaletra para os pacientes.</v>
      </c>
      <c r="AF1066" s="14" t="str">
        <f t="shared" si="1187"/>
        <v>Destaque para segurança e benefícios do Kaletra para os pacientes.</v>
      </c>
      <c r="AG1066" s="14">
        <f t="shared" si="1188"/>
        <v>1</v>
      </c>
      <c r="AH1066" s="14">
        <f t="shared" ref="AH1066:AL1066" si="1226">IFERROR(FIND("#",$AF1066,AG1066+1),LEN($AF1066)+1)</f>
        <v>67</v>
      </c>
      <c r="AI1066" s="14">
        <f t="shared" si="1226"/>
        <v>67</v>
      </c>
      <c r="AJ1066" s="14">
        <f t="shared" si="1226"/>
        <v>67</v>
      </c>
      <c r="AK1066" s="14">
        <f t="shared" si="1226"/>
        <v>67</v>
      </c>
      <c r="AL1066" s="14">
        <f t="shared" si="1226"/>
        <v>67</v>
      </c>
      <c r="AM1066" s="14" t="str">
        <f t="shared" si="1209"/>
        <v>Destaque para segurança e benefícios do Kaletra para os pacientes.</v>
      </c>
      <c r="AN1066" s="14" t="str">
        <f t="shared" si="1210"/>
        <v/>
      </c>
      <c r="AO1066" s="14" t="str">
        <f t="shared" si="1211"/>
        <v/>
      </c>
      <c r="AP1066" s="14" t="str">
        <f t="shared" si="1212"/>
        <v/>
      </c>
      <c r="AQ1066" s="14" t="str">
        <f t="shared" si="1213"/>
        <v/>
      </c>
      <c r="AR1066" s="14" t="str">
        <f t="shared" si="1214"/>
        <v/>
      </c>
    </row>
    <row r="1067" spans="1:44" x14ac:dyDescent="0.25">
      <c r="A1067">
        <v>1</v>
      </c>
      <c r="B1067" t="s">
        <v>28</v>
      </c>
      <c r="C1067">
        <v>393107</v>
      </c>
      <c r="D1067" s="40">
        <v>41388.504166666702</v>
      </c>
      <c r="E1067" s="40">
        <v>41388.505555555603</v>
      </c>
      <c r="F1067" s="40">
        <v>41388.556250000001</v>
      </c>
      <c r="G1067" t="s">
        <v>29</v>
      </c>
      <c r="H1067">
        <v>60000012561415</v>
      </c>
      <c r="I1067" t="s">
        <v>2784</v>
      </c>
      <c r="J1067" t="s">
        <v>2785</v>
      </c>
      <c r="K1067" t="s">
        <v>32</v>
      </c>
      <c r="L1067">
        <v>4</v>
      </c>
      <c r="M1067" t="s">
        <v>33</v>
      </c>
      <c r="N1067">
        <v>60000015461254</v>
      </c>
      <c r="O1067">
        <v>60000016462681</v>
      </c>
      <c r="P1067">
        <v>140180000001214</v>
      </c>
      <c r="R1067" t="s">
        <v>34</v>
      </c>
      <c r="S1067" t="s">
        <v>35</v>
      </c>
      <c r="T1067" t="s">
        <v>36</v>
      </c>
      <c r="W1067" t="s">
        <v>37</v>
      </c>
      <c r="AC1067" t="s">
        <v>2786</v>
      </c>
      <c r="AD1067" t="s">
        <v>1437</v>
      </c>
      <c r="AE1067" s="14" t="str">
        <f t="shared" si="1177"/>
        <v>#OBJ:- Comentou que esta prestando mais atenção em declínio neurocognitivo em seus pacientes, para iniciar TARV.</v>
      </c>
      <c r="AF1067" s="14" t="str">
        <f t="shared" si="1187"/>
        <v>#OBJ:- Comentou que esta prestando mais atenção em declínio neurocognitivo em seus pacientes, para iniciar TARV.</v>
      </c>
      <c r="AG1067" s="14">
        <f t="shared" si="1188"/>
        <v>1</v>
      </c>
      <c r="AH1067" s="14">
        <f t="shared" ref="AH1067:AL1067" si="1227">IFERROR(FIND("#",$AF1067,AG1067+1),LEN($AF1067)+1)</f>
        <v>113</v>
      </c>
      <c r="AI1067" s="14">
        <f t="shared" si="1227"/>
        <v>113</v>
      </c>
      <c r="AJ1067" s="14">
        <f t="shared" si="1227"/>
        <v>113</v>
      </c>
      <c r="AK1067" s="14">
        <f t="shared" si="1227"/>
        <v>113</v>
      </c>
      <c r="AL1067" s="14">
        <f t="shared" si="1227"/>
        <v>113</v>
      </c>
      <c r="AM1067" s="14" t="str">
        <f t="shared" si="1209"/>
        <v>#OBJ:- Comentou que esta prestando mais atenção em declínio neurocognitivo em seus pacientes, para iniciar TARV.</v>
      </c>
      <c r="AN1067" s="14" t="str">
        <f t="shared" si="1210"/>
        <v/>
      </c>
      <c r="AO1067" s="14" t="str">
        <f t="shared" si="1211"/>
        <v/>
      </c>
      <c r="AP1067" s="14" t="str">
        <f t="shared" si="1212"/>
        <v/>
      </c>
      <c r="AQ1067" s="14" t="str">
        <f t="shared" si="1213"/>
        <v/>
      </c>
      <c r="AR1067" s="14" t="str">
        <f t="shared" si="1214"/>
        <v/>
      </c>
    </row>
    <row r="1068" spans="1:44" x14ac:dyDescent="0.25">
      <c r="A1068">
        <v>1</v>
      </c>
      <c r="B1068" t="s">
        <v>28</v>
      </c>
      <c r="C1068">
        <v>393107</v>
      </c>
      <c r="D1068" s="40">
        <v>41388.496527777803</v>
      </c>
      <c r="E1068" s="40">
        <v>41388.503472222197</v>
      </c>
      <c r="F1068" s="40">
        <v>41388.556250000001</v>
      </c>
      <c r="G1068" t="s">
        <v>29</v>
      </c>
      <c r="H1068">
        <v>60000012483707</v>
      </c>
      <c r="I1068" t="s">
        <v>2787</v>
      </c>
      <c r="J1068" t="s">
        <v>2788</v>
      </c>
      <c r="K1068" t="s">
        <v>32</v>
      </c>
      <c r="L1068">
        <v>6</v>
      </c>
      <c r="M1068" t="s">
        <v>33</v>
      </c>
      <c r="N1068">
        <v>60000015461254</v>
      </c>
      <c r="O1068">
        <v>60000016462681</v>
      </c>
      <c r="P1068">
        <v>140180000001207</v>
      </c>
      <c r="R1068" t="s">
        <v>34</v>
      </c>
      <c r="S1068" t="s">
        <v>35</v>
      </c>
      <c r="T1068" t="s">
        <v>36</v>
      </c>
      <c r="W1068" t="s">
        <v>37</v>
      </c>
      <c r="AC1068" t="s">
        <v>2789</v>
      </c>
      <c r="AD1068" t="s">
        <v>1437</v>
      </c>
      <c r="AE1068" s="14" t="str">
        <f t="shared" si="1177"/>
        <v>Comentou que já recebeu contato da agencia para marcar a viagem para sua participação no Preceptoship.</v>
      </c>
      <c r="AF1068" s="14" t="str">
        <f t="shared" si="1187"/>
        <v>Comentou que já recebeu contato da agencia para marcar a viagem para sua participação no Preceptoship.</v>
      </c>
      <c r="AG1068" s="14">
        <f t="shared" si="1188"/>
        <v>1</v>
      </c>
      <c r="AH1068" s="14">
        <f t="shared" ref="AH1068:AL1068" si="1228">IFERROR(FIND("#",$AF1068,AG1068+1),LEN($AF1068)+1)</f>
        <v>103</v>
      </c>
      <c r="AI1068" s="14">
        <f t="shared" si="1228"/>
        <v>103</v>
      </c>
      <c r="AJ1068" s="14">
        <f t="shared" si="1228"/>
        <v>103</v>
      </c>
      <c r="AK1068" s="14">
        <f t="shared" si="1228"/>
        <v>103</v>
      </c>
      <c r="AL1068" s="14">
        <f t="shared" si="1228"/>
        <v>103</v>
      </c>
      <c r="AM1068" s="14" t="str">
        <f t="shared" si="1209"/>
        <v>Comentou que já recebeu contato da agencia para marcar a viagem para sua participação no Preceptoship.</v>
      </c>
      <c r="AN1068" s="14" t="str">
        <f t="shared" si="1210"/>
        <v/>
      </c>
      <c r="AO1068" s="14" t="str">
        <f t="shared" si="1211"/>
        <v/>
      </c>
      <c r="AP1068" s="14" t="str">
        <f t="shared" si="1212"/>
        <v/>
      </c>
      <c r="AQ1068" s="14" t="str">
        <f t="shared" si="1213"/>
        <v/>
      </c>
      <c r="AR1068" s="14" t="str">
        <f t="shared" si="1214"/>
        <v/>
      </c>
    </row>
    <row r="1069" spans="1:44" x14ac:dyDescent="0.25">
      <c r="A1069">
        <v>1</v>
      </c>
      <c r="B1069" t="s">
        <v>28</v>
      </c>
      <c r="C1069">
        <v>393107</v>
      </c>
      <c r="D1069" s="40">
        <v>41388.489583333299</v>
      </c>
      <c r="E1069" s="40">
        <v>41388.502083333296</v>
      </c>
      <c r="F1069" s="40">
        <v>41388.556250000001</v>
      </c>
      <c r="G1069" t="s">
        <v>29</v>
      </c>
      <c r="H1069">
        <v>60000012426943</v>
      </c>
      <c r="I1069" t="s">
        <v>2790</v>
      </c>
      <c r="J1069" t="s">
        <v>2791</v>
      </c>
      <c r="K1069" t="s">
        <v>32</v>
      </c>
      <c r="L1069">
        <v>6</v>
      </c>
      <c r="M1069" t="s">
        <v>33</v>
      </c>
      <c r="N1069">
        <v>60000015461254</v>
      </c>
      <c r="O1069">
        <v>60000016462681</v>
      </c>
      <c r="P1069">
        <v>140180000001199</v>
      </c>
      <c r="R1069" t="s">
        <v>34</v>
      </c>
      <c r="S1069" t="s">
        <v>35</v>
      </c>
      <c r="T1069" t="s">
        <v>36</v>
      </c>
      <c r="W1069" t="s">
        <v>37</v>
      </c>
      <c r="X1069" t="s">
        <v>176</v>
      </c>
      <c r="AC1069" t="s">
        <v>2792</v>
      </c>
      <c r="AD1069" t="s">
        <v>1437</v>
      </c>
      <c r="AE1069" s="14" t="str">
        <f t="shared" si="1177"/>
        <v>Destaque para alta penetração do Kaletra no SNC e segurança para gestantes.</v>
      </c>
      <c r="AF1069" s="14" t="str">
        <f t="shared" si="1187"/>
        <v>Destaque para alta penetração do Kaletra no SNC e segurança para gestantes.</v>
      </c>
      <c r="AG1069" s="14">
        <f t="shared" si="1188"/>
        <v>1</v>
      </c>
      <c r="AH1069" s="14">
        <f t="shared" ref="AH1069:AL1069" si="1229">IFERROR(FIND("#",$AF1069,AG1069+1),LEN($AF1069)+1)</f>
        <v>76</v>
      </c>
      <c r="AI1069" s="14">
        <f t="shared" si="1229"/>
        <v>76</v>
      </c>
      <c r="AJ1069" s="14">
        <f t="shared" si="1229"/>
        <v>76</v>
      </c>
      <c r="AK1069" s="14">
        <f t="shared" si="1229"/>
        <v>76</v>
      </c>
      <c r="AL1069" s="14">
        <f t="shared" si="1229"/>
        <v>76</v>
      </c>
      <c r="AM1069" s="14" t="str">
        <f t="shared" si="1209"/>
        <v>Destaque para alta penetração do Kaletra no SNC e segurança para gestantes.</v>
      </c>
      <c r="AN1069" s="14" t="str">
        <f t="shared" si="1210"/>
        <v/>
      </c>
      <c r="AO1069" s="14" t="str">
        <f t="shared" si="1211"/>
        <v/>
      </c>
      <c r="AP1069" s="14" t="str">
        <f t="shared" si="1212"/>
        <v/>
      </c>
      <c r="AQ1069" s="14" t="str">
        <f t="shared" si="1213"/>
        <v/>
      </c>
      <c r="AR1069" s="14" t="str">
        <f t="shared" si="1214"/>
        <v/>
      </c>
    </row>
    <row r="1070" spans="1:44" x14ac:dyDescent="0.25">
      <c r="A1070">
        <v>1</v>
      </c>
      <c r="B1070" t="s">
        <v>28</v>
      </c>
      <c r="C1070">
        <v>393107</v>
      </c>
      <c r="D1070" s="40">
        <v>41388.421527777798</v>
      </c>
      <c r="E1070" s="40">
        <v>41388.422916666699</v>
      </c>
      <c r="F1070" s="40">
        <v>41388.381944444402</v>
      </c>
      <c r="G1070" t="s">
        <v>110</v>
      </c>
      <c r="H1070">
        <v>60000016840806</v>
      </c>
      <c r="J1070" t="s">
        <v>2793</v>
      </c>
      <c r="K1070" t="s">
        <v>663</v>
      </c>
      <c r="M1070" t="s">
        <v>33</v>
      </c>
      <c r="N1070">
        <v>60000015461254</v>
      </c>
      <c r="O1070">
        <v>60000016462681</v>
      </c>
      <c r="P1070">
        <v>140180000001188</v>
      </c>
      <c r="R1070" t="s">
        <v>34</v>
      </c>
      <c r="S1070" t="s">
        <v>35</v>
      </c>
      <c r="T1070" t="s">
        <v>36</v>
      </c>
      <c r="W1070" t="s">
        <v>37</v>
      </c>
      <c r="AC1070" t="s">
        <v>2794</v>
      </c>
      <c r="AD1070" t="s">
        <v>1437</v>
      </c>
      <c r="AE1070" s="14" t="str">
        <f t="shared" si="1177"/>
        <v>Comentou que esta melhorando a adesão com as reuniões que tem realizado com os pacientes.</v>
      </c>
      <c r="AF1070" s="14" t="str">
        <f t="shared" si="1187"/>
        <v>Comentou que esta melhorando a adesão com as reuniões que tem realizado com os pacientes.</v>
      </c>
      <c r="AG1070" s="14">
        <f t="shared" si="1188"/>
        <v>1</v>
      </c>
      <c r="AH1070" s="14">
        <f t="shared" ref="AH1070:AL1070" si="1230">IFERROR(FIND("#",$AF1070,AG1070+1),LEN($AF1070)+1)</f>
        <v>90</v>
      </c>
      <c r="AI1070" s="14">
        <f t="shared" si="1230"/>
        <v>90</v>
      </c>
      <c r="AJ1070" s="14">
        <f t="shared" si="1230"/>
        <v>90</v>
      </c>
      <c r="AK1070" s="14">
        <f t="shared" si="1230"/>
        <v>90</v>
      </c>
      <c r="AL1070" s="14">
        <f t="shared" si="1230"/>
        <v>90</v>
      </c>
      <c r="AM1070" s="14" t="str">
        <f t="shared" si="1209"/>
        <v>Comentou que esta melhorando a adesão com as reuniões que tem realizado com os pacientes.</v>
      </c>
      <c r="AN1070" s="14" t="str">
        <f t="shared" si="1210"/>
        <v/>
      </c>
      <c r="AO1070" s="14" t="str">
        <f t="shared" si="1211"/>
        <v/>
      </c>
      <c r="AP1070" s="14" t="str">
        <f t="shared" si="1212"/>
        <v/>
      </c>
      <c r="AQ1070" s="14" t="str">
        <f t="shared" si="1213"/>
        <v/>
      </c>
      <c r="AR1070" s="14" t="str">
        <f t="shared" si="1214"/>
        <v/>
      </c>
    </row>
    <row r="1071" spans="1:44" x14ac:dyDescent="0.25">
      <c r="A1071">
        <v>1</v>
      </c>
      <c r="B1071" t="s">
        <v>28</v>
      </c>
      <c r="C1071">
        <v>393107</v>
      </c>
      <c r="D1071" s="40">
        <v>41388.411111111098</v>
      </c>
      <c r="E1071" s="40">
        <v>41388.412499999999</v>
      </c>
      <c r="F1071" s="40">
        <v>41388.379861111098</v>
      </c>
      <c r="G1071" t="s">
        <v>29</v>
      </c>
      <c r="H1071">
        <v>60000012522551</v>
      </c>
      <c r="I1071" t="s">
        <v>2795</v>
      </c>
      <c r="J1071" t="s">
        <v>2796</v>
      </c>
      <c r="K1071" t="s">
        <v>32</v>
      </c>
      <c r="L1071">
        <v>6</v>
      </c>
      <c r="M1071" t="s">
        <v>33</v>
      </c>
      <c r="N1071">
        <v>60000015461254</v>
      </c>
      <c r="O1071">
        <v>60000016462681</v>
      </c>
      <c r="P1071">
        <v>140180000001181</v>
      </c>
      <c r="R1071" t="s">
        <v>34</v>
      </c>
      <c r="S1071" t="s">
        <v>35</v>
      </c>
      <c r="T1071" t="s">
        <v>36</v>
      </c>
      <c r="W1071" t="s">
        <v>37</v>
      </c>
      <c r="AC1071" t="s">
        <v>2797</v>
      </c>
      <c r="AD1071" t="s">
        <v>1437</v>
      </c>
      <c r="AE1071" s="14" t="str">
        <f t="shared" si="1177"/>
        <v>Destaque para flexibilidade posologica do Kaletra e a alta penetração no SNC com baixo índice de eventos adversos.</v>
      </c>
      <c r="AF1071" s="14" t="str">
        <f t="shared" si="1187"/>
        <v>Destaque para flexibilidade posologica do Kaletra e a alta penetração no SNC com baixo índice de eventos adversos.</v>
      </c>
      <c r="AG1071" s="14">
        <f t="shared" si="1188"/>
        <v>1</v>
      </c>
      <c r="AH1071" s="14">
        <f t="shared" ref="AH1071:AL1071" si="1231">IFERROR(FIND("#",$AF1071,AG1071+1),LEN($AF1071)+1)</f>
        <v>115</v>
      </c>
      <c r="AI1071" s="14">
        <f t="shared" si="1231"/>
        <v>115</v>
      </c>
      <c r="AJ1071" s="14">
        <f t="shared" si="1231"/>
        <v>115</v>
      </c>
      <c r="AK1071" s="14">
        <f t="shared" si="1231"/>
        <v>115</v>
      </c>
      <c r="AL1071" s="14">
        <f t="shared" si="1231"/>
        <v>115</v>
      </c>
      <c r="AM1071" s="14" t="str">
        <f t="shared" si="1209"/>
        <v>Destaque para flexibilidade posologica do Kaletra e a alta penetração no SNC com baixo índice de eventos adversos.</v>
      </c>
      <c r="AN1071" s="14" t="str">
        <f t="shared" si="1210"/>
        <v/>
      </c>
      <c r="AO1071" s="14" t="str">
        <f t="shared" si="1211"/>
        <v/>
      </c>
      <c r="AP1071" s="14" t="str">
        <f t="shared" si="1212"/>
        <v/>
      </c>
      <c r="AQ1071" s="14" t="str">
        <f t="shared" si="1213"/>
        <v/>
      </c>
      <c r="AR1071" s="14" t="str">
        <f t="shared" si="1214"/>
        <v/>
      </c>
    </row>
    <row r="1072" spans="1:44" x14ac:dyDescent="0.25">
      <c r="A1072">
        <v>1</v>
      </c>
      <c r="B1072" t="s">
        <v>28</v>
      </c>
      <c r="C1072">
        <v>393107</v>
      </c>
      <c r="D1072" s="40">
        <v>41387.645833333299</v>
      </c>
      <c r="E1072" s="40">
        <v>41387.763888888898</v>
      </c>
      <c r="F1072" s="40">
        <v>41387.722222222197</v>
      </c>
      <c r="G1072" t="s">
        <v>29</v>
      </c>
      <c r="H1072">
        <v>60000012463803</v>
      </c>
      <c r="I1072" t="s">
        <v>619</v>
      </c>
      <c r="J1072" t="s">
        <v>620</v>
      </c>
      <c r="K1072" t="s">
        <v>32</v>
      </c>
      <c r="L1072">
        <v>6</v>
      </c>
      <c r="M1072" t="s">
        <v>33</v>
      </c>
      <c r="N1072">
        <v>60000015461254</v>
      </c>
      <c r="O1072">
        <v>60000016462681</v>
      </c>
      <c r="P1072">
        <v>141647000004521</v>
      </c>
      <c r="R1072" t="s">
        <v>34</v>
      </c>
      <c r="S1072" t="s">
        <v>35</v>
      </c>
      <c r="T1072" t="s">
        <v>36</v>
      </c>
      <c r="W1072" t="s">
        <v>37</v>
      </c>
      <c r="X1072" t="s">
        <v>176</v>
      </c>
      <c r="AC1072" t="s">
        <v>2798</v>
      </c>
      <c r="AD1072" t="s">
        <v>1437</v>
      </c>
      <c r="AE1072" s="14" t="str">
        <f t="shared" si="1177"/>
        <v>#MERCADO:- Comentou que esta fazendo busca ativa para os pacientes que ainda não iniciaram tratamento.</v>
      </c>
      <c r="AF1072" s="14" t="str">
        <f t="shared" si="1187"/>
        <v>#MERCADO:- Comentou que esta fazendo busca ativa para os pacientes que ainda não iniciaram tratamento.</v>
      </c>
      <c r="AG1072" s="14">
        <f t="shared" si="1188"/>
        <v>1</v>
      </c>
      <c r="AH1072" s="14">
        <f t="shared" ref="AH1072:AL1072" si="1232">IFERROR(FIND("#",$AF1072,AG1072+1),LEN($AF1072)+1)</f>
        <v>103</v>
      </c>
      <c r="AI1072" s="14">
        <f t="shared" si="1232"/>
        <v>103</v>
      </c>
      <c r="AJ1072" s="14">
        <f t="shared" si="1232"/>
        <v>103</v>
      </c>
      <c r="AK1072" s="14">
        <f t="shared" si="1232"/>
        <v>103</v>
      </c>
      <c r="AL1072" s="14">
        <f t="shared" si="1232"/>
        <v>103</v>
      </c>
      <c r="AM1072" s="14" t="str">
        <f t="shared" si="1209"/>
        <v>#MERCADO:- Comentou que esta fazendo busca ativa para os pacientes que ainda não iniciaram tratamento.</v>
      </c>
      <c r="AN1072" s="14" t="str">
        <f t="shared" si="1210"/>
        <v/>
      </c>
      <c r="AO1072" s="14" t="str">
        <f t="shared" si="1211"/>
        <v/>
      </c>
      <c r="AP1072" s="14" t="str">
        <f t="shared" si="1212"/>
        <v/>
      </c>
      <c r="AQ1072" s="14" t="str">
        <f t="shared" si="1213"/>
        <v/>
      </c>
      <c r="AR1072" s="14" t="str">
        <f t="shared" si="1214"/>
        <v/>
      </c>
    </row>
    <row r="1073" spans="1:44" x14ac:dyDescent="0.25">
      <c r="A1073">
        <v>1</v>
      </c>
      <c r="B1073" t="s">
        <v>28</v>
      </c>
      <c r="C1073">
        <v>393107</v>
      </c>
      <c r="D1073" s="40">
        <v>41387.454861111102</v>
      </c>
      <c r="E1073" s="40">
        <v>41366.166666666701</v>
      </c>
      <c r="F1073" s="40">
        <v>41387.71875</v>
      </c>
      <c r="G1073" t="s">
        <v>110</v>
      </c>
      <c r="H1073">
        <v>60000016841176</v>
      </c>
      <c r="J1073" t="s">
        <v>2799</v>
      </c>
      <c r="K1073" t="s">
        <v>631</v>
      </c>
      <c r="M1073" t="s">
        <v>33</v>
      </c>
      <c r="N1073">
        <v>60000015461254</v>
      </c>
      <c r="O1073">
        <v>60000016462681</v>
      </c>
      <c r="P1073">
        <v>141647000004511</v>
      </c>
      <c r="R1073" t="s">
        <v>34</v>
      </c>
      <c r="S1073" t="s">
        <v>35</v>
      </c>
      <c r="T1073" t="s">
        <v>36</v>
      </c>
      <c r="W1073" t="s">
        <v>37</v>
      </c>
      <c r="X1073" t="s">
        <v>176</v>
      </c>
      <c r="AC1073" t="s">
        <v>2800</v>
      </c>
      <c r="AD1073" t="s">
        <v>1437</v>
      </c>
      <c r="AE1073" s="14" t="str">
        <f t="shared" si="1177"/>
        <v>Comentou que Dra. Luciano Jorge solicitou levantamento dos pacientes que não estão em tratamento.</v>
      </c>
      <c r="AF1073" s="14" t="str">
        <f t="shared" si="1187"/>
        <v>Comentou que Dra. Luciano Jorge solicitou levantamento dos pacientes que não estão em tratamento.</v>
      </c>
      <c r="AG1073" s="14">
        <f t="shared" si="1188"/>
        <v>1</v>
      </c>
      <c r="AH1073" s="14">
        <f t="shared" ref="AH1073:AL1073" si="1233">IFERROR(FIND("#",$AF1073,AG1073+1),LEN($AF1073)+1)</f>
        <v>98</v>
      </c>
      <c r="AI1073" s="14">
        <f t="shared" si="1233"/>
        <v>98</v>
      </c>
      <c r="AJ1073" s="14">
        <f t="shared" si="1233"/>
        <v>98</v>
      </c>
      <c r="AK1073" s="14">
        <f t="shared" si="1233"/>
        <v>98</v>
      </c>
      <c r="AL1073" s="14">
        <f t="shared" si="1233"/>
        <v>98</v>
      </c>
      <c r="AM1073" s="14" t="str">
        <f t="shared" si="1209"/>
        <v>Comentou que Dra. Luciano Jorge solicitou levantamento dos pacientes que não estão em tratamento.</v>
      </c>
      <c r="AN1073" s="14" t="str">
        <f t="shared" si="1210"/>
        <v/>
      </c>
      <c r="AO1073" s="14" t="str">
        <f t="shared" si="1211"/>
        <v/>
      </c>
      <c r="AP1073" s="14" t="str">
        <f t="shared" si="1212"/>
        <v/>
      </c>
      <c r="AQ1073" s="14" t="str">
        <f t="shared" si="1213"/>
        <v/>
      </c>
      <c r="AR1073" s="14" t="str">
        <f t="shared" si="1214"/>
        <v/>
      </c>
    </row>
    <row r="1074" spans="1:44" x14ac:dyDescent="0.25">
      <c r="A1074">
        <v>1</v>
      </c>
      <c r="B1074" t="s">
        <v>28</v>
      </c>
      <c r="C1074">
        <v>393107</v>
      </c>
      <c r="D1074" s="40">
        <v>41387.395833333299</v>
      </c>
      <c r="E1074" s="40">
        <v>41366.164583333302</v>
      </c>
      <c r="F1074" s="40">
        <v>41387.711805555598</v>
      </c>
      <c r="G1074" t="s">
        <v>110</v>
      </c>
      <c r="H1074">
        <v>60000016841228</v>
      </c>
      <c r="J1074" t="s">
        <v>2801</v>
      </c>
      <c r="K1074" t="s">
        <v>663</v>
      </c>
      <c r="M1074" t="s">
        <v>33</v>
      </c>
      <c r="N1074">
        <v>60000015461254</v>
      </c>
      <c r="O1074">
        <v>60000016462681</v>
      </c>
      <c r="P1074">
        <v>141647000004504</v>
      </c>
      <c r="R1074" t="s">
        <v>34</v>
      </c>
      <c r="S1074" t="s">
        <v>35</v>
      </c>
      <c r="T1074" t="s">
        <v>36</v>
      </c>
      <c r="W1074" t="s">
        <v>37</v>
      </c>
      <c r="X1074" t="s">
        <v>176</v>
      </c>
      <c r="AC1074" t="s">
        <v>2802</v>
      </c>
      <c r="AD1074" t="s">
        <v>1437</v>
      </c>
      <c r="AE1074" s="14" t="str">
        <f t="shared" si="1177"/>
        <v>Comentou que o Ricardo esta enviando o estoque do mês dentro do prazo.</v>
      </c>
      <c r="AF1074" s="14" t="str">
        <f t="shared" si="1187"/>
        <v>Comentou que o Ricardo esta enviando o estoque do mês dentro do prazo.</v>
      </c>
      <c r="AG1074" s="14">
        <f t="shared" si="1188"/>
        <v>1</v>
      </c>
      <c r="AH1074" s="14">
        <f t="shared" ref="AH1074:AL1074" si="1234">IFERROR(FIND("#",$AF1074,AG1074+1),LEN($AF1074)+1)</f>
        <v>71</v>
      </c>
      <c r="AI1074" s="14">
        <f t="shared" si="1234"/>
        <v>71</v>
      </c>
      <c r="AJ1074" s="14">
        <f t="shared" si="1234"/>
        <v>71</v>
      </c>
      <c r="AK1074" s="14">
        <f t="shared" si="1234"/>
        <v>71</v>
      </c>
      <c r="AL1074" s="14">
        <f t="shared" si="1234"/>
        <v>71</v>
      </c>
      <c r="AM1074" s="14" t="str">
        <f t="shared" si="1209"/>
        <v>Comentou que o Ricardo esta enviando o estoque do mês dentro do prazo.</v>
      </c>
      <c r="AN1074" s="14" t="str">
        <f t="shared" si="1210"/>
        <v/>
      </c>
      <c r="AO1074" s="14" t="str">
        <f t="shared" si="1211"/>
        <v/>
      </c>
      <c r="AP1074" s="14" t="str">
        <f t="shared" si="1212"/>
        <v/>
      </c>
      <c r="AQ1074" s="14" t="str">
        <f t="shared" si="1213"/>
        <v/>
      </c>
      <c r="AR1074" s="14" t="str">
        <f t="shared" si="1214"/>
        <v/>
      </c>
    </row>
    <row r="1075" spans="1:44" x14ac:dyDescent="0.25">
      <c r="A1075">
        <v>1</v>
      </c>
      <c r="B1075" t="s">
        <v>28</v>
      </c>
      <c r="C1075">
        <v>393107</v>
      </c>
      <c r="D1075" s="40">
        <v>41387.3125</v>
      </c>
      <c r="E1075" s="40">
        <v>41387.734722222202</v>
      </c>
      <c r="F1075" s="40">
        <v>41387.693055555603</v>
      </c>
      <c r="G1075" t="s">
        <v>29</v>
      </c>
      <c r="H1075">
        <v>60000012373687</v>
      </c>
      <c r="I1075" t="s">
        <v>2803</v>
      </c>
      <c r="J1075" t="s">
        <v>2804</v>
      </c>
      <c r="K1075" t="s">
        <v>32</v>
      </c>
      <c r="L1075">
        <v>6</v>
      </c>
      <c r="M1075" t="s">
        <v>33</v>
      </c>
      <c r="N1075">
        <v>60000015461254</v>
      </c>
      <c r="O1075">
        <v>60000016462681</v>
      </c>
      <c r="P1075">
        <v>141647000004428</v>
      </c>
      <c r="R1075" t="s">
        <v>34</v>
      </c>
      <c r="S1075" t="s">
        <v>35</v>
      </c>
      <c r="T1075" t="s">
        <v>36</v>
      </c>
      <c r="W1075" t="s">
        <v>37</v>
      </c>
      <c r="X1075" t="s">
        <v>176</v>
      </c>
      <c r="AC1075" t="s">
        <v>2805</v>
      </c>
      <c r="AD1075" t="s">
        <v>1437</v>
      </c>
      <c r="AE1075" s="14" t="str">
        <f t="shared" si="1177"/>
        <v>#MERCADO:- Comentou que não tem conseguido fazer busca ativa para trazer os pacientes que se enquadram no Casais SoroDiscortantes, mas se retornarem no tempo de cnsulta irá oferecer o inicio de tratamento.</v>
      </c>
      <c r="AF1075" s="14" t="str">
        <f t="shared" si="1187"/>
        <v>#MERCADO:- Comentou que não tem conseguido fazer busca ativa para trazer os pacientes que se enquadram no Casais SoroDiscortantes, mas se retornarem no tempo de cnsulta irá oferecer o inicio de tratamento.</v>
      </c>
      <c r="AG1075" s="14">
        <f t="shared" si="1188"/>
        <v>1</v>
      </c>
      <c r="AH1075" s="14">
        <f t="shared" ref="AH1075:AL1075" si="1235">IFERROR(FIND("#",$AF1075,AG1075+1),LEN($AF1075)+1)</f>
        <v>206</v>
      </c>
      <c r="AI1075" s="14">
        <f t="shared" si="1235"/>
        <v>206</v>
      </c>
      <c r="AJ1075" s="14">
        <f t="shared" si="1235"/>
        <v>206</v>
      </c>
      <c r="AK1075" s="14">
        <f t="shared" si="1235"/>
        <v>206</v>
      </c>
      <c r="AL1075" s="14">
        <f t="shared" si="1235"/>
        <v>206</v>
      </c>
      <c r="AM1075" s="14" t="str">
        <f t="shared" si="1209"/>
        <v>#MERCADO:- Comentou que não tem conseguido fazer busca ativa para trazer os pacientes que se enquadram no Casais SoroDiscortantes, mas se retornarem no tempo de cnsulta irá oferecer o inicio de tratamento.</v>
      </c>
      <c r="AN1075" s="14" t="str">
        <f t="shared" si="1210"/>
        <v/>
      </c>
      <c r="AO1075" s="14" t="str">
        <f t="shared" si="1211"/>
        <v/>
      </c>
      <c r="AP1075" s="14" t="str">
        <f t="shared" si="1212"/>
        <v/>
      </c>
      <c r="AQ1075" s="14" t="str">
        <f t="shared" si="1213"/>
        <v/>
      </c>
      <c r="AR1075" s="14" t="str">
        <f t="shared" si="1214"/>
        <v/>
      </c>
    </row>
    <row r="1076" spans="1:44" x14ac:dyDescent="0.25">
      <c r="A1076">
        <v>1</v>
      </c>
      <c r="B1076" t="s">
        <v>28</v>
      </c>
      <c r="C1076">
        <v>393107</v>
      </c>
      <c r="D1076" s="40">
        <v>41387.291666666701</v>
      </c>
      <c r="E1076" s="40">
        <v>41387.679166666698</v>
      </c>
      <c r="F1076" s="40">
        <v>41387.637499999997</v>
      </c>
      <c r="G1076" t="s">
        <v>29</v>
      </c>
      <c r="H1076">
        <v>60000012421691</v>
      </c>
      <c r="I1076" t="s">
        <v>648</v>
      </c>
      <c r="J1076" t="s">
        <v>649</v>
      </c>
      <c r="K1076" t="s">
        <v>32</v>
      </c>
      <c r="L1076">
        <v>6</v>
      </c>
      <c r="M1076" t="s">
        <v>33</v>
      </c>
      <c r="N1076">
        <v>60000015461254</v>
      </c>
      <c r="O1076">
        <v>60000016462681</v>
      </c>
      <c r="P1076">
        <v>141647000004395</v>
      </c>
      <c r="R1076" t="s">
        <v>34</v>
      </c>
      <c r="S1076" t="s">
        <v>35</v>
      </c>
      <c r="T1076" t="s">
        <v>36</v>
      </c>
      <c r="W1076" t="s">
        <v>37</v>
      </c>
      <c r="X1076" t="s">
        <v>176</v>
      </c>
      <c r="AC1076" t="s">
        <v>2806</v>
      </c>
      <c r="AD1076" t="s">
        <v>1437</v>
      </c>
      <c r="AE1076" s="14" t="str">
        <f t="shared" si="1177"/>
        <v>#OBJ:- Informado que não será realizado o evento de Infectologia no Chile e efetuado o convite para sua participação no Congresso Brasileiro de Infectologia, que foi aceito de imediato.</v>
      </c>
      <c r="AF1076" s="14" t="str">
        <f t="shared" si="1187"/>
        <v>#OBJ:- Informado que não será realizado o evento de Infectologia no Chile e efetuado o convite para sua participação no Congresso Brasileiro de Infectologia, que foi aceito de imediato.</v>
      </c>
      <c r="AG1076" s="14">
        <f t="shared" si="1188"/>
        <v>1</v>
      </c>
      <c r="AH1076" s="14">
        <f t="shared" ref="AH1076:AL1076" si="1236">IFERROR(FIND("#",$AF1076,AG1076+1),LEN($AF1076)+1)</f>
        <v>186</v>
      </c>
      <c r="AI1076" s="14">
        <f t="shared" si="1236"/>
        <v>186</v>
      </c>
      <c r="AJ1076" s="14">
        <f t="shared" si="1236"/>
        <v>186</v>
      </c>
      <c r="AK1076" s="14">
        <f t="shared" si="1236"/>
        <v>186</v>
      </c>
      <c r="AL1076" s="14">
        <f t="shared" si="1236"/>
        <v>186</v>
      </c>
      <c r="AM1076" s="14" t="str">
        <f t="shared" si="1209"/>
        <v>#OBJ:- Informado que não será realizado o evento de Infectologia no Chile e efetuado o convite para sua participação no Congresso Brasileiro de Infectologia, que foi aceito de imediato.</v>
      </c>
      <c r="AN1076" s="14" t="str">
        <f t="shared" si="1210"/>
        <v/>
      </c>
      <c r="AO1076" s="14" t="str">
        <f t="shared" si="1211"/>
        <v/>
      </c>
      <c r="AP1076" s="14" t="str">
        <f t="shared" si="1212"/>
        <v/>
      </c>
      <c r="AQ1076" s="14" t="str">
        <f t="shared" si="1213"/>
        <v/>
      </c>
      <c r="AR1076" s="14" t="str">
        <f t="shared" si="1214"/>
        <v/>
      </c>
    </row>
    <row r="1077" spans="1:44" x14ac:dyDescent="0.25">
      <c r="A1077">
        <v>1</v>
      </c>
      <c r="B1077" t="s">
        <v>28</v>
      </c>
      <c r="C1077">
        <v>393107</v>
      </c>
      <c r="D1077" s="40">
        <v>41386.541666666701</v>
      </c>
      <c r="E1077" s="40">
        <v>41386.758333333302</v>
      </c>
      <c r="F1077" s="40">
        <v>41386.716666666704</v>
      </c>
      <c r="G1077" t="s">
        <v>29</v>
      </c>
      <c r="H1077">
        <v>60000012335463</v>
      </c>
      <c r="I1077" t="s">
        <v>586</v>
      </c>
      <c r="J1077" t="s">
        <v>587</v>
      </c>
      <c r="K1077" t="s">
        <v>32</v>
      </c>
      <c r="L1077">
        <v>3</v>
      </c>
      <c r="M1077" t="s">
        <v>33</v>
      </c>
      <c r="N1077">
        <v>60000015461254</v>
      </c>
      <c r="O1077">
        <v>60000016462681</v>
      </c>
      <c r="P1077">
        <v>141647000004104</v>
      </c>
      <c r="R1077" t="s">
        <v>34</v>
      </c>
      <c r="S1077" t="s">
        <v>35</v>
      </c>
      <c r="T1077" t="s">
        <v>36</v>
      </c>
      <c r="W1077" t="s">
        <v>37</v>
      </c>
      <c r="X1077" t="s">
        <v>176</v>
      </c>
      <c r="AC1077" t="s">
        <v>2807</v>
      </c>
      <c r="AD1077" t="s">
        <v>1437</v>
      </c>
      <c r="AE1077" s="14" t="str">
        <f t="shared" si="1177"/>
        <v>Comentou que ficará  responsável por organizar o Coffee Break das reuniões de segunda-feira.</v>
      </c>
      <c r="AF1077" s="14" t="str">
        <f t="shared" si="1187"/>
        <v>Comentou que ficará  responsável por organizar o Coffee Break das reuniões de segunda-feira.</v>
      </c>
      <c r="AG1077" s="14">
        <f t="shared" si="1188"/>
        <v>1</v>
      </c>
      <c r="AH1077" s="14">
        <f t="shared" ref="AH1077:AL1077" si="1237">IFERROR(FIND("#",$AF1077,AG1077+1),LEN($AF1077)+1)</f>
        <v>93</v>
      </c>
      <c r="AI1077" s="14">
        <f t="shared" si="1237"/>
        <v>93</v>
      </c>
      <c r="AJ1077" s="14">
        <f t="shared" si="1237"/>
        <v>93</v>
      </c>
      <c r="AK1077" s="14">
        <f t="shared" si="1237"/>
        <v>93</v>
      </c>
      <c r="AL1077" s="14">
        <f t="shared" si="1237"/>
        <v>93</v>
      </c>
      <c r="AM1077" s="14" t="str">
        <f t="shared" si="1209"/>
        <v>Comentou que ficará  responsável por organizar o Coffee Break das reuniões de segunda-feira.</v>
      </c>
      <c r="AN1077" s="14" t="str">
        <f t="shared" si="1210"/>
        <v/>
      </c>
      <c r="AO1077" s="14" t="str">
        <f t="shared" si="1211"/>
        <v/>
      </c>
      <c r="AP1077" s="14" t="str">
        <f t="shared" si="1212"/>
        <v/>
      </c>
      <c r="AQ1077" s="14" t="str">
        <f t="shared" si="1213"/>
        <v/>
      </c>
      <c r="AR1077" s="14" t="str">
        <f t="shared" si="1214"/>
        <v/>
      </c>
    </row>
    <row r="1078" spans="1:44" x14ac:dyDescent="0.25">
      <c r="A1078">
        <v>1</v>
      </c>
      <c r="B1078" t="s">
        <v>28</v>
      </c>
      <c r="C1078">
        <v>393107</v>
      </c>
      <c r="D1078" s="40">
        <v>41386.486111111102</v>
      </c>
      <c r="E1078" s="40">
        <v>41386.519444444399</v>
      </c>
      <c r="F1078" s="40">
        <v>41386.481249999997</v>
      </c>
      <c r="G1078" t="s">
        <v>29</v>
      </c>
      <c r="H1078">
        <v>60000017963840</v>
      </c>
      <c r="I1078" t="s">
        <v>2808</v>
      </c>
      <c r="J1078" t="s">
        <v>2809</v>
      </c>
      <c r="K1078" t="s">
        <v>32</v>
      </c>
      <c r="L1078">
        <v>4</v>
      </c>
      <c r="M1078" t="s">
        <v>33</v>
      </c>
      <c r="N1078">
        <v>60000015461254</v>
      </c>
      <c r="O1078">
        <v>60000016462681</v>
      </c>
      <c r="P1078">
        <v>140180000001159</v>
      </c>
      <c r="R1078" t="s">
        <v>34</v>
      </c>
      <c r="S1078" t="s">
        <v>35</v>
      </c>
      <c r="T1078" t="s">
        <v>36</v>
      </c>
      <c r="W1078" t="s">
        <v>37</v>
      </c>
      <c r="AC1078" t="s">
        <v>2810</v>
      </c>
      <c r="AD1078" t="s">
        <v>1437</v>
      </c>
      <c r="AE1078" s="14" t="str">
        <f t="shared" si="1177"/>
        <v>Destaque para segurança do Kaletra a longo prazo e eventos adversos manejáveis.</v>
      </c>
      <c r="AF1078" s="14" t="str">
        <f t="shared" si="1187"/>
        <v>Destaque para segurança do Kaletra a longo prazo e eventos adversos manejáveis.</v>
      </c>
      <c r="AG1078" s="14">
        <f t="shared" si="1188"/>
        <v>1</v>
      </c>
      <c r="AH1078" s="14">
        <f t="shared" ref="AH1078:AL1078" si="1238">IFERROR(FIND("#",$AF1078,AG1078+1),LEN($AF1078)+1)</f>
        <v>80</v>
      </c>
      <c r="AI1078" s="14">
        <f t="shared" si="1238"/>
        <v>80</v>
      </c>
      <c r="AJ1078" s="14">
        <f t="shared" si="1238"/>
        <v>80</v>
      </c>
      <c r="AK1078" s="14">
        <f t="shared" si="1238"/>
        <v>80</v>
      </c>
      <c r="AL1078" s="14">
        <f t="shared" si="1238"/>
        <v>80</v>
      </c>
      <c r="AM1078" s="14" t="str">
        <f t="shared" si="1209"/>
        <v>Destaque para segurança do Kaletra a longo prazo e eventos adversos manejáveis.</v>
      </c>
      <c r="AN1078" s="14" t="str">
        <f t="shared" si="1210"/>
        <v/>
      </c>
      <c r="AO1078" s="14" t="str">
        <f t="shared" si="1211"/>
        <v/>
      </c>
      <c r="AP1078" s="14" t="str">
        <f t="shared" si="1212"/>
        <v/>
      </c>
      <c r="AQ1078" s="14" t="str">
        <f t="shared" si="1213"/>
        <v/>
      </c>
      <c r="AR1078" s="14" t="str">
        <f t="shared" si="1214"/>
        <v/>
      </c>
    </row>
    <row r="1079" spans="1:44" x14ac:dyDescent="0.25">
      <c r="A1079">
        <v>1</v>
      </c>
      <c r="B1079" t="s">
        <v>28</v>
      </c>
      <c r="C1079">
        <v>393107</v>
      </c>
      <c r="D1079" s="40">
        <v>41386.461805555598</v>
      </c>
      <c r="E1079" s="40">
        <v>41386.512499999997</v>
      </c>
      <c r="F1079" s="40">
        <v>41386.481249999997</v>
      </c>
      <c r="G1079" t="s">
        <v>29</v>
      </c>
      <c r="H1079">
        <v>60000012445419</v>
      </c>
      <c r="I1079" t="s">
        <v>2811</v>
      </c>
      <c r="J1079" t="s">
        <v>2812</v>
      </c>
      <c r="K1079" t="s">
        <v>32</v>
      </c>
      <c r="L1079">
        <v>6</v>
      </c>
      <c r="M1079" t="s">
        <v>33</v>
      </c>
      <c r="N1079">
        <v>60000015461254</v>
      </c>
      <c r="O1079">
        <v>60000016462681</v>
      </c>
      <c r="P1079">
        <v>140180000001152</v>
      </c>
      <c r="R1079" t="s">
        <v>34</v>
      </c>
      <c r="S1079" t="s">
        <v>35</v>
      </c>
      <c r="T1079" t="s">
        <v>36</v>
      </c>
      <c r="W1079" t="s">
        <v>37</v>
      </c>
      <c r="AC1079" t="s">
        <v>2813</v>
      </c>
      <c r="AD1079" t="s">
        <v>1437</v>
      </c>
      <c r="AE1079" s="14" t="str">
        <f t="shared" si="1177"/>
        <v>#OBJ:- Pediu mil desculpas por não ter nos atendido durante o Ambulatorio na quinta-feira.Falou que quando eu precisar ficar mais tempo no Ambulatorio, ela fará um aviso no receituário para minha saída do HC.</v>
      </c>
      <c r="AF1079" s="14" t="str">
        <f t="shared" si="1187"/>
        <v>#OBJ:- Pediu mil desculpas por não ter nos atendido durante o Ambulatorio na quinta-feira.Falou que quando eu precisar ficar mais tempo no Ambulatorio, ela fará um aviso no receituário para minha saída do HC.</v>
      </c>
      <c r="AG1079" s="14">
        <f t="shared" si="1188"/>
        <v>1</v>
      </c>
      <c r="AH1079" s="14">
        <f t="shared" ref="AH1079:AL1079" si="1239">IFERROR(FIND("#",$AF1079,AG1079+1),LEN($AF1079)+1)</f>
        <v>209</v>
      </c>
      <c r="AI1079" s="14">
        <f t="shared" si="1239"/>
        <v>209</v>
      </c>
      <c r="AJ1079" s="14">
        <f t="shared" si="1239"/>
        <v>209</v>
      </c>
      <c r="AK1079" s="14">
        <f t="shared" si="1239"/>
        <v>209</v>
      </c>
      <c r="AL1079" s="14">
        <f t="shared" si="1239"/>
        <v>209</v>
      </c>
      <c r="AM1079" s="14" t="str">
        <f t="shared" si="1209"/>
        <v>#OBJ:- Pediu mil desculpas por não ter nos atendido durante o Ambulatorio na quinta-feira.Falou que quando eu precisar ficar mais tempo no Ambulatorio, ela fará um aviso no receituário para minha saída do HC.</v>
      </c>
      <c r="AN1079" s="14" t="str">
        <f t="shared" si="1210"/>
        <v/>
      </c>
      <c r="AO1079" s="14" t="str">
        <f t="shared" si="1211"/>
        <v/>
      </c>
      <c r="AP1079" s="14" t="str">
        <f t="shared" si="1212"/>
        <v/>
      </c>
      <c r="AQ1079" s="14" t="str">
        <f t="shared" si="1213"/>
        <v/>
      </c>
      <c r="AR1079" s="14" t="str">
        <f t="shared" si="1214"/>
        <v/>
      </c>
    </row>
    <row r="1080" spans="1:44" x14ac:dyDescent="0.25">
      <c r="A1080">
        <v>1</v>
      </c>
      <c r="B1080" t="s">
        <v>28</v>
      </c>
      <c r="C1080">
        <v>393107</v>
      </c>
      <c r="D1080" s="40">
        <v>41383.545138888898</v>
      </c>
      <c r="E1080" s="40">
        <v>41383.807638888902</v>
      </c>
      <c r="F1080" s="40">
        <v>41383.770138888904</v>
      </c>
      <c r="G1080" t="s">
        <v>29</v>
      </c>
      <c r="H1080">
        <v>60000012546963</v>
      </c>
      <c r="I1080" t="s">
        <v>2814</v>
      </c>
      <c r="J1080" t="s">
        <v>2815</v>
      </c>
      <c r="K1080" t="s">
        <v>32</v>
      </c>
      <c r="L1080">
        <v>4</v>
      </c>
      <c r="M1080" t="s">
        <v>33</v>
      </c>
      <c r="N1080">
        <v>60000015461254</v>
      </c>
      <c r="O1080">
        <v>60000016462681</v>
      </c>
      <c r="P1080">
        <v>140180000001135</v>
      </c>
      <c r="R1080" t="s">
        <v>34</v>
      </c>
      <c r="S1080" t="s">
        <v>35</v>
      </c>
      <c r="T1080" t="s">
        <v>61</v>
      </c>
      <c r="W1080" t="s">
        <v>37</v>
      </c>
      <c r="AC1080" t="s">
        <v>2816</v>
      </c>
      <c r="AD1080" t="s">
        <v>1437</v>
      </c>
      <c r="AE1080" s="14" t="str">
        <f t="shared" si="1177"/>
        <v>Destaque para segurança do Kaletra a longo prazo e flexibilidade posologica.</v>
      </c>
      <c r="AF1080" s="14" t="str">
        <f t="shared" si="1187"/>
        <v>Destaque para segurança do Kaletra a longo prazo e flexibilidade posologica.</v>
      </c>
      <c r="AG1080" s="14">
        <f t="shared" si="1188"/>
        <v>1</v>
      </c>
      <c r="AH1080" s="14">
        <f t="shared" ref="AH1080:AL1080" si="1240">IFERROR(FIND("#",$AF1080,AG1080+1),LEN($AF1080)+1)</f>
        <v>77</v>
      </c>
      <c r="AI1080" s="14">
        <f t="shared" si="1240"/>
        <v>77</v>
      </c>
      <c r="AJ1080" s="14">
        <f t="shared" si="1240"/>
        <v>77</v>
      </c>
      <c r="AK1080" s="14">
        <f t="shared" si="1240"/>
        <v>77</v>
      </c>
      <c r="AL1080" s="14">
        <f t="shared" si="1240"/>
        <v>77</v>
      </c>
      <c r="AM1080" s="14" t="str">
        <f t="shared" si="1209"/>
        <v>Destaque para segurança do Kaletra a longo prazo e flexibilidade posologica.</v>
      </c>
      <c r="AN1080" s="14" t="str">
        <f t="shared" si="1210"/>
        <v/>
      </c>
      <c r="AO1080" s="14" t="str">
        <f t="shared" si="1211"/>
        <v/>
      </c>
      <c r="AP1080" s="14" t="str">
        <f t="shared" si="1212"/>
        <v/>
      </c>
      <c r="AQ1080" s="14" t="str">
        <f t="shared" si="1213"/>
        <v/>
      </c>
      <c r="AR1080" s="14" t="str">
        <f t="shared" si="1214"/>
        <v/>
      </c>
    </row>
    <row r="1081" spans="1:44" x14ac:dyDescent="0.25">
      <c r="A1081">
        <v>1</v>
      </c>
      <c r="B1081" t="s">
        <v>28</v>
      </c>
      <c r="C1081">
        <v>393107</v>
      </c>
      <c r="D1081" s="40">
        <v>41383.392361111102</v>
      </c>
      <c r="E1081" s="40">
        <v>41383.804166666698</v>
      </c>
      <c r="F1081" s="40">
        <v>41383.770138888904</v>
      </c>
      <c r="G1081" t="s">
        <v>29</v>
      </c>
      <c r="H1081">
        <v>60000012248807</v>
      </c>
      <c r="I1081" t="s">
        <v>595</v>
      </c>
      <c r="J1081" t="s">
        <v>596</v>
      </c>
      <c r="K1081" t="s">
        <v>32</v>
      </c>
      <c r="L1081">
        <v>6</v>
      </c>
      <c r="M1081" t="s">
        <v>33</v>
      </c>
      <c r="N1081">
        <v>60000015461254</v>
      </c>
      <c r="O1081">
        <v>60000016462681</v>
      </c>
      <c r="P1081">
        <v>140180000001126</v>
      </c>
      <c r="R1081" t="s">
        <v>34</v>
      </c>
      <c r="S1081" t="s">
        <v>35</v>
      </c>
      <c r="T1081" t="s">
        <v>36</v>
      </c>
      <c r="W1081" t="s">
        <v>37</v>
      </c>
      <c r="AC1081" t="s">
        <v>2817</v>
      </c>
      <c r="AD1081" t="s">
        <v>1437</v>
      </c>
      <c r="AE1081" s="14" t="str">
        <f t="shared" si="1177"/>
        <v>#MERCADO:- Comentou que esta com um maior número de pacientes novos na unidade, costumava ficar até 60 dias sem novos pacientes, agora tem iniciado TARV em pelo dois pacientes ao mês.</v>
      </c>
      <c r="AF1081" s="14" t="str">
        <f t="shared" si="1187"/>
        <v>#MERCADO:- Comentou que esta com um maior número de pacientes novos na unidade, costumava ficar até 60 dias sem novos pacientes, agora tem iniciado TARV em pelo dois pacientes ao mês.</v>
      </c>
      <c r="AG1081" s="14">
        <f t="shared" si="1188"/>
        <v>1</v>
      </c>
      <c r="AH1081" s="14">
        <f t="shared" ref="AH1081:AL1081" si="1241">IFERROR(FIND("#",$AF1081,AG1081+1),LEN($AF1081)+1)</f>
        <v>184</v>
      </c>
      <c r="AI1081" s="14">
        <f t="shared" si="1241"/>
        <v>184</v>
      </c>
      <c r="AJ1081" s="14">
        <f t="shared" si="1241"/>
        <v>184</v>
      </c>
      <c r="AK1081" s="14">
        <f t="shared" si="1241"/>
        <v>184</v>
      </c>
      <c r="AL1081" s="14">
        <f t="shared" si="1241"/>
        <v>184</v>
      </c>
      <c r="AM1081" s="14" t="str">
        <f t="shared" si="1209"/>
        <v>#MERCADO:- Comentou que esta com um maior número de pacientes novos na unidade, costumava ficar até 60 dias sem novos pacientes, agora tem iniciado TARV em pelo dois pacientes ao mês.</v>
      </c>
      <c r="AN1081" s="14" t="str">
        <f t="shared" si="1210"/>
        <v/>
      </c>
      <c r="AO1081" s="14" t="str">
        <f t="shared" si="1211"/>
        <v/>
      </c>
      <c r="AP1081" s="14" t="str">
        <f t="shared" si="1212"/>
        <v/>
      </c>
      <c r="AQ1081" s="14" t="str">
        <f t="shared" si="1213"/>
        <v/>
      </c>
      <c r="AR1081" s="14" t="str">
        <f t="shared" si="1214"/>
        <v/>
      </c>
    </row>
    <row r="1082" spans="1:44" x14ac:dyDescent="0.25">
      <c r="A1082">
        <v>1</v>
      </c>
      <c r="B1082" t="s">
        <v>28</v>
      </c>
      <c r="C1082">
        <v>393107</v>
      </c>
      <c r="D1082" s="40">
        <v>41383.371527777803</v>
      </c>
      <c r="E1082" s="40">
        <v>41383.802083333299</v>
      </c>
      <c r="F1082" s="40">
        <v>41383.770138888904</v>
      </c>
      <c r="G1082" t="s">
        <v>110</v>
      </c>
      <c r="H1082">
        <v>60000016840518</v>
      </c>
      <c r="J1082" t="s">
        <v>2818</v>
      </c>
      <c r="K1082" t="s">
        <v>663</v>
      </c>
      <c r="M1082" t="s">
        <v>33</v>
      </c>
      <c r="N1082">
        <v>60000015461254</v>
      </c>
      <c r="O1082">
        <v>60000016462681</v>
      </c>
      <c r="P1082">
        <v>140180000001119</v>
      </c>
      <c r="R1082" t="s">
        <v>34</v>
      </c>
      <c r="S1082" t="s">
        <v>35</v>
      </c>
      <c r="T1082" t="s">
        <v>36</v>
      </c>
      <c r="W1082" t="s">
        <v>37</v>
      </c>
      <c r="X1082" t="s">
        <v>176</v>
      </c>
      <c r="AC1082" t="s">
        <v>2819</v>
      </c>
      <c r="AD1082" t="s">
        <v>1437</v>
      </c>
      <c r="AE1082" s="14" t="str">
        <f t="shared" si="1177"/>
        <v>Destaque para flexibilidade posologica do Kaletra, melhorando a adesão ao tratamento.</v>
      </c>
      <c r="AF1082" s="14" t="str">
        <f t="shared" si="1187"/>
        <v>Destaque para flexibilidade posologica do Kaletra, melhorando a adesão ao tratamento.</v>
      </c>
      <c r="AG1082" s="14">
        <f t="shared" si="1188"/>
        <v>1</v>
      </c>
      <c r="AH1082" s="14">
        <f t="shared" ref="AH1082:AL1082" si="1242">IFERROR(FIND("#",$AF1082,AG1082+1),LEN($AF1082)+1)</f>
        <v>86</v>
      </c>
      <c r="AI1082" s="14">
        <f t="shared" si="1242"/>
        <v>86</v>
      </c>
      <c r="AJ1082" s="14">
        <f t="shared" si="1242"/>
        <v>86</v>
      </c>
      <c r="AK1082" s="14">
        <f t="shared" si="1242"/>
        <v>86</v>
      </c>
      <c r="AL1082" s="14">
        <f t="shared" si="1242"/>
        <v>86</v>
      </c>
      <c r="AM1082" s="14" t="str">
        <f t="shared" si="1209"/>
        <v>Destaque para flexibilidade posologica do Kaletra, melhorando a adesão ao tratamento.</v>
      </c>
      <c r="AN1082" s="14" t="str">
        <f t="shared" si="1210"/>
        <v/>
      </c>
      <c r="AO1082" s="14" t="str">
        <f t="shared" si="1211"/>
        <v/>
      </c>
      <c r="AP1082" s="14" t="str">
        <f t="shared" si="1212"/>
        <v/>
      </c>
      <c r="AQ1082" s="14" t="str">
        <f t="shared" si="1213"/>
        <v/>
      </c>
      <c r="AR1082" s="14" t="str">
        <f t="shared" si="1214"/>
        <v/>
      </c>
    </row>
    <row r="1083" spans="1:44" x14ac:dyDescent="0.25">
      <c r="A1083">
        <v>1</v>
      </c>
      <c r="B1083" t="s">
        <v>28</v>
      </c>
      <c r="C1083">
        <v>393107</v>
      </c>
      <c r="D1083" s="40">
        <v>41382.798611111102</v>
      </c>
      <c r="E1083" s="40">
        <v>41382.801388888904</v>
      </c>
      <c r="F1083" s="40">
        <v>41382.763888888898</v>
      </c>
      <c r="G1083" t="s">
        <v>29</v>
      </c>
      <c r="H1083">
        <v>60000012529075</v>
      </c>
      <c r="I1083" t="s">
        <v>568</v>
      </c>
      <c r="J1083" t="s">
        <v>569</v>
      </c>
      <c r="K1083" t="s">
        <v>32</v>
      </c>
      <c r="L1083">
        <v>4</v>
      </c>
      <c r="M1083" t="s">
        <v>135</v>
      </c>
      <c r="N1083">
        <v>60000015461254</v>
      </c>
      <c r="O1083">
        <v>60000016462681</v>
      </c>
      <c r="P1083">
        <v>140180000001008</v>
      </c>
      <c r="R1083" t="s">
        <v>34</v>
      </c>
      <c r="S1083" t="s">
        <v>35</v>
      </c>
      <c r="T1083" t="s">
        <v>36</v>
      </c>
      <c r="W1083" t="s">
        <v>37</v>
      </c>
      <c r="AC1083" t="s">
        <v>2820</v>
      </c>
      <c r="AD1083" t="s">
        <v>1437</v>
      </c>
      <c r="AE1083" s="14" t="str">
        <f t="shared" si="1177"/>
        <v>#MERCADO:- Comentou que não esta conseguindo prescrever Kaletra em dose única, os pacientes estão preferindo dividir a quantidade de pílulas.</v>
      </c>
      <c r="AF1083" s="14" t="str">
        <f t="shared" si="1187"/>
        <v>#MERCADO:- Comentou que não esta conseguindo prescrever Kaletra em dose única, os pacientes estão preferindo dividir a quantidade de pílulas.</v>
      </c>
      <c r="AG1083" s="14">
        <f t="shared" si="1188"/>
        <v>1</v>
      </c>
      <c r="AH1083" s="14">
        <f t="shared" ref="AH1083:AL1083" si="1243">IFERROR(FIND("#",$AF1083,AG1083+1),LEN($AF1083)+1)</f>
        <v>142</v>
      </c>
      <c r="AI1083" s="14">
        <f t="shared" si="1243"/>
        <v>142</v>
      </c>
      <c r="AJ1083" s="14">
        <f t="shared" si="1243"/>
        <v>142</v>
      </c>
      <c r="AK1083" s="14">
        <f t="shared" si="1243"/>
        <v>142</v>
      </c>
      <c r="AL1083" s="14">
        <f t="shared" si="1243"/>
        <v>142</v>
      </c>
      <c r="AM1083" s="14" t="str">
        <f t="shared" si="1209"/>
        <v>#MERCADO:- Comentou que não esta conseguindo prescrever Kaletra em dose única, os pacientes estão preferindo dividir a quantidade de pílulas.</v>
      </c>
      <c r="AN1083" s="14" t="str">
        <f t="shared" si="1210"/>
        <v/>
      </c>
      <c r="AO1083" s="14" t="str">
        <f t="shared" si="1211"/>
        <v/>
      </c>
      <c r="AP1083" s="14" t="str">
        <f t="shared" si="1212"/>
        <v/>
      </c>
      <c r="AQ1083" s="14" t="str">
        <f t="shared" si="1213"/>
        <v/>
      </c>
      <c r="AR1083" s="14" t="str">
        <f t="shared" si="1214"/>
        <v/>
      </c>
    </row>
    <row r="1084" spans="1:44" x14ac:dyDescent="0.25">
      <c r="A1084">
        <v>1</v>
      </c>
      <c r="B1084" t="s">
        <v>28</v>
      </c>
      <c r="C1084">
        <v>393107</v>
      </c>
      <c r="D1084" s="40">
        <v>41382.510416666701</v>
      </c>
      <c r="E1084" s="40">
        <v>41382.8034722222</v>
      </c>
      <c r="F1084" s="40">
        <v>41382.763888888898</v>
      </c>
      <c r="G1084" t="s">
        <v>110</v>
      </c>
      <c r="H1084">
        <v>60000016840685</v>
      </c>
      <c r="J1084" t="s">
        <v>2821</v>
      </c>
      <c r="K1084" t="s">
        <v>631</v>
      </c>
      <c r="M1084" t="s">
        <v>33</v>
      </c>
      <c r="N1084">
        <v>60000015461254</v>
      </c>
      <c r="O1084">
        <v>60000016462681</v>
      </c>
      <c r="P1084">
        <v>140180000001015</v>
      </c>
      <c r="R1084" t="s">
        <v>34</v>
      </c>
      <c r="S1084" t="s">
        <v>35</v>
      </c>
      <c r="T1084" t="s">
        <v>36</v>
      </c>
      <c r="W1084" t="s">
        <v>37</v>
      </c>
      <c r="AC1084" t="s">
        <v>2822</v>
      </c>
      <c r="AD1084" t="s">
        <v>1437</v>
      </c>
      <c r="AE1084" s="14" t="str">
        <f t="shared" si="1177"/>
        <v>Comentou que esta com estoque de Kaletra suficiente para 45 dias.</v>
      </c>
      <c r="AF1084" s="14" t="str">
        <f t="shared" si="1187"/>
        <v>Comentou que esta com estoque de Kaletra suficiente para 45 dias.</v>
      </c>
      <c r="AG1084" s="14">
        <f t="shared" si="1188"/>
        <v>1</v>
      </c>
      <c r="AH1084" s="14">
        <f t="shared" ref="AH1084:AL1084" si="1244">IFERROR(FIND("#",$AF1084,AG1084+1),LEN($AF1084)+1)</f>
        <v>66</v>
      </c>
      <c r="AI1084" s="14">
        <f t="shared" si="1244"/>
        <v>66</v>
      </c>
      <c r="AJ1084" s="14">
        <f t="shared" si="1244"/>
        <v>66</v>
      </c>
      <c r="AK1084" s="14">
        <f t="shared" si="1244"/>
        <v>66</v>
      </c>
      <c r="AL1084" s="14">
        <f t="shared" si="1244"/>
        <v>66</v>
      </c>
      <c r="AM1084" s="14" t="str">
        <f t="shared" si="1209"/>
        <v>Comentou que esta com estoque de Kaletra suficiente para 45 dias.</v>
      </c>
      <c r="AN1084" s="14" t="str">
        <f t="shared" si="1210"/>
        <v/>
      </c>
      <c r="AO1084" s="14" t="str">
        <f t="shared" si="1211"/>
        <v/>
      </c>
      <c r="AP1084" s="14" t="str">
        <f t="shared" si="1212"/>
        <v/>
      </c>
      <c r="AQ1084" s="14" t="str">
        <f t="shared" si="1213"/>
        <v/>
      </c>
      <c r="AR1084" s="14" t="str">
        <f t="shared" si="1214"/>
        <v/>
      </c>
    </row>
    <row r="1085" spans="1:44" x14ac:dyDescent="0.25">
      <c r="A1085">
        <v>1</v>
      </c>
      <c r="B1085" t="s">
        <v>28</v>
      </c>
      <c r="C1085">
        <v>393107</v>
      </c>
      <c r="D1085" s="40">
        <v>41381.476388888899</v>
      </c>
      <c r="E1085" s="40">
        <v>41381.479861111096</v>
      </c>
      <c r="F1085" s="40">
        <v>41381.662499999999</v>
      </c>
      <c r="G1085" t="s">
        <v>29</v>
      </c>
      <c r="H1085">
        <v>60000012548967</v>
      </c>
      <c r="I1085" t="s">
        <v>2823</v>
      </c>
      <c r="J1085" t="s">
        <v>2824</v>
      </c>
      <c r="K1085" t="s">
        <v>32</v>
      </c>
      <c r="L1085">
        <v>3</v>
      </c>
      <c r="M1085" t="s">
        <v>135</v>
      </c>
      <c r="N1085">
        <v>60000015461254</v>
      </c>
      <c r="O1085">
        <v>60000016462681</v>
      </c>
      <c r="P1085">
        <v>140180000000996</v>
      </c>
      <c r="R1085" t="s">
        <v>34</v>
      </c>
      <c r="S1085" t="s">
        <v>35</v>
      </c>
      <c r="T1085" t="s">
        <v>36</v>
      </c>
      <c r="W1085" t="s">
        <v>37</v>
      </c>
      <c r="AC1085" t="s">
        <v>2825</v>
      </c>
      <c r="AD1085" t="s">
        <v>1437</v>
      </c>
      <c r="AE1085" s="14" t="str">
        <f t="shared" si="1177"/>
        <v>#OBJ:- comentou que não tem utilizado dose única do Kaletra, pois não esta acostumada a esta posologia.Comentei que os pacientes tem se adaptado melhor tomando junto ao jantar.</v>
      </c>
      <c r="AF1085" s="14" t="str">
        <f t="shared" si="1187"/>
        <v>#OBJ:- comentou que não tem utilizado dose única do Kaletra, pois não esta acostumada a esta posologia.Comentei que os pacientes tem se adaptado melhor tomando junto ao jantar.</v>
      </c>
      <c r="AG1085" s="14">
        <f t="shared" si="1188"/>
        <v>1</v>
      </c>
      <c r="AH1085" s="14">
        <f t="shared" ref="AH1085:AL1085" si="1245">IFERROR(FIND("#",$AF1085,AG1085+1),LEN($AF1085)+1)</f>
        <v>177</v>
      </c>
      <c r="AI1085" s="14">
        <f t="shared" si="1245"/>
        <v>177</v>
      </c>
      <c r="AJ1085" s="14">
        <f t="shared" si="1245"/>
        <v>177</v>
      </c>
      <c r="AK1085" s="14">
        <f t="shared" si="1245"/>
        <v>177</v>
      </c>
      <c r="AL1085" s="14">
        <f t="shared" si="1245"/>
        <v>177</v>
      </c>
      <c r="AM1085" s="14" t="str">
        <f t="shared" si="1209"/>
        <v>#OBJ:- comentou que não tem utilizado dose única do Kaletra, pois não esta acostumada a esta posologia.Comentei que os pacientes tem se adaptado melhor tomando junto ao jantar.</v>
      </c>
      <c r="AN1085" s="14" t="str">
        <f t="shared" si="1210"/>
        <v/>
      </c>
      <c r="AO1085" s="14" t="str">
        <f t="shared" si="1211"/>
        <v/>
      </c>
      <c r="AP1085" s="14" t="str">
        <f t="shared" si="1212"/>
        <v/>
      </c>
      <c r="AQ1085" s="14" t="str">
        <f t="shared" si="1213"/>
        <v/>
      </c>
      <c r="AR1085" s="14" t="str">
        <f t="shared" si="1214"/>
        <v/>
      </c>
    </row>
    <row r="1086" spans="1:44" x14ac:dyDescent="0.25">
      <c r="A1086">
        <v>1</v>
      </c>
      <c r="B1086" t="s">
        <v>28</v>
      </c>
      <c r="C1086">
        <v>393107</v>
      </c>
      <c r="D1086" s="40">
        <v>41381.461111111101</v>
      </c>
      <c r="E1086" s="40">
        <v>41381.463194444397</v>
      </c>
      <c r="F1086" s="40">
        <v>41381.662499999999</v>
      </c>
      <c r="G1086" t="s">
        <v>110</v>
      </c>
      <c r="H1086">
        <v>60000016841321</v>
      </c>
      <c r="J1086" t="s">
        <v>2826</v>
      </c>
      <c r="K1086" t="s">
        <v>631</v>
      </c>
      <c r="M1086" t="s">
        <v>135</v>
      </c>
      <c r="N1086">
        <v>60000015461254</v>
      </c>
      <c r="O1086">
        <v>60000016462681</v>
      </c>
      <c r="P1086">
        <v>140180000000967</v>
      </c>
      <c r="R1086" t="s">
        <v>34</v>
      </c>
      <c r="S1086" t="s">
        <v>35</v>
      </c>
      <c r="T1086" t="s">
        <v>36</v>
      </c>
      <c r="W1086" t="s">
        <v>37</v>
      </c>
      <c r="X1086" t="s">
        <v>176</v>
      </c>
      <c r="AC1086" t="s">
        <v>2827</v>
      </c>
      <c r="AD1086" t="s">
        <v>1437</v>
      </c>
      <c r="AE1086" s="14" t="str">
        <f t="shared" si="1177"/>
        <v>#MERCADO:- Informou que 06 pacientes iniciaram terapia em março.</v>
      </c>
      <c r="AF1086" s="14" t="str">
        <f t="shared" si="1187"/>
        <v>#MERCADO:- Informou que 06 pacientes iniciaram terapia em março.</v>
      </c>
      <c r="AG1086" s="14">
        <f t="shared" si="1188"/>
        <v>1</v>
      </c>
      <c r="AH1086" s="14">
        <f t="shared" ref="AH1086:AL1086" si="1246">IFERROR(FIND("#",$AF1086,AG1086+1),LEN($AF1086)+1)</f>
        <v>65</v>
      </c>
      <c r="AI1086" s="14">
        <f t="shared" si="1246"/>
        <v>65</v>
      </c>
      <c r="AJ1086" s="14">
        <f t="shared" si="1246"/>
        <v>65</v>
      </c>
      <c r="AK1086" s="14">
        <f t="shared" si="1246"/>
        <v>65</v>
      </c>
      <c r="AL1086" s="14">
        <f t="shared" si="1246"/>
        <v>65</v>
      </c>
      <c r="AM1086" s="14" t="str">
        <f t="shared" si="1209"/>
        <v>#MERCADO:- Informou que 06 pacientes iniciaram terapia em março.</v>
      </c>
      <c r="AN1086" s="14" t="str">
        <f t="shared" si="1210"/>
        <v/>
      </c>
      <c r="AO1086" s="14" t="str">
        <f t="shared" si="1211"/>
        <v/>
      </c>
      <c r="AP1086" s="14" t="str">
        <f t="shared" si="1212"/>
        <v/>
      </c>
      <c r="AQ1086" s="14" t="str">
        <f t="shared" si="1213"/>
        <v/>
      </c>
      <c r="AR1086" s="14" t="str">
        <f t="shared" si="1214"/>
        <v/>
      </c>
    </row>
    <row r="1087" spans="1:44" x14ac:dyDescent="0.25">
      <c r="A1087">
        <v>1</v>
      </c>
      <c r="B1087" t="s">
        <v>28</v>
      </c>
      <c r="C1087">
        <v>393107</v>
      </c>
      <c r="D1087" s="40">
        <v>41381.447916666701</v>
      </c>
      <c r="E1087" s="40">
        <v>41381.469444444403</v>
      </c>
      <c r="F1087" s="40">
        <v>41381.662499999999</v>
      </c>
      <c r="G1087" t="s">
        <v>29</v>
      </c>
      <c r="H1087">
        <v>60000012561415</v>
      </c>
      <c r="I1087" t="s">
        <v>2784</v>
      </c>
      <c r="J1087" t="s">
        <v>2785</v>
      </c>
      <c r="K1087" t="s">
        <v>32</v>
      </c>
      <c r="L1087">
        <v>4</v>
      </c>
      <c r="M1087" t="s">
        <v>135</v>
      </c>
      <c r="N1087">
        <v>60000015461254</v>
      </c>
      <c r="O1087">
        <v>60000016462681</v>
      </c>
      <c r="P1087">
        <v>140180000000989</v>
      </c>
      <c r="R1087" t="s">
        <v>34</v>
      </c>
      <c r="S1087" t="s">
        <v>35</v>
      </c>
      <c r="T1087" t="s">
        <v>36</v>
      </c>
      <c r="W1087" t="s">
        <v>37</v>
      </c>
      <c r="AC1087" t="s">
        <v>2828</v>
      </c>
      <c r="AD1087" t="s">
        <v>1437</v>
      </c>
      <c r="AE1087" s="14" t="str">
        <f t="shared" si="1177"/>
        <v>Destaque para segurança do Kaletra a longo pra e sua flexibilidade posologica.</v>
      </c>
      <c r="AF1087" s="14" t="str">
        <f t="shared" si="1187"/>
        <v>Destaque para segurança do Kaletra a longo pra e sua flexibilidade posologica.</v>
      </c>
      <c r="AG1087" s="14">
        <f t="shared" si="1188"/>
        <v>1</v>
      </c>
      <c r="AH1087" s="14">
        <f t="shared" ref="AH1087:AL1087" si="1247">IFERROR(FIND("#",$AF1087,AG1087+1),LEN($AF1087)+1)</f>
        <v>79</v>
      </c>
      <c r="AI1087" s="14">
        <f t="shared" si="1247"/>
        <v>79</v>
      </c>
      <c r="AJ1087" s="14">
        <f t="shared" si="1247"/>
        <v>79</v>
      </c>
      <c r="AK1087" s="14">
        <f t="shared" si="1247"/>
        <v>79</v>
      </c>
      <c r="AL1087" s="14">
        <f t="shared" si="1247"/>
        <v>79</v>
      </c>
      <c r="AM1087" s="14" t="str">
        <f t="shared" si="1209"/>
        <v>Destaque para segurança do Kaletra a longo pra e sua flexibilidade posologica.</v>
      </c>
      <c r="AN1087" s="14" t="str">
        <f t="shared" si="1210"/>
        <v/>
      </c>
      <c r="AO1087" s="14" t="str">
        <f t="shared" si="1211"/>
        <v/>
      </c>
      <c r="AP1087" s="14" t="str">
        <f t="shared" si="1212"/>
        <v/>
      </c>
      <c r="AQ1087" s="14" t="str">
        <f t="shared" si="1213"/>
        <v/>
      </c>
      <c r="AR1087" s="14" t="str">
        <f t="shared" si="1214"/>
        <v/>
      </c>
    </row>
    <row r="1088" spans="1:44" x14ac:dyDescent="0.25">
      <c r="A1088">
        <v>1</v>
      </c>
      <c r="B1088" t="s">
        <v>28</v>
      </c>
      <c r="C1088">
        <v>393107</v>
      </c>
      <c r="D1088" s="40">
        <v>41381.430555555598</v>
      </c>
      <c r="E1088" s="40">
        <v>41381.468055555597</v>
      </c>
      <c r="F1088" s="40">
        <v>41381.662499999999</v>
      </c>
      <c r="G1088" t="s">
        <v>29</v>
      </c>
      <c r="H1088">
        <v>60000012426943</v>
      </c>
      <c r="I1088" t="s">
        <v>2790</v>
      </c>
      <c r="J1088" t="s">
        <v>2791</v>
      </c>
      <c r="K1088" t="s">
        <v>32</v>
      </c>
      <c r="L1088">
        <v>6</v>
      </c>
      <c r="M1088" t="s">
        <v>135</v>
      </c>
      <c r="N1088">
        <v>60000015461254</v>
      </c>
      <c r="O1088">
        <v>60000016462681</v>
      </c>
      <c r="P1088">
        <v>140180000000981</v>
      </c>
      <c r="R1088" t="s">
        <v>34</v>
      </c>
      <c r="S1088" t="s">
        <v>35</v>
      </c>
      <c r="T1088" t="s">
        <v>36</v>
      </c>
      <c r="W1088" t="s">
        <v>37</v>
      </c>
      <c r="X1088" t="s">
        <v>176</v>
      </c>
      <c r="AC1088" t="s">
        <v>2829</v>
      </c>
      <c r="AD1088" t="s">
        <v>1437</v>
      </c>
      <c r="AE1088" s="14" t="str">
        <f t="shared" si="1177"/>
        <v>Destaque para flexibilidade posologica e alta penetração no SNC.</v>
      </c>
      <c r="AF1088" s="14" t="str">
        <f t="shared" si="1187"/>
        <v>Destaque para flexibilidade posologica e alta penetração no SNC.</v>
      </c>
      <c r="AG1088" s="14">
        <f t="shared" si="1188"/>
        <v>1</v>
      </c>
      <c r="AH1088" s="14">
        <f t="shared" ref="AH1088:AL1088" si="1248">IFERROR(FIND("#",$AF1088,AG1088+1),LEN($AF1088)+1)</f>
        <v>65</v>
      </c>
      <c r="AI1088" s="14">
        <f t="shared" si="1248"/>
        <v>65</v>
      </c>
      <c r="AJ1088" s="14">
        <f t="shared" si="1248"/>
        <v>65</v>
      </c>
      <c r="AK1088" s="14">
        <f t="shared" si="1248"/>
        <v>65</v>
      </c>
      <c r="AL1088" s="14">
        <f t="shared" si="1248"/>
        <v>65</v>
      </c>
      <c r="AM1088" s="14" t="str">
        <f t="shared" si="1209"/>
        <v>Destaque para flexibilidade posologica e alta penetração no SNC.</v>
      </c>
      <c r="AN1088" s="14" t="str">
        <f t="shared" si="1210"/>
        <v/>
      </c>
      <c r="AO1088" s="14" t="str">
        <f t="shared" si="1211"/>
        <v/>
      </c>
      <c r="AP1088" s="14" t="str">
        <f t="shared" si="1212"/>
        <v/>
      </c>
      <c r="AQ1088" s="14" t="str">
        <f t="shared" si="1213"/>
        <v/>
      </c>
      <c r="AR1088" s="14" t="str">
        <f t="shared" si="1214"/>
        <v/>
      </c>
    </row>
    <row r="1089" spans="1:44" x14ac:dyDescent="0.25">
      <c r="A1089">
        <v>1</v>
      </c>
      <c r="B1089" t="s">
        <v>28</v>
      </c>
      <c r="C1089">
        <v>393107</v>
      </c>
      <c r="D1089" s="40">
        <v>41381.416666666701</v>
      </c>
      <c r="E1089" s="40">
        <v>41381.465277777803</v>
      </c>
      <c r="F1089" s="40">
        <v>41381.662499999999</v>
      </c>
      <c r="G1089" t="s">
        <v>29</v>
      </c>
      <c r="H1089">
        <v>60000012483707</v>
      </c>
      <c r="I1089" t="s">
        <v>2787</v>
      </c>
      <c r="J1089" t="s">
        <v>2788</v>
      </c>
      <c r="K1089" t="s">
        <v>32</v>
      </c>
      <c r="L1089">
        <v>6</v>
      </c>
      <c r="M1089" t="s">
        <v>135</v>
      </c>
      <c r="N1089">
        <v>60000015461254</v>
      </c>
      <c r="O1089">
        <v>60000016462681</v>
      </c>
      <c r="P1089">
        <v>140180000000974</v>
      </c>
      <c r="R1089" t="s">
        <v>34</v>
      </c>
      <c r="S1089" t="s">
        <v>35</v>
      </c>
      <c r="T1089" t="s">
        <v>36</v>
      </c>
      <c r="W1089" t="s">
        <v>37</v>
      </c>
      <c r="AC1089" t="s">
        <v>2830</v>
      </c>
      <c r="AD1089" t="s">
        <v>1437</v>
      </c>
      <c r="AE1089" s="14" t="str">
        <f t="shared" si="1177"/>
        <v>Comentou que confirmou sua participação no Preceptoship em Sao Paulo.</v>
      </c>
      <c r="AF1089" s="14" t="str">
        <f t="shared" si="1187"/>
        <v>Comentou que confirmou sua participação no Preceptoship em Sao Paulo.</v>
      </c>
      <c r="AG1089" s="14">
        <f t="shared" si="1188"/>
        <v>1</v>
      </c>
      <c r="AH1089" s="14">
        <f t="shared" ref="AH1089:AL1089" si="1249">IFERROR(FIND("#",$AF1089,AG1089+1),LEN($AF1089)+1)</f>
        <v>70</v>
      </c>
      <c r="AI1089" s="14">
        <f t="shared" si="1249"/>
        <v>70</v>
      </c>
      <c r="AJ1089" s="14">
        <f t="shared" si="1249"/>
        <v>70</v>
      </c>
      <c r="AK1089" s="14">
        <f t="shared" si="1249"/>
        <v>70</v>
      </c>
      <c r="AL1089" s="14">
        <f t="shared" si="1249"/>
        <v>70</v>
      </c>
      <c r="AM1089" s="14" t="str">
        <f t="shared" si="1209"/>
        <v>Comentou que confirmou sua participação no Preceptoship em Sao Paulo.</v>
      </c>
      <c r="AN1089" s="14" t="str">
        <f t="shared" si="1210"/>
        <v/>
      </c>
      <c r="AO1089" s="14" t="str">
        <f t="shared" si="1211"/>
        <v/>
      </c>
      <c r="AP1089" s="14" t="str">
        <f t="shared" si="1212"/>
        <v/>
      </c>
      <c r="AQ1089" s="14" t="str">
        <f t="shared" si="1213"/>
        <v/>
      </c>
      <c r="AR1089" s="14" t="str">
        <f t="shared" si="1214"/>
        <v/>
      </c>
    </row>
    <row r="1090" spans="1:44" x14ac:dyDescent="0.25">
      <c r="A1090">
        <v>1</v>
      </c>
      <c r="B1090" t="s">
        <v>28</v>
      </c>
      <c r="C1090">
        <v>393107</v>
      </c>
      <c r="D1090" s="40">
        <v>41381.326388888898</v>
      </c>
      <c r="E1090" s="40">
        <v>41380.754861111098</v>
      </c>
      <c r="F1090" s="40">
        <v>41381.662499999999</v>
      </c>
      <c r="G1090" t="s">
        <v>29</v>
      </c>
      <c r="H1090">
        <v>60000012522551</v>
      </c>
      <c r="I1090" t="s">
        <v>2795</v>
      </c>
      <c r="J1090" t="s">
        <v>2796</v>
      </c>
      <c r="K1090" t="s">
        <v>32</v>
      </c>
      <c r="L1090">
        <v>6</v>
      </c>
      <c r="M1090" t="s">
        <v>135</v>
      </c>
      <c r="N1090">
        <v>60000015461254</v>
      </c>
      <c r="O1090">
        <v>60000016462681</v>
      </c>
      <c r="P1090">
        <v>140180000000956</v>
      </c>
      <c r="R1090" t="s">
        <v>34</v>
      </c>
      <c r="S1090" t="s">
        <v>35</v>
      </c>
      <c r="T1090" t="s">
        <v>36</v>
      </c>
      <c r="W1090" t="s">
        <v>37</v>
      </c>
      <c r="AC1090" t="s">
        <v>2831</v>
      </c>
      <c r="AD1090" t="s">
        <v>1437</v>
      </c>
      <c r="AE1090" s="14" t="str">
        <f t="shared" ref="AE1090:AE1153" si="1250">SUBSTITUTE(AC1090,"# ","#")</f>
        <v>Destaque para segurança a longo prazo e flexibilidade posologia.</v>
      </c>
      <c r="AF1090" s="14" t="str">
        <f t="shared" si="1187"/>
        <v>Destaque para segurança a longo prazo e flexibilidade posologia.</v>
      </c>
      <c r="AG1090" s="14">
        <f t="shared" si="1188"/>
        <v>1</v>
      </c>
      <c r="AH1090" s="14">
        <f t="shared" ref="AH1090:AL1090" si="1251">IFERROR(FIND("#",$AF1090,AG1090+1),LEN($AF1090)+1)</f>
        <v>65</v>
      </c>
      <c r="AI1090" s="14">
        <f t="shared" si="1251"/>
        <v>65</v>
      </c>
      <c r="AJ1090" s="14">
        <f t="shared" si="1251"/>
        <v>65</v>
      </c>
      <c r="AK1090" s="14">
        <f t="shared" si="1251"/>
        <v>65</v>
      </c>
      <c r="AL1090" s="14">
        <f t="shared" si="1251"/>
        <v>65</v>
      </c>
      <c r="AM1090" s="14" t="str">
        <f t="shared" si="1209"/>
        <v>Destaque para segurança a longo prazo e flexibilidade posologia.</v>
      </c>
      <c r="AN1090" s="14" t="str">
        <f t="shared" si="1210"/>
        <v/>
      </c>
      <c r="AO1090" s="14" t="str">
        <f t="shared" si="1211"/>
        <v/>
      </c>
      <c r="AP1090" s="14" t="str">
        <f t="shared" si="1212"/>
        <v/>
      </c>
      <c r="AQ1090" s="14" t="str">
        <f t="shared" si="1213"/>
        <v/>
      </c>
      <c r="AR1090" s="14" t="str">
        <f t="shared" si="1214"/>
        <v/>
      </c>
    </row>
    <row r="1091" spans="1:44" x14ac:dyDescent="0.25">
      <c r="A1091">
        <v>1</v>
      </c>
      <c r="B1091" t="s">
        <v>28</v>
      </c>
      <c r="C1091">
        <v>393107</v>
      </c>
      <c r="D1091" s="40">
        <v>41380.697916666701</v>
      </c>
      <c r="E1091" s="40">
        <v>41380.746527777803</v>
      </c>
      <c r="F1091" s="40">
        <v>41380.9597222222</v>
      </c>
      <c r="G1091" t="s">
        <v>29</v>
      </c>
      <c r="H1091">
        <v>60000012315483</v>
      </c>
      <c r="I1091" t="s">
        <v>2832</v>
      </c>
      <c r="J1091" t="s">
        <v>2833</v>
      </c>
      <c r="K1091" t="s">
        <v>32</v>
      </c>
      <c r="L1091">
        <v>4</v>
      </c>
      <c r="M1091" t="s">
        <v>135</v>
      </c>
      <c r="N1091">
        <v>60000015461254</v>
      </c>
      <c r="O1091">
        <v>60000016462681</v>
      </c>
      <c r="P1091">
        <v>140180000000938</v>
      </c>
      <c r="R1091" t="s">
        <v>34</v>
      </c>
      <c r="S1091" t="s">
        <v>35</v>
      </c>
      <c r="T1091" t="s">
        <v>36</v>
      </c>
      <c r="W1091" t="s">
        <v>37</v>
      </c>
      <c r="AC1091" t="s">
        <v>2834</v>
      </c>
      <c r="AD1091" t="s">
        <v>1437</v>
      </c>
      <c r="AE1091" s="14" t="str">
        <f t="shared" si="1250"/>
        <v>#MERCADO:- Comentou que ira assumir novamente o atendimento do Ambulatorio de HIV e necessita de reciclagem para o tratamento de TARV.#SOL:- Solicitou participação em eventos para sua capacitação, pois há muito empo não participa de eventos em HIV.</v>
      </c>
      <c r="AF1091" s="14" t="str">
        <f t="shared" si="1187"/>
        <v>#MERCADO:- Comentou que ira assumir novamente o atendimento do Ambulatorio de HIV e necessita de reciclagem para o tratamento de TARV.#SOL:- Solicitou participação em eventos para sua capacitação, pois há muito empo não participa de eventos em HIV.</v>
      </c>
      <c r="AG1091" s="14">
        <f t="shared" si="1188"/>
        <v>1</v>
      </c>
      <c r="AH1091" s="14">
        <f t="shared" ref="AH1091:AL1091" si="1252">IFERROR(FIND("#",$AF1091,AG1091+1),LEN($AF1091)+1)</f>
        <v>135</v>
      </c>
      <c r="AI1091" s="14">
        <f t="shared" si="1252"/>
        <v>249</v>
      </c>
      <c r="AJ1091" s="14">
        <f t="shared" si="1252"/>
        <v>249</v>
      </c>
      <c r="AK1091" s="14">
        <f t="shared" si="1252"/>
        <v>249</v>
      </c>
      <c r="AL1091" s="14">
        <f t="shared" si="1252"/>
        <v>249</v>
      </c>
      <c r="AM1091" s="14" t="str">
        <f t="shared" si="1209"/>
        <v>#MERCADO:- Comentou que ira assumir novamente o atendimento do Ambulatorio de HIV e necessita de reciclagem para o tratamento de TARV.#</v>
      </c>
      <c r="AN1091" s="14" t="str">
        <f t="shared" si="1210"/>
        <v>#SOL:- Solicitou participação em eventos para sua capacitação, pois há muito empo não participa de eventos em HIV.</v>
      </c>
      <c r="AO1091" s="14" t="str">
        <f t="shared" si="1211"/>
        <v/>
      </c>
      <c r="AP1091" s="14" t="str">
        <f t="shared" si="1212"/>
        <v/>
      </c>
      <c r="AQ1091" s="14" t="str">
        <f t="shared" si="1213"/>
        <v/>
      </c>
      <c r="AR1091" s="14" t="str">
        <f t="shared" si="1214"/>
        <v/>
      </c>
    </row>
    <row r="1092" spans="1:44" x14ac:dyDescent="0.25">
      <c r="A1092">
        <v>1</v>
      </c>
      <c r="B1092" t="s">
        <v>28</v>
      </c>
      <c r="C1092">
        <v>393107</v>
      </c>
      <c r="D1092" s="40">
        <v>41380.683333333298</v>
      </c>
      <c r="E1092" s="40">
        <v>41380.685416666704</v>
      </c>
      <c r="F1092" s="40">
        <v>41380.958333333299</v>
      </c>
      <c r="G1092" t="s">
        <v>29</v>
      </c>
      <c r="H1092">
        <v>60000012518999</v>
      </c>
      <c r="I1092" t="s">
        <v>2835</v>
      </c>
      <c r="J1092" t="s">
        <v>2836</v>
      </c>
      <c r="K1092" t="s">
        <v>32</v>
      </c>
      <c r="L1092">
        <v>4</v>
      </c>
      <c r="M1092" t="s">
        <v>135</v>
      </c>
      <c r="N1092">
        <v>60000015461254</v>
      </c>
      <c r="O1092">
        <v>60000016462681</v>
      </c>
      <c r="P1092">
        <v>140180000000924</v>
      </c>
      <c r="R1092" t="s">
        <v>34</v>
      </c>
      <c r="S1092" t="s">
        <v>35</v>
      </c>
      <c r="T1092" t="s">
        <v>36</v>
      </c>
      <c r="W1092" t="s">
        <v>37</v>
      </c>
      <c r="AC1092" t="s">
        <v>2837</v>
      </c>
      <c r="AD1092" t="s">
        <v>1437</v>
      </c>
      <c r="AE1092" s="14" t="str">
        <f t="shared" si="1250"/>
        <v>#MERCADO:- Comentou que tem alguns casais soro discordante e não tem conseguido que façam o tratamento, inclusive um deles foi infectado, não se protegem.</v>
      </c>
      <c r="AF1092" s="14" t="str">
        <f t="shared" si="1187"/>
        <v>#MERCADO:- Comentou que tem alguns casais soro discordante e não tem conseguido que façam o tratamento, inclusive um deles foi infectado, não se protegem.</v>
      </c>
      <c r="AG1092" s="14">
        <f t="shared" si="1188"/>
        <v>1</v>
      </c>
      <c r="AH1092" s="14">
        <f t="shared" ref="AH1092:AL1092" si="1253">IFERROR(FIND("#",$AF1092,AG1092+1),LEN($AF1092)+1)</f>
        <v>155</v>
      </c>
      <c r="AI1092" s="14">
        <f t="shared" si="1253"/>
        <v>155</v>
      </c>
      <c r="AJ1092" s="14">
        <f t="shared" si="1253"/>
        <v>155</v>
      </c>
      <c r="AK1092" s="14">
        <f t="shared" si="1253"/>
        <v>155</v>
      </c>
      <c r="AL1092" s="14">
        <f t="shared" si="1253"/>
        <v>155</v>
      </c>
      <c r="AM1092" s="14" t="str">
        <f t="shared" si="1209"/>
        <v>#MERCADO:- Comentou que tem alguns casais soro discordante e não tem conseguido que façam o tratamento, inclusive um deles foi infectado, não se protegem.</v>
      </c>
      <c r="AN1092" s="14" t="str">
        <f t="shared" si="1210"/>
        <v/>
      </c>
      <c r="AO1092" s="14" t="str">
        <f t="shared" si="1211"/>
        <v/>
      </c>
      <c r="AP1092" s="14" t="str">
        <f t="shared" si="1212"/>
        <v/>
      </c>
      <c r="AQ1092" s="14" t="str">
        <f t="shared" si="1213"/>
        <v/>
      </c>
      <c r="AR1092" s="14" t="str">
        <f t="shared" si="1214"/>
        <v/>
      </c>
    </row>
    <row r="1093" spans="1:44" x14ac:dyDescent="0.25">
      <c r="A1093">
        <v>1</v>
      </c>
      <c r="B1093" t="s">
        <v>28</v>
      </c>
      <c r="C1093">
        <v>393107</v>
      </c>
      <c r="D1093" s="40">
        <v>41380.666666666701</v>
      </c>
      <c r="E1093" s="40">
        <v>41380.742361111101</v>
      </c>
      <c r="F1093" s="40">
        <v>41380.9597222222</v>
      </c>
      <c r="G1093" t="s">
        <v>29</v>
      </c>
      <c r="H1093">
        <v>60000017153858</v>
      </c>
      <c r="I1093" t="s">
        <v>2778</v>
      </c>
      <c r="J1093" t="s">
        <v>2779</v>
      </c>
      <c r="K1093" t="s">
        <v>32</v>
      </c>
      <c r="L1093">
        <v>6</v>
      </c>
      <c r="M1093" t="s">
        <v>135</v>
      </c>
      <c r="N1093">
        <v>60000015461254</v>
      </c>
      <c r="O1093">
        <v>60000016462681</v>
      </c>
      <c r="P1093">
        <v>140180000000931</v>
      </c>
      <c r="R1093" t="s">
        <v>34</v>
      </c>
      <c r="S1093" t="s">
        <v>35</v>
      </c>
      <c r="T1093" t="s">
        <v>36</v>
      </c>
      <c r="W1093" t="s">
        <v>37</v>
      </c>
      <c r="AC1093" t="s">
        <v>2838</v>
      </c>
      <c r="AD1093" t="s">
        <v>1437</v>
      </c>
      <c r="AE1093" s="14" t="str">
        <f t="shared" si="1250"/>
        <v>#OBJ:- Comentou que recebeu o convite para o Preceptoship, mas não poderá participar.Comentou que esta prescrevendo Kaletra em dose única.</v>
      </c>
      <c r="AF1093" s="14" t="str">
        <f t="shared" si="1187"/>
        <v>#OBJ:- Comentou que recebeu o convite para o Preceptoship, mas não poderá participar.Comentou que esta prescrevendo Kaletra em dose única.</v>
      </c>
      <c r="AG1093" s="14">
        <f t="shared" si="1188"/>
        <v>1</v>
      </c>
      <c r="AH1093" s="14">
        <f t="shared" ref="AH1093:AL1093" si="1254">IFERROR(FIND("#",$AF1093,AG1093+1),LEN($AF1093)+1)</f>
        <v>139</v>
      </c>
      <c r="AI1093" s="14">
        <f t="shared" si="1254"/>
        <v>139</v>
      </c>
      <c r="AJ1093" s="14">
        <f t="shared" si="1254"/>
        <v>139</v>
      </c>
      <c r="AK1093" s="14">
        <f t="shared" si="1254"/>
        <v>139</v>
      </c>
      <c r="AL1093" s="14">
        <f t="shared" si="1254"/>
        <v>139</v>
      </c>
      <c r="AM1093" s="14" t="str">
        <f t="shared" si="1209"/>
        <v>#OBJ:- Comentou que recebeu o convite para o Preceptoship, mas não poderá participar.Comentou que esta prescrevendo Kaletra em dose única.</v>
      </c>
      <c r="AN1093" s="14" t="str">
        <f t="shared" si="1210"/>
        <v/>
      </c>
      <c r="AO1093" s="14" t="str">
        <f t="shared" si="1211"/>
        <v/>
      </c>
      <c r="AP1093" s="14" t="str">
        <f t="shared" si="1212"/>
        <v/>
      </c>
      <c r="AQ1093" s="14" t="str">
        <f t="shared" si="1213"/>
        <v/>
      </c>
      <c r="AR1093" s="14" t="str">
        <f t="shared" si="1214"/>
        <v/>
      </c>
    </row>
    <row r="1094" spans="1:44" x14ac:dyDescent="0.25">
      <c r="A1094">
        <v>1</v>
      </c>
      <c r="B1094" t="s">
        <v>28</v>
      </c>
      <c r="C1094">
        <v>393107</v>
      </c>
      <c r="D1094" s="40">
        <v>41380.548611111102</v>
      </c>
      <c r="E1094" s="40">
        <v>41380.586111111101</v>
      </c>
      <c r="F1094" s="40">
        <v>41380.954861111102</v>
      </c>
      <c r="G1094" t="s">
        <v>29</v>
      </c>
      <c r="H1094">
        <v>60000012337719</v>
      </c>
      <c r="I1094" t="s">
        <v>2839</v>
      </c>
      <c r="J1094" t="s">
        <v>2840</v>
      </c>
      <c r="K1094" t="s">
        <v>32</v>
      </c>
      <c r="L1094">
        <v>4</v>
      </c>
      <c r="M1094" t="s">
        <v>135</v>
      </c>
      <c r="N1094">
        <v>60000015461254</v>
      </c>
      <c r="O1094">
        <v>60000016462681</v>
      </c>
      <c r="P1094">
        <v>140180000000917</v>
      </c>
      <c r="R1094" t="s">
        <v>34</v>
      </c>
      <c r="S1094" t="s">
        <v>35</v>
      </c>
      <c r="T1094" t="s">
        <v>36</v>
      </c>
      <c r="W1094" t="s">
        <v>37</v>
      </c>
      <c r="AC1094" t="s">
        <v>2841</v>
      </c>
      <c r="AD1094" t="s">
        <v>1437</v>
      </c>
      <c r="AE1094" s="14" t="str">
        <f t="shared" si="1250"/>
        <v>#SOL:- Solicitou o envio do consenso para sua leitura e entendimento, já que esta com duvidas no inicio de TARV.</v>
      </c>
      <c r="AF1094" s="14" t="str">
        <f t="shared" si="1187"/>
        <v>#SOL:- Solicitou o envio do consenso para sua leitura e entendimento, já que esta com duvidas no inicio de TARV.</v>
      </c>
      <c r="AG1094" s="14">
        <f t="shared" si="1188"/>
        <v>1</v>
      </c>
      <c r="AH1094" s="14">
        <f t="shared" ref="AH1094:AL1094" si="1255">IFERROR(FIND("#",$AF1094,AG1094+1),LEN($AF1094)+1)</f>
        <v>113</v>
      </c>
      <c r="AI1094" s="14">
        <f t="shared" si="1255"/>
        <v>113</v>
      </c>
      <c r="AJ1094" s="14">
        <f t="shared" si="1255"/>
        <v>113</v>
      </c>
      <c r="AK1094" s="14">
        <f t="shared" si="1255"/>
        <v>113</v>
      </c>
      <c r="AL1094" s="14">
        <f t="shared" si="1255"/>
        <v>113</v>
      </c>
      <c r="AM1094" s="14" t="str">
        <f t="shared" si="1209"/>
        <v>#SOL:- Solicitou o envio do consenso para sua leitura e entendimento, já que esta com duvidas no inicio de TARV.</v>
      </c>
      <c r="AN1094" s="14" t="str">
        <f t="shared" si="1210"/>
        <v/>
      </c>
      <c r="AO1094" s="14" t="str">
        <f t="shared" si="1211"/>
        <v/>
      </c>
      <c r="AP1094" s="14" t="str">
        <f t="shared" si="1212"/>
        <v/>
      </c>
      <c r="AQ1094" s="14" t="str">
        <f t="shared" si="1213"/>
        <v/>
      </c>
      <c r="AR1094" s="14" t="str">
        <f t="shared" si="1214"/>
        <v/>
      </c>
    </row>
    <row r="1095" spans="1:44" x14ac:dyDescent="0.25">
      <c r="A1095">
        <v>1</v>
      </c>
      <c r="B1095" t="s">
        <v>28</v>
      </c>
      <c r="C1095">
        <v>393107</v>
      </c>
      <c r="D1095" s="40">
        <v>41380.420138888898</v>
      </c>
      <c r="E1095" s="40">
        <v>41380.576388888898</v>
      </c>
      <c r="F1095" s="40">
        <v>41380.949999999997</v>
      </c>
      <c r="G1095" t="s">
        <v>29</v>
      </c>
      <c r="H1095">
        <v>60000012375063</v>
      </c>
      <c r="I1095" t="s">
        <v>2842</v>
      </c>
      <c r="J1095" t="s">
        <v>2843</v>
      </c>
      <c r="K1095" t="s">
        <v>109</v>
      </c>
      <c r="M1095" t="s">
        <v>135</v>
      </c>
      <c r="N1095">
        <v>60000015461254</v>
      </c>
      <c r="O1095">
        <v>60000016462681</v>
      </c>
      <c r="P1095">
        <v>140180000000911</v>
      </c>
      <c r="R1095" t="s">
        <v>34</v>
      </c>
      <c r="S1095" t="s">
        <v>35</v>
      </c>
      <c r="T1095" t="s">
        <v>36</v>
      </c>
      <c r="W1095" t="s">
        <v>176</v>
      </c>
      <c r="AC1095" t="s">
        <v>2844</v>
      </c>
      <c r="AD1095" t="s">
        <v>1437</v>
      </c>
      <c r="AE1095" s="14" t="str">
        <f t="shared" si="1250"/>
        <v>#MERCADO:- Comentou que esta com poucos pacientes e que recentemente aconteceu uma transmissão, onde a mãe amamentou o filho e transmitiu o HIV para ele.</v>
      </c>
      <c r="AF1095" s="14" t="str">
        <f t="shared" si="1187"/>
        <v>#MERCADO:- Comentou que esta com poucos pacientes e que recentemente aconteceu uma transmissão, onde a mãe amamentou o filho e transmitiu o HIV para ele.</v>
      </c>
      <c r="AG1095" s="14">
        <f t="shared" si="1188"/>
        <v>1</v>
      </c>
      <c r="AH1095" s="14">
        <f t="shared" ref="AH1095:AL1095" si="1256">IFERROR(FIND("#",$AF1095,AG1095+1),LEN($AF1095)+1)</f>
        <v>154</v>
      </c>
      <c r="AI1095" s="14">
        <f t="shared" si="1256"/>
        <v>154</v>
      </c>
      <c r="AJ1095" s="14">
        <f t="shared" si="1256"/>
        <v>154</v>
      </c>
      <c r="AK1095" s="14">
        <f t="shared" si="1256"/>
        <v>154</v>
      </c>
      <c r="AL1095" s="14">
        <f t="shared" si="1256"/>
        <v>154</v>
      </c>
      <c r="AM1095" s="14" t="str">
        <f t="shared" si="1209"/>
        <v>#MERCADO:- Comentou que esta com poucos pacientes e que recentemente aconteceu uma transmissão, onde a mãe amamentou o filho e transmitiu o HIV para ele.</v>
      </c>
      <c r="AN1095" s="14" t="str">
        <f t="shared" si="1210"/>
        <v/>
      </c>
      <c r="AO1095" s="14" t="str">
        <f t="shared" si="1211"/>
        <v/>
      </c>
      <c r="AP1095" s="14" t="str">
        <f t="shared" si="1212"/>
        <v/>
      </c>
      <c r="AQ1095" s="14" t="str">
        <f t="shared" si="1213"/>
        <v/>
      </c>
      <c r="AR1095" s="14" t="str">
        <f t="shared" si="1214"/>
        <v/>
      </c>
    </row>
    <row r="1096" spans="1:44" x14ac:dyDescent="0.25">
      <c r="A1096">
        <v>1</v>
      </c>
      <c r="B1096" t="s">
        <v>28</v>
      </c>
      <c r="C1096">
        <v>393107</v>
      </c>
      <c r="D1096" s="40">
        <v>41379.458333333299</v>
      </c>
      <c r="E1096" s="40">
        <v>41379.791666666701</v>
      </c>
      <c r="F1096" s="40">
        <v>41379.75</v>
      </c>
      <c r="G1096" t="s">
        <v>29</v>
      </c>
      <c r="H1096">
        <v>60000012503675</v>
      </c>
      <c r="I1096" t="s">
        <v>668</v>
      </c>
      <c r="J1096" t="s">
        <v>669</v>
      </c>
      <c r="K1096" t="s">
        <v>32</v>
      </c>
      <c r="L1096">
        <v>6</v>
      </c>
      <c r="M1096" t="s">
        <v>33</v>
      </c>
      <c r="N1096">
        <v>60000015461254</v>
      </c>
      <c r="O1096">
        <v>60000016462681</v>
      </c>
      <c r="P1096">
        <v>141647000003051</v>
      </c>
      <c r="R1096" t="s">
        <v>34</v>
      </c>
      <c r="S1096" t="s">
        <v>35</v>
      </c>
      <c r="T1096" t="s">
        <v>36</v>
      </c>
      <c r="W1096" t="s">
        <v>37</v>
      </c>
      <c r="X1096" t="s">
        <v>176</v>
      </c>
      <c r="AC1096" t="s">
        <v>2845</v>
      </c>
      <c r="AD1096" t="s">
        <v>1437</v>
      </c>
      <c r="AE1096" s="14" t="str">
        <f t="shared" si="1250"/>
        <v>#OBJ:- Comentou que ainda não tem informações sobre o ATHUS em Junho, efetuou comparativo com a BMS que o convidou e já sabe de todas as informações para sua participação.</v>
      </c>
      <c r="AF1096" s="14" t="str">
        <f t="shared" si="1187"/>
        <v>#OBJ:- Comentou que ainda não tem informações sobre o ATHUS em Junho, efetuou comparativo com a BMS que o convidou e já sabe de todas as informações para sua participação.</v>
      </c>
      <c r="AG1096" s="14">
        <f t="shared" si="1188"/>
        <v>1</v>
      </c>
      <c r="AH1096" s="14">
        <f t="shared" ref="AH1096:AL1096" si="1257">IFERROR(FIND("#",$AF1096,AG1096+1),LEN($AF1096)+1)</f>
        <v>172</v>
      </c>
      <c r="AI1096" s="14">
        <f t="shared" si="1257"/>
        <v>172</v>
      </c>
      <c r="AJ1096" s="14">
        <f t="shared" si="1257"/>
        <v>172</v>
      </c>
      <c r="AK1096" s="14">
        <f t="shared" si="1257"/>
        <v>172</v>
      </c>
      <c r="AL1096" s="14">
        <f t="shared" si="1257"/>
        <v>172</v>
      </c>
      <c r="AM1096" s="14" t="str">
        <f t="shared" si="1209"/>
        <v>#OBJ:- Comentou que ainda não tem informações sobre o ATHUS em Junho, efetuou comparativo com a BMS que o convidou e já sabe de todas as informações para sua participação.</v>
      </c>
      <c r="AN1096" s="14" t="str">
        <f t="shared" si="1210"/>
        <v/>
      </c>
      <c r="AO1096" s="14" t="str">
        <f t="shared" si="1211"/>
        <v/>
      </c>
      <c r="AP1096" s="14" t="str">
        <f t="shared" si="1212"/>
        <v/>
      </c>
      <c r="AQ1096" s="14" t="str">
        <f t="shared" si="1213"/>
        <v/>
      </c>
      <c r="AR1096" s="14" t="str">
        <f t="shared" si="1214"/>
        <v/>
      </c>
    </row>
    <row r="1097" spans="1:44" x14ac:dyDescent="0.25">
      <c r="A1097">
        <v>1</v>
      </c>
      <c r="B1097" t="s">
        <v>28</v>
      </c>
      <c r="C1097">
        <v>393107</v>
      </c>
      <c r="D1097" s="40">
        <v>41379.4375</v>
      </c>
      <c r="E1097" s="40">
        <v>41379.789583333302</v>
      </c>
      <c r="F1097" s="40">
        <v>41379.747916666704</v>
      </c>
      <c r="G1097" t="s">
        <v>29</v>
      </c>
      <c r="H1097">
        <v>60000012369047</v>
      </c>
      <c r="I1097" t="s">
        <v>671</v>
      </c>
      <c r="J1097" t="s">
        <v>672</v>
      </c>
      <c r="K1097" t="s">
        <v>32</v>
      </c>
      <c r="L1097">
        <v>6</v>
      </c>
      <c r="M1097" t="s">
        <v>33</v>
      </c>
      <c r="N1097">
        <v>60000015461254</v>
      </c>
      <c r="O1097">
        <v>60000016462681</v>
      </c>
      <c r="P1097">
        <v>141647000003042</v>
      </c>
      <c r="R1097" t="s">
        <v>34</v>
      </c>
      <c r="S1097" t="s">
        <v>35</v>
      </c>
      <c r="T1097" t="s">
        <v>36</v>
      </c>
      <c r="W1097" t="s">
        <v>37</v>
      </c>
      <c r="X1097" t="s">
        <v>176</v>
      </c>
      <c r="AC1097" t="s">
        <v>2846</v>
      </c>
      <c r="AD1097" t="s">
        <v>1437</v>
      </c>
      <c r="AE1097" s="14" t="str">
        <f t="shared" si="1250"/>
        <v>#MERCADO:- Comentou que esta avaliando o perfil neuroconitivo dos pacientes antes da escolha do ARV, quando apresentar quanquer indicio, tem prescrito Kaletra.</v>
      </c>
      <c r="AF1097" s="14" t="str">
        <f t="shared" si="1187"/>
        <v>#MERCADO:- Comentou que esta avaliando o perfil neuroconitivo dos pacientes antes da escolha do ARV, quando apresentar quanquer indicio, tem prescrito Kaletra.</v>
      </c>
      <c r="AG1097" s="14">
        <f t="shared" si="1188"/>
        <v>1</v>
      </c>
      <c r="AH1097" s="14">
        <f t="shared" ref="AH1097:AL1097" si="1258">IFERROR(FIND("#",$AF1097,AG1097+1),LEN($AF1097)+1)</f>
        <v>160</v>
      </c>
      <c r="AI1097" s="14">
        <f t="shared" si="1258"/>
        <v>160</v>
      </c>
      <c r="AJ1097" s="14">
        <f t="shared" si="1258"/>
        <v>160</v>
      </c>
      <c r="AK1097" s="14">
        <f t="shared" si="1258"/>
        <v>160</v>
      </c>
      <c r="AL1097" s="14">
        <f t="shared" si="1258"/>
        <v>160</v>
      </c>
      <c r="AM1097" s="14" t="str">
        <f t="shared" si="1209"/>
        <v>#MERCADO:- Comentou que esta avaliando o perfil neuroconitivo dos pacientes antes da escolha do ARV, quando apresentar quanquer indicio, tem prescrito Kaletra.</v>
      </c>
      <c r="AN1097" s="14" t="str">
        <f t="shared" si="1210"/>
        <v/>
      </c>
      <c r="AO1097" s="14" t="str">
        <f t="shared" si="1211"/>
        <v/>
      </c>
      <c r="AP1097" s="14" t="str">
        <f t="shared" si="1212"/>
        <v/>
      </c>
      <c r="AQ1097" s="14" t="str">
        <f t="shared" si="1213"/>
        <v/>
      </c>
      <c r="AR1097" s="14" t="str">
        <f t="shared" si="1214"/>
        <v/>
      </c>
    </row>
    <row r="1098" spans="1:44" x14ac:dyDescent="0.25">
      <c r="A1098">
        <v>1</v>
      </c>
      <c r="B1098" t="s">
        <v>28</v>
      </c>
      <c r="C1098">
        <v>393107</v>
      </c>
      <c r="D1098" s="40">
        <v>41379.395833333299</v>
      </c>
      <c r="E1098" s="40">
        <v>41379.787499999999</v>
      </c>
      <c r="F1098" s="40">
        <v>41379.745833333298</v>
      </c>
      <c r="G1098" t="s">
        <v>29</v>
      </c>
      <c r="H1098">
        <v>60000017964116</v>
      </c>
      <c r="I1098" t="s">
        <v>642</v>
      </c>
      <c r="J1098" t="s">
        <v>643</v>
      </c>
      <c r="K1098" t="s">
        <v>32</v>
      </c>
      <c r="L1098">
        <v>6</v>
      </c>
      <c r="M1098" t="s">
        <v>33</v>
      </c>
      <c r="N1098">
        <v>60000015461254</v>
      </c>
      <c r="O1098">
        <v>60000016462681</v>
      </c>
      <c r="P1098">
        <v>141647000003033</v>
      </c>
      <c r="R1098" t="s">
        <v>34</v>
      </c>
      <c r="S1098" t="s">
        <v>35</v>
      </c>
      <c r="T1098" t="s">
        <v>36</v>
      </c>
      <c r="W1098" t="s">
        <v>37</v>
      </c>
      <c r="X1098" t="s">
        <v>176</v>
      </c>
      <c r="AC1098" t="s">
        <v>2847</v>
      </c>
      <c r="AD1098" t="s">
        <v>1437</v>
      </c>
      <c r="AE1098" s="14" t="str">
        <f t="shared" si="1250"/>
        <v>Utilizando apenas o VA, foco na flexibilidade posológica do Kaletra, adaptando o tratamento ao estilo de vida do paciente.</v>
      </c>
      <c r="AF1098" s="14" t="str">
        <f t="shared" si="1187"/>
        <v>Utilizando apenas o VA, foco na flexibilidade posológica do Kaletra, adaptando o tratamento ao estilo de vida do paciente.</v>
      </c>
      <c r="AG1098" s="14">
        <f t="shared" si="1188"/>
        <v>1</v>
      </c>
      <c r="AH1098" s="14">
        <f t="shared" ref="AH1098:AL1098" si="1259">IFERROR(FIND("#",$AF1098,AG1098+1),LEN($AF1098)+1)</f>
        <v>123</v>
      </c>
      <c r="AI1098" s="14">
        <f t="shared" si="1259"/>
        <v>123</v>
      </c>
      <c r="AJ1098" s="14">
        <f t="shared" si="1259"/>
        <v>123</v>
      </c>
      <c r="AK1098" s="14">
        <f t="shared" si="1259"/>
        <v>123</v>
      </c>
      <c r="AL1098" s="14">
        <f t="shared" si="1259"/>
        <v>123</v>
      </c>
      <c r="AM1098" s="14" t="str">
        <f t="shared" si="1209"/>
        <v>Utilizando apenas o VA, foco na flexibilidade posológica do Kaletra, adaptando o tratamento ao estilo de vida do paciente.</v>
      </c>
      <c r="AN1098" s="14" t="str">
        <f t="shared" si="1210"/>
        <v/>
      </c>
      <c r="AO1098" s="14" t="str">
        <f t="shared" si="1211"/>
        <v/>
      </c>
      <c r="AP1098" s="14" t="str">
        <f t="shared" si="1212"/>
        <v/>
      </c>
      <c r="AQ1098" s="14" t="str">
        <f t="shared" si="1213"/>
        <v/>
      </c>
      <c r="AR1098" s="14" t="str">
        <f t="shared" si="1214"/>
        <v/>
      </c>
    </row>
    <row r="1099" spans="1:44" x14ac:dyDescent="0.25">
      <c r="A1099">
        <v>1</v>
      </c>
      <c r="B1099" t="s">
        <v>28</v>
      </c>
      <c r="C1099">
        <v>393107</v>
      </c>
      <c r="D1099" s="40">
        <v>41379.395833333299</v>
      </c>
      <c r="E1099" s="40">
        <v>41379.783333333296</v>
      </c>
      <c r="F1099" s="40">
        <v>41379.741666666698</v>
      </c>
      <c r="G1099" t="s">
        <v>29</v>
      </c>
      <c r="H1099">
        <v>60000012363759</v>
      </c>
      <c r="I1099" t="s">
        <v>645</v>
      </c>
      <c r="J1099" t="s">
        <v>646</v>
      </c>
      <c r="K1099" t="s">
        <v>32</v>
      </c>
      <c r="L1099">
        <v>6</v>
      </c>
      <c r="M1099" t="s">
        <v>33</v>
      </c>
      <c r="N1099">
        <v>60000015461254</v>
      </c>
      <c r="O1099">
        <v>60000016462681</v>
      </c>
      <c r="P1099">
        <v>141647000003008</v>
      </c>
      <c r="R1099" t="s">
        <v>34</v>
      </c>
      <c r="S1099" t="s">
        <v>35</v>
      </c>
      <c r="T1099" t="s">
        <v>36</v>
      </c>
      <c r="W1099" t="s">
        <v>37</v>
      </c>
      <c r="X1099" t="s">
        <v>176</v>
      </c>
      <c r="AC1099" t="s">
        <v>2847</v>
      </c>
      <c r="AD1099" t="s">
        <v>1437</v>
      </c>
      <c r="AE1099" s="14" t="str">
        <f t="shared" si="1250"/>
        <v>Utilizando apenas o VA, foco na flexibilidade posológica do Kaletra, adaptando o tratamento ao estilo de vida do paciente.</v>
      </c>
      <c r="AF1099" s="14" t="str">
        <f t="shared" ref="AF1099:AF1162" si="1260">SUBSTITUTE(AE1099,"@ ","@")</f>
        <v>Utilizando apenas o VA, foco na flexibilidade posológica do Kaletra, adaptando o tratamento ao estilo de vida do paciente.</v>
      </c>
      <c r="AG1099" s="14">
        <f t="shared" ref="AG1099:AG1162" si="1261">IFERROR(FIND("#",AF1099),1)</f>
        <v>1</v>
      </c>
      <c r="AH1099" s="14">
        <f t="shared" ref="AH1099:AL1099" si="1262">IFERROR(FIND("#",$AF1099,AG1099+1),LEN($AF1099)+1)</f>
        <v>123</v>
      </c>
      <c r="AI1099" s="14">
        <f t="shared" si="1262"/>
        <v>123</v>
      </c>
      <c r="AJ1099" s="14">
        <f t="shared" si="1262"/>
        <v>123</v>
      </c>
      <c r="AK1099" s="14">
        <f t="shared" si="1262"/>
        <v>123</v>
      </c>
      <c r="AL1099" s="14">
        <f t="shared" si="1262"/>
        <v>123</v>
      </c>
      <c r="AM1099" s="14" t="str">
        <f t="shared" si="1209"/>
        <v>Utilizando apenas o VA, foco na flexibilidade posológica do Kaletra, adaptando o tratamento ao estilo de vida do paciente.</v>
      </c>
      <c r="AN1099" s="14" t="str">
        <f t="shared" si="1210"/>
        <v/>
      </c>
      <c r="AO1099" s="14" t="str">
        <f t="shared" si="1211"/>
        <v/>
      </c>
      <c r="AP1099" s="14" t="str">
        <f t="shared" si="1212"/>
        <v/>
      </c>
      <c r="AQ1099" s="14" t="str">
        <f t="shared" si="1213"/>
        <v/>
      </c>
      <c r="AR1099" s="14" t="str">
        <f t="shared" si="1214"/>
        <v/>
      </c>
    </row>
    <row r="1100" spans="1:44" x14ac:dyDescent="0.25">
      <c r="A1100">
        <v>1</v>
      </c>
      <c r="B1100" t="s">
        <v>28</v>
      </c>
      <c r="C1100">
        <v>393107</v>
      </c>
      <c r="D1100" s="40">
        <v>41379.375</v>
      </c>
      <c r="E1100" s="40">
        <v>41379.78125</v>
      </c>
      <c r="F1100" s="40">
        <v>41379.739583333299</v>
      </c>
      <c r="G1100" t="s">
        <v>29</v>
      </c>
      <c r="H1100">
        <v>60000012323631</v>
      </c>
      <c r="I1100" t="s">
        <v>654</v>
      </c>
      <c r="J1100" t="s">
        <v>655</v>
      </c>
      <c r="K1100" t="s">
        <v>32</v>
      </c>
      <c r="L1100">
        <v>6</v>
      </c>
      <c r="M1100" t="s">
        <v>33</v>
      </c>
      <c r="N1100">
        <v>60000015461254</v>
      </c>
      <c r="O1100">
        <v>60000016462681</v>
      </c>
      <c r="P1100">
        <v>141647000002997</v>
      </c>
      <c r="R1100" t="s">
        <v>34</v>
      </c>
      <c r="S1100" t="s">
        <v>35</v>
      </c>
      <c r="T1100" t="s">
        <v>36</v>
      </c>
      <c r="W1100" t="s">
        <v>37</v>
      </c>
      <c r="X1100" t="s">
        <v>176</v>
      </c>
      <c r="AC1100" t="s">
        <v>2848</v>
      </c>
      <c r="AD1100" t="s">
        <v>1437</v>
      </c>
      <c r="AE1100" s="14" t="str">
        <f t="shared" si="1250"/>
        <v>#OBJ:- Comentou que tem prescrito Kaletra e não esta havendo necessidade de efetuar trocas, pois tem conseguido manter a aderencia do paciente.</v>
      </c>
      <c r="AF1100" s="14" t="str">
        <f t="shared" si="1260"/>
        <v>#OBJ:- Comentou que tem prescrito Kaletra e não esta havendo necessidade de efetuar trocas, pois tem conseguido manter a aderencia do paciente.</v>
      </c>
      <c r="AG1100" s="14">
        <f t="shared" si="1261"/>
        <v>1</v>
      </c>
      <c r="AH1100" s="14">
        <f t="shared" ref="AH1100:AL1100" si="1263">IFERROR(FIND("#",$AF1100,AG1100+1),LEN($AF1100)+1)</f>
        <v>144</v>
      </c>
      <c r="AI1100" s="14">
        <f t="shared" si="1263"/>
        <v>144</v>
      </c>
      <c r="AJ1100" s="14">
        <f t="shared" si="1263"/>
        <v>144</v>
      </c>
      <c r="AK1100" s="14">
        <f t="shared" si="1263"/>
        <v>144</v>
      </c>
      <c r="AL1100" s="14">
        <f t="shared" si="1263"/>
        <v>144</v>
      </c>
      <c r="AM1100" s="14" t="str">
        <f t="shared" si="1209"/>
        <v>#OBJ:- Comentou que tem prescrito Kaletra e não esta havendo necessidade de efetuar trocas, pois tem conseguido manter a aderencia do paciente.</v>
      </c>
      <c r="AN1100" s="14" t="str">
        <f t="shared" si="1210"/>
        <v/>
      </c>
      <c r="AO1100" s="14" t="str">
        <f t="shared" si="1211"/>
        <v/>
      </c>
      <c r="AP1100" s="14" t="str">
        <f t="shared" si="1212"/>
        <v/>
      </c>
      <c r="AQ1100" s="14" t="str">
        <f t="shared" si="1213"/>
        <v/>
      </c>
      <c r="AR1100" s="14" t="str">
        <f t="shared" si="1214"/>
        <v/>
      </c>
    </row>
    <row r="1101" spans="1:44" x14ac:dyDescent="0.25">
      <c r="A1101">
        <v>1</v>
      </c>
      <c r="B1101" t="s">
        <v>28</v>
      </c>
      <c r="C1101">
        <v>393107</v>
      </c>
      <c r="D1101" s="40">
        <v>41379.347222222197</v>
      </c>
      <c r="E1101" s="40">
        <v>41379.779166666704</v>
      </c>
      <c r="F1101" s="40">
        <v>41379.737500000003</v>
      </c>
      <c r="G1101" t="s">
        <v>29</v>
      </c>
      <c r="H1101">
        <v>60000012349391</v>
      </c>
      <c r="I1101" t="s">
        <v>651</v>
      </c>
      <c r="J1101" t="s">
        <v>652</v>
      </c>
      <c r="K1101" t="s">
        <v>32</v>
      </c>
      <c r="L1101">
        <v>6</v>
      </c>
      <c r="M1101" t="s">
        <v>33</v>
      </c>
      <c r="N1101">
        <v>60000015461254</v>
      </c>
      <c r="O1101">
        <v>60000016462681</v>
      </c>
      <c r="P1101">
        <v>141647000002988</v>
      </c>
      <c r="R1101" t="s">
        <v>34</v>
      </c>
      <c r="S1101" t="s">
        <v>35</v>
      </c>
      <c r="T1101" t="s">
        <v>36</v>
      </c>
      <c r="W1101" t="s">
        <v>37</v>
      </c>
      <c r="X1101" t="s">
        <v>176</v>
      </c>
      <c r="AC1101" t="s">
        <v>2849</v>
      </c>
      <c r="AD1101" t="s">
        <v>1437</v>
      </c>
      <c r="AE1101" s="14" t="str">
        <f t="shared" si="1250"/>
        <v>#MERCADO:- Comentou que esta aumento o número de pacientes coinfectados com TB e fica difícil ajustar a TARV dos mesmo, normalmente tem trocado Kaletra por EFV quando o paciente ainda esta sensível ao não análogo.</v>
      </c>
      <c r="AF1101" s="14" t="str">
        <f t="shared" si="1260"/>
        <v>#MERCADO:- Comentou que esta aumento o número de pacientes coinfectados com TB e fica difícil ajustar a TARV dos mesmo, normalmente tem trocado Kaletra por EFV quando o paciente ainda esta sensível ao não análogo.</v>
      </c>
      <c r="AG1101" s="14">
        <f t="shared" si="1261"/>
        <v>1</v>
      </c>
      <c r="AH1101" s="14">
        <f t="shared" ref="AH1101:AL1101" si="1264">IFERROR(FIND("#",$AF1101,AG1101+1),LEN($AF1101)+1)</f>
        <v>214</v>
      </c>
      <c r="AI1101" s="14">
        <f t="shared" si="1264"/>
        <v>214</v>
      </c>
      <c r="AJ1101" s="14">
        <f t="shared" si="1264"/>
        <v>214</v>
      </c>
      <c r="AK1101" s="14">
        <f t="shared" si="1264"/>
        <v>214</v>
      </c>
      <c r="AL1101" s="14">
        <f t="shared" si="1264"/>
        <v>214</v>
      </c>
      <c r="AM1101" s="14" t="str">
        <f t="shared" si="1209"/>
        <v>#MERCADO:- Comentou que esta aumento o número de pacientes coinfectados com TB e fica difícil ajustar a TARV dos mesmo, normalmente tem trocado Kaletra por EFV quando o paciente ainda esta sensível ao não análogo.</v>
      </c>
      <c r="AN1101" s="14" t="str">
        <f t="shared" si="1210"/>
        <v/>
      </c>
      <c r="AO1101" s="14" t="str">
        <f t="shared" si="1211"/>
        <v/>
      </c>
      <c r="AP1101" s="14" t="str">
        <f t="shared" si="1212"/>
        <v/>
      </c>
      <c r="AQ1101" s="14" t="str">
        <f t="shared" si="1213"/>
        <v/>
      </c>
      <c r="AR1101" s="14" t="str">
        <f t="shared" si="1214"/>
        <v/>
      </c>
    </row>
    <row r="1102" spans="1:44" x14ac:dyDescent="0.25">
      <c r="A1102">
        <v>1</v>
      </c>
      <c r="B1102" t="s">
        <v>28</v>
      </c>
      <c r="C1102">
        <v>393107</v>
      </c>
      <c r="D1102" s="40">
        <v>41379.333333333299</v>
      </c>
      <c r="E1102" s="40">
        <v>41379.777083333298</v>
      </c>
      <c r="F1102" s="40">
        <v>41379.735416666699</v>
      </c>
      <c r="G1102" t="s">
        <v>29</v>
      </c>
      <c r="H1102">
        <v>60000012421691</v>
      </c>
      <c r="I1102" t="s">
        <v>648</v>
      </c>
      <c r="J1102" t="s">
        <v>649</v>
      </c>
      <c r="K1102" t="s">
        <v>32</v>
      </c>
      <c r="L1102">
        <v>6</v>
      </c>
      <c r="M1102" t="s">
        <v>33</v>
      </c>
      <c r="N1102">
        <v>60000015461254</v>
      </c>
      <c r="O1102">
        <v>60000016462681</v>
      </c>
      <c r="P1102">
        <v>141647000002979</v>
      </c>
      <c r="R1102" t="s">
        <v>34</v>
      </c>
      <c r="S1102" t="s">
        <v>35</v>
      </c>
      <c r="T1102" t="s">
        <v>36</v>
      </c>
      <c r="W1102" t="s">
        <v>37</v>
      </c>
      <c r="X1102" t="s">
        <v>176</v>
      </c>
      <c r="AC1102" t="s">
        <v>2850</v>
      </c>
      <c r="AD1102" t="s">
        <v>1437</v>
      </c>
      <c r="AE1102" s="14" t="str">
        <f t="shared" si="1250"/>
        <v>#OBJ:- Comentou que ainda não recebeu contato da agencia para marcar a viagem para o evento no Chile.</v>
      </c>
      <c r="AF1102" s="14" t="str">
        <f t="shared" si="1260"/>
        <v>#OBJ:- Comentou que ainda não recebeu contato da agencia para marcar a viagem para o evento no Chile.</v>
      </c>
      <c r="AG1102" s="14">
        <f t="shared" si="1261"/>
        <v>1</v>
      </c>
      <c r="AH1102" s="14">
        <f t="shared" ref="AH1102:AL1102" si="1265">IFERROR(FIND("#",$AF1102,AG1102+1),LEN($AF1102)+1)</f>
        <v>102</v>
      </c>
      <c r="AI1102" s="14">
        <f t="shared" si="1265"/>
        <v>102</v>
      </c>
      <c r="AJ1102" s="14">
        <f t="shared" si="1265"/>
        <v>102</v>
      </c>
      <c r="AK1102" s="14">
        <f t="shared" si="1265"/>
        <v>102</v>
      </c>
      <c r="AL1102" s="14">
        <f t="shared" si="1265"/>
        <v>102</v>
      </c>
      <c r="AM1102" s="14" t="str">
        <f t="shared" si="1209"/>
        <v>#OBJ:- Comentou que ainda não recebeu contato da agencia para marcar a viagem para o evento no Chile.</v>
      </c>
      <c r="AN1102" s="14" t="str">
        <f t="shared" si="1210"/>
        <v/>
      </c>
      <c r="AO1102" s="14" t="str">
        <f t="shared" si="1211"/>
        <v/>
      </c>
      <c r="AP1102" s="14" t="str">
        <f t="shared" si="1212"/>
        <v/>
      </c>
      <c r="AQ1102" s="14" t="str">
        <f t="shared" si="1213"/>
        <v/>
      </c>
      <c r="AR1102" s="14" t="str">
        <f t="shared" si="1214"/>
        <v/>
      </c>
    </row>
    <row r="1103" spans="1:44" x14ac:dyDescent="0.25">
      <c r="A1103">
        <v>1</v>
      </c>
      <c r="B1103" t="s">
        <v>28</v>
      </c>
      <c r="C1103">
        <v>393107</v>
      </c>
      <c r="D1103" s="40">
        <v>41379.302083333299</v>
      </c>
      <c r="E1103" s="40">
        <v>41379.775694444397</v>
      </c>
      <c r="F1103" s="40">
        <v>41379.734027777798</v>
      </c>
      <c r="G1103" t="s">
        <v>29</v>
      </c>
      <c r="H1103">
        <v>60000012484763</v>
      </c>
      <c r="I1103" t="s">
        <v>639</v>
      </c>
      <c r="J1103" t="s">
        <v>640</v>
      </c>
      <c r="K1103" t="s">
        <v>32</v>
      </c>
      <c r="L1103">
        <v>6</v>
      </c>
      <c r="M1103" t="s">
        <v>33</v>
      </c>
      <c r="N1103">
        <v>60000015461254</v>
      </c>
      <c r="O1103">
        <v>60000016462681</v>
      </c>
      <c r="P1103">
        <v>141647000002970</v>
      </c>
      <c r="R1103" t="s">
        <v>34</v>
      </c>
      <c r="S1103" t="s">
        <v>35</v>
      </c>
      <c r="T1103" t="s">
        <v>36</v>
      </c>
      <c r="W1103" t="s">
        <v>37</v>
      </c>
      <c r="X1103" t="s">
        <v>176</v>
      </c>
      <c r="AC1103" t="s">
        <v>2851</v>
      </c>
      <c r="AD1103" t="s">
        <v>1437</v>
      </c>
      <c r="AE1103" s="14" t="str">
        <f t="shared" si="1250"/>
        <v>Destaque para alta penetração do Kaletra no SNC (Visual Aid) e segurança a longo prazo.</v>
      </c>
      <c r="AF1103" s="14" t="str">
        <f t="shared" si="1260"/>
        <v>Destaque para alta penetração do Kaletra no SNC (Visual Aid) e segurança a longo prazo.</v>
      </c>
      <c r="AG1103" s="14">
        <f t="shared" si="1261"/>
        <v>1</v>
      </c>
      <c r="AH1103" s="14">
        <f t="shared" ref="AH1103:AL1103" si="1266">IFERROR(FIND("#",$AF1103,AG1103+1),LEN($AF1103)+1)</f>
        <v>88</v>
      </c>
      <c r="AI1103" s="14">
        <f t="shared" si="1266"/>
        <v>88</v>
      </c>
      <c r="AJ1103" s="14">
        <f t="shared" si="1266"/>
        <v>88</v>
      </c>
      <c r="AK1103" s="14">
        <f t="shared" si="1266"/>
        <v>88</v>
      </c>
      <c r="AL1103" s="14">
        <f t="shared" si="1266"/>
        <v>88</v>
      </c>
      <c r="AM1103" s="14" t="str">
        <f t="shared" si="1209"/>
        <v>Destaque para alta penetração do Kaletra no SNC (Visual Aid) e segurança a longo prazo.</v>
      </c>
      <c r="AN1103" s="14" t="str">
        <f t="shared" si="1210"/>
        <v/>
      </c>
      <c r="AO1103" s="14" t="str">
        <f t="shared" si="1211"/>
        <v/>
      </c>
      <c r="AP1103" s="14" t="str">
        <f t="shared" si="1212"/>
        <v/>
      </c>
      <c r="AQ1103" s="14" t="str">
        <f t="shared" si="1213"/>
        <v/>
      </c>
      <c r="AR1103" s="14" t="str">
        <f t="shared" si="1214"/>
        <v/>
      </c>
    </row>
    <row r="1104" spans="1:44" x14ac:dyDescent="0.25">
      <c r="A1104">
        <v>1</v>
      </c>
      <c r="B1104" t="s">
        <v>28</v>
      </c>
      <c r="C1104">
        <v>393107</v>
      </c>
      <c r="D1104" s="40">
        <v>41379.291666666701</v>
      </c>
      <c r="E1104" s="40">
        <v>41379.772916666698</v>
      </c>
      <c r="F1104" s="40">
        <v>41379.731249999997</v>
      </c>
      <c r="G1104" t="s">
        <v>29</v>
      </c>
      <c r="H1104">
        <v>60000012373687</v>
      </c>
      <c r="I1104" t="s">
        <v>2803</v>
      </c>
      <c r="J1104" t="s">
        <v>2804</v>
      </c>
      <c r="K1104" t="s">
        <v>32</v>
      </c>
      <c r="L1104">
        <v>6</v>
      </c>
      <c r="M1104" t="s">
        <v>33</v>
      </c>
      <c r="N1104">
        <v>60000015461254</v>
      </c>
      <c r="O1104">
        <v>60000016462681</v>
      </c>
      <c r="P1104">
        <v>141647000002961</v>
      </c>
      <c r="R1104" t="s">
        <v>34</v>
      </c>
      <c r="S1104" t="s">
        <v>35</v>
      </c>
      <c r="T1104" t="s">
        <v>36</v>
      </c>
      <c r="W1104" t="s">
        <v>37</v>
      </c>
      <c r="X1104" t="s">
        <v>176</v>
      </c>
      <c r="AC1104" t="s">
        <v>2852</v>
      </c>
      <c r="AD1104" t="s">
        <v>1437</v>
      </c>
      <c r="AE1104" s="14" t="str">
        <f t="shared" si="1250"/>
        <v>#MERCADO:- Comentou que tem recebidos alguns pacientes em janela terapêutica, e esta oferecendo o tratamento, mas quando o mesmo não tem simtomas esta difícil de convencer a iniciar TARV.</v>
      </c>
      <c r="AF1104" s="14" t="str">
        <f t="shared" si="1260"/>
        <v>#MERCADO:- Comentou que tem recebidos alguns pacientes em janela terapêutica, e esta oferecendo o tratamento, mas quando o mesmo não tem simtomas esta difícil de convencer a iniciar TARV.</v>
      </c>
      <c r="AG1104" s="14">
        <f t="shared" si="1261"/>
        <v>1</v>
      </c>
      <c r="AH1104" s="14">
        <f t="shared" ref="AH1104:AL1104" si="1267">IFERROR(FIND("#",$AF1104,AG1104+1),LEN($AF1104)+1)</f>
        <v>188</v>
      </c>
      <c r="AI1104" s="14">
        <f t="shared" si="1267"/>
        <v>188</v>
      </c>
      <c r="AJ1104" s="14">
        <f t="shared" si="1267"/>
        <v>188</v>
      </c>
      <c r="AK1104" s="14">
        <f t="shared" si="1267"/>
        <v>188</v>
      </c>
      <c r="AL1104" s="14">
        <f t="shared" si="1267"/>
        <v>188</v>
      </c>
      <c r="AM1104" s="14" t="str">
        <f t="shared" si="1209"/>
        <v>#MERCADO:- Comentou que tem recebidos alguns pacientes em janela terapêutica, e esta oferecendo o tratamento, mas quando o mesmo não tem simtomas esta difícil de convencer a iniciar TARV.</v>
      </c>
      <c r="AN1104" s="14" t="str">
        <f t="shared" si="1210"/>
        <v/>
      </c>
      <c r="AO1104" s="14" t="str">
        <f t="shared" si="1211"/>
        <v/>
      </c>
      <c r="AP1104" s="14" t="str">
        <f t="shared" si="1212"/>
        <v/>
      </c>
      <c r="AQ1104" s="14" t="str">
        <f t="shared" si="1213"/>
        <v/>
      </c>
      <c r="AR1104" s="14" t="str">
        <f t="shared" si="1214"/>
        <v/>
      </c>
    </row>
    <row r="1105" spans="1:44" x14ac:dyDescent="0.25">
      <c r="A1105">
        <v>1</v>
      </c>
      <c r="B1105" t="s">
        <v>28</v>
      </c>
      <c r="C1105">
        <v>393107</v>
      </c>
      <c r="D1105" s="40">
        <v>41376.770833333299</v>
      </c>
      <c r="E1105" s="40">
        <v>41376.7722222222</v>
      </c>
      <c r="F1105" s="40">
        <v>41376.736111111102</v>
      </c>
      <c r="G1105" t="s">
        <v>29</v>
      </c>
      <c r="H1105">
        <v>60000012284895</v>
      </c>
      <c r="I1105" t="s">
        <v>2853</v>
      </c>
      <c r="J1105" t="s">
        <v>2854</v>
      </c>
      <c r="K1105" t="s">
        <v>238</v>
      </c>
      <c r="M1105" t="s">
        <v>33</v>
      </c>
      <c r="N1105">
        <v>60000015461254</v>
      </c>
      <c r="O1105">
        <v>60000016462681</v>
      </c>
      <c r="P1105">
        <v>140180000000850</v>
      </c>
      <c r="R1105" t="s">
        <v>34</v>
      </c>
      <c r="S1105" t="s">
        <v>35</v>
      </c>
      <c r="T1105" t="s">
        <v>36</v>
      </c>
      <c r="W1105" t="s">
        <v>176</v>
      </c>
      <c r="AC1105" t="s">
        <v>2855</v>
      </c>
      <c r="AD1105" t="s">
        <v>1437</v>
      </c>
      <c r="AE1105" s="14" t="str">
        <f t="shared" si="1250"/>
        <v>#SOL:- Solicitou o fornecimento de materiais com informações de tratamento para crianças.</v>
      </c>
      <c r="AF1105" s="14" t="str">
        <f t="shared" si="1260"/>
        <v>#SOL:- Solicitou o fornecimento de materiais com informações de tratamento para crianças.</v>
      </c>
      <c r="AG1105" s="14">
        <f t="shared" si="1261"/>
        <v>1</v>
      </c>
      <c r="AH1105" s="14">
        <f t="shared" ref="AH1105:AL1105" si="1268">IFERROR(FIND("#",$AF1105,AG1105+1),LEN($AF1105)+1)</f>
        <v>90</v>
      </c>
      <c r="AI1105" s="14">
        <f t="shared" si="1268"/>
        <v>90</v>
      </c>
      <c r="AJ1105" s="14">
        <f t="shared" si="1268"/>
        <v>90</v>
      </c>
      <c r="AK1105" s="14">
        <f t="shared" si="1268"/>
        <v>90</v>
      </c>
      <c r="AL1105" s="14">
        <f t="shared" si="1268"/>
        <v>90</v>
      </c>
      <c r="AM1105" s="14" t="str">
        <f t="shared" si="1209"/>
        <v>#SOL:- Solicitou o fornecimento de materiais com informações de tratamento para crianças.</v>
      </c>
      <c r="AN1105" s="14" t="str">
        <f t="shared" si="1210"/>
        <v/>
      </c>
      <c r="AO1105" s="14" t="str">
        <f t="shared" si="1211"/>
        <v/>
      </c>
      <c r="AP1105" s="14" t="str">
        <f t="shared" si="1212"/>
        <v/>
      </c>
      <c r="AQ1105" s="14" t="str">
        <f t="shared" si="1213"/>
        <v/>
      </c>
      <c r="AR1105" s="14" t="str">
        <f t="shared" si="1214"/>
        <v/>
      </c>
    </row>
    <row r="1106" spans="1:44" x14ac:dyDescent="0.25">
      <c r="A1106">
        <v>1</v>
      </c>
      <c r="B1106" t="s">
        <v>28</v>
      </c>
      <c r="C1106">
        <v>393107</v>
      </c>
      <c r="D1106" s="40">
        <v>41376.517361111102</v>
      </c>
      <c r="E1106" s="40">
        <v>41376.782638888901</v>
      </c>
      <c r="F1106" s="40">
        <v>41379.248611111099</v>
      </c>
      <c r="G1106" t="s">
        <v>29</v>
      </c>
      <c r="H1106">
        <v>60000012532879</v>
      </c>
      <c r="I1106" t="s">
        <v>2856</v>
      </c>
      <c r="J1106" t="s">
        <v>2857</v>
      </c>
      <c r="K1106" t="s">
        <v>32</v>
      </c>
      <c r="L1106">
        <v>3</v>
      </c>
      <c r="M1106" t="s">
        <v>33</v>
      </c>
      <c r="N1106">
        <v>60000015461254</v>
      </c>
      <c r="O1106">
        <v>60000016462681</v>
      </c>
      <c r="P1106">
        <v>140180000000894</v>
      </c>
      <c r="R1106" t="s">
        <v>34</v>
      </c>
      <c r="S1106" t="s">
        <v>35</v>
      </c>
      <c r="T1106" t="s">
        <v>36</v>
      </c>
      <c r="W1106" t="s">
        <v>37</v>
      </c>
      <c r="AC1106" t="s">
        <v>2858</v>
      </c>
      <c r="AD1106" t="s">
        <v>1437</v>
      </c>
      <c r="AE1106" s="14" t="str">
        <f t="shared" si="1250"/>
        <v>Destaque para flexibilidade posologia do Kaletra, comentou que não tem lembrado desta posologia. Ira deixar indicação na mesa para lembrar de oferecer ao paciente a dose única.</v>
      </c>
      <c r="AF1106" s="14" t="str">
        <f t="shared" si="1260"/>
        <v>Destaque para flexibilidade posologia do Kaletra, comentou que não tem lembrado desta posologia. Ira deixar indicação na mesa para lembrar de oferecer ao paciente a dose única.</v>
      </c>
      <c r="AG1106" s="14">
        <f t="shared" si="1261"/>
        <v>1</v>
      </c>
      <c r="AH1106" s="14">
        <f t="shared" ref="AH1106:AL1106" si="1269">IFERROR(FIND("#",$AF1106,AG1106+1),LEN($AF1106)+1)</f>
        <v>177</v>
      </c>
      <c r="AI1106" s="14">
        <f t="shared" si="1269"/>
        <v>177</v>
      </c>
      <c r="AJ1106" s="14">
        <f t="shared" si="1269"/>
        <v>177</v>
      </c>
      <c r="AK1106" s="14">
        <f t="shared" si="1269"/>
        <v>177</v>
      </c>
      <c r="AL1106" s="14">
        <f t="shared" si="1269"/>
        <v>177</v>
      </c>
      <c r="AM1106" s="14" t="str">
        <f t="shared" si="1209"/>
        <v>Destaque para flexibilidade posologia do Kaletra, comentou que não tem lembrado desta posologia. Ira deixar indicação na mesa para lembrar de oferecer ao paciente a dose única.</v>
      </c>
      <c r="AN1106" s="14" t="str">
        <f t="shared" si="1210"/>
        <v/>
      </c>
      <c r="AO1106" s="14" t="str">
        <f t="shared" si="1211"/>
        <v/>
      </c>
      <c r="AP1106" s="14" t="str">
        <f t="shared" si="1212"/>
        <v/>
      </c>
      <c r="AQ1106" s="14" t="str">
        <f t="shared" si="1213"/>
        <v/>
      </c>
      <c r="AR1106" s="14" t="str">
        <f t="shared" si="1214"/>
        <v/>
      </c>
    </row>
    <row r="1107" spans="1:44" x14ac:dyDescent="0.25">
      <c r="A1107">
        <v>1</v>
      </c>
      <c r="B1107" t="s">
        <v>28</v>
      </c>
      <c r="C1107">
        <v>393107</v>
      </c>
      <c r="D1107" s="40">
        <v>41376.46875</v>
      </c>
      <c r="E1107" s="40">
        <v>41376.777083333298</v>
      </c>
      <c r="F1107" s="40">
        <v>41376.736111111102</v>
      </c>
      <c r="G1107" t="s">
        <v>29</v>
      </c>
      <c r="H1107">
        <v>60000017151782</v>
      </c>
      <c r="I1107" t="s">
        <v>2859</v>
      </c>
      <c r="J1107" t="s">
        <v>2860</v>
      </c>
      <c r="K1107" t="s">
        <v>32</v>
      </c>
      <c r="L1107">
        <v>4</v>
      </c>
      <c r="M1107" t="s">
        <v>33</v>
      </c>
      <c r="N1107">
        <v>60000015461254</v>
      </c>
      <c r="O1107">
        <v>60000016462681</v>
      </c>
      <c r="P1107">
        <v>140180000000871</v>
      </c>
      <c r="R1107" t="s">
        <v>34</v>
      </c>
      <c r="S1107" t="s">
        <v>35</v>
      </c>
      <c r="T1107" t="s">
        <v>36</v>
      </c>
      <c r="W1107" t="s">
        <v>37</v>
      </c>
      <c r="AC1107" t="s">
        <v>2861</v>
      </c>
      <c r="AD1107" t="s">
        <v>1437</v>
      </c>
      <c r="AE1107" s="14" t="str">
        <f t="shared" si="1250"/>
        <v>Destaque para segurança do Kaletra a longo prazo, alta penetração no SNC e sua flexibilidade posologica.</v>
      </c>
      <c r="AF1107" s="14" t="str">
        <f t="shared" si="1260"/>
        <v>Destaque para segurança do Kaletra a longo prazo, alta penetração no SNC e sua flexibilidade posologica.</v>
      </c>
      <c r="AG1107" s="14">
        <f t="shared" si="1261"/>
        <v>1</v>
      </c>
      <c r="AH1107" s="14">
        <f t="shared" ref="AH1107:AL1107" si="1270">IFERROR(FIND("#",$AF1107,AG1107+1),LEN($AF1107)+1)</f>
        <v>105</v>
      </c>
      <c r="AI1107" s="14">
        <f t="shared" si="1270"/>
        <v>105</v>
      </c>
      <c r="AJ1107" s="14">
        <f t="shared" si="1270"/>
        <v>105</v>
      </c>
      <c r="AK1107" s="14">
        <f t="shared" si="1270"/>
        <v>105</v>
      </c>
      <c r="AL1107" s="14">
        <f t="shared" si="1270"/>
        <v>105</v>
      </c>
      <c r="AM1107" s="14" t="str">
        <f t="shared" si="1209"/>
        <v>Destaque para segurança do Kaletra a longo prazo, alta penetração no SNC e sua flexibilidade posologica.</v>
      </c>
      <c r="AN1107" s="14" t="str">
        <f t="shared" si="1210"/>
        <v/>
      </c>
      <c r="AO1107" s="14" t="str">
        <f t="shared" si="1211"/>
        <v/>
      </c>
      <c r="AP1107" s="14" t="str">
        <f t="shared" si="1212"/>
        <v/>
      </c>
      <c r="AQ1107" s="14" t="str">
        <f t="shared" si="1213"/>
        <v/>
      </c>
      <c r="AR1107" s="14" t="str">
        <f t="shared" si="1214"/>
        <v/>
      </c>
    </row>
    <row r="1108" spans="1:44" x14ac:dyDescent="0.25">
      <c r="A1108">
        <v>1</v>
      </c>
      <c r="B1108" t="s">
        <v>28</v>
      </c>
      <c r="C1108">
        <v>393107</v>
      </c>
      <c r="D1108" s="40">
        <v>41375.71875</v>
      </c>
      <c r="E1108" s="40">
        <v>41375.930555555598</v>
      </c>
      <c r="F1108" s="40">
        <v>41375.888888888898</v>
      </c>
      <c r="G1108" t="s">
        <v>29</v>
      </c>
      <c r="H1108">
        <v>60000017152918</v>
      </c>
      <c r="I1108" t="s">
        <v>2862</v>
      </c>
      <c r="J1108" t="s">
        <v>2863</v>
      </c>
      <c r="K1108" t="s">
        <v>32</v>
      </c>
      <c r="L1108">
        <v>4</v>
      </c>
      <c r="M1108" t="s">
        <v>33</v>
      </c>
      <c r="N1108">
        <v>60000015461254</v>
      </c>
      <c r="O1108">
        <v>60000016462681</v>
      </c>
      <c r="P1108">
        <v>141647000002731</v>
      </c>
      <c r="R1108" t="s">
        <v>34</v>
      </c>
      <c r="S1108" t="s">
        <v>35</v>
      </c>
      <c r="T1108" t="s">
        <v>36</v>
      </c>
      <c r="W1108" t="s">
        <v>37</v>
      </c>
      <c r="X1108" t="s">
        <v>176</v>
      </c>
      <c r="AC1108" t="s">
        <v>2864</v>
      </c>
      <c r="AD1108" t="s">
        <v>1437</v>
      </c>
      <c r="AE1108" s="14" t="str">
        <f t="shared" si="1250"/>
        <v>Destaque para segurança do Kaletra a longo prazo, flexibilidade posológica e sua alta penetração no SNC com a capacidade de redução da CV no liquor.</v>
      </c>
      <c r="AF1108" s="14" t="str">
        <f t="shared" si="1260"/>
        <v>Destaque para segurança do Kaletra a longo prazo, flexibilidade posológica e sua alta penetração no SNC com a capacidade de redução da CV no liquor.</v>
      </c>
      <c r="AG1108" s="14">
        <f t="shared" si="1261"/>
        <v>1</v>
      </c>
      <c r="AH1108" s="14">
        <f t="shared" ref="AH1108:AL1108" si="1271">IFERROR(FIND("#",$AF1108,AG1108+1),LEN($AF1108)+1)</f>
        <v>149</v>
      </c>
      <c r="AI1108" s="14">
        <f t="shared" si="1271"/>
        <v>149</v>
      </c>
      <c r="AJ1108" s="14">
        <f t="shared" si="1271"/>
        <v>149</v>
      </c>
      <c r="AK1108" s="14">
        <f t="shared" si="1271"/>
        <v>149</v>
      </c>
      <c r="AL1108" s="14">
        <f t="shared" si="1271"/>
        <v>149</v>
      </c>
      <c r="AM1108" s="14" t="str">
        <f t="shared" si="1209"/>
        <v>Destaque para segurança do Kaletra a longo prazo, flexibilidade posológica e sua alta penetração no SNC com a capacidade de redução da CV no liquor.</v>
      </c>
      <c r="AN1108" s="14" t="str">
        <f t="shared" si="1210"/>
        <v/>
      </c>
      <c r="AO1108" s="14" t="str">
        <f t="shared" si="1211"/>
        <v/>
      </c>
      <c r="AP1108" s="14" t="str">
        <f t="shared" si="1212"/>
        <v/>
      </c>
      <c r="AQ1108" s="14" t="str">
        <f t="shared" si="1213"/>
        <v/>
      </c>
      <c r="AR1108" s="14" t="str">
        <f t="shared" si="1214"/>
        <v/>
      </c>
    </row>
    <row r="1109" spans="1:44" x14ac:dyDescent="0.25">
      <c r="A1109">
        <v>1</v>
      </c>
      <c r="B1109" t="s">
        <v>28</v>
      </c>
      <c r="C1109">
        <v>393107</v>
      </c>
      <c r="D1109" s="40">
        <v>41375.673611111102</v>
      </c>
      <c r="E1109" s="40">
        <v>41375.929166666698</v>
      </c>
      <c r="F1109" s="40">
        <v>41375.887499999997</v>
      </c>
      <c r="G1109" t="s">
        <v>29</v>
      </c>
      <c r="H1109">
        <v>60000012369307</v>
      </c>
      <c r="I1109" t="s">
        <v>2865</v>
      </c>
      <c r="J1109" t="s">
        <v>2866</v>
      </c>
      <c r="K1109" t="s">
        <v>32</v>
      </c>
      <c r="L1109">
        <v>4</v>
      </c>
      <c r="M1109" t="s">
        <v>33</v>
      </c>
      <c r="N1109">
        <v>60000015461254</v>
      </c>
      <c r="O1109">
        <v>60000016462681</v>
      </c>
      <c r="P1109">
        <v>141647000002723</v>
      </c>
      <c r="R1109" t="s">
        <v>34</v>
      </c>
      <c r="S1109" t="s">
        <v>35</v>
      </c>
      <c r="T1109" t="s">
        <v>36</v>
      </c>
      <c r="W1109" t="s">
        <v>37</v>
      </c>
      <c r="X1109" t="s">
        <v>176</v>
      </c>
      <c r="AC1109" t="s">
        <v>2867</v>
      </c>
      <c r="AD1109" t="s">
        <v>1437</v>
      </c>
      <c r="AE1109" s="14" t="str">
        <f t="shared" si="1250"/>
        <v>Destaque para flexibilidade posológica do Kaletra, possibilitando a adaptação ao estilo de vida do paciente.  #OBJ:- Comentou que ainda não tem paciente com dose única, que apesar de receber as informações tem esquecido de oferecer ao paciente..</v>
      </c>
      <c r="AF1109" s="14" t="str">
        <f t="shared" si="1260"/>
        <v>Destaque para flexibilidade posológica do Kaletra, possibilitando a adaptação ao estilo de vida do paciente.  #OBJ:- Comentou que ainda não tem paciente com dose única, que apesar de receber as informações tem esquecido de oferecer ao paciente..</v>
      </c>
      <c r="AG1109" s="14">
        <f t="shared" si="1261"/>
        <v>111</v>
      </c>
      <c r="AH1109" s="14">
        <f t="shared" ref="AH1109:AL1109" si="1272">IFERROR(FIND("#",$AF1109,AG1109+1),LEN($AF1109)+1)</f>
        <v>246</v>
      </c>
      <c r="AI1109" s="14">
        <f t="shared" si="1272"/>
        <v>246</v>
      </c>
      <c r="AJ1109" s="14">
        <f t="shared" si="1272"/>
        <v>246</v>
      </c>
      <c r="AK1109" s="14">
        <f t="shared" si="1272"/>
        <v>246</v>
      </c>
      <c r="AL1109" s="14">
        <f t="shared" si="1272"/>
        <v>246</v>
      </c>
      <c r="AM1109" s="14" t="str">
        <f t="shared" si="1209"/>
        <v>#OBJ:- Comentou que ainda não tem paciente com dose única, que apesar de receber as informações tem esquecido de oferecer ao paciente..</v>
      </c>
      <c r="AN1109" s="14" t="str">
        <f t="shared" si="1210"/>
        <v/>
      </c>
      <c r="AO1109" s="14" t="str">
        <f t="shared" si="1211"/>
        <v/>
      </c>
      <c r="AP1109" s="14" t="str">
        <f t="shared" si="1212"/>
        <v/>
      </c>
      <c r="AQ1109" s="14" t="str">
        <f t="shared" si="1213"/>
        <v/>
      </c>
      <c r="AR1109" s="14" t="str">
        <f t="shared" si="1214"/>
        <v/>
      </c>
    </row>
    <row r="1110" spans="1:44" x14ac:dyDescent="0.25">
      <c r="A1110">
        <v>1</v>
      </c>
      <c r="B1110" t="s">
        <v>28</v>
      </c>
      <c r="C1110">
        <v>393107</v>
      </c>
      <c r="D1110" s="40">
        <v>41375.604166666701</v>
      </c>
      <c r="E1110" s="40">
        <v>41375.926388888904</v>
      </c>
      <c r="F1110" s="40">
        <v>41375.884722222203</v>
      </c>
      <c r="G1110" t="s">
        <v>29</v>
      </c>
      <c r="H1110">
        <v>60000012413515</v>
      </c>
      <c r="I1110" t="s">
        <v>2868</v>
      </c>
      <c r="J1110" t="s">
        <v>2869</v>
      </c>
      <c r="K1110" t="s">
        <v>32</v>
      </c>
      <c r="L1110">
        <v>4</v>
      </c>
      <c r="M1110" t="s">
        <v>33</v>
      </c>
      <c r="N1110">
        <v>60000015461254</v>
      </c>
      <c r="O1110">
        <v>60000016462681</v>
      </c>
      <c r="P1110">
        <v>141647000002715</v>
      </c>
      <c r="R1110" t="s">
        <v>34</v>
      </c>
      <c r="S1110" t="s">
        <v>35</v>
      </c>
      <c r="T1110" t="s">
        <v>36</v>
      </c>
      <c r="W1110" t="s">
        <v>37</v>
      </c>
      <c r="X1110" t="s">
        <v>176</v>
      </c>
      <c r="AC1110" t="s">
        <v>2870</v>
      </c>
      <c r="AD1110" t="s">
        <v>1437</v>
      </c>
      <c r="AE1110" s="14" t="str">
        <f t="shared" si="1250"/>
        <v>#SOL:- Solicitou verificar a possibilidade de fornecer mais exemplares dos artigos que entregamos para os residentes que passam com ele duramnte os ambulatórios.</v>
      </c>
      <c r="AF1110" s="14" t="str">
        <f t="shared" si="1260"/>
        <v>#SOL:- Solicitou verificar a possibilidade de fornecer mais exemplares dos artigos que entregamos para os residentes que passam com ele duramnte os ambulatórios.</v>
      </c>
      <c r="AG1110" s="14">
        <f t="shared" si="1261"/>
        <v>1</v>
      </c>
      <c r="AH1110" s="14">
        <f t="shared" ref="AH1110:AL1110" si="1273">IFERROR(FIND("#",$AF1110,AG1110+1),LEN($AF1110)+1)</f>
        <v>162</v>
      </c>
      <c r="AI1110" s="14">
        <f t="shared" si="1273"/>
        <v>162</v>
      </c>
      <c r="AJ1110" s="14">
        <f t="shared" si="1273"/>
        <v>162</v>
      </c>
      <c r="AK1110" s="14">
        <f t="shared" si="1273"/>
        <v>162</v>
      </c>
      <c r="AL1110" s="14">
        <f t="shared" si="1273"/>
        <v>162</v>
      </c>
      <c r="AM1110" s="14" t="str">
        <f t="shared" si="1209"/>
        <v>#SOL:- Solicitou verificar a possibilidade de fornecer mais exemplares dos artigos que entregamos para os residentes que passam com ele duramnte os ambulatórios.</v>
      </c>
      <c r="AN1110" s="14" t="str">
        <f t="shared" si="1210"/>
        <v/>
      </c>
      <c r="AO1110" s="14" t="str">
        <f t="shared" si="1211"/>
        <v/>
      </c>
      <c r="AP1110" s="14" t="str">
        <f t="shared" si="1212"/>
        <v/>
      </c>
      <c r="AQ1110" s="14" t="str">
        <f t="shared" si="1213"/>
        <v/>
      </c>
      <c r="AR1110" s="14" t="str">
        <f t="shared" si="1214"/>
        <v/>
      </c>
    </row>
    <row r="1111" spans="1:44" x14ac:dyDescent="0.25">
      <c r="A1111">
        <v>1</v>
      </c>
      <c r="B1111" t="s">
        <v>28</v>
      </c>
      <c r="C1111">
        <v>393107</v>
      </c>
      <c r="D1111" s="40">
        <v>41375.458333333299</v>
      </c>
      <c r="E1111" s="40">
        <v>41375.922222222202</v>
      </c>
      <c r="F1111" s="40">
        <v>41375.880555555603</v>
      </c>
      <c r="G1111" t="s">
        <v>29</v>
      </c>
      <c r="H1111">
        <v>60000012449971</v>
      </c>
      <c r="I1111" t="s">
        <v>2871</v>
      </c>
      <c r="J1111" t="s">
        <v>2872</v>
      </c>
      <c r="K1111" t="s">
        <v>32</v>
      </c>
      <c r="L1111">
        <v>6</v>
      </c>
      <c r="M1111" t="s">
        <v>33</v>
      </c>
      <c r="N1111">
        <v>60000015461254</v>
      </c>
      <c r="O1111">
        <v>60000016462681</v>
      </c>
      <c r="P1111">
        <v>141647000002704</v>
      </c>
      <c r="R1111" t="s">
        <v>34</v>
      </c>
      <c r="S1111" t="s">
        <v>35</v>
      </c>
      <c r="T1111" t="s">
        <v>36</v>
      </c>
      <c r="W1111" t="s">
        <v>37</v>
      </c>
      <c r="X1111" t="s">
        <v>176</v>
      </c>
      <c r="AC1111" t="s">
        <v>2873</v>
      </c>
      <c r="AD1111" t="s">
        <v>1437</v>
      </c>
      <c r="AE1111" s="14" t="str">
        <f t="shared" si="1250"/>
        <v>#MERCADO:- Destaque para arigo sobre casais sorodiscordantes, comentou que existe muitos casais que estão registrados no posto Cuiabá, mas necessita de busca ativa para aplicar o conceito de inicio de TARV precoce.</v>
      </c>
      <c r="AF1111" s="14" t="str">
        <f t="shared" si="1260"/>
        <v>#MERCADO:- Destaque para arigo sobre casais sorodiscordantes, comentou que existe muitos casais que estão registrados no posto Cuiabá, mas necessita de busca ativa para aplicar o conceito de inicio de TARV precoce.</v>
      </c>
      <c r="AG1111" s="14">
        <f t="shared" si="1261"/>
        <v>1</v>
      </c>
      <c r="AH1111" s="14">
        <f t="shared" ref="AH1111:AL1111" si="1274">IFERROR(FIND("#",$AF1111,AG1111+1),LEN($AF1111)+1)</f>
        <v>215</v>
      </c>
      <c r="AI1111" s="14">
        <f t="shared" si="1274"/>
        <v>215</v>
      </c>
      <c r="AJ1111" s="14">
        <f t="shared" si="1274"/>
        <v>215</v>
      </c>
      <c r="AK1111" s="14">
        <f t="shared" si="1274"/>
        <v>215</v>
      </c>
      <c r="AL1111" s="14">
        <f t="shared" si="1274"/>
        <v>215</v>
      </c>
      <c r="AM1111" s="14" t="str">
        <f t="shared" si="1209"/>
        <v>#MERCADO:- Destaque para arigo sobre casais sorodiscordantes, comentou que existe muitos casais que estão registrados no posto Cuiabá, mas necessita de busca ativa para aplicar o conceito de inicio de TARV precoce.</v>
      </c>
      <c r="AN1111" s="14" t="str">
        <f t="shared" si="1210"/>
        <v/>
      </c>
      <c r="AO1111" s="14" t="str">
        <f t="shared" si="1211"/>
        <v/>
      </c>
      <c r="AP1111" s="14" t="str">
        <f t="shared" si="1212"/>
        <v/>
      </c>
      <c r="AQ1111" s="14" t="str">
        <f t="shared" si="1213"/>
        <v/>
      </c>
      <c r="AR1111" s="14" t="str">
        <f t="shared" si="1214"/>
        <v/>
      </c>
    </row>
    <row r="1112" spans="1:44" x14ac:dyDescent="0.25">
      <c r="A1112">
        <v>1</v>
      </c>
      <c r="B1112" t="s">
        <v>28</v>
      </c>
      <c r="C1112">
        <v>393107</v>
      </c>
      <c r="D1112" s="40">
        <v>41375.416666666701</v>
      </c>
      <c r="E1112" s="40">
        <v>41375.918749999997</v>
      </c>
      <c r="F1112" s="40">
        <v>41375.877083333296</v>
      </c>
      <c r="G1112" t="s">
        <v>29</v>
      </c>
      <c r="H1112">
        <v>60000012587143</v>
      </c>
      <c r="I1112" t="s">
        <v>2874</v>
      </c>
      <c r="J1112" t="s">
        <v>2875</v>
      </c>
      <c r="K1112" t="s">
        <v>41</v>
      </c>
      <c r="L1112">
        <v>3</v>
      </c>
      <c r="M1112" t="s">
        <v>33</v>
      </c>
      <c r="N1112">
        <v>60000015461254</v>
      </c>
      <c r="O1112">
        <v>60000016462681</v>
      </c>
      <c r="P1112">
        <v>141647000002688</v>
      </c>
      <c r="R1112" t="s">
        <v>34</v>
      </c>
      <c r="S1112" t="s">
        <v>35</v>
      </c>
      <c r="T1112" t="s">
        <v>36</v>
      </c>
      <c r="W1112" t="s">
        <v>37</v>
      </c>
      <c r="X1112" t="s">
        <v>176</v>
      </c>
      <c r="AC1112" t="s">
        <v>2864</v>
      </c>
      <c r="AD1112" t="s">
        <v>1437</v>
      </c>
      <c r="AE1112" s="14" t="str">
        <f t="shared" si="1250"/>
        <v>Destaque para segurança do Kaletra a longo prazo, flexibilidade posológica e sua alta penetração no SNC com a capacidade de redução da CV no liquor.</v>
      </c>
      <c r="AF1112" s="14" t="str">
        <f t="shared" si="1260"/>
        <v>Destaque para segurança do Kaletra a longo prazo, flexibilidade posológica e sua alta penetração no SNC com a capacidade de redução da CV no liquor.</v>
      </c>
      <c r="AG1112" s="14">
        <f t="shared" si="1261"/>
        <v>1</v>
      </c>
      <c r="AH1112" s="14">
        <f t="shared" ref="AH1112:AL1112" si="1275">IFERROR(FIND("#",$AF1112,AG1112+1),LEN($AF1112)+1)</f>
        <v>149</v>
      </c>
      <c r="AI1112" s="14">
        <f t="shared" si="1275"/>
        <v>149</v>
      </c>
      <c r="AJ1112" s="14">
        <f t="shared" si="1275"/>
        <v>149</v>
      </c>
      <c r="AK1112" s="14">
        <f t="shared" si="1275"/>
        <v>149</v>
      </c>
      <c r="AL1112" s="14">
        <f t="shared" si="1275"/>
        <v>149</v>
      </c>
      <c r="AM1112" s="14" t="str">
        <f t="shared" si="1209"/>
        <v>Destaque para segurança do Kaletra a longo prazo, flexibilidade posológica e sua alta penetração no SNC com a capacidade de redução da CV no liquor.</v>
      </c>
      <c r="AN1112" s="14" t="str">
        <f t="shared" si="1210"/>
        <v/>
      </c>
      <c r="AO1112" s="14" t="str">
        <f t="shared" si="1211"/>
        <v/>
      </c>
      <c r="AP1112" s="14" t="str">
        <f t="shared" si="1212"/>
        <v/>
      </c>
      <c r="AQ1112" s="14" t="str">
        <f t="shared" si="1213"/>
        <v/>
      </c>
      <c r="AR1112" s="14" t="str">
        <f t="shared" si="1214"/>
        <v/>
      </c>
    </row>
    <row r="1113" spans="1:44" x14ac:dyDescent="0.25">
      <c r="A1113">
        <v>1</v>
      </c>
      <c r="B1113" t="s">
        <v>28</v>
      </c>
      <c r="C1113">
        <v>393107</v>
      </c>
      <c r="D1113" s="40">
        <v>41375.416666666701</v>
      </c>
      <c r="E1113" s="40">
        <v>41375.918055555601</v>
      </c>
      <c r="F1113" s="40">
        <v>41375.876388888901</v>
      </c>
      <c r="G1113" t="s">
        <v>29</v>
      </c>
      <c r="H1113">
        <v>60000012586447</v>
      </c>
      <c r="I1113" t="s">
        <v>2876</v>
      </c>
      <c r="J1113" t="s">
        <v>2877</v>
      </c>
      <c r="K1113" t="s">
        <v>45</v>
      </c>
      <c r="L1113">
        <v>3</v>
      </c>
      <c r="M1113" t="s">
        <v>33</v>
      </c>
      <c r="N1113">
        <v>60000015461254</v>
      </c>
      <c r="O1113">
        <v>60000016462681</v>
      </c>
      <c r="P1113">
        <v>141647000002680</v>
      </c>
      <c r="R1113" t="s">
        <v>34</v>
      </c>
      <c r="S1113" t="s">
        <v>35</v>
      </c>
      <c r="T1113" t="s">
        <v>36</v>
      </c>
      <c r="W1113" t="s">
        <v>37</v>
      </c>
      <c r="X1113" t="s">
        <v>176</v>
      </c>
      <c r="AC1113" t="s">
        <v>2864</v>
      </c>
      <c r="AD1113" t="s">
        <v>1437</v>
      </c>
      <c r="AE1113" s="14" t="str">
        <f t="shared" si="1250"/>
        <v>Destaque para segurança do Kaletra a longo prazo, flexibilidade posológica e sua alta penetração no SNC com a capacidade de redução da CV no liquor.</v>
      </c>
      <c r="AF1113" s="14" t="str">
        <f t="shared" si="1260"/>
        <v>Destaque para segurança do Kaletra a longo prazo, flexibilidade posológica e sua alta penetração no SNC com a capacidade de redução da CV no liquor.</v>
      </c>
      <c r="AG1113" s="14">
        <f t="shared" si="1261"/>
        <v>1</v>
      </c>
      <c r="AH1113" s="14">
        <f t="shared" ref="AH1113:AL1113" si="1276">IFERROR(FIND("#",$AF1113,AG1113+1),LEN($AF1113)+1)</f>
        <v>149</v>
      </c>
      <c r="AI1113" s="14">
        <f t="shared" si="1276"/>
        <v>149</v>
      </c>
      <c r="AJ1113" s="14">
        <f t="shared" si="1276"/>
        <v>149</v>
      </c>
      <c r="AK1113" s="14">
        <f t="shared" si="1276"/>
        <v>149</v>
      </c>
      <c r="AL1113" s="14">
        <f t="shared" si="1276"/>
        <v>149</v>
      </c>
      <c r="AM1113" s="14" t="str">
        <f t="shared" si="1209"/>
        <v>Destaque para segurança do Kaletra a longo prazo, flexibilidade posológica e sua alta penetração no SNC com a capacidade de redução da CV no liquor.</v>
      </c>
      <c r="AN1113" s="14" t="str">
        <f t="shared" si="1210"/>
        <v/>
      </c>
      <c r="AO1113" s="14" t="str">
        <f t="shared" si="1211"/>
        <v/>
      </c>
      <c r="AP1113" s="14" t="str">
        <f t="shared" si="1212"/>
        <v/>
      </c>
      <c r="AQ1113" s="14" t="str">
        <f t="shared" si="1213"/>
        <v/>
      </c>
      <c r="AR1113" s="14" t="str">
        <f t="shared" si="1214"/>
        <v/>
      </c>
    </row>
    <row r="1114" spans="1:44" x14ac:dyDescent="0.25">
      <c r="A1114">
        <v>1</v>
      </c>
      <c r="B1114" t="s">
        <v>28</v>
      </c>
      <c r="C1114">
        <v>393107</v>
      </c>
      <c r="D1114" s="40">
        <v>41375.416666666701</v>
      </c>
      <c r="E1114" s="40">
        <v>41375.917361111096</v>
      </c>
      <c r="F1114" s="40">
        <v>41375.875694444403</v>
      </c>
      <c r="G1114" t="s">
        <v>29</v>
      </c>
      <c r="H1114">
        <v>60000012594679</v>
      </c>
      <c r="I1114" t="s">
        <v>2878</v>
      </c>
      <c r="J1114" t="s">
        <v>2879</v>
      </c>
      <c r="K1114" t="s">
        <v>45</v>
      </c>
      <c r="L1114">
        <v>3</v>
      </c>
      <c r="M1114" t="s">
        <v>33</v>
      </c>
      <c r="N1114">
        <v>60000015461254</v>
      </c>
      <c r="O1114">
        <v>60000016462681</v>
      </c>
      <c r="P1114">
        <v>141647000002672</v>
      </c>
      <c r="R1114" t="s">
        <v>34</v>
      </c>
      <c r="S1114" t="s">
        <v>35</v>
      </c>
      <c r="T1114" t="s">
        <v>36</v>
      </c>
      <c r="W1114" t="s">
        <v>37</v>
      </c>
      <c r="X1114" t="s">
        <v>176</v>
      </c>
      <c r="AC1114" t="s">
        <v>2880</v>
      </c>
      <c r="AD1114" t="s">
        <v>1437</v>
      </c>
      <c r="AE1114" s="14" t="str">
        <f t="shared" si="1250"/>
        <v>Destaque para segurança do Kaletra a longo prazo, flexibilidade posológica e sdua alta penetração no SNC com a capacidade de redução da CV no liquor.</v>
      </c>
      <c r="AF1114" s="14" t="str">
        <f t="shared" si="1260"/>
        <v>Destaque para segurança do Kaletra a longo prazo, flexibilidade posológica e sdua alta penetração no SNC com a capacidade de redução da CV no liquor.</v>
      </c>
      <c r="AG1114" s="14">
        <f t="shared" si="1261"/>
        <v>1</v>
      </c>
      <c r="AH1114" s="14">
        <f t="shared" ref="AH1114:AL1114" si="1277">IFERROR(FIND("#",$AF1114,AG1114+1),LEN($AF1114)+1)</f>
        <v>150</v>
      </c>
      <c r="AI1114" s="14">
        <f t="shared" si="1277"/>
        <v>150</v>
      </c>
      <c r="AJ1114" s="14">
        <f t="shared" si="1277"/>
        <v>150</v>
      </c>
      <c r="AK1114" s="14">
        <f t="shared" si="1277"/>
        <v>150</v>
      </c>
      <c r="AL1114" s="14">
        <f t="shared" si="1277"/>
        <v>150</v>
      </c>
      <c r="AM1114" s="14" t="str">
        <f t="shared" si="1209"/>
        <v>Destaque para segurança do Kaletra a longo prazo, flexibilidade posológica e sdua alta penetração no SNC com a capacidade de redução da CV no liquor.</v>
      </c>
      <c r="AN1114" s="14" t="str">
        <f t="shared" si="1210"/>
        <v/>
      </c>
      <c r="AO1114" s="14" t="str">
        <f t="shared" si="1211"/>
        <v/>
      </c>
      <c r="AP1114" s="14" t="str">
        <f t="shared" si="1212"/>
        <v/>
      </c>
      <c r="AQ1114" s="14" t="str">
        <f t="shared" si="1213"/>
        <v/>
      </c>
      <c r="AR1114" s="14" t="str">
        <f t="shared" si="1214"/>
        <v/>
      </c>
    </row>
    <row r="1115" spans="1:44" x14ac:dyDescent="0.25">
      <c r="A1115">
        <v>1</v>
      </c>
      <c r="B1115" t="s">
        <v>28</v>
      </c>
      <c r="C1115">
        <v>393107</v>
      </c>
      <c r="D1115" s="40">
        <v>41375.416666666701</v>
      </c>
      <c r="E1115" s="40">
        <v>41375.9194444444</v>
      </c>
      <c r="F1115" s="40">
        <v>41375.877777777801</v>
      </c>
      <c r="G1115" t="s">
        <v>29</v>
      </c>
      <c r="H1115">
        <v>60000012592811</v>
      </c>
      <c r="I1115" t="s">
        <v>2881</v>
      </c>
      <c r="J1115" t="s">
        <v>2882</v>
      </c>
      <c r="K1115" t="s">
        <v>41</v>
      </c>
      <c r="L1115">
        <v>3</v>
      </c>
      <c r="M1115" t="s">
        <v>33</v>
      </c>
      <c r="N1115">
        <v>60000015461254</v>
      </c>
      <c r="O1115">
        <v>60000016462681</v>
      </c>
      <c r="P1115">
        <v>141647000002696</v>
      </c>
      <c r="R1115" t="s">
        <v>34</v>
      </c>
      <c r="S1115" t="s">
        <v>35</v>
      </c>
      <c r="T1115" t="s">
        <v>61</v>
      </c>
      <c r="W1115" t="s">
        <v>37</v>
      </c>
      <c r="X1115" t="s">
        <v>176</v>
      </c>
      <c r="AC1115" t="s">
        <v>2864</v>
      </c>
      <c r="AD1115" t="s">
        <v>1437</v>
      </c>
      <c r="AE1115" s="14" t="str">
        <f t="shared" si="1250"/>
        <v>Destaque para segurança do Kaletra a longo prazo, flexibilidade posológica e sua alta penetração no SNC com a capacidade de redução da CV no liquor.</v>
      </c>
      <c r="AF1115" s="14" t="str">
        <f t="shared" si="1260"/>
        <v>Destaque para segurança do Kaletra a longo prazo, flexibilidade posológica e sua alta penetração no SNC com a capacidade de redução da CV no liquor.</v>
      </c>
      <c r="AG1115" s="14">
        <f t="shared" si="1261"/>
        <v>1</v>
      </c>
      <c r="AH1115" s="14">
        <f t="shared" ref="AH1115:AL1115" si="1278">IFERROR(FIND("#",$AF1115,AG1115+1),LEN($AF1115)+1)</f>
        <v>149</v>
      </c>
      <c r="AI1115" s="14">
        <f t="shared" si="1278"/>
        <v>149</v>
      </c>
      <c r="AJ1115" s="14">
        <f t="shared" si="1278"/>
        <v>149</v>
      </c>
      <c r="AK1115" s="14">
        <f t="shared" si="1278"/>
        <v>149</v>
      </c>
      <c r="AL1115" s="14">
        <f t="shared" si="1278"/>
        <v>149</v>
      </c>
      <c r="AM1115" s="14" t="str">
        <f t="shared" si="1209"/>
        <v>Destaque para segurança do Kaletra a longo prazo, flexibilidade posológica e sua alta penetração no SNC com a capacidade de redução da CV no liquor.</v>
      </c>
      <c r="AN1115" s="14" t="str">
        <f t="shared" si="1210"/>
        <v/>
      </c>
      <c r="AO1115" s="14" t="str">
        <f t="shared" si="1211"/>
        <v/>
      </c>
      <c r="AP1115" s="14" t="str">
        <f t="shared" si="1212"/>
        <v/>
      </c>
      <c r="AQ1115" s="14" t="str">
        <f t="shared" si="1213"/>
        <v/>
      </c>
      <c r="AR1115" s="14" t="str">
        <f t="shared" si="1214"/>
        <v/>
      </c>
    </row>
    <row r="1116" spans="1:44" x14ac:dyDescent="0.25">
      <c r="A1116">
        <v>1</v>
      </c>
      <c r="B1116" t="s">
        <v>28</v>
      </c>
      <c r="C1116">
        <v>393107</v>
      </c>
      <c r="D1116" s="40">
        <v>41375.395833333299</v>
      </c>
      <c r="E1116" s="40">
        <v>41375.913888888899</v>
      </c>
      <c r="F1116" s="40">
        <v>41375.872222222199</v>
      </c>
      <c r="G1116" t="s">
        <v>29</v>
      </c>
      <c r="H1116">
        <v>60000012456431</v>
      </c>
      <c r="I1116" t="s">
        <v>591</v>
      </c>
      <c r="J1116" t="s">
        <v>592</v>
      </c>
      <c r="K1116" t="s">
        <v>32</v>
      </c>
      <c r="L1116">
        <v>6</v>
      </c>
      <c r="M1116" t="s">
        <v>33</v>
      </c>
      <c r="N1116">
        <v>60000015461254</v>
      </c>
      <c r="O1116">
        <v>60000016462681</v>
      </c>
      <c r="P1116">
        <v>141647000002664</v>
      </c>
      <c r="R1116" t="s">
        <v>34</v>
      </c>
      <c r="S1116" t="s">
        <v>35</v>
      </c>
      <c r="T1116" t="s">
        <v>36</v>
      </c>
      <c r="W1116" t="s">
        <v>37</v>
      </c>
      <c r="X1116" t="s">
        <v>176</v>
      </c>
      <c r="AC1116" t="s">
        <v>2883</v>
      </c>
      <c r="AD1116" t="s">
        <v>1437</v>
      </c>
      <c r="AE1116" s="14" t="str">
        <f t="shared" si="1250"/>
        <v>#SOL:- Reunião junto com a Dra. Karem, que ficará responsável pelas aulas de segunda-feira, onde acertamos o patrocício do Coffee Break para o dia 22/04/2013 e solicitou definição para coffe de outas reuniões.</v>
      </c>
      <c r="AF1116" s="14" t="str">
        <f t="shared" si="1260"/>
        <v>#SOL:- Reunião junto com a Dra. Karem, que ficará responsável pelas aulas de segunda-feira, onde acertamos o patrocício do Coffee Break para o dia 22/04/2013 e solicitou definição para coffe de outas reuniões.</v>
      </c>
      <c r="AG1116" s="14">
        <f t="shared" si="1261"/>
        <v>1</v>
      </c>
      <c r="AH1116" s="14">
        <f t="shared" ref="AH1116:AL1116" si="1279">IFERROR(FIND("#",$AF1116,AG1116+1),LEN($AF1116)+1)</f>
        <v>210</v>
      </c>
      <c r="AI1116" s="14">
        <f t="shared" si="1279"/>
        <v>210</v>
      </c>
      <c r="AJ1116" s="14">
        <f t="shared" si="1279"/>
        <v>210</v>
      </c>
      <c r="AK1116" s="14">
        <f t="shared" si="1279"/>
        <v>210</v>
      </c>
      <c r="AL1116" s="14">
        <f t="shared" si="1279"/>
        <v>210</v>
      </c>
      <c r="AM1116" s="14" t="str">
        <f t="shared" si="1209"/>
        <v>#SOL:- Reunião junto com a Dra. Karem, que ficará responsável pelas aulas de segunda-feira, onde acertamos o patrocício do Coffee Break para o dia 22/04/2013 e solicitou definição para coffe de outas reuniões.</v>
      </c>
      <c r="AN1116" s="14" t="str">
        <f t="shared" si="1210"/>
        <v/>
      </c>
      <c r="AO1116" s="14" t="str">
        <f t="shared" si="1211"/>
        <v/>
      </c>
      <c r="AP1116" s="14" t="str">
        <f t="shared" si="1212"/>
        <v/>
      </c>
      <c r="AQ1116" s="14" t="str">
        <f t="shared" si="1213"/>
        <v/>
      </c>
      <c r="AR1116" s="14" t="str">
        <f t="shared" si="1214"/>
        <v/>
      </c>
    </row>
    <row r="1117" spans="1:44" x14ac:dyDescent="0.25">
      <c r="A1117">
        <v>1</v>
      </c>
      <c r="B1117" t="s">
        <v>28</v>
      </c>
      <c r="C1117">
        <v>393107</v>
      </c>
      <c r="D1117" s="40">
        <v>41375.395833333299</v>
      </c>
      <c r="E1117" s="40">
        <v>41375.912499999999</v>
      </c>
      <c r="F1117" s="40">
        <v>41375.870833333298</v>
      </c>
      <c r="G1117" t="s">
        <v>29</v>
      </c>
      <c r="H1117">
        <v>60000012445419</v>
      </c>
      <c r="I1117" t="s">
        <v>2811</v>
      </c>
      <c r="J1117" t="s">
        <v>2812</v>
      </c>
      <c r="K1117" t="s">
        <v>32</v>
      </c>
      <c r="L1117">
        <v>6</v>
      </c>
      <c r="M1117" t="s">
        <v>33</v>
      </c>
      <c r="N1117">
        <v>60000015461254</v>
      </c>
      <c r="O1117">
        <v>60000016462681</v>
      </c>
      <c r="P1117">
        <v>141647000002657</v>
      </c>
      <c r="R1117" t="s">
        <v>34</v>
      </c>
      <c r="S1117" t="s">
        <v>35</v>
      </c>
      <c r="T1117" t="s">
        <v>36</v>
      </c>
      <c r="W1117" t="s">
        <v>37</v>
      </c>
      <c r="X1117" t="s">
        <v>176</v>
      </c>
      <c r="AC1117" t="s">
        <v>2884</v>
      </c>
      <c r="AD1117" t="s">
        <v>1437</v>
      </c>
      <c r="AE1117" s="14" t="str">
        <f t="shared" si="1250"/>
        <v>#SOL:- Reunião junto com a Dra. Renata, que ficará responsável pelas aulas de segunda-feira, onde acertamos o patrocício do Coffee Break para o dia 22/04/2013 e solicitou definição para coffe de outas reuniões.</v>
      </c>
      <c r="AF1117" s="14" t="str">
        <f t="shared" si="1260"/>
        <v>#SOL:- Reunião junto com a Dra. Renata, que ficará responsável pelas aulas de segunda-feira, onde acertamos o patrocício do Coffee Break para o dia 22/04/2013 e solicitou definição para coffe de outas reuniões.</v>
      </c>
      <c r="AG1117" s="14">
        <f t="shared" si="1261"/>
        <v>1</v>
      </c>
      <c r="AH1117" s="14">
        <f t="shared" ref="AH1117:AL1117" si="1280">IFERROR(FIND("#",$AF1117,AG1117+1),LEN($AF1117)+1)</f>
        <v>211</v>
      </c>
      <c r="AI1117" s="14">
        <f t="shared" si="1280"/>
        <v>211</v>
      </c>
      <c r="AJ1117" s="14">
        <f t="shared" si="1280"/>
        <v>211</v>
      </c>
      <c r="AK1117" s="14">
        <f t="shared" si="1280"/>
        <v>211</v>
      </c>
      <c r="AL1117" s="14">
        <f t="shared" si="1280"/>
        <v>211</v>
      </c>
      <c r="AM1117" s="14" t="str">
        <f t="shared" si="1209"/>
        <v>#SOL:- Reunião junto com a Dra. Renata, que ficará responsável pelas aulas de segunda-feira, onde acertamos o patrocício do Coffee Break para o dia 22/04/2013 e solicitou definição para coffe de outas reuniões.</v>
      </c>
      <c r="AN1117" s="14" t="str">
        <f t="shared" si="1210"/>
        <v/>
      </c>
      <c r="AO1117" s="14" t="str">
        <f t="shared" si="1211"/>
        <v/>
      </c>
      <c r="AP1117" s="14" t="str">
        <f t="shared" si="1212"/>
        <v/>
      </c>
      <c r="AQ1117" s="14" t="str">
        <f t="shared" si="1213"/>
        <v/>
      </c>
      <c r="AR1117" s="14" t="str">
        <f t="shared" si="1214"/>
        <v/>
      </c>
    </row>
    <row r="1118" spans="1:44" x14ac:dyDescent="0.25">
      <c r="A1118">
        <v>1</v>
      </c>
      <c r="B1118" t="s">
        <v>28</v>
      </c>
      <c r="C1118">
        <v>393107</v>
      </c>
      <c r="D1118" s="40">
        <v>41375.354166666701</v>
      </c>
      <c r="E1118" s="40">
        <v>41375.909722222197</v>
      </c>
      <c r="F1118" s="40">
        <v>41375.868055555598</v>
      </c>
      <c r="G1118" t="s">
        <v>29</v>
      </c>
      <c r="H1118">
        <v>60000012386359</v>
      </c>
      <c r="I1118" t="s">
        <v>2885</v>
      </c>
      <c r="J1118" t="s">
        <v>2886</v>
      </c>
      <c r="K1118" t="s">
        <v>32</v>
      </c>
      <c r="L1118">
        <v>4</v>
      </c>
      <c r="M1118" t="s">
        <v>33</v>
      </c>
      <c r="N1118">
        <v>60000015461254</v>
      </c>
      <c r="O1118">
        <v>60000016462681</v>
      </c>
      <c r="P1118">
        <v>141647000002649</v>
      </c>
      <c r="R1118" t="s">
        <v>34</v>
      </c>
      <c r="S1118" t="s">
        <v>35</v>
      </c>
      <c r="T1118" t="s">
        <v>36</v>
      </c>
      <c r="W1118" t="s">
        <v>37</v>
      </c>
      <c r="X1118" t="s">
        <v>176</v>
      </c>
      <c r="AC1118" t="s">
        <v>2887</v>
      </c>
      <c r="AD1118" t="s">
        <v>1437</v>
      </c>
      <c r="AE1118" s="14" t="str">
        <f t="shared" si="1250"/>
        <v>Destaquer para segurança do Kaletra a longo prazo e eventos adversos manejáveis, dferente do ATV com aumento da DRC.</v>
      </c>
      <c r="AF1118" s="14" t="str">
        <f t="shared" si="1260"/>
        <v>Destaquer para segurança do Kaletra a longo prazo e eventos adversos manejáveis, dferente do ATV com aumento da DRC.</v>
      </c>
      <c r="AG1118" s="14">
        <f t="shared" si="1261"/>
        <v>1</v>
      </c>
      <c r="AH1118" s="14">
        <f t="shared" ref="AH1118:AL1118" si="1281">IFERROR(FIND("#",$AF1118,AG1118+1),LEN($AF1118)+1)</f>
        <v>117</v>
      </c>
      <c r="AI1118" s="14">
        <f t="shared" si="1281"/>
        <v>117</v>
      </c>
      <c r="AJ1118" s="14">
        <f t="shared" si="1281"/>
        <v>117</v>
      </c>
      <c r="AK1118" s="14">
        <f t="shared" si="1281"/>
        <v>117</v>
      </c>
      <c r="AL1118" s="14">
        <f t="shared" si="1281"/>
        <v>117</v>
      </c>
      <c r="AM1118" s="14" t="str">
        <f t="shared" ref="AM1118:AM1181" si="1282">MID($AF1118,AG1118,IF(AG1118=1,AH1118,(AH1118-AG1118)))</f>
        <v>Destaquer para segurança do Kaletra a longo prazo e eventos adversos manejáveis, dferente do ATV com aumento da DRC.</v>
      </c>
      <c r="AN1118" s="14" t="str">
        <f t="shared" ref="AN1118:AN1181" si="1283">IF(AH1118=AI1118,"",MID($AF1118,AH1118,AI1118-AH1118))</f>
        <v/>
      </c>
      <c r="AO1118" s="14" t="str">
        <f t="shared" ref="AO1118:AO1181" si="1284">IF(AI1118=AJ1118,"",MID($AF1118,AI1118,AJ1118-AI1118))</f>
        <v/>
      </c>
      <c r="AP1118" s="14" t="str">
        <f t="shared" ref="AP1118:AP1181" si="1285">IF(AJ1118=AK1118,"",MID($AF1118,AJ1118,AK1118-AJ1118))</f>
        <v/>
      </c>
      <c r="AQ1118" s="14" t="str">
        <f t="shared" ref="AQ1118:AQ1181" si="1286">IF(AK1118=AL1118,"",MID($AF1118,AK1118,AL1118-AK1118))</f>
        <v/>
      </c>
      <c r="AR1118" s="14" t="str">
        <f t="shared" ref="AR1118:AR1181" si="1287">IF(AL1118=AK1118,"",MID($AF1118,AL1118,LEN(AF1118)-AL1118))</f>
        <v/>
      </c>
    </row>
    <row r="1119" spans="1:44" x14ac:dyDescent="0.25">
      <c r="A1119">
        <v>1</v>
      </c>
      <c r="B1119" t="s">
        <v>28</v>
      </c>
      <c r="C1119">
        <v>393107</v>
      </c>
      <c r="D1119" s="40">
        <v>41375.333333333299</v>
      </c>
      <c r="E1119" s="40">
        <v>41375.908333333296</v>
      </c>
      <c r="F1119" s="40">
        <v>41375.866666666698</v>
      </c>
      <c r="G1119" t="s">
        <v>29</v>
      </c>
      <c r="H1119">
        <v>60000012255107</v>
      </c>
      <c r="I1119" t="s">
        <v>2888</v>
      </c>
      <c r="J1119" t="s">
        <v>2889</v>
      </c>
      <c r="K1119" t="s">
        <v>32</v>
      </c>
      <c r="L1119">
        <v>3</v>
      </c>
      <c r="M1119" t="s">
        <v>33</v>
      </c>
      <c r="N1119">
        <v>60000015461254</v>
      </c>
      <c r="O1119">
        <v>60000016462681</v>
      </c>
      <c r="P1119">
        <v>141647000002641</v>
      </c>
      <c r="R1119" t="s">
        <v>34</v>
      </c>
      <c r="S1119" t="s">
        <v>35</v>
      </c>
      <c r="T1119" t="s">
        <v>36</v>
      </c>
      <c r="W1119" t="s">
        <v>37</v>
      </c>
      <c r="X1119" t="s">
        <v>176</v>
      </c>
      <c r="AC1119" t="s">
        <v>2890</v>
      </c>
      <c r="AD1119" t="s">
        <v>1437</v>
      </c>
      <c r="AE1119" s="14" t="str">
        <f t="shared" si="1250"/>
        <v>#MERCADO:- Esta voltando a atender no Posto Simioni (ficou um ano em licença médica), esta com carga horária de 2ª a 6ª.</v>
      </c>
      <c r="AF1119" s="14" t="str">
        <f t="shared" si="1260"/>
        <v>#MERCADO:- Esta voltando a atender no Posto Simioni (ficou um ano em licença médica), esta com carga horária de 2ª a 6ª.</v>
      </c>
      <c r="AG1119" s="14">
        <f t="shared" si="1261"/>
        <v>1</v>
      </c>
      <c r="AH1119" s="14">
        <f t="shared" ref="AH1119:AL1119" si="1288">IFERROR(FIND("#",$AF1119,AG1119+1),LEN($AF1119)+1)</f>
        <v>121</v>
      </c>
      <c r="AI1119" s="14">
        <f t="shared" si="1288"/>
        <v>121</v>
      </c>
      <c r="AJ1119" s="14">
        <f t="shared" si="1288"/>
        <v>121</v>
      </c>
      <c r="AK1119" s="14">
        <f t="shared" si="1288"/>
        <v>121</v>
      </c>
      <c r="AL1119" s="14">
        <f t="shared" si="1288"/>
        <v>121</v>
      </c>
      <c r="AM1119" s="14" t="str">
        <f t="shared" si="1282"/>
        <v>#MERCADO:- Esta voltando a atender no Posto Simioni (ficou um ano em licença médica), esta com carga horária de 2ª a 6ª.</v>
      </c>
      <c r="AN1119" s="14" t="str">
        <f t="shared" si="1283"/>
        <v/>
      </c>
      <c r="AO1119" s="14" t="str">
        <f t="shared" si="1284"/>
        <v/>
      </c>
      <c r="AP1119" s="14" t="str">
        <f t="shared" si="1285"/>
        <v/>
      </c>
      <c r="AQ1119" s="14" t="str">
        <f t="shared" si="1286"/>
        <v/>
      </c>
      <c r="AR1119" s="14" t="str">
        <f t="shared" si="1287"/>
        <v/>
      </c>
    </row>
    <row r="1120" spans="1:44" x14ac:dyDescent="0.25">
      <c r="A1120">
        <v>1</v>
      </c>
      <c r="B1120" t="s">
        <v>28</v>
      </c>
      <c r="C1120">
        <v>393107</v>
      </c>
      <c r="D1120" s="40">
        <v>41375.3125</v>
      </c>
      <c r="E1120" s="40">
        <v>41375.904166666704</v>
      </c>
      <c r="F1120" s="40">
        <v>41375.862500000003</v>
      </c>
      <c r="G1120" t="s">
        <v>29</v>
      </c>
      <c r="H1120">
        <v>60000012277711</v>
      </c>
      <c r="I1120" t="s">
        <v>2891</v>
      </c>
      <c r="J1120" t="s">
        <v>2892</v>
      </c>
      <c r="K1120" t="s">
        <v>41</v>
      </c>
      <c r="L1120">
        <v>3</v>
      </c>
      <c r="M1120" t="s">
        <v>33</v>
      </c>
      <c r="N1120">
        <v>60000015461254</v>
      </c>
      <c r="O1120">
        <v>60000016462681</v>
      </c>
      <c r="P1120">
        <v>141647000002627</v>
      </c>
      <c r="R1120" t="s">
        <v>34</v>
      </c>
      <c r="S1120" t="s">
        <v>35</v>
      </c>
      <c r="T1120" t="s">
        <v>36</v>
      </c>
      <c r="W1120" t="s">
        <v>37</v>
      </c>
      <c r="X1120" t="s">
        <v>176</v>
      </c>
      <c r="AC1120" t="s">
        <v>2893</v>
      </c>
      <c r="AD1120" t="s">
        <v>1437</v>
      </c>
      <c r="AE1120" s="14" t="str">
        <f t="shared" si="1250"/>
        <v>#MP:- Elogiou o artigo escrito pelo Dr. Estevão, falou que esta meuto centrado com a proposta do PN/DST-AIDS.</v>
      </c>
      <c r="AF1120" s="14" t="str">
        <f t="shared" si="1260"/>
        <v>#MP:- Elogiou o artigo escrito pelo Dr. Estevão, falou que esta meuto centrado com a proposta do PN/DST-AIDS.</v>
      </c>
      <c r="AG1120" s="14">
        <f t="shared" si="1261"/>
        <v>1</v>
      </c>
      <c r="AH1120" s="14">
        <f t="shared" ref="AH1120:AL1120" si="1289">IFERROR(FIND("#",$AF1120,AG1120+1),LEN($AF1120)+1)</f>
        <v>110</v>
      </c>
      <c r="AI1120" s="14">
        <f t="shared" si="1289"/>
        <v>110</v>
      </c>
      <c r="AJ1120" s="14">
        <f t="shared" si="1289"/>
        <v>110</v>
      </c>
      <c r="AK1120" s="14">
        <f t="shared" si="1289"/>
        <v>110</v>
      </c>
      <c r="AL1120" s="14">
        <f t="shared" si="1289"/>
        <v>110</v>
      </c>
      <c r="AM1120" s="14" t="str">
        <f t="shared" si="1282"/>
        <v>#MP:- Elogiou o artigo escrito pelo Dr. Estevão, falou que esta meuto centrado com a proposta do PN/DST-AIDS.</v>
      </c>
      <c r="AN1120" s="14" t="str">
        <f t="shared" si="1283"/>
        <v/>
      </c>
      <c r="AO1120" s="14" t="str">
        <f t="shared" si="1284"/>
        <v/>
      </c>
      <c r="AP1120" s="14" t="str">
        <f t="shared" si="1285"/>
        <v/>
      </c>
      <c r="AQ1120" s="14" t="str">
        <f t="shared" si="1286"/>
        <v/>
      </c>
      <c r="AR1120" s="14" t="str">
        <f t="shared" si="1287"/>
        <v/>
      </c>
    </row>
    <row r="1121" spans="1:44" x14ac:dyDescent="0.25">
      <c r="A1121">
        <v>1</v>
      </c>
      <c r="B1121" t="s">
        <v>28</v>
      </c>
      <c r="C1121">
        <v>393107</v>
      </c>
      <c r="D1121" s="40">
        <v>41374.6875</v>
      </c>
      <c r="E1121" s="40">
        <v>41374.987500000003</v>
      </c>
      <c r="F1121" s="40">
        <v>41374.945833333302</v>
      </c>
      <c r="G1121" t="s">
        <v>29</v>
      </c>
      <c r="H1121">
        <v>60000017964500</v>
      </c>
      <c r="I1121" t="s">
        <v>2894</v>
      </c>
      <c r="J1121" t="s">
        <v>2895</v>
      </c>
      <c r="K1121" t="s">
        <v>32</v>
      </c>
      <c r="L1121">
        <v>3</v>
      </c>
      <c r="M1121" t="s">
        <v>33</v>
      </c>
      <c r="N1121">
        <v>60000015461254</v>
      </c>
      <c r="O1121">
        <v>60000016462681</v>
      </c>
      <c r="P1121">
        <v>141647000002342</v>
      </c>
      <c r="R1121" t="s">
        <v>34</v>
      </c>
      <c r="S1121" t="s">
        <v>35</v>
      </c>
      <c r="T1121" t="s">
        <v>61</v>
      </c>
      <c r="W1121" t="s">
        <v>37</v>
      </c>
      <c r="X1121" t="s">
        <v>176</v>
      </c>
      <c r="AC1121" t="s">
        <v>2896</v>
      </c>
      <c r="AD1121" t="s">
        <v>1437</v>
      </c>
      <c r="AE1121" s="14" t="str">
        <f t="shared" si="1250"/>
        <v>Comentou que esta iniciando TARV com Kaletra, mas a unidade tem poucos pacientes.</v>
      </c>
      <c r="AF1121" s="14" t="str">
        <f t="shared" si="1260"/>
        <v>Comentou que esta iniciando TARV com Kaletra, mas a unidade tem poucos pacientes.</v>
      </c>
      <c r="AG1121" s="14">
        <f t="shared" si="1261"/>
        <v>1</v>
      </c>
      <c r="AH1121" s="14">
        <f t="shared" ref="AH1121:AL1121" si="1290">IFERROR(FIND("#",$AF1121,AG1121+1),LEN($AF1121)+1)</f>
        <v>82</v>
      </c>
      <c r="AI1121" s="14">
        <f t="shared" si="1290"/>
        <v>82</v>
      </c>
      <c r="AJ1121" s="14">
        <f t="shared" si="1290"/>
        <v>82</v>
      </c>
      <c r="AK1121" s="14">
        <f t="shared" si="1290"/>
        <v>82</v>
      </c>
      <c r="AL1121" s="14">
        <f t="shared" si="1290"/>
        <v>82</v>
      </c>
      <c r="AM1121" s="14" t="str">
        <f t="shared" si="1282"/>
        <v>Comentou que esta iniciando TARV com Kaletra, mas a unidade tem poucos pacientes.</v>
      </c>
      <c r="AN1121" s="14" t="str">
        <f t="shared" si="1283"/>
        <v/>
      </c>
      <c r="AO1121" s="14" t="str">
        <f t="shared" si="1284"/>
        <v/>
      </c>
      <c r="AP1121" s="14" t="str">
        <f t="shared" si="1285"/>
        <v/>
      </c>
      <c r="AQ1121" s="14" t="str">
        <f t="shared" si="1286"/>
        <v/>
      </c>
      <c r="AR1121" s="14" t="str">
        <f t="shared" si="1287"/>
        <v/>
      </c>
    </row>
    <row r="1122" spans="1:44" x14ac:dyDescent="0.25">
      <c r="A1122">
        <v>1</v>
      </c>
      <c r="B1122" t="s">
        <v>28</v>
      </c>
      <c r="C1122">
        <v>393107</v>
      </c>
      <c r="D1122" s="40">
        <v>41374.590277777803</v>
      </c>
      <c r="E1122" s="40">
        <v>41374.984722222202</v>
      </c>
      <c r="F1122" s="40">
        <v>41374.943055555603</v>
      </c>
      <c r="G1122" t="s">
        <v>29</v>
      </c>
      <c r="H1122">
        <v>60000012484215</v>
      </c>
      <c r="I1122" t="s">
        <v>2897</v>
      </c>
      <c r="J1122" t="s">
        <v>2898</v>
      </c>
      <c r="K1122" t="s">
        <v>32</v>
      </c>
      <c r="L1122">
        <v>4</v>
      </c>
      <c r="M1122" t="s">
        <v>33</v>
      </c>
      <c r="N1122">
        <v>60000015461254</v>
      </c>
      <c r="O1122">
        <v>60000016462681</v>
      </c>
      <c r="P1122">
        <v>141647000002331</v>
      </c>
      <c r="R1122" t="s">
        <v>34</v>
      </c>
      <c r="S1122" t="s">
        <v>35</v>
      </c>
      <c r="T1122" t="s">
        <v>61</v>
      </c>
      <c r="W1122" t="s">
        <v>37</v>
      </c>
      <c r="X1122" t="s">
        <v>176</v>
      </c>
      <c r="AC1122" t="s">
        <v>2899</v>
      </c>
      <c r="AD1122" t="s">
        <v>1437</v>
      </c>
      <c r="AE1122" s="14" t="str">
        <f t="shared" si="1250"/>
        <v>Destaque para flexibilidade posológica, comentou que esta passando Kaletra em dose única, mas ainda não esta acostumado com esta opção.</v>
      </c>
      <c r="AF1122" s="14" t="str">
        <f t="shared" si="1260"/>
        <v>Destaque para flexibilidade posológica, comentou que esta passando Kaletra em dose única, mas ainda não esta acostumado com esta opção.</v>
      </c>
      <c r="AG1122" s="14">
        <f t="shared" si="1261"/>
        <v>1</v>
      </c>
      <c r="AH1122" s="14">
        <f t="shared" ref="AH1122:AL1122" si="1291">IFERROR(FIND("#",$AF1122,AG1122+1),LEN($AF1122)+1)</f>
        <v>136</v>
      </c>
      <c r="AI1122" s="14">
        <f t="shared" si="1291"/>
        <v>136</v>
      </c>
      <c r="AJ1122" s="14">
        <f t="shared" si="1291"/>
        <v>136</v>
      </c>
      <c r="AK1122" s="14">
        <f t="shared" si="1291"/>
        <v>136</v>
      </c>
      <c r="AL1122" s="14">
        <f t="shared" si="1291"/>
        <v>136</v>
      </c>
      <c r="AM1122" s="14" t="str">
        <f t="shared" si="1282"/>
        <v>Destaque para flexibilidade posológica, comentou que esta passando Kaletra em dose única, mas ainda não esta acostumado com esta opção.</v>
      </c>
      <c r="AN1122" s="14" t="str">
        <f t="shared" si="1283"/>
        <v/>
      </c>
      <c r="AO1122" s="14" t="str">
        <f t="shared" si="1284"/>
        <v/>
      </c>
      <c r="AP1122" s="14" t="str">
        <f t="shared" si="1285"/>
        <v/>
      </c>
      <c r="AQ1122" s="14" t="str">
        <f t="shared" si="1286"/>
        <v/>
      </c>
      <c r="AR1122" s="14" t="str">
        <f t="shared" si="1287"/>
        <v/>
      </c>
    </row>
    <row r="1123" spans="1:44" x14ac:dyDescent="0.25">
      <c r="A1123">
        <v>1</v>
      </c>
      <c r="B1123" t="s">
        <v>28</v>
      </c>
      <c r="C1123">
        <v>393107</v>
      </c>
      <c r="D1123" s="40">
        <v>41374.583333333299</v>
      </c>
      <c r="E1123" s="40">
        <v>41374.982638888898</v>
      </c>
      <c r="F1123" s="40">
        <v>41374.940972222197</v>
      </c>
      <c r="G1123" t="s">
        <v>29</v>
      </c>
      <c r="H1123">
        <v>60000012345147</v>
      </c>
      <c r="I1123" t="s">
        <v>2900</v>
      </c>
      <c r="J1123" t="s">
        <v>2901</v>
      </c>
      <c r="K1123" t="s">
        <v>109</v>
      </c>
      <c r="M1123" t="s">
        <v>33</v>
      </c>
      <c r="N1123">
        <v>60000015461254</v>
      </c>
      <c r="O1123">
        <v>60000016462681</v>
      </c>
      <c r="P1123">
        <v>141647000002323</v>
      </c>
      <c r="R1123" t="s">
        <v>34</v>
      </c>
      <c r="S1123" t="s">
        <v>35</v>
      </c>
      <c r="T1123" t="s">
        <v>61</v>
      </c>
      <c r="W1123" t="s">
        <v>37</v>
      </c>
      <c r="X1123" t="s">
        <v>176</v>
      </c>
      <c r="AC1123" t="s">
        <v>2902</v>
      </c>
      <c r="AD1123" t="s">
        <v>1437</v>
      </c>
      <c r="AE1123" s="14" t="str">
        <f t="shared" si="1250"/>
        <v>#MP:- Comentou que é muito importante manter o padrão dos materiais que estamos entregando (Dr. Ricardo e Dr. Estevão), pois no interior não tem muito acesso aos estudos.</v>
      </c>
      <c r="AF1123" s="14" t="str">
        <f t="shared" si="1260"/>
        <v>#MP:- Comentou que é muito importante manter o padrão dos materiais que estamos entregando (Dr. Ricardo e Dr. Estevão), pois no interior não tem muito acesso aos estudos.</v>
      </c>
      <c r="AG1123" s="14">
        <f t="shared" si="1261"/>
        <v>1</v>
      </c>
      <c r="AH1123" s="14">
        <f t="shared" ref="AH1123:AL1123" si="1292">IFERROR(FIND("#",$AF1123,AG1123+1),LEN($AF1123)+1)</f>
        <v>171</v>
      </c>
      <c r="AI1123" s="14">
        <f t="shared" si="1292"/>
        <v>171</v>
      </c>
      <c r="AJ1123" s="14">
        <f t="shared" si="1292"/>
        <v>171</v>
      </c>
      <c r="AK1123" s="14">
        <f t="shared" si="1292"/>
        <v>171</v>
      </c>
      <c r="AL1123" s="14">
        <f t="shared" si="1292"/>
        <v>171</v>
      </c>
      <c r="AM1123" s="14" t="str">
        <f t="shared" si="1282"/>
        <v>#MP:- Comentou que é muito importante manter o padrão dos materiais que estamos entregando (Dr. Ricardo e Dr. Estevão), pois no interior não tem muito acesso aos estudos.</v>
      </c>
      <c r="AN1123" s="14" t="str">
        <f t="shared" si="1283"/>
        <v/>
      </c>
      <c r="AO1123" s="14" t="str">
        <f t="shared" si="1284"/>
        <v/>
      </c>
      <c r="AP1123" s="14" t="str">
        <f t="shared" si="1285"/>
        <v/>
      </c>
      <c r="AQ1123" s="14" t="str">
        <f t="shared" si="1286"/>
        <v/>
      </c>
      <c r="AR1123" s="14" t="str">
        <f t="shared" si="1287"/>
        <v/>
      </c>
    </row>
    <row r="1124" spans="1:44" x14ac:dyDescent="0.25">
      <c r="A1124">
        <v>1</v>
      </c>
      <c r="B1124" t="s">
        <v>28</v>
      </c>
      <c r="C1124">
        <v>393107</v>
      </c>
      <c r="D1124" s="40">
        <v>41374.552083333299</v>
      </c>
      <c r="E1124" s="40">
        <v>41374.979166666701</v>
      </c>
      <c r="F1124" s="40">
        <v>41374.9375</v>
      </c>
      <c r="G1124" t="s">
        <v>110</v>
      </c>
      <c r="H1124">
        <v>60000016840333</v>
      </c>
      <c r="J1124" t="s">
        <v>2903</v>
      </c>
      <c r="K1124" t="s">
        <v>631</v>
      </c>
      <c r="M1124" t="s">
        <v>33</v>
      </c>
      <c r="N1124">
        <v>60000015461254</v>
      </c>
      <c r="O1124">
        <v>60000016462681</v>
      </c>
      <c r="P1124">
        <v>141647000002310</v>
      </c>
      <c r="R1124" t="s">
        <v>34</v>
      </c>
      <c r="S1124" t="s">
        <v>35</v>
      </c>
      <c r="T1124" t="s">
        <v>61</v>
      </c>
      <c r="W1124" t="s">
        <v>37</v>
      </c>
      <c r="X1124" t="s">
        <v>176</v>
      </c>
      <c r="AC1124" t="s">
        <v>2904</v>
      </c>
      <c r="AD1124" t="s">
        <v>1437</v>
      </c>
      <c r="AE1124" s="14" t="str">
        <f t="shared" si="1250"/>
        <v>Comentou que esta com estoque do Kaletra para 45 dias.</v>
      </c>
      <c r="AF1124" s="14" t="str">
        <f t="shared" si="1260"/>
        <v>Comentou que esta com estoque do Kaletra para 45 dias.</v>
      </c>
      <c r="AG1124" s="14">
        <f t="shared" si="1261"/>
        <v>1</v>
      </c>
      <c r="AH1124" s="14">
        <f t="shared" ref="AH1124:AL1124" si="1293">IFERROR(FIND("#",$AF1124,AG1124+1),LEN($AF1124)+1)</f>
        <v>55</v>
      </c>
      <c r="AI1124" s="14">
        <f t="shared" si="1293"/>
        <v>55</v>
      </c>
      <c r="AJ1124" s="14">
        <f t="shared" si="1293"/>
        <v>55</v>
      </c>
      <c r="AK1124" s="14">
        <f t="shared" si="1293"/>
        <v>55</v>
      </c>
      <c r="AL1124" s="14">
        <f t="shared" si="1293"/>
        <v>55</v>
      </c>
      <c r="AM1124" s="14" t="str">
        <f t="shared" si="1282"/>
        <v>Comentou que esta com estoque do Kaletra para 45 dias.</v>
      </c>
      <c r="AN1124" s="14" t="str">
        <f t="shared" si="1283"/>
        <v/>
      </c>
      <c r="AO1124" s="14" t="str">
        <f t="shared" si="1284"/>
        <v/>
      </c>
      <c r="AP1124" s="14" t="str">
        <f t="shared" si="1285"/>
        <v/>
      </c>
      <c r="AQ1124" s="14" t="str">
        <f t="shared" si="1286"/>
        <v/>
      </c>
      <c r="AR1124" s="14" t="str">
        <f t="shared" si="1287"/>
        <v/>
      </c>
    </row>
    <row r="1125" spans="1:44" x14ac:dyDescent="0.25">
      <c r="A1125">
        <v>1</v>
      </c>
      <c r="B1125" t="s">
        <v>28</v>
      </c>
      <c r="C1125">
        <v>393107</v>
      </c>
      <c r="D1125" s="40">
        <v>41374.541666666701</v>
      </c>
      <c r="E1125" s="40">
        <v>41374.9777777778</v>
      </c>
      <c r="F1125" s="40">
        <v>41374.936111111099</v>
      </c>
      <c r="G1125" t="s">
        <v>29</v>
      </c>
      <c r="H1125">
        <v>60000012499131</v>
      </c>
      <c r="I1125" t="s">
        <v>2905</v>
      </c>
      <c r="J1125" t="s">
        <v>2906</v>
      </c>
      <c r="K1125" t="s">
        <v>41</v>
      </c>
      <c r="L1125">
        <v>3</v>
      </c>
      <c r="M1125" t="s">
        <v>33</v>
      </c>
      <c r="N1125">
        <v>60000015461254</v>
      </c>
      <c r="O1125">
        <v>60000016462681</v>
      </c>
      <c r="P1125">
        <v>141647000002301</v>
      </c>
      <c r="R1125" t="s">
        <v>34</v>
      </c>
      <c r="S1125" t="s">
        <v>35</v>
      </c>
      <c r="T1125" t="s">
        <v>61</v>
      </c>
      <c r="W1125" t="s">
        <v>37</v>
      </c>
      <c r="X1125" t="s">
        <v>176</v>
      </c>
      <c r="AC1125" t="s">
        <v>2907</v>
      </c>
      <c r="AD1125" t="s">
        <v>1437</v>
      </c>
      <c r="AE1125" s="14" t="str">
        <f t="shared" si="1250"/>
        <v>Destaque para flexibilidade posológica e alta penetração do Kaletra no SNC.   #MP:- Elogiou a qualidade do artigo do Dr. Ricardo, que entregamos no mês anterior.</v>
      </c>
      <c r="AF1125" s="14" t="str">
        <f t="shared" si="1260"/>
        <v>Destaque para flexibilidade posológica e alta penetração do Kaletra no SNC.   #MP:- Elogiou a qualidade do artigo do Dr. Ricardo, que entregamos no mês anterior.</v>
      </c>
      <c r="AG1125" s="14">
        <f t="shared" si="1261"/>
        <v>79</v>
      </c>
      <c r="AH1125" s="14">
        <f t="shared" ref="AH1125:AL1125" si="1294">IFERROR(FIND("#",$AF1125,AG1125+1),LEN($AF1125)+1)</f>
        <v>162</v>
      </c>
      <c r="AI1125" s="14">
        <f t="shared" si="1294"/>
        <v>162</v>
      </c>
      <c r="AJ1125" s="14">
        <f t="shared" si="1294"/>
        <v>162</v>
      </c>
      <c r="AK1125" s="14">
        <f t="shared" si="1294"/>
        <v>162</v>
      </c>
      <c r="AL1125" s="14">
        <f t="shared" si="1294"/>
        <v>162</v>
      </c>
      <c r="AM1125" s="14" t="str">
        <f t="shared" si="1282"/>
        <v>#MP:- Elogiou a qualidade do artigo do Dr. Ricardo, que entregamos no mês anterior.</v>
      </c>
      <c r="AN1125" s="14" t="str">
        <f t="shared" si="1283"/>
        <v/>
      </c>
      <c r="AO1125" s="14" t="str">
        <f t="shared" si="1284"/>
        <v/>
      </c>
      <c r="AP1125" s="14" t="str">
        <f t="shared" si="1285"/>
        <v/>
      </c>
      <c r="AQ1125" s="14" t="str">
        <f t="shared" si="1286"/>
        <v/>
      </c>
      <c r="AR1125" s="14" t="str">
        <f t="shared" si="1287"/>
        <v/>
      </c>
    </row>
    <row r="1126" spans="1:44" x14ac:dyDescent="0.25">
      <c r="A1126">
        <v>1</v>
      </c>
      <c r="B1126" t="s">
        <v>28</v>
      </c>
      <c r="C1126">
        <v>393107</v>
      </c>
      <c r="D1126" s="40">
        <v>41374.454861111102</v>
      </c>
      <c r="E1126" s="40">
        <v>41374.974305555603</v>
      </c>
      <c r="F1126" s="40">
        <v>41374.932638888902</v>
      </c>
      <c r="G1126" t="s">
        <v>29</v>
      </c>
      <c r="H1126">
        <v>60000012381531</v>
      </c>
      <c r="I1126" t="s">
        <v>2908</v>
      </c>
      <c r="J1126" t="s">
        <v>2909</v>
      </c>
      <c r="K1126" t="s">
        <v>32</v>
      </c>
      <c r="L1126">
        <v>3</v>
      </c>
      <c r="M1126" t="s">
        <v>33</v>
      </c>
      <c r="N1126">
        <v>60000015461254</v>
      </c>
      <c r="O1126">
        <v>60000016462681</v>
      </c>
      <c r="P1126">
        <v>141647000002290</v>
      </c>
      <c r="R1126" t="s">
        <v>34</v>
      </c>
      <c r="S1126" t="s">
        <v>35</v>
      </c>
      <c r="T1126" t="s">
        <v>61</v>
      </c>
      <c r="W1126" t="s">
        <v>37</v>
      </c>
      <c r="X1126" t="s">
        <v>176</v>
      </c>
      <c r="AC1126" t="s">
        <v>2910</v>
      </c>
      <c r="AD1126" t="s">
        <v>1437</v>
      </c>
      <c r="AE1126" s="14" t="str">
        <f t="shared" si="1250"/>
        <v>Destaque para posologia QD e alta penetração do Kaletra no SNC.</v>
      </c>
      <c r="AF1126" s="14" t="str">
        <f t="shared" si="1260"/>
        <v>Destaque para posologia QD e alta penetração do Kaletra no SNC.</v>
      </c>
      <c r="AG1126" s="14">
        <f t="shared" si="1261"/>
        <v>1</v>
      </c>
      <c r="AH1126" s="14">
        <f t="shared" ref="AH1126:AL1126" si="1295">IFERROR(FIND("#",$AF1126,AG1126+1),LEN($AF1126)+1)</f>
        <v>64</v>
      </c>
      <c r="AI1126" s="14">
        <f t="shared" si="1295"/>
        <v>64</v>
      </c>
      <c r="AJ1126" s="14">
        <f t="shared" si="1295"/>
        <v>64</v>
      </c>
      <c r="AK1126" s="14">
        <f t="shared" si="1295"/>
        <v>64</v>
      </c>
      <c r="AL1126" s="14">
        <f t="shared" si="1295"/>
        <v>64</v>
      </c>
      <c r="AM1126" s="14" t="str">
        <f t="shared" si="1282"/>
        <v>Destaque para posologia QD e alta penetração do Kaletra no SNC.</v>
      </c>
      <c r="AN1126" s="14" t="str">
        <f t="shared" si="1283"/>
        <v/>
      </c>
      <c r="AO1126" s="14" t="str">
        <f t="shared" si="1284"/>
        <v/>
      </c>
      <c r="AP1126" s="14" t="str">
        <f t="shared" si="1285"/>
        <v/>
      </c>
      <c r="AQ1126" s="14" t="str">
        <f t="shared" si="1286"/>
        <v/>
      </c>
      <c r="AR1126" s="14" t="str">
        <f t="shared" si="1287"/>
        <v/>
      </c>
    </row>
    <row r="1127" spans="1:44" x14ac:dyDescent="0.25">
      <c r="A1127">
        <v>1</v>
      </c>
      <c r="B1127" t="s">
        <v>28</v>
      </c>
      <c r="C1127">
        <v>393107</v>
      </c>
      <c r="D1127" s="40">
        <v>41374.447916666701</v>
      </c>
      <c r="E1127" s="40">
        <v>41374.972222222197</v>
      </c>
      <c r="F1127" s="40">
        <v>41374.930555555598</v>
      </c>
      <c r="G1127" t="s">
        <v>29</v>
      </c>
      <c r="H1127">
        <v>60000012474351</v>
      </c>
      <c r="I1127" t="s">
        <v>2911</v>
      </c>
      <c r="J1127" t="s">
        <v>2912</v>
      </c>
      <c r="K1127" t="s">
        <v>32</v>
      </c>
      <c r="L1127">
        <v>3</v>
      </c>
      <c r="M1127" t="s">
        <v>33</v>
      </c>
      <c r="N1127">
        <v>60000015461254</v>
      </c>
      <c r="O1127">
        <v>60000016462681</v>
      </c>
      <c r="P1127">
        <v>141647000002282</v>
      </c>
      <c r="R1127" t="s">
        <v>34</v>
      </c>
      <c r="S1127" t="s">
        <v>35</v>
      </c>
      <c r="T1127" t="s">
        <v>61</v>
      </c>
      <c r="W1127" t="s">
        <v>37</v>
      </c>
      <c r="X1127" t="s">
        <v>176</v>
      </c>
      <c r="AC1127" t="s">
        <v>2913</v>
      </c>
      <c r="AD1127" t="s">
        <v>1437</v>
      </c>
      <c r="AE1127" s="14" t="str">
        <f t="shared" si="1250"/>
        <v>Destaque para flexibilidade posológica, comentou que ainda não esta utilizando, pois esta acostumado com 12x12.</v>
      </c>
      <c r="AF1127" s="14" t="str">
        <f t="shared" si="1260"/>
        <v>Destaque para flexibilidade posológica, comentou que ainda não esta utilizando, pois esta acostumado com 12x12.</v>
      </c>
      <c r="AG1127" s="14">
        <f t="shared" si="1261"/>
        <v>1</v>
      </c>
      <c r="AH1127" s="14">
        <f t="shared" ref="AH1127:AL1127" si="1296">IFERROR(FIND("#",$AF1127,AG1127+1),LEN($AF1127)+1)</f>
        <v>112</v>
      </c>
      <c r="AI1127" s="14">
        <f t="shared" si="1296"/>
        <v>112</v>
      </c>
      <c r="AJ1127" s="14">
        <f t="shared" si="1296"/>
        <v>112</v>
      </c>
      <c r="AK1127" s="14">
        <f t="shared" si="1296"/>
        <v>112</v>
      </c>
      <c r="AL1127" s="14">
        <f t="shared" si="1296"/>
        <v>112</v>
      </c>
      <c r="AM1127" s="14" t="str">
        <f t="shared" si="1282"/>
        <v>Destaque para flexibilidade posológica, comentou que ainda não esta utilizando, pois esta acostumado com 12x12.</v>
      </c>
      <c r="AN1127" s="14" t="str">
        <f t="shared" si="1283"/>
        <v/>
      </c>
      <c r="AO1127" s="14" t="str">
        <f t="shared" si="1284"/>
        <v/>
      </c>
      <c r="AP1127" s="14" t="str">
        <f t="shared" si="1285"/>
        <v/>
      </c>
      <c r="AQ1127" s="14" t="str">
        <f t="shared" si="1286"/>
        <v/>
      </c>
      <c r="AR1127" s="14" t="str">
        <f t="shared" si="1287"/>
        <v/>
      </c>
    </row>
    <row r="1128" spans="1:44" x14ac:dyDescent="0.25">
      <c r="A1128">
        <v>1</v>
      </c>
      <c r="B1128" t="s">
        <v>28</v>
      </c>
      <c r="C1128">
        <v>393107</v>
      </c>
      <c r="D1128" s="40">
        <v>41374.395833333299</v>
      </c>
      <c r="E1128" s="40">
        <v>41374.967361111099</v>
      </c>
      <c r="F1128" s="40">
        <v>41374.925694444399</v>
      </c>
      <c r="G1128" t="s">
        <v>29</v>
      </c>
      <c r="H1128">
        <v>60000017153354</v>
      </c>
      <c r="I1128" t="s">
        <v>2914</v>
      </c>
      <c r="J1128" t="s">
        <v>2915</v>
      </c>
      <c r="K1128" t="s">
        <v>41</v>
      </c>
      <c r="L1128">
        <v>4</v>
      </c>
      <c r="M1128" t="s">
        <v>33</v>
      </c>
      <c r="N1128">
        <v>60000015461254</v>
      </c>
      <c r="O1128">
        <v>60000016462681</v>
      </c>
      <c r="P1128">
        <v>141647000002262</v>
      </c>
      <c r="R1128" t="s">
        <v>34</v>
      </c>
      <c r="S1128" t="s">
        <v>35</v>
      </c>
      <c r="T1128" t="s">
        <v>61</v>
      </c>
      <c r="W1128" t="s">
        <v>37</v>
      </c>
      <c r="X1128" t="s">
        <v>176</v>
      </c>
      <c r="AC1128" t="s">
        <v>2916</v>
      </c>
      <c r="AD1128" t="s">
        <v>1437</v>
      </c>
      <c r="AE1128" s="14" t="str">
        <f t="shared" si="1250"/>
        <v>Destaque para segurança do Kaletra a longo prazo e sua alta penetração no SNC.   #SOL:- Solicitou a possibilidade de fornecimento da atualização do Livro da Dra. Marcia Rachid.</v>
      </c>
      <c r="AF1128" s="14" t="str">
        <f t="shared" si="1260"/>
        <v>Destaque para segurança do Kaletra a longo prazo e sua alta penetração no SNC.   #SOL:- Solicitou a possibilidade de fornecimento da atualização do Livro da Dra. Marcia Rachid.</v>
      </c>
      <c r="AG1128" s="14">
        <f t="shared" si="1261"/>
        <v>82</v>
      </c>
      <c r="AH1128" s="14">
        <f t="shared" ref="AH1128:AL1128" si="1297">IFERROR(FIND("#",$AF1128,AG1128+1),LEN($AF1128)+1)</f>
        <v>177</v>
      </c>
      <c r="AI1128" s="14">
        <f t="shared" si="1297"/>
        <v>177</v>
      </c>
      <c r="AJ1128" s="14">
        <f t="shared" si="1297"/>
        <v>177</v>
      </c>
      <c r="AK1128" s="14">
        <f t="shared" si="1297"/>
        <v>177</v>
      </c>
      <c r="AL1128" s="14">
        <f t="shared" si="1297"/>
        <v>177</v>
      </c>
      <c r="AM1128" s="14" t="str">
        <f t="shared" si="1282"/>
        <v>#SOL:- Solicitou a possibilidade de fornecimento da atualização do Livro da Dra. Marcia Rachid.</v>
      </c>
      <c r="AN1128" s="14" t="str">
        <f t="shared" si="1283"/>
        <v/>
      </c>
      <c r="AO1128" s="14" t="str">
        <f t="shared" si="1284"/>
        <v/>
      </c>
      <c r="AP1128" s="14" t="str">
        <f t="shared" si="1285"/>
        <v/>
      </c>
      <c r="AQ1128" s="14" t="str">
        <f t="shared" si="1286"/>
        <v/>
      </c>
      <c r="AR1128" s="14" t="str">
        <f t="shared" si="1287"/>
        <v/>
      </c>
    </row>
    <row r="1129" spans="1:44" x14ac:dyDescent="0.25">
      <c r="A1129">
        <v>1</v>
      </c>
      <c r="B1129" t="s">
        <v>28</v>
      </c>
      <c r="C1129">
        <v>393107</v>
      </c>
      <c r="D1129" s="40">
        <v>41373.604166666701</v>
      </c>
      <c r="E1129" s="40">
        <v>41373.877777777801</v>
      </c>
      <c r="F1129" s="40">
        <v>41373.836111111101</v>
      </c>
      <c r="G1129" t="s">
        <v>29</v>
      </c>
      <c r="H1129">
        <v>60000012561963</v>
      </c>
      <c r="I1129" t="s">
        <v>2917</v>
      </c>
      <c r="J1129" t="s">
        <v>2918</v>
      </c>
      <c r="K1129" t="s">
        <v>32</v>
      </c>
      <c r="L1129">
        <v>4</v>
      </c>
      <c r="M1129" t="s">
        <v>33</v>
      </c>
      <c r="N1129">
        <v>60000015461254</v>
      </c>
      <c r="O1129">
        <v>60000016462681</v>
      </c>
      <c r="P1129">
        <v>141647000002127</v>
      </c>
      <c r="R1129" t="s">
        <v>34</v>
      </c>
      <c r="S1129" t="s">
        <v>35</v>
      </c>
      <c r="T1129" t="s">
        <v>36</v>
      </c>
      <c r="W1129" t="s">
        <v>37</v>
      </c>
      <c r="X1129" t="s">
        <v>176</v>
      </c>
      <c r="AC1129" t="s">
        <v>2919</v>
      </c>
      <c r="AD1129" t="s">
        <v>1437</v>
      </c>
      <c r="AE1129" s="14" t="str">
        <f t="shared" si="1250"/>
        <v>#MP:- trabalho com V.A., estou sem material de trabalho para mês.</v>
      </c>
      <c r="AF1129" s="14" t="str">
        <f t="shared" si="1260"/>
        <v>#MP:- trabalho com V.A., estou sem material de trabalho para mês.</v>
      </c>
      <c r="AG1129" s="14">
        <f t="shared" si="1261"/>
        <v>1</v>
      </c>
      <c r="AH1129" s="14">
        <f t="shared" ref="AH1129:AL1129" si="1298">IFERROR(FIND("#",$AF1129,AG1129+1),LEN($AF1129)+1)</f>
        <v>66</v>
      </c>
      <c r="AI1129" s="14">
        <f t="shared" si="1298"/>
        <v>66</v>
      </c>
      <c r="AJ1129" s="14">
        <f t="shared" si="1298"/>
        <v>66</v>
      </c>
      <c r="AK1129" s="14">
        <f t="shared" si="1298"/>
        <v>66</v>
      </c>
      <c r="AL1129" s="14">
        <f t="shared" si="1298"/>
        <v>66</v>
      </c>
      <c r="AM1129" s="14" t="str">
        <f t="shared" si="1282"/>
        <v>#MP:- trabalho com V.A., estou sem material de trabalho para mês.</v>
      </c>
      <c r="AN1129" s="14" t="str">
        <f t="shared" si="1283"/>
        <v/>
      </c>
      <c r="AO1129" s="14" t="str">
        <f t="shared" si="1284"/>
        <v/>
      </c>
      <c r="AP1129" s="14" t="str">
        <f t="shared" si="1285"/>
        <v/>
      </c>
      <c r="AQ1129" s="14" t="str">
        <f t="shared" si="1286"/>
        <v/>
      </c>
      <c r="AR1129" s="14" t="str">
        <f t="shared" si="1287"/>
        <v/>
      </c>
    </row>
    <row r="1130" spans="1:44" x14ac:dyDescent="0.25">
      <c r="A1130">
        <v>1</v>
      </c>
      <c r="B1130" t="s">
        <v>28</v>
      </c>
      <c r="C1130">
        <v>393107</v>
      </c>
      <c r="D1130" s="40">
        <v>41373.59375</v>
      </c>
      <c r="E1130" s="40">
        <v>41373.876388888901</v>
      </c>
      <c r="F1130" s="40">
        <v>41373.8347222222</v>
      </c>
      <c r="G1130" t="s">
        <v>29</v>
      </c>
      <c r="H1130">
        <v>60000012347699</v>
      </c>
      <c r="I1130" t="s">
        <v>2920</v>
      </c>
      <c r="J1130" t="s">
        <v>2921</v>
      </c>
      <c r="K1130" t="s">
        <v>32</v>
      </c>
      <c r="L1130">
        <v>4</v>
      </c>
      <c r="M1130" t="s">
        <v>33</v>
      </c>
      <c r="N1130">
        <v>60000015461254</v>
      </c>
      <c r="O1130">
        <v>60000016462681</v>
      </c>
      <c r="P1130">
        <v>141647000002118</v>
      </c>
      <c r="R1130" t="s">
        <v>34</v>
      </c>
      <c r="S1130" t="s">
        <v>35</v>
      </c>
      <c r="T1130" t="s">
        <v>36</v>
      </c>
      <c r="W1130" t="s">
        <v>37</v>
      </c>
      <c r="X1130" t="s">
        <v>176</v>
      </c>
      <c r="AC1130" t="s">
        <v>2922</v>
      </c>
      <c r="AD1130" t="s">
        <v>1437</v>
      </c>
      <c r="AE1130" s="14" t="str">
        <f t="shared" si="1250"/>
        <v>Destaque para flexibilidade posológica e alta penetração do Kanetra no SNC.   Agredeceu pelo acompanhamento e liberação do RIMA.</v>
      </c>
      <c r="AF1130" s="14" t="str">
        <f t="shared" si="1260"/>
        <v>Destaque para flexibilidade posológica e alta penetração do Kanetra no SNC.   Agredeceu pelo acompanhamento e liberação do RIMA.</v>
      </c>
      <c r="AG1130" s="14">
        <f t="shared" si="1261"/>
        <v>1</v>
      </c>
      <c r="AH1130" s="14">
        <f t="shared" ref="AH1130:AL1130" si="1299">IFERROR(FIND("#",$AF1130,AG1130+1),LEN($AF1130)+1)</f>
        <v>129</v>
      </c>
      <c r="AI1130" s="14">
        <f t="shared" si="1299"/>
        <v>129</v>
      </c>
      <c r="AJ1130" s="14">
        <f t="shared" si="1299"/>
        <v>129</v>
      </c>
      <c r="AK1130" s="14">
        <f t="shared" si="1299"/>
        <v>129</v>
      </c>
      <c r="AL1130" s="14">
        <f t="shared" si="1299"/>
        <v>129</v>
      </c>
      <c r="AM1130" s="14" t="str">
        <f t="shared" si="1282"/>
        <v>Destaque para flexibilidade posológica e alta penetração do Kanetra no SNC.   Agredeceu pelo acompanhamento e liberação do RIMA.</v>
      </c>
      <c r="AN1130" s="14" t="str">
        <f t="shared" si="1283"/>
        <v/>
      </c>
      <c r="AO1130" s="14" t="str">
        <f t="shared" si="1284"/>
        <v/>
      </c>
      <c r="AP1130" s="14" t="str">
        <f t="shared" si="1285"/>
        <v/>
      </c>
      <c r="AQ1130" s="14" t="str">
        <f t="shared" si="1286"/>
        <v/>
      </c>
      <c r="AR1130" s="14" t="str">
        <f t="shared" si="1287"/>
        <v/>
      </c>
    </row>
    <row r="1131" spans="1:44" x14ac:dyDescent="0.25">
      <c r="A1131">
        <v>1</v>
      </c>
      <c r="B1131" t="s">
        <v>28</v>
      </c>
      <c r="C1131">
        <v>393107</v>
      </c>
      <c r="D1131" s="40">
        <v>41373.583333333299</v>
      </c>
      <c r="E1131" s="40">
        <v>41373.873611111099</v>
      </c>
      <c r="F1131" s="40">
        <v>41373.831944444399</v>
      </c>
      <c r="G1131" t="s">
        <v>29</v>
      </c>
      <c r="H1131">
        <v>60000012440103</v>
      </c>
      <c r="I1131" t="s">
        <v>2923</v>
      </c>
      <c r="J1131" t="s">
        <v>2924</v>
      </c>
      <c r="K1131" t="s">
        <v>41</v>
      </c>
      <c r="L1131">
        <v>3</v>
      </c>
      <c r="M1131" t="s">
        <v>33</v>
      </c>
      <c r="N1131">
        <v>60000015461254</v>
      </c>
      <c r="O1131">
        <v>60000016462681</v>
      </c>
      <c r="P1131">
        <v>141647000002109</v>
      </c>
      <c r="R1131" t="s">
        <v>34</v>
      </c>
      <c r="S1131" t="s">
        <v>35</v>
      </c>
      <c r="T1131" t="s">
        <v>36</v>
      </c>
      <c r="W1131" t="s">
        <v>37</v>
      </c>
      <c r="X1131" t="s">
        <v>176</v>
      </c>
      <c r="AC1131" t="s">
        <v>2925</v>
      </c>
      <c r="AD1131" t="s">
        <v>1437</v>
      </c>
      <c r="AE1131" s="14" t="str">
        <f t="shared" si="1250"/>
        <v>#MP:- Elogiou a qualidade dos artigos do Dr. Ricardo e Dr. Estevão.</v>
      </c>
      <c r="AF1131" s="14" t="str">
        <f t="shared" si="1260"/>
        <v>#MP:- Elogiou a qualidade dos artigos do Dr. Ricardo e Dr. Estevão.</v>
      </c>
      <c r="AG1131" s="14">
        <f t="shared" si="1261"/>
        <v>1</v>
      </c>
      <c r="AH1131" s="14">
        <f t="shared" ref="AH1131:AL1131" si="1300">IFERROR(FIND("#",$AF1131,AG1131+1),LEN($AF1131)+1)</f>
        <v>68</v>
      </c>
      <c r="AI1131" s="14">
        <f t="shared" si="1300"/>
        <v>68</v>
      </c>
      <c r="AJ1131" s="14">
        <f t="shared" si="1300"/>
        <v>68</v>
      </c>
      <c r="AK1131" s="14">
        <f t="shared" si="1300"/>
        <v>68</v>
      </c>
      <c r="AL1131" s="14">
        <f t="shared" si="1300"/>
        <v>68</v>
      </c>
      <c r="AM1131" s="14" t="str">
        <f t="shared" si="1282"/>
        <v>#MP:- Elogiou a qualidade dos artigos do Dr. Ricardo e Dr. Estevão.</v>
      </c>
      <c r="AN1131" s="14" t="str">
        <f t="shared" si="1283"/>
        <v/>
      </c>
      <c r="AO1131" s="14" t="str">
        <f t="shared" si="1284"/>
        <v/>
      </c>
      <c r="AP1131" s="14" t="str">
        <f t="shared" si="1285"/>
        <v/>
      </c>
      <c r="AQ1131" s="14" t="str">
        <f t="shared" si="1286"/>
        <v/>
      </c>
      <c r="AR1131" s="14" t="str">
        <f t="shared" si="1287"/>
        <v/>
      </c>
    </row>
    <row r="1132" spans="1:44" x14ac:dyDescent="0.25">
      <c r="A1132">
        <v>1</v>
      </c>
      <c r="B1132" t="s">
        <v>28</v>
      </c>
      <c r="C1132">
        <v>393107</v>
      </c>
      <c r="D1132" s="40">
        <v>41373.5625</v>
      </c>
      <c r="E1132" s="40">
        <v>41373.870138888902</v>
      </c>
      <c r="F1132" s="40">
        <v>41373.828472222202</v>
      </c>
      <c r="G1132" t="s">
        <v>29</v>
      </c>
      <c r="H1132">
        <v>60000012275915</v>
      </c>
      <c r="I1132" t="s">
        <v>2926</v>
      </c>
      <c r="J1132" t="s">
        <v>2927</v>
      </c>
      <c r="K1132" t="s">
        <v>41</v>
      </c>
      <c r="L1132">
        <v>3</v>
      </c>
      <c r="M1132" t="s">
        <v>33</v>
      </c>
      <c r="N1132">
        <v>60000015461254</v>
      </c>
      <c r="O1132">
        <v>60000016462681</v>
      </c>
      <c r="P1132">
        <v>141647000002100</v>
      </c>
      <c r="R1132" t="s">
        <v>34</v>
      </c>
      <c r="S1132" t="s">
        <v>35</v>
      </c>
      <c r="T1132" t="s">
        <v>36</v>
      </c>
      <c r="W1132" t="s">
        <v>37</v>
      </c>
      <c r="X1132" t="s">
        <v>176</v>
      </c>
      <c r="AC1132" t="s">
        <v>2928</v>
      </c>
      <c r="AD1132" t="s">
        <v>1437</v>
      </c>
      <c r="AE1132" s="14" t="str">
        <f t="shared" si="1250"/>
        <v>Destaque para segurança a longo prazo do Kaletra e flexibilidade posológica.</v>
      </c>
      <c r="AF1132" s="14" t="str">
        <f t="shared" si="1260"/>
        <v>Destaque para segurança a longo prazo do Kaletra e flexibilidade posológica.</v>
      </c>
      <c r="AG1132" s="14">
        <f t="shared" si="1261"/>
        <v>1</v>
      </c>
      <c r="AH1132" s="14">
        <f t="shared" ref="AH1132:AL1132" si="1301">IFERROR(FIND("#",$AF1132,AG1132+1),LEN($AF1132)+1)</f>
        <v>77</v>
      </c>
      <c r="AI1132" s="14">
        <f t="shared" si="1301"/>
        <v>77</v>
      </c>
      <c r="AJ1132" s="14">
        <f t="shared" si="1301"/>
        <v>77</v>
      </c>
      <c r="AK1132" s="14">
        <f t="shared" si="1301"/>
        <v>77</v>
      </c>
      <c r="AL1132" s="14">
        <f t="shared" si="1301"/>
        <v>77</v>
      </c>
      <c r="AM1132" s="14" t="str">
        <f t="shared" si="1282"/>
        <v>Destaque para segurança a longo prazo do Kaletra e flexibilidade posológica.</v>
      </c>
      <c r="AN1132" s="14" t="str">
        <f t="shared" si="1283"/>
        <v/>
      </c>
      <c r="AO1132" s="14" t="str">
        <f t="shared" si="1284"/>
        <v/>
      </c>
      <c r="AP1132" s="14" t="str">
        <f t="shared" si="1285"/>
        <v/>
      </c>
      <c r="AQ1132" s="14" t="str">
        <f t="shared" si="1286"/>
        <v/>
      </c>
      <c r="AR1132" s="14" t="str">
        <f t="shared" si="1287"/>
        <v/>
      </c>
    </row>
    <row r="1133" spans="1:44" x14ac:dyDescent="0.25">
      <c r="A1133">
        <v>1</v>
      </c>
      <c r="B1133" t="s">
        <v>28</v>
      </c>
      <c r="C1133">
        <v>393107</v>
      </c>
      <c r="D1133" s="40">
        <v>41373.413194444402</v>
      </c>
      <c r="E1133" s="40">
        <v>41373.488194444399</v>
      </c>
      <c r="F1133" s="40">
        <v>41373.516666666699</v>
      </c>
      <c r="G1133" t="s">
        <v>110</v>
      </c>
      <c r="H1133">
        <v>60000016840716</v>
      </c>
      <c r="J1133" t="s">
        <v>2929</v>
      </c>
      <c r="K1133" t="s">
        <v>631</v>
      </c>
      <c r="M1133" t="s">
        <v>33</v>
      </c>
      <c r="N1133">
        <v>60000015461254</v>
      </c>
      <c r="O1133">
        <v>60000016462681</v>
      </c>
      <c r="P1133">
        <v>140180000000814</v>
      </c>
      <c r="R1133" t="s">
        <v>34</v>
      </c>
      <c r="S1133" t="s">
        <v>35</v>
      </c>
      <c r="T1133" t="s">
        <v>36</v>
      </c>
      <c r="W1133" t="s">
        <v>37</v>
      </c>
      <c r="X1133" t="s">
        <v>176</v>
      </c>
      <c r="AC1133" t="s">
        <v>2930</v>
      </c>
      <c r="AD1133" t="s">
        <v>1437</v>
      </c>
      <c r="AE1133" s="14" t="str">
        <f t="shared" si="1250"/>
        <v>#MERCADO:- Comentou que esta recebendo informação que o Rtv da Cristalia pode ficar fora da geladeira por 30 dias. Comentei que igualmente ao Norvir (Abbott) o produto da Cristalia necessita de refrigeração para manter a estabilidade do produto, apesar de haver relatos de alguns farmacêuticos que as capsulas do RTV estão grudando muito fácil quando expostas ao calor.</v>
      </c>
      <c r="AF1133" s="14" t="str">
        <f t="shared" si="1260"/>
        <v>#MERCADO:- Comentou que esta recebendo informação que o Rtv da Cristalia pode ficar fora da geladeira por 30 dias. Comentei que igualmente ao Norvir (Abbott) o produto da Cristalia necessita de refrigeração para manter a estabilidade do produto, apesar de haver relatos de alguns farmacêuticos que as capsulas do RTV estão grudando muito fácil quando expostas ao calor.</v>
      </c>
      <c r="AG1133" s="14">
        <f t="shared" si="1261"/>
        <v>1</v>
      </c>
      <c r="AH1133" s="14">
        <f t="shared" ref="AH1133:AL1133" si="1302">IFERROR(FIND("#",$AF1133,AG1133+1),LEN($AF1133)+1)</f>
        <v>370</v>
      </c>
      <c r="AI1133" s="14">
        <f t="shared" si="1302"/>
        <v>370</v>
      </c>
      <c r="AJ1133" s="14">
        <f t="shared" si="1302"/>
        <v>370</v>
      </c>
      <c r="AK1133" s="14">
        <f t="shared" si="1302"/>
        <v>370</v>
      </c>
      <c r="AL1133" s="14">
        <f t="shared" si="1302"/>
        <v>370</v>
      </c>
      <c r="AM1133" s="14" t="str">
        <f t="shared" si="1282"/>
        <v>#MERCADO:- Comentou que esta recebendo informação que o Rtv da Cristalia pode ficar fora da geladeira por 30 dias. Comentei que igualmente ao Norvir (Abbott) o produto da Cristalia necessita de refrigeração para manter a estabilidade do produto, apesar de haver relatos de alguns farmacêuticos que as capsulas do RTV estão grudando muito fácil quando expostas ao calor.</v>
      </c>
      <c r="AN1133" s="14" t="str">
        <f t="shared" si="1283"/>
        <v/>
      </c>
      <c r="AO1133" s="14" t="str">
        <f t="shared" si="1284"/>
        <v/>
      </c>
      <c r="AP1133" s="14" t="str">
        <f t="shared" si="1285"/>
        <v/>
      </c>
      <c r="AQ1133" s="14" t="str">
        <f t="shared" si="1286"/>
        <v/>
      </c>
      <c r="AR1133" s="14" t="str">
        <f t="shared" si="1287"/>
        <v/>
      </c>
    </row>
    <row r="1134" spans="1:44" x14ac:dyDescent="0.25">
      <c r="A1134">
        <v>1</v>
      </c>
      <c r="B1134" t="s">
        <v>28</v>
      </c>
      <c r="C1134">
        <v>393107</v>
      </c>
      <c r="D1134" s="40">
        <v>41373.395833333299</v>
      </c>
      <c r="E1134" s="40">
        <v>41373.4819444444</v>
      </c>
      <c r="F1134" s="40">
        <v>41373.515972222202</v>
      </c>
      <c r="G1134" t="s">
        <v>29</v>
      </c>
      <c r="H1134">
        <v>60000012516563</v>
      </c>
      <c r="I1134" t="s">
        <v>2758</v>
      </c>
      <c r="J1134" t="s">
        <v>2759</v>
      </c>
      <c r="K1134" t="s">
        <v>32</v>
      </c>
      <c r="L1134">
        <v>4</v>
      </c>
      <c r="M1134" t="s">
        <v>33</v>
      </c>
      <c r="N1134">
        <v>60000015461254</v>
      </c>
      <c r="O1134">
        <v>60000016462681</v>
      </c>
      <c r="P1134">
        <v>140180000000804</v>
      </c>
      <c r="R1134" t="s">
        <v>34</v>
      </c>
      <c r="S1134" t="s">
        <v>35</v>
      </c>
      <c r="T1134" t="s">
        <v>36</v>
      </c>
      <c r="W1134" t="s">
        <v>37</v>
      </c>
      <c r="X1134" t="s">
        <v>176</v>
      </c>
      <c r="AC1134" t="s">
        <v>2931</v>
      </c>
      <c r="AD1134" t="s">
        <v>1437</v>
      </c>
      <c r="AE1134" s="14" t="str">
        <f t="shared" si="1250"/>
        <v>Destaque para segurança do Kaletra a longo prazo e perfil lipídio manejável.#SOL:- Agradeceu pelo patrocínio da sua inscrição para participação no Johns Hopkins.#MERCADO:- Comentou que esta aparecendo muitos casos novos, mas a maioria muito bem e ficara em janela terapêutica.</v>
      </c>
      <c r="AF1134" s="14" t="str">
        <f t="shared" si="1260"/>
        <v>Destaque para segurança do Kaletra a longo prazo e perfil lipídio manejável.#SOL:- Agradeceu pelo patrocínio da sua inscrição para participação no Johns Hopkins.#MERCADO:- Comentou que esta aparecendo muitos casos novos, mas a maioria muito bem e ficara em janela terapêutica.</v>
      </c>
      <c r="AG1134" s="14">
        <f t="shared" si="1261"/>
        <v>77</v>
      </c>
      <c r="AH1134" s="14">
        <f t="shared" ref="AH1134:AL1134" si="1303">IFERROR(FIND("#",$AF1134,AG1134+1),LEN($AF1134)+1)</f>
        <v>162</v>
      </c>
      <c r="AI1134" s="14">
        <f t="shared" si="1303"/>
        <v>277</v>
      </c>
      <c r="AJ1134" s="14">
        <f t="shared" si="1303"/>
        <v>277</v>
      </c>
      <c r="AK1134" s="14">
        <f t="shared" si="1303"/>
        <v>277</v>
      </c>
      <c r="AL1134" s="14">
        <f t="shared" si="1303"/>
        <v>277</v>
      </c>
      <c r="AM1134" s="14" t="str">
        <f t="shared" si="1282"/>
        <v>#SOL:- Agradeceu pelo patrocínio da sua inscrição para participação no Johns Hopkins.</v>
      </c>
      <c r="AN1134" s="14" t="str">
        <f t="shared" si="1283"/>
        <v>#MERCADO:- Comentou que esta aparecendo muitos casos novos, mas a maioria muito bem e ficara em janela terapêutica.</v>
      </c>
      <c r="AO1134" s="14" t="str">
        <f t="shared" si="1284"/>
        <v/>
      </c>
      <c r="AP1134" s="14" t="str">
        <f t="shared" si="1285"/>
        <v/>
      </c>
      <c r="AQ1134" s="14" t="str">
        <f t="shared" si="1286"/>
        <v/>
      </c>
      <c r="AR1134" s="14" t="str">
        <f t="shared" si="1287"/>
        <v/>
      </c>
    </row>
    <row r="1135" spans="1:44" x14ac:dyDescent="0.25">
      <c r="A1135">
        <v>1</v>
      </c>
      <c r="B1135" t="s">
        <v>28</v>
      </c>
      <c r="C1135">
        <v>393107</v>
      </c>
      <c r="D1135" s="40">
        <v>41372.5625</v>
      </c>
      <c r="E1135" s="40">
        <v>41372.829166666699</v>
      </c>
      <c r="F1135" s="40">
        <v>41372.787499999999</v>
      </c>
      <c r="G1135" t="s">
        <v>29</v>
      </c>
      <c r="H1135">
        <v>60000012529075</v>
      </c>
      <c r="I1135" t="s">
        <v>568</v>
      </c>
      <c r="J1135" t="s">
        <v>569</v>
      </c>
      <c r="K1135" t="s">
        <v>32</v>
      </c>
      <c r="L1135">
        <v>4</v>
      </c>
      <c r="M1135" t="s">
        <v>33</v>
      </c>
      <c r="N1135">
        <v>60000015461254</v>
      </c>
      <c r="O1135">
        <v>60000016462681</v>
      </c>
      <c r="P1135">
        <v>141647000001788</v>
      </c>
      <c r="R1135" t="s">
        <v>34</v>
      </c>
      <c r="S1135" t="s">
        <v>35</v>
      </c>
      <c r="T1135" t="s">
        <v>36</v>
      </c>
      <c r="W1135" t="s">
        <v>37</v>
      </c>
      <c r="X1135" t="s">
        <v>176</v>
      </c>
      <c r="AC1135" t="s">
        <v>570</v>
      </c>
      <c r="AD1135" t="s">
        <v>1437</v>
      </c>
      <c r="AE1135" s="14" t="str">
        <f t="shared" si="1250"/>
        <v>Destaque para alta penetração do Kaletra no SNC com redução da CV também no liquor.   #MERCADO:- Comentou que esta havendo muitos casos de declinio neurocognitivo nos pacientes com AIDS avançada.</v>
      </c>
      <c r="AF1135" s="14" t="str">
        <f t="shared" si="1260"/>
        <v>Destaque para alta penetração do Kaletra no SNC com redução da CV também no liquor.   #MERCADO:- Comentou que esta havendo muitos casos de declinio neurocognitivo nos pacientes com AIDS avançada.</v>
      </c>
      <c r="AG1135" s="14">
        <f t="shared" si="1261"/>
        <v>87</v>
      </c>
      <c r="AH1135" s="14">
        <f t="shared" ref="AH1135:AL1135" si="1304">IFERROR(FIND("#",$AF1135,AG1135+1),LEN($AF1135)+1)</f>
        <v>196</v>
      </c>
      <c r="AI1135" s="14">
        <f t="shared" si="1304"/>
        <v>196</v>
      </c>
      <c r="AJ1135" s="14">
        <f t="shared" si="1304"/>
        <v>196</v>
      </c>
      <c r="AK1135" s="14">
        <f t="shared" si="1304"/>
        <v>196</v>
      </c>
      <c r="AL1135" s="14">
        <f t="shared" si="1304"/>
        <v>196</v>
      </c>
      <c r="AM1135" s="14" t="str">
        <f t="shared" si="1282"/>
        <v>#MERCADO:- Comentou que esta havendo muitos casos de declinio neurocognitivo nos pacientes com AIDS avançada.</v>
      </c>
      <c r="AN1135" s="14" t="str">
        <f t="shared" si="1283"/>
        <v/>
      </c>
      <c r="AO1135" s="14" t="str">
        <f t="shared" si="1284"/>
        <v/>
      </c>
      <c r="AP1135" s="14" t="str">
        <f t="shared" si="1285"/>
        <v/>
      </c>
      <c r="AQ1135" s="14" t="str">
        <f t="shared" si="1286"/>
        <v/>
      </c>
      <c r="AR1135" s="14" t="str">
        <f t="shared" si="1287"/>
        <v/>
      </c>
    </row>
    <row r="1136" spans="1:44" x14ac:dyDescent="0.25">
      <c r="A1136">
        <v>1</v>
      </c>
      <c r="B1136" t="s">
        <v>28</v>
      </c>
      <c r="C1136">
        <v>393107</v>
      </c>
      <c r="D1136" s="40">
        <v>41372.520833333299</v>
      </c>
      <c r="E1136" s="40">
        <v>41372.845833333296</v>
      </c>
      <c r="F1136" s="40">
        <v>41372.804166666698</v>
      </c>
      <c r="G1136" t="s">
        <v>29</v>
      </c>
      <c r="H1136">
        <v>60000012388327</v>
      </c>
      <c r="I1136" t="s">
        <v>571</v>
      </c>
      <c r="J1136" t="s">
        <v>572</v>
      </c>
      <c r="K1136" t="s">
        <v>45</v>
      </c>
      <c r="L1136">
        <v>3</v>
      </c>
      <c r="M1136" t="s">
        <v>33</v>
      </c>
      <c r="N1136">
        <v>60000015461254</v>
      </c>
      <c r="O1136">
        <v>60000016462681</v>
      </c>
      <c r="P1136">
        <v>141647000001830</v>
      </c>
      <c r="R1136" t="s">
        <v>34</v>
      </c>
      <c r="S1136" t="s">
        <v>35</v>
      </c>
      <c r="T1136" t="s">
        <v>36</v>
      </c>
      <c r="W1136" t="s">
        <v>37</v>
      </c>
      <c r="X1136" t="s">
        <v>176</v>
      </c>
      <c r="AC1136" t="s">
        <v>573</v>
      </c>
      <c r="AD1136" t="s">
        <v>1437</v>
      </c>
      <c r="AE1136" s="14" t="str">
        <f t="shared" si="1250"/>
        <v>Destaque para flexibilidade posologica do Kaletra e segurança a longo prazo.</v>
      </c>
      <c r="AF1136" s="14" t="str">
        <f t="shared" si="1260"/>
        <v>Destaque para flexibilidade posologica do Kaletra e segurança a longo prazo.</v>
      </c>
      <c r="AG1136" s="14">
        <f t="shared" si="1261"/>
        <v>1</v>
      </c>
      <c r="AH1136" s="14">
        <f t="shared" ref="AH1136:AL1136" si="1305">IFERROR(FIND("#",$AF1136,AG1136+1),LEN($AF1136)+1)</f>
        <v>77</v>
      </c>
      <c r="AI1136" s="14">
        <f t="shared" si="1305"/>
        <v>77</v>
      </c>
      <c r="AJ1136" s="14">
        <f t="shared" si="1305"/>
        <v>77</v>
      </c>
      <c r="AK1136" s="14">
        <f t="shared" si="1305"/>
        <v>77</v>
      </c>
      <c r="AL1136" s="14">
        <f t="shared" si="1305"/>
        <v>77</v>
      </c>
      <c r="AM1136" s="14" t="str">
        <f t="shared" si="1282"/>
        <v>Destaque para flexibilidade posologica do Kaletra e segurança a longo prazo.</v>
      </c>
      <c r="AN1136" s="14" t="str">
        <f t="shared" si="1283"/>
        <v/>
      </c>
      <c r="AO1136" s="14" t="str">
        <f t="shared" si="1284"/>
        <v/>
      </c>
      <c r="AP1136" s="14" t="str">
        <f t="shared" si="1285"/>
        <v/>
      </c>
      <c r="AQ1136" s="14" t="str">
        <f t="shared" si="1286"/>
        <v/>
      </c>
      <c r="AR1136" s="14" t="str">
        <f t="shared" si="1287"/>
        <v/>
      </c>
    </row>
    <row r="1137" spans="1:44" x14ac:dyDescent="0.25">
      <c r="A1137">
        <v>1</v>
      </c>
      <c r="B1137" t="s">
        <v>28</v>
      </c>
      <c r="C1137">
        <v>393107</v>
      </c>
      <c r="D1137" s="40">
        <v>41372.5</v>
      </c>
      <c r="E1137" s="40">
        <v>41372.843055555597</v>
      </c>
      <c r="F1137" s="40">
        <v>41372.801388888904</v>
      </c>
      <c r="G1137" t="s">
        <v>29</v>
      </c>
      <c r="H1137">
        <v>60000012500843</v>
      </c>
      <c r="I1137" t="s">
        <v>574</v>
      </c>
      <c r="J1137" t="s">
        <v>575</v>
      </c>
      <c r="K1137" t="s">
        <v>32</v>
      </c>
      <c r="L1137">
        <v>4</v>
      </c>
      <c r="M1137" t="s">
        <v>33</v>
      </c>
      <c r="N1137">
        <v>60000015461254</v>
      </c>
      <c r="O1137">
        <v>60000016462681</v>
      </c>
      <c r="P1137">
        <v>141647000001820</v>
      </c>
      <c r="R1137" t="s">
        <v>34</v>
      </c>
      <c r="S1137" t="s">
        <v>35</v>
      </c>
      <c r="T1137" t="s">
        <v>36</v>
      </c>
      <c r="W1137" t="s">
        <v>37</v>
      </c>
      <c r="X1137" t="s">
        <v>176</v>
      </c>
      <c r="AC1137" t="s">
        <v>576</v>
      </c>
      <c r="AD1137" t="s">
        <v>1437</v>
      </c>
      <c r="AE1137" s="14" t="str">
        <f t="shared" si="1250"/>
        <v>Destaque para segurança apresentada pelo Kaletra a longo prazo.</v>
      </c>
      <c r="AF1137" s="14" t="str">
        <f t="shared" si="1260"/>
        <v>Destaque para segurança apresentada pelo Kaletra a longo prazo.</v>
      </c>
      <c r="AG1137" s="14">
        <f t="shared" si="1261"/>
        <v>1</v>
      </c>
      <c r="AH1137" s="14">
        <f t="shared" ref="AH1137:AL1137" si="1306">IFERROR(FIND("#",$AF1137,AG1137+1),LEN($AF1137)+1)</f>
        <v>64</v>
      </c>
      <c r="AI1137" s="14">
        <f t="shared" si="1306"/>
        <v>64</v>
      </c>
      <c r="AJ1137" s="14">
        <f t="shared" si="1306"/>
        <v>64</v>
      </c>
      <c r="AK1137" s="14">
        <f t="shared" si="1306"/>
        <v>64</v>
      </c>
      <c r="AL1137" s="14">
        <f t="shared" si="1306"/>
        <v>64</v>
      </c>
      <c r="AM1137" s="14" t="str">
        <f t="shared" si="1282"/>
        <v>Destaque para segurança apresentada pelo Kaletra a longo prazo.</v>
      </c>
      <c r="AN1137" s="14" t="str">
        <f t="shared" si="1283"/>
        <v/>
      </c>
      <c r="AO1137" s="14" t="str">
        <f t="shared" si="1284"/>
        <v/>
      </c>
      <c r="AP1137" s="14" t="str">
        <f t="shared" si="1285"/>
        <v/>
      </c>
      <c r="AQ1137" s="14" t="str">
        <f t="shared" si="1286"/>
        <v/>
      </c>
      <c r="AR1137" s="14" t="str">
        <f t="shared" si="1287"/>
        <v/>
      </c>
    </row>
    <row r="1138" spans="1:44" x14ac:dyDescent="0.25">
      <c r="A1138">
        <v>1</v>
      </c>
      <c r="B1138" t="s">
        <v>28</v>
      </c>
      <c r="C1138">
        <v>393107</v>
      </c>
      <c r="D1138" s="40">
        <v>41372.5</v>
      </c>
      <c r="E1138" s="40">
        <v>41372.840277777803</v>
      </c>
      <c r="F1138" s="40">
        <v>41372.798611111102</v>
      </c>
      <c r="G1138" t="s">
        <v>29</v>
      </c>
      <c r="H1138">
        <v>60000012579719</v>
      </c>
      <c r="I1138" t="s">
        <v>577</v>
      </c>
      <c r="J1138" t="s">
        <v>578</v>
      </c>
      <c r="K1138" t="s">
        <v>41</v>
      </c>
      <c r="L1138">
        <v>3</v>
      </c>
      <c r="M1138" t="s">
        <v>33</v>
      </c>
      <c r="N1138">
        <v>60000015461254</v>
      </c>
      <c r="O1138">
        <v>60000016462681</v>
      </c>
      <c r="P1138">
        <v>141647000001812</v>
      </c>
      <c r="R1138" t="s">
        <v>34</v>
      </c>
      <c r="S1138" t="s">
        <v>35</v>
      </c>
      <c r="T1138" t="s">
        <v>36</v>
      </c>
      <c r="W1138" t="s">
        <v>37</v>
      </c>
      <c r="X1138" t="s">
        <v>176</v>
      </c>
      <c r="AC1138" t="s">
        <v>579</v>
      </c>
      <c r="AD1138" t="s">
        <v>1437</v>
      </c>
      <c r="AE1138" s="14" t="str">
        <f t="shared" si="1250"/>
        <v>Comentou que esta iniciando o tabalho no HC, agora como contratado, fará os ambulatórios de 2a. e 6a.</v>
      </c>
      <c r="AF1138" s="14" t="str">
        <f t="shared" si="1260"/>
        <v>Comentou que esta iniciando o tabalho no HC, agora como contratado, fará os ambulatórios de 2a. e 6a.</v>
      </c>
      <c r="AG1138" s="14">
        <f t="shared" si="1261"/>
        <v>1</v>
      </c>
      <c r="AH1138" s="14">
        <f t="shared" ref="AH1138:AL1138" si="1307">IFERROR(FIND("#",$AF1138,AG1138+1),LEN($AF1138)+1)</f>
        <v>102</v>
      </c>
      <c r="AI1138" s="14">
        <f t="shared" si="1307"/>
        <v>102</v>
      </c>
      <c r="AJ1138" s="14">
        <f t="shared" si="1307"/>
        <v>102</v>
      </c>
      <c r="AK1138" s="14">
        <f t="shared" si="1307"/>
        <v>102</v>
      </c>
      <c r="AL1138" s="14">
        <f t="shared" si="1307"/>
        <v>102</v>
      </c>
      <c r="AM1138" s="14" t="str">
        <f t="shared" si="1282"/>
        <v>Comentou que esta iniciando o tabalho no HC, agora como contratado, fará os ambulatórios de 2a. e 6a.</v>
      </c>
      <c r="AN1138" s="14" t="str">
        <f t="shared" si="1283"/>
        <v/>
      </c>
      <c r="AO1138" s="14" t="str">
        <f t="shared" si="1284"/>
        <v/>
      </c>
      <c r="AP1138" s="14" t="str">
        <f t="shared" si="1285"/>
        <v/>
      </c>
      <c r="AQ1138" s="14" t="str">
        <f t="shared" si="1286"/>
        <v/>
      </c>
      <c r="AR1138" s="14" t="str">
        <f t="shared" si="1287"/>
        <v/>
      </c>
    </row>
    <row r="1139" spans="1:44" x14ac:dyDescent="0.25">
      <c r="A1139">
        <v>1</v>
      </c>
      <c r="B1139" t="s">
        <v>28</v>
      </c>
      <c r="C1139">
        <v>393107</v>
      </c>
      <c r="D1139" s="40">
        <v>41372.479166666701</v>
      </c>
      <c r="E1139" s="40">
        <v>41372.837500000001</v>
      </c>
      <c r="F1139" s="40">
        <v>41372.795833333301</v>
      </c>
      <c r="G1139" t="s">
        <v>29</v>
      </c>
      <c r="H1139">
        <v>60000012556067</v>
      </c>
      <c r="I1139" t="s">
        <v>580</v>
      </c>
      <c r="J1139" t="s">
        <v>581</v>
      </c>
      <c r="K1139" t="s">
        <v>32</v>
      </c>
      <c r="L1139">
        <v>6</v>
      </c>
      <c r="M1139" t="s">
        <v>33</v>
      </c>
      <c r="N1139">
        <v>60000015461254</v>
      </c>
      <c r="O1139">
        <v>60000016462681</v>
      </c>
      <c r="P1139">
        <v>141647000001804</v>
      </c>
      <c r="R1139" t="s">
        <v>34</v>
      </c>
      <c r="S1139" t="s">
        <v>35</v>
      </c>
      <c r="T1139" t="s">
        <v>36</v>
      </c>
      <c r="W1139" t="s">
        <v>37</v>
      </c>
      <c r="X1139" t="s">
        <v>176</v>
      </c>
      <c r="AC1139" t="s">
        <v>582</v>
      </c>
      <c r="AD1139" t="s">
        <v>1437</v>
      </c>
      <c r="AE1139" s="14" t="str">
        <f t="shared" si="1250"/>
        <v>#SOL:- Voltou a solicitar a realização de uma oficina para debate de casos clinicos com foco no SNC, preferencia com Dr. Vidal.</v>
      </c>
      <c r="AF1139" s="14" t="str">
        <f t="shared" si="1260"/>
        <v>#SOL:- Voltou a solicitar a realização de uma oficina para debate de casos clinicos com foco no SNC, preferencia com Dr. Vidal.</v>
      </c>
      <c r="AG1139" s="14">
        <f t="shared" si="1261"/>
        <v>1</v>
      </c>
      <c r="AH1139" s="14">
        <f t="shared" ref="AH1139:AL1139" si="1308">IFERROR(FIND("#",$AF1139,AG1139+1),LEN($AF1139)+1)</f>
        <v>128</v>
      </c>
      <c r="AI1139" s="14">
        <f t="shared" si="1308"/>
        <v>128</v>
      </c>
      <c r="AJ1139" s="14">
        <f t="shared" si="1308"/>
        <v>128</v>
      </c>
      <c r="AK1139" s="14">
        <f t="shared" si="1308"/>
        <v>128</v>
      </c>
      <c r="AL1139" s="14">
        <f t="shared" si="1308"/>
        <v>128</v>
      </c>
      <c r="AM1139" s="14" t="str">
        <f t="shared" si="1282"/>
        <v>#SOL:- Voltou a solicitar a realização de uma oficina para debate de casos clinicos com foco no SNC, preferencia com Dr. Vidal.</v>
      </c>
      <c r="AN1139" s="14" t="str">
        <f t="shared" si="1283"/>
        <v/>
      </c>
      <c r="AO1139" s="14" t="str">
        <f t="shared" si="1284"/>
        <v/>
      </c>
      <c r="AP1139" s="14" t="str">
        <f t="shared" si="1285"/>
        <v/>
      </c>
      <c r="AQ1139" s="14" t="str">
        <f t="shared" si="1286"/>
        <v/>
      </c>
      <c r="AR1139" s="14" t="str">
        <f t="shared" si="1287"/>
        <v/>
      </c>
    </row>
    <row r="1140" spans="1:44" x14ac:dyDescent="0.25">
      <c r="A1140">
        <v>1</v>
      </c>
      <c r="B1140" t="s">
        <v>28</v>
      </c>
      <c r="C1140">
        <v>393107</v>
      </c>
      <c r="D1140" s="40">
        <v>41372.458333333299</v>
      </c>
      <c r="E1140" s="40">
        <v>41372.835416666698</v>
      </c>
      <c r="F1140" s="40">
        <v>41372.793749999997</v>
      </c>
      <c r="G1140" t="s">
        <v>29</v>
      </c>
      <c r="H1140">
        <v>60000012380111</v>
      </c>
      <c r="I1140" t="s">
        <v>583</v>
      </c>
      <c r="J1140" t="s">
        <v>584</v>
      </c>
      <c r="K1140" t="s">
        <v>32</v>
      </c>
      <c r="L1140">
        <v>4</v>
      </c>
      <c r="M1140" t="s">
        <v>33</v>
      </c>
      <c r="N1140">
        <v>60000015461254</v>
      </c>
      <c r="O1140">
        <v>60000016462681</v>
      </c>
      <c r="P1140">
        <v>141647000001796</v>
      </c>
      <c r="R1140" t="s">
        <v>34</v>
      </c>
      <c r="S1140" t="s">
        <v>35</v>
      </c>
      <c r="T1140" t="s">
        <v>36</v>
      </c>
      <c r="W1140" t="s">
        <v>37</v>
      </c>
      <c r="X1140" t="s">
        <v>176</v>
      </c>
      <c r="AC1140" t="s">
        <v>585</v>
      </c>
      <c r="AD1140" t="s">
        <v>1437</v>
      </c>
      <c r="AE1140" s="14" t="str">
        <f t="shared" si="1250"/>
        <v>Destaque para segurança e alta penetração do Kaletra no SNC com capacidade de redução da CV também no liquor.   #MP:- Trabalhando somente com V.A, ainda não recebemos o material para o trabalho no mês.</v>
      </c>
      <c r="AF1140" s="14" t="str">
        <f t="shared" si="1260"/>
        <v>Destaque para segurança e alta penetração do Kaletra no SNC com capacidade de redução da CV também no liquor.   #MP:- Trabalhando somente com V.A, ainda não recebemos o material para o trabalho no mês.</v>
      </c>
      <c r="AG1140" s="14">
        <f t="shared" si="1261"/>
        <v>113</v>
      </c>
      <c r="AH1140" s="14">
        <f t="shared" ref="AH1140:AL1140" si="1309">IFERROR(FIND("#",$AF1140,AG1140+1),LEN($AF1140)+1)</f>
        <v>202</v>
      </c>
      <c r="AI1140" s="14">
        <f t="shared" si="1309"/>
        <v>202</v>
      </c>
      <c r="AJ1140" s="14">
        <f t="shared" si="1309"/>
        <v>202</v>
      </c>
      <c r="AK1140" s="14">
        <f t="shared" si="1309"/>
        <v>202</v>
      </c>
      <c r="AL1140" s="14">
        <f t="shared" si="1309"/>
        <v>202</v>
      </c>
      <c r="AM1140" s="14" t="str">
        <f t="shared" si="1282"/>
        <v>#MP:- Trabalhando somente com V.A, ainda não recebemos o material para o trabalho no mês.</v>
      </c>
      <c r="AN1140" s="14" t="str">
        <f t="shared" si="1283"/>
        <v/>
      </c>
      <c r="AO1140" s="14" t="str">
        <f t="shared" si="1284"/>
        <v/>
      </c>
      <c r="AP1140" s="14" t="str">
        <f t="shared" si="1285"/>
        <v/>
      </c>
      <c r="AQ1140" s="14" t="str">
        <f t="shared" si="1286"/>
        <v/>
      </c>
      <c r="AR1140" s="14" t="str">
        <f t="shared" si="1287"/>
        <v/>
      </c>
    </row>
    <row r="1141" spans="1:44" x14ac:dyDescent="0.25">
      <c r="A1141">
        <v>1</v>
      </c>
      <c r="B1141" t="s">
        <v>28</v>
      </c>
      <c r="C1141">
        <v>393107</v>
      </c>
      <c r="D1141" s="40">
        <v>41372.4375</v>
      </c>
      <c r="E1141" s="40">
        <v>41372.826388888898</v>
      </c>
      <c r="F1141" s="40">
        <v>41372.784722222197</v>
      </c>
      <c r="G1141" t="s">
        <v>29</v>
      </c>
      <c r="H1141">
        <v>60000012335463</v>
      </c>
      <c r="I1141" t="s">
        <v>586</v>
      </c>
      <c r="J1141" t="s">
        <v>587</v>
      </c>
      <c r="K1141" t="s">
        <v>32</v>
      </c>
      <c r="L1141">
        <v>3</v>
      </c>
      <c r="M1141" t="s">
        <v>33</v>
      </c>
      <c r="N1141">
        <v>60000015461254</v>
      </c>
      <c r="O1141">
        <v>60000016462681</v>
      </c>
      <c r="P1141">
        <v>141647000001780</v>
      </c>
      <c r="R1141" t="s">
        <v>34</v>
      </c>
      <c r="S1141" t="s">
        <v>35</v>
      </c>
      <c r="T1141" t="s">
        <v>36</v>
      </c>
      <c r="W1141" t="s">
        <v>37</v>
      </c>
      <c r="X1141" t="s">
        <v>176</v>
      </c>
      <c r="AC1141" t="s">
        <v>588</v>
      </c>
      <c r="AD1141" t="s">
        <v>1437</v>
      </c>
      <c r="AE1141" s="14" t="str">
        <f t="shared" si="1250"/>
        <v>Destaque para segurança do Kaletra a longo prazo e alta barreira genética.   #MP:- Trabalho com VA, não recebemos material promocional para mês de trabalho.</v>
      </c>
      <c r="AF1141" s="14" t="str">
        <f t="shared" si="1260"/>
        <v>Destaque para segurança do Kaletra a longo prazo e alta barreira genética.   #MP:- Trabalho com VA, não recebemos material promocional para mês de trabalho.</v>
      </c>
      <c r="AG1141" s="14">
        <f t="shared" si="1261"/>
        <v>78</v>
      </c>
      <c r="AH1141" s="14">
        <f t="shared" ref="AH1141:AL1141" si="1310">IFERROR(FIND("#",$AF1141,AG1141+1),LEN($AF1141)+1)</f>
        <v>157</v>
      </c>
      <c r="AI1141" s="14">
        <f t="shared" si="1310"/>
        <v>157</v>
      </c>
      <c r="AJ1141" s="14">
        <f t="shared" si="1310"/>
        <v>157</v>
      </c>
      <c r="AK1141" s="14">
        <f t="shared" si="1310"/>
        <v>157</v>
      </c>
      <c r="AL1141" s="14">
        <f t="shared" si="1310"/>
        <v>157</v>
      </c>
      <c r="AM1141" s="14" t="str">
        <f t="shared" si="1282"/>
        <v>#MP:- Trabalho com VA, não recebemos material promocional para mês de trabalho.</v>
      </c>
      <c r="AN1141" s="14" t="str">
        <f t="shared" si="1283"/>
        <v/>
      </c>
      <c r="AO1141" s="14" t="str">
        <f t="shared" si="1284"/>
        <v/>
      </c>
      <c r="AP1141" s="14" t="str">
        <f t="shared" si="1285"/>
        <v/>
      </c>
      <c r="AQ1141" s="14" t="str">
        <f t="shared" si="1286"/>
        <v/>
      </c>
      <c r="AR1141" s="14" t="str">
        <f t="shared" si="1287"/>
        <v/>
      </c>
    </row>
    <row r="1142" spans="1:44" x14ac:dyDescent="0.25">
      <c r="A1142">
        <v>1</v>
      </c>
      <c r="B1142" t="s">
        <v>28</v>
      </c>
      <c r="C1142">
        <v>393107</v>
      </c>
      <c r="D1142" s="40">
        <v>41369.604166666701</v>
      </c>
      <c r="E1142" s="40">
        <v>41369.810416666704</v>
      </c>
      <c r="F1142" s="40">
        <v>41369.768750000003</v>
      </c>
      <c r="G1142" t="s">
        <v>110</v>
      </c>
      <c r="H1142">
        <v>60000016840948</v>
      </c>
      <c r="J1142" t="s">
        <v>589</v>
      </c>
      <c r="K1142" t="s">
        <v>631</v>
      </c>
      <c r="M1142" t="s">
        <v>33</v>
      </c>
      <c r="N1142">
        <v>60000015461254</v>
      </c>
      <c r="O1142">
        <v>60000016462681</v>
      </c>
      <c r="P1142">
        <v>141647000001454</v>
      </c>
      <c r="R1142" t="s">
        <v>34</v>
      </c>
      <c r="S1142" t="s">
        <v>35</v>
      </c>
      <c r="T1142" t="s">
        <v>36</v>
      </c>
      <c r="W1142" t="s">
        <v>37</v>
      </c>
      <c r="X1142" t="s">
        <v>176</v>
      </c>
      <c r="AC1142" t="s">
        <v>590</v>
      </c>
      <c r="AD1142" t="s">
        <v>1437</v>
      </c>
      <c r="AE1142" s="14" t="str">
        <f t="shared" si="1250"/>
        <v>Comentou que DRS Barretos esta enviando estoques com regularidade e paraou de faltar para os pacientes.</v>
      </c>
      <c r="AF1142" s="14" t="str">
        <f t="shared" si="1260"/>
        <v>Comentou que DRS Barretos esta enviando estoques com regularidade e paraou de faltar para os pacientes.</v>
      </c>
      <c r="AG1142" s="14">
        <f t="shared" si="1261"/>
        <v>1</v>
      </c>
      <c r="AH1142" s="14">
        <f t="shared" ref="AH1142:AL1142" si="1311">IFERROR(FIND("#",$AF1142,AG1142+1),LEN($AF1142)+1)</f>
        <v>104</v>
      </c>
      <c r="AI1142" s="14">
        <f t="shared" si="1311"/>
        <v>104</v>
      </c>
      <c r="AJ1142" s="14">
        <f t="shared" si="1311"/>
        <v>104</v>
      </c>
      <c r="AK1142" s="14">
        <f t="shared" si="1311"/>
        <v>104</v>
      </c>
      <c r="AL1142" s="14">
        <f t="shared" si="1311"/>
        <v>104</v>
      </c>
      <c r="AM1142" s="14" t="str">
        <f t="shared" si="1282"/>
        <v>Comentou que DRS Barretos esta enviando estoques com regularidade e paraou de faltar para os pacientes.</v>
      </c>
      <c r="AN1142" s="14" t="str">
        <f t="shared" si="1283"/>
        <v/>
      </c>
      <c r="AO1142" s="14" t="str">
        <f t="shared" si="1284"/>
        <v/>
      </c>
      <c r="AP1142" s="14" t="str">
        <f t="shared" si="1285"/>
        <v/>
      </c>
      <c r="AQ1142" s="14" t="str">
        <f t="shared" si="1286"/>
        <v/>
      </c>
      <c r="AR1142" s="14" t="str">
        <f t="shared" si="1287"/>
        <v/>
      </c>
    </row>
    <row r="1143" spans="1:44" x14ac:dyDescent="0.25">
      <c r="A1143">
        <v>1</v>
      </c>
      <c r="B1143" t="s">
        <v>28</v>
      </c>
      <c r="C1143">
        <v>393107</v>
      </c>
      <c r="D1143" s="40">
        <v>41369.583333333299</v>
      </c>
      <c r="E1143" s="40">
        <v>41369.813888888901</v>
      </c>
      <c r="F1143" s="40">
        <v>41369.7722222222</v>
      </c>
      <c r="G1143" t="s">
        <v>29</v>
      </c>
      <c r="H1143">
        <v>60000012456431</v>
      </c>
      <c r="I1143" t="s">
        <v>591</v>
      </c>
      <c r="J1143" t="s">
        <v>592</v>
      </c>
      <c r="K1143" t="s">
        <v>32</v>
      </c>
      <c r="L1143">
        <v>6</v>
      </c>
      <c r="M1143" t="s">
        <v>33</v>
      </c>
      <c r="N1143">
        <v>60000015461254</v>
      </c>
      <c r="O1143">
        <v>60000016462681</v>
      </c>
      <c r="P1143">
        <v>141647000001462</v>
      </c>
      <c r="R1143" t="s">
        <v>34</v>
      </c>
      <c r="S1143" t="s">
        <v>35</v>
      </c>
      <c r="T1143" t="s">
        <v>36</v>
      </c>
      <c r="W1143" t="s">
        <v>37</v>
      </c>
      <c r="X1143" t="s">
        <v>176</v>
      </c>
      <c r="AC1143" t="s">
        <v>5090</v>
      </c>
      <c r="AD1143" t="s">
        <v>1437</v>
      </c>
      <c r="AE1143" s="14" t="str">
        <f t="shared" si="1250"/>
        <v>@PRODUTIVIDADE:- Visita registrada no endereço de Ribeirão Preto, mas realizada em Bebedouro, não foi possível incluir novo enedereço, sistema complicado para adição de novo endereço.   Convite para participação no ATHUS SP/SUL, ficou muito contente pelo</v>
      </c>
      <c r="AF1143" s="14" t="str">
        <f t="shared" si="1260"/>
        <v>@PRODUTIVIDADE:- Visita registrada no endereço de Ribeirão Preto, mas realizada em Bebedouro, não foi possível incluir novo enedereço, sistema complicado para adição de novo endereço.   Convite para participação no ATHUS SP/SUL, ficou muito contente pelo</v>
      </c>
      <c r="AG1143" s="14">
        <f t="shared" si="1261"/>
        <v>1</v>
      </c>
      <c r="AH1143" s="14">
        <f t="shared" ref="AH1143:AL1143" si="1312">IFERROR(FIND("#",$AF1143,AG1143+1),LEN($AF1143)+1)</f>
        <v>255</v>
      </c>
      <c r="AI1143" s="14">
        <f t="shared" si="1312"/>
        <v>255</v>
      </c>
      <c r="AJ1143" s="14">
        <f t="shared" si="1312"/>
        <v>255</v>
      </c>
      <c r="AK1143" s="14">
        <f t="shared" si="1312"/>
        <v>255</v>
      </c>
      <c r="AL1143" s="14">
        <f t="shared" si="1312"/>
        <v>255</v>
      </c>
      <c r="AM1143" s="14" t="str">
        <f t="shared" si="1282"/>
        <v>@PRODUTIVIDADE:- Visita registrada no endereço de Ribeirão Preto, mas realizada em Bebedouro, não foi possível incluir novo enedereço, sistema complicado para adição de novo endereço.   Convite para participação no ATHUS SP/SUL, ficou muito contente pelo</v>
      </c>
      <c r="AN1143" s="14" t="str">
        <f t="shared" si="1283"/>
        <v/>
      </c>
      <c r="AO1143" s="14" t="str">
        <f t="shared" si="1284"/>
        <v/>
      </c>
      <c r="AP1143" s="14" t="str">
        <f t="shared" si="1285"/>
        <v/>
      </c>
      <c r="AQ1143" s="14" t="str">
        <f t="shared" si="1286"/>
        <v/>
      </c>
      <c r="AR1143" s="14" t="str">
        <f t="shared" si="1287"/>
        <v/>
      </c>
    </row>
    <row r="1144" spans="1:44" x14ac:dyDescent="0.25">
      <c r="A1144">
        <v>1</v>
      </c>
      <c r="B1144" t="s">
        <v>28</v>
      </c>
      <c r="C1144">
        <v>393107</v>
      </c>
      <c r="D1144" s="40">
        <v>41369.5625</v>
      </c>
      <c r="E1144" s="40">
        <v>41369.809722222199</v>
      </c>
      <c r="F1144" s="40">
        <v>41369.7680555556</v>
      </c>
      <c r="G1144" t="s">
        <v>110</v>
      </c>
      <c r="H1144">
        <v>60000016840853</v>
      </c>
      <c r="J1144" t="s">
        <v>593</v>
      </c>
      <c r="K1144" t="s">
        <v>663</v>
      </c>
      <c r="M1144" t="s">
        <v>33</v>
      </c>
      <c r="N1144">
        <v>60000015461254</v>
      </c>
      <c r="O1144">
        <v>60000016462681</v>
      </c>
      <c r="P1144">
        <v>141647000001446</v>
      </c>
      <c r="R1144" t="s">
        <v>34</v>
      </c>
      <c r="S1144" t="s">
        <v>35</v>
      </c>
      <c r="T1144" t="s">
        <v>36</v>
      </c>
      <c r="W1144" t="s">
        <v>37</v>
      </c>
      <c r="X1144" t="s">
        <v>176</v>
      </c>
      <c r="AC1144" t="s">
        <v>594</v>
      </c>
      <c r="AD1144" t="s">
        <v>1437</v>
      </c>
      <c r="AE1144" s="14" t="str">
        <f t="shared" si="1250"/>
        <v>#MERCADO:- Comentou que esta recebendo em média 2 pacientes novos por mês e normalmente já com AIDS, iniciando TARV.</v>
      </c>
      <c r="AF1144" s="14" t="str">
        <f t="shared" si="1260"/>
        <v>#MERCADO:- Comentou que esta recebendo em média 2 pacientes novos por mês e normalmente já com AIDS, iniciando TARV.</v>
      </c>
      <c r="AG1144" s="14">
        <f t="shared" si="1261"/>
        <v>1</v>
      </c>
      <c r="AH1144" s="14">
        <f t="shared" ref="AH1144:AL1144" si="1313">IFERROR(FIND("#",$AF1144,AG1144+1),LEN($AF1144)+1)</f>
        <v>117</v>
      </c>
      <c r="AI1144" s="14">
        <f t="shared" si="1313"/>
        <v>117</v>
      </c>
      <c r="AJ1144" s="14">
        <f t="shared" si="1313"/>
        <v>117</v>
      </c>
      <c r="AK1144" s="14">
        <f t="shared" si="1313"/>
        <v>117</v>
      </c>
      <c r="AL1144" s="14">
        <f t="shared" si="1313"/>
        <v>117</v>
      </c>
      <c r="AM1144" s="14" t="str">
        <f t="shared" si="1282"/>
        <v>#MERCADO:- Comentou que esta recebendo em média 2 pacientes novos por mês e normalmente já com AIDS, iniciando TARV.</v>
      </c>
      <c r="AN1144" s="14" t="str">
        <f t="shared" si="1283"/>
        <v/>
      </c>
      <c r="AO1144" s="14" t="str">
        <f t="shared" si="1284"/>
        <v/>
      </c>
      <c r="AP1144" s="14" t="str">
        <f t="shared" si="1285"/>
        <v/>
      </c>
      <c r="AQ1144" s="14" t="str">
        <f t="shared" si="1286"/>
        <v/>
      </c>
      <c r="AR1144" s="14" t="str">
        <f t="shared" si="1287"/>
        <v/>
      </c>
    </row>
    <row r="1145" spans="1:44" x14ac:dyDescent="0.25">
      <c r="A1145">
        <v>1</v>
      </c>
      <c r="B1145" t="s">
        <v>28</v>
      </c>
      <c r="C1145">
        <v>393107</v>
      </c>
      <c r="D1145" s="40">
        <v>41369.413194444402</v>
      </c>
      <c r="E1145" s="40">
        <v>41369.733333333301</v>
      </c>
      <c r="F1145" s="40">
        <v>41369.692361111098</v>
      </c>
      <c r="G1145" t="s">
        <v>29</v>
      </c>
      <c r="H1145">
        <v>60000012248807</v>
      </c>
      <c r="I1145" t="s">
        <v>595</v>
      </c>
      <c r="J1145" t="s">
        <v>596</v>
      </c>
      <c r="K1145" t="s">
        <v>32</v>
      </c>
      <c r="L1145">
        <v>6</v>
      </c>
      <c r="M1145" t="s">
        <v>33</v>
      </c>
      <c r="N1145">
        <v>60000015461254</v>
      </c>
      <c r="O1145">
        <v>60000016462681</v>
      </c>
      <c r="P1145">
        <v>140180000000761</v>
      </c>
      <c r="R1145" t="s">
        <v>34</v>
      </c>
      <c r="S1145" t="s">
        <v>35</v>
      </c>
      <c r="T1145" t="s">
        <v>36</v>
      </c>
      <c r="W1145" t="s">
        <v>37</v>
      </c>
      <c r="X1145" t="s">
        <v>176</v>
      </c>
      <c r="AC1145" t="s">
        <v>597</v>
      </c>
      <c r="AD1145" t="s">
        <v>1437</v>
      </c>
      <c r="AE1145" s="14" t="str">
        <f t="shared" si="1250"/>
        <v>#MP:- Na sua opinião é muito importante que entregamos o consenso, pois o ministério demora para enviar para as unidades.</v>
      </c>
      <c r="AF1145" s="14" t="str">
        <f t="shared" si="1260"/>
        <v>#MP:- Na sua opinião é muito importante que entregamos o consenso, pois o ministério demora para enviar para as unidades.</v>
      </c>
      <c r="AG1145" s="14">
        <f t="shared" si="1261"/>
        <v>1</v>
      </c>
      <c r="AH1145" s="14">
        <f t="shared" ref="AH1145:AL1145" si="1314">IFERROR(FIND("#",$AF1145,AG1145+1),LEN($AF1145)+1)</f>
        <v>122</v>
      </c>
      <c r="AI1145" s="14">
        <f t="shared" si="1314"/>
        <v>122</v>
      </c>
      <c r="AJ1145" s="14">
        <f t="shared" si="1314"/>
        <v>122</v>
      </c>
      <c r="AK1145" s="14">
        <f t="shared" si="1314"/>
        <v>122</v>
      </c>
      <c r="AL1145" s="14">
        <f t="shared" si="1314"/>
        <v>122</v>
      </c>
      <c r="AM1145" s="14" t="str">
        <f t="shared" si="1282"/>
        <v>#MP:- Na sua opinião é muito importante que entregamos o consenso, pois o ministério demora para enviar para as unidades.</v>
      </c>
      <c r="AN1145" s="14" t="str">
        <f t="shared" si="1283"/>
        <v/>
      </c>
      <c r="AO1145" s="14" t="str">
        <f t="shared" si="1284"/>
        <v/>
      </c>
      <c r="AP1145" s="14" t="str">
        <f t="shared" si="1285"/>
        <v/>
      </c>
      <c r="AQ1145" s="14" t="str">
        <f t="shared" si="1286"/>
        <v/>
      </c>
      <c r="AR1145" s="14" t="str">
        <f t="shared" si="1287"/>
        <v/>
      </c>
    </row>
    <row r="1146" spans="1:44" x14ac:dyDescent="0.25">
      <c r="A1146">
        <v>1</v>
      </c>
      <c r="B1146" t="s">
        <v>28</v>
      </c>
      <c r="C1146">
        <v>393107</v>
      </c>
      <c r="D1146" s="40">
        <v>41368.604166666701</v>
      </c>
      <c r="E1146" s="40">
        <v>41368.785416666702</v>
      </c>
      <c r="F1146" s="40">
        <v>41368.743750000001</v>
      </c>
      <c r="G1146" t="s">
        <v>110</v>
      </c>
      <c r="H1146">
        <v>60000016841261</v>
      </c>
      <c r="J1146" t="s">
        <v>598</v>
      </c>
      <c r="K1146" t="s">
        <v>631</v>
      </c>
      <c r="M1146" t="s">
        <v>33</v>
      </c>
      <c r="N1146">
        <v>60000015461254</v>
      </c>
      <c r="O1146">
        <v>60000016462681</v>
      </c>
      <c r="P1146">
        <v>141647000001214</v>
      </c>
      <c r="R1146" t="s">
        <v>34</v>
      </c>
      <c r="S1146" t="s">
        <v>35</v>
      </c>
      <c r="T1146" t="s">
        <v>61</v>
      </c>
      <c r="W1146" t="s">
        <v>37</v>
      </c>
      <c r="X1146" t="s">
        <v>176</v>
      </c>
      <c r="AC1146" t="s">
        <v>599</v>
      </c>
      <c r="AD1146" t="s">
        <v>1437</v>
      </c>
      <c r="AE1146" s="14" t="str">
        <f t="shared" si="1250"/>
        <v>Informou que agora a Magali (DRS Araçatuba) esta enviando os entesques em dia e não teve mais problemas com falta de Kaletra.</v>
      </c>
      <c r="AF1146" s="14" t="str">
        <f t="shared" si="1260"/>
        <v>Informou que agora a Magali (DRS Araçatuba) esta enviando os entesques em dia e não teve mais problemas com falta de Kaletra.</v>
      </c>
      <c r="AG1146" s="14">
        <f t="shared" si="1261"/>
        <v>1</v>
      </c>
      <c r="AH1146" s="14">
        <f t="shared" ref="AH1146:AL1146" si="1315">IFERROR(FIND("#",$AF1146,AG1146+1),LEN($AF1146)+1)</f>
        <v>126</v>
      </c>
      <c r="AI1146" s="14">
        <f t="shared" si="1315"/>
        <v>126</v>
      </c>
      <c r="AJ1146" s="14">
        <f t="shared" si="1315"/>
        <v>126</v>
      </c>
      <c r="AK1146" s="14">
        <f t="shared" si="1315"/>
        <v>126</v>
      </c>
      <c r="AL1146" s="14">
        <f t="shared" si="1315"/>
        <v>126</v>
      </c>
      <c r="AM1146" s="14" t="str">
        <f t="shared" si="1282"/>
        <v>Informou que agora a Magali (DRS Araçatuba) esta enviando os entesques em dia e não teve mais problemas com falta de Kaletra.</v>
      </c>
      <c r="AN1146" s="14" t="str">
        <f t="shared" si="1283"/>
        <v/>
      </c>
      <c r="AO1146" s="14" t="str">
        <f t="shared" si="1284"/>
        <v/>
      </c>
      <c r="AP1146" s="14" t="str">
        <f t="shared" si="1285"/>
        <v/>
      </c>
      <c r="AQ1146" s="14" t="str">
        <f t="shared" si="1286"/>
        <v/>
      </c>
      <c r="AR1146" s="14" t="str">
        <f t="shared" si="1287"/>
        <v/>
      </c>
    </row>
    <row r="1147" spans="1:44" x14ac:dyDescent="0.25">
      <c r="A1147">
        <v>1</v>
      </c>
      <c r="B1147" t="s">
        <v>28</v>
      </c>
      <c r="C1147">
        <v>393107</v>
      </c>
      <c r="D1147" s="40">
        <v>41368.569444444402</v>
      </c>
      <c r="E1147" s="40">
        <v>41368.784027777801</v>
      </c>
      <c r="F1147" s="40">
        <v>41368.742361111101</v>
      </c>
      <c r="G1147" t="s">
        <v>29</v>
      </c>
      <c r="H1147">
        <v>60000017154874</v>
      </c>
      <c r="I1147" t="s">
        <v>600</v>
      </c>
      <c r="J1147" t="s">
        <v>601</v>
      </c>
      <c r="K1147" t="s">
        <v>32</v>
      </c>
      <c r="L1147">
        <v>4</v>
      </c>
      <c r="M1147" t="s">
        <v>33</v>
      </c>
      <c r="N1147">
        <v>60000015461254</v>
      </c>
      <c r="O1147">
        <v>60000016462681</v>
      </c>
      <c r="P1147">
        <v>141647000001205</v>
      </c>
      <c r="R1147" t="s">
        <v>34</v>
      </c>
      <c r="S1147" t="s">
        <v>35</v>
      </c>
      <c r="T1147" t="s">
        <v>36</v>
      </c>
      <c r="W1147" t="s">
        <v>37</v>
      </c>
      <c r="X1147" t="s">
        <v>176</v>
      </c>
      <c r="AC1147" t="s">
        <v>602</v>
      </c>
      <c r="AD1147" t="s">
        <v>1437</v>
      </c>
      <c r="AE1147" s="14" t="str">
        <f t="shared" si="1250"/>
        <v>#MP:- Comentou que os materiais que estamos entregando ( Guia Comorbidade, Artigo Dr. Ricardo e Dr. Estevão), são muito importante, pois na sua opinião os médicos que trabalham fora dos grandes centros são carentes destas informações.</v>
      </c>
      <c r="AF1147" s="14" t="str">
        <f t="shared" si="1260"/>
        <v>#MP:- Comentou que os materiais que estamos entregando ( Guia Comorbidade, Artigo Dr. Ricardo e Dr. Estevão), são muito importante, pois na sua opinião os médicos que trabalham fora dos grandes centros são carentes destas informações.</v>
      </c>
      <c r="AG1147" s="14">
        <f t="shared" si="1261"/>
        <v>1</v>
      </c>
      <c r="AH1147" s="14">
        <f t="shared" ref="AH1147:AL1147" si="1316">IFERROR(FIND("#",$AF1147,AG1147+1),LEN($AF1147)+1)</f>
        <v>235</v>
      </c>
      <c r="AI1147" s="14">
        <f t="shared" si="1316"/>
        <v>235</v>
      </c>
      <c r="AJ1147" s="14">
        <f t="shared" si="1316"/>
        <v>235</v>
      </c>
      <c r="AK1147" s="14">
        <f t="shared" si="1316"/>
        <v>235</v>
      </c>
      <c r="AL1147" s="14">
        <f t="shared" si="1316"/>
        <v>235</v>
      </c>
      <c r="AM1147" s="14" t="str">
        <f t="shared" si="1282"/>
        <v>#MP:- Comentou que os materiais que estamos entregando ( Guia Comorbidade, Artigo Dr. Ricardo e Dr. Estevão), são muito importante, pois na sua opinião os médicos que trabalham fora dos grandes centros são carentes destas informações.</v>
      </c>
      <c r="AN1147" s="14" t="str">
        <f t="shared" si="1283"/>
        <v/>
      </c>
      <c r="AO1147" s="14" t="str">
        <f t="shared" si="1284"/>
        <v/>
      </c>
      <c r="AP1147" s="14" t="str">
        <f t="shared" si="1285"/>
        <v/>
      </c>
      <c r="AQ1147" s="14" t="str">
        <f t="shared" si="1286"/>
        <v/>
      </c>
      <c r="AR1147" s="14" t="str">
        <f t="shared" si="1287"/>
        <v/>
      </c>
    </row>
    <row r="1148" spans="1:44" x14ac:dyDescent="0.25">
      <c r="A1148">
        <v>1</v>
      </c>
      <c r="B1148" t="s">
        <v>28</v>
      </c>
      <c r="C1148">
        <v>393107</v>
      </c>
      <c r="D1148" s="40">
        <v>41368.447916666701</v>
      </c>
      <c r="E1148" s="40">
        <v>41368.78125</v>
      </c>
      <c r="F1148" s="40">
        <v>41368.739583333299</v>
      </c>
      <c r="G1148" t="s">
        <v>29</v>
      </c>
      <c r="H1148">
        <v>60000012326835</v>
      </c>
      <c r="I1148" t="s">
        <v>603</v>
      </c>
      <c r="J1148" t="s">
        <v>604</v>
      </c>
      <c r="K1148" t="s">
        <v>32</v>
      </c>
      <c r="L1148">
        <v>4</v>
      </c>
      <c r="M1148" t="s">
        <v>33</v>
      </c>
      <c r="N1148">
        <v>60000015461254</v>
      </c>
      <c r="O1148">
        <v>60000016462681</v>
      </c>
      <c r="P1148">
        <v>141647000001194</v>
      </c>
      <c r="R1148" t="s">
        <v>34</v>
      </c>
      <c r="S1148" t="s">
        <v>35</v>
      </c>
      <c r="T1148" t="s">
        <v>36</v>
      </c>
      <c r="W1148" t="s">
        <v>37</v>
      </c>
      <c r="X1148" t="s">
        <v>176</v>
      </c>
      <c r="AC1148" t="s">
        <v>605</v>
      </c>
      <c r="AD1148" t="s">
        <v>1437</v>
      </c>
      <c r="AE1148" s="14" t="str">
        <f t="shared" si="1250"/>
        <v>Destaque para posicionamento do Kaletra pelo Consenso Brasileiro, corroboramndo com a posição do mesmo que prefere maior barreira genética que garanta o paciente por mais tempo de tratamento.</v>
      </c>
      <c r="AF1148" s="14" t="str">
        <f t="shared" si="1260"/>
        <v>Destaque para posicionamento do Kaletra pelo Consenso Brasileiro, corroboramndo com a posição do mesmo que prefere maior barreira genética que garanta o paciente por mais tempo de tratamento.</v>
      </c>
      <c r="AG1148" s="14">
        <f t="shared" si="1261"/>
        <v>1</v>
      </c>
      <c r="AH1148" s="14">
        <f t="shared" ref="AH1148:AL1148" si="1317">IFERROR(FIND("#",$AF1148,AG1148+1),LEN($AF1148)+1)</f>
        <v>192</v>
      </c>
      <c r="AI1148" s="14">
        <f t="shared" si="1317"/>
        <v>192</v>
      </c>
      <c r="AJ1148" s="14">
        <f t="shared" si="1317"/>
        <v>192</v>
      </c>
      <c r="AK1148" s="14">
        <f t="shared" si="1317"/>
        <v>192</v>
      </c>
      <c r="AL1148" s="14">
        <f t="shared" si="1317"/>
        <v>192</v>
      </c>
      <c r="AM1148" s="14" t="str">
        <f t="shared" si="1282"/>
        <v>Destaque para posicionamento do Kaletra pelo Consenso Brasileiro, corroboramndo com a posição do mesmo que prefere maior barreira genética que garanta o paciente por mais tempo de tratamento.</v>
      </c>
      <c r="AN1148" s="14" t="str">
        <f t="shared" si="1283"/>
        <v/>
      </c>
      <c r="AO1148" s="14" t="str">
        <f t="shared" si="1284"/>
        <v/>
      </c>
      <c r="AP1148" s="14" t="str">
        <f t="shared" si="1285"/>
        <v/>
      </c>
      <c r="AQ1148" s="14" t="str">
        <f t="shared" si="1286"/>
        <v/>
      </c>
      <c r="AR1148" s="14" t="str">
        <f t="shared" si="1287"/>
        <v/>
      </c>
    </row>
    <row r="1149" spans="1:44" x14ac:dyDescent="0.25">
      <c r="A1149">
        <v>1</v>
      </c>
      <c r="B1149" t="s">
        <v>28</v>
      </c>
      <c r="C1149">
        <v>393107</v>
      </c>
      <c r="D1149" s="40">
        <v>41368.4375</v>
      </c>
      <c r="E1149" s="40">
        <v>41368.777777777803</v>
      </c>
      <c r="F1149" s="40">
        <v>41368.7368055556</v>
      </c>
      <c r="G1149" t="s">
        <v>29</v>
      </c>
      <c r="H1149">
        <v>60000012336703</v>
      </c>
      <c r="I1149" t="s">
        <v>606</v>
      </c>
      <c r="J1149" t="s">
        <v>607</v>
      </c>
      <c r="K1149" t="s">
        <v>32</v>
      </c>
      <c r="L1149">
        <v>6</v>
      </c>
      <c r="M1149" t="s">
        <v>33</v>
      </c>
      <c r="N1149">
        <v>60000015461254</v>
      </c>
      <c r="O1149">
        <v>60000016462681</v>
      </c>
      <c r="P1149">
        <v>141647000001171</v>
      </c>
      <c r="R1149" t="s">
        <v>34</v>
      </c>
      <c r="S1149" t="s">
        <v>35</v>
      </c>
      <c r="T1149" t="s">
        <v>36</v>
      </c>
      <c r="W1149" t="s">
        <v>37</v>
      </c>
      <c r="X1149" t="s">
        <v>176</v>
      </c>
      <c r="AC1149" t="s">
        <v>608</v>
      </c>
      <c r="AD1149" t="s">
        <v>1437</v>
      </c>
      <c r="AE1149" s="14" t="str">
        <f t="shared" si="1250"/>
        <v>#OBJ:- Destque para alta barreira genética do Kaletra e comodidade posológica, derrubando o argumento que ATV é o melhor para o paciente.</v>
      </c>
      <c r="AF1149" s="14" t="str">
        <f t="shared" si="1260"/>
        <v>#OBJ:- Destque para alta barreira genética do Kaletra e comodidade posológica, derrubando o argumento que ATV é o melhor para o paciente.</v>
      </c>
      <c r="AG1149" s="14">
        <f t="shared" si="1261"/>
        <v>1</v>
      </c>
      <c r="AH1149" s="14">
        <f t="shared" ref="AH1149:AL1149" si="1318">IFERROR(FIND("#",$AF1149,AG1149+1),LEN($AF1149)+1)</f>
        <v>138</v>
      </c>
      <c r="AI1149" s="14">
        <f t="shared" si="1318"/>
        <v>138</v>
      </c>
      <c r="AJ1149" s="14">
        <f t="shared" si="1318"/>
        <v>138</v>
      </c>
      <c r="AK1149" s="14">
        <f t="shared" si="1318"/>
        <v>138</v>
      </c>
      <c r="AL1149" s="14">
        <f t="shared" si="1318"/>
        <v>138</v>
      </c>
      <c r="AM1149" s="14" t="str">
        <f t="shared" si="1282"/>
        <v>#OBJ:- Destque para alta barreira genética do Kaletra e comodidade posológica, derrubando o argumento que ATV é o melhor para o paciente.</v>
      </c>
      <c r="AN1149" s="14" t="str">
        <f t="shared" si="1283"/>
        <v/>
      </c>
      <c r="AO1149" s="14" t="str">
        <f t="shared" si="1284"/>
        <v/>
      </c>
      <c r="AP1149" s="14" t="str">
        <f t="shared" si="1285"/>
        <v/>
      </c>
      <c r="AQ1149" s="14" t="str">
        <f t="shared" si="1286"/>
        <v/>
      </c>
      <c r="AR1149" s="14" t="str">
        <f t="shared" si="1287"/>
        <v/>
      </c>
    </row>
    <row r="1150" spans="1:44" x14ac:dyDescent="0.25">
      <c r="A1150">
        <v>1</v>
      </c>
      <c r="B1150" t="s">
        <v>28</v>
      </c>
      <c r="C1150">
        <v>393107</v>
      </c>
      <c r="D1150" s="40">
        <v>41368.423611111102</v>
      </c>
      <c r="E1150" s="40">
        <v>41368.775694444397</v>
      </c>
      <c r="F1150" s="40">
        <v>41368.734027777798</v>
      </c>
      <c r="G1150" t="s">
        <v>29</v>
      </c>
      <c r="H1150">
        <v>60000012344935</v>
      </c>
      <c r="I1150" t="s">
        <v>609</v>
      </c>
      <c r="J1150" t="s">
        <v>610</v>
      </c>
      <c r="K1150" t="s">
        <v>32</v>
      </c>
      <c r="L1150">
        <v>3</v>
      </c>
      <c r="M1150" t="s">
        <v>33</v>
      </c>
      <c r="N1150">
        <v>60000015461254</v>
      </c>
      <c r="O1150">
        <v>60000016462681</v>
      </c>
      <c r="P1150">
        <v>141647000001163</v>
      </c>
      <c r="R1150" t="s">
        <v>34</v>
      </c>
      <c r="S1150" t="s">
        <v>35</v>
      </c>
      <c r="T1150" t="s">
        <v>36</v>
      </c>
      <c r="W1150" t="s">
        <v>37</v>
      </c>
      <c r="X1150" t="s">
        <v>176</v>
      </c>
      <c r="AC1150" t="s">
        <v>611</v>
      </c>
      <c r="AD1150" t="s">
        <v>1437</v>
      </c>
      <c r="AE1150" s="14" t="str">
        <f t="shared" si="1250"/>
        <v>#MP:- Comentou que é importante a ação de impressão e distribuição de parte ou total do consenso de HIV.</v>
      </c>
      <c r="AF1150" s="14" t="str">
        <f t="shared" si="1260"/>
        <v>#MP:- Comentou que é importante a ação de impressão e distribuição de parte ou total do consenso de HIV.</v>
      </c>
      <c r="AG1150" s="14">
        <f t="shared" si="1261"/>
        <v>1</v>
      </c>
      <c r="AH1150" s="14">
        <f t="shared" ref="AH1150:AL1150" si="1319">IFERROR(FIND("#",$AF1150,AG1150+1),LEN($AF1150)+1)</f>
        <v>105</v>
      </c>
      <c r="AI1150" s="14">
        <f t="shared" si="1319"/>
        <v>105</v>
      </c>
      <c r="AJ1150" s="14">
        <f t="shared" si="1319"/>
        <v>105</v>
      </c>
      <c r="AK1150" s="14">
        <f t="shared" si="1319"/>
        <v>105</v>
      </c>
      <c r="AL1150" s="14">
        <f t="shared" si="1319"/>
        <v>105</v>
      </c>
      <c r="AM1150" s="14" t="str">
        <f t="shared" si="1282"/>
        <v>#MP:- Comentou que é importante a ação de impressão e distribuição de parte ou total do consenso de HIV.</v>
      </c>
      <c r="AN1150" s="14" t="str">
        <f t="shared" si="1283"/>
        <v/>
      </c>
      <c r="AO1150" s="14" t="str">
        <f t="shared" si="1284"/>
        <v/>
      </c>
      <c r="AP1150" s="14" t="str">
        <f t="shared" si="1285"/>
        <v/>
      </c>
      <c r="AQ1150" s="14" t="str">
        <f t="shared" si="1286"/>
        <v/>
      </c>
      <c r="AR1150" s="14" t="str">
        <f t="shared" si="1287"/>
        <v/>
      </c>
    </row>
    <row r="1151" spans="1:44" x14ac:dyDescent="0.25">
      <c r="A1151">
        <v>1</v>
      </c>
      <c r="B1151" t="s">
        <v>28</v>
      </c>
      <c r="C1151">
        <v>393107</v>
      </c>
      <c r="D1151" s="40">
        <v>41367.666666666701</v>
      </c>
      <c r="E1151" s="40">
        <v>41367.775694444397</v>
      </c>
      <c r="F1151" s="40">
        <v>41367.756944444402</v>
      </c>
      <c r="G1151" t="s">
        <v>29</v>
      </c>
      <c r="H1151">
        <v>60000012549871</v>
      </c>
      <c r="I1151" t="s">
        <v>612</v>
      </c>
      <c r="J1151" t="s">
        <v>613</v>
      </c>
      <c r="K1151" t="s">
        <v>32</v>
      </c>
      <c r="L1151">
        <v>3</v>
      </c>
      <c r="M1151" t="s">
        <v>33</v>
      </c>
      <c r="N1151">
        <v>60000015461254</v>
      </c>
      <c r="O1151">
        <v>60000016462681</v>
      </c>
      <c r="P1151">
        <v>140180000000724</v>
      </c>
      <c r="R1151" t="s">
        <v>34</v>
      </c>
      <c r="S1151" t="s">
        <v>35</v>
      </c>
      <c r="T1151" t="s">
        <v>36</v>
      </c>
      <c r="W1151" t="s">
        <v>37</v>
      </c>
      <c r="X1151" t="s">
        <v>176</v>
      </c>
      <c r="AC1151" t="s">
        <v>614</v>
      </c>
      <c r="AD1151" t="s">
        <v>1437</v>
      </c>
      <c r="AE1151" s="14" t="str">
        <f t="shared" si="1250"/>
        <v>#MP:- elogiou a qualidade dos artigos que entregamos, principalmente quando escrito pelo Dr. Ricardo Diaz.#OBJ:- Comentou que tem vários pacientes com CD4 acima de 350 células e resistente em iniciara TARV. Comentei qual o objetivo do consenso em iniciar o tratamento mais cedo e ficou de analisar a situação.</v>
      </c>
      <c r="AF1151" s="14" t="str">
        <f t="shared" si="1260"/>
        <v>#MP:- elogiou a qualidade dos artigos que entregamos, principalmente quando escrito pelo Dr. Ricardo Diaz.#OBJ:- Comentou que tem vários pacientes com CD4 acima de 350 células e resistente em iniciara TARV. Comentei qual o objetivo do consenso em iniciar o tratamento mais cedo e ficou de analisar a situação.</v>
      </c>
      <c r="AG1151" s="14">
        <f t="shared" si="1261"/>
        <v>1</v>
      </c>
      <c r="AH1151" s="14">
        <f t="shared" ref="AH1151:AL1151" si="1320">IFERROR(FIND("#",$AF1151,AG1151+1),LEN($AF1151)+1)</f>
        <v>107</v>
      </c>
      <c r="AI1151" s="14">
        <f t="shared" si="1320"/>
        <v>310</v>
      </c>
      <c r="AJ1151" s="14">
        <f t="shared" si="1320"/>
        <v>310</v>
      </c>
      <c r="AK1151" s="14">
        <f t="shared" si="1320"/>
        <v>310</v>
      </c>
      <c r="AL1151" s="14">
        <f t="shared" si="1320"/>
        <v>310</v>
      </c>
      <c r="AM1151" s="14" t="str">
        <f t="shared" si="1282"/>
        <v>#MP:- elogiou a qualidade dos artigos que entregamos, principalmente quando escrito pelo Dr. Ricardo Diaz.#</v>
      </c>
      <c r="AN1151" s="14" t="str">
        <f t="shared" si="1283"/>
        <v>#OBJ:- Comentou que tem vários pacientes com CD4 acima de 350 células e resistente em iniciara TARV. Comentei qual o objetivo do consenso em iniciar o tratamento mais cedo e ficou de analisar a situação.</v>
      </c>
      <c r="AO1151" s="14" t="str">
        <f t="shared" si="1284"/>
        <v/>
      </c>
      <c r="AP1151" s="14" t="str">
        <f t="shared" si="1285"/>
        <v/>
      </c>
      <c r="AQ1151" s="14" t="str">
        <f t="shared" si="1286"/>
        <v/>
      </c>
      <c r="AR1151" s="14" t="str">
        <f t="shared" si="1287"/>
        <v/>
      </c>
    </row>
    <row r="1152" spans="1:44" x14ac:dyDescent="0.25">
      <c r="A1152">
        <v>1</v>
      </c>
      <c r="B1152" t="s">
        <v>28</v>
      </c>
      <c r="C1152">
        <v>393107</v>
      </c>
      <c r="D1152" s="40">
        <v>41367.559027777803</v>
      </c>
      <c r="E1152" s="40">
        <v>41367.768750000003</v>
      </c>
      <c r="F1152" s="40">
        <v>41367.734027777798</v>
      </c>
      <c r="G1152" t="s">
        <v>29</v>
      </c>
      <c r="H1152">
        <v>60000012275663</v>
      </c>
      <c r="I1152" t="s">
        <v>615</v>
      </c>
      <c r="J1152" t="s">
        <v>616</v>
      </c>
      <c r="K1152" t="s">
        <v>32</v>
      </c>
      <c r="L1152">
        <v>3</v>
      </c>
      <c r="M1152" t="s">
        <v>33</v>
      </c>
      <c r="N1152">
        <v>60000015461254</v>
      </c>
      <c r="O1152">
        <v>60000016462681</v>
      </c>
      <c r="P1152">
        <v>140180000000701</v>
      </c>
      <c r="R1152" t="s">
        <v>34</v>
      </c>
      <c r="S1152" t="s">
        <v>35</v>
      </c>
      <c r="T1152" t="s">
        <v>61</v>
      </c>
      <c r="W1152" t="s">
        <v>37</v>
      </c>
      <c r="AC1152" t="s">
        <v>617</v>
      </c>
      <c r="AD1152" t="s">
        <v>1437</v>
      </c>
      <c r="AE1152" s="14" t="str">
        <f t="shared" si="1250"/>
        <v>informou que ira atender somente pacientes particulares no consultório, tem apenas 12 pacientes em acompanhamento.</v>
      </c>
      <c r="AF1152" s="14" t="str">
        <f t="shared" si="1260"/>
        <v>informou que ira atender somente pacientes particulares no consultório, tem apenas 12 pacientes em acompanhamento.</v>
      </c>
      <c r="AG1152" s="14">
        <f t="shared" si="1261"/>
        <v>1</v>
      </c>
      <c r="AH1152" s="14">
        <f t="shared" ref="AH1152:AL1152" si="1321">IFERROR(FIND("#",$AF1152,AG1152+1),LEN($AF1152)+1)</f>
        <v>115</v>
      </c>
      <c r="AI1152" s="14">
        <f t="shared" si="1321"/>
        <v>115</v>
      </c>
      <c r="AJ1152" s="14">
        <f t="shared" si="1321"/>
        <v>115</v>
      </c>
      <c r="AK1152" s="14">
        <f t="shared" si="1321"/>
        <v>115</v>
      </c>
      <c r="AL1152" s="14">
        <f t="shared" si="1321"/>
        <v>115</v>
      </c>
      <c r="AM1152" s="14" t="str">
        <f t="shared" si="1282"/>
        <v>informou que ira atender somente pacientes particulares no consultório, tem apenas 12 pacientes em acompanhamento.</v>
      </c>
      <c r="AN1152" s="14" t="str">
        <f t="shared" si="1283"/>
        <v/>
      </c>
      <c r="AO1152" s="14" t="str">
        <f t="shared" si="1284"/>
        <v/>
      </c>
      <c r="AP1152" s="14" t="str">
        <f t="shared" si="1285"/>
        <v/>
      </c>
      <c r="AQ1152" s="14" t="str">
        <f t="shared" si="1286"/>
        <v/>
      </c>
      <c r="AR1152" s="14" t="str">
        <f t="shared" si="1287"/>
        <v/>
      </c>
    </row>
    <row r="1153" spans="1:44" x14ac:dyDescent="0.25">
      <c r="A1153">
        <v>1</v>
      </c>
      <c r="B1153" t="s">
        <v>28</v>
      </c>
      <c r="C1153">
        <v>393107</v>
      </c>
      <c r="D1153" s="40">
        <v>41367.489583333299</v>
      </c>
      <c r="E1153" s="40">
        <v>41367.765972222202</v>
      </c>
      <c r="F1153" s="40">
        <v>41406.194444444402</v>
      </c>
      <c r="G1153" t="s">
        <v>29</v>
      </c>
      <c r="H1153">
        <v>60000012378595</v>
      </c>
      <c r="I1153" t="s">
        <v>5091</v>
      </c>
      <c r="J1153" t="s">
        <v>5092</v>
      </c>
      <c r="M1153" t="s">
        <v>33</v>
      </c>
      <c r="N1153">
        <v>60000015461254</v>
      </c>
      <c r="O1153">
        <v>60000016462681</v>
      </c>
      <c r="P1153">
        <v>140180000000678</v>
      </c>
      <c r="R1153" t="s">
        <v>34</v>
      </c>
      <c r="S1153" t="s">
        <v>35</v>
      </c>
      <c r="W1153" t="s">
        <v>37</v>
      </c>
      <c r="X1153" t="s">
        <v>176</v>
      </c>
      <c r="AC1153" t="s">
        <v>618</v>
      </c>
      <c r="AD1153" t="s">
        <v>1437</v>
      </c>
      <c r="AE1153" s="14" t="str">
        <f t="shared" si="1250"/>
        <v>Informou que não poderá participar do ATHUS em junho, pois estará ausente neste período.</v>
      </c>
      <c r="AF1153" s="14" t="str">
        <f t="shared" si="1260"/>
        <v>Informou que não poderá participar do ATHUS em junho, pois estará ausente neste período.</v>
      </c>
      <c r="AG1153" s="14">
        <f t="shared" si="1261"/>
        <v>1</v>
      </c>
      <c r="AH1153" s="14">
        <f t="shared" ref="AH1153:AL1153" si="1322">IFERROR(FIND("#",$AF1153,AG1153+1),LEN($AF1153)+1)</f>
        <v>89</v>
      </c>
      <c r="AI1153" s="14">
        <f t="shared" si="1322"/>
        <v>89</v>
      </c>
      <c r="AJ1153" s="14">
        <f t="shared" si="1322"/>
        <v>89</v>
      </c>
      <c r="AK1153" s="14">
        <f t="shared" si="1322"/>
        <v>89</v>
      </c>
      <c r="AL1153" s="14">
        <f t="shared" si="1322"/>
        <v>89</v>
      </c>
      <c r="AM1153" s="14" t="str">
        <f t="shared" si="1282"/>
        <v>Informou que não poderá participar do ATHUS em junho, pois estará ausente neste período.</v>
      </c>
      <c r="AN1153" s="14" t="str">
        <f t="shared" si="1283"/>
        <v/>
      </c>
      <c r="AO1153" s="14" t="str">
        <f t="shared" si="1284"/>
        <v/>
      </c>
      <c r="AP1153" s="14" t="str">
        <f t="shared" si="1285"/>
        <v/>
      </c>
      <c r="AQ1153" s="14" t="str">
        <f t="shared" si="1286"/>
        <v/>
      </c>
      <c r="AR1153" s="14" t="str">
        <f t="shared" si="1287"/>
        <v/>
      </c>
    </row>
    <row r="1154" spans="1:44" x14ac:dyDescent="0.25">
      <c r="A1154">
        <v>1</v>
      </c>
      <c r="B1154" t="s">
        <v>28</v>
      </c>
      <c r="C1154">
        <v>393107</v>
      </c>
      <c r="D1154" s="40">
        <v>41367.40625</v>
      </c>
      <c r="E1154" s="40">
        <v>41367.7590277778</v>
      </c>
      <c r="F1154" s="40">
        <v>41367.723611111098</v>
      </c>
      <c r="G1154" t="s">
        <v>29</v>
      </c>
      <c r="H1154">
        <v>60000012463803</v>
      </c>
      <c r="I1154" t="s">
        <v>619</v>
      </c>
      <c r="J1154" t="s">
        <v>620</v>
      </c>
      <c r="K1154" t="s">
        <v>32</v>
      </c>
      <c r="L1154">
        <v>6</v>
      </c>
      <c r="M1154" t="s">
        <v>33</v>
      </c>
      <c r="N1154">
        <v>60000015461254</v>
      </c>
      <c r="O1154">
        <v>60000016462681</v>
      </c>
      <c r="P1154">
        <v>140180000000661</v>
      </c>
      <c r="R1154" t="s">
        <v>34</v>
      </c>
      <c r="S1154" t="s">
        <v>35</v>
      </c>
      <c r="T1154" t="s">
        <v>36</v>
      </c>
      <c r="W1154" t="s">
        <v>37</v>
      </c>
      <c r="X1154" t="s">
        <v>176</v>
      </c>
      <c r="AC1154" t="s">
        <v>621</v>
      </c>
      <c r="AD1154" t="s">
        <v>1437</v>
      </c>
      <c r="AE1154" s="14" t="str">
        <f t="shared" ref="AE1154:AE1217" si="1323">SUBSTITUTE(AC1154,"# ","#")</f>
        <v>Destaque para artigo do Dr. Estevão sobre casais soro discordantes, comentou que tem alguns casais que se fazem parte deste perfil, ira oferecer o tratamento quando voltarem ao consultório.</v>
      </c>
      <c r="AF1154" s="14" t="str">
        <f t="shared" si="1260"/>
        <v>Destaque para artigo do Dr. Estevão sobre casais soro discordantes, comentou que tem alguns casais que se fazem parte deste perfil, ira oferecer o tratamento quando voltarem ao consultório.</v>
      </c>
      <c r="AG1154" s="14">
        <f t="shared" si="1261"/>
        <v>1</v>
      </c>
      <c r="AH1154" s="14">
        <f t="shared" ref="AH1154:AL1154" si="1324">IFERROR(FIND("#",$AF1154,AG1154+1),LEN($AF1154)+1)</f>
        <v>190</v>
      </c>
      <c r="AI1154" s="14">
        <f t="shared" si="1324"/>
        <v>190</v>
      </c>
      <c r="AJ1154" s="14">
        <f t="shared" si="1324"/>
        <v>190</v>
      </c>
      <c r="AK1154" s="14">
        <f t="shared" si="1324"/>
        <v>190</v>
      </c>
      <c r="AL1154" s="14">
        <f t="shared" si="1324"/>
        <v>190</v>
      </c>
      <c r="AM1154" s="14" t="str">
        <f t="shared" si="1282"/>
        <v>Destaque para artigo do Dr. Estevão sobre casais soro discordantes, comentou que tem alguns casais que se fazem parte deste perfil, ira oferecer o tratamento quando voltarem ao consultório.</v>
      </c>
      <c r="AN1154" s="14" t="str">
        <f t="shared" si="1283"/>
        <v/>
      </c>
      <c r="AO1154" s="14" t="str">
        <f t="shared" si="1284"/>
        <v/>
      </c>
      <c r="AP1154" s="14" t="str">
        <f t="shared" si="1285"/>
        <v/>
      </c>
      <c r="AQ1154" s="14" t="str">
        <f t="shared" si="1286"/>
        <v/>
      </c>
      <c r="AR1154" s="14" t="str">
        <f t="shared" si="1287"/>
        <v/>
      </c>
    </row>
    <row r="1155" spans="1:44" x14ac:dyDescent="0.25">
      <c r="A1155">
        <v>1</v>
      </c>
      <c r="B1155" t="s">
        <v>28</v>
      </c>
      <c r="C1155">
        <v>393107</v>
      </c>
      <c r="D1155" s="40">
        <v>41367.368055555598</v>
      </c>
      <c r="E1155" s="40">
        <v>41367.752777777801</v>
      </c>
      <c r="F1155" s="40">
        <v>41367.713194444397</v>
      </c>
      <c r="G1155" t="s">
        <v>29</v>
      </c>
      <c r="H1155">
        <v>60000012355031</v>
      </c>
      <c r="I1155" t="s">
        <v>622</v>
      </c>
      <c r="J1155" t="s">
        <v>623</v>
      </c>
      <c r="K1155" t="s">
        <v>32</v>
      </c>
      <c r="L1155">
        <v>4</v>
      </c>
      <c r="M1155" t="s">
        <v>33</v>
      </c>
      <c r="N1155">
        <v>60000015461254</v>
      </c>
      <c r="O1155">
        <v>60000016462681</v>
      </c>
      <c r="P1155">
        <v>140180000000636</v>
      </c>
      <c r="R1155" t="s">
        <v>34</v>
      </c>
      <c r="S1155" t="s">
        <v>35</v>
      </c>
      <c r="T1155" t="s">
        <v>36</v>
      </c>
      <c r="W1155" t="s">
        <v>37</v>
      </c>
      <c r="X1155" t="s">
        <v>176</v>
      </c>
      <c r="AC1155" t="s">
        <v>2932</v>
      </c>
      <c r="AD1155" t="s">
        <v>1437</v>
      </c>
      <c r="AE1155" s="14" t="str">
        <f t="shared" si="1323"/>
        <v>@SOL:- solicitou verificar a possibilidade de fornecimento de dez(10) exemplares dos materiais que fornecemos, pois trabalha mensalmente com dez residentes.</v>
      </c>
      <c r="AF1155" s="14" t="str">
        <f t="shared" si="1260"/>
        <v>@SOL:- solicitou verificar a possibilidade de fornecimento de dez(10) exemplares dos materiais que fornecemos, pois trabalha mensalmente com dez residentes.</v>
      </c>
      <c r="AG1155" s="14">
        <f t="shared" si="1261"/>
        <v>1</v>
      </c>
      <c r="AH1155" s="14">
        <f t="shared" ref="AH1155:AL1155" si="1325">IFERROR(FIND("#",$AF1155,AG1155+1),LEN($AF1155)+1)</f>
        <v>157</v>
      </c>
      <c r="AI1155" s="14">
        <f t="shared" si="1325"/>
        <v>157</v>
      </c>
      <c r="AJ1155" s="14">
        <f t="shared" si="1325"/>
        <v>157</v>
      </c>
      <c r="AK1155" s="14">
        <f t="shared" si="1325"/>
        <v>157</v>
      </c>
      <c r="AL1155" s="14">
        <f t="shared" si="1325"/>
        <v>157</v>
      </c>
      <c r="AM1155" s="14" t="str">
        <f t="shared" si="1282"/>
        <v>@SOL:- solicitou verificar a possibilidade de fornecimento de dez(10) exemplares dos materiais que fornecemos, pois trabalha mensalmente com dez residentes.</v>
      </c>
      <c r="AN1155" s="14" t="str">
        <f t="shared" si="1283"/>
        <v/>
      </c>
      <c r="AO1155" s="14" t="str">
        <f t="shared" si="1284"/>
        <v/>
      </c>
      <c r="AP1155" s="14" t="str">
        <f t="shared" si="1285"/>
        <v/>
      </c>
      <c r="AQ1155" s="14" t="str">
        <f t="shared" si="1286"/>
        <v/>
      </c>
      <c r="AR1155" s="14" t="str">
        <f t="shared" si="1287"/>
        <v/>
      </c>
    </row>
    <row r="1156" spans="1:44" x14ac:dyDescent="0.25">
      <c r="A1156">
        <v>1</v>
      </c>
      <c r="B1156" t="s">
        <v>28</v>
      </c>
      <c r="C1156">
        <v>393107</v>
      </c>
      <c r="D1156" s="40">
        <v>41366.680555555598</v>
      </c>
      <c r="E1156" s="40">
        <v>41366.171527777798</v>
      </c>
      <c r="F1156" s="40">
        <v>41366.709027777797</v>
      </c>
      <c r="G1156" t="s">
        <v>29</v>
      </c>
      <c r="H1156">
        <v>60000012577627</v>
      </c>
      <c r="I1156" t="s">
        <v>624</v>
      </c>
      <c r="J1156" t="s">
        <v>625</v>
      </c>
      <c r="K1156" t="s">
        <v>32</v>
      </c>
      <c r="L1156">
        <v>6</v>
      </c>
      <c r="M1156" t="s">
        <v>33</v>
      </c>
      <c r="N1156">
        <v>60000015461254</v>
      </c>
      <c r="O1156">
        <v>60000016462681</v>
      </c>
      <c r="P1156">
        <v>141647000000644</v>
      </c>
      <c r="R1156" t="s">
        <v>34</v>
      </c>
      <c r="S1156" t="s">
        <v>35</v>
      </c>
      <c r="T1156" t="s">
        <v>36</v>
      </c>
      <c r="W1156" t="s">
        <v>37</v>
      </c>
      <c r="X1156" t="s">
        <v>176</v>
      </c>
      <c r="AC1156" t="s">
        <v>626</v>
      </c>
      <c r="AD1156" t="s">
        <v>1437</v>
      </c>
      <c r="AE1156" s="14" t="str">
        <f t="shared" si="1323"/>
        <v>#OBJ:- Comentou que não tem conseguido prescrever Kaletra em dose única, os pacientes não estão aceitando, achando muitos comprimidos para tomar de uma vez.</v>
      </c>
      <c r="AF1156" s="14" t="str">
        <f t="shared" si="1260"/>
        <v>#OBJ:- Comentou que não tem conseguido prescrever Kaletra em dose única, os pacientes não estão aceitando, achando muitos comprimidos para tomar de uma vez.</v>
      </c>
      <c r="AG1156" s="14">
        <f t="shared" si="1261"/>
        <v>1</v>
      </c>
      <c r="AH1156" s="14">
        <f t="shared" ref="AH1156:AL1156" si="1326">IFERROR(FIND("#",$AF1156,AG1156+1),LEN($AF1156)+1)</f>
        <v>157</v>
      </c>
      <c r="AI1156" s="14">
        <f t="shared" si="1326"/>
        <v>157</v>
      </c>
      <c r="AJ1156" s="14">
        <f t="shared" si="1326"/>
        <v>157</v>
      </c>
      <c r="AK1156" s="14">
        <f t="shared" si="1326"/>
        <v>157</v>
      </c>
      <c r="AL1156" s="14">
        <f t="shared" si="1326"/>
        <v>157</v>
      </c>
      <c r="AM1156" s="14" t="str">
        <f t="shared" si="1282"/>
        <v>#OBJ:- Comentou que não tem conseguido prescrever Kaletra em dose única, os pacientes não estão aceitando, achando muitos comprimidos para tomar de uma vez.</v>
      </c>
      <c r="AN1156" s="14" t="str">
        <f t="shared" si="1283"/>
        <v/>
      </c>
      <c r="AO1156" s="14" t="str">
        <f t="shared" si="1284"/>
        <v/>
      </c>
      <c r="AP1156" s="14" t="str">
        <f t="shared" si="1285"/>
        <v/>
      </c>
      <c r="AQ1156" s="14" t="str">
        <f t="shared" si="1286"/>
        <v/>
      </c>
      <c r="AR1156" s="14" t="str">
        <f t="shared" si="1287"/>
        <v/>
      </c>
    </row>
    <row r="1157" spans="1:44" x14ac:dyDescent="0.25">
      <c r="A1157">
        <v>1</v>
      </c>
      <c r="B1157" t="s">
        <v>28</v>
      </c>
      <c r="C1157">
        <v>393107</v>
      </c>
      <c r="D1157" s="40">
        <v>41366.666666666701</v>
      </c>
      <c r="E1157" s="40">
        <v>41366.170138888898</v>
      </c>
      <c r="F1157" s="40">
        <v>41366.699999999997</v>
      </c>
      <c r="G1157" t="s">
        <v>29</v>
      </c>
      <c r="H1157">
        <v>60000012435367</v>
      </c>
      <c r="I1157" t="s">
        <v>627</v>
      </c>
      <c r="J1157" t="s">
        <v>628</v>
      </c>
      <c r="K1157" t="s">
        <v>32</v>
      </c>
      <c r="L1157">
        <v>6</v>
      </c>
      <c r="M1157" t="s">
        <v>33</v>
      </c>
      <c r="N1157">
        <v>60000015461254</v>
      </c>
      <c r="O1157">
        <v>60000016462681</v>
      </c>
      <c r="P1157">
        <v>141647000000629</v>
      </c>
      <c r="R1157" t="s">
        <v>34</v>
      </c>
      <c r="S1157" t="s">
        <v>35</v>
      </c>
      <c r="T1157" t="s">
        <v>36</v>
      </c>
      <c r="W1157" t="s">
        <v>37</v>
      </c>
      <c r="X1157" t="s">
        <v>176</v>
      </c>
      <c r="AC1157" t="s">
        <v>629</v>
      </c>
      <c r="AD1157" t="s">
        <v>1437</v>
      </c>
      <c r="AE1157" s="14" t="str">
        <f t="shared" si="1323"/>
        <v>#MP:- Comentou que o artigo do Dr. Estevão esta muito rico em detalhes que favorece o entendimentos dos principios do tratamento do Paciente.</v>
      </c>
      <c r="AF1157" s="14" t="str">
        <f t="shared" si="1260"/>
        <v>#MP:- Comentou que o artigo do Dr. Estevão esta muito rico em detalhes que favorece o entendimentos dos principios do tratamento do Paciente.</v>
      </c>
      <c r="AG1157" s="14">
        <f t="shared" si="1261"/>
        <v>1</v>
      </c>
      <c r="AH1157" s="14">
        <f t="shared" ref="AH1157:AL1157" si="1327">IFERROR(FIND("#",$AF1157,AG1157+1),LEN($AF1157)+1)</f>
        <v>142</v>
      </c>
      <c r="AI1157" s="14">
        <f t="shared" si="1327"/>
        <v>142</v>
      </c>
      <c r="AJ1157" s="14">
        <f t="shared" si="1327"/>
        <v>142</v>
      </c>
      <c r="AK1157" s="14">
        <f t="shared" si="1327"/>
        <v>142</v>
      </c>
      <c r="AL1157" s="14">
        <f t="shared" si="1327"/>
        <v>142</v>
      </c>
      <c r="AM1157" s="14" t="str">
        <f t="shared" si="1282"/>
        <v>#MP:- Comentou que o artigo do Dr. Estevão esta muito rico em detalhes que favorece o entendimentos dos principios do tratamento do Paciente.</v>
      </c>
      <c r="AN1157" s="14" t="str">
        <f t="shared" si="1283"/>
        <v/>
      </c>
      <c r="AO1157" s="14" t="str">
        <f t="shared" si="1284"/>
        <v/>
      </c>
      <c r="AP1157" s="14" t="str">
        <f t="shared" si="1285"/>
        <v/>
      </c>
      <c r="AQ1157" s="14" t="str">
        <f t="shared" si="1286"/>
        <v/>
      </c>
      <c r="AR1157" s="14" t="str">
        <f t="shared" si="1287"/>
        <v/>
      </c>
    </row>
    <row r="1158" spans="1:44" x14ac:dyDescent="0.25">
      <c r="A1158">
        <v>1</v>
      </c>
      <c r="B1158" t="s">
        <v>28</v>
      </c>
      <c r="C1158">
        <v>393107</v>
      </c>
      <c r="D1158" s="40">
        <v>41366.663194444402</v>
      </c>
      <c r="E1158" s="40">
        <v>41366.170833333301</v>
      </c>
      <c r="F1158" s="40">
        <v>41366.710416666698</v>
      </c>
      <c r="G1158" t="s">
        <v>110</v>
      </c>
      <c r="H1158">
        <v>60000016841210</v>
      </c>
      <c r="J1158" t="s">
        <v>630</v>
      </c>
      <c r="K1158" t="s">
        <v>631</v>
      </c>
      <c r="M1158" t="s">
        <v>33</v>
      </c>
      <c r="N1158">
        <v>60000015461254</v>
      </c>
      <c r="O1158">
        <v>60000016462681</v>
      </c>
      <c r="P1158">
        <v>141647000000651</v>
      </c>
      <c r="R1158" t="s">
        <v>34</v>
      </c>
      <c r="S1158" t="s">
        <v>35</v>
      </c>
      <c r="T1158" t="s">
        <v>36</v>
      </c>
      <c r="W1158" t="s">
        <v>37</v>
      </c>
      <c r="X1158" t="s">
        <v>176</v>
      </c>
      <c r="AC1158" t="s">
        <v>632</v>
      </c>
      <c r="AD1158" t="s">
        <v>1437</v>
      </c>
      <c r="AE1158" s="14" t="str">
        <f t="shared" si="1323"/>
        <v>#MERCADO:- Comentou que esta aumentando a demanda na farmácia e que a DRS nos ultimos mneses enviou estoque no prazo correto.</v>
      </c>
      <c r="AF1158" s="14" t="str">
        <f t="shared" si="1260"/>
        <v>#MERCADO:- Comentou que esta aumentando a demanda na farmácia e que a DRS nos ultimos mneses enviou estoque no prazo correto.</v>
      </c>
      <c r="AG1158" s="14">
        <f t="shared" si="1261"/>
        <v>1</v>
      </c>
      <c r="AH1158" s="14">
        <f t="shared" ref="AH1158:AL1158" si="1328">IFERROR(FIND("#",$AF1158,AG1158+1),LEN($AF1158)+1)</f>
        <v>126</v>
      </c>
      <c r="AI1158" s="14">
        <f t="shared" si="1328"/>
        <v>126</v>
      </c>
      <c r="AJ1158" s="14">
        <f t="shared" si="1328"/>
        <v>126</v>
      </c>
      <c r="AK1158" s="14">
        <f t="shared" si="1328"/>
        <v>126</v>
      </c>
      <c r="AL1158" s="14">
        <f t="shared" si="1328"/>
        <v>126</v>
      </c>
      <c r="AM1158" s="14" t="str">
        <f t="shared" si="1282"/>
        <v>#MERCADO:- Comentou que esta aumentando a demanda na farmácia e que a DRS nos ultimos mneses enviou estoque no prazo correto.</v>
      </c>
      <c r="AN1158" s="14" t="str">
        <f t="shared" si="1283"/>
        <v/>
      </c>
      <c r="AO1158" s="14" t="str">
        <f t="shared" si="1284"/>
        <v/>
      </c>
      <c r="AP1158" s="14" t="str">
        <f t="shared" si="1285"/>
        <v/>
      </c>
      <c r="AQ1158" s="14" t="str">
        <f t="shared" si="1286"/>
        <v/>
      </c>
      <c r="AR1158" s="14" t="str">
        <f t="shared" si="1287"/>
        <v/>
      </c>
    </row>
    <row r="1159" spans="1:44" x14ac:dyDescent="0.25">
      <c r="A1159">
        <v>1</v>
      </c>
      <c r="B1159" t="s">
        <v>28</v>
      </c>
      <c r="C1159">
        <v>393107</v>
      </c>
      <c r="D1159" s="40">
        <v>41366.611111111102</v>
      </c>
      <c r="E1159" s="40">
        <v>41366.168749999997</v>
      </c>
      <c r="F1159" s="40">
        <v>41366.697222222203</v>
      </c>
      <c r="G1159" t="s">
        <v>29</v>
      </c>
      <c r="H1159">
        <v>60000012579935</v>
      </c>
      <c r="I1159" t="s">
        <v>633</v>
      </c>
      <c r="J1159" t="s">
        <v>634</v>
      </c>
      <c r="K1159" t="s">
        <v>45</v>
      </c>
      <c r="L1159">
        <v>3</v>
      </c>
      <c r="M1159" t="s">
        <v>33</v>
      </c>
      <c r="N1159">
        <v>60000015461254</v>
      </c>
      <c r="O1159">
        <v>60000016462681</v>
      </c>
      <c r="P1159">
        <v>141647000000622</v>
      </c>
      <c r="R1159" t="s">
        <v>34</v>
      </c>
      <c r="S1159" t="s">
        <v>35</v>
      </c>
      <c r="T1159" t="s">
        <v>36</v>
      </c>
      <c r="W1159" t="s">
        <v>37</v>
      </c>
      <c r="X1159" t="s">
        <v>176</v>
      </c>
      <c r="AC1159" t="s">
        <v>635</v>
      </c>
      <c r="AD1159" t="s">
        <v>1437</v>
      </c>
      <c r="AE1159" s="14" t="str">
        <f t="shared" si="1323"/>
        <v>#CON:- Comentou que recebeu convite da BMS para participar do HOPE, quando informou que tem evento de CCIH, o consultor solicitou que troque a prioridade para participar do HOPE.</v>
      </c>
      <c r="AF1159" s="14" t="str">
        <f t="shared" si="1260"/>
        <v>#CON:- Comentou que recebeu convite da BMS para participar do HOPE, quando informou que tem evento de CCIH, o consultor solicitou que troque a prioridade para participar do HOPE.</v>
      </c>
      <c r="AG1159" s="14">
        <f t="shared" si="1261"/>
        <v>1</v>
      </c>
      <c r="AH1159" s="14">
        <f t="shared" ref="AH1159:AL1159" si="1329">IFERROR(FIND("#",$AF1159,AG1159+1),LEN($AF1159)+1)</f>
        <v>179</v>
      </c>
      <c r="AI1159" s="14">
        <f t="shared" si="1329"/>
        <v>179</v>
      </c>
      <c r="AJ1159" s="14">
        <f t="shared" si="1329"/>
        <v>179</v>
      </c>
      <c r="AK1159" s="14">
        <f t="shared" si="1329"/>
        <v>179</v>
      </c>
      <c r="AL1159" s="14">
        <f t="shared" si="1329"/>
        <v>179</v>
      </c>
      <c r="AM1159" s="14" t="str">
        <f t="shared" si="1282"/>
        <v>#CON:- Comentou que recebeu convite da BMS para participar do HOPE, quando informou que tem evento de CCIH, o consultor solicitou que troque a prioridade para participar do HOPE.</v>
      </c>
      <c r="AN1159" s="14" t="str">
        <f t="shared" si="1283"/>
        <v/>
      </c>
      <c r="AO1159" s="14" t="str">
        <f t="shared" si="1284"/>
        <v/>
      </c>
      <c r="AP1159" s="14" t="str">
        <f t="shared" si="1285"/>
        <v/>
      </c>
      <c r="AQ1159" s="14" t="str">
        <f t="shared" si="1286"/>
        <v/>
      </c>
      <c r="AR1159" s="14" t="str">
        <f t="shared" si="1287"/>
        <v/>
      </c>
    </row>
    <row r="1160" spans="1:44" x14ac:dyDescent="0.25">
      <c r="A1160">
        <v>1</v>
      </c>
      <c r="B1160" t="s">
        <v>28</v>
      </c>
      <c r="C1160">
        <v>393107</v>
      </c>
      <c r="D1160" s="40">
        <v>41366.579861111102</v>
      </c>
      <c r="E1160" s="40">
        <v>41366.1694444444</v>
      </c>
      <c r="F1160" s="40">
        <v>41366.695138888899</v>
      </c>
      <c r="G1160" t="s">
        <v>29</v>
      </c>
      <c r="H1160">
        <v>60000012587319</v>
      </c>
      <c r="I1160" t="s">
        <v>636</v>
      </c>
      <c r="J1160" t="s">
        <v>637</v>
      </c>
      <c r="K1160" t="s">
        <v>45</v>
      </c>
      <c r="L1160">
        <v>3</v>
      </c>
      <c r="M1160" t="s">
        <v>33</v>
      </c>
      <c r="N1160">
        <v>60000015461254</v>
      </c>
      <c r="O1160">
        <v>60000016462681</v>
      </c>
      <c r="P1160">
        <v>141647000000615</v>
      </c>
      <c r="R1160" t="s">
        <v>34</v>
      </c>
      <c r="S1160" t="s">
        <v>35</v>
      </c>
      <c r="T1160" t="s">
        <v>36</v>
      </c>
      <c r="W1160" t="s">
        <v>37</v>
      </c>
      <c r="X1160" t="s">
        <v>176</v>
      </c>
      <c r="AC1160" t="s">
        <v>638</v>
      </c>
      <c r="AD1160" t="s">
        <v>1437</v>
      </c>
      <c r="AE1160" s="14" t="str">
        <f t="shared" si="1323"/>
        <v>#CON:- Comentou que recebeu convite para sua participação no HOPE, evento da BMS, deixará de participar de um evento de CCIH para participar no HOPE.</v>
      </c>
      <c r="AF1160" s="14" t="str">
        <f t="shared" si="1260"/>
        <v>#CON:- Comentou que recebeu convite para sua participação no HOPE, evento da BMS, deixará de participar de um evento de CCIH para participar no HOPE.</v>
      </c>
      <c r="AG1160" s="14">
        <f t="shared" si="1261"/>
        <v>1</v>
      </c>
      <c r="AH1160" s="14">
        <f t="shared" ref="AH1160:AL1160" si="1330">IFERROR(FIND("#",$AF1160,AG1160+1),LEN($AF1160)+1)</f>
        <v>150</v>
      </c>
      <c r="AI1160" s="14">
        <f t="shared" si="1330"/>
        <v>150</v>
      </c>
      <c r="AJ1160" s="14">
        <f t="shared" si="1330"/>
        <v>150</v>
      </c>
      <c r="AK1160" s="14">
        <f t="shared" si="1330"/>
        <v>150</v>
      </c>
      <c r="AL1160" s="14">
        <f t="shared" si="1330"/>
        <v>150</v>
      </c>
      <c r="AM1160" s="14" t="str">
        <f t="shared" si="1282"/>
        <v>#CON:- Comentou que recebeu convite para sua participação no HOPE, evento da BMS, deixará de participar de um evento de CCIH para participar no HOPE.</v>
      </c>
      <c r="AN1160" s="14" t="str">
        <f t="shared" si="1283"/>
        <v/>
      </c>
      <c r="AO1160" s="14" t="str">
        <f t="shared" si="1284"/>
        <v/>
      </c>
      <c r="AP1160" s="14" t="str">
        <f t="shared" si="1285"/>
        <v/>
      </c>
      <c r="AQ1160" s="14" t="str">
        <f t="shared" si="1286"/>
        <v/>
      </c>
      <c r="AR1160" s="14" t="str">
        <f t="shared" si="1287"/>
        <v/>
      </c>
    </row>
    <row r="1161" spans="1:44" x14ac:dyDescent="0.25">
      <c r="A1161">
        <v>1</v>
      </c>
      <c r="B1161" t="s">
        <v>28</v>
      </c>
      <c r="C1161">
        <v>393107</v>
      </c>
      <c r="D1161" s="40">
        <v>41366.524305555598</v>
      </c>
      <c r="E1161" s="40">
        <v>41366.168749999997</v>
      </c>
      <c r="F1161" s="40">
        <v>41366.690277777801</v>
      </c>
      <c r="G1161" t="s">
        <v>29</v>
      </c>
      <c r="H1161">
        <v>60000012484763</v>
      </c>
      <c r="I1161" t="s">
        <v>639</v>
      </c>
      <c r="J1161" t="s">
        <v>640</v>
      </c>
      <c r="K1161" t="s">
        <v>32</v>
      </c>
      <c r="L1161">
        <v>6</v>
      </c>
      <c r="M1161" t="s">
        <v>33</v>
      </c>
      <c r="N1161">
        <v>60000015461254</v>
      </c>
      <c r="O1161">
        <v>60000016462681</v>
      </c>
      <c r="P1161">
        <v>141647000000607</v>
      </c>
      <c r="R1161" t="s">
        <v>34</v>
      </c>
      <c r="S1161" t="s">
        <v>35</v>
      </c>
      <c r="T1161" t="s">
        <v>36</v>
      </c>
      <c r="W1161" t="s">
        <v>37</v>
      </c>
      <c r="X1161" t="s">
        <v>176</v>
      </c>
      <c r="AC1161" t="s">
        <v>641</v>
      </c>
      <c r="AD1161" t="s">
        <v>1437</v>
      </c>
      <c r="AE1161" s="14" t="str">
        <f t="shared" si="1323"/>
        <v>#CON:- Comentou que já é o terceiro ano que a BMS a convida para participação no HOPE.</v>
      </c>
      <c r="AF1161" s="14" t="str">
        <f t="shared" si="1260"/>
        <v>#CON:- Comentou que já é o terceiro ano que a BMS a convida para participação no HOPE.</v>
      </c>
      <c r="AG1161" s="14">
        <f t="shared" si="1261"/>
        <v>1</v>
      </c>
      <c r="AH1161" s="14">
        <f t="shared" ref="AH1161:AL1161" si="1331">IFERROR(FIND("#",$AF1161,AG1161+1),LEN($AF1161)+1)</f>
        <v>87</v>
      </c>
      <c r="AI1161" s="14">
        <f t="shared" si="1331"/>
        <v>87</v>
      </c>
      <c r="AJ1161" s="14">
        <f t="shared" si="1331"/>
        <v>87</v>
      </c>
      <c r="AK1161" s="14">
        <f t="shared" si="1331"/>
        <v>87</v>
      </c>
      <c r="AL1161" s="14">
        <f t="shared" si="1331"/>
        <v>87</v>
      </c>
      <c r="AM1161" s="14" t="str">
        <f t="shared" si="1282"/>
        <v>#CON:- Comentou que já é o terceiro ano que a BMS a convida para participação no HOPE.</v>
      </c>
      <c r="AN1161" s="14" t="str">
        <f t="shared" si="1283"/>
        <v/>
      </c>
      <c r="AO1161" s="14" t="str">
        <f t="shared" si="1284"/>
        <v/>
      </c>
      <c r="AP1161" s="14" t="str">
        <f t="shared" si="1285"/>
        <v/>
      </c>
      <c r="AQ1161" s="14" t="str">
        <f t="shared" si="1286"/>
        <v/>
      </c>
      <c r="AR1161" s="14" t="str">
        <f t="shared" si="1287"/>
        <v/>
      </c>
    </row>
    <row r="1162" spans="1:44" x14ac:dyDescent="0.25">
      <c r="A1162">
        <v>1</v>
      </c>
      <c r="B1162" t="s">
        <v>28</v>
      </c>
      <c r="C1162">
        <v>393107</v>
      </c>
      <c r="D1162" s="40">
        <v>41366.427083333299</v>
      </c>
      <c r="E1162" s="40">
        <v>41366.166666666701</v>
      </c>
      <c r="F1162" s="40">
        <v>41366.6430555556</v>
      </c>
      <c r="G1162" t="s">
        <v>29</v>
      </c>
      <c r="H1162">
        <v>60000017964116</v>
      </c>
      <c r="I1162" t="s">
        <v>642</v>
      </c>
      <c r="J1162" t="s">
        <v>643</v>
      </c>
      <c r="K1162" t="s">
        <v>32</v>
      </c>
      <c r="L1162">
        <v>6</v>
      </c>
      <c r="M1162" t="s">
        <v>33</v>
      </c>
      <c r="N1162">
        <v>60000015461254</v>
      </c>
      <c r="O1162">
        <v>60000016462681</v>
      </c>
      <c r="P1162">
        <v>140180000000613</v>
      </c>
      <c r="R1162" t="s">
        <v>34</v>
      </c>
      <c r="S1162" t="s">
        <v>35</v>
      </c>
      <c r="T1162" t="s">
        <v>36</v>
      </c>
      <c r="W1162" t="s">
        <v>37</v>
      </c>
      <c r="X1162" t="s">
        <v>176</v>
      </c>
      <c r="AC1162" t="s">
        <v>644</v>
      </c>
      <c r="AD1162" t="s">
        <v>1437</v>
      </c>
      <c r="AE1162" s="14" t="str">
        <f t="shared" si="1323"/>
        <v>#OBJ:- comentou que depois que o Kaletra foi fixado como primeira opção de TARV no consenso, a Abbott diminuiu a quantidade de convites para congressos e aulas.</v>
      </c>
      <c r="AF1162" s="14" t="str">
        <f t="shared" si="1260"/>
        <v>#OBJ:- comentou que depois que o Kaletra foi fixado como primeira opção de TARV no consenso, a Abbott diminuiu a quantidade de convites para congressos e aulas.</v>
      </c>
      <c r="AG1162" s="14">
        <f t="shared" si="1261"/>
        <v>1</v>
      </c>
      <c r="AH1162" s="14">
        <f t="shared" ref="AH1162:AL1162" si="1332">IFERROR(FIND("#",$AF1162,AG1162+1),LEN($AF1162)+1)</f>
        <v>161</v>
      </c>
      <c r="AI1162" s="14">
        <f t="shared" si="1332"/>
        <v>161</v>
      </c>
      <c r="AJ1162" s="14">
        <f t="shared" si="1332"/>
        <v>161</v>
      </c>
      <c r="AK1162" s="14">
        <f t="shared" si="1332"/>
        <v>161</v>
      </c>
      <c r="AL1162" s="14">
        <f t="shared" si="1332"/>
        <v>161</v>
      </c>
      <c r="AM1162" s="14" t="str">
        <f t="shared" si="1282"/>
        <v>#OBJ:- comentou que depois que o Kaletra foi fixado como primeira opção de TARV no consenso, a Abbott diminuiu a quantidade de convites para congressos e aulas.</v>
      </c>
      <c r="AN1162" s="14" t="str">
        <f t="shared" si="1283"/>
        <v/>
      </c>
      <c r="AO1162" s="14" t="str">
        <f t="shared" si="1284"/>
        <v/>
      </c>
      <c r="AP1162" s="14" t="str">
        <f t="shared" si="1285"/>
        <v/>
      </c>
      <c r="AQ1162" s="14" t="str">
        <f t="shared" si="1286"/>
        <v/>
      </c>
      <c r="AR1162" s="14" t="str">
        <f t="shared" si="1287"/>
        <v/>
      </c>
    </row>
    <row r="1163" spans="1:44" x14ac:dyDescent="0.25">
      <c r="A1163">
        <v>1</v>
      </c>
      <c r="B1163" t="s">
        <v>28</v>
      </c>
      <c r="C1163">
        <v>393107</v>
      </c>
      <c r="D1163" s="40">
        <v>41366.427083333299</v>
      </c>
      <c r="E1163" s="40">
        <v>41366.727083333302</v>
      </c>
      <c r="F1163" s="40">
        <v>41366.686111111099</v>
      </c>
      <c r="G1163" t="s">
        <v>29</v>
      </c>
      <c r="H1163">
        <v>60000012363759</v>
      </c>
      <c r="I1163" t="s">
        <v>645</v>
      </c>
      <c r="J1163" t="s">
        <v>646</v>
      </c>
      <c r="K1163" t="s">
        <v>32</v>
      </c>
      <c r="L1163">
        <v>6</v>
      </c>
      <c r="M1163" t="s">
        <v>33</v>
      </c>
      <c r="N1163">
        <v>60000015461254</v>
      </c>
      <c r="O1163">
        <v>60000016462681</v>
      </c>
      <c r="P1163">
        <v>141647000000590</v>
      </c>
      <c r="R1163" t="s">
        <v>34</v>
      </c>
      <c r="S1163" t="s">
        <v>35</v>
      </c>
      <c r="T1163" t="s">
        <v>36</v>
      </c>
      <c r="W1163" t="s">
        <v>37</v>
      </c>
      <c r="X1163" t="s">
        <v>176</v>
      </c>
      <c r="AC1163" t="s">
        <v>647</v>
      </c>
      <c r="AD1163" t="s">
        <v>1437</v>
      </c>
      <c r="AE1163" s="14" t="str">
        <f t="shared" si="1323"/>
        <v>#MP:- Comentou que é muito boa a qualidade dos artigos escritos pelo Dr. Ricardo.</v>
      </c>
      <c r="AF1163" s="14" t="str">
        <f t="shared" ref="AF1163:AF1226" si="1333">SUBSTITUTE(AE1163,"@ ","@")</f>
        <v>#MP:- Comentou que é muito boa a qualidade dos artigos escritos pelo Dr. Ricardo.</v>
      </c>
      <c r="AG1163" s="14">
        <f t="shared" ref="AG1163:AG1226" si="1334">IFERROR(FIND("#",AF1163),1)</f>
        <v>1</v>
      </c>
      <c r="AH1163" s="14">
        <f t="shared" ref="AH1163:AL1163" si="1335">IFERROR(FIND("#",$AF1163,AG1163+1),LEN($AF1163)+1)</f>
        <v>82</v>
      </c>
      <c r="AI1163" s="14">
        <f t="shared" si="1335"/>
        <v>82</v>
      </c>
      <c r="AJ1163" s="14">
        <f t="shared" si="1335"/>
        <v>82</v>
      </c>
      <c r="AK1163" s="14">
        <f t="shared" si="1335"/>
        <v>82</v>
      </c>
      <c r="AL1163" s="14">
        <f t="shared" si="1335"/>
        <v>82</v>
      </c>
      <c r="AM1163" s="14" t="str">
        <f t="shared" si="1282"/>
        <v>#MP:- Comentou que é muito boa a qualidade dos artigos escritos pelo Dr. Ricardo.</v>
      </c>
      <c r="AN1163" s="14" t="str">
        <f t="shared" si="1283"/>
        <v/>
      </c>
      <c r="AO1163" s="14" t="str">
        <f t="shared" si="1284"/>
        <v/>
      </c>
      <c r="AP1163" s="14" t="str">
        <f t="shared" si="1285"/>
        <v/>
      </c>
      <c r="AQ1163" s="14" t="str">
        <f t="shared" si="1286"/>
        <v/>
      </c>
      <c r="AR1163" s="14" t="str">
        <f t="shared" si="1287"/>
        <v/>
      </c>
    </row>
    <row r="1164" spans="1:44" x14ac:dyDescent="0.25">
      <c r="A1164">
        <v>1</v>
      </c>
      <c r="B1164" t="s">
        <v>28</v>
      </c>
      <c r="C1164">
        <v>393107</v>
      </c>
      <c r="D1164" s="40">
        <v>41366.375</v>
      </c>
      <c r="E1164" s="40">
        <v>41366.163888888899</v>
      </c>
      <c r="F1164" s="40">
        <v>41366.6430555556</v>
      </c>
      <c r="G1164" t="s">
        <v>29</v>
      </c>
      <c r="H1164">
        <v>60000012421691</v>
      </c>
      <c r="I1164" t="s">
        <v>648</v>
      </c>
      <c r="J1164" t="s">
        <v>649</v>
      </c>
      <c r="K1164" t="s">
        <v>32</v>
      </c>
      <c r="L1164">
        <v>6</v>
      </c>
      <c r="M1164" t="s">
        <v>33</v>
      </c>
      <c r="N1164">
        <v>60000015461254</v>
      </c>
      <c r="O1164">
        <v>60000016462681</v>
      </c>
      <c r="P1164">
        <v>140180000000604</v>
      </c>
      <c r="R1164" t="s">
        <v>34</v>
      </c>
      <c r="S1164" t="s">
        <v>35</v>
      </c>
      <c r="T1164" t="s">
        <v>36</v>
      </c>
      <c r="W1164" t="s">
        <v>37</v>
      </c>
      <c r="X1164" t="s">
        <v>176</v>
      </c>
      <c r="AC1164" t="s">
        <v>650</v>
      </c>
      <c r="AD1164" t="s">
        <v>1437</v>
      </c>
      <c r="AE1164" s="14" t="str">
        <f t="shared" si="1323"/>
        <v>#MP:- Falou que a aceitação dos artigos escritos pelo Dr. Ricardo Dias é muito boa pelos médicos do HB.</v>
      </c>
      <c r="AF1164" s="14" t="str">
        <f t="shared" si="1333"/>
        <v>#MP:- Falou que a aceitação dos artigos escritos pelo Dr. Ricardo Dias é muito boa pelos médicos do HB.</v>
      </c>
      <c r="AG1164" s="14">
        <f t="shared" si="1334"/>
        <v>1</v>
      </c>
      <c r="AH1164" s="14">
        <f t="shared" ref="AH1164:AL1164" si="1336">IFERROR(FIND("#",$AF1164,AG1164+1),LEN($AF1164)+1)</f>
        <v>104</v>
      </c>
      <c r="AI1164" s="14">
        <f t="shared" si="1336"/>
        <v>104</v>
      </c>
      <c r="AJ1164" s="14">
        <f t="shared" si="1336"/>
        <v>104</v>
      </c>
      <c r="AK1164" s="14">
        <f t="shared" si="1336"/>
        <v>104</v>
      </c>
      <c r="AL1164" s="14">
        <f t="shared" si="1336"/>
        <v>104</v>
      </c>
      <c r="AM1164" s="14" t="str">
        <f t="shared" si="1282"/>
        <v>#MP:- Falou que a aceitação dos artigos escritos pelo Dr. Ricardo Dias é muito boa pelos médicos do HB.</v>
      </c>
      <c r="AN1164" s="14" t="str">
        <f t="shared" si="1283"/>
        <v/>
      </c>
      <c r="AO1164" s="14" t="str">
        <f t="shared" si="1284"/>
        <v/>
      </c>
      <c r="AP1164" s="14" t="str">
        <f t="shared" si="1285"/>
        <v/>
      </c>
      <c r="AQ1164" s="14" t="str">
        <f t="shared" si="1286"/>
        <v/>
      </c>
      <c r="AR1164" s="14" t="str">
        <f t="shared" si="1287"/>
        <v/>
      </c>
    </row>
    <row r="1165" spans="1:44" x14ac:dyDescent="0.25">
      <c r="A1165">
        <v>1</v>
      </c>
      <c r="B1165" t="s">
        <v>28</v>
      </c>
      <c r="C1165">
        <v>393107</v>
      </c>
      <c r="D1165" s="40">
        <v>41366.368055555598</v>
      </c>
      <c r="E1165" s="40">
        <v>41366.165972222203</v>
      </c>
      <c r="F1165" s="40">
        <v>41366.6430555556</v>
      </c>
      <c r="G1165" t="s">
        <v>29</v>
      </c>
      <c r="H1165">
        <v>60000012349391</v>
      </c>
      <c r="I1165" t="s">
        <v>651</v>
      </c>
      <c r="J1165" t="s">
        <v>652</v>
      </c>
      <c r="K1165" t="s">
        <v>32</v>
      </c>
      <c r="L1165">
        <v>6</v>
      </c>
      <c r="M1165" t="s">
        <v>33</v>
      </c>
      <c r="N1165">
        <v>60000015461254</v>
      </c>
      <c r="O1165">
        <v>60000016462681</v>
      </c>
      <c r="P1165">
        <v>140180000000595</v>
      </c>
      <c r="R1165" t="s">
        <v>34</v>
      </c>
      <c r="S1165" t="s">
        <v>35</v>
      </c>
      <c r="T1165" t="s">
        <v>36</v>
      </c>
      <c r="W1165" t="s">
        <v>37</v>
      </c>
      <c r="X1165" t="s">
        <v>176</v>
      </c>
      <c r="AC1165" t="s">
        <v>653</v>
      </c>
      <c r="AD1165" t="s">
        <v>1437</v>
      </c>
      <c r="AE1165" s="14" t="str">
        <f t="shared" si="1323"/>
        <v>#CON:- Comentou que o consultor da BMS tem sugerido a troca do TDF por Abacavir para manter a dose única com ATV.</v>
      </c>
      <c r="AF1165" s="14" t="str">
        <f t="shared" si="1333"/>
        <v>#CON:- Comentou que o consultor da BMS tem sugerido a troca do TDF por Abacavir para manter a dose única com ATV.</v>
      </c>
      <c r="AG1165" s="14">
        <f t="shared" si="1334"/>
        <v>1</v>
      </c>
      <c r="AH1165" s="14">
        <f t="shared" ref="AH1165:AL1165" si="1337">IFERROR(FIND("#",$AF1165,AG1165+1),LEN($AF1165)+1)</f>
        <v>114</v>
      </c>
      <c r="AI1165" s="14">
        <f t="shared" si="1337"/>
        <v>114</v>
      </c>
      <c r="AJ1165" s="14">
        <f t="shared" si="1337"/>
        <v>114</v>
      </c>
      <c r="AK1165" s="14">
        <f t="shared" si="1337"/>
        <v>114</v>
      </c>
      <c r="AL1165" s="14">
        <f t="shared" si="1337"/>
        <v>114</v>
      </c>
      <c r="AM1165" s="14" t="str">
        <f t="shared" si="1282"/>
        <v>#CON:- Comentou que o consultor da BMS tem sugerido a troca do TDF por Abacavir para manter a dose única com ATV.</v>
      </c>
      <c r="AN1165" s="14" t="str">
        <f t="shared" si="1283"/>
        <v/>
      </c>
      <c r="AO1165" s="14" t="str">
        <f t="shared" si="1284"/>
        <v/>
      </c>
      <c r="AP1165" s="14" t="str">
        <f t="shared" si="1285"/>
        <v/>
      </c>
      <c r="AQ1165" s="14" t="str">
        <f t="shared" si="1286"/>
        <v/>
      </c>
      <c r="AR1165" s="14" t="str">
        <f t="shared" si="1287"/>
        <v/>
      </c>
    </row>
    <row r="1166" spans="1:44" x14ac:dyDescent="0.25">
      <c r="A1166">
        <v>1</v>
      </c>
      <c r="B1166" t="s">
        <v>28</v>
      </c>
      <c r="C1166">
        <v>393107</v>
      </c>
      <c r="D1166" s="40">
        <v>41366.319444444402</v>
      </c>
      <c r="E1166" s="40">
        <v>41366.1652777778</v>
      </c>
      <c r="F1166" s="40">
        <v>41366.6340277778</v>
      </c>
      <c r="G1166" t="s">
        <v>29</v>
      </c>
      <c r="H1166">
        <v>60000012323631</v>
      </c>
      <c r="I1166" t="s">
        <v>654</v>
      </c>
      <c r="J1166" t="s">
        <v>655</v>
      </c>
      <c r="K1166" t="s">
        <v>32</v>
      </c>
      <c r="L1166">
        <v>6</v>
      </c>
      <c r="M1166" t="s">
        <v>33</v>
      </c>
      <c r="N1166">
        <v>60000015461254</v>
      </c>
      <c r="O1166">
        <v>60000016462681</v>
      </c>
      <c r="P1166">
        <v>140180000000586</v>
      </c>
      <c r="R1166" t="s">
        <v>34</v>
      </c>
      <c r="S1166" t="s">
        <v>35</v>
      </c>
      <c r="T1166" t="s">
        <v>36</v>
      </c>
      <c r="W1166" t="s">
        <v>37</v>
      </c>
      <c r="X1166" t="s">
        <v>176</v>
      </c>
      <c r="AC1166" t="s">
        <v>656</v>
      </c>
      <c r="AD1166" t="s">
        <v>1437</v>
      </c>
      <c r="AE1166" s="14" t="str">
        <f t="shared" si="1323"/>
        <v>#MP:-Comentou que leu os artigos do Dr. Ricardo e Dr. Estevão, na sua opinião muito bem escrito e fácil entendimento.</v>
      </c>
      <c r="AF1166" s="14" t="str">
        <f t="shared" si="1333"/>
        <v>#MP:-Comentou que leu os artigos do Dr. Ricardo e Dr. Estevão, na sua opinião muito bem escrito e fácil entendimento.</v>
      </c>
      <c r="AG1166" s="14">
        <f t="shared" si="1334"/>
        <v>1</v>
      </c>
      <c r="AH1166" s="14">
        <f t="shared" ref="AH1166:AL1166" si="1338">IFERROR(FIND("#",$AF1166,AG1166+1),LEN($AF1166)+1)</f>
        <v>118</v>
      </c>
      <c r="AI1166" s="14">
        <f t="shared" si="1338"/>
        <v>118</v>
      </c>
      <c r="AJ1166" s="14">
        <f t="shared" si="1338"/>
        <v>118</v>
      </c>
      <c r="AK1166" s="14">
        <f t="shared" si="1338"/>
        <v>118</v>
      </c>
      <c r="AL1166" s="14">
        <f t="shared" si="1338"/>
        <v>118</v>
      </c>
      <c r="AM1166" s="14" t="str">
        <f t="shared" si="1282"/>
        <v>#MP:-Comentou que leu os artigos do Dr. Ricardo e Dr. Estevão, na sua opinião muito bem escrito e fácil entendimento.</v>
      </c>
      <c r="AN1166" s="14" t="str">
        <f t="shared" si="1283"/>
        <v/>
      </c>
      <c r="AO1166" s="14" t="str">
        <f t="shared" si="1284"/>
        <v/>
      </c>
      <c r="AP1166" s="14" t="str">
        <f t="shared" si="1285"/>
        <v/>
      </c>
      <c r="AQ1166" s="14" t="str">
        <f t="shared" si="1286"/>
        <v/>
      </c>
      <c r="AR1166" s="14" t="str">
        <f t="shared" si="1287"/>
        <v/>
      </c>
    </row>
    <row r="1167" spans="1:44" x14ac:dyDescent="0.25">
      <c r="A1167">
        <v>1</v>
      </c>
      <c r="B1167" t="s">
        <v>28</v>
      </c>
      <c r="C1167">
        <v>393107</v>
      </c>
      <c r="D1167" s="40">
        <v>41365.4819444444</v>
      </c>
      <c r="E1167" s="40">
        <v>41365.483333333301</v>
      </c>
      <c r="F1167" s="40">
        <v>41365.554861111101</v>
      </c>
      <c r="G1167" t="s">
        <v>29</v>
      </c>
      <c r="H1167">
        <v>60000012312823</v>
      </c>
      <c r="I1167" t="s">
        <v>657</v>
      </c>
      <c r="J1167" t="s">
        <v>658</v>
      </c>
      <c r="K1167" t="s">
        <v>109</v>
      </c>
      <c r="M1167" t="s">
        <v>33</v>
      </c>
      <c r="N1167">
        <v>60000015461254</v>
      </c>
      <c r="O1167">
        <v>60000016462681</v>
      </c>
      <c r="P1167">
        <v>140180000000502</v>
      </c>
      <c r="R1167" t="s">
        <v>34</v>
      </c>
      <c r="S1167" t="s">
        <v>35</v>
      </c>
      <c r="T1167" t="s">
        <v>36</v>
      </c>
      <c r="W1167" t="s">
        <v>176</v>
      </c>
      <c r="AC1167" t="s">
        <v>659</v>
      </c>
      <c r="AD1167" t="s">
        <v>1437</v>
      </c>
      <c r="AE1167" s="14" t="str">
        <f t="shared" si="1323"/>
        <v>#MP:- comentou que precisamos entregar materiais com foco nas crianças.</v>
      </c>
      <c r="AF1167" s="14" t="str">
        <f t="shared" si="1333"/>
        <v>#MP:- comentou que precisamos entregar materiais com foco nas crianças.</v>
      </c>
      <c r="AG1167" s="14">
        <f t="shared" si="1334"/>
        <v>1</v>
      </c>
      <c r="AH1167" s="14">
        <f t="shared" ref="AH1167:AL1167" si="1339">IFERROR(FIND("#",$AF1167,AG1167+1),LEN($AF1167)+1)</f>
        <v>72</v>
      </c>
      <c r="AI1167" s="14">
        <f t="shared" si="1339"/>
        <v>72</v>
      </c>
      <c r="AJ1167" s="14">
        <f t="shared" si="1339"/>
        <v>72</v>
      </c>
      <c r="AK1167" s="14">
        <f t="shared" si="1339"/>
        <v>72</v>
      </c>
      <c r="AL1167" s="14">
        <f t="shared" si="1339"/>
        <v>72</v>
      </c>
      <c r="AM1167" s="14" t="str">
        <f t="shared" si="1282"/>
        <v>#MP:- comentou que precisamos entregar materiais com foco nas crianças.</v>
      </c>
      <c r="AN1167" s="14" t="str">
        <f t="shared" si="1283"/>
        <v/>
      </c>
      <c r="AO1167" s="14" t="str">
        <f t="shared" si="1284"/>
        <v/>
      </c>
      <c r="AP1167" s="14" t="str">
        <f t="shared" si="1285"/>
        <v/>
      </c>
      <c r="AQ1167" s="14" t="str">
        <f t="shared" si="1286"/>
        <v/>
      </c>
      <c r="AR1167" s="14" t="str">
        <f t="shared" si="1287"/>
        <v/>
      </c>
    </row>
    <row r="1168" spans="1:44" x14ac:dyDescent="0.25">
      <c r="A1168">
        <v>1</v>
      </c>
      <c r="B1168" t="s">
        <v>28</v>
      </c>
      <c r="C1168">
        <v>393107</v>
      </c>
      <c r="D1168" s="40">
        <v>41365.461805555598</v>
      </c>
      <c r="E1168" s="40">
        <v>41365.478472222203</v>
      </c>
      <c r="F1168" s="40">
        <v>41365.554861111101</v>
      </c>
      <c r="G1168" t="s">
        <v>110</v>
      </c>
      <c r="H1168">
        <v>60000016841150</v>
      </c>
      <c r="J1168" t="s">
        <v>660</v>
      </c>
      <c r="K1168" t="s">
        <v>663</v>
      </c>
      <c r="M1168" t="s">
        <v>33</v>
      </c>
      <c r="N1168">
        <v>60000015461254</v>
      </c>
      <c r="O1168">
        <v>60000016462681</v>
      </c>
      <c r="P1168">
        <v>140180000000472</v>
      </c>
      <c r="R1168" t="s">
        <v>34</v>
      </c>
      <c r="S1168" t="s">
        <v>35</v>
      </c>
      <c r="T1168" t="s">
        <v>36</v>
      </c>
      <c r="W1168" t="s">
        <v>37</v>
      </c>
      <c r="X1168" t="s">
        <v>176</v>
      </c>
      <c r="AC1168" t="s">
        <v>661</v>
      </c>
      <c r="AD1168" t="s">
        <v>1437</v>
      </c>
      <c r="AE1168" s="14" t="str">
        <f t="shared" si="1323"/>
        <v>#MERCADO:- Informou que não poderá repassar informações de demanda por orientação da gerente do serviço (Marisa).</v>
      </c>
      <c r="AF1168" s="14" t="str">
        <f t="shared" si="1333"/>
        <v>#MERCADO:- Informou que não poderá repassar informações de demanda por orientação da gerente do serviço (Marisa).</v>
      </c>
      <c r="AG1168" s="14">
        <f t="shared" si="1334"/>
        <v>1</v>
      </c>
      <c r="AH1168" s="14">
        <f t="shared" ref="AH1168:AL1168" si="1340">IFERROR(FIND("#",$AF1168,AG1168+1),LEN($AF1168)+1)</f>
        <v>114</v>
      </c>
      <c r="AI1168" s="14">
        <f t="shared" si="1340"/>
        <v>114</v>
      </c>
      <c r="AJ1168" s="14">
        <f t="shared" si="1340"/>
        <v>114</v>
      </c>
      <c r="AK1168" s="14">
        <f t="shared" si="1340"/>
        <v>114</v>
      </c>
      <c r="AL1168" s="14">
        <f t="shared" si="1340"/>
        <v>114</v>
      </c>
      <c r="AM1168" s="14" t="str">
        <f t="shared" si="1282"/>
        <v>#MERCADO:- Informou que não poderá repassar informações de demanda por orientação da gerente do serviço (Marisa).</v>
      </c>
      <c r="AN1168" s="14" t="str">
        <f t="shared" si="1283"/>
        <v/>
      </c>
      <c r="AO1168" s="14" t="str">
        <f t="shared" si="1284"/>
        <v/>
      </c>
      <c r="AP1168" s="14" t="str">
        <f t="shared" si="1285"/>
        <v/>
      </c>
      <c r="AQ1168" s="14" t="str">
        <f t="shared" si="1286"/>
        <v/>
      </c>
      <c r="AR1168" s="14" t="str">
        <f t="shared" si="1287"/>
        <v/>
      </c>
    </row>
    <row r="1169" spans="1:44" x14ac:dyDescent="0.25">
      <c r="A1169">
        <v>1</v>
      </c>
      <c r="B1169" t="s">
        <v>28</v>
      </c>
      <c r="C1169">
        <v>393107</v>
      </c>
      <c r="D1169" s="40">
        <v>41365.395833333299</v>
      </c>
      <c r="E1169" s="40">
        <v>41365.462500000001</v>
      </c>
      <c r="F1169" s="40">
        <v>41365.433333333298</v>
      </c>
      <c r="G1169" t="s">
        <v>110</v>
      </c>
      <c r="H1169">
        <v>60000016841466</v>
      </c>
      <c r="J1169" t="s">
        <v>662</v>
      </c>
      <c r="K1169" t="s">
        <v>663</v>
      </c>
      <c r="M1169" t="s">
        <v>33</v>
      </c>
      <c r="N1169">
        <v>60000015461254</v>
      </c>
      <c r="O1169">
        <v>60000016462681</v>
      </c>
      <c r="P1169">
        <v>140180000000448</v>
      </c>
      <c r="R1169" t="s">
        <v>34</v>
      </c>
      <c r="S1169" t="s">
        <v>35</v>
      </c>
      <c r="T1169" t="s">
        <v>36</v>
      </c>
      <c r="W1169" t="s">
        <v>37</v>
      </c>
      <c r="X1169" t="s">
        <v>176</v>
      </c>
      <c r="AC1169" t="s">
        <v>664</v>
      </c>
      <c r="AD1169" t="s">
        <v>1437</v>
      </c>
      <c r="AE1169" s="14" t="str">
        <f t="shared" si="1323"/>
        <v>#MERCADO:- Media de 7 pacientes ao mês tem iniciado TARV, a maiorias com Dr. Arlindo.</v>
      </c>
      <c r="AF1169" s="14" t="str">
        <f t="shared" si="1333"/>
        <v>#MERCADO:- Media de 7 pacientes ao mês tem iniciado TARV, a maiorias com Dr. Arlindo.</v>
      </c>
      <c r="AG1169" s="14">
        <f t="shared" si="1334"/>
        <v>1</v>
      </c>
      <c r="AH1169" s="14">
        <f t="shared" ref="AH1169:AL1169" si="1341">IFERROR(FIND("#",$AF1169,AG1169+1),LEN($AF1169)+1)</f>
        <v>86</v>
      </c>
      <c r="AI1169" s="14">
        <f t="shared" si="1341"/>
        <v>86</v>
      </c>
      <c r="AJ1169" s="14">
        <f t="shared" si="1341"/>
        <v>86</v>
      </c>
      <c r="AK1169" s="14">
        <f t="shared" si="1341"/>
        <v>86</v>
      </c>
      <c r="AL1169" s="14">
        <f t="shared" si="1341"/>
        <v>86</v>
      </c>
      <c r="AM1169" s="14" t="str">
        <f t="shared" si="1282"/>
        <v>#MERCADO:- Media de 7 pacientes ao mês tem iniciado TARV, a maiorias com Dr. Arlindo.</v>
      </c>
      <c r="AN1169" s="14" t="str">
        <f t="shared" si="1283"/>
        <v/>
      </c>
      <c r="AO1169" s="14" t="str">
        <f t="shared" si="1284"/>
        <v/>
      </c>
      <c r="AP1169" s="14" t="str">
        <f t="shared" si="1285"/>
        <v/>
      </c>
      <c r="AQ1169" s="14" t="str">
        <f t="shared" si="1286"/>
        <v/>
      </c>
      <c r="AR1169" s="14" t="str">
        <f t="shared" si="1287"/>
        <v/>
      </c>
    </row>
    <row r="1170" spans="1:44" x14ac:dyDescent="0.25">
      <c r="A1170">
        <v>1</v>
      </c>
      <c r="B1170" t="s">
        <v>28</v>
      </c>
      <c r="C1170">
        <v>393107</v>
      </c>
      <c r="D1170" s="40">
        <v>41365.388888888898</v>
      </c>
      <c r="E1170" s="40">
        <v>41365.459027777797</v>
      </c>
      <c r="F1170" s="40">
        <v>41365.420138888898</v>
      </c>
      <c r="G1170" t="s">
        <v>29</v>
      </c>
      <c r="H1170">
        <v>60000012451823</v>
      </c>
      <c r="I1170" t="s">
        <v>665</v>
      </c>
      <c r="J1170" t="s">
        <v>666</v>
      </c>
      <c r="K1170" t="s">
        <v>109</v>
      </c>
      <c r="M1170" t="s">
        <v>33</v>
      </c>
      <c r="N1170">
        <v>60000015461254</v>
      </c>
      <c r="O1170">
        <v>60000016462681</v>
      </c>
      <c r="P1170">
        <v>140180000000440</v>
      </c>
      <c r="R1170" t="s">
        <v>34</v>
      </c>
      <c r="S1170" t="s">
        <v>35</v>
      </c>
      <c r="T1170" t="s">
        <v>36</v>
      </c>
      <c r="W1170" t="s">
        <v>176</v>
      </c>
      <c r="AC1170" t="s">
        <v>667</v>
      </c>
      <c r="AD1170" t="s">
        <v>1437</v>
      </c>
      <c r="AE1170" s="14" t="str">
        <f t="shared" si="1323"/>
        <v>#MP:- Reclamou que os pediatras estão carentes de informações, pois todos materiais que entregamos se referem apenas para adultos.</v>
      </c>
      <c r="AF1170" s="14" t="str">
        <f t="shared" si="1333"/>
        <v>#MP:- Reclamou que os pediatras estão carentes de informações, pois todos materiais que entregamos se referem apenas para adultos.</v>
      </c>
      <c r="AG1170" s="14">
        <f t="shared" si="1334"/>
        <v>1</v>
      </c>
      <c r="AH1170" s="14">
        <f t="shared" ref="AH1170:AL1170" si="1342">IFERROR(FIND("#",$AF1170,AG1170+1),LEN($AF1170)+1)</f>
        <v>131</v>
      </c>
      <c r="AI1170" s="14">
        <f t="shared" si="1342"/>
        <v>131</v>
      </c>
      <c r="AJ1170" s="14">
        <f t="shared" si="1342"/>
        <v>131</v>
      </c>
      <c r="AK1170" s="14">
        <f t="shared" si="1342"/>
        <v>131</v>
      </c>
      <c r="AL1170" s="14">
        <f t="shared" si="1342"/>
        <v>131</v>
      </c>
      <c r="AM1170" s="14" t="str">
        <f t="shared" si="1282"/>
        <v>#MP:- Reclamou que os pediatras estão carentes de informações, pois todos materiais que entregamos se referem apenas para adultos.</v>
      </c>
      <c r="AN1170" s="14" t="str">
        <f t="shared" si="1283"/>
        <v/>
      </c>
      <c r="AO1170" s="14" t="str">
        <f t="shared" si="1284"/>
        <v/>
      </c>
      <c r="AP1170" s="14" t="str">
        <f t="shared" si="1285"/>
        <v/>
      </c>
      <c r="AQ1170" s="14" t="str">
        <f t="shared" si="1286"/>
        <v/>
      </c>
      <c r="AR1170" s="14" t="str">
        <f t="shared" si="1287"/>
        <v/>
      </c>
    </row>
    <row r="1171" spans="1:44" x14ac:dyDescent="0.25">
      <c r="A1171">
        <v>1</v>
      </c>
      <c r="B1171" t="s">
        <v>28</v>
      </c>
      <c r="C1171">
        <v>393107</v>
      </c>
      <c r="D1171" s="40">
        <v>41365.385416666701</v>
      </c>
      <c r="E1171" s="40">
        <v>41365.453472222202</v>
      </c>
      <c r="F1171" s="40">
        <v>41365.420138888898</v>
      </c>
      <c r="G1171" t="s">
        <v>29</v>
      </c>
      <c r="H1171">
        <v>60000012503675</v>
      </c>
      <c r="I1171" t="s">
        <v>668</v>
      </c>
      <c r="J1171" t="s">
        <v>669</v>
      </c>
      <c r="K1171" t="s">
        <v>32</v>
      </c>
      <c r="L1171">
        <v>6</v>
      </c>
      <c r="M1171" t="s">
        <v>33</v>
      </c>
      <c r="N1171">
        <v>60000015461254</v>
      </c>
      <c r="O1171">
        <v>60000016462681</v>
      </c>
      <c r="P1171">
        <v>140180000000408</v>
      </c>
      <c r="R1171" t="s">
        <v>34</v>
      </c>
      <c r="S1171" t="s">
        <v>35</v>
      </c>
      <c r="T1171" t="s">
        <v>36</v>
      </c>
      <c r="W1171" t="s">
        <v>37</v>
      </c>
      <c r="X1171" t="s">
        <v>176</v>
      </c>
      <c r="AC1171" t="s">
        <v>670</v>
      </c>
      <c r="AD1171" t="s">
        <v>1437</v>
      </c>
      <c r="AE1171" s="14" t="str">
        <f t="shared" si="1323"/>
        <v>#MP:- Comentou o artigo do Dr. Estevão esta muito bem escrito e relata a realidade de sua unidade.</v>
      </c>
      <c r="AF1171" s="14" t="str">
        <f t="shared" si="1333"/>
        <v>#MP:- Comentou o artigo do Dr. Estevão esta muito bem escrito e relata a realidade de sua unidade.</v>
      </c>
      <c r="AG1171" s="14">
        <f t="shared" si="1334"/>
        <v>1</v>
      </c>
      <c r="AH1171" s="14">
        <f t="shared" ref="AH1171:AL1171" si="1343">IFERROR(FIND("#",$AF1171,AG1171+1),LEN($AF1171)+1)</f>
        <v>99</v>
      </c>
      <c r="AI1171" s="14">
        <f t="shared" si="1343"/>
        <v>99</v>
      </c>
      <c r="AJ1171" s="14">
        <f t="shared" si="1343"/>
        <v>99</v>
      </c>
      <c r="AK1171" s="14">
        <f t="shared" si="1343"/>
        <v>99</v>
      </c>
      <c r="AL1171" s="14">
        <f t="shared" si="1343"/>
        <v>99</v>
      </c>
      <c r="AM1171" s="14" t="str">
        <f t="shared" si="1282"/>
        <v>#MP:- Comentou o artigo do Dr. Estevão esta muito bem escrito e relata a realidade de sua unidade.</v>
      </c>
      <c r="AN1171" s="14" t="str">
        <f t="shared" si="1283"/>
        <v/>
      </c>
      <c r="AO1171" s="14" t="str">
        <f t="shared" si="1284"/>
        <v/>
      </c>
      <c r="AP1171" s="14" t="str">
        <f t="shared" si="1285"/>
        <v/>
      </c>
      <c r="AQ1171" s="14" t="str">
        <f t="shared" si="1286"/>
        <v/>
      </c>
      <c r="AR1171" s="14" t="str">
        <f t="shared" si="1287"/>
        <v/>
      </c>
    </row>
    <row r="1172" spans="1:44" x14ac:dyDescent="0.25">
      <c r="A1172">
        <v>1</v>
      </c>
      <c r="B1172" t="s">
        <v>28</v>
      </c>
      <c r="C1172">
        <v>393107</v>
      </c>
      <c r="D1172" s="40">
        <v>41365.378472222197</v>
      </c>
      <c r="E1172" s="40">
        <v>41365.382638888899</v>
      </c>
      <c r="F1172" s="40">
        <v>41365.350694444402</v>
      </c>
      <c r="G1172" t="s">
        <v>29</v>
      </c>
      <c r="H1172">
        <v>60000012369047</v>
      </c>
      <c r="I1172" t="s">
        <v>671</v>
      </c>
      <c r="J1172" t="s">
        <v>672</v>
      </c>
      <c r="K1172" t="s">
        <v>32</v>
      </c>
      <c r="L1172">
        <v>6</v>
      </c>
      <c r="M1172" t="s">
        <v>33</v>
      </c>
      <c r="N1172">
        <v>60000015461254</v>
      </c>
      <c r="O1172">
        <v>60000016462681</v>
      </c>
      <c r="P1172">
        <v>140180000000376</v>
      </c>
      <c r="R1172" t="s">
        <v>34</v>
      </c>
      <c r="S1172" t="s">
        <v>35</v>
      </c>
      <c r="T1172" t="s">
        <v>36</v>
      </c>
      <c r="W1172" t="s">
        <v>37</v>
      </c>
      <c r="X1172" t="s">
        <v>176</v>
      </c>
      <c r="AC1172" t="s">
        <v>673</v>
      </c>
      <c r="AD1172" t="s">
        <v>1437</v>
      </c>
      <c r="AE1172" s="14" t="str">
        <f t="shared" si="1323"/>
        <v>#MP:- Comentou sobre a importância de receber os materiais escritos pelos responsáveis do consenso.</v>
      </c>
      <c r="AF1172" s="14" t="str">
        <f t="shared" si="1333"/>
        <v>#MP:- Comentou sobre a importância de receber os materiais escritos pelos responsáveis do consenso.</v>
      </c>
      <c r="AG1172" s="14">
        <f t="shared" si="1334"/>
        <v>1</v>
      </c>
      <c r="AH1172" s="14">
        <f t="shared" ref="AH1172:AL1172" si="1344">IFERROR(FIND("#",$AF1172,AG1172+1),LEN($AF1172)+1)</f>
        <v>100</v>
      </c>
      <c r="AI1172" s="14">
        <f t="shared" si="1344"/>
        <v>100</v>
      </c>
      <c r="AJ1172" s="14">
        <f t="shared" si="1344"/>
        <v>100</v>
      </c>
      <c r="AK1172" s="14">
        <f t="shared" si="1344"/>
        <v>100</v>
      </c>
      <c r="AL1172" s="14">
        <f t="shared" si="1344"/>
        <v>100</v>
      </c>
      <c r="AM1172" s="14" t="str">
        <f t="shared" si="1282"/>
        <v>#MP:- Comentou sobre a importância de receber os materiais escritos pelos responsáveis do consenso.</v>
      </c>
      <c r="AN1172" s="14" t="str">
        <f t="shared" si="1283"/>
        <v/>
      </c>
      <c r="AO1172" s="14" t="str">
        <f t="shared" si="1284"/>
        <v/>
      </c>
      <c r="AP1172" s="14" t="str">
        <f t="shared" si="1285"/>
        <v/>
      </c>
      <c r="AQ1172" s="14" t="str">
        <f t="shared" si="1286"/>
        <v/>
      </c>
      <c r="AR1172" s="14" t="str">
        <f t="shared" si="1287"/>
        <v/>
      </c>
    </row>
    <row r="1173" spans="1:44" x14ac:dyDescent="0.25">
      <c r="A1173">
        <v>1</v>
      </c>
      <c r="B1173" t="s">
        <v>28</v>
      </c>
      <c r="C1173">
        <v>391101</v>
      </c>
      <c r="D1173" s="40">
        <v>41404.758333333302</v>
      </c>
      <c r="E1173" s="40">
        <v>41404.761111111096</v>
      </c>
      <c r="F1173" s="40">
        <v>41404.723611111098</v>
      </c>
      <c r="G1173" t="s">
        <v>29</v>
      </c>
      <c r="H1173">
        <v>60000012548855</v>
      </c>
      <c r="I1173" t="s">
        <v>768</v>
      </c>
      <c r="J1173" t="s">
        <v>769</v>
      </c>
      <c r="K1173" t="s">
        <v>32</v>
      </c>
      <c r="L1173">
        <v>6</v>
      </c>
      <c r="M1173" t="s">
        <v>33</v>
      </c>
      <c r="N1173">
        <v>60000015461254</v>
      </c>
      <c r="O1173">
        <v>60000016462695</v>
      </c>
      <c r="P1173">
        <v>140245000001199</v>
      </c>
      <c r="R1173" t="s">
        <v>34</v>
      </c>
      <c r="S1173" t="s">
        <v>35</v>
      </c>
      <c r="T1173" t="s">
        <v>36</v>
      </c>
      <c r="W1173" t="s">
        <v>37</v>
      </c>
      <c r="AC1173" t="s">
        <v>5093</v>
      </c>
      <c r="AD1173" t="s">
        <v>1441</v>
      </c>
      <c r="AE1173" s="14" t="str">
        <f t="shared" si="1323"/>
        <v>Conversamos sobre o consensos ele disse que não sabe se permanecerá, e quanto ao material ele disse que vai ler depois e foi logo me dispensando.</v>
      </c>
      <c r="AF1173" s="14" t="str">
        <f t="shared" si="1333"/>
        <v>Conversamos sobre o consensos ele disse que não sabe se permanecerá, e quanto ao material ele disse que vai ler depois e foi logo me dispensando.</v>
      </c>
      <c r="AG1173" s="14">
        <f t="shared" si="1334"/>
        <v>1</v>
      </c>
      <c r="AH1173" s="14">
        <f t="shared" ref="AH1173:AL1173" si="1345">IFERROR(FIND("#",$AF1173,AG1173+1),LEN($AF1173)+1)</f>
        <v>146</v>
      </c>
      <c r="AI1173" s="14">
        <f t="shared" si="1345"/>
        <v>146</v>
      </c>
      <c r="AJ1173" s="14">
        <f t="shared" si="1345"/>
        <v>146</v>
      </c>
      <c r="AK1173" s="14">
        <f t="shared" si="1345"/>
        <v>146</v>
      </c>
      <c r="AL1173" s="14">
        <f t="shared" si="1345"/>
        <v>146</v>
      </c>
      <c r="AM1173" s="14" t="str">
        <f t="shared" si="1282"/>
        <v>Conversamos sobre o consensos ele disse que não sabe se permanecerá, e quanto ao material ele disse que vai ler depois e foi logo me dispensando.</v>
      </c>
      <c r="AN1173" s="14" t="str">
        <f t="shared" si="1283"/>
        <v/>
      </c>
      <c r="AO1173" s="14" t="str">
        <f t="shared" si="1284"/>
        <v/>
      </c>
      <c r="AP1173" s="14" t="str">
        <f t="shared" si="1285"/>
        <v/>
      </c>
      <c r="AQ1173" s="14" t="str">
        <f t="shared" si="1286"/>
        <v/>
      </c>
      <c r="AR1173" s="14" t="str">
        <f t="shared" si="1287"/>
        <v/>
      </c>
    </row>
    <row r="1174" spans="1:44" x14ac:dyDescent="0.25">
      <c r="A1174">
        <v>1</v>
      </c>
      <c r="B1174" t="s">
        <v>28</v>
      </c>
      <c r="C1174">
        <v>391101</v>
      </c>
      <c r="D1174" s="40">
        <v>41404.756249999999</v>
      </c>
      <c r="E1174" s="40">
        <v>41404.758333333302</v>
      </c>
      <c r="F1174" s="40">
        <v>41404.723611111098</v>
      </c>
      <c r="G1174" t="s">
        <v>29</v>
      </c>
      <c r="H1174">
        <v>60000012499939</v>
      </c>
      <c r="I1174" t="s">
        <v>687</v>
      </c>
      <c r="J1174" t="s">
        <v>688</v>
      </c>
      <c r="K1174" t="s">
        <v>32</v>
      </c>
      <c r="L1174">
        <v>3</v>
      </c>
      <c r="M1174" t="s">
        <v>33</v>
      </c>
      <c r="N1174">
        <v>60000015461254</v>
      </c>
      <c r="O1174">
        <v>60000016462695</v>
      </c>
      <c r="P1174">
        <v>140245000001190</v>
      </c>
      <c r="R1174" t="s">
        <v>34</v>
      </c>
      <c r="S1174" t="s">
        <v>35</v>
      </c>
      <c r="T1174" t="s">
        <v>36</v>
      </c>
      <c r="W1174" t="s">
        <v>37</v>
      </c>
      <c r="AC1174" t="s">
        <v>5094</v>
      </c>
      <c r="AD1174" t="s">
        <v>1441</v>
      </c>
      <c r="AE1174" s="14" t="str">
        <f t="shared" si="1323"/>
        <v>Conversamos sobre Kaletra em dose única diária e ele me solicitou o estudo 730.</v>
      </c>
      <c r="AF1174" s="14" t="str">
        <f t="shared" si="1333"/>
        <v>Conversamos sobre Kaletra em dose única diária e ele me solicitou o estudo 730.</v>
      </c>
      <c r="AG1174" s="14">
        <f t="shared" si="1334"/>
        <v>1</v>
      </c>
      <c r="AH1174" s="14">
        <f t="shared" ref="AH1174:AL1174" si="1346">IFERROR(FIND("#",$AF1174,AG1174+1),LEN($AF1174)+1)</f>
        <v>80</v>
      </c>
      <c r="AI1174" s="14">
        <f t="shared" si="1346"/>
        <v>80</v>
      </c>
      <c r="AJ1174" s="14">
        <f t="shared" si="1346"/>
        <v>80</v>
      </c>
      <c r="AK1174" s="14">
        <f t="shared" si="1346"/>
        <v>80</v>
      </c>
      <c r="AL1174" s="14">
        <f t="shared" si="1346"/>
        <v>80</v>
      </c>
      <c r="AM1174" s="14" t="str">
        <f t="shared" si="1282"/>
        <v>Conversamos sobre Kaletra em dose única diária e ele me solicitou o estudo 730.</v>
      </c>
      <c r="AN1174" s="14" t="str">
        <f t="shared" si="1283"/>
        <v/>
      </c>
      <c r="AO1174" s="14" t="str">
        <f t="shared" si="1284"/>
        <v/>
      </c>
      <c r="AP1174" s="14" t="str">
        <f t="shared" si="1285"/>
        <v/>
      </c>
      <c r="AQ1174" s="14" t="str">
        <f t="shared" si="1286"/>
        <v/>
      </c>
      <c r="AR1174" s="14" t="str">
        <f t="shared" si="1287"/>
        <v/>
      </c>
    </row>
    <row r="1175" spans="1:44" x14ac:dyDescent="0.25">
      <c r="A1175">
        <v>1</v>
      </c>
      <c r="B1175" t="s">
        <v>28</v>
      </c>
      <c r="C1175">
        <v>391101</v>
      </c>
      <c r="D1175" s="40">
        <v>41404.46875</v>
      </c>
      <c r="E1175" s="40">
        <v>41404.764583333301</v>
      </c>
      <c r="F1175" s="40">
        <v>41404.723611111098</v>
      </c>
      <c r="G1175" t="s">
        <v>29</v>
      </c>
      <c r="H1175">
        <v>60000012588647</v>
      </c>
      <c r="I1175" t="s">
        <v>741</v>
      </c>
      <c r="J1175" t="s">
        <v>742</v>
      </c>
      <c r="K1175" t="s">
        <v>41</v>
      </c>
      <c r="L1175">
        <v>6</v>
      </c>
      <c r="M1175" t="s">
        <v>33</v>
      </c>
      <c r="N1175">
        <v>60000015461254</v>
      </c>
      <c r="O1175">
        <v>60000016462695</v>
      </c>
      <c r="P1175">
        <v>140245000001208</v>
      </c>
      <c r="R1175" t="s">
        <v>34</v>
      </c>
      <c r="S1175" t="s">
        <v>35</v>
      </c>
      <c r="T1175" t="s">
        <v>36</v>
      </c>
      <c r="W1175" t="s">
        <v>37</v>
      </c>
      <c r="AC1175" t="s">
        <v>5095</v>
      </c>
      <c r="AD1175" t="s">
        <v>1441</v>
      </c>
      <c r="AE1175" s="14" t="str">
        <f t="shared" si="1323"/>
        <v>Mantive o foco do Kaletra em gestantes e adiantei que nosso próximo evento será sobre mulheres e HIV.#MP Convesamos sobre o material de HAND e ela gostou muito e disse que desde a aula do dr. Paulo ela está mais atenta a este fato.</v>
      </c>
      <c r="AF1175" s="14" t="str">
        <f t="shared" si="1333"/>
        <v>Mantive o foco do Kaletra em gestantes e adiantei que nosso próximo evento será sobre mulheres e HIV.#MP Convesamos sobre o material de HAND e ela gostou muito e disse que desde a aula do dr. Paulo ela está mais atenta a este fato.</v>
      </c>
      <c r="AG1175" s="14">
        <f t="shared" si="1334"/>
        <v>102</v>
      </c>
      <c r="AH1175" s="14">
        <f t="shared" ref="AH1175:AL1175" si="1347">IFERROR(FIND("#",$AF1175,AG1175+1),LEN($AF1175)+1)</f>
        <v>232</v>
      </c>
      <c r="AI1175" s="14">
        <f t="shared" si="1347"/>
        <v>232</v>
      </c>
      <c r="AJ1175" s="14">
        <f t="shared" si="1347"/>
        <v>232</v>
      </c>
      <c r="AK1175" s="14">
        <f t="shared" si="1347"/>
        <v>232</v>
      </c>
      <c r="AL1175" s="14">
        <f t="shared" si="1347"/>
        <v>232</v>
      </c>
      <c r="AM1175" s="14" t="str">
        <f t="shared" si="1282"/>
        <v>#MP Convesamos sobre o material de HAND e ela gostou muito e disse que desde a aula do dr. Paulo ela está mais atenta a este fato.</v>
      </c>
      <c r="AN1175" s="14" t="str">
        <f t="shared" si="1283"/>
        <v/>
      </c>
      <c r="AO1175" s="14" t="str">
        <f t="shared" si="1284"/>
        <v/>
      </c>
      <c r="AP1175" s="14" t="str">
        <f t="shared" si="1285"/>
        <v/>
      </c>
      <c r="AQ1175" s="14" t="str">
        <f t="shared" si="1286"/>
        <v/>
      </c>
      <c r="AR1175" s="14" t="str">
        <f t="shared" si="1287"/>
        <v/>
      </c>
    </row>
    <row r="1176" spans="1:44" x14ac:dyDescent="0.25">
      <c r="A1176">
        <v>1</v>
      </c>
      <c r="B1176" t="s">
        <v>28</v>
      </c>
      <c r="C1176">
        <v>391101</v>
      </c>
      <c r="D1176" s="40">
        <v>41403.482638888898</v>
      </c>
      <c r="E1176" s="40">
        <v>41404.754861111098</v>
      </c>
      <c r="F1176" s="40">
        <v>41404.723611111098</v>
      </c>
      <c r="G1176" t="s">
        <v>29</v>
      </c>
      <c r="H1176">
        <v>60000012569879</v>
      </c>
      <c r="I1176" t="s">
        <v>2951</v>
      </c>
      <c r="J1176" t="s">
        <v>2952</v>
      </c>
      <c r="K1176" t="s">
        <v>41</v>
      </c>
      <c r="L1176">
        <v>6</v>
      </c>
      <c r="M1176" t="s">
        <v>33</v>
      </c>
      <c r="N1176">
        <v>60000015461254</v>
      </c>
      <c r="O1176">
        <v>60000016462695</v>
      </c>
      <c r="P1176">
        <v>140245000001181</v>
      </c>
      <c r="R1176" t="s">
        <v>34</v>
      </c>
      <c r="S1176" t="s">
        <v>35</v>
      </c>
      <c r="T1176" t="s">
        <v>36</v>
      </c>
      <c r="W1176" t="s">
        <v>37</v>
      </c>
      <c r="AC1176" t="s">
        <v>5096</v>
      </c>
      <c r="AD1176" t="s">
        <v>1441</v>
      </c>
      <c r="AE1176" s="14" t="str">
        <f t="shared" si="1323"/>
        <v>Conversamos sobre o Kaletra em dose única diária para reduzir a queixa de diarréia .Conversamos sobre o consenso e Kaletra como primeira opção de IP#MP Abordei imaterial HAND e ela gostou muito da forma com que foi colocado o tema.</v>
      </c>
      <c r="AF1176" s="14" t="str">
        <f t="shared" si="1333"/>
        <v>Conversamos sobre o Kaletra em dose única diária para reduzir a queixa de diarréia .Conversamos sobre o consenso e Kaletra como primeira opção de IP#MP Abordei imaterial HAND e ela gostou muito da forma com que foi colocado o tema.</v>
      </c>
      <c r="AG1176" s="14">
        <f t="shared" si="1334"/>
        <v>149</v>
      </c>
      <c r="AH1176" s="14">
        <f t="shared" ref="AH1176:AL1176" si="1348">IFERROR(FIND("#",$AF1176,AG1176+1),LEN($AF1176)+1)</f>
        <v>232</v>
      </c>
      <c r="AI1176" s="14">
        <f t="shared" si="1348"/>
        <v>232</v>
      </c>
      <c r="AJ1176" s="14">
        <f t="shared" si="1348"/>
        <v>232</v>
      </c>
      <c r="AK1176" s="14">
        <f t="shared" si="1348"/>
        <v>232</v>
      </c>
      <c r="AL1176" s="14">
        <f t="shared" si="1348"/>
        <v>232</v>
      </c>
      <c r="AM1176" s="14" t="str">
        <f t="shared" si="1282"/>
        <v>#MP Abordei imaterial HAND e ela gostou muito da forma com que foi colocado o tema.</v>
      </c>
      <c r="AN1176" s="14" t="str">
        <f t="shared" si="1283"/>
        <v/>
      </c>
      <c r="AO1176" s="14" t="str">
        <f t="shared" si="1284"/>
        <v/>
      </c>
      <c r="AP1176" s="14" t="str">
        <f t="shared" si="1285"/>
        <v/>
      </c>
      <c r="AQ1176" s="14" t="str">
        <f t="shared" si="1286"/>
        <v/>
      </c>
      <c r="AR1176" s="14" t="str">
        <f t="shared" si="1287"/>
        <v/>
      </c>
    </row>
    <row r="1177" spans="1:44" x14ac:dyDescent="0.25">
      <c r="A1177">
        <v>1</v>
      </c>
      <c r="B1177" t="s">
        <v>28</v>
      </c>
      <c r="C1177">
        <v>391101</v>
      </c>
      <c r="D1177" s="40">
        <v>41403.458333333299</v>
      </c>
      <c r="E1177" s="40">
        <v>41404.746527777803</v>
      </c>
      <c r="F1177" s="40">
        <v>41404.713194444397</v>
      </c>
      <c r="G1177" t="s">
        <v>29</v>
      </c>
      <c r="H1177">
        <v>60000012416539</v>
      </c>
      <c r="I1177" t="s">
        <v>696</v>
      </c>
      <c r="J1177" t="s">
        <v>697</v>
      </c>
      <c r="K1177" t="s">
        <v>238</v>
      </c>
      <c r="L1177">
        <v>3</v>
      </c>
      <c r="M1177" t="s">
        <v>33</v>
      </c>
      <c r="N1177">
        <v>60000015461254</v>
      </c>
      <c r="O1177">
        <v>60000016462695</v>
      </c>
      <c r="P1177">
        <v>140245000001163</v>
      </c>
      <c r="R1177" t="s">
        <v>34</v>
      </c>
      <c r="S1177" t="s">
        <v>35</v>
      </c>
      <c r="T1177" t="s">
        <v>36</v>
      </c>
      <c r="W1177" t="s">
        <v>37</v>
      </c>
      <c r="AC1177" t="s">
        <v>5097</v>
      </c>
      <c r="AD1177" t="s">
        <v>1441</v>
      </c>
      <c r="AE1177" s="14" t="str">
        <f t="shared" si="1323"/>
        <v>Conversamos sobre o estudo 720 do VA esboroando a potência e durabilidade.</v>
      </c>
      <c r="AF1177" s="14" t="str">
        <f t="shared" si="1333"/>
        <v>Conversamos sobre o estudo 720 do VA esboroando a potência e durabilidade.</v>
      </c>
      <c r="AG1177" s="14">
        <f t="shared" si="1334"/>
        <v>1</v>
      </c>
      <c r="AH1177" s="14">
        <f t="shared" ref="AH1177:AL1177" si="1349">IFERROR(FIND("#",$AF1177,AG1177+1),LEN($AF1177)+1)</f>
        <v>75</v>
      </c>
      <c r="AI1177" s="14">
        <f t="shared" si="1349"/>
        <v>75</v>
      </c>
      <c r="AJ1177" s="14">
        <f t="shared" si="1349"/>
        <v>75</v>
      </c>
      <c r="AK1177" s="14">
        <f t="shared" si="1349"/>
        <v>75</v>
      </c>
      <c r="AL1177" s="14">
        <f t="shared" si="1349"/>
        <v>75</v>
      </c>
      <c r="AM1177" s="14" t="str">
        <f t="shared" si="1282"/>
        <v>Conversamos sobre o estudo 720 do VA esboroando a potência e durabilidade.</v>
      </c>
      <c r="AN1177" s="14" t="str">
        <f t="shared" si="1283"/>
        <v/>
      </c>
      <c r="AO1177" s="14" t="str">
        <f t="shared" si="1284"/>
        <v/>
      </c>
      <c r="AP1177" s="14" t="str">
        <f t="shared" si="1285"/>
        <v/>
      </c>
      <c r="AQ1177" s="14" t="str">
        <f t="shared" si="1286"/>
        <v/>
      </c>
      <c r="AR1177" s="14" t="str">
        <f t="shared" si="1287"/>
        <v/>
      </c>
    </row>
    <row r="1178" spans="1:44" x14ac:dyDescent="0.25">
      <c r="A1178">
        <v>1</v>
      </c>
      <c r="B1178" t="s">
        <v>28</v>
      </c>
      <c r="C1178">
        <v>391101</v>
      </c>
      <c r="D1178" s="40">
        <v>41403.395833333299</v>
      </c>
      <c r="E1178" s="40">
        <v>41404.75</v>
      </c>
      <c r="F1178" s="40">
        <v>41404.713194444397</v>
      </c>
      <c r="G1178" t="s">
        <v>29</v>
      </c>
      <c r="H1178">
        <v>60000017150854</v>
      </c>
      <c r="I1178" t="s">
        <v>2978</v>
      </c>
      <c r="J1178" t="s">
        <v>2979</v>
      </c>
      <c r="K1178" t="s">
        <v>88</v>
      </c>
      <c r="L1178">
        <v>4</v>
      </c>
      <c r="M1178" t="s">
        <v>33</v>
      </c>
      <c r="N1178">
        <v>60000015461254</v>
      </c>
      <c r="O1178">
        <v>60000016462695</v>
      </c>
      <c r="P1178">
        <v>140245000001172</v>
      </c>
      <c r="R1178" t="s">
        <v>34</v>
      </c>
      <c r="S1178" t="s">
        <v>35</v>
      </c>
      <c r="T1178" t="s">
        <v>36</v>
      </c>
      <c r="W1178" t="s">
        <v>37</v>
      </c>
      <c r="AC1178" t="s">
        <v>5098</v>
      </c>
      <c r="AD1178" t="s">
        <v>1441</v>
      </c>
      <c r="AE1178" s="14" t="str">
        <f t="shared" si="1323"/>
        <v>Abordei a permanência do Kaletra como escolha no consenso brasileiro.</v>
      </c>
      <c r="AF1178" s="14" t="str">
        <f t="shared" si="1333"/>
        <v>Abordei a permanência do Kaletra como escolha no consenso brasileiro.</v>
      </c>
      <c r="AG1178" s="14">
        <f t="shared" si="1334"/>
        <v>1</v>
      </c>
      <c r="AH1178" s="14">
        <f t="shared" ref="AH1178:AL1178" si="1350">IFERROR(FIND("#",$AF1178,AG1178+1),LEN($AF1178)+1)</f>
        <v>70</v>
      </c>
      <c r="AI1178" s="14">
        <f t="shared" si="1350"/>
        <v>70</v>
      </c>
      <c r="AJ1178" s="14">
        <f t="shared" si="1350"/>
        <v>70</v>
      </c>
      <c r="AK1178" s="14">
        <f t="shared" si="1350"/>
        <v>70</v>
      </c>
      <c r="AL1178" s="14">
        <f t="shared" si="1350"/>
        <v>70</v>
      </c>
      <c r="AM1178" s="14" t="str">
        <f t="shared" si="1282"/>
        <v>Abordei a permanência do Kaletra como escolha no consenso brasileiro.</v>
      </c>
      <c r="AN1178" s="14" t="str">
        <f t="shared" si="1283"/>
        <v/>
      </c>
      <c r="AO1178" s="14" t="str">
        <f t="shared" si="1284"/>
        <v/>
      </c>
      <c r="AP1178" s="14" t="str">
        <f t="shared" si="1285"/>
        <v/>
      </c>
      <c r="AQ1178" s="14" t="str">
        <f t="shared" si="1286"/>
        <v/>
      </c>
      <c r="AR1178" s="14" t="str">
        <f t="shared" si="1287"/>
        <v/>
      </c>
    </row>
    <row r="1179" spans="1:44" x14ac:dyDescent="0.25">
      <c r="A1179">
        <v>1</v>
      </c>
      <c r="B1179" t="s">
        <v>28</v>
      </c>
      <c r="C1179">
        <v>391101</v>
      </c>
      <c r="D1179" s="40">
        <v>41402.722222222197</v>
      </c>
      <c r="E1179" s="40">
        <v>41404.735416666699</v>
      </c>
      <c r="F1179" s="40">
        <v>41404.713194444397</v>
      </c>
      <c r="G1179" t="s">
        <v>29</v>
      </c>
      <c r="H1179">
        <v>60000012569259</v>
      </c>
      <c r="I1179" t="s">
        <v>756</v>
      </c>
      <c r="J1179" t="s">
        <v>757</v>
      </c>
      <c r="K1179" t="s">
        <v>41</v>
      </c>
      <c r="L1179">
        <v>4</v>
      </c>
      <c r="M1179" t="s">
        <v>33</v>
      </c>
      <c r="N1179">
        <v>60000015461254</v>
      </c>
      <c r="O1179">
        <v>60000016462695</v>
      </c>
      <c r="P1179">
        <v>140245000001136</v>
      </c>
      <c r="R1179" t="s">
        <v>34</v>
      </c>
      <c r="S1179" t="s">
        <v>35</v>
      </c>
      <c r="T1179" t="s">
        <v>36</v>
      </c>
      <c r="W1179" t="s">
        <v>37</v>
      </c>
      <c r="AC1179" t="s">
        <v>5099</v>
      </c>
      <c r="AD1179" t="s">
        <v>1441</v>
      </c>
      <c r="AE1179" s="14" t="str">
        <f t="shared" si="1323"/>
        <v>#MO Conversamos sobre o material de HAND, ele comentou que acha isso tudo muito subjetivo, eu disse a ele que esta é uma comorbidades como toa outra, e o HIV piora esta manifestação, o que o Kaletra faz é apenas tem uma boa penetração e efetividade na redução de CV no líquen, o restoós não sabemos.</v>
      </c>
      <c r="AF1179" s="14" t="str">
        <f t="shared" si="1333"/>
        <v>#MO Conversamos sobre o material de HAND, ele comentou que acha isso tudo muito subjetivo, eu disse a ele que esta é uma comorbidades como toa outra, e o HIV piora esta manifestação, o que o Kaletra faz é apenas tem uma boa penetração e efetividade na redução de CV no líquen, o restoós não sabemos.</v>
      </c>
      <c r="AG1179" s="14">
        <f t="shared" si="1334"/>
        <v>1</v>
      </c>
      <c r="AH1179" s="14">
        <f t="shared" ref="AH1179:AL1179" si="1351">IFERROR(FIND("#",$AF1179,AG1179+1),LEN($AF1179)+1)</f>
        <v>300</v>
      </c>
      <c r="AI1179" s="14">
        <f t="shared" si="1351"/>
        <v>300</v>
      </c>
      <c r="AJ1179" s="14">
        <f t="shared" si="1351"/>
        <v>300</v>
      </c>
      <c r="AK1179" s="14">
        <f t="shared" si="1351"/>
        <v>300</v>
      </c>
      <c r="AL1179" s="14">
        <f t="shared" si="1351"/>
        <v>300</v>
      </c>
      <c r="AM1179" s="14" t="str">
        <f t="shared" si="1282"/>
        <v>#MO Conversamos sobre o material de HAND, ele comentou que acha isso tudo muito subjetivo, eu disse a ele que esta é uma comorbidades como toa outra, e o HIV piora esta manifestação, o que o Kaletra faz é apenas tem uma boa penetração e efetividade na redução de CV no líquen, o restoós não sabemos.</v>
      </c>
      <c r="AN1179" s="14" t="str">
        <f t="shared" si="1283"/>
        <v/>
      </c>
      <c r="AO1179" s="14" t="str">
        <f t="shared" si="1284"/>
        <v/>
      </c>
      <c r="AP1179" s="14" t="str">
        <f t="shared" si="1285"/>
        <v/>
      </c>
      <c r="AQ1179" s="14" t="str">
        <f t="shared" si="1286"/>
        <v/>
      </c>
      <c r="AR1179" s="14" t="str">
        <f t="shared" si="1287"/>
        <v/>
      </c>
    </row>
    <row r="1180" spans="1:44" x14ac:dyDescent="0.25">
      <c r="A1180">
        <v>1</v>
      </c>
      <c r="B1180" t="s">
        <v>28</v>
      </c>
      <c r="C1180">
        <v>391101</v>
      </c>
      <c r="D1180" s="40">
        <v>41402.701388888898</v>
      </c>
      <c r="E1180" s="40">
        <v>41404.743055555598</v>
      </c>
      <c r="F1180" s="40">
        <v>41404.713194444397</v>
      </c>
      <c r="G1180" t="s">
        <v>29</v>
      </c>
      <c r="H1180">
        <v>60000017155462</v>
      </c>
      <c r="I1180" t="s">
        <v>707</v>
      </c>
      <c r="J1180" t="s">
        <v>708</v>
      </c>
      <c r="K1180" t="s">
        <v>41</v>
      </c>
      <c r="L1180">
        <v>6</v>
      </c>
      <c r="M1180" t="s">
        <v>33</v>
      </c>
      <c r="N1180">
        <v>60000015461254</v>
      </c>
      <c r="O1180">
        <v>60000016462695</v>
      </c>
      <c r="P1180">
        <v>140245000001154</v>
      </c>
      <c r="R1180" t="s">
        <v>34</v>
      </c>
      <c r="S1180" t="s">
        <v>35</v>
      </c>
      <c r="T1180" t="s">
        <v>36</v>
      </c>
      <c r="W1180" t="s">
        <v>37</v>
      </c>
      <c r="AC1180" t="s">
        <v>5100</v>
      </c>
      <c r="AD1180" t="s">
        <v>1441</v>
      </c>
      <c r="AE1180" s="14" t="str">
        <f t="shared" si="1323"/>
        <v>Mantive oficio em Kaletra dose única diária, e ela disse que ainda não teve oportunidade de prescrever Kaletra desta forma.#MP Abordei o material sobre HAND e ela disse que o mais importante do Kaletra e a coformulaçao, eu concordei com ela de completei com a ausência de refrigeração poder se tomado com ou sem alimentos e etc.</v>
      </c>
      <c r="AF1180" s="14" t="str">
        <f t="shared" si="1333"/>
        <v>Mantive oficio em Kaletra dose única diária, e ela disse que ainda não teve oportunidade de prescrever Kaletra desta forma.#MP Abordei o material sobre HAND e ela disse que o mais importante do Kaletra e a coformulaçao, eu concordei com ela de completei com a ausência de refrigeração poder se tomado com ou sem alimentos e etc.</v>
      </c>
      <c r="AG1180" s="14">
        <f t="shared" si="1334"/>
        <v>124</v>
      </c>
      <c r="AH1180" s="14">
        <f t="shared" ref="AH1180:AL1180" si="1352">IFERROR(FIND("#",$AF1180,AG1180+1),LEN($AF1180)+1)</f>
        <v>329</v>
      </c>
      <c r="AI1180" s="14">
        <f t="shared" si="1352"/>
        <v>329</v>
      </c>
      <c r="AJ1180" s="14">
        <f t="shared" si="1352"/>
        <v>329</v>
      </c>
      <c r="AK1180" s="14">
        <f t="shared" si="1352"/>
        <v>329</v>
      </c>
      <c r="AL1180" s="14">
        <f t="shared" si="1352"/>
        <v>329</v>
      </c>
      <c r="AM1180" s="14" t="str">
        <f t="shared" si="1282"/>
        <v>#MP Abordei o material sobre HAND e ela disse que o mais importante do Kaletra e a coformulaçao, eu concordei com ela de completei com a ausência de refrigeração poder se tomado com ou sem alimentos e etc.</v>
      </c>
      <c r="AN1180" s="14" t="str">
        <f t="shared" si="1283"/>
        <v/>
      </c>
      <c r="AO1180" s="14" t="str">
        <f t="shared" si="1284"/>
        <v/>
      </c>
      <c r="AP1180" s="14" t="str">
        <f t="shared" si="1285"/>
        <v/>
      </c>
      <c r="AQ1180" s="14" t="str">
        <f t="shared" si="1286"/>
        <v/>
      </c>
      <c r="AR1180" s="14" t="str">
        <f t="shared" si="1287"/>
        <v/>
      </c>
    </row>
    <row r="1181" spans="1:44" x14ac:dyDescent="0.25">
      <c r="A1181">
        <v>1</v>
      </c>
      <c r="B1181" t="s">
        <v>28</v>
      </c>
      <c r="C1181">
        <v>391101</v>
      </c>
      <c r="D1181" s="40">
        <v>41402.652777777803</v>
      </c>
      <c r="E1181" s="40">
        <v>41404.738194444399</v>
      </c>
      <c r="F1181" s="40">
        <v>41404.713194444397</v>
      </c>
      <c r="G1181" t="s">
        <v>29</v>
      </c>
      <c r="H1181">
        <v>60000012470443</v>
      </c>
      <c r="I1181" t="s">
        <v>732</v>
      </c>
      <c r="J1181" t="s">
        <v>733</v>
      </c>
      <c r="K1181" t="s">
        <v>32</v>
      </c>
      <c r="L1181">
        <v>3</v>
      </c>
      <c r="M1181" t="s">
        <v>33</v>
      </c>
      <c r="N1181">
        <v>60000015461254</v>
      </c>
      <c r="O1181">
        <v>60000016462695</v>
      </c>
      <c r="P1181">
        <v>140245000001145</v>
      </c>
      <c r="R1181" t="s">
        <v>34</v>
      </c>
      <c r="S1181" t="s">
        <v>35</v>
      </c>
      <c r="T1181" t="s">
        <v>36</v>
      </c>
      <c r="W1181" t="s">
        <v>37</v>
      </c>
      <c r="AC1181" t="s">
        <v>5101</v>
      </c>
      <c r="AD1181" t="s">
        <v>1441</v>
      </c>
      <c r="AE1181" s="14" t="str">
        <f t="shared" si="1323"/>
        <v>Vista muito rápida novamente,pois ele está sempre cheios de alunos e nos atende no corredor.</v>
      </c>
      <c r="AF1181" s="14" t="str">
        <f t="shared" si="1333"/>
        <v>Vista muito rápida novamente,pois ele está sempre cheios de alunos e nos atende no corredor.</v>
      </c>
      <c r="AG1181" s="14">
        <f t="shared" si="1334"/>
        <v>1</v>
      </c>
      <c r="AH1181" s="14">
        <f t="shared" ref="AH1181:AL1181" si="1353">IFERROR(FIND("#",$AF1181,AG1181+1),LEN($AF1181)+1)</f>
        <v>93</v>
      </c>
      <c r="AI1181" s="14">
        <f t="shared" si="1353"/>
        <v>93</v>
      </c>
      <c r="AJ1181" s="14">
        <f t="shared" si="1353"/>
        <v>93</v>
      </c>
      <c r="AK1181" s="14">
        <f t="shared" si="1353"/>
        <v>93</v>
      </c>
      <c r="AL1181" s="14">
        <f t="shared" si="1353"/>
        <v>93</v>
      </c>
      <c r="AM1181" s="14" t="str">
        <f t="shared" si="1282"/>
        <v>Vista muito rápida novamente,pois ele está sempre cheios de alunos e nos atende no corredor.</v>
      </c>
      <c r="AN1181" s="14" t="str">
        <f t="shared" si="1283"/>
        <v/>
      </c>
      <c r="AO1181" s="14" t="str">
        <f t="shared" si="1284"/>
        <v/>
      </c>
      <c r="AP1181" s="14" t="str">
        <f t="shared" si="1285"/>
        <v/>
      </c>
      <c r="AQ1181" s="14" t="str">
        <f t="shared" si="1286"/>
        <v/>
      </c>
      <c r="AR1181" s="14" t="str">
        <f t="shared" si="1287"/>
        <v/>
      </c>
    </row>
    <row r="1182" spans="1:44" x14ac:dyDescent="0.25">
      <c r="A1182">
        <v>1</v>
      </c>
      <c r="B1182" t="s">
        <v>28</v>
      </c>
      <c r="C1182">
        <v>391101</v>
      </c>
      <c r="D1182" s="40">
        <v>41402.510416666701</v>
      </c>
      <c r="E1182" s="40">
        <v>41404.720833333296</v>
      </c>
      <c r="F1182" s="40">
        <v>41404.690277777801</v>
      </c>
      <c r="G1182" t="s">
        <v>29</v>
      </c>
      <c r="H1182">
        <v>60000012383491</v>
      </c>
      <c r="I1182" t="s">
        <v>718</v>
      </c>
      <c r="J1182" t="s">
        <v>719</v>
      </c>
      <c r="K1182" t="s">
        <v>238</v>
      </c>
      <c r="L1182">
        <v>3</v>
      </c>
      <c r="M1182" t="s">
        <v>33</v>
      </c>
      <c r="N1182">
        <v>60000015461254</v>
      </c>
      <c r="O1182">
        <v>60000016462695</v>
      </c>
      <c r="P1182">
        <v>140245000001127</v>
      </c>
      <c r="R1182" t="s">
        <v>34</v>
      </c>
      <c r="S1182" t="s">
        <v>35</v>
      </c>
      <c r="T1182" t="s">
        <v>36</v>
      </c>
      <c r="W1182" t="s">
        <v>37</v>
      </c>
      <c r="AC1182" t="s">
        <v>5102</v>
      </c>
      <c r="AD1182" t="s">
        <v>1441</v>
      </c>
      <c r="AE1182" s="14" t="str">
        <f t="shared" si="1323"/>
        <v>Conversamos sobre o nosso foco e comentei que não estamos tendo material para direcionado para pediatria, porém estamos sempre presente para qualquer eventualidade.</v>
      </c>
      <c r="AF1182" s="14" t="str">
        <f t="shared" si="1333"/>
        <v>Conversamos sobre o nosso foco e comentei que não estamos tendo material para direcionado para pediatria, porém estamos sempre presente para qualquer eventualidade.</v>
      </c>
      <c r="AG1182" s="14">
        <f t="shared" si="1334"/>
        <v>1</v>
      </c>
      <c r="AH1182" s="14">
        <f t="shared" ref="AH1182:AL1182" si="1354">IFERROR(FIND("#",$AF1182,AG1182+1),LEN($AF1182)+1)</f>
        <v>165</v>
      </c>
      <c r="AI1182" s="14">
        <f t="shared" si="1354"/>
        <v>165</v>
      </c>
      <c r="AJ1182" s="14">
        <f t="shared" si="1354"/>
        <v>165</v>
      </c>
      <c r="AK1182" s="14">
        <f t="shared" si="1354"/>
        <v>165</v>
      </c>
      <c r="AL1182" s="14">
        <f t="shared" si="1354"/>
        <v>165</v>
      </c>
      <c r="AM1182" s="14" t="str">
        <f t="shared" ref="AM1182:AM1245" si="1355">MID($AF1182,AG1182,IF(AG1182=1,AH1182,(AH1182-AG1182)))</f>
        <v>Conversamos sobre o nosso foco e comentei que não estamos tendo material para direcionado para pediatria, porém estamos sempre presente para qualquer eventualidade.</v>
      </c>
      <c r="AN1182" s="14" t="str">
        <f t="shared" ref="AN1182:AN1245" si="1356">IF(AH1182=AI1182,"",MID($AF1182,AH1182,AI1182-AH1182))</f>
        <v/>
      </c>
      <c r="AO1182" s="14" t="str">
        <f t="shared" ref="AO1182:AO1245" si="1357">IF(AI1182=AJ1182,"",MID($AF1182,AI1182,AJ1182-AI1182))</f>
        <v/>
      </c>
      <c r="AP1182" s="14" t="str">
        <f t="shared" ref="AP1182:AP1245" si="1358">IF(AJ1182=AK1182,"",MID($AF1182,AJ1182,AK1182-AJ1182))</f>
        <v/>
      </c>
      <c r="AQ1182" s="14" t="str">
        <f t="shared" ref="AQ1182:AQ1245" si="1359">IF(AK1182=AL1182,"",MID($AF1182,AK1182,AL1182-AK1182))</f>
        <v/>
      </c>
      <c r="AR1182" s="14" t="str">
        <f t="shared" ref="AR1182:AR1245" si="1360">IF(AL1182=AK1182,"",MID($AF1182,AL1182,LEN(AF1182)-AL1182))</f>
        <v/>
      </c>
    </row>
    <row r="1183" spans="1:44" x14ac:dyDescent="0.25">
      <c r="A1183">
        <v>1</v>
      </c>
      <c r="B1183" t="s">
        <v>28</v>
      </c>
      <c r="C1183">
        <v>391101</v>
      </c>
      <c r="D1183" s="40">
        <v>41402.458333333299</v>
      </c>
      <c r="E1183" s="40">
        <v>41404.71875</v>
      </c>
      <c r="F1183" s="40">
        <v>41404.677777777797</v>
      </c>
      <c r="G1183" t="s">
        <v>29</v>
      </c>
      <c r="H1183">
        <v>60000012340567</v>
      </c>
      <c r="I1183" t="s">
        <v>715</v>
      </c>
      <c r="J1183" t="s">
        <v>716</v>
      </c>
      <c r="K1183" t="s">
        <v>238</v>
      </c>
      <c r="L1183">
        <v>3</v>
      </c>
      <c r="M1183" t="s">
        <v>33</v>
      </c>
      <c r="N1183">
        <v>60000015461254</v>
      </c>
      <c r="O1183">
        <v>60000016462695</v>
      </c>
      <c r="P1183">
        <v>140245000001118</v>
      </c>
      <c r="R1183" t="s">
        <v>34</v>
      </c>
      <c r="S1183" t="s">
        <v>35</v>
      </c>
      <c r="T1183" t="s">
        <v>36</v>
      </c>
      <c r="W1183" t="s">
        <v>37</v>
      </c>
      <c r="AC1183" t="s">
        <v>5103</v>
      </c>
      <c r="AD1183" t="s">
        <v>1441</v>
      </c>
      <c r="AE1183" s="14" t="str">
        <f t="shared" si="1323"/>
        <v>Conversamos sobre o estudo 720 do VA mostrando a durabilidade e eficácia do Kaletra a longo prazo.</v>
      </c>
      <c r="AF1183" s="14" t="str">
        <f t="shared" si="1333"/>
        <v>Conversamos sobre o estudo 720 do VA mostrando a durabilidade e eficácia do Kaletra a longo prazo.</v>
      </c>
      <c r="AG1183" s="14">
        <f t="shared" si="1334"/>
        <v>1</v>
      </c>
      <c r="AH1183" s="14">
        <f t="shared" ref="AH1183:AL1183" si="1361">IFERROR(FIND("#",$AF1183,AG1183+1),LEN($AF1183)+1)</f>
        <v>99</v>
      </c>
      <c r="AI1183" s="14">
        <f t="shared" si="1361"/>
        <v>99</v>
      </c>
      <c r="AJ1183" s="14">
        <f t="shared" si="1361"/>
        <v>99</v>
      </c>
      <c r="AK1183" s="14">
        <f t="shared" si="1361"/>
        <v>99</v>
      </c>
      <c r="AL1183" s="14">
        <f t="shared" si="1361"/>
        <v>99</v>
      </c>
      <c r="AM1183" s="14" t="str">
        <f t="shared" si="1355"/>
        <v>Conversamos sobre o estudo 720 do VA mostrando a durabilidade e eficácia do Kaletra a longo prazo.</v>
      </c>
      <c r="AN1183" s="14" t="str">
        <f t="shared" si="1356"/>
        <v/>
      </c>
      <c r="AO1183" s="14" t="str">
        <f t="shared" si="1357"/>
        <v/>
      </c>
      <c r="AP1183" s="14" t="str">
        <f t="shared" si="1358"/>
        <v/>
      </c>
      <c r="AQ1183" s="14" t="str">
        <f t="shared" si="1359"/>
        <v/>
      </c>
      <c r="AR1183" s="14" t="str">
        <f t="shared" si="1360"/>
        <v/>
      </c>
    </row>
    <row r="1184" spans="1:44" x14ac:dyDescent="0.25">
      <c r="A1184">
        <v>1</v>
      </c>
      <c r="B1184" t="s">
        <v>28</v>
      </c>
      <c r="C1184">
        <v>391101</v>
      </c>
      <c r="D1184" s="40">
        <v>41402.357638888898</v>
      </c>
      <c r="E1184" s="40">
        <v>41404.715972222199</v>
      </c>
      <c r="F1184" s="40">
        <v>41404.677777777797</v>
      </c>
      <c r="G1184" t="s">
        <v>29</v>
      </c>
      <c r="H1184">
        <v>60000012580599</v>
      </c>
      <c r="I1184" t="s">
        <v>721</v>
      </c>
      <c r="J1184" t="s">
        <v>722</v>
      </c>
      <c r="K1184" t="s">
        <v>41</v>
      </c>
      <c r="L1184">
        <v>4</v>
      </c>
      <c r="M1184" t="s">
        <v>33</v>
      </c>
      <c r="N1184">
        <v>60000015461254</v>
      </c>
      <c r="O1184">
        <v>60000016462695</v>
      </c>
      <c r="P1184">
        <v>140245000001109</v>
      </c>
      <c r="R1184" t="s">
        <v>34</v>
      </c>
      <c r="S1184" t="s">
        <v>35</v>
      </c>
      <c r="T1184" t="s">
        <v>36</v>
      </c>
      <c r="W1184" t="s">
        <v>37</v>
      </c>
      <c r="AC1184" t="s">
        <v>5104</v>
      </c>
      <c r="AD1184" t="s">
        <v>1441</v>
      </c>
      <c r="AE1184" s="14" t="str">
        <f t="shared" si="1323"/>
        <v>Convesamos rapidamente sobre o material e HAND e ela disse que vai ler depois e conversamos a este respeito.Ele estava com pressa, por isso não me alongueinna visita.</v>
      </c>
      <c r="AF1184" s="14" t="str">
        <f t="shared" si="1333"/>
        <v>Convesamos rapidamente sobre o material e HAND e ela disse que vai ler depois e conversamos a este respeito.Ele estava com pressa, por isso não me alongueinna visita.</v>
      </c>
      <c r="AG1184" s="14">
        <f t="shared" si="1334"/>
        <v>1</v>
      </c>
      <c r="AH1184" s="14">
        <f t="shared" ref="AH1184:AL1184" si="1362">IFERROR(FIND("#",$AF1184,AG1184+1),LEN($AF1184)+1)</f>
        <v>167</v>
      </c>
      <c r="AI1184" s="14">
        <f t="shared" si="1362"/>
        <v>167</v>
      </c>
      <c r="AJ1184" s="14">
        <f t="shared" si="1362"/>
        <v>167</v>
      </c>
      <c r="AK1184" s="14">
        <f t="shared" si="1362"/>
        <v>167</v>
      </c>
      <c r="AL1184" s="14">
        <f t="shared" si="1362"/>
        <v>167</v>
      </c>
      <c r="AM1184" s="14" t="str">
        <f t="shared" si="1355"/>
        <v>Convesamos rapidamente sobre o material e HAND e ela disse que vai ler depois e conversamos a este respeito.Ele estava com pressa, por isso não me alongueinna visita.</v>
      </c>
      <c r="AN1184" s="14" t="str">
        <f t="shared" si="1356"/>
        <v/>
      </c>
      <c r="AO1184" s="14" t="str">
        <f t="shared" si="1357"/>
        <v/>
      </c>
      <c r="AP1184" s="14" t="str">
        <f t="shared" si="1358"/>
        <v/>
      </c>
      <c r="AQ1184" s="14" t="str">
        <f t="shared" si="1359"/>
        <v/>
      </c>
      <c r="AR1184" s="14" t="str">
        <f t="shared" si="1360"/>
        <v/>
      </c>
    </row>
    <row r="1185" spans="1:44" x14ac:dyDescent="0.25">
      <c r="A1185">
        <v>1</v>
      </c>
      <c r="B1185" t="s">
        <v>28</v>
      </c>
      <c r="C1185">
        <v>391101</v>
      </c>
      <c r="D1185" s="40">
        <v>41401.715277777803</v>
      </c>
      <c r="E1185" s="40">
        <v>41403.7902777778</v>
      </c>
      <c r="F1185" s="40">
        <v>41403.855555555601</v>
      </c>
      <c r="G1185" t="s">
        <v>29</v>
      </c>
      <c r="H1185">
        <v>60000012588651</v>
      </c>
      <c r="I1185" t="s">
        <v>747</v>
      </c>
      <c r="J1185" t="s">
        <v>748</v>
      </c>
      <c r="K1185" t="s">
        <v>41</v>
      </c>
      <c r="L1185">
        <v>6</v>
      </c>
      <c r="M1185" t="s">
        <v>33</v>
      </c>
      <c r="N1185">
        <v>60000015461254</v>
      </c>
      <c r="O1185">
        <v>60000016462695</v>
      </c>
      <c r="P1185">
        <v>140245000001082</v>
      </c>
      <c r="R1185" t="s">
        <v>34</v>
      </c>
      <c r="S1185" t="s">
        <v>35</v>
      </c>
      <c r="T1185" t="s">
        <v>36</v>
      </c>
      <c r="W1185" t="s">
        <v>37</v>
      </c>
      <c r="AC1185" t="s">
        <v>5105</v>
      </c>
      <c r="AD1185" t="s">
        <v>1441</v>
      </c>
      <c r="AE1185" s="14" t="str">
        <f t="shared" si="1323"/>
        <v>Conversamos sobre o novo consenso, e sobre se prescrever Kaletra em dose única diária.#MP Abordei os aspectos das HANDS conforme o materialmente ciclo, e percebi que ela se interessou muito na parte de diagnóstico.</v>
      </c>
      <c r="AF1185" s="14" t="str">
        <f t="shared" si="1333"/>
        <v>Conversamos sobre o novo consenso, e sobre se prescrever Kaletra em dose única diária.#MP Abordei os aspectos das HANDS conforme o materialmente ciclo, e percebi que ela se interessou muito na parte de diagnóstico.</v>
      </c>
      <c r="AG1185" s="14">
        <f t="shared" si="1334"/>
        <v>87</v>
      </c>
      <c r="AH1185" s="14">
        <f t="shared" ref="AH1185:AL1185" si="1363">IFERROR(FIND("#",$AF1185,AG1185+1),LEN($AF1185)+1)</f>
        <v>215</v>
      </c>
      <c r="AI1185" s="14">
        <f t="shared" si="1363"/>
        <v>215</v>
      </c>
      <c r="AJ1185" s="14">
        <f t="shared" si="1363"/>
        <v>215</v>
      </c>
      <c r="AK1185" s="14">
        <f t="shared" si="1363"/>
        <v>215</v>
      </c>
      <c r="AL1185" s="14">
        <f t="shared" si="1363"/>
        <v>215</v>
      </c>
      <c r="AM1185" s="14" t="str">
        <f t="shared" si="1355"/>
        <v>#MP Abordei os aspectos das HANDS conforme o materialmente ciclo, e percebi que ela se interessou muito na parte de diagnóstico.</v>
      </c>
      <c r="AN1185" s="14" t="str">
        <f t="shared" si="1356"/>
        <v/>
      </c>
      <c r="AO1185" s="14" t="str">
        <f t="shared" si="1357"/>
        <v/>
      </c>
      <c r="AP1185" s="14" t="str">
        <f t="shared" si="1358"/>
        <v/>
      </c>
      <c r="AQ1185" s="14" t="str">
        <f t="shared" si="1359"/>
        <v/>
      </c>
      <c r="AR1185" s="14" t="str">
        <f t="shared" si="1360"/>
        <v/>
      </c>
    </row>
    <row r="1186" spans="1:44" x14ac:dyDescent="0.25">
      <c r="A1186">
        <v>1</v>
      </c>
      <c r="B1186" t="s">
        <v>28</v>
      </c>
      <c r="C1186">
        <v>391101</v>
      </c>
      <c r="D1186" s="40">
        <v>41401.604166666701</v>
      </c>
      <c r="E1186" s="40">
        <v>41403.776388888902</v>
      </c>
      <c r="F1186" s="40">
        <v>41403.743055555598</v>
      </c>
      <c r="G1186" t="s">
        <v>29</v>
      </c>
      <c r="H1186">
        <v>60000012375799</v>
      </c>
      <c r="I1186" t="s">
        <v>690</v>
      </c>
      <c r="J1186" t="s">
        <v>691</v>
      </c>
      <c r="K1186" t="s">
        <v>32</v>
      </c>
      <c r="L1186">
        <v>6</v>
      </c>
      <c r="M1186" t="s">
        <v>33</v>
      </c>
      <c r="N1186">
        <v>60000015461254</v>
      </c>
      <c r="O1186">
        <v>60000016462695</v>
      </c>
      <c r="P1186">
        <v>140245000001055</v>
      </c>
      <c r="R1186" t="s">
        <v>34</v>
      </c>
      <c r="S1186" t="s">
        <v>35</v>
      </c>
      <c r="T1186" t="s">
        <v>36</v>
      </c>
      <c r="W1186" t="s">
        <v>37</v>
      </c>
      <c r="AC1186" t="s">
        <v>5106</v>
      </c>
      <c r="AD1186" t="s">
        <v>1441</v>
      </c>
      <c r="AE1186" s="14" t="str">
        <f t="shared" si="1323"/>
        <v>#MP Conversamos sobre o material de HAND, e ele disse que gostou muito da forma em que foi disposto no material.</v>
      </c>
      <c r="AF1186" s="14" t="str">
        <f t="shared" si="1333"/>
        <v>#MP Conversamos sobre o material de HAND, e ele disse que gostou muito da forma em que foi disposto no material.</v>
      </c>
      <c r="AG1186" s="14">
        <f t="shared" si="1334"/>
        <v>1</v>
      </c>
      <c r="AH1186" s="14">
        <f t="shared" ref="AH1186:AL1186" si="1364">IFERROR(FIND("#",$AF1186,AG1186+1),LEN($AF1186)+1)</f>
        <v>113</v>
      </c>
      <c r="AI1186" s="14">
        <f t="shared" si="1364"/>
        <v>113</v>
      </c>
      <c r="AJ1186" s="14">
        <f t="shared" si="1364"/>
        <v>113</v>
      </c>
      <c r="AK1186" s="14">
        <f t="shared" si="1364"/>
        <v>113</v>
      </c>
      <c r="AL1186" s="14">
        <f t="shared" si="1364"/>
        <v>113</v>
      </c>
      <c r="AM1186" s="14" t="str">
        <f t="shared" si="1355"/>
        <v>#MP Conversamos sobre o material de HAND, e ele disse que gostou muito da forma em que foi disposto no material.</v>
      </c>
      <c r="AN1186" s="14" t="str">
        <f t="shared" si="1356"/>
        <v/>
      </c>
      <c r="AO1186" s="14" t="str">
        <f t="shared" si="1357"/>
        <v/>
      </c>
      <c r="AP1186" s="14" t="str">
        <f t="shared" si="1358"/>
        <v/>
      </c>
      <c r="AQ1186" s="14" t="str">
        <f t="shared" si="1359"/>
        <v/>
      </c>
      <c r="AR1186" s="14" t="str">
        <f t="shared" si="1360"/>
        <v/>
      </c>
    </row>
    <row r="1187" spans="1:44" x14ac:dyDescent="0.25">
      <c r="A1187">
        <v>1</v>
      </c>
      <c r="B1187" t="s">
        <v>28</v>
      </c>
      <c r="C1187">
        <v>391101</v>
      </c>
      <c r="D1187" s="40">
        <v>41401.5625</v>
      </c>
      <c r="E1187" s="40">
        <v>41403.904166666704</v>
      </c>
      <c r="F1187" s="40">
        <v>41403.865277777797</v>
      </c>
      <c r="G1187" t="s">
        <v>29</v>
      </c>
      <c r="H1187">
        <v>60000012416775</v>
      </c>
      <c r="I1187" t="s">
        <v>712</v>
      </c>
      <c r="J1187" t="s">
        <v>713</v>
      </c>
      <c r="K1187" t="s">
        <v>41</v>
      </c>
      <c r="L1187">
        <v>4</v>
      </c>
      <c r="M1187" t="s">
        <v>33</v>
      </c>
      <c r="N1187">
        <v>60000015461254</v>
      </c>
      <c r="O1187">
        <v>60000016462695</v>
      </c>
      <c r="P1187">
        <v>140245000001091</v>
      </c>
      <c r="R1187" t="s">
        <v>34</v>
      </c>
      <c r="S1187" t="s">
        <v>35</v>
      </c>
      <c r="T1187" t="s">
        <v>36</v>
      </c>
      <c r="W1187" t="s">
        <v>37</v>
      </c>
      <c r="AC1187" t="s">
        <v>5107</v>
      </c>
      <c r="AD1187" t="s">
        <v>1441</v>
      </c>
      <c r="AE1187" s="14" t="str">
        <f t="shared" si="1323"/>
        <v>Disse que sairá do SAE de contagem e vi para o HEM, solicitou que eu continuasse a visitada na DIP.#MP Abordei o material de HAND, enfatizando na penetração do Kaletra no SNC.</v>
      </c>
      <c r="AF1187" s="14" t="str">
        <f t="shared" si="1333"/>
        <v>Disse que sairá do SAE de contagem e vi para o HEM, solicitou que eu continuasse a visitada na DIP.#MP Abordei o material de HAND, enfatizando na penetração do Kaletra no SNC.</v>
      </c>
      <c r="AG1187" s="14">
        <f t="shared" si="1334"/>
        <v>100</v>
      </c>
      <c r="AH1187" s="14">
        <f t="shared" ref="AH1187:AL1187" si="1365">IFERROR(FIND("#",$AF1187,AG1187+1),LEN($AF1187)+1)</f>
        <v>176</v>
      </c>
      <c r="AI1187" s="14">
        <f t="shared" si="1365"/>
        <v>176</v>
      </c>
      <c r="AJ1187" s="14">
        <f t="shared" si="1365"/>
        <v>176</v>
      </c>
      <c r="AK1187" s="14">
        <f t="shared" si="1365"/>
        <v>176</v>
      </c>
      <c r="AL1187" s="14">
        <f t="shared" si="1365"/>
        <v>176</v>
      </c>
      <c r="AM1187" s="14" t="str">
        <f t="shared" si="1355"/>
        <v>#MP Abordei o material de HAND, enfatizando na penetração do Kaletra no SNC.</v>
      </c>
      <c r="AN1187" s="14" t="str">
        <f t="shared" si="1356"/>
        <v/>
      </c>
      <c r="AO1187" s="14" t="str">
        <f t="shared" si="1357"/>
        <v/>
      </c>
      <c r="AP1187" s="14" t="str">
        <f t="shared" si="1358"/>
        <v/>
      </c>
      <c r="AQ1187" s="14" t="str">
        <f t="shared" si="1359"/>
        <v/>
      </c>
      <c r="AR1187" s="14" t="str">
        <f t="shared" si="1360"/>
        <v/>
      </c>
    </row>
    <row r="1188" spans="1:44" x14ac:dyDescent="0.25">
      <c r="A1188">
        <v>1</v>
      </c>
      <c r="B1188" t="s">
        <v>28</v>
      </c>
      <c r="C1188">
        <v>391101</v>
      </c>
      <c r="D1188" s="40">
        <v>41401.461805555598</v>
      </c>
      <c r="E1188" s="40">
        <v>41403.786111111098</v>
      </c>
      <c r="F1188" s="40">
        <v>41403.855555555601</v>
      </c>
      <c r="G1188" t="s">
        <v>29</v>
      </c>
      <c r="H1188">
        <v>60000012330779</v>
      </c>
      <c r="I1188" t="s">
        <v>750</v>
      </c>
      <c r="J1188" t="s">
        <v>751</v>
      </c>
      <c r="K1188" t="s">
        <v>238</v>
      </c>
      <c r="L1188">
        <v>3</v>
      </c>
      <c r="M1188" t="s">
        <v>33</v>
      </c>
      <c r="N1188">
        <v>60000015461254</v>
      </c>
      <c r="O1188">
        <v>60000016462695</v>
      </c>
      <c r="P1188">
        <v>140245000001073</v>
      </c>
      <c r="R1188" t="s">
        <v>34</v>
      </c>
      <c r="S1188" t="s">
        <v>35</v>
      </c>
      <c r="T1188" t="s">
        <v>36</v>
      </c>
      <c r="W1188" t="s">
        <v>176</v>
      </c>
      <c r="AC1188" t="s">
        <v>5108</v>
      </c>
      <c r="AD1188" t="s">
        <v>1441</v>
      </c>
      <c r="AE1188" s="14" t="str">
        <f t="shared" si="1323"/>
        <v>Conversamos sobre a potência do Kaletra com o auxilio do VA na pg do estudo 720.</v>
      </c>
      <c r="AF1188" s="14" t="str">
        <f t="shared" si="1333"/>
        <v>Conversamos sobre a potência do Kaletra com o auxilio do VA na pg do estudo 720.</v>
      </c>
      <c r="AG1188" s="14">
        <f t="shared" si="1334"/>
        <v>1</v>
      </c>
      <c r="AH1188" s="14">
        <f t="shared" ref="AH1188:AL1188" si="1366">IFERROR(FIND("#",$AF1188,AG1188+1),LEN($AF1188)+1)</f>
        <v>81</v>
      </c>
      <c r="AI1188" s="14">
        <f t="shared" si="1366"/>
        <v>81</v>
      </c>
      <c r="AJ1188" s="14">
        <f t="shared" si="1366"/>
        <v>81</v>
      </c>
      <c r="AK1188" s="14">
        <f t="shared" si="1366"/>
        <v>81</v>
      </c>
      <c r="AL1188" s="14">
        <f t="shared" si="1366"/>
        <v>81</v>
      </c>
      <c r="AM1188" s="14" t="str">
        <f t="shared" si="1355"/>
        <v>Conversamos sobre a potência do Kaletra com o auxilio do VA na pg do estudo 720.</v>
      </c>
      <c r="AN1188" s="14" t="str">
        <f t="shared" si="1356"/>
        <v/>
      </c>
      <c r="AO1188" s="14" t="str">
        <f t="shared" si="1357"/>
        <v/>
      </c>
      <c r="AP1188" s="14" t="str">
        <f t="shared" si="1358"/>
        <v/>
      </c>
      <c r="AQ1188" s="14" t="str">
        <f t="shared" si="1359"/>
        <v/>
      </c>
      <c r="AR1188" s="14" t="str">
        <f t="shared" si="1360"/>
        <v/>
      </c>
    </row>
    <row r="1189" spans="1:44" x14ac:dyDescent="0.25">
      <c r="A1189">
        <v>1</v>
      </c>
      <c r="B1189" t="s">
        <v>28</v>
      </c>
      <c r="C1189">
        <v>391101</v>
      </c>
      <c r="D1189" s="40">
        <v>41401.444444444402</v>
      </c>
      <c r="E1189" s="40">
        <v>41403.90625</v>
      </c>
      <c r="F1189" s="40">
        <v>41403.865277777797</v>
      </c>
      <c r="G1189" t="s">
        <v>29</v>
      </c>
      <c r="H1189">
        <v>60000012380307</v>
      </c>
      <c r="I1189" t="s">
        <v>699</v>
      </c>
      <c r="J1189" t="s">
        <v>700</v>
      </c>
      <c r="K1189" t="s">
        <v>238</v>
      </c>
      <c r="L1189">
        <v>3</v>
      </c>
      <c r="M1189" t="s">
        <v>33</v>
      </c>
      <c r="N1189">
        <v>60000015461254</v>
      </c>
      <c r="O1189">
        <v>60000016462695</v>
      </c>
      <c r="P1189">
        <v>140245000001100</v>
      </c>
      <c r="R1189" t="s">
        <v>34</v>
      </c>
      <c r="S1189" t="s">
        <v>35</v>
      </c>
      <c r="T1189" t="s">
        <v>36</v>
      </c>
      <c r="W1189" t="s">
        <v>176</v>
      </c>
      <c r="AC1189" t="s">
        <v>5109</v>
      </c>
      <c r="AD1189" t="s">
        <v>1441</v>
      </c>
      <c r="AE1189" s="14" t="str">
        <f t="shared" si="1323"/>
        <v>Conversamos sobre os resultados virológicos do Kaletra no estudo 720.</v>
      </c>
      <c r="AF1189" s="14" t="str">
        <f t="shared" si="1333"/>
        <v>Conversamos sobre os resultados virológicos do Kaletra no estudo 720.</v>
      </c>
      <c r="AG1189" s="14">
        <f t="shared" si="1334"/>
        <v>1</v>
      </c>
      <c r="AH1189" s="14">
        <f t="shared" ref="AH1189:AL1189" si="1367">IFERROR(FIND("#",$AF1189,AG1189+1),LEN($AF1189)+1)</f>
        <v>70</v>
      </c>
      <c r="AI1189" s="14">
        <f t="shared" si="1367"/>
        <v>70</v>
      </c>
      <c r="AJ1189" s="14">
        <f t="shared" si="1367"/>
        <v>70</v>
      </c>
      <c r="AK1189" s="14">
        <f t="shared" si="1367"/>
        <v>70</v>
      </c>
      <c r="AL1189" s="14">
        <f t="shared" si="1367"/>
        <v>70</v>
      </c>
      <c r="AM1189" s="14" t="str">
        <f t="shared" si="1355"/>
        <v>Conversamos sobre os resultados virológicos do Kaletra no estudo 720.</v>
      </c>
      <c r="AN1189" s="14" t="str">
        <f t="shared" si="1356"/>
        <v/>
      </c>
      <c r="AO1189" s="14" t="str">
        <f t="shared" si="1357"/>
        <v/>
      </c>
      <c r="AP1189" s="14" t="str">
        <f t="shared" si="1358"/>
        <v/>
      </c>
      <c r="AQ1189" s="14" t="str">
        <f t="shared" si="1359"/>
        <v/>
      </c>
      <c r="AR1189" s="14" t="str">
        <f t="shared" si="1360"/>
        <v/>
      </c>
    </row>
    <row r="1190" spans="1:44" x14ac:dyDescent="0.25">
      <c r="A1190">
        <v>1</v>
      </c>
      <c r="B1190" t="s">
        <v>28</v>
      </c>
      <c r="C1190">
        <v>391101</v>
      </c>
      <c r="D1190" s="40">
        <v>41401.399305555598</v>
      </c>
      <c r="E1190" s="40">
        <v>41403.781944444403</v>
      </c>
      <c r="F1190" s="40">
        <v>41403.743055555598</v>
      </c>
      <c r="G1190" t="s">
        <v>29</v>
      </c>
      <c r="H1190">
        <v>60000017151018</v>
      </c>
      <c r="I1190" t="s">
        <v>2954</v>
      </c>
      <c r="J1190" t="s">
        <v>2955</v>
      </c>
      <c r="K1190" t="s">
        <v>41</v>
      </c>
      <c r="L1190">
        <v>4</v>
      </c>
      <c r="M1190" t="s">
        <v>33</v>
      </c>
      <c r="N1190">
        <v>60000015461254</v>
      </c>
      <c r="O1190">
        <v>60000016462695</v>
      </c>
      <c r="P1190">
        <v>140245000001064</v>
      </c>
      <c r="R1190" t="s">
        <v>34</v>
      </c>
      <c r="S1190" t="s">
        <v>35</v>
      </c>
      <c r="T1190" t="s">
        <v>36</v>
      </c>
      <c r="W1190" t="s">
        <v>37</v>
      </c>
      <c r="AC1190" t="s">
        <v>5110</v>
      </c>
      <c r="AD1190" t="s">
        <v>1441</v>
      </c>
      <c r="AE1190" s="14" t="str">
        <f t="shared" si="1323"/>
        <v>#MP Apresentei o material de HAND e ela achou interessante, mas disse que ainda não da para fazer os testes psicomotores na consulta, porém ficara mais atento aos sinais de deficit cognitivos.</v>
      </c>
      <c r="AF1190" s="14" t="str">
        <f t="shared" si="1333"/>
        <v>#MP Apresentei o material de HAND e ela achou interessante, mas disse que ainda não da para fazer os testes psicomotores na consulta, porém ficara mais atento aos sinais de deficit cognitivos.</v>
      </c>
      <c r="AG1190" s="14">
        <f t="shared" si="1334"/>
        <v>1</v>
      </c>
      <c r="AH1190" s="14">
        <f t="shared" ref="AH1190:AL1190" si="1368">IFERROR(FIND("#",$AF1190,AG1190+1),LEN($AF1190)+1)</f>
        <v>193</v>
      </c>
      <c r="AI1190" s="14">
        <f t="shared" si="1368"/>
        <v>193</v>
      </c>
      <c r="AJ1190" s="14">
        <f t="shared" si="1368"/>
        <v>193</v>
      </c>
      <c r="AK1190" s="14">
        <f t="shared" si="1368"/>
        <v>193</v>
      </c>
      <c r="AL1190" s="14">
        <f t="shared" si="1368"/>
        <v>193</v>
      </c>
      <c r="AM1190" s="14" t="str">
        <f t="shared" si="1355"/>
        <v>#MP Apresentei o material de HAND e ela achou interessante, mas disse que ainda não da para fazer os testes psicomotores na consulta, porém ficara mais atento aos sinais de deficit cognitivos.</v>
      </c>
      <c r="AN1190" s="14" t="str">
        <f t="shared" si="1356"/>
        <v/>
      </c>
      <c r="AO1190" s="14" t="str">
        <f t="shared" si="1357"/>
        <v/>
      </c>
      <c r="AP1190" s="14" t="str">
        <f t="shared" si="1358"/>
        <v/>
      </c>
      <c r="AQ1190" s="14" t="str">
        <f t="shared" si="1359"/>
        <v/>
      </c>
      <c r="AR1190" s="14" t="str">
        <f t="shared" si="1360"/>
        <v/>
      </c>
    </row>
    <row r="1191" spans="1:44" x14ac:dyDescent="0.25">
      <c r="A1191">
        <v>1</v>
      </c>
      <c r="B1191" t="s">
        <v>28</v>
      </c>
      <c r="C1191">
        <v>391101</v>
      </c>
      <c r="D1191" s="40">
        <v>41400.708333333299</v>
      </c>
      <c r="E1191" s="40">
        <v>41402.002777777801</v>
      </c>
      <c r="F1191" s="40">
        <v>41402.662499999999</v>
      </c>
      <c r="G1191" t="s">
        <v>29</v>
      </c>
      <c r="H1191">
        <v>60000012558515</v>
      </c>
      <c r="I1191" t="s">
        <v>738</v>
      </c>
      <c r="J1191" t="s">
        <v>739</v>
      </c>
      <c r="K1191" t="s">
        <v>32</v>
      </c>
      <c r="L1191">
        <v>6</v>
      </c>
      <c r="M1191" t="s">
        <v>33</v>
      </c>
      <c r="N1191">
        <v>60000015461254</v>
      </c>
      <c r="O1191">
        <v>60000016462695</v>
      </c>
      <c r="P1191">
        <v>140245000001046</v>
      </c>
      <c r="R1191" t="s">
        <v>34</v>
      </c>
      <c r="S1191" t="s">
        <v>35</v>
      </c>
      <c r="T1191" t="s">
        <v>36</v>
      </c>
      <c r="W1191" t="s">
        <v>37</v>
      </c>
      <c r="AC1191" t="s">
        <v>5111</v>
      </c>
      <c r="AD1191" t="s">
        <v>1441</v>
      </c>
      <c r="AE1191" s="14" t="str">
        <f t="shared" si="1323"/>
        <v>Conversamos muito sobre o nosso evento Athus de vitória, o qual ele não pode participar, e ele comentou em especial que é muito a favor de gênio para inicio de terapia. Abordei Kaletra em dose única diária e ele disse que nao vê nessecidade para isso, pois seus pacientes são aderentes e pouco se queixam de diarréia. Por fim conversamos sobre o material do ciclo, o qualmele elogiou muitos forma com que o Dr. Vidal expõe o tema.</v>
      </c>
      <c r="AF1191" s="14" t="str">
        <f t="shared" si="1333"/>
        <v>Conversamos muito sobre o nosso evento Athus de vitória, o qual ele não pode participar, e ele comentou em especial que é muito a favor de gênio para inicio de terapia. Abordei Kaletra em dose única diária e ele disse que nao vê nessecidade para isso, pois seus pacientes são aderentes e pouco se queixam de diarréia. Por fim conversamos sobre o material do ciclo, o qualmele elogiou muitos forma com que o Dr. Vidal expõe o tema.</v>
      </c>
      <c r="AG1191" s="14">
        <f t="shared" si="1334"/>
        <v>1</v>
      </c>
      <c r="AH1191" s="14">
        <f t="shared" ref="AH1191:AL1191" si="1369">IFERROR(FIND("#",$AF1191,AG1191+1),LEN($AF1191)+1)</f>
        <v>431</v>
      </c>
      <c r="AI1191" s="14">
        <f t="shared" si="1369"/>
        <v>431</v>
      </c>
      <c r="AJ1191" s="14">
        <f t="shared" si="1369"/>
        <v>431</v>
      </c>
      <c r="AK1191" s="14">
        <f t="shared" si="1369"/>
        <v>431</v>
      </c>
      <c r="AL1191" s="14">
        <f t="shared" si="1369"/>
        <v>431</v>
      </c>
      <c r="AM1191" s="14" t="str">
        <f t="shared" si="1355"/>
        <v>Conversamos muito sobre o nosso evento Athus de vitória, o qual ele não pode participar, e ele comentou em especial que é muito a favor de gênio para inicio de terapia. Abordei Kaletra em dose única diária e ele disse que nao vê nessecidade para isso, pois seus pacientes são aderentes e pouco se queixam de diarréia. Por fim conversamos sobre o material do ciclo, o qualmele elogiou muitos forma com que o Dr. Vidal expõe o tema.</v>
      </c>
      <c r="AN1191" s="14" t="str">
        <f t="shared" si="1356"/>
        <v/>
      </c>
      <c r="AO1191" s="14" t="str">
        <f t="shared" si="1357"/>
        <v/>
      </c>
      <c r="AP1191" s="14" t="str">
        <f t="shared" si="1358"/>
        <v/>
      </c>
      <c r="AQ1191" s="14" t="str">
        <f t="shared" si="1359"/>
        <v/>
      </c>
      <c r="AR1191" s="14" t="str">
        <f t="shared" si="1360"/>
        <v/>
      </c>
    </row>
    <row r="1192" spans="1:44" x14ac:dyDescent="0.25">
      <c r="A1192">
        <v>1</v>
      </c>
      <c r="B1192" t="s">
        <v>28</v>
      </c>
      <c r="C1192">
        <v>391101</v>
      </c>
      <c r="D1192" s="40">
        <v>41400.652777777803</v>
      </c>
      <c r="E1192" s="40">
        <v>41401.996527777803</v>
      </c>
      <c r="F1192" s="40">
        <v>41402.662499999999</v>
      </c>
      <c r="G1192" t="s">
        <v>29</v>
      </c>
      <c r="H1192">
        <v>60000012474159</v>
      </c>
      <c r="I1192" t="s">
        <v>759</v>
      </c>
      <c r="J1192" t="s">
        <v>760</v>
      </c>
      <c r="K1192" t="s">
        <v>32</v>
      </c>
      <c r="L1192">
        <v>6</v>
      </c>
      <c r="M1192" t="s">
        <v>33</v>
      </c>
      <c r="N1192">
        <v>60000015461254</v>
      </c>
      <c r="O1192">
        <v>60000016462695</v>
      </c>
      <c r="P1192">
        <v>140245000001037</v>
      </c>
      <c r="R1192" t="s">
        <v>34</v>
      </c>
      <c r="S1192" t="s">
        <v>35</v>
      </c>
      <c r="T1192" t="s">
        <v>36</v>
      </c>
      <c r="W1192" t="s">
        <v>37</v>
      </c>
      <c r="AC1192" t="s">
        <v>5112</v>
      </c>
      <c r="AD1192" t="s">
        <v>1441</v>
      </c>
      <c r="AE1192" s="14" t="str">
        <f t="shared" si="1323"/>
        <v>Abordei o VA em adesão, focando em Kaletra uma vez ao dia, e isso fez diferença, pois ela ainda não tinha parado para pensar desta forma, apesar de sempre ser dito.#MP Conversamos sobre as alterações neurocognitivas associados ao HIV e evidenciei as tabelas de classificação de HAND e a de CPE. Ela gostou muito e disse que Kaletra continua sendo seu ip preferencial para inicio de terapia.</v>
      </c>
      <c r="AF1192" s="14" t="str">
        <f t="shared" si="1333"/>
        <v>Abordei o VA em adesão, focando em Kaletra uma vez ao dia, e isso fez diferença, pois ela ainda não tinha parado para pensar desta forma, apesar de sempre ser dito.#MP Conversamos sobre as alterações neurocognitivas associados ao HIV e evidenciei as tabelas de classificação de HAND e a de CPE. Ela gostou muito e disse que Kaletra continua sendo seu ip preferencial para inicio de terapia.</v>
      </c>
      <c r="AG1192" s="14">
        <f t="shared" si="1334"/>
        <v>165</v>
      </c>
      <c r="AH1192" s="14">
        <f t="shared" ref="AH1192:AL1192" si="1370">IFERROR(FIND("#",$AF1192,AG1192+1),LEN($AF1192)+1)</f>
        <v>391</v>
      </c>
      <c r="AI1192" s="14">
        <f t="shared" si="1370"/>
        <v>391</v>
      </c>
      <c r="AJ1192" s="14">
        <f t="shared" si="1370"/>
        <v>391</v>
      </c>
      <c r="AK1192" s="14">
        <f t="shared" si="1370"/>
        <v>391</v>
      </c>
      <c r="AL1192" s="14">
        <f t="shared" si="1370"/>
        <v>391</v>
      </c>
      <c r="AM1192" s="14" t="str">
        <f t="shared" si="1355"/>
        <v>#MP Conversamos sobre as alterações neurocognitivas associados ao HIV e evidenciei as tabelas de classificação de HAND e a de CPE. Ela gostou muito e disse que Kaletra continua sendo seu ip preferencial para inicio de terapia.</v>
      </c>
      <c r="AN1192" s="14" t="str">
        <f t="shared" si="1356"/>
        <v/>
      </c>
      <c r="AO1192" s="14" t="str">
        <f t="shared" si="1357"/>
        <v/>
      </c>
      <c r="AP1192" s="14" t="str">
        <f t="shared" si="1358"/>
        <v/>
      </c>
      <c r="AQ1192" s="14" t="str">
        <f t="shared" si="1359"/>
        <v/>
      </c>
      <c r="AR1192" s="14" t="str">
        <f t="shared" si="1360"/>
        <v/>
      </c>
    </row>
    <row r="1193" spans="1:44" x14ac:dyDescent="0.25">
      <c r="A1193">
        <v>1</v>
      </c>
      <c r="B1193" t="s">
        <v>28</v>
      </c>
      <c r="C1193">
        <v>391101</v>
      </c>
      <c r="D1193" s="40">
        <v>41400.5</v>
      </c>
      <c r="E1193" s="40">
        <v>41401.987500000003</v>
      </c>
      <c r="F1193" s="40">
        <v>41401.952083333301</v>
      </c>
      <c r="G1193" t="s">
        <v>29</v>
      </c>
      <c r="H1193">
        <v>60000012383615</v>
      </c>
      <c r="I1193" t="s">
        <v>735</v>
      </c>
      <c r="J1193" t="s">
        <v>736</v>
      </c>
      <c r="K1193" t="s">
        <v>32</v>
      </c>
      <c r="L1193">
        <v>6</v>
      </c>
      <c r="M1193" t="s">
        <v>33</v>
      </c>
      <c r="N1193">
        <v>60000015461254</v>
      </c>
      <c r="O1193">
        <v>60000016462695</v>
      </c>
      <c r="P1193">
        <v>140245000001028</v>
      </c>
      <c r="R1193" t="s">
        <v>34</v>
      </c>
      <c r="S1193" t="s">
        <v>35</v>
      </c>
      <c r="T1193" t="s">
        <v>36</v>
      </c>
      <c r="W1193" t="s">
        <v>37</v>
      </c>
      <c r="AC1193" t="s">
        <v>5113</v>
      </c>
      <c r="AD1193" t="s">
        <v>1441</v>
      </c>
      <c r="AE1193" s="14" t="str">
        <f t="shared" si="1323"/>
        <v>Iniciei a visita falando de Kaletra em dose única diária a noite para reduzir os efeitos adversos gástro intestinais.#MP conversamos sobre o material do ciclo e ele disse que está muito interessante nossa seqüência de matérias sobre comorbidades.</v>
      </c>
      <c r="AF1193" s="14" t="str">
        <f t="shared" si="1333"/>
        <v>Iniciei a visita falando de Kaletra em dose única diária a noite para reduzir os efeitos adversos gástro intestinais.#MP conversamos sobre o material do ciclo e ele disse que está muito interessante nossa seqüência de matérias sobre comorbidades.</v>
      </c>
      <c r="AG1193" s="14">
        <f t="shared" si="1334"/>
        <v>118</v>
      </c>
      <c r="AH1193" s="14">
        <f t="shared" ref="AH1193:AL1193" si="1371">IFERROR(FIND("#",$AF1193,AG1193+1),LEN($AF1193)+1)</f>
        <v>247</v>
      </c>
      <c r="AI1193" s="14">
        <f t="shared" si="1371"/>
        <v>247</v>
      </c>
      <c r="AJ1193" s="14">
        <f t="shared" si="1371"/>
        <v>247</v>
      </c>
      <c r="AK1193" s="14">
        <f t="shared" si="1371"/>
        <v>247</v>
      </c>
      <c r="AL1193" s="14">
        <f t="shared" si="1371"/>
        <v>247</v>
      </c>
      <c r="AM1193" s="14" t="str">
        <f t="shared" si="1355"/>
        <v>#MP conversamos sobre o material do ciclo e ele disse que está muito interessante nossa seqüência de matérias sobre comorbidades.</v>
      </c>
      <c r="AN1193" s="14" t="str">
        <f t="shared" si="1356"/>
        <v/>
      </c>
      <c r="AO1193" s="14" t="str">
        <f t="shared" si="1357"/>
        <v/>
      </c>
      <c r="AP1193" s="14" t="str">
        <f t="shared" si="1358"/>
        <v/>
      </c>
      <c r="AQ1193" s="14" t="str">
        <f t="shared" si="1359"/>
        <v/>
      </c>
      <c r="AR1193" s="14" t="str">
        <f t="shared" si="1360"/>
        <v/>
      </c>
    </row>
    <row r="1194" spans="1:44" x14ac:dyDescent="0.25">
      <c r="A1194">
        <v>1</v>
      </c>
      <c r="B1194" t="s">
        <v>28</v>
      </c>
      <c r="C1194">
        <v>391101</v>
      </c>
      <c r="D1194" s="40">
        <v>41400.461805555598</v>
      </c>
      <c r="E1194" s="40">
        <v>41401.972222222197</v>
      </c>
      <c r="F1194" s="40">
        <v>41401.940972222197</v>
      </c>
      <c r="G1194" t="s">
        <v>29</v>
      </c>
      <c r="H1194">
        <v>60000012388859</v>
      </c>
      <c r="I1194" t="s">
        <v>726</v>
      </c>
      <c r="J1194" t="s">
        <v>727</v>
      </c>
      <c r="K1194" t="s">
        <v>238</v>
      </c>
      <c r="L1194">
        <v>3</v>
      </c>
      <c r="M1194" t="s">
        <v>33</v>
      </c>
      <c r="N1194">
        <v>60000015461254</v>
      </c>
      <c r="O1194">
        <v>60000016462695</v>
      </c>
      <c r="P1194">
        <v>140245000001010</v>
      </c>
      <c r="R1194" t="s">
        <v>34</v>
      </c>
      <c r="S1194" t="s">
        <v>35</v>
      </c>
      <c r="T1194" t="s">
        <v>36</v>
      </c>
      <c r="W1194" t="s">
        <v>176</v>
      </c>
      <c r="AC1194" t="s">
        <v>5114</v>
      </c>
      <c r="AD1194" t="s">
        <v>1441</v>
      </c>
      <c r="AE1194" s="14" t="str">
        <f t="shared" si="1323"/>
        <v>Mantive o foco em potência do Kaletra focando pá pg do VA sobre o estudo 720 e ela disse que sua primeira escolhs de ip já e o Kaletra.</v>
      </c>
      <c r="AF1194" s="14" t="str">
        <f t="shared" si="1333"/>
        <v>Mantive o foco em potência do Kaletra focando pá pg do VA sobre o estudo 720 e ela disse que sua primeira escolhs de ip já e o Kaletra.</v>
      </c>
      <c r="AG1194" s="14">
        <f t="shared" si="1334"/>
        <v>1</v>
      </c>
      <c r="AH1194" s="14">
        <f t="shared" ref="AH1194:AL1194" si="1372">IFERROR(FIND("#",$AF1194,AG1194+1),LEN($AF1194)+1)</f>
        <v>136</v>
      </c>
      <c r="AI1194" s="14">
        <f t="shared" si="1372"/>
        <v>136</v>
      </c>
      <c r="AJ1194" s="14">
        <f t="shared" si="1372"/>
        <v>136</v>
      </c>
      <c r="AK1194" s="14">
        <f t="shared" si="1372"/>
        <v>136</v>
      </c>
      <c r="AL1194" s="14">
        <f t="shared" si="1372"/>
        <v>136</v>
      </c>
      <c r="AM1194" s="14" t="str">
        <f t="shared" si="1355"/>
        <v>Mantive o foco em potência do Kaletra focando pá pg do VA sobre o estudo 720 e ela disse que sua primeira escolhs de ip já e o Kaletra.</v>
      </c>
      <c r="AN1194" s="14" t="str">
        <f t="shared" si="1356"/>
        <v/>
      </c>
      <c r="AO1194" s="14" t="str">
        <f t="shared" si="1357"/>
        <v/>
      </c>
      <c r="AP1194" s="14" t="str">
        <f t="shared" si="1358"/>
        <v/>
      </c>
      <c r="AQ1194" s="14" t="str">
        <f t="shared" si="1359"/>
        <v/>
      </c>
      <c r="AR1194" s="14" t="str">
        <f t="shared" si="1360"/>
        <v/>
      </c>
    </row>
    <row r="1195" spans="1:44" x14ac:dyDescent="0.25">
      <c r="A1195">
        <v>1</v>
      </c>
      <c r="B1195" t="s">
        <v>28</v>
      </c>
      <c r="C1195">
        <v>391101</v>
      </c>
      <c r="D1195" s="40">
        <v>41400.388888888898</v>
      </c>
      <c r="E1195" s="40">
        <v>41401.975694444402</v>
      </c>
      <c r="F1195" s="40">
        <v>41401.940972222197</v>
      </c>
      <c r="G1195" t="s">
        <v>29</v>
      </c>
      <c r="H1195">
        <v>60000012249051</v>
      </c>
      <c r="I1195" t="s">
        <v>729</v>
      </c>
      <c r="J1195" t="s">
        <v>730</v>
      </c>
      <c r="K1195" t="s">
        <v>32</v>
      </c>
      <c r="L1195">
        <v>6</v>
      </c>
      <c r="M1195" t="s">
        <v>33</v>
      </c>
      <c r="N1195">
        <v>60000015461254</v>
      </c>
      <c r="O1195">
        <v>60000016462695</v>
      </c>
      <c r="P1195">
        <v>140245000001019</v>
      </c>
      <c r="R1195" t="s">
        <v>34</v>
      </c>
      <c r="S1195" t="s">
        <v>35</v>
      </c>
      <c r="T1195" t="s">
        <v>36</v>
      </c>
      <c r="W1195" t="s">
        <v>37</v>
      </c>
      <c r="AC1195" t="s">
        <v>5115</v>
      </c>
      <c r="AD1195" t="s">
        <v>1441</v>
      </c>
      <c r="AE1195" s="14" t="str">
        <f t="shared" si="1323"/>
        <v>#MP Abordei o material sobre HAND e ele achou interessante, mas não entrou em detalhes, entao eu pedi a ele que tentasse ficar mais atento com seus pacientes com algum deficit neurocognitivo.</v>
      </c>
      <c r="AF1195" s="14" t="str">
        <f t="shared" si="1333"/>
        <v>#MP Abordei o material sobre HAND e ele achou interessante, mas não entrou em detalhes, entao eu pedi a ele que tentasse ficar mais atento com seus pacientes com algum deficit neurocognitivo.</v>
      </c>
      <c r="AG1195" s="14">
        <f t="shared" si="1334"/>
        <v>1</v>
      </c>
      <c r="AH1195" s="14">
        <f t="shared" ref="AH1195:AL1195" si="1373">IFERROR(FIND("#",$AF1195,AG1195+1),LEN($AF1195)+1)</f>
        <v>192</v>
      </c>
      <c r="AI1195" s="14">
        <f t="shared" si="1373"/>
        <v>192</v>
      </c>
      <c r="AJ1195" s="14">
        <f t="shared" si="1373"/>
        <v>192</v>
      </c>
      <c r="AK1195" s="14">
        <f t="shared" si="1373"/>
        <v>192</v>
      </c>
      <c r="AL1195" s="14">
        <f t="shared" si="1373"/>
        <v>192</v>
      </c>
      <c r="AM1195" s="14" t="str">
        <f t="shared" si="1355"/>
        <v>#MP Abordei o material sobre HAND e ele achou interessante, mas não entrou em detalhes, entao eu pedi a ele que tentasse ficar mais atento com seus pacientes com algum deficit neurocognitivo.</v>
      </c>
      <c r="AN1195" s="14" t="str">
        <f t="shared" si="1356"/>
        <v/>
      </c>
      <c r="AO1195" s="14" t="str">
        <f t="shared" si="1357"/>
        <v/>
      </c>
      <c r="AP1195" s="14" t="str">
        <f t="shared" si="1358"/>
        <v/>
      </c>
      <c r="AQ1195" s="14" t="str">
        <f t="shared" si="1359"/>
        <v/>
      </c>
      <c r="AR1195" s="14" t="str">
        <f t="shared" si="1360"/>
        <v/>
      </c>
    </row>
    <row r="1196" spans="1:44" x14ac:dyDescent="0.25">
      <c r="A1196">
        <v>1</v>
      </c>
      <c r="B1196" t="s">
        <v>28</v>
      </c>
      <c r="C1196">
        <v>391101</v>
      </c>
      <c r="D1196" s="40">
        <v>41396.461805555598</v>
      </c>
      <c r="E1196" s="40">
        <v>41397.6340277778</v>
      </c>
      <c r="F1196" s="40">
        <v>41401.9194444444</v>
      </c>
      <c r="G1196" t="s">
        <v>29</v>
      </c>
      <c r="H1196">
        <v>60000012453551</v>
      </c>
      <c r="I1196" t="s">
        <v>753</v>
      </c>
      <c r="J1196" t="s">
        <v>754</v>
      </c>
      <c r="K1196" t="s">
        <v>32</v>
      </c>
      <c r="L1196">
        <v>6</v>
      </c>
      <c r="M1196" t="s">
        <v>33</v>
      </c>
      <c r="N1196">
        <v>60000015461254</v>
      </c>
      <c r="O1196">
        <v>60000016462695</v>
      </c>
      <c r="P1196">
        <v>140245000000997</v>
      </c>
      <c r="R1196" t="s">
        <v>34</v>
      </c>
      <c r="S1196" t="s">
        <v>35</v>
      </c>
      <c r="T1196" t="s">
        <v>36</v>
      </c>
      <c r="W1196" t="s">
        <v>37</v>
      </c>
      <c r="AC1196" t="s">
        <v>5116</v>
      </c>
      <c r="AD1196" t="s">
        <v>1441</v>
      </c>
      <c r="AE1196" s="14" t="str">
        <f t="shared" si="1323"/>
        <v>#MP Conversamos sobre o estudo de alteração óssea, e ele disse que o abbott e o laboratório que mais fala sobre as comorbidades e gostou muito do estudo, eu disse que Kaletra é o IP que está mais relacionado positivamente com as comorbidades.</v>
      </c>
      <c r="AF1196" s="14" t="str">
        <f t="shared" si="1333"/>
        <v>#MP Conversamos sobre o estudo de alteração óssea, e ele disse que o abbott e o laboratório que mais fala sobre as comorbidades e gostou muito do estudo, eu disse que Kaletra é o IP que está mais relacionado positivamente com as comorbidades.</v>
      </c>
      <c r="AG1196" s="14">
        <f t="shared" si="1334"/>
        <v>1</v>
      </c>
      <c r="AH1196" s="14">
        <f t="shared" ref="AH1196:AL1196" si="1374">IFERROR(FIND("#",$AF1196,AG1196+1),LEN($AF1196)+1)</f>
        <v>243</v>
      </c>
      <c r="AI1196" s="14">
        <f t="shared" si="1374"/>
        <v>243</v>
      </c>
      <c r="AJ1196" s="14">
        <f t="shared" si="1374"/>
        <v>243</v>
      </c>
      <c r="AK1196" s="14">
        <f t="shared" si="1374"/>
        <v>243</v>
      </c>
      <c r="AL1196" s="14">
        <f t="shared" si="1374"/>
        <v>243</v>
      </c>
      <c r="AM1196" s="14" t="str">
        <f t="shared" si="1355"/>
        <v>#MP Conversamos sobre o estudo de alteração óssea, e ele disse que o abbott e o laboratório que mais fala sobre as comorbidades e gostou muito do estudo, eu disse que Kaletra é o IP que está mais relacionado positivamente com as comorbidades.</v>
      </c>
      <c r="AN1196" s="14" t="str">
        <f t="shared" si="1356"/>
        <v/>
      </c>
      <c r="AO1196" s="14" t="str">
        <f t="shared" si="1357"/>
        <v/>
      </c>
      <c r="AP1196" s="14" t="str">
        <f t="shared" si="1358"/>
        <v/>
      </c>
      <c r="AQ1196" s="14" t="str">
        <f t="shared" si="1359"/>
        <v/>
      </c>
      <c r="AR1196" s="14" t="str">
        <f t="shared" si="1360"/>
        <v/>
      </c>
    </row>
    <row r="1197" spans="1:44" x14ac:dyDescent="0.25">
      <c r="A1197">
        <v>1</v>
      </c>
      <c r="B1197" t="s">
        <v>28</v>
      </c>
      <c r="C1197">
        <v>391101</v>
      </c>
      <c r="D1197" s="40">
        <v>41396.416666666701</v>
      </c>
      <c r="E1197" s="40">
        <v>41397.628472222197</v>
      </c>
      <c r="F1197" s="40">
        <v>41401.9194444444</v>
      </c>
      <c r="G1197" t="s">
        <v>29</v>
      </c>
      <c r="H1197">
        <v>60000012305227</v>
      </c>
      <c r="I1197" t="s">
        <v>762</v>
      </c>
      <c r="J1197" t="s">
        <v>763</v>
      </c>
      <c r="K1197" t="s">
        <v>32</v>
      </c>
      <c r="L1197">
        <v>6</v>
      </c>
      <c r="M1197" t="s">
        <v>33</v>
      </c>
      <c r="N1197">
        <v>60000015461254</v>
      </c>
      <c r="O1197">
        <v>60000016462695</v>
      </c>
      <c r="P1197">
        <v>140245000000988</v>
      </c>
      <c r="R1197" t="s">
        <v>34</v>
      </c>
      <c r="S1197" t="s">
        <v>35</v>
      </c>
      <c r="T1197" t="s">
        <v>36</v>
      </c>
      <c r="W1197" t="s">
        <v>37</v>
      </c>
      <c r="AC1197" t="s">
        <v>5117</v>
      </c>
      <c r="AD1197" t="s">
        <v>1441</v>
      </c>
      <c r="AE1197" s="14" t="str">
        <f t="shared" si="1323"/>
        <v>Pouco dialogo, porém foquei no Vav na parte de Kaletra em dose única, ele me pareceu gostar do que ouviu, mas não comentou.</v>
      </c>
      <c r="AF1197" s="14" t="str">
        <f t="shared" si="1333"/>
        <v>Pouco dialogo, porém foquei no Vav na parte de Kaletra em dose única, ele me pareceu gostar do que ouviu, mas não comentou.</v>
      </c>
      <c r="AG1197" s="14">
        <f t="shared" si="1334"/>
        <v>1</v>
      </c>
      <c r="AH1197" s="14">
        <f t="shared" ref="AH1197:AL1197" si="1375">IFERROR(FIND("#",$AF1197,AG1197+1),LEN($AF1197)+1)</f>
        <v>124</v>
      </c>
      <c r="AI1197" s="14">
        <f t="shared" si="1375"/>
        <v>124</v>
      </c>
      <c r="AJ1197" s="14">
        <f t="shared" si="1375"/>
        <v>124</v>
      </c>
      <c r="AK1197" s="14">
        <f t="shared" si="1375"/>
        <v>124</v>
      </c>
      <c r="AL1197" s="14">
        <f t="shared" si="1375"/>
        <v>124</v>
      </c>
      <c r="AM1197" s="14" t="str">
        <f t="shared" si="1355"/>
        <v>Pouco dialogo, porém foquei no Vav na parte de Kaletra em dose única, ele me pareceu gostar do que ouviu, mas não comentou.</v>
      </c>
      <c r="AN1197" s="14" t="str">
        <f t="shared" si="1356"/>
        <v/>
      </c>
      <c r="AO1197" s="14" t="str">
        <f t="shared" si="1357"/>
        <v/>
      </c>
      <c r="AP1197" s="14" t="str">
        <f t="shared" si="1358"/>
        <v/>
      </c>
      <c r="AQ1197" s="14" t="str">
        <f t="shared" si="1359"/>
        <v/>
      </c>
      <c r="AR1197" s="14" t="str">
        <f t="shared" si="1360"/>
        <v/>
      </c>
    </row>
    <row r="1198" spans="1:44" x14ac:dyDescent="0.25">
      <c r="A1198">
        <v>1</v>
      </c>
      <c r="B1198" t="s">
        <v>28</v>
      </c>
      <c r="C1198">
        <v>391101</v>
      </c>
      <c r="D1198" s="40">
        <v>41396.364583333299</v>
      </c>
      <c r="E1198" s="40">
        <v>41397.618750000001</v>
      </c>
      <c r="F1198" s="40">
        <v>41401.9194444444</v>
      </c>
      <c r="G1198" t="s">
        <v>29</v>
      </c>
      <c r="H1198">
        <v>60000012495715</v>
      </c>
      <c r="I1198" t="s">
        <v>765</v>
      </c>
      <c r="J1198" t="s">
        <v>766</v>
      </c>
      <c r="K1198" t="s">
        <v>41</v>
      </c>
      <c r="L1198">
        <v>6</v>
      </c>
      <c r="M1198" t="s">
        <v>33</v>
      </c>
      <c r="N1198">
        <v>60000015461254</v>
      </c>
      <c r="O1198">
        <v>60000016462695</v>
      </c>
      <c r="P1198">
        <v>140245000000979</v>
      </c>
      <c r="R1198" t="s">
        <v>34</v>
      </c>
      <c r="S1198" t="s">
        <v>35</v>
      </c>
      <c r="T1198" t="s">
        <v>36</v>
      </c>
      <c r="W1198" t="s">
        <v>37</v>
      </c>
      <c r="AC1198" t="s">
        <v>5118</v>
      </c>
      <c r="AD1198" t="s">
        <v>1441</v>
      </c>
      <c r="AE1198" s="14" t="str">
        <f t="shared" si="1323"/>
        <v>#MP Conversamos sobre o esudo 720 do VA focando no ganho de cd4 independente do valor basal, e em tempos de cd4 em alta, o Kaletra é uma ótima opção para inicio de terapia.</v>
      </c>
      <c r="AF1198" s="14" t="str">
        <f t="shared" si="1333"/>
        <v>#MP Conversamos sobre o esudo 720 do VA focando no ganho de cd4 independente do valor basal, e em tempos de cd4 em alta, o Kaletra é uma ótima opção para inicio de terapia.</v>
      </c>
      <c r="AG1198" s="14">
        <f t="shared" si="1334"/>
        <v>1</v>
      </c>
      <c r="AH1198" s="14">
        <f t="shared" ref="AH1198:AL1198" si="1376">IFERROR(FIND("#",$AF1198,AG1198+1),LEN($AF1198)+1)</f>
        <v>173</v>
      </c>
      <c r="AI1198" s="14">
        <f t="shared" si="1376"/>
        <v>173</v>
      </c>
      <c r="AJ1198" s="14">
        <f t="shared" si="1376"/>
        <v>173</v>
      </c>
      <c r="AK1198" s="14">
        <f t="shared" si="1376"/>
        <v>173</v>
      </c>
      <c r="AL1198" s="14">
        <f t="shared" si="1376"/>
        <v>173</v>
      </c>
      <c r="AM1198" s="14" t="str">
        <f t="shared" si="1355"/>
        <v>#MP Conversamos sobre o esudo 720 do VA focando no ganho de cd4 independente do valor basal, e em tempos de cd4 em alta, o Kaletra é uma ótima opção para inicio de terapia.</v>
      </c>
      <c r="AN1198" s="14" t="str">
        <f t="shared" si="1356"/>
        <v/>
      </c>
      <c r="AO1198" s="14" t="str">
        <f t="shared" si="1357"/>
        <v/>
      </c>
      <c r="AP1198" s="14" t="str">
        <f t="shared" si="1358"/>
        <v/>
      </c>
      <c r="AQ1198" s="14" t="str">
        <f t="shared" si="1359"/>
        <v/>
      </c>
      <c r="AR1198" s="14" t="str">
        <f t="shared" si="1360"/>
        <v/>
      </c>
    </row>
    <row r="1199" spans="1:44" x14ac:dyDescent="0.25">
      <c r="A1199">
        <v>1</v>
      </c>
      <c r="B1199" t="s">
        <v>28</v>
      </c>
      <c r="C1199">
        <v>391101</v>
      </c>
      <c r="D1199" s="40">
        <v>41394.684027777803</v>
      </c>
      <c r="E1199" s="40">
        <v>41395.9375</v>
      </c>
      <c r="F1199" s="40">
        <v>41396.34375</v>
      </c>
      <c r="G1199" t="s">
        <v>29</v>
      </c>
      <c r="H1199">
        <v>60000012569259</v>
      </c>
      <c r="I1199" t="s">
        <v>756</v>
      </c>
      <c r="J1199" t="s">
        <v>757</v>
      </c>
      <c r="K1199" t="s">
        <v>41</v>
      </c>
      <c r="L1199">
        <v>4</v>
      </c>
      <c r="M1199" t="s">
        <v>33</v>
      </c>
      <c r="N1199">
        <v>60000015461254</v>
      </c>
      <c r="O1199">
        <v>60000016462695</v>
      </c>
      <c r="P1199">
        <v>140245000000970</v>
      </c>
      <c r="R1199" t="s">
        <v>34</v>
      </c>
      <c r="S1199" t="s">
        <v>35</v>
      </c>
      <c r="T1199" t="s">
        <v>36</v>
      </c>
      <c r="W1199" t="s">
        <v>37</v>
      </c>
      <c r="AC1199" t="s">
        <v>2933</v>
      </c>
      <c r="AD1199" t="s">
        <v>1441</v>
      </c>
      <c r="AE1199" s="14" t="str">
        <f t="shared" si="1323"/>
        <v>Conversamos sobre Kaletra em doseunica, ele me disse que nao tem experiência e nao vê a necessidade de prescrever desta forma, eu disse que é uma boa estar teria para reduzir efeitos adversos no inicio da terapia.</v>
      </c>
      <c r="AF1199" s="14" t="str">
        <f t="shared" si="1333"/>
        <v>Conversamos sobre Kaletra em doseunica, ele me disse que nao tem experiência e nao vê a necessidade de prescrever desta forma, eu disse que é uma boa estar teria para reduzir efeitos adversos no inicio da terapia.</v>
      </c>
      <c r="AG1199" s="14">
        <f t="shared" si="1334"/>
        <v>1</v>
      </c>
      <c r="AH1199" s="14">
        <f t="shared" ref="AH1199:AL1199" si="1377">IFERROR(FIND("#",$AF1199,AG1199+1),LEN($AF1199)+1)</f>
        <v>214</v>
      </c>
      <c r="AI1199" s="14">
        <f t="shared" si="1377"/>
        <v>214</v>
      </c>
      <c r="AJ1199" s="14">
        <f t="shared" si="1377"/>
        <v>214</v>
      </c>
      <c r="AK1199" s="14">
        <f t="shared" si="1377"/>
        <v>214</v>
      </c>
      <c r="AL1199" s="14">
        <f t="shared" si="1377"/>
        <v>214</v>
      </c>
      <c r="AM1199" s="14" t="str">
        <f t="shared" si="1355"/>
        <v>Conversamos sobre Kaletra em doseunica, ele me disse que nao tem experiência e nao vê a necessidade de prescrever desta forma, eu disse que é uma boa estar teria para reduzir efeitos adversos no inicio da terapia.</v>
      </c>
      <c r="AN1199" s="14" t="str">
        <f t="shared" si="1356"/>
        <v/>
      </c>
      <c r="AO1199" s="14" t="str">
        <f t="shared" si="1357"/>
        <v/>
      </c>
      <c r="AP1199" s="14" t="str">
        <f t="shared" si="1358"/>
        <v/>
      </c>
      <c r="AQ1199" s="14" t="str">
        <f t="shared" si="1359"/>
        <v/>
      </c>
      <c r="AR1199" s="14" t="str">
        <f t="shared" si="1360"/>
        <v/>
      </c>
    </row>
    <row r="1200" spans="1:44" x14ac:dyDescent="0.25">
      <c r="A1200">
        <v>1</v>
      </c>
      <c r="B1200" t="s">
        <v>28</v>
      </c>
      <c r="C1200">
        <v>391101</v>
      </c>
      <c r="D1200" s="40">
        <v>41394.663194444402</v>
      </c>
      <c r="E1200" s="40">
        <v>41395.922916666699</v>
      </c>
      <c r="F1200" s="40">
        <v>41396.34375</v>
      </c>
      <c r="G1200" t="s">
        <v>29</v>
      </c>
      <c r="H1200">
        <v>60000012580599</v>
      </c>
      <c r="I1200" t="s">
        <v>721</v>
      </c>
      <c r="J1200" t="s">
        <v>722</v>
      </c>
      <c r="K1200" t="s">
        <v>41</v>
      </c>
      <c r="L1200">
        <v>4</v>
      </c>
      <c r="M1200" t="s">
        <v>33</v>
      </c>
      <c r="N1200">
        <v>60000015461254</v>
      </c>
      <c r="O1200">
        <v>60000016462695</v>
      </c>
      <c r="P1200">
        <v>140245000000961</v>
      </c>
      <c r="R1200" t="s">
        <v>34</v>
      </c>
      <c r="S1200" t="s">
        <v>35</v>
      </c>
      <c r="T1200" t="s">
        <v>36</v>
      </c>
      <c r="W1200" t="s">
        <v>37</v>
      </c>
      <c r="AC1200" t="s">
        <v>2934</v>
      </c>
      <c r="AD1200" t="s">
        <v>1441</v>
      </c>
      <c r="AE1200" s="14" t="str">
        <f t="shared" si="1323"/>
        <v>Conversamos sobre o obscenos, mas o voo principal foi Kaletra em dose única, apresentei estudo 730 do VA.</v>
      </c>
      <c r="AF1200" s="14" t="str">
        <f t="shared" si="1333"/>
        <v>Conversamos sobre o obscenos, mas o voo principal foi Kaletra em dose única, apresentei estudo 730 do VA.</v>
      </c>
      <c r="AG1200" s="14">
        <f t="shared" si="1334"/>
        <v>1</v>
      </c>
      <c r="AH1200" s="14">
        <f t="shared" ref="AH1200:AL1200" si="1378">IFERROR(FIND("#",$AF1200,AG1200+1),LEN($AF1200)+1)</f>
        <v>106</v>
      </c>
      <c r="AI1200" s="14">
        <f t="shared" si="1378"/>
        <v>106</v>
      </c>
      <c r="AJ1200" s="14">
        <f t="shared" si="1378"/>
        <v>106</v>
      </c>
      <c r="AK1200" s="14">
        <f t="shared" si="1378"/>
        <v>106</v>
      </c>
      <c r="AL1200" s="14">
        <f t="shared" si="1378"/>
        <v>106</v>
      </c>
      <c r="AM1200" s="14" t="str">
        <f t="shared" si="1355"/>
        <v>Conversamos sobre o obscenos, mas o voo principal foi Kaletra em dose única, apresentei estudo 730 do VA.</v>
      </c>
      <c r="AN1200" s="14" t="str">
        <f t="shared" si="1356"/>
        <v/>
      </c>
      <c r="AO1200" s="14" t="str">
        <f t="shared" si="1357"/>
        <v/>
      </c>
      <c r="AP1200" s="14" t="str">
        <f t="shared" si="1358"/>
        <v/>
      </c>
      <c r="AQ1200" s="14" t="str">
        <f t="shared" si="1359"/>
        <v/>
      </c>
      <c r="AR1200" s="14" t="str">
        <f t="shared" si="1360"/>
        <v/>
      </c>
    </row>
    <row r="1201" spans="1:44" x14ac:dyDescent="0.25">
      <c r="A1201">
        <v>1</v>
      </c>
      <c r="B1201" t="s">
        <v>28</v>
      </c>
      <c r="C1201">
        <v>391101</v>
      </c>
      <c r="D1201" s="40">
        <v>41394.486111111102</v>
      </c>
      <c r="E1201" s="40">
        <v>41395.912499999999</v>
      </c>
      <c r="F1201" s="40">
        <v>41396.34375</v>
      </c>
      <c r="G1201" t="s">
        <v>29</v>
      </c>
      <c r="H1201">
        <v>60000012383491</v>
      </c>
      <c r="I1201" t="s">
        <v>718</v>
      </c>
      <c r="J1201" t="s">
        <v>719</v>
      </c>
      <c r="K1201" t="s">
        <v>238</v>
      </c>
      <c r="L1201">
        <v>3</v>
      </c>
      <c r="M1201" t="s">
        <v>33</v>
      </c>
      <c r="N1201">
        <v>60000015461254</v>
      </c>
      <c r="O1201">
        <v>60000016462695</v>
      </c>
      <c r="P1201">
        <v>140245000000952</v>
      </c>
      <c r="R1201" t="s">
        <v>34</v>
      </c>
      <c r="S1201" t="s">
        <v>35</v>
      </c>
      <c r="T1201" t="s">
        <v>36</v>
      </c>
      <c r="W1201" t="s">
        <v>37</v>
      </c>
      <c r="AC1201" t="s">
        <v>2935</v>
      </c>
      <c r="AD1201" t="s">
        <v>1441</v>
      </c>
      <c r="AE1201" s="14" t="str">
        <f t="shared" si="1323"/>
        <v>Conversamos sobre o estudo 720 do VA focando na potência e durabilidade do Kaletra e também na barreira genética.</v>
      </c>
      <c r="AF1201" s="14" t="str">
        <f t="shared" si="1333"/>
        <v>Conversamos sobre o estudo 720 do VA focando na potência e durabilidade do Kaletra e também na barreira genética.</v>
      </c>
      <c r="AG1201" s="14">
        <f t="shared" si="1334"/>
        <v>1</v>
      </c>
      <c r="AH1201" s="14">
        <f t="shared" ref="AH1201:AL1201" si="1379">IFERROR(FIND("#",$AF1201,AG1201+1),LEN($AF1201)+1)</f>
        <v>114</v>
      </c>
      <c r="AI1201" s="14">
        <f t="shared" si="1379"/>
        <v>114</v>
      </c>
      <c r="AJ1201" s="14">
        <f t="shared" si="1379"/>
        <v>114</v>
      </c>
      <c r="AK1201" s="14">
        <f t="shared" si="1379"/>
        <v>114</v>
      </c>
      <c r="AL1201" s="14">
        <f t="shared" si="1379"/>
        <v>114</v>
      </c>
      <c r="AM1201" s="14" t="str">
        <f t="shared" si="1355"/>
        <v>Conversamos sobre o estudo 720 do VA focando na potência e durabilidade do Kaletra e também na barreira genética.</v>
      </c>
      <c r="AN1201" s="14" t="str">
        <f t="shared" si="1356"/>
        <v/>
      </c>
      <c r="AO1201" s="14" t="str">
        <f t="shared" si="1357"/>
        <v/>
      </c>
      <c r="AP1201" s="14" t="str">
        <f t="shared" si="1358"/>
        <v/>
      </c>
      <c r="AQ1201" s="14" t="str">
        <f t="shared" si="1359"/>
        <v/>
      </c>
      <c r="AR1201" s="14" t="str">
        <f t="shared" si="1360"/>
        <v/>
      </c>
    </row>
    <row r="1202" spans="1:44" x14ac:dyDescent="0.25">
      <c r="A1202">
        <v>1</v>
      </c>
      <c r="B1202" t="s">
        <v>28</v>
      </c>
      <c r="C1202">
        <v>391101</v>
      </c>
      <c r="D1202" s="40">
        <v>41394.4375</v>
      </c>
      <c r="E1202" s="40">
        <v>41395.902777777803</v>
      </c>
      <c r="F1202" s="40">
        <v>41396.34375</v>
      </c>
      <c r="G1202" t="s">
        <v>29</v>
      </c>
      <c r="H1202">
        <v>60000012305227</v>
      </c>
      <c r="I1202" t="s">
        <v>762</v>
      </c>
      <c r="J1202" t="s">
        <v>763</v>
      </c>
      <c r="K1202" t="s">
        <v>32</v>
      </c>
      <c r="L1202">
        <v>6</v>
      </c>
      <c r="M1202" t="s">
        <v>33</v>
      </c>
      <c r="N1202">
        <v>60000015461254</v>
      </c>
      <c r="O1202">
        <v>60000016462695</v>
      </c>
      <c r="P1202">
        <v>140245000000943</v>
      </c>
      <c r="R1202" t="s">
        <v>34</v>
      </c>
      <c r="S1202" t="s">
        <v>35</v>
      </c>
      <c r="T1202" t="s">
        <v>36</v>
      </c>
      <c r="W1202" t="s">
        <v>37</v>
      </c>
      <c r="AC1202" t="s">
        <v>2936</v>
      </c>
      <c r="AD1202" t="s">
        <v>1441</v>
      </c>
      <c r="AE1202" s="14" t="str">
        <f t="shared" si="1323"/>
        <v>Conversamos sobre o consenso com foco no novo cote de cd4,Abordei o VA na parte de Kaletra em dose única.</v>
      </c>
      <c r="AF1202" s="14" t="str">
        <f t="shared" si="1333"/>
        <v>Conversamos sobre o consenso com foco no novo cote de cd4,Abordei o VA na parte de Kaletra em dose única.</v>
      </c>
      <c r="AG1202" s="14">
        <f t="shared" si="1334"/>
        <v>1</v>
      </c>
      <c r="AH1202" s="14">
        <f t="shared" ref="AH1202:AL1202" si="1380">IFERROR(FIND("#",$AF1202,AG1202+1),LEN($AF1202)+1)</f>
        <v>106</v>
      </c>
      <c r="AI1202" s="14">
        <f t="shared" si="1380"/>
        <v>106</v>
      </c>
      <c r="AJ1202" s="14">
        <f t="shared" si="1380"/>
        <v>106</v>
      </c>
      <c r="AK1202" s="14">
        <f t="shared" si="1380"/>
        <v>106</v>
      </c>
      <c r="AL1202" s="14">
        <f t="shared" si="1380"/>
        <v>106</v>
      </c>
      <c r="AM1202" s="14" t="str">
        <f t="shared" si="1355"/>
        <v>Conversamos sobre o consenso com foco no novo cote de cd4,Abordei o VA na parte de Kaletra em dose única.</v>
      </c>
      <c r="AN1202" s="14" t="str">
        <f t="shared" si="1356"/>
        <v/>
      </c>
      <c r="AO1202" s="14" t="str">
        <f t="shared" si="1357"/>
        <v/>
      </c>
      <c r="AP1202" s="14" t="str">
        <f t="shared" si="1358"/>
        <v/>
      </c>
      <c r="AQ1202" s="14" t="str">
        <f t="shared" si="1359"/>
        <v/>
      </c>
      <c r="AR1202" s="14" t="str">
        <f t="shared" si="1360"/>
        <v/>
      </c>
    </row>
    <row r="1203" spans="1:44" x14ac:dyDescent="0.25">
      <c r="A1203">
        <v>1</v>
      </c>
      <c r="B1203" t="s">
        <v>28</v>
      </c>
      <c r="C1203">
        <v>391101</v>
      </c>
      <c r="D1203" s="40">
        <v>41393.597222222197</v>
      </c>
      <c r="E1203" s="40">
        <v>41394.801388888904</v>
      </c>
      <c r="F1203" s="40">
        <v>41396.34375</v>
      </c>
      <c r="G1203" t="s">
        <v>29</v>
      </c>
      <c r="H1203">
        <v>60000012531831</v>
      </c>
      <c r="I1203" t="s">
        <v>2937</v>
      </c>
      <c r="J1203" t="s">
        <v>2938</v>
      </c>
      <c r="K1203" t="s">
        <v>238</v>
      </c>
      <c r="L1203">
        <v>3</v>
      </c>
      <c r="M1203" t="s">
        <v>33</v>
      </c>
      <c r="N1203">
        <v>60000015461254</v>
      </c>
      <c r="O1203">
        <v>60000016462695</v>
      </c>
      <c r="P1203">
        <v>140245000000933</v>
      </c>
      <c r="R1203" t="s">
        <v>34</v>
      </c>
      <c r="S1203" t="s">
        <v>35</v>
      </c>
      <c r="T1203" t="s">
        <v>36</v>
      </c>
      <c r="W1203" t="s">
        <v>37</v>
      </c>
      <c r="X1203" t="s">
        <v>176</v>
      </c>
      <c r="AC1203" t="s">
        <v>2939</v>
      </c>
      <c r="AD1203" t="s">
        <v>1441</v>
      </c>
      <c r="AE1203" s="14" t="str">
        <f t="shared" si="1323"/>
        <v>Apresentei o estudo sobre alterações ósseas abordando que quanto antes usar Kaletra melhor é para o paciente.</v>
      </c>
      <c r="AF1203" s="14" t="str">
        <f t="shared" si="1333"/>
        <v>Apresentei o estudo sobre alterações ósseas abordando que quanto antes usar Kaletra melhor é para o paciente.</v>
      </c>
      <c r="AG1203" s="14">
        <f t="shared" si="1334"/>
        <v>1</v>
      </c>
      <c r="AH1203" s="14">
        <f t="shared" ref="AH1203:AL1203" si="1381">IFERROR(FIND("#",$AF1203,AG1203+1),LEN($AF1203)+1)</f>
        <v>110</v>
      </c>
      <c r="AI1203" s="14">
        <f t="shared" si="1381"/>
        <v>110</v>
      </c>
      <c r="AJ1203" s="14">
        <f t="shared" si="1381"/>
        <v>110</v>
      </c>
      <c r="AK1203" s="14">
        <f t="shared" si="1381"/>
        <v>110</v>
      </c>
      <c r="AL1203" s="14">
        <f t="shared" si="1381"/>
        <v>110</v>
      </c>
      <c r="AM1203" s="14" t="str">
        <f t="shared" si="1355"/>
        <v>Apresentei o estudo sobre alterações ósseas abordando que quanto antes usar Kaletra melhor é para o paciente.</v>
      </c>
      <c r="AN1203" s="14" t="str">
        <f t="shared" si="1356"/>
        <v/>
      </c>
      <c r="AO1203" s="14" t="str">
        <f t="shared" si="1357"/>
        <v/>
      </c>
      <c r="AP1203" s="14" t="str">
        <f t="shared" si="1358"/>
        <v/>
      </c>
      <c r="AQ1203" s="14" t="str">
        <f t="shared" si="1359"/>
        <v/>
      </c>
      <c r="AR1203" s="14" t="str">
        <f t="shared" si="1360"/>
        <v/>
      </c>
    </row>
    <row r="1204" spans="1:44" x14ac:dyDescent="0.25">
      <c r="A1204">
        <v>1</v>
      </c>
      <c r="B1204" t="s">
        <v>28</v>
      </c>
      <c r="C1204">
        <v>391101</v>
      </c>
      <c r="D1204" s="40">
        <v>41393.458333333299</v>
      </c>
      <c r="E1204" s="40">
        <v>41394.797916666699</v>
      </c>
      <c r="F1204" s="40">
        <v>41396.34375</v>
      </c>
      <c r="G1204" t="s">
        <v>29</v>
      </c>
      <c r="H1204">
        <v>60000017151442</v>
      </c>
      <c r="I1204" t="s">
        <v>2940</v>
      </c>
      <c r="J1204" t="s">
        <v>2941</v>
      </c>
      <c r="K1204" t="s">
        <v>180</v>
      </c>
      <c r="L1204">
        <v>4</v>
      </c>
      <c r="M1204" t="s">
        <v>33</v>
      </c>
      <c r="N1204">
        <v>60000015461254</v>
      </c>
      <c r="O1204">
        <v>60000016462695</v>
      </c>
      <c r="P1204">
        <v>140245000000924</v>
      </c>
      <c r="R1204" t="s">
        <v>34</v>
      </c>
      <c r="S1204" t="s">
        <v>35</v>
      </c>
      <c r="T1204" t="s">
        <v>36</v>
      </c>
      <c r="W1204" t="s">
        <v>37</v>
      </c>
      <c r="AC1204" t="s">
        <v>2942</v>
      </c>
      <c r="AD1204" t="s">
        <v>1441</v>
      </c>
      <c r="AE1204" s="14" t="str">
        <f t="shared" si="1323"/>
        <v>Conversamos sobre o estudo 705 e sobre o estudo ACTG, evidenciando os diferenciais do Kaletra frente o ATV e efv.</v>
      </c>
      <c r="AF1204" s="14" t="str">
        <f t="shared" si="1333"/>
        <v>Conversamos sobre o estudo 705 e sobre o estudo ACTG, evidenciando os diferenciais do Kaletra frente o ATV e efv.</v>
      </c>
      <c r="AG1204" s="14">
        <f t="shared" si="1334"/>
        <v>1</v>
      </c>
      <c r="AH1204" s="14">
        <f t="shared" ref="AH1204:AL1204" si="1382">IFERROR(FIND("#",$AF1204,AG1204+1),LEN($AF1204)+1)</f>
        <v>114</v>
      </c>
      <c r="AI1204" s="14">
        <f t="shared" si="1382"/>
        <v>114</v>
      </c>
      <c r="AJ1204" s="14">
        <f t="shared" si="1382"/>
        <v>114</v>
      </c>
      <c r="AK1204" s="14">
        <f t="shared" si="1382"/>
        <v>114</v>
      </c>
      <c r="AL1204" s="14">
        <f t="shared" si="1382"/>
        <v>114</v>
      </c>
      <c r="AM1204" s="14" t="str">
        <f t="shared" si="1355"/>
        <v>Conversamos sobre o estudo 705 e sobre o estudo ACTG, evidenciando os diferenciais do Kaletra frente o ATV e efv.</v>
      </c>
      <c r="AN1204" s="14" t="str">
        <f t="shared" si="1356"/>
        <v/>
      </c>
      <c r="AO1204" s="14" t="str">
        <f t="shared" si="1357"/>
        <v/>
      </c>
      <c r="AP1204" s="14" t="str">
        <f t="shared" si="1358"/>
        <v/>
      </c>
      <c r="AQ1204" s="14" t="str">
        <f t="shared" si="1359"/>
        <v/>
      </c>
      <c r="AR1204" s="14" t="str">
        <f t="shared" si="1360"/>
        <v/>
      </c>
    </row>
    <row r="1205" spans="1:44" x14ac:dyDescent="0.25">
      <c r="A1205">
        <v>1</v>
      </c>
      <c r="B1205" t="s">
        <v>28</v>
      </c>
      <c r="C1205">
        <v>391101</v>
      </c>
      <c r="D1205" s="40">
        <v>41393.423611111102</v>
      </c>
      <c r="E1205" s="40">
        <v>41394.793055555601</v>
      </c>
      <c r="F1205" s="40">
        <v>41396.34375</v>
      </c>
      <c r="G1205" t="s">
        <v>29</v>
      </c>
      <c r="H1205">
        <v>60000012318131</v>
      </c>
      <c r="I1205" t="s">
        <v>2943</v>
      </c>
      <c r="J1205" t="s">
        <v>2944</v>
      </c>
      <c r="K1205" t="s">
        <v>32</v>
      </c>
      <c r="L1205">
        <v>6</v>
      </c>
      <c r="M1205" t="s">
        <v>33</v>
      </c>
      <c r="N1205">
        <v>60000015461254</v>
      </c>
      <c r="O1205">
        <v>60000016462695</v>
      </c>
      <c r="P1205">
        <v>140245000000915</v>
      </c>
      <c r="R1205" t="s">
        <v>34</v>
      </c>
      <c r="S1205" t="s">
        <v>35</v>
      </c>
      <c r="T1205" t="s">
        <v>36</v>
      </c>
      <c r="W1205" t="s">
        <v>37</v>
      </c>
      <c r="AC1205" t="s">
        <v>2945</v>
      </c>
      <c r="AD1205" t="s">
        <v>1441</v>
      </c>
      <c r="AE1205" s="14" t="str">
        <f t="shared" si="1323"/>
        <v>#MP Apresentei o estudo sobre alterações ósseas e ela gostou muito, porém ela disse nao acredita que Kaletra é bom para perda óssea , aí eu expliquei que o Kaletra aumenta o cd4 baixo, que é fator de isco pra perda óssea.</v>
      </c>
      <c r="AF1205" s="14" t="str">
        <f t="shared" si="1333"/>
        <v>#MP Apresentei o estudo sobre alterações ósseas e ela gostou muito, porém ela disse nao acredita que Kaletra é bom para perda óssea , aí eu expliquei que o Kaletra aumenta o cd4 baixo, que é fator de isco pra perda óssea.</v>
      </c>
      <c r="AG1205" s="14">
        <f t="shared" si="1334"/>
        <v>1</v>
      </c>
      <c r="AH1205" s="14">
        <f t="shared" ref="AH1205:AL1205" si="1383">IFERROR(FIND("#",$AF1205,AG1205+1),LEN($AF1205)+1)</f>
        <v>222</v>
      </c>
      <c r="AI1205" s="14">
        <f t="shared" si="1383"/>
        <v>222</v>
      </c>
      <c r="AJ1205" s="14">
        <f t="shared" si="1383"/>
        <v>222</v>
      </c>
      <c r="AK1205" s="14">
        <f t="shared" si="1383"/>
        <v>222</v>
      </c>
      <c r="AL1205" s="14">
        <f t="shared" si="1383"/>
        <v>222</v>
      </c>
      <c r="AM1205" s="14" t="str">
        <f t="shared" si="1355"/>
        <v>#MP Apresentei o estudo sobre alterações ósseas e ela gostou muito, porém ela disse nao acredita que Kaletra é bom para perda óssea , aí eu expliquei que o Kaletra aumenta o cd4 baixo, que é fator de isco pra perda óssea.</v>
      </c>
      <c r="AN1205" s="14" t="str">
        <f t="shared" si="1356"/>
        <v/>
      </c>
      <c r="AO1205" s="14" t="str">
        <f t="shared" si="1357"/>
        <v/>
      </c>
      <c r="AP1205" s="14" t="str">
        <f t="shared" si="1358"/>
        <v/>
      </c>
      <c r="AQ1205" s="14" t="str">
        <f t="shared" si="1359"/>
        <v/>
      </c>
      <c r="AR1205" s="14" t="str">
        <f t="shared" si="1360"/>
        <v/>
      </c>
    </row>
    <row r="1206" spans="1:44" x14ac:dyDescent="0.25">
      <c r="A1206">
        <v>1</v>
      </c>
      <c r="B1206" t="s">
        <v>28</v>
      </c>
      <c r="C1206">
        <v>391101</v>
      </c>
      <c r="D1206" s="40">
        <v>41390.475694444402</v>
      </c>
      <c r="E1206" s="40">
        <v>41390.815277777801</v>
      </c>
      <c r="F1206" s="40">
        <v>41393.745138888902</v>
      </c>
      <c r="G1206" t="s">
        <v>29</v>
      </c>
      <c r="H1206">
        <v>60000012501347</v>
      </c>
      <c r="I1206" t="s">
        <v>677</v>
      </c>
      <c r="J1206" t="s">
        <v>678</v>
      </c>
      <c r="K1206" t="s">
        <v>41</v>
      </c>
      <c r="L1206">
        <v>6</v>
      </c>
      <c r="M1206" t="s">
        <v>33</v>
      </c>
      <c r="N1206">
        <v>60000015461254</v>
      </c>
      <c r="O1206">
        <v>60000016462695</v>
      </c>
      <c r="P1206">
        <v>140245000000904</v>
      </c>
      <c r="R1206" t="s">
        <v>34</v>
      </c>
      <c r="S1206" t="s">
        <v>35</v>
      </c>
      <c r="T1206" t="s">
        <v>36</v>
      </c>
      <c r="W1206" t="s">
        <v>37</v>
      </c>
      <c r="AC1206" t="s">
        <v>2946</v>
      </c>
      <c r="AD1206" t="s">
        <v>1441</v>
      </c>
      <c r="AE1206" s="14" t="str">
        <f t="shared" si="1323"/>
        <v>#MP Conversamos sobre o estudo sobre letrados ósseas, ele me perguntou se Kaletra e bom para isso também, eu disse que Kaletra e bom para reconstituição imune e com isso reduz um importante fator de risco pra tal.</v>
      </c>
      <c r="AF1206" s="14" t="str">
        <f t="shared" si="1333"/>
        <v>#MP Conversamos sobre o estudo sobre letrados ósseas, ele me perguntou se Kaletra e bom para isso também, eu disse que Kaletra e bom para reconstituição imune e com isso reduz um importante fator de risco pra tal.</v>
      </c>
      <c r="AG1206" s="14">
        <f t="shared" si="1334"/>
        <v>1</v>
      </c>
      <c r="AH1206" s="14">
        <f t="shared" ref="AH1206:AL1206" si="1384">IFERROR(FIND("#",$AF1206,AG1206+1),LEN($AF1206)+1)</f>
        <v>214</v>
      </c>
      <c r="AI1206" s="14">
        <f t="shared" si="1384"/>
        <v>214</v>
      </c>
      <c r="AJ1206" s="14">
        <f t="shared" si="1384"/>
        <v>214</v>
      </c>
      <c r="AK1206" s="14">
        <f t="shared" si="1384"/>
        <v>214</v>
      </c>
      <c r="AL1206" s="14">
        <f t="shared" si="1384"/>
        <v>214</v>
      </c>
      <c r="AM1206" s="14" t="str">
        <f t="shared" si="1355"/>
        <v>#MP Conversamos sobre o estudo sobre letrados ósseas, ele me perguntou se Kaletra e bom para isso também, eu disse que Kaletra e bom para reconstituição imune e com isso reduz um importante fator de risco pra tal.</v>
      </c>
      <c r="AN1206" s="14" t="str">
        <f t="shared" si="1356"/>
        <v/>
      </c>
      <c r="AO1206" s="14" t="str">
        <f t="shared" si="1357"/>
        <v/>
      </c>
      <c r="AP1206" s="14" t="str">
        <f t="shared" si="1358"/>
        <v/>
      </c>
      <c r="AQ1206" s="14" t="str">
        <f t="shared" si="1359"/>
        <v/>
      </c>
      <c r="AR1206" s="14" t="str">
        <f t="shared" si="1360"/>
        <v/>
      </c>
    </row>
    <row r="1207" spans="1:44" x14ac:dyDescent="0.25">
      <c r="A1207">
        <v>1</v>
      </c>
      <c r="B1207" t="s">
        <v>28</v>
      </c>
      <c r="C1207">
        <v>391101</v>
      </c>
      <c r="D1207" s="40">
        <v>41390.420138888898</v>
      </c>
      <c r="E1207" s="40">
        <v>41390.811111111099</v>
      </c>
      <c r="F1207" s="40">
        <v>41393.745138888902</v>
      </c>
      <c r="G1207" t="s">
        <v>29</v>
      </c>
      <c r="H1207">
        <v>60000012353775</v>
      </c>
      <c r="I1207" t="s">
        <v>682</v>
      </c>
      <c r="J1207" t="s">
        <v>683</v>
      </c>
      <c r="K1207" t="s">
        <v>32</v>
      </c>
      <c r="L1207">
        <v>6</v>
      </c>
      <c r="M1207" t="s">
        <v>33</v>
      </c>
      <c r="N1207">
        <v>60000015461254</v>
      </c>
      <c r="O1207">
        <v>60000016462695</v>
      </c>
      <c r="P1207">
        <v>140245000000895</v>
      </c>
      <c r="R1207" t="s">
        <v>34</v>
      </c>
      <c r="S1207" t="s">
        <v>35</v>
      </c>
      <c r="T1207" t="s">
        <v>36</v>
      </c>
      <c r="W1207" t="s">
        <v>37</v>
      </c>
      <c r="AC1207" t="s">
        <v>2947</v>
      </c>
      <c r="AD1207" t="s">
        <v>1441</v>
      </c>
      <c r="AE1207" s="14" t="str">
        <f t="shared" si="1323"/>
        <v>Abordei o estudo HPTN e o estudo sobre alterações ósseas e o VA na pagina do 720, mostrando que Kaletra é bom para pacientes com cd4 baixo e alto.</v>
      </c>
      <c r="AF1207" s="14" t="str">
        <f t="shared" si="1333"/>
        <v>Abordei o estudo HPTN e o estudo sobre alterações ósseas e o VA na pagina do 720, mostrando que Kaletra é bom para pacientes com cd4 baixo e alto.</v>
      </c>
      <c r="AG1207" s="14">
        <f t="shared" si="1334"/>
        <v>1</v>
      </c>
      <c r="AH1207" s="14">
        <f t="shared" ref="AH1207:AL1207" si="1385">IFERROR(FIND("#",$AF1207,AG1207+1),LEN($AF1207)+1)</f>
        <v>147</v>
      </c>
      <c r="AI1207" s="14">
        <f t="shared" si="1385"/>
        <v>147</v>
      </c>
      <c r="AJ1207" s="14">
        <f t="shared" si="1385"/>
        <v>147</v>
      </c>
      <c r="AK1207" s="14">
        <f t="shared" si="1385"/>
        <v>147</v>
      </c>
      <c r="AL1207" s="14">
        <f t="shared" si="1385"/>
        <v>147</v>
      </c>
      <c r="AM1207" s="14" t="str">
        <f t="shared" si="1355"/>
        <v>Abordei o estudo HPTN e o estudo sobre alterações ósseas e o VA na pagina do 720, mostrando que Kaletra é bom para pacientes com cd4 baixo e alto.</v>
      </c>
      <c r="AN1207" s="14" t="str">
        <f t="shared" si="1356"/>
        <v/>
      </c>
      <c r="AO1207" s="14" t="str">
        <f t="shared" si="1357"/>
        <v/>
      </c>
      <c r="AP1207" s="14" t="str">
        <f t="shared" si="1358"/>
        <v/>
      </c>
      <c r="AQ1207" s="14" t="str">
        <f t="shared" si="1359"/>
        <v/>
      </c>
      <c r="AR1207" s="14" t="str">
        <f t="shared" si="1360"/>
        <v/>
      </c>
    </row>
    <row r="1208" spans="1:44" x14ac:dyDescent="0.25">
      <c r="A1208">
        <v>1</v>
      </c>
      <c r="B1208" t="s">
        <v>28</v>
      </c>
      <c r="C1208">
        <v>391101</v>
      </c>
      <c r="D1208" s="40">
        <v>41390.364583333299</v>
      </c>
      <c r="E1208" s="40">
        <v>41390.793749999997</v>
      </c>
      <c r="F1208" s="40">
        <v>41390.766666666699</v>
      </c>
      <c r="G1208" t="s">
        <v>29</v>
      </c>
      <c r="H1208">
        <v>60000017963772</v>
      </c>
      <c r="I1208" t="s">
        <v>674</v>
      </c>
      <c r="J1208" t="s">
        <v>675</v>
      </c>
      <c r="K1208" t="s">
        <v>41</v>
      </c>
      <c r="L1208">
        <v>6</v>
      </c>
      <c r="M1208" t="s">
        <v>33</v>
      </c>
      <c r="N1208">
        <v>60000015461254</v>
      </c>
      <c r="O1208">
        <v>60000016462695</v>
      </c>
      <c r="P1208">
        <v>140245000000886</v>
      </c>
      <c r="R1208" t="s">
        <v>34</v>
      </c>
      <c r="S1208" t="s">
        <v>35</v>
      </c>
      <c r="T1208" t="s">
        <v>36</v>
      </c>
      <c r="W1208" t="s">
        <v>37</v>
      </c>
      <c r="AC1208" t="s">
        <v>2948</v>
      </c>
      <c r="AD1208" t="s">
        <v>1437</v>
      </c>
      <c r="AE1208" s="14" t="str">
        <f t="shared" si="1323"/>
        <v>#MP Apresentei a ele o estudo sobre alterações ósseas e ele gostou dizendo que nos do abbott somos os únicos que estamos com uma visão mais abrangente do HIV, focando em comorbidades.</v>
      </c>
      <c r="AF1208" s="14" t="str">
        <f t="shared" si="1333"/>
        <v>#MP Apresentei a ele o estudo sobre alterações ósseas e ele gostou dizendo que nos do abbott somos os únicos que estamos com uma visão mais abrangente do HIV, focando em comorbidades.</v>
      </c>
      <c r="AG1208" s="14">
        <f t="shared" si="1334"/>
        <v>1</v>
      </c>
      <c r="AH1208" s="14">
        <f t="shared" ref="AH1208:AL1208" si="1386">IFERROR(FIND("#",$AF1208,AG1208+1),LEN($AF1208)+1)</f>
        <v>184</v>
      </c>
      <c r="AI1208" s="14">
        <f t="shared" si="1386"/>
        <v>184</v>
      </c>
      <c r="AJ1208" s="14">
        <f t="shared" si="1386"/>
        <v>184</v>
      </c>
      <c r="AK1208" s="14">
        <f t="shared" si="1386"/>
        <v>184</v>
      </c>
      <c r="AL1208" s="14">
        <f t="shared" si="1386"/>
        <v>184</v>
      </c>
      <c r="AM1208" s="14" t="str">
        <f t="shared" si="1355"/>
        <v>#MP Apresentei a ele o estudo sobre alterações ósseas e ele gostou dizendo que nos do abbott somos os únicos que estamos com uma visão mais abrangente do HIV, focando em comorbidades.</v>
      </c>
      <c r="AN1208" s="14" t="str">
        <f t="shared" si="1356"/>
        <v/>
      </c>
      <c r="AO1208" s="14" t="str">
        <f t="shared" si="1357"/>
        <v/>
      </c>
      <c r="AP1208" s="14" t="str">
        <f t="shared" si="1358"/>
        <v/>
      </c>
      <c r="AQ1208" s="14" t="str">
        <f t="shared" si="1359"/>
        <v/>
      </c>
      <c r="AR1208" s="14" t="str">
        <f t="shared" si="1360"/>
        <v/>
      </c>
    </row>
    <row r="1209" spans="1:44" x14ac:dyDescent="0.25">
      <c r="A1209">
        <v>1</v>
      </c>
      <c r="B1209" t="s">
        <v>28</v>
      </c>
      <c r="C1209">
        <v>391101</v>
      </c>
      <c r="D1209" s="40">
        <v>41389.708333333299</v>
      </c>
      <c r="E1209" s="40">
        <v>41389.911111111098</v>
      </c>
      <c r="F1209" s="40">
        <v>41389.874305555597</v>
      </c>
      <c r="G1209" t="s">
        <v>29</v>
      </c>
      <c r="H1209">
        <v>60000012474159</v>
      </c>
      <c r="I1209" t="s">
        <v>759</v>
      </c>
      <c r="J1209" t="s">
        <v>760</v>
      </c>
      <c r="K1209" t="s">
        <v>32</v>
      </c>
      <c r="L1209">
        <v>6</v>
      </c>
      <c r="M1209" t="s">
        <v>33</v>
      </c>
      <c r="N1209">
        <v>60000015461254</v>
      </c>
      <c r="O1209">
        <v>60000016462695</v>
      </c>
      <c r="P1209">
        <v>140245000000868</v>
      </c>
      <c r="R1209" t="s">
        <v>34</v>
      </c>
      <c r="S1209" t="s">
        <v>35</v>
      </c>
      <c r="T1209" t="s">
        <v>36</v>
      </c>
      <c r="W1209" t="s">
        <v>37</v>
      </c>
      <c r="AC1209" t="s">
        <v>2949</v>
      </c>
      <c r="AD1209" t="s">
        <v>1441</v>
      </c>
      <c r="AE1209" s="14" t="str">
        <f t="shared" si="1323"/>
        <v>Apresentei o estudo de alterações ósseas, mas fui muitíssimo objetivo,pois ela esta atrasada e mal-humorada</v>
      </c>
      <c r="AF1209" s="14" t="str">
        <f t="shared" si="1333"/>
        <v>Apresentei o estudo de alterações ósseas, mas fui muitíssimo objetivo,pois ela esta atrasada e mal-humorada</v>
      </c>
      <c r="AG1209" s="14">
        <f t="shared" si="1334"/>
        <v>1</v>
      </c>
      <c r="AH1209" s="14">
        <f t="shared" ref="AH1209:AL1209" si="1387">IFERROR(FIND("#",$AF1209,AG1209+1),LEN($AF1209)+1)</f>
        <v>108</v>
      </c>
      <c r="AI1209" s="14">
        <f t="shared" si="1387"/>
        <v>108</v>
      </c>
      <c r="AJ1209" s="14">
        <f t="shared" si="1387"/>
        <v>108</v>
      </c>
      <c r="AK1209" s="14">
        <f t="shared" si="1387"/>
        <v>108</v>
      </c>
      <c r="AL1209" s="14">
        <f t="shared" si="1387"/>
        <v>108</v>
      </c>
      <c r="AM1209" s="14" t="str">
        <f t="shared" si="1355"/>
        <v>Apresentei o estudo de alterações ósseas, mas fui muitíssimo objetivo,pois ela esta atrasada e mal-humorada</v>
      </c>
      <c r="AN1209" s="14" t="str">
        <f t="shared" si="1356"/>
        <v/>
      </c>
      <c r="AO1209" s="14" t="str">
        <f t="shared" si="1357"/>
        <v/>
      </c>
      <c r="AP1209" s="14" t="str">
        <f t="shared" si="1358"/>
        <v/>
      </c>
      <c r="AQ1209" s="14" t="str">
        <f t="shared" si="1359"/>
        <v/>
      </c>
      <c r="AR1209" s="14" t="str">
        <f t="shared" si="1360"/>
        <v/>
      </c>
    </row>
    <row r="1210" spans="1:44" x14ac:dyDescent="0.25">
      <c r="A1210">
        <v>1</v>
      </c>
      <c r="B1210" t="s">
        <v>28</v>
      </c>
      <c r="C1210">
        <v>391101</v>
      </c>
      <c r="D1210" s="40">
        <v>41389.659722222197</v>
      </c>
      <c r="E1210" s="40">
        <v>41389.913888888899</v>
      </c>
      <c r="F1210" s="40">
        <v>41389.874305555597</v>
      </c>
      <c r="G1210" t="s">
        <v>29</v>
      </c>
      <c r="H1210">
        <v>60000012558515</v>
      </c>
      <c r="I1210" t="s">
        <v>738</v>
      </c>
      <c r="J1210" t="s">
        <v>739</v>
      </c>
      <c r="K1210" t="s">
        <v>32</v>
      </c>
      <c r="L1210">
        <v>6</v>
      </c>
      <c r="M1210" t="s">
        <v>135</v>
      </c>
      <c r="N1210">
        <v>60000015461254</v>
      </c>
      <c r="O1210">
        <v>60000016462695</v>
      </c>
      <c r="P1210">
        <v>140245000000877</v>
      </c>
      <c r="R1210" t="s">
        <v>34</v>
      </c>
      <c r="S1210" t="s">
        <v>35</v>
      </c>
      <c r="T1210" t="s">
        <v>36</v>
      </c>
      <c r="W1210" t="s">
        <v>37</v>
      </c>
      <c r="AC1210" t="s">
        <v>2950</v>
      </c>
      <c r="AD1210" t="s">
        <v>1441</v>
      </c>
      <c r="AE1210" s="14" t="str">
        <f t="shared" si="1323"/>
        <v>Conversamos muito sobre o estudo de alterações ósseas, discutimos o dhhs, principalmente na parteque fala sobre ATV, causando nefrolitiase.</v>
      </c>
      <c r="AF1210" s="14" t="str">
        <f t="shared" si="1333"/>
        <v>Conversamos muito sobre o estudo de alterações ósseas, discutimos o dhhs, principalmente na parteque fala sobre ATV, causando nefrolitiase.</v>
      </c>
      <c r="AG1210" s="14">
        <f t="shared" si="1334"/>
        <v>1</v>
      </c>
      <c r="AH1210" s="14">
        <f t="shared" ref="AH1210:AL1210" si="1388">IFERROR(FIND("#",$AF1210,AG1210+1),LEN($AF1210)+1)</f>
        <v>140</v>
      </c>
      <c r="AI1210" s="14">
        <f t="shared" si="1388"/>
        <v>140</v>
      </c>
      <c r="AJ1210" s="14">
        <f t="shared" si="1388"/>
        <v>140</v>
      </c>
      <c r="AK1210" s="14">
        <f t="shared" si="1388"/>
        <v>140</v>
      </c>
      <c r="AL1210" s="14">
        <f t="shared" si="1388"/>
        <v>140</v>
      </c>
      <c r="AM1210" s="14" t="str">
        <f t="shared" si="1355"/>
        <v>Conversamos muito sobre o estudo de alterações ósseas, discutimos o dhhs, principalmente na parteque fala sobre ATV, causando nefrolitiase.</v>
      </c>
      <c r="AN1210" s="14" t="str">
        <f t="shared" si="1356"/>
        <v/>
      </c>
      <c r="AO1210" s="14" t="str">
        <f t="shared" si="1357"/>
        <v/>
      </c>
      <c r="AP1210" s="14" t="str">
        <f t="shared" si="1358"/>
        <v/>
      </c>
      <c r="AQ1210" s="14" t="str">
        <f t="shared" si="1359"/>
        <v/>
      </c>
      <c r="AR1210" s="14" t="str">
        <f t="shared" si="1360"/>
        <v/>
      </c>
    </row>
    <row r="1211" spans="1:44" x14ac:dyDescent="0.25">
      <c r="A1211">
        <v>1</v>
      </c>
      <c r="B1211" t="s">
        <v>28</v>
      </c>
      <c r="C1211">
        <v>391101</v>
      </c>
      <c r="D1211" s="40">
        <v>41389.649305555598</v>
      </c>
      <c r="E1211" s="40">
        <v>41389.903472222199</v>
      </c>
      <c r="F1211" s="40">
        <v>41389.868750000001</v>
      </c>
      <c r="G1211" t="s">
        <v>29</v>
      </c>
      <c r="H1211">
        <v>60000012569879</v>
      </c>
      <c r="I1211" t="s">
        <v>2951</v>
      </c>
      <c r="J1211" t="s">
        <v>2952</v>
      </c>
      <c r="K1211" t="s">
        <v>41</v>
      </c>
      <c r="L1211">
        <v>6</v>
      </c>
      <c r="M1211" t="s">
        <v>135</v>
      </c>
      <c r="N1211">
        <v>60000015461254</v>
      </c>
      <c r="O1211">
        <v>60000016462695</v>
      </c>
      <c r="P1211">
        <v>140245000000859</v>
      </c>
      <c r="R1211" t="s">
        <v>34</v>
      </c>
      <c r="S1211" t="s">
        <v>35</v>
      </c>
      <c r="T1211" t="s">
        <v>36</v>
      </c>
      <c r="W1211" t="s">
        <v>37</v>
      </c>
      <c r="AC1211" t="s">
        <v>2953</v>
      </c>
      <c r="AD1211" t="s">
        <v>1441</v>
      </c>
      <c r="AE1211" s="14" t="str">
        <f t="shared" si="1323"/>
        <v>#MP Conversamos sobre o estudo de alterações ósseas e ela disse que nos estamos cercando todas as comorbidades, eu disse a ela que nao é bem assim, pois o Kaletra quando não tem um perfil favorável a determinada comorbidades, ele não interfere negativamente em outra.</v>
      </c>
      <c r="AF1211" s="14" t="str">
        <f t="shared" si="1333"/>
        <v>#MP Conversamos sobre o estudo de alterações ósseas e ela disse que nos estamos cercando todas as comorbidades, eu disse a ela que nao é bem assim, pois o Kaletra quando não tem um perfil favorável a determinada comorbidades, ele não interfere negativamente em outra.</v>
      </c>
      <c r="AG1211" s="14">
        <f t="shared" si="1334"/>
        <v>1</v>
      </c>
      <c r="AH1211" s="14">
        <f t="shared" ref="AH1211:AL1211" si="1389">IFERROR(FIND("#",$AF1211,AG1211+1),LEN($AF1211)+1)</f>
        <v>268</v>
      </c>
      <c r="AI1211" s="14">
        <f t="shared" si="1389"/>
        <v>268</v>
      </c>
      <c r="AJ1211" s="14">
        <f t="shared" si="1389"/>
        <v>268</v>
      </c>
      <c r="AK1211" s="14">
        <f t="shared" si="1389"/>
        <v>268</v>
      </c>
      <c r="AL1211" s="14">
        <f t="shared" si="1389"/>
        <v>268</v>
      </c>
      <c r="AM1211" s="14" t="str">
        <f t="shared" si="1355"/>
        <v>#MP Conversamos sobre o estudo de alterações ósseas e ela disse que nos estamos cercando todas as comorbidades, eu disse a ela que nao é bem assim, pois o Kaletra quando não tem um perfil favorável a determinada comorbidades, ele não interfere negativamente em outra.</v>
      </c>
      <c r="AN1211" s="14" t="str">
        <f t="shared" si="1356"/>
        <v/>
      </c>
      <c r="AO1211" s="14" t="str">
        <f t="shared" si="1357"/>
        <v/>
      </c>
      <c r="AP1211" s="14" t="str">
        <f t="shared" si="1358"/>
        <v/>
      </c>
      <c r="AQ1211" s="14" t="str">
        <f t="shared" si="1359"/>
        <v/>
      </c>
      <c r="AR1211" s="14" t="str">
        <f t="shared" si="1360"/>
        <v/>
      </c>
    </row>
    <row r="1212" spans="1:44" x14ac:dyDescent="0.25">
      <c r="A1212">
        <v>1</v>
      </c>
      <c r="B1212" t="s">
        <v>28</v>
      </c>
      <c r="C1212">
        <v>391101</v>
      </c>
      <c r="D1212" s="40">
        <v>41389.458333333299</v>
      </c>
      <c r="E1212" s="40">
        <v>41389.527083333298</v>
      </c>
      <c r="F1212" s="40">
        <v>41389.496527777803</v>
      </c>
      <c r="G1212" t="s">
        <v>29</v>
      </c>
      <c r="H1212">
        <v>60000017151018</v>
      </c>
      <c r="I1212" t="s">
        <v>2954</v>
      </c>
      <c r="J1212" t="s">
        <v>2955</v>
      </c>
      <c r="K1212" t="s">
        <v>41</v>
      </c>
      <c r="L1212">
        <v>4</v>
      </c>
      <c r="M1212" t="s">
        <v>135</v>
      </c>
      <c r="N1212">
        <v>60000015461254</v>
      </c>
      <c r="O1212">
        <v>60000016462695</v>
      </c>
      <c r="P1212">
        <v>140245000000850</v>
      </c>
      <c r="R1212" t="s">
        <v>34</v>
      </c>
      <c r="S1212" t="s">
        <v>35</v>
      </c>
      <c r="T1212" t="s">
        <v>36</v>
      </c>
      <c r="W1212" t="s">
        <v>37</v>
      </c>
      <c r="AC1212" t="s">
        <v>2956</v>
      </c>
      <c r="AD1212" t="s">
        <v>1441</v>
      </c>
      <c r="AE1212" s="14" t="str">
        <f t="shared" si="1323"/>
        <v>#MP Conversamos sobre o estudo de perda óssea e ele questionou se Kaletra era uma droga boa para perda óssea, respondi dizendo que não, pois o Kaletra proporciona uma boa reconstituição imune e cd4baixo é um importante fator de risco para perda óssea, aproveitando mencionei que Kaletra e o ARV que quando nao faz bem nao está relacionado com as comodidades associadas ao HIV</v>
      </c>
      <c r="AF1212" s="14" t="str">
        <f t="shared" si="1333"/>
        <v>#MP Conversamos sobre o estudo de perda óssea e ele questionou se Kaletra era uma droga boa para perda óssea, respondi dizendo que não, pois o Kaletra proporciona uma boa reconstituição imune e cd4baixo é um importante fator de risco para perda óssea, aproveitando mencionei que Kaletra e o ARV que quando nao faz bem nao está relacionado com as comodidades associadas ao HIV</v>
      </c>
      <c r="AG1212" s="14">
        <f t="shared" si="1334"/>
        <v>1</v>
      </c>
      <c r="AH1212" s="14">
        <f t="shared" ref="AH1212:AL1212" si="1390">IFERROR(FIND("#",$AF1212,AG1212+1),LEN($AF1212)+1)</f>
        <v>376</v>
      </c>
      <c r="AI1212" s="14">
        <f t="shared" si="1390"/>
        <v>376</v>
      </c>
      <c r="AJ1212" s="14">
        <f t="shared" si="1390"/>
        <v>376</v>
      </c>
      <c r="AK1212" s="14">
        <f t="shared" si="1390"/>
        <v>376</v>
      </c>
      <c r="AL1212" s="14">
        <f t="shared" si="1390"/>
        <v>376</v>
      </c>
      <c r="AM1212" s="14" t="str">
        <f t="shared" si="1355"/>
        <v>#MP Conversamos sobre o estudo de perda óssea e ele questionou se Kaletra era uma droga boa para perda óssea, respondi dizendo que não, pois o Kaletra proporciona uma boa reconstituição imune e cd4baixo é um importante fator de risco para perda óssea, aproveitando mencionei que Kaletra e o ARV que quando nao faz bem nao está relacionado com as comodidades associadas ao HIV</v>
      </c>
      <c r="AN1212" s="14" t="str">
        <f t="shared" si="1356"/>
        <v/>
      </c>
      <c r="AO1212" s="14" t="str">
        <f t="shared" si="1357"/>
        <v/>
      </c>
      <c r="AP1212" s="14" t="str">
        <f t="shared" si="1358"/>
        <v/>
      </c>
      <c r="AQ1212" s="14" t="str">
        <f t="shared" si="1359"/>
        <v/>
      </c>
      <c r="AR1212" s="14" t="str">
        <f t="shared" si="1360"/>
        <v/>
      </c>
    </row>
    <row r="1213" spans="1:44" x14ac:dyDescent="0.25">
      <c r="A1213">
        <v>1</v>
      </c>
      <c r="B1213" t="s">
        <v>28</v>
      </c>
      <c r="C1213">
        <v>391101</v>
      </c>
      <c r="D1213" s="40">
        <v>41388.555555555598</v>
      </c>
      <c r="E1213" s="40">
        <v>41388.976388888899</v>
      </c>
      <c r="F1213" s="40">
        <v>41388.9375</v>
      </c>
      <c r="G1213" t="s">
        <v>29</v>
      </c>
      <c r="H1213">
        <v>60000012501871</v>
      </c>
      <c r="I1213" t="s">
        <v>2957</v>
      </c>
      <c r="J1213" t="s">
        <v>2958</v>
      </c>
      <c r="K1213" t="s">
        <v>32</v>
      </c>
      <c r="L1213">
        <v>6</v>
      </c>
      <c r="M1213" t="s">
        <v>33</v>
      </c>
      <c r="N1213">
        <v>60000015461254</v>
      </c>
      <c r="O1213">
        <v>60000016462695</v>
      </c>
      <c r="P1213">
        <v>140245000000837</v>
      </c>
      <c r="R1213" t="s">
        <v>34</v>
      </c>
      <c r="S1213" t="s">
        <v>35</v>
      </c>
      <c r="T1213" t="s">
        <v>36</v>
      </c>
      <c r="W1213" t="s">
        <v>37</v>
      </c>
      <c r="AC1213" t="s">
        <v>2959</v>
      </c>
      <c r="AD1213" t="s">
        <v>1441</v>
      </c>
      <c r="AE1213" s="14" t="str">
        <f t="shared" si="1323"/>
        <v>#MP Conversamos sobre o material dealterao óssea e ele gostou muito.#MKT conversamos sobre o presseptoship ER e ele olhou no computador na mesma horário verificou que terá compromisso no período, mas indicou o dr. Eduardo para ir deu concordei.</v>
      </c>
      <c r="AF1213" s="14" t="str">
        <f t="shared" si="1333"/>
        <v>#MP Conversamos sobre o material dealterao óssea e ele gostou muito.#MKT conversamos sobre o presseptoship ER e ele olhou no computador na mesma horário verificou que terá compromisso no período, mas indicou o dr. Eduardo para ir deu concordei.</v>
      </c>
      <c r="AG1213" s="14">
        <f t="shared" si="1334"/>
        <v>1</v>
      </c>
      <c r="AH1213" s="14">
        <f t="shared" ref="AH1213:AL1213" si="1391">IFERROR(FIND("#",$AF1213,AG1213+1),LEN($AF1213)+1)</f>
        <v>69</v>
      </c>
      <c r="AI1213" s="14">
        <f t="shared" si="1391"/>
        <v>245</v>
      </c>
      <c r="AJ1213" s="14">
        <f t="shared" si="1391"/>
        <v>245</v>
      </c>
      <c r="AK1213" s="14">
        <f t="shared" si="1391"/>
        <v>245</v>
      </c>
      <c r="AL1213" s="14">
        <f t="shared" si="1391"/>
        <v>245</v>
      </c>
      <c r="AM1213" s="14" t="str">
        <f t="shared" si="1355"/>
        <v>#MP Conversamos sobre o material dealterao óssea e ele gostou muito.#</v>
      </c>
      <c r="AN1213" s="14" t="str">
        <f t="shared" si="1356"/>
        <v>#MKT conversamos sobre o presseptoship ER e ele olhou no computador na mesma horário verificou que terá compromisso no período, mas indicou o dr. Eduardo para ir deu concordei.</v>
      </c>
      <c r="AO1213" s="14" t="str">
        <f t="shared" si="1357"/>
        <v/>
      </c>
      <c r="AP1213" s="14" t="str">
        <f t="shared" si="1358"/>
        <v/>
      </c>
      <c r="AQ1213" s="14" t="str">
        <f t="shared" si="1359"/>
        <v/>
      </c>
      <c r="AR1213" s="14" t="str">
        <f t="shared" si="1360"/>
        <v/>
      </c>
    </row>
    <row r="1214" spans="1:44" x14ac:dyDescent="0.25">
      <c r="A1214">
        <v>1</v>
      </c>
      <c r="B1214" t="s">
        <v>28</v>
      </c>
      <c r="C1214">
        <v>391101</v>
      </c>
      <c r="D1214" s="40">
        <v>41388.423611111102</v>
      </c>
      <c r="E1214" s="40">
        <v>41388.970138888901</v>
      </c>
      <c r="F1214" s="40">
        <v>41388.9375</v>
      </c>
      <c r="G1214" t="s">
        <v>29</v>
      </c>
      <c r="H1214">
        <v>60000012540487</v>
      </c>
      <c r="I1214" t="s">
        <v>2960</v>
      </c>
      <c r="J1214" t="s">
        <v>2961</v>
      </c>
      <c r="K1214" t="s">
        <v>32</v>
      </c>
      <c r="L1214">
        <v>6</v>
      </c>
      <c r="M1214" t="s">
        <v>33</v>
      </c>
      <c r="N1214">
        <v>60000015461254</v>
      </c>
      <c r="O1214">
        <v>60000016462695</v>
      </c>
      <c r="P1214">
        <v>140245000000828</v>
      </c>
      <c r="R1214" t="s">
        <v>34</v>
      </c>
      <c r="S1214" t="s">
        <v>35</v>
      </c>
      <c r="T1214" t="s">
        <v>36</v>
      </c>
      <c r="W1214" t="s">
        <v>37</v>
      </c>
      <c r="AC1214" t="s">
        <v>2962</v>
      </c>
      <c r="AD1214" t="s">
        <v>1441</v>
      </c>
      <c r="AE1214" s="14" t="str">
        <f t="shared" si="1323"/>
        <v>Abordei o material de alteração óssea, mas ele me parisses pouco interessado no assunto, mudei para resistência e aí a conversa rendeu e ele disse que acha Kaletra melhor que Atazanavir.</v>
      </c>
      <c r="AF1214" s="14" t="str">
        <f t="shared" si="1333"/>
        <v>Abordei o material de alteração óssea, mas ele me parisses pouco interessado no assunto, mudei para resistência e aí a conversa rendeu e ele disse que acha Kaletra melhor que Atazanavir.</v>
      </c>
      <c r="AG1214" s="14">
        <f t="shared" si="1334"/>
        <v>1</v>
      </c>
      <c r="AH1214" s="14">
        <f t="shared" ref="AH1214:AL1214" si="1392">IFERROR(FIND("#",$AF1214,AG1214+1),LEN($AF1214)+1)</f>
        <v>187</v>
      </c>
      <c r="AI1214" s="14">
        <f t="shared" si="1392"/>
        <v>187</v>
      </c>
      <c r="AJ1214" s="14">
        <f t="shared" si="1392"/>
        <v>187</v>
      </c>
      <c r="AK1214" s="14">
        <f t="shared" si="1392"/>
        <v>187</v>
      </c>
      <c r="AL1214" s="14">
        <f t="shared" si="1392"/>
        <v>187</v>
      </c>
      <c r="AM1214" s="14" t="str">
        <f t="shared" si="1355"/>
        <v>Abordei o material de alteração óssea, mas ele me parisses pouco interessado no assunto, mudei para resistência e aí a conversa rendeu e ele disse que acha Kaletra melhor que Atazanavir.</v>
      </c>
      <c r="AN1214" s="14" t="str">
        <f t="shared" si="1356"/>
        <v/>
      </c>
      <c r="AO1214" s="14" t="str">
        <f t="shared" si="1357"/>
        <v/>
      </c>
      <c r="AP1214" s="14" t="str">
        <f t="shared" si="1358"/>
        <v/>
      </c>
      <c r="AQ1214" s="14" t="str">
        <f t="shared" si="1359"/>
        <v/>
      </c>
      <c r="AR1214" s="14" t="str">
        <f t="shared" si="1360"/>
        <v/>
      </c>
    </row>
    <row r="1215" spans="1:44" x14ac:dyDescent="0.25">
      <c r="A1215">
        <v>1</v>
      </c>
      <c r="B1215" t="s">
        <v>28</v>
      </c>
      <c r="C1215">
        <v>391101</v>
      </c>
      <c r="D1215" s="40">
        <v>41388.375</v>
      </c>
      <c r="E1215" s="40">
        <v>41388.967361111099</v>
      </c>
      <c r="F1215" s="40">
        <v>41388.927083333299</v>
      </c>
      <c r="G1215" t="s">
        <v>29</v>
      </c>
      <c r="H1215">
        <v>60000012552995</v>
      </c>
      <c r="I1215" t="s">
        <v>2963</v>
      </c>
      <c r="J1215" t="s">
        <v>2964</v>
      </c>
      <c r="K1215" t="s">
        <v>41</v>
      </c>
      <c r="L1215">
        <v>6</v>
      </c>
      <c r="M1215" t="s">
        <v>33</v>
      </c>
      <c r="N1215">
        <v>60000015461254</v>
      </c>
      <c r="O1215">
        <v>60000016462695</v>
      </c>
      <c r="P1215">
        <v>140245000000819</v>
      </c>
      <c r="R1215" t="s">
        <v>34</v>
      </c>
      <c r="S1215" t="s">
        <v>35</v>
      </c>
      <c r="T1215" t="s">
        <v>36</v>
      </c>
      <c r="W1215" t="s">
        <v>37</v>
      </c>
      <c r="AC1215" t="s">
        <v>2965</v>
      </c>
      <c r="AD1215" t="s">
        <v>1441</v>
      </c>
      <c r="AE1215" s="14" t="str">
        <f t="shared" si="1323"/>
        <v>#MP Conversamos sobre o material dealterao óssea e ela disse que Kaletra é seu IP de preferencia, mesmo com a diarréia e dislipidemia.</v>
      </c>
      <c r="AF1215" s="14" t="str">
        <f t="shared" si="1333"/>
        <v>#MP Conversamos sobre o material dealterao óssea e ela disse que Kaletra é seu IP de preferencia, mesmo com a diarréia e dislipidemia.</v>
      </c>
      <c r="AG1215" s="14">
        <f t="shared" si="1334"/>
        <v>1</v>
      </c>
      <c r="AH1215" s="14">
        <f t="shared" ref="AH1215:AL1215" si="1393">IFERROR(FIND("#",$AF1215,AG1215+1),LEN($AF1215)+1)</f>
        <v>135</v>
      </c>
      <c r="AI1215" s="14">
        <f t="shared" si="1393"/>
        <v>135</v>
      </c>
      <c r="AJ1215" s="14">
        <f t="shared" si="1393"/>
        <v>135</v>
      </c>
      <c r="AK1215" s="14">
        <f t="shared" si="1393"/>
        <v>135</v>
      </c>
      <c r="AL1215" s="14">
        <f t="shared" si="1393"/>
        <v>135</v>
      </c>
      <c r="AM1215" s="14" t="str">
        <f t="shared" si="1355"/>
        <v>#MP Conversamos sobre o material dealterao óssea e ela disse que Kaletra é seu IP de preferencia, mesmo com a diarréia e dislipidemia.</v>
      </c>
      <c r="AN1215" s="14" t="str">
        <f t="shared" si="1356"/>
        <v/>
      </c>
      <c r="AO1215" s="14" t="str">
        <f t="shared" si="1357"/>
        <v/>
      </c>
      <c r="AP1215" s="14" t="str">
        <f t="shared" si="1358"/>
        <v/>
      </c>
      <c r="AQ1215" s="14" t="str">
        <f t="shared" si="1359"/>
        <v/>
      </c>
      <c r="AR1215" s="14" t="str">
        <f t="shared" si="1360"/>
        <v/>
      </c>
    </row>
    <row r="1216" spans="1:44" x14ac:dyDescent="0.25">
      <c r="A1216">
        <v>1</v>
      </c>
      <c r="B1216" t="s">
        <v>28</v>
      </c>
      <c r="C1216">
        <v>391101</v>
      </c>
      <c r="D1216" s="40">
        <v>41387.704861111102</v>
      </c>
      <c r="E1216" s="40">
        <v>41388.960416666698</v>
      </c>
      <c r="F1216" s="40">
        <v>41388.927083333299</v>
      </c>
      <c r="G1216" t="s">
        <v>29</v>
      </c>
      <c r="H1216">
        <v>60000012338935</v>
      </c>
      <c r="I1216" t="s">
        <v>2966</v>
      </c>
      <c r="J1216" t="s">
        <v>2967</v>
      </c>
      <c r="K1216" t="s">
        <v>32</v>
      </c>
      <c r="L1216">
        <v>4</v>
      </c>
      <c r="M1216" t="s">
        <v>33</v>
      </c>
      <c r="N1216">
        <v>60000015461254</v>
      </c>
      <c r="O1216">
        <v>60000016462695</v>
      </c>
      <c r="P1216">
        <v>140245000000810</v>
      </c>
      <c r="R1216" t="s">
        <v>34</v>
      </c>
      <c r="S1216" t="s">
        <v>35</v>
      </c>
      <c r="T1216" t="s">
        <v>36</v>
      </c>
      <c r="W1216" t="s">
        <v>37</v>
      </c>
      <c r="AC1216" t="s">
        <v>2968</v>
      </c>
      <c r="AD1216" t="s">
        <v>1441</v>
      </c>
      <c r="AE1216" s="14" t="str">
        <f t="shared" si="1323"/>
        <v>#MPAbordei estudo de lotearão óssea e ele disse que botou do estudo e ainda mais do nosso link co o ganho de cd4 que fizemos com VA.</v>
      </c>
      <c r="AF1216" s="14" t="str">
        <f t="shared" si="1333"/>
        <v>#MPAbordei estudo de lotearão óssea e ele disse que botou do estudo e ainda mais do nosso link co o ganho de cd4 que fizemos com VA.</v>
      </c>
      <c r="AG1216" s="14">
        <f t="shared" si="1334"/>
        <v>1</v>
      </c>
      <c r="AH1216" s="14">
        <f t="shared" ref="AH1216:AL1216" si="1394">IFERROR(FIND("#",$AF1216,AG1216+1),LEN($AF1216)+1)</f>
        <v>133</v>
      </c>
      <c r="AI1216" s="14">
        <f t="shared" si="1394"/>
        <v>133</v>
      </c>
      <c r="AJ1216" s="14">
        <f t="shared" si="1394"/>
        <v>133</v>
      </c>
      <c r="AK1216" s="14">
        <f t="shared" si="1394"/>
        <v>133</v>
      </c>
      <c r="AL1216" s="14">
        <f t="shared" si="1394"/>
        <v>133</v>
      </c>
      <c r="AM1216" s="14" t="str">
        <f t="shared" si="1355"/>
        <v>#MPAbordei estudo de lotearão óssea e ele disse que botou do estudo e ainda mais do nosso link co o ganho de cd4 que fizemos com VA.</v>
      </c>
      <c r="AN1216" s="14" t="str">
        <f t="shared" si="1356"/>
        <v/>
      </c>
      <c r="AO1216" s="14" t="str">
        <f t="shared" si="1357"/>
        <v/>
      </c>
      <c r="AP1216" s="14" t="str">
        <f t="shared" si="1358"/>
        <v/>
      </c>
      <c r="AQ1216" s="14" t="str">
        <f t="shared" si="1359"/>
        <v/>
      </c>
      <c r="AR1216" s="14" t="str">
        <f t="shared" si="1360"/>
        <v/>
      </c>
    </row>
    <row r="1217" spans="1:44" x14ac:dyDescent="0.25">
      <c r="A1217">
        <v>1</v>
      </c>
      <c r="B1217" t="s">
        <v>28</v>
      </c>
      <c r="C1217">
        <v>391101</v>
      </c>
      <c r="D1217" s="40">
        <v>41387.618055555598</v>
      </c>
      <c r="E1217" s="40">
        <v>41388.954861111102</v>
      </c>
      <c r="F1217" s="40">
        <v>41388.9152777778</v>
      </c>
      <c r="G1217" t="s">
        <v>29</v>
      </c>
      <c r="H1217">
        <v>60000012560547</v>
      </c>
      <c r="I1217" t="s">
        <v>2969</v>
      </c>
      <c r="J1217" t="s">
        <v>2970</v>
      </c>
      <c r="K1217" t="s">
        <v>32</v>
      </c>
      <c r="L1217">
        <v>4</v>
      </c>
      <c r="M1217" t="s">
        <v>33</v>
      </c>
      <c r="N1217">
        <v>60000015461254</v>
      </c>
      <c r="O1217">
        <v>60000016462695</v>
      </c>
      <c r="P1217">
        <v>140245000000801</v>
      </c>
      <c r="R1217" t="s">
        <v>34</v>
      </c>
      <c r="S1217" t="s">
        <v>35</v>
      </c>
      <c r="T1217" t="s">
        <v>36</v>
      </c>
      <c r="W1217" t="s">
        <v>37</v>
      </c>
      <c r="AC1217" t="s">
        <v>2971</v>
      </c>
      <c r="AD1217" t="s">
        <v>1441</v>
      </c>
      <c r="AE1217" s="14" t="str">
        <f t="shared" si="1323"/>
        <v>#MP Conversamos sobre o risco de alteração óssea com HIV e abordei o VA na parte de ganho de cd4</v>
      </c>
      <c r="AF1217" s="14" t="str">
        <f t="shared" si="1333"/>
        <v>#MP Conversamos sobre o risco de alteração óssea com HIV e abordei o VA na parte de ganho de cd4</v>
      </c>
      <c r="AG1217" s="14">
        <f t="shared" si="1334"/>
        <v>1</v>
      </c>
      <c r="AH1217" s="14">
        <f t="shared" ref="AH1217:AL1217" si="1395">IFERROR(FIND("#",$AF1217,AG1217+1),LEN($AF1217)+1)</f>
        <v>97</v>
      </c>
      <c r="AI1217" s="14">
        <f t="shared" si="1395"/>
        <v>97</v>
      </c>
      <c r="AJ1217" s="14">
        <f t="shared" si="1395"/>
        <v>97</v>
      </c>
      <c r="AK1217" s="14">
        <f t="shared" si="1395"/>
        <v>97</v>
      </c>
      <c r="AL1217" s="14">
        <f t="shared" si="1395"/>
        <v>97</v>
      </c>
      <c r="AM1217" s="14" t="str">
        <f t="shared" si="1355"/>
        <v>#MP Conversamos sobre o risco de alteração óssea com HIV e abordei o VA na parte de ganho de cd4</v>
      </c>
      <c r="AN1217" s="14" t="str">
        <f t="shared" si="1356"/>
        <v/>
      </c>
      <c r="AO1217" s="14" t="str">
        <f t="shared" si="1357"/>
        <v/>
      </c>
      <c r="AP1217" s="14" t="str">
        <f t="shared" si="1358"/>
        <v/>
      </c>
      <c r="AQ1217" s="14" t="str">
        <f t="shared" si="1359"/>
        <v/>
      </c>
      <c r="AR1217" s="14" t="str">
        <f t="shared" si="1360"/>
        <v/>
      </c>
    </row>
    <row r="1218" spans="1:44" x14ac:dyDescent="0.25">
      <c r="A1218">
        <v>1</v>
      </c>
      <c r="B1218" t="s">
        <v>28</v>
      </c>
      <c r="C1218">
        <v>391101</v>
      </c>
      <c r="D1218" s="40">
        <v>41387.569444444402</v>
      </c>
      <c r="E1218" s="40">
        <v>41388.9506944444</v>
      </c>
      <c r="F1218" s="40">
        <v>41388.9152777778</v>
      </c>
      <c r="G1218" t="s">
        <v>29</v>
      </c>
      <c r="H1218">
        <v>60000012249991</v>
      </c>
      <c r="I1218" t="s">
        <v>2972</v>
      </c>
      <c r="J1218" t="s">
        <v>2973</v>
      </c>
      <c r="K1218" t="s">
        <v>32</v>
      </c>
      <c r="L1218">
        <v>4</v>
      </c>
      <c r="M1218" t="s">
        <v>33</v>
      </c>
      <c r="N1218">
        <v>60000015461254</v>
      </c>
      <c r="O1218">
        <v>60000016462695</v>
      </c>
      <c r="P1218">
        <v>140245000000792</v>
      </c>
      <c r="R1218" t="s">
        <v>34</v>
      </c>
      <c r="S1218" t="s">
        <v>35</v>
      </c>
      <c r="T1218" t="s">
        <v>36</v>
      </c>
      <c r="W1218" t="s">
        <v>37</v>
      </c>
      <c r="AC1218" t="s">
        <v>2974</v>
      </c>
      <c r="AD1218" t="s">
        <v>1441</v>
      </c>
      <c r="AE1218" s="14" t="str">
        <f t="shared" ref="AE1218:AE1281" si="1396">SUBSTITUTE(AC1218,"# ","#")</f>
        <v>#MP Conversamos bastante sobre o material de alterações ósseas e ela disse que o envelhecimento dos seus pacientes esta se dando muito mais cedo.aproveitei e abordei o ganho de cd4 e Kaletra em dose única</v>
      </c>
      <c r="AF1218" s="14" t="str">
        <f t="shared" si="1333"/>
        <v>#MP Conversamos bastante sobre o material de alterações ósseas e ela disse que o envelhecimento dos seus pacientes esta se dando muito mais cedo.aproveitei e abordei o ganho de cd4 e Kaletra em dose única</v>
      </c>
      <c r="AG1218" s="14">
        <f t="shared" si="1334"/>
        <v>1</v>
      </c>
      <c r="AH1218" s="14">
        <f t="shared" ref="AH1218:AL1218" si="1397">IFERROR(FIND("#",$AF1218,AG1218+1),LEN($AF1218)+1)</f>
        <v>205</v>
      </c>
      <c r="AI1218" s="14">
        <f t="shared" si="1397"/>
        <v>205</v>
      </c>
      <c r="AJ1218" s="14">
        <f t="shared" si="1397"/>
        <v>205</v>
      </c>
      <c r="AK1218" s="14">
        <f t="shared" si="1397"/>
        <v>205</v>
      </c>
      <c r="AL1218" s="14">
        <f t="shared" si="1397"/>
        <v>205</v>
      </c>
      <c r="AM1218" s="14" t="str">
        <f t="shared" si="1355"/>
        <v>#MP Conversamos bastante sobre o material de alterações ósseas e ela disse que o envelhecimento dos seus pacientes esta se dando muito mais cedo.aproveitei e abordei o ganho de cd4 e Kaletra em dose única</v>
      </c>
      <c r="AN1218" s="14" t="str">
        <f t="shared" si="1356"/>
        <v/>
      </c>
      <c r="AO1218" s="14" t="str">
        <f t="shared" si="1357"/>
        <v/>
      </c>
      <c r="AP1218" s="14" t="str">
        <f t="shared" si="1358"/>
        <v/>
      </c>
      <c r="AQ1218" s="14" t="str">
        <f t="shared" si="1359"/>
        <v/>
      </c>
      <c r="AR1218" s="14" t="str">
        <f t="shared" si="1360"/>
        <v/>
      </c>
    </row>
    <row r="1219" spans="1:44" x14ac:dyDescent="0.25">
      <c r="A1219">
        <v>1</v>
      </c>
      <c r="B1219" t="s">
        <v>28</v>
      </c>
      <c r="C1219">
        <v>391101</v>
      </c>
      <c r="D1219" s="40">
        <v>41386.680555555598</v>
      </c>
      <c r="E1219" s="40">
        <v>41387.977083333302</v>
      </c>
      <c r="F1219" s="40">
        <v>41388.904861111099</v>
      </c>
      <c r="G1219" t="s">
        <v>29</v>
      </c>
      <c r="H1219">
        <v>60000012495715</v>
      </c>
      <c r="I1219" t="s">
        <v>765</v>
      </c>
      <c r="J1219" t="s">
        <v>766</v>
      </c>
      <c r="K1219" t="s">
        <v>41</v>
      </c>
      <c r="L1219">
        <v>6</v>
      </c>
      <c r="M1219" t="s">
        <v>33</v>
      </c>
      <c r="N1219">
        <v>60000015461254</v>
      </c>
      <c r="O1219">
        <v>60000016462695</v>
      </c>
      <c r="P1219">
        <v>140245000000783</v>
      </c>
      <c r="R1219" t="s">
        <v>34</v>
      </c>
      <c r="S1219" t="s">
        <v>35</v>
      </c>
      <c r="T1219" t="s">
        <v>36</v>
      </c>
      <c r="W1219" t="s">
        <v>37</v>
      </c>
      <c r="AC1219" t="s">
        <v>2975</v>
      </c>
      <c r="AD1219" t="s">
        <v>1441</v>
      </c>
      <c r="AE1219" s="14" t="str">
        <f t="shared" si="1396"/>
        <v>Conversamos sobre o estudo de alterações ósseas, e ela disse gostou muito e eu aproveitei para abordar o estudo 720 do VA.</v>
      </c>
      <c r="AF1219" s="14" t="str">
        <f t="shared" si="1333"/>
        <v>Conversamos sobre o estudo de alterações ósseas, e ela disse gostou muito e eu aproveitei para abordar o estudo 720 do VA.</v>
      </c>
      <c r="AG1219" s="14">
        <f t="shared" si="1334"/>
        <v>1</v>
      </c>
      <c r="AH1219" s="14">
        <f t="shared" ref="AH1219:AL1219" si="1398">IFERROR(FIND("#",$AF1219,AG1219+1),LEN($AF1219)+1)</f>
        <v>123</v>
      </c>
      <c r="AI1219" s="14">
        <f t="shared" si="1398"/>
        <v>123</v>
      </c>
      <c r="AJ1219" s="14">
        <f t="shared" si="1398"/>
        <v>123</v>
      </c>
      <c r="AK1219" s="14">
        <f t="shared" si="1398"/>
        <v>123</v>
      </c>
      <c r="AL1219" s="14">
        <f t="shared" si="1398"/>
        <v>123</v>
      </c>
      <c r="AM1219" s="14" t="str">
        <f t="shared" si="1355"/>
        <v>Conversamos sobre o estudo de alterações ósseas, e ela disse gostou muito e eu aproveitei para abordar o estudo 720 do VA.</v>
      </c>
      <c r="AN1219" s="14" t="str">
        <f t="shared" si="1356"/>
        <v/>
      </c>
      <c r="AO1219" s="14" t="str">
        <f t="shared" si="1357"/>
        <v/>
      </c>
      <c r="AP1219" s="14" t="str">
        <f t="shared" si="1358"/>
        <v/>
      </c>
      <c r="AQ1219" s="14" t="str">
        <f t="shared" si="1359"/>
        <v/>
      </c>
      <c r="AR1219" s="14" t="str">
        <f t="shared" si="1360"/>
        <v/>
      </c>
    </row>
    <row r="1220" spans="1:44" x14ac:dyDescent="0.25">
      <c r="A1220">
        <v>1</v>
      </c>
      <c r="B1220" t="s">
        <v>28</v>
      </c>
      <c r="C1220">
        <v>391101</v>
      </c>
      <c r="D1220" s="40">
        <v>41386.628472222197</v>
      </c>
      <c r="E1220" s="40">
        <v>41387.969444444403</v>
      </c>
      <c r="F1220" s="40">
        <v>41388.904861111099</v>
      </c>
      <c r="G1220" t="s">
        <v>29</v>
      </c>
      <c r="H1220">
        <v>60000012501347</v>
      </c>
      <c r="I1220" t="s">
        <v>677</v>
      </c>
      <c r="J1220" t="s">
        <v>678</v>
      </c>
      <c r="K1220" t="s">
        <v>41</v>
      </c>
      <c r="L1220">
        <v>6</v>
      </c>
      <c r="M1220" t="s">
        <v>33</v>
      </c>
      <c r="N1220">
        <v>60000015461254</v>
      </c>
      <c r="O1220">
        <v>60000016462695</v>
      </c>
      <c r="P1220">
        <v>140245000000765</v>
      </c>
      <c r="R1220" t="s">
        <v>34</v>
      </c>
      <c r="S1220" t="s">
        <v>35</v>
      </c>
      <c r="T1220" t="s">
        <v>36</v>
      </c>
      <c r="W1220" t="s">
        <v>37</v>
      </c>
      <c r="AC1220" t="s">
        <v>2976</v>
      </c>
      <c r="AD1220" t="s">
        <v>1441</v>
      </c>
      <c r="AE1220" s="14" t="str">
        <f t="shared" si="1396"/>
        <v>#MP Conversamos sobre o estudo de perda óssea associada ao HIV e ela disse que esse é uma coisa que está vendo bastante em seus pacientes, então eu abordei o VA no estudo 720.</v>
      </c>
      <c r="AF1220" s="14" t="str">
        <f t="shared" si="1333"/>
        <v>#MP Conversamos sobre o estudo de perda óssea associada ao HIV e ela disse que esse é uma coisa que está vendo bastante em seus pacientes, então eu abordei o VA no estudo 720.</v>
      </c>
      <c r="AG1220" s="14">
        <f t="shared" si="1334"/>
        <v>1</v>
      </c>
      <c r="AH1220" s="14">
        <f t="shared" ref="AH1220:AL1220" si="1399">IFERROR(FIND("#",$AF1220,AG1220+1),LEN($AF1220)+1)</f>
        <v>176</v>
      </c>
      <c r="AI1220" s="14">
        <f t="shared" si="1399"/>
        <v>176</v>
      </c>
      <c r="AJ1220" s="14">
        <f t="shared" si="1399"/>
        <v>176</v>
      </c>
      <c r="AK1220" s="14">
        <f t="shared" si="1399"/>
        <v>176</v>
      </c>
      <c r="AL1220" s="14">
        <f t="shared" si="1399"/>
        <v>176</v>
      </c>
      <c r="AM1220" s="14" t="str">
        <f t="shared" si="1355"/>
        <v>#MP Conversamos sobre o estudo de perda óssea associada ao HIV e ela disse que esse é uma coisa que está vendo bastante em seus pacientes, então eu abordei o VA no estudo 720.</v>
      </c>
      <c r="AN1220" s="14" t="str">
        <f t="shared" si="1356"/>
        <v/>
      </c>
      <c r="AO1220" s="14" t="str">
        <f t="shared" si="1357"/>
        <v/>
      </c>
      <c r="AP1220" s="14" t="str">
        <f t="shared" si="1358"/>
        <v/>
      </c>
      <c r="AQ1220" s="14" t="str">
        <f t="shared" si="1359"/>
        <v/>
      </c>
      <c r="AR1220" s="14" t="str">
        <f t="shared" si="1360"/>
        <v/>
      </c>
    </row>
    <row r="1221" spans="1:44" x14ac:dyDescent="0.25">
      <c r="A1221">
        <v>1</v>
      </c>
      <c r="B1221" t="s">
        <v>28</v>
      </c>
      <c r="C1221">
        <v>391101</v>
      </c>
      <c r="D1221" s="40">
        <v>41386.59375</v>
      </c>
      <c r="E1221" s="40">
        <v>41387.972222222197</v>
      </c>
      <c r="F1221" s="40">
        <v>41388.904861111099</v>
      </c>
      <c r="G1221" t="s">
        <v>29</v>
      </c>
      <c r="H1221">
        <v>60000012548855</v>
      </c>
      <c r="I1221" t="s">
        <v>768</v>
      </c>
      <c r="J1221" t="s">
        <v>769</v>
      </c>
      <c r="K1221" t="s">
        <v>32</v>
      </c>
      <c r="L1221">
        <v>6</v>
      </c>
      <c r="M1221" t="s">
        <v>33</v>
      </c>
      <c r="N1221">
        <v>60000015461254</v>
      </c>
      <c r="O1221">
        <v>60000016462695</v>
      </c>
      <c r="P1221">
        <v>140245000000774</v>
      </c>
      <c r="R1221" t="s">
        <v>34</v>
      </c>
      <c r="S1221" t="s">
        <v>35</v>
      </c>
      <c r="T1221" t="s">
        <v>36</v>
      </c>
      <c r="W1221" t="s">
        <v>37</v>
      </c>
      <c r="AC1221" t="s">
        <v>2977</v>
      </c>
      <c r="AD1221" t="s">
        <v>1441</v>
      </c>
      <c r="AE1221" s="14" t="str">
        <f t="shared" si="1396"/>
        <v>Conversamos de forma rápida, pois ele estava com pressa, mas mesmo assim abordei o estudomde alterações ósseas.</v>
      </c>
      <c r="AF1221" s="14" t="str">
        <f t="shared" si="1333"/>
        <v>Conversamos de forma rápida, pois ele estava com pressa, mas mesmo assim abordei o estudomde alterações ósseas.</v>
      </c>
      <c r="AG1221" s="14">
        <f t="shared" si="1334"/>
        <v>1</v>
      </c>
      <c r="AH1221" s="14">
        <f t="shared" ref="AH1221:AL1221" si="1400">IFERROR(FIND("#",$AF1221,AG1221+1),LEN($AF1221)+1)</f>
        <v>112</v>
      </c>
      <c r="AI1221" s="14">
        <f t="shared" si="1400"/>
        <v>112</v>
      </c>
      <c r="AJ1221" s="14">
        <f t="shared" si="1400"/>
        <v>112</v>
      </c>
      <c r="AK1221" s="14">
        <f t="shared" si="1400"/>
        <v>112</v>
      </c>
      <c r="AL1221" s="14">
        <f t="shared" si="1400"/>
        <v>112</v>
      </c>
      <c r="AM1221" s="14" t="str">
        <f t="shared" si="1355"/>
        <v>Conversamos de forma rápida, pois ele estava com pressa, mas mesmo assim abordei o estudomde alterações ósseas.</v>
      </c>
      <c r="AN1221" s="14" t="str">
        <f t="shared" si="1356"/>
        <v/>
      </c>
      <c r="AO1221" s="14" t="str">
        <f t="shared" si="1357"/>
        <v/>
      </c>
      <c r="AP1221" s="14" t="str">
        <f t="shared" si="1358"/>
        <v/>
      </c>
      <c r="AQ1221" s="14" t="str">
        <f t="shared" si="1359"/>
        <v/>
      </c>
      <c r="AR1221" s="14" t="str">
        <f t="shared" si="1360"/>
        <v/>
      </c>
    </row>
    <row r="1222" spans="1:44" x14ac:dyDescent="0.25">
      <c r="A1222">
        <v>1</v>
      </c>
      <c r="B1222" t="s">
        <v>28</v>
      </c>
      <c r="C1222">
        <v>391101</v>
      </c>
      <c r="D1222" s="40">
        <v>41386.510416666701</v>
      </c>
      <c r="E1222" s="40">
        <v>41387.959027777797</v>
      </c>
      <c r="F1222" s="40">
        <v>41388.904861111099</v>
      </c>
      <c r="G1222" t="s">
        <v>29</v>
      </c>
      <c r="H1222">
        <v>60000017150854</v>
      </c>
      <c r="I1222" t="s">
        <v>2978</v>
      </c>
      <c r="J1222" t="s">
        <v>2979</v>
      </c>
      <c r="K1222" t="s">
        <v>88</v>
      </c>
      <c r="L1222">
        <v>4</v>
      </c>
      <c r="M1222" t="s">
        <v>33</v>
      </c>
      <c r="N1222">
        <v>60000015461254</v>
      </c>
      <c r="O1222">
        <v>60000016462695</v>
      </c>
      <c r="P1222">
        <v>140245000000756</v>
      </c>
      <c r="R1222" t="s">
        <v>34</v>
      </c>
      <c r="S1222" t="s">
        <v>35</v>
      </c>
      <c r="T1222" t="s">
        <v>36</v>
      </c>
      <c r="W1222" t="s">
        <v>37</v>
      </c>
      <c r="AC1222" t="s">
        <v>2980</v>
      </c>
      <c r="AD1222" t="s">
        <v>1441</v>
      </c>
      <c r="AE1222" s="14" t="str">
        <f t="shared" si="1396"/>
        <v>Trabalhei o VA na pagina de mulhere, ele disse que acompanha todas as gestantes do CTR, mas nao prescreve ares.</v>
      </c>
      <c r="AF1222" s="14" t="str">
        <f t="shared" si="1333"/>
        <v>Trabalhei o VA na pagina de mulhere, ele disse que acompanha todas as gestantes do CTR, mas nao prescreve ares.</v>
      </c>
      <c r="AG1222" s="14">
        <f t="shared" si="1334"/>
        <v>1</v>
      </c>
      <c r="AH1222" s="14">
        <f t="shared" ref="AH1222:AL1222" si="1401">IFERROR(FIND("#",$AF1222,AG1222+1),LEN($AF1222)+1)</f>
        <v>112</v>
      </c>
      <c r="AI1222" s="14">
        <f t="shared" si="1401"/>
        <v>112</v>
      </c>
      <c r="AJ1222" s="14">
        <f t="shared" si="1401"/>
        <v>112</v>
      </c>
      <c r="AK1222" s="14">
        <f t="shared" si="1401"/>
        <v>112</v>
      </c>
      <c r="AL1222" s="14">
        <f t="shared" si="1401"/>
        <v>112</v>
      </c>
      <c r="AM1222" s="14" t="str">
        <f t="shared" si="1355"/>
        <v>Trabalhei o VA na pagina de mulhere, ele disse que acompanha todas as gestantes do CTR, mas nao prescreve ares.</v>
      </c>
      <c r="AN1222" s="14" t="str">
        <f t="shared" si="1356"/>
        <v/>
      </c>
      <c r="AO1222" s="14" t="str">
        <f t="shared" si="1357"/>
        <v/>
      </c>
      <c r="AP1222" s="14" t="str">
        <f t="shared" si="1358"/>
        <v/>
      </c>
      <c r="AQ1222" s="14" t="str">
        <f t="shared" si="1359"/>
        <v/>
      </c>
      <c r="AR1222" s="14" t="str">
        <f t="shared" si="1360"/>
        <v/>
      </c>
    </row>
    <row r="1223" spans="1:44" x14ac:dyDescent="0.25">
      <c r="A1223">
        <v>1</v>
      </c>
      <c r="B1223" t="s">
        <v>28</v>
      </c>
      <c r="C1223">
        <v>391101</v>
      </c>
      <c r="D1223" s="40">
        <v>41386.4375</v>
      </c>
      <c r="E1223" s="40">
        <v>41387.940277777801</v>
      </c>
      <c r="F1223" s="40">
        <v>41388.904861111099</v>
      </c>
      <c r="G1223" t="s">
        <v>29</v>
      </c>
      <c r="H1223">
        <v>60000012453551</v>
      </c>
      <c r="I1223" t="s">
        <v>753</v>
      </c>
      <c r="J1223" t="s">
        <v>754</v>
      </c>
      <c r="K1223" t="s">
        <v>32</v>
      </c>
      <c r="L1223">
        <v>6</v>
      </c>
      <c r="M1223" t="s">
        <v>33</v>
      </c>
      <c r="N1223">
        <v>60000015461254</v>
      </c>
      <c r="O1223">
        <v>60000016462695</v>
      </c>
      <c r="P1223">
        <v>140245000000738</v>
      </c>
      <c r="R1223" t="s">
        <v>34</v>
      </c>
      <c r="S1223" t="s">
        <v>35</v>
      </c>
      <c r="T1223" t="s">
        <v>36</v>
      </c>
      <c r="W1223" t="s">
        <v>37</v>
      </c>
      <c r="AC1223" t="s">
        <v>2981</v>
      </c>
      <c r="AD1223" t="s">
        <v>1441</v>
      </c>
      <c r="AE1223" s="14" t="str">
        <f t="shared" si="1396"/>
        <v>#MP Abordei o estudo kptn, ele disse que esse estudo e interessante e somente esso, não deu muito papo, mesmo assim abordei o ganho de cd4do estudo 720 do VA.</v>
      </c>
      <c r="AF1223" s="14" t="str">
        <f t="shared" si="1333"/>
        <v>#MP Abordei o estudo kptn, ele disse que esse estudo e interessante e somente esso, não deu muito papo, mesmo assim abordei o ganho de cd4do estudo 720 do VA.</v>
      </c>
      <c r="AG1223" s="14">
        <f t="shared" si="1334"/>
        <v>1</v>
      </c>
      <c r="AH1223" s="14">
        <f t="shared" ref="AH1223:AL1223" si="1402">IFERROR(FIND("#",$AF1223,AG1223+1),LEN($AF1223)+1)</f>
        <v>159</v>
      </c>
      <c r="AI1223" s="14">
        <f t="shared" si="1402"/>
        <v>159</v>
      </c>
      <c r="AJ1223" s="14">
        <f t="shared" si="1402"/>
        <v>159</v>
      </c>
      <c r="AK1223" s="14">
        <f t="shared" si="1402"/>
        <v>159</v>
      </c>
      <c r="AL1223" s="14">
        <f t="shared" si="1402"/>
        <v>159</v>
      </c>
      <c r="AM1223" s="14" t="str">
        <f t="shared" si="1355"/>
        <v>#MP Abordei o estudo kptn, ele disse que esse estudo e interessante e somente esso, não deu muito papo, mesmo assim abordei o ganho de cd4do estudo 720 do VA.</v>
      </c>
      <c r="AN1223" s="14" t="str">
        <f t="shared" si="1356"/>
        <v/>
      </c>
      <c r="AO1223" s="14" t="str">
        <f t="shared" si="1357"/>
        <v/>
      </c>
      <c r="AP1223" s="14" t="str">
        <f t="shared" si="1358"/>
        <v/>
      </c>
      <c r="AQ1223" s="14" t="str">
        <f t="shared" si="1359"/>
        <v/>
      </c>
      <c r="AR1223" s="14" t="str">
        <f t="shared" si="1360"/>
        <v/>
      </c>
    </row>
    <row r="1224" spans="1:44" x14ac:dyDescent="0.25">
      <c r="A1224">
        <v>1</v>
      </c>
      <c r="B1224" t="s">
        <v>28</v>
      </c>
      <c r="C1224">
        <v>391101</v>
      </c>
      <c r="D1224" s="40">
        <v>41386.385416666701</v>
      </c>
      <c r="E1224" s="40">
        <v>41387.947916666701</v>
      </c>
      <c r="F1224" s="40">
        <v>41388.904861111099</v>
      </c>
      <c r="G1224" t="s">
        <v>29</v>
      </c>
      <c r="H1224">
        <v>60000012249051</v>
      </c>
      <c r="I1224" t="s">
        <v>729</v>
      </c>
      <c r="J1224" t="s">
        <v>730</v>
      </c>
      <c r="K1224" t="s">
        <v>32</v>
      </c>
      <c r="L1224">
        <v>6</v>
      </c>
      <c r="M1224" t="s">
        <v>33</v>
      </c>
      <c r="N1224">
        <v>60000015461254</v>
      </c>
      <c r="O1224">
        <v>60000016462695</v>
      </c>
      <c r="P1224">
        <v>140245000000747</v>
      </c>
      <c r="R1224" t="s">
        <v>34</v>
      </c>
      <c r="S1224" t="s">
        <v>35</v>
      </c>
      <c r="T1224" t="s">
        <v>36</v>
      </c>
      <c r="W1224" t="s">
        <v>37</v>
      </c>
      <c r="AC1224" t="s">
        <v>2982</v>
      </c>
      <c r="AD1224" t="s">
        <v>1441</v>
      </c>
      <c r="AE1224" s="14" t="str">
        <f t="shared" si="1396"/>
        <v>#MP Apresentei o estudo sobre alteração óssea e ele disse que é interessante e perguntou se Kaletra resolve este problema também. Eu disse que o fato de o CD4 baixo é preditos para perda óssea e o Kaletra possui excelente reconstituição imune com foco no VA.</v>
      </c>
      <c r="AF1224" s="14" t="str">
        <f t="shared" si="1333"/>
        <v>#MP Apresentei o estudo sobre alteração óssea e ele disse que é interessante e perguntou se Kaletra resolve este problema também. Eu disse que o fato de o CD4 baixo é preditos para perda óssea e o Kaletra possui excelente reconstituição imune com foco no VA.</v>
      </c>
      <c r="AG1224" s="14">
        <f t="shared" si="1334"/>
        <v>1</v>
      </c>
      <c r="AH1224" s="14">
        <f t="shared" ref="AH1224:AL1224" si="1403">IFERROR(FIND("#",$AF1224,AG1224+1),LEN($AF1224)+1)</f>
        <v>259</v>
      </c>
      <c r="AI1224" s="14">
        <f t="shared" si="1403"/>
        <v>259</v>
      </c>
      <c r="AJ1224" s="14">
        <f t="shared" si="1403"/>
        <v>259</v>
      </c>
      <c r="AK1224" s="14">
        <f t="shared" si="1403"/>
        <v>259</v>
      </c>
      <c r="AL1224" s="14">
        <f t="shared" si="1403"/>
        <v>259</v>
      </c>
      <c r="AM1224" s="14" t="str">
        <f t="shared" si="1355"/>
        <v>#MP Apresentei o estudo sobre alteração óssea e ele disse que é interessante e perguntou se Kaletra resolve este problema também. Eu disse que o fato de o CD4 baixo é preditos para perda óssea e o Kaletra possui excelente reconstituição imune com foco no VA.</v>
      </c>
      <c r="AN1224" s="14" t="str">
        <f t="shared" si="1356"/>
        <v/>
      </c>
      <c r="AO1224" s="14" t="str">
        <f t="shared" si="1357"/>
        <v/>
      </c>
      <c r="AP1224" s="14" t="str">
        <f t="shared" si="1358"/>
        <v/>
      </c>
      <c r="AQ1224" s="14" t="str">
        <f t="shared" si="1359"/>
        <v/>
      </c>
      <c r="AR1224" s="14" t="str">
        <f t="shared" si="1360"/>
        <v/>
      </c>
    </row>
    <row r="1225" spans="1:44" x14ac:dyDescent="0.25">
      <c r="A1225">
        <v>1</v>
      </c>
      <c r="B1225" t="s">
        <v>28</v>
      </c>
      <c r="C1225">
        <v>391101</v>
      </c>
      <c r="D1225" s="40">
        <v>41383.486111111102</v>
      </c>
      <c r="E1225" s="40">
        <v>41384.029166666704</v>
      </c>
      <c r="F1225" s="40">
        <v>41386.8840277778</v>
      </c>
      <c r="G1225" t="s">
        <v>29</v>
      </c>
      <c r="H1225">
        <v>60000012375799</v>
      </c>
      <c r="I1225" t="s">
        <v>690</v>
      </c>
      <c r="J1225" t="s">
        <v>691</v>
      </c>
      <c r="K1225" t="s">
        <v>32</v>
      </c>
      <c r="L1225">
        <v>6</v>
      </c>
      <c r="M1225" t="s">
        <v>33</v>
      </c>
      <c r="N1225">
        <v>60000015461254</v>
      </c>
      <c r="O1225">
        <v>60000016462695</v>
      </c>
      <c r="P1225">
        <v>140245000000725</v>
      </c>
      <c r="R1225" t="s">
        <v>34</v>
      </c>
      <c r="S1225" t="s">
        <v>35</v>
      </c>
      <c r="T1225" t="s">
        <v>36</v>
      </c>
      <c r="W1225" t="s">
        <v>37</v>
      </c>
      <c r="AC1225" t="s">
        <v>2983</v>
      </c>
      <c r="AD1225" t="s">
        <v>1441</v>
      </c>
      <c r="AE1225" s="14" t="str">
        <f t="shared" si="1396"/>
        <v>#MP Conversamos sobre o estudo HPTN e ele gostou dos resultados, apesar de já saber disso, aproveitei e abordei estudo 720 na pagina do VA.</v>
      </c>
      <c r="AF1225" s="14" t="str">
        <f t="shared" si="1333"/>
        <v>#MP Conversamos sobre o estudo HPTN e ele gostou dos resultados, apesar de já saber disso, aproveitei e abordei estudo 720 na pagina do VA.</v>
      </c>
      <c r="AG1225" s="14">
        <f t="shared" si="1334"/>
        <v>1</v>
      </c>
      <c r="AH1225" s="14">
        <f t="shared" ref="AH1225:AL1225" si="1404">IFERROR(FIND("#",$AF1225,AG1225+1),LEN($AF1225)+1)</f>
        <v>140</v>
      </c>
      <c r="AI1225" s="14">
        <f t="shared" si="1404"/>
        <v>140</v>
      </c>
      <c r="AJ1225" s="14">
        <f t="shared" si="1404"/>
        <v>140</v>
      </c>
      <c r="AK1225" s="14">
        <f t="shared" si="1404"/>
        <v>140</v>
      </c>
      <c r="AL1225" s="14">
        <f t="shared" si="1404"/>
        <v>140</v>
      </c>
      <c r="AM1225" s="14" t="str">
        <f t="shared" si="1355"/>
        <v>#MP Conversamos sobre o estudo HPTN e ele gostou dos resultados, apesar de já saber disso, aproveitei e abordei estudo 720 na pagina do VA.</v>
      </c>
      <c r="AN1225" s="14" t="str">
        <f t="shared" si="1356"/>
        <v/>
      </c>
      <c r="AO1225" s="14" t="str">
        <f t="shared" si="1357"/>
        <v/>
      </c>
      <c r="AP1225" s="14" t="str">
        <f t="shared" si="1358"/>
        <v/>
      </c>
      <c r="AQ1225" s="14" t="str">
        <f t="shared" si="1359"/>
        <v/>
      </c>
      <c r="AR1225" s="14" t="str">
        <f t="shared" si="1360"/>
        <v/>
      </c>
    </row>
    <row r="1226" spans="1:44" x14ac:dyDescent="0.25">
      <c r="A1226">
        <v>1</v>
      </c>
      <c r="B1226" t="s">
        <v>28</v>
      </c>
      <c r="C1226">
        <v>391101</v>
      </c>
      <c r="D1226" s="40">
        <v>41383.430555555598</v>
      </c>
      <c r="E1226" s="40">
        <v>41384.023611111101</v>
      </c>
      <c r="F1226" s="40">
        <v>41386.8840277778</v>
      </c>
      <c r="G1226" t="s">
        <v>29</v>
      </c>
      <c r="H1226">
        <v>60000012580599</v>
      </c>
      <c r="I1226" t="s">
        <v>721</v>
      </c>
      <c r="J1226" t="s">
        <v>722</v>
      </c>
      <c r="K1226" t="s">
        <v>41</v>
      </c>
      <c r="L1226">
        <v>4</v>
      </c>
      <c r="M1226" t="s">
        <v>33</v>
      </c>
      <c r="N1226">
        <v>60000015461254</v>
      </c>
      <c r="O1226">
        <v>60000016462695</v>
      </c>
      <c r="P1226">
        <v>140245000000716</v>
      </c>
      <c r="R1226" t="s">
        <v>34</v>
      </c>
      <c r="S1226" t="s">
        <v>35</v>
      </c>
      <c r="T1226" t="s">
        <v>36</v>
      </c>
      <c r="W1226" t="s">
        <v>37</v>
      </c>
      <c r="AC1226" t="s">
        <v>2984</v>
      </c>
      <c r="AD1226" t="s">
        <v>1441</v>
      </c>
      <c r="AE1226" s="14" t="str">
        <f t="shared" si="1396"/>
        <v>#MP abordei o estudo HPTN e o visual na pagina do estudo 720.#MERCADO Depois de confirmado sua participação no athus, ela disse que nao poderá mais ira ao nosso evento</v>
      </c>
      <c r="AF1226" s="14" t="str">
        <f t="shared" si="1333"/>
        <v>#MP abordei o estudo HPTN e o visual na pagina do estudo 720.#MERCADO Depois de confirmado sua participação no athus, ela disse que nao poderá mais ira ao nosso evento</v>
      </c>
      <c r="AG1226" s="14">
        <f t="shared" si="1334"/>
        <v>1</v>
      </c>
      <c r="AH1226" s="14">
        <f t="shared" ref="AH1226:AL1226" si="1405">IFERROR(FIND("#",$AF1226,AG1226+1),LEN($AF1226)+1)</f>
        <v>62</v>
      </c>
      <c r="AI1226" s="14">
        <f t="shared" si="1405"/>
        <v>168</v>
      </c>
      <c r="AJ1226" s="14">
        <f t="shared" si="1405"/>
        <v>168</v>
      </c>
      <c r="AK1226" s="14">
        <f t="shared" si="1405"/>
        <v>168</v>
      </c>
      <c r="AL1226" s="14">
        <f t="shared" si="1405"/>
        <v>168</v>
      </c>
      <c r="AM1226" s="14" t="str">
        <f t="shared" si="1355"/>
        <v>#MP abordei o estudo HPTN e o visual na pagina do estudo 720.#</v>
      </c>
      <c r="AN1226" s="14" t="str">
        <f t="shared" si="1356"/>
        <v>#MERCADO Depois de confirmado sua participação no athus, ela disse que nao poderá mais ira ao nosso evento</v>
      </c>
      <c r="AO1226" s="14" t="str">
        <f t="shared" si="1357"/>
        <v/>
      </c>
      <c r="AP1226" s="14" t="str">
        <f t="shared" si="1358"/>
        <v/>
      </c>
      <c r="AQ1226" s="14" t="str">
        <f t="shared" si="1359"/>
        <v/>
      </c>
      <c r="AR1226" s="14" t="str">
        <f t="shared" si="1360"/>
        <v/>
      </c>
    </row>
    <row r="1227" spans="1:44" x14ac:dyDescent="0.25">
      <c r="A1227">
        <v>1</v>
      </c>
      <c r="B1227" t="s">
        <v>28</v>
      </c>
      <c r="C1227">
        <v>391101</v>
      </c>
      <c r="D1227" s="40">
        <v>41383.385416666701</v>
      </c>
      <c r="E1227" s="40">
        <v>41384.016666666699</v>
      </c>
      <c r="F1227" s="40">
        <v>41386.8840277778</v>
      </c>
      <c r="G1227" t="s">
        <v>29</v>
      </c>
      <c r="H1227">
        <v>60000012383615</v>
      </c>
      <c r="I1227" t="s">
        <v>735</v>
      </c>
      <c r="J1227" t="s">
        <v>736</v>
      </c>
      <c r="K1227" t="s">
        <v>32</v>
      </c>
      <c r="L1227">
        <v>6</v>
      </c>
      <c r="M1227" t="s">
        <v>33</v>
      </c>
      <c r="N1227">
        <v>60000015461254</v>
      </c>
      <c r="O1227">
        <v>60000016462695</v>
      </c>
      <c r="P1227">
        <v>140245000000707</v>
      </c>
      <c r="R1227" t="s">
        <v>34</v>
      </c>
      <c r="S1227" t="s">
        <v>35</v>
      </c>
      <c r="T1227" t="s">
        <v>36</v>
      </c>
      <c r="W1227" t="s">
        <v>37</v>
      </c>
      <c r="AC1227" t="s">
        <v>2985</v>
      </c>
      <c r="AD1227" t="s">
        <v>1441</v>
      </c>
      <c r="AE1227" s="14" t="str">
        <f t="shared" si="1396"/>
        <v>#MP Abordei o estudo HPTN e ele disse que é muito importante saber que o consenso se embasa muito bem para suas decisões.</v>
      </c>
      <c r="AF1227" s="14" t="str">
        <f t="shared" ref="AF1227:AF1290" si="1406">SUBSTITUTE(AE1227,"@ ","@")</f>
        <v>#MP Abordei o estudo HPTN e ele disse que é muito importante saber que o consenso se embasa muito bem para suas decisões.</v>
      </c>
      <c r="AG1227" s="14">
        <f t="shared" ref="AG1227:AG1290" si="1407">IFERROR(FIND("#",AF1227),1)</f>
        <v>1</v>
      </c>
      <c r="AH1227" s="14">
        <f t="shared" ref="AH1227:AL1227" si="1408">IFERROR(FIND("#",$AF1227,AG1227+1),LEN($AF1227)+1)</f>
        <v>122</v>
      </c>
      <c r="AI1227" s="14">
        <f t="shared" si="1408"/>
        <v>122</v>
      </c>
      <c r="AJ1227" s="14">
        <f t="shared" si="1408"/>
        <v>122</v>
      </c>
      <c r="AK1227" s="14">
        <f t="shared" si="1408"/>
        <v>122</v>
      </c>
      <c r="AL1227" s="14">
        <f t="shared" si="1408"/>
        <v>122</v>
      </c>
      <c r="AM1227" s="14" t="str">
        <f t="shared" si="1355"/>
        <v>#MP Abordei o estudo HPTN e ele disse que é muito importante saber que o consenso se embasa muito bem para suas decisões.</v>
      </c>
      <c r="AN1227" s="14" t="str">
        <f t="shared" si="1356"/>
        <v/>
      </c>
      <c r="AO1227" s="14" t="str">
        <f t="shared" si="1357"/>
        <v/>
      </c>
      <c r="AP1227" s="14" t="str">
        <f t="shared" si="1358"/>
        <v/>
      </c>
      <c r="AQ1227" s="14" t="str">
        <f t="shared" si="1359"/>
        <v/>
      </c>
      <c r="AR1227" s="14" t="str">
        <f t="shared" si="1360"/>
        <v/>
      </c>
    </row>
    <row r="1228" spans="1:44" x14ac:dyDescent="0.25">
      <c r="A1228">
        <v>1</v>
      </c>
      <c r="B1228" t="s">
        <v>28</v>
      </c>
      <c r="C1228">
        <v>391101</v>
      </c>
      <c r="D1228" s="40">
        <v>41383.361111111102</v>
      </c>
      <c r="E1228" s="40">
        <v>41384.010416666701</v>
      </c>
      <c r="F1228" s="40">
        <v>41386.8840277778</v>
      </c>
      <c r="G1228" t="s">
        <v>29</v>
      </c>
      <c r="H1228">
        <v>60000012474159</v>
      </c>
      <c r="I1228" t="s">
        <v>759</v>
      </c>
      <c r="J1228" t="s">
        <v>760</v>
      </c>
      <c r="K1228" t="s">
        <v>32</v>
      </c>
      <c r="L1228">
        <v>6</v>
      </c>
      <c r="M1228" t="s">
        <v>33</v>
      </c>
      <c r="N1228">
        <v>60000015461254</v>
      </c>
      <c r="O1228">
        <v>60000016462695</v>
      </c>
      <c r="P1228">
        <v>140245000000698</v>
      </c>
      <c r="R1228" t="s">
        <v>34</v>
      </c>
      <c r="S1228" t="s">
        <v>35</v>
      </c>
      <c r="T1228" t="s">
        <v>36</v>
      </c>
      <c r="W1228" t="s">
        <v>37</v>
      </c>
      <c r="AC1228" t="s">
        <v>2986</v>
      </c>
      <c r="AD1228" t="s">
        <v>1441</v>
      </c>
      <c r="AE1228" s="14" t="str">
        <f t="shared" si="1396"/>
        <v>#MP conversamos sobre o estudo HPTN e ela disse que foi muito bom o consenso ter indicado terapia para os casais sorodiscordadntes. Aproveitei e abordei o estudo 720 mostrando a reconstituição imune independente donbasal de cd4.</v>
      </c>
      <c r="AF1228" s="14" t="str">
        <f t="shared" si="1406"/>
        <v>#MP conversamos sobre o estudo HPTN e ela disse que foi muito bom o consenso ter indicado terapia para os casais sorodiscordadntes. Aproveitei e abordei o estudo 720 mostrando a reconstituição imune independente donbasal de cd4.</v>
      </c>
      <c r="AG1228" s="14">
        <f t="shared" si="1407"/>
        <v>1</v>
      </c>
      <c r="AH1228" s="14">
        <f t="shared" ref="AH1228:AL1228" si="1409">IFERROR(FIND("#",$AF1228,AG1228+1),LEN($AF1228)+1)</f>
        <v>229</v>
      </c>
      <c r="AI1228" s="14">
        <f t="shared" si="1409"/>
        <v>229</v>
      </c>
      <c r="AJ1228" s="14">
        <f t="shared" si="1409"/>
        <v>229</v>
      </c>
      <c r="AK1228" s="14">
        <f t="shared" si="1409"/>
        <v>229</v>
      </c>
      <c r="AL1228" s="14">
        <f t="shared" si="1409"/>
        <v>229</v>
      </c>
      <c r="AM1228" s="14" t="str">
        <f t="shared" si="1355"/>
        <v>#MP conversamos sobre o estudo HPTN e ela disse que foi muito bom o consenso ter indicado terapia para os casais sorodiscordadntes. Aproveitei e abordei o estudo 720 mostrando a reconstituição imune independente donbasal de cd4.</v>
      </c>
      <c r="AN1228" s="14" t="str">
        <f t="shared" si="1356"/>
        <v/>
      </c>
      <c r="AO1228" s="14" t="str">
        <f t="shared" si="1357"/>
        <v/>
      </c>
      <c r="AP1228" s="14" t="str">
        <f t="shared" si="1358"/>
        <v/>
      </c>
      <c r="AQ1228" s="14" t="str">
        <f t="shared" si="1359"/>
        <v/>
      </c>
      <c r="AR1228" s="14" t="str">
        <f t="shared" si="1360"/>
        <v/>
      </c>
    </row>
    <row r="1229" spans="1:44" x14ac:dyDescent="0.25">
      <c r="A1229">
        <v>1</v>
      </c>
      <c r="B1229" t="s">
        <v>28</v>
      </c>
      <c r="C1229">
        <v>391101</v>
      </c>
      <c r="D1229" s="40">
        <v>41382.6875</v>
      </c>
      <c r="E1229" s="40">
        <v>41382.857638888898</v>
      </c>
      <c r="F1229" s="40">
        <v>41383.673611111102</v>
      </c>
      <c r="G1229" t="s">
        <v>29</v>
      </c>
      <c r="H1229">
        <v>60000012338939</v>
      </c>
      <c r="I1229" t="s">
        <v>2987</v>
      </c>
      <c r="J1229" t="s">
        <v>2988</v>
      </c>
      <c r="K1229" t="s">
        <v>32</v>
      </c>
      <c r="L1229">
        <v>3</v>
      </c>
      <c r="M1229" t="s">
        <v>33</v>
      </c>
      <c r="N1229">
        <v>60000015461254</v>
      </c>
      <c r="O1229">
        <v>60000016462695</v>
      </c>
      <c r="P1229">
        <v>140245000000657</v>
      </c>
      <c r="R1229" t="s">
        <v>34</v>
      </c>
      <c r="S1229" t="s">
        <v>35</v>
      </c>
      <c r="T1229" t="s">
        <v>36</v>
      </c>
      <c r="W1229" t="s">
        <v>37</v>
      </c>
      <c r="AC1229" t="s">
        <v>2989</v>
      </c>
      <c r="AD1229" t="s">
        <v>1441</v>
      </c>
      <c r="AE1229" s="14" t="str">
        <f t="shared" si="1396"/>
        <v>#MP Conversamos rapidamente sobe o estudo HPTN,mas este estava muito apressado e não foi possível dialogar com ele. Mesmo assim abordei o visual na pagina do estudo 720 e mostrei que Kaletra e uma ótima opção para pacientes com cd4 alto também.</v>
      </c>
      <c r="AF1229" s="14" t="str">
        <f t="shared" si="1406"/>
        <v>#MP Conversamos rapidamente sobe o estudo HPTN,mas este estava muito apressado e não foi possível dialogar com ele. Mesmo assim abordei o visual na pagina do estudo 720 e mostrei que Kaletra e uma ótima opção para pacientes com cd4 alto também.</v>
      </c>
      <c r="AG1229" s="14">
        <f t="shared" si="1407"/>
        <v>1</v>
      </c>
      <c r="AH1229" s="14">
        <f t="shared" ref="AH1229:AL1229" si="1410">IFERROR(FIND("#",$AF1229,AG1229+1),LEN($AF1229)+1)</f>
        <v>245</v>
      </c>
      <c r="AI1229" s="14">
        <f t="shared" si="1410"/>
        <v>245</v>
      </c>
      <c r="AJ1229" s="14">
        <f t="shared" si="1410"/>
        <v>245</v>
      </c>
      <c r="AK1229" s="14">
        <f t="shared" si="1410"/>
        <v>245</v>
      </c>
      <c r="AL1229" s="14">
        <f t="shared" si="1410"/>
        <v>245</v>
      </c>
      <c r="AM1229" s="14" t="str">
        <f t="shared" si="1355"/>
        <v>#MP Conversamos rapidamente sobe o estudo HPTN,mas este estava muito apressado e não foi possível dialogar com ele. Mesmo assim abordei o visual na pagina do estudo 720 e mostrei que Kaletra e uma ótima opção para pacientes com cd4 alto também.</v>
      </c>
      <c r="AN1229" s="14" t="str">
        <f t="shared" si="1356"/>
        <v/>
      </c>
      <c r="AO1229" s="14" t="str">
        <f t="shared" si="1357"/>
        <v/>
      </c>
      <c r="AP1229" s="14" t="str">
        <f t="shared" si="1358"/>
        <v/>
      </c>
      <c r="AQ1229" s="14" t="str">
        <f t="shared" si="1359"/>
        <v/>
      </c>
      <c r="AR1229" s="14" t="str">
        <f t="shared" si="1360"/>
        <v/>
      </c>
    </row>
    <row r="1230" spans="1:44" x14ac:dyDescent="0.25">
      <c r="A1230">
        <v>1</v>
      </c>
      <c r="B1230" t="s">
        <v>28</v>
      </c>
      <c r="C1230">
        <v>391101</v>
      </c>
      <c r="D1230" s="40">
        <v>41382.565972222197</v>
      </c>
      <c r="E1230" s="40">
        <v>41382.859027777798</v>
      </c>
      <c r="F1230" s="40">
        <v>41383.673611111102</v>
      </c>
      <c r="G1230" t="s">
        <v>110</v>
      </c>
      <c r="H1230">
        <v>60000016841215</v>
      </c>
      <c r="J1230" t="s">
        <v>2990</v>
      </c>
      <c r="M1230" t="s">
        <v>33</v>
      </c>
      <c r="N1230">
        <v>60000015461254</v>
      </c>
      <c r="O1230">
        <v>60000016462695</v>
      </c>
      <c r="P1230">
        <v>140245000000666</v>
      </c>
      <c r="R1230" t="s">
        <v>34</v>
      </c>
      <c r="S1230" t="s">
        <v>35</v>
      </c>
      <c r="W1230" t="s">
        <v>37</v>
      </c>
      <c r="AC1230" t="s">
        <v>2991</v>
      </c>
      <c r="AD1230" t="s">
        <v>1441</v>
      </c>
      <c r="AE1230" s="14" t="str">
        <f t="shared" si="1396"/>
        <v>Entreguei material de adesão, ela gostou muito.</v>
      </c>
      <c r="AF1230" s="14" t="str">
        <f t="shared" si="1406"/>
        <v>Entreguei material de adesão, ela gostou muito.</v>
      </c>
      <c r="AG1230" s="14">
        <f t="shared" si="1407"/>
        <v>1</v>
      </c>
      <c r="AH1230" s="14">
        <f t="shared" ref="AH1230:AL1230" si="1411">IFERROR(FIND("#",$AF1230,AG1230+1),LEN($AF1230)+1)</f>
        <v>48</v>
      </c>
      <c r="AI1230" s="14">
        <f t="shared" si="1411"/>
        <v>48</v>
      </c>
      <c r="AJ1230" s="14">
        <f t="shared" si="1411"/>
        <v>48</v>
      </c>
      <c r="AK1230" s="14">
        <f t="shared" si="1411"/>
        <v>48</v>
      </c>
      <c r="AL1230" s="14">
        <f t="shared" si="1411"/>
        <v>48</v>
      </c>
      <c r="AM1230" s="14" t="str">
        <f t="shared" si="1355"/>
        <v>Entreguei material de adesão, ela gostou muito.</v>
      </c>
      <c r="AN1230" s="14" t="str">
        <f t="shared" si="1356"/>
        <v/>
      </c>
      <c r="AO1230" s="14" t="str">
        <f t="shared" si="1357"/>
        <v/>
      </c>
      <c r="AP1230" s="14" t="str">
        <f t="shared" si="1358"/>
        <v/>
      </c>
      <c r="AQ1230" s="14" t="str">
        <f t="shared" si="1359"/>
        <v/>
      </c>
      <c r="AR1230" s="14" t="str">
        <f t="shared" si="1360"/>
        <v/>
      </c>
    </row>
    <row r="1231" spans="1:44" x14ac:dyDescent="0.25">
      <c r="A1231">
        <v>1</v>
      </c>
      <c r="B1231" t="s">
        <v>28</v>
      </c>
      <c r="C1231">
        <v>391101</v>
      </c>
      <c r="D1231" s="40">
        <v>41382.541666666701</v>
      </c>
      <c r="E1231" s="40">
        <v>41382.8659722222</v>
      </c>
      <c r="F1231" s="40">
        <v>41383.673611111102</v>
      </c>
      <c r="G1231" t="s">
        <v>110</v>
      </c>
      <c r="H1231">
        <v>60000016841327</v>
      </c>
      <c r="J1231" t="s">
        <v>2992</v>
      </c>
      <c r="M1231" t="s">
        <v>33</v>
      </c>
      <c r="N1231">
        <v>60000015461254</v>
      </c>
      <c r="O1231">
        <v>60000016462695</v>
      </c>
      <c r="P1231">
        <v>140245000000690</v>
      </c>
      <c r="R1231" t="s">
        <v>34</v>
      </c>
      <c r="S1231" t="s">
        <v>35</v>
      </c>
      <c r="W1231" t="s">
        <v>37</v>
      </c>
      <c r="AC1231" t="s">
        <v>2993</v>
      </c>
      <c r="AD1231" t="s">
        <v>1441</v>
      </c>
      <c r="AE1231" s="14" t="str">
        <f t="shared" si="1396"/>
        <v>Conversamos sobre o consenso e entreguei material de adesão.</v>
      </c>
      <c r="AF1231" s="14" t="str">
        <f t="shared" si="1406"/>
        <v>Conversamos sobre o consenso e entreguei material de adesão.</v>
      </c>
      <c r="AG1231" s="14">
        <f t="shared" si="1407"/>
        <v>1</v>
      </c>
      <c r="AH1231" s="14">
        <f t="shared" ref="AH1231:AL1231" si="1412">IFERROR(FIND("#",$AF1231,AG1231+1),LEN($AF1231)+1)</f>
        <v>61</v>
      </c>
      <c r="AI1231" s="14">
        <f t="shared" si="1412"/>
        <v>61</v>
      </c>
      <c r="AJ1231" s="14">
        <f t="shared" si="1412"/>
        <v>61</v>
      </c>
      <c r="AK1231" s="14">
        <f t="shared" si="1412"/>
        <v>61</v>
      </c>
      <c r="AL1231" s="14">
        <f t="shared" si="1412"/>
        <v>61</v>
      </c>
      <c r="AM1231" s="14" t="str">
        <f t="shared" si="1355"/>
        <v>Conversamos sobre o consenso e entreguei material de adesão.</v>
      </c>
      <c r="AN1231" s="14" t="str">
        <f t="shared" si="1356"/>
        <v/>
      </c>
      <c r="AO1231" s="14" t="str">
        <f t="shared" si="1357"/>
        <v/>
      </c>
      <c r="AP1231" s="14" t="str">
        <f t="shared" si="1358"/>
        <v/>
      </c>
      <c r="AQ1231" s="14" t="str">
        <f t="shared" si="1359"/>
        <v/>
      </c>
      <c r="AR1231" s="14" t="str">
        <f t="shared" si="1360"/>
        <v/>
      </c>
    </row>
    <row r="1232" spans="1:44" x14ac:dyDescent="0.25">
      <c r="A1232">
        <v>1</v>
      </c>
      <c r="B1232" t="s">
        <v>28</v>
      </c>
      <c r="C1232">
        <v>391101</v>
      </c>
      <c r="D1232" s="40">
        <v>41382.385416666701</v>
      </c>
      <c r="E1232" s="40">
        <v>41382.853472222203</v>
      </c>
      <c r="F1232" s="40">
        <v>41383.673611111102</v>
      </c>
      <c r="G1232" t="s">
        <v>29</v>
      </c>
      <c r="H1232">
        <v>60000017963980</v>
      </c>
      <c r="I1232" t="s">
        <v>2994</v>
      </c>
      <c r="J1232" t="s">
        <v>2995</v>
      </c>
      <c r="K1232" t="s">
        <v>32</v>
      </c>
      <c r="L1232">
        <v>4</v>
      </c>
      <c r="M1232" t="s">
        <v>33</v>
      </c>
      <c r="N1232">
        <v>60000015461254</v>
      </c>
      <c r="O1232">
        <v>60000016462695</v>
      </c>
      <c r="P1232">
        <v>140245000000648</v>
      </c>
      <c r="R1232" t="s">
        <v>34</v>
      </c>
      <c r="S1232" t="s">
        <v>35</v>
      </c>
      <c r="T1232" t="s">
        <v>36</v>
      </c>
      <c r="W1232" t="s">
        <v>37</v>
      </c>
      <c r="AC1232" t="s">
        <v>2996</v>
      </c>
      <c r="AD1232" t="s">
        <v>1437</v>
      </c>
      <c r="AE1232" s="14" t="str">
        <f t="shared" si="1396"/>
        <v>#MP Conversamos muito sobre o estudo HPTN e ele me disse que já tinha passado da hora do consenso fazer esta consessao aos sorodiscordadntes, aproveitei a oportunidade e mostrei que Kaletra é uma excelente opção para pacientes com cd4 alto através do VA na abertura do estudo 720.</v>
      </c>
      <c r="AF1232" s="14" t="str">
        <f t="shared" si="1406"/>
        <v>#MP Conversamos muito sobre o estudo HPTN e ele me disse que já tinha passado da hora do consenso fazer esta consessao aos sorodiscordadntes, aproveitei a oportunidade e mostrei que Kaletra é uma excelente opção para pacientes com cd4 alto através do VA na abertura do estudo 720.</v>
      </c>
      <c r="AG1232" s="14">
        <f t="shared" si="1407"/>
        <v>1</v>
      </c>
      <c r="AH1232" s="14">
        <f t="shared" ref="AH1232:AL1232" si="1413">IFERROR(FIND("#",$AF1232,AG1232+1),LEN($AF1232)+1)</f>
        <v>281</v>
      </c>
      <c r="AI1232" s="14">
        <f t="shared" si="1413"/>
        <v>281</v>
      </c>
      <c r="AJ1232" s="14">
        <f t="shared" si="1413"/>
        <v>281</v>
      </c>
      <c r="AK1232" s="14">
        <f t="shared" si="1413"/>
        <v>281</v>
      </c>
      <c r="AL1232" s="14">
        <f t="shared" si="1413"/>
        <v>281</v>
      </c>
      <c r="AM1232" s="14" t="str">
        <f t="shared" si="1355"/>
        <v>#MP Conversamos muito sobre o estudo HPTN e ele me disse que já tinha passado da hora do consenso fazer esta consessao aos sorodiscordadntes, aproveitei a oportunidade e mostrei que Kaletra é uma excelente opção para pacientes com cd4 alto através do VA na abertura do estudo 720.</v>
      </c>
      <c r="AN1232" s="14" t="str">
        <f t="shared" si="1356"/>
        <v/>
      </c>
      <c r="AO1232" s="14" t="str">
        <f t="shared" si="1357"/>
        <v/>
      </c>
      <c r="AP1232" s="14" t="str">
        <f t="shared" si="1358"/>
        <v/>
      </c>
      <c r="AQ1232" s="14" t="str">
        <f t="shared" si="1359"/>
        <v/>
      </c>
      <c r="AR1232" s="14" t="str">
        <f t="shared" si="1360"/>
        <v/>
      </c>
    </row>
    <row r="1233" spans="1:44" x14ac:dyDescent="0.25">
      <c r="A1233">
        <v>1</v>
      </c>
      <c r="B1233" t="s">
        <v>28</v>
      </c>
      <c r="C1233">
        <v>391101</v>
      </c>
      <c r="D1233" s="40">
        <v>41382.371527777803</v>
      </c>
      <c r="E1233" s="40">
        <v>41382.85</v>
      </c>
      <c r="F1233" s="40">
        <v>41383.673611111102</v>
      </c>
      <c r="G1233" t="s">
        <v>29</v>
      </c>
      <c r="H1233">
        <v>60000012301539</v>
      </c>
      <c r="I1233" t="s">
        <v>2997</v>
      </c>
      <c r="J1233" t="s">
        <v>2998</v>
      </c>
      <c r="K1233" t="s">
        <v>32</v>
      </c>
      <c r="L1233">
        <v>3</v>
      </c>
      <c r="M1233" t="s">
        <v>33</v>
      </c>
      <c r="N1233">
        <v>60000015461254</v>
      </c>
      <c r="O1233">
        <v>60000016462695</v>
      </c>
      <c r="P1233">
        <v>140245000000639</v>
      </c>
      <c r="R1233" t="s">
        <v>34</v>
      </c>
      <c r="S1233" t="s">
        <v>35</v>
      </c>
      <c r="T1233" t="s">
        <v>36</v>
      </c>
      <c r="W1233" t="s">
        <v>37</v>
      </c>
      <c r="AC1233" t="s">
        <v>2999</v>
      </c>
      <c r="AD1233" t="s">
        <v>1441</v>
      </c>
      <c r="AE1233" s="14" t="str">
        <f t="shared" si="1396"/>
        <v>#MP Abordei o estudo HPTN, consenso e estudo 720, mas ela nao participou da visita, apenas me ouviu u balançou a cabeça.</v>
      </c>
      <c r="AF1233" s="14" t="str">
        <f t="shared" si="1406"/>
        <v>#MP Abordei o estudo HPTN, consenso e estudo 720, mas ela nao participou da visita, apenas me ouviu u balançou a cabeça.</v>
      </c>
      <c r="AG1233" s="14">
        <f t="shared" si="1407"/>
        <v>1</v>
      </c>
      <c r="AH1233" s="14">
        <f t="shared" ref="AH1233:AL1233" si="1414">IFERROR(FIND("#",$AF1233,AG1233+1),LEN($AF1233)+1)</f>
        <v>121</v>
      </c>
      <c r="AI1233" s="14">
        <f t="shared" si="1414"/>
        <v>121</v>
      </c>
      <c r="AJ1233" s="14">
        <f t="shared" si="1414"/>
        <v>121</v>
      </c>
      <c r="AK1233" s="14">
        <f t="shared" si="1414"/>
        <v>121</v>
      </c>
      <c r="AL1233" s="14">
        <f t="shared" si="1414"/>
        <v>121</v>
      </c>
      <c r="AM1233" s="14" t="str">
        <f t="shared" si="1355"/>
        <v>#MP Abordei o estudo HPTN, consenso e estudo 720, mas ela nao participou da visita, apenas me ouviu u balançou a cabeça.</v>
      </c>
      <c r="AN1233" s="14" t="str">
        <f t="shared" si="1356"/>
        <v/>
      </c>
      <c r="AO1233" s="14" t="str">
        <f t="shared" si="1357"/>
        <v/>
      </c>
      <c r="AP1233" s="14" t="str">
        <f t="shared" si="1358"/>
        <v/>
      </c>
      <c r="AQ1233" s="14" t="str">
        <f t="shared" si="1359"/>
        <v/>
      </c>
      <c r="AR1233" s="14" t="str">
        <f t="shared" si="1360"/>
        <v/>
      </c>
    </row>
    <row r="1234" spans="1:44" x14ac:dyDescent="0.25">
      <c r="A1234">
        <v>1</v>
      </c>
      <c r="B1234" t="s">
        <v>28</v>
      </c>
      <c r="C1234">
        <v>391101</v>
      </c>
      <c r="D1234" s="40">
        <v>41381.987500000003</v>
      </c>
      <c r="E1234" s="40">
        <v>41381.989583333299</v>
      </c>
      <c r="F1234" s="40">
        <v>41381.956944444399</v>
      </c>
      <c r="G1234" t="s">
        <v>29</v>
      </c>
      <c r="H1234">
        <v>60000012418299</v>
      </c>
      <c r="I1234" t="s">
        <v>3000</v>
      </c>
      <c r="J1234" t="s">
        <v>3001</v>
      </c>
      <c r="K1234" t="s">
        <v>41</v>
      </c>
      <c r="L1234">
        <v>4</v>
      </c>
      <c r="M1234" t="s">
        <v>33</v>
      </c>
      <c r="N1234">
        <v>60000015461254</v>
      </c>
      <c r="O1234">
        <v>60000016462695</v>
      </c>
      <c r="P1234">
        <v>140245000000558</v>
      </c>
      <c r="R1234" t="s">
        <v>34</v>
      </c>
      <c r="S1234" t="s">
        <v>35</v>
      </c>
      <c r="T1234" t="s">
        <v>36</v>
      </c>
      <c r="W1234" t="s">
        <v>37</v>
      </c>
      <c r="AC1234" t="s">
        <v>3002</v>
      </c>
      <c r="AD1234" t="s">
        <v>1441</v>
      </c>
      <c r="AE1234" s="14" t="str">
        <f t="shared" si="1396"/>
        <v>#MP Abordei o estudo HPTN e a pagina do vá mostrando que Kaletra e bom para paciente com cd4 mais alto.</v>
      </c>
      <c r="AF1234" s="14" t="str">
        <f t="shared" si="1406"/>
        <v>#MP Abordei o estudo HPTN e a pagina do vá mostrando que Kaletra e bom para paciente com cd4 mais alto.</v>
      </c>
      <c r="AG1234" s="14">
        <f t="shared" si="1407"/>
        <v>1</v>
      </c>
      <c r="AH1234" s="14">
        <f t="shared" ref="AH1234:AL1234" si="1415">IFERROR(FIND("#",$AF1234,AG1234+1),LEN($AF1234)+1)</f>
        <v>104</v>
      </c>
      <c r="AI1234" s="14">
        <f t="shared" si="1415"/>
        <v>104</v>
      </c>
      <c r="AJ1234" s="14">
        <f t="shared" si="1415"/>
        <v>104</v>
      </c>
      <c r="AK1234" s="14">
        <f t="shared" si="1415"/>
        <v>104</v>
      </c>
      <c r="AL1234" s="14">
        <f t="shared" si="1415"/>
        <v>104</v>
      </c>
      <c r="AM1234" s="14" t="str">
        <f t="shared" si="1355"/>
        <v>#MP Abordei o estudo HPTN e a pagina do vá mostrando que Kaletra e bom para paciente com cd4 mais alto.</v>
      </c>
      <c r="AN1234" s="14" t="str">
        <f t="shared" si="1356"/>
        <v/>
      </c>
      <c r="AO1234" s="14" t="str">
        <f t="shared" si="1357"/>
        <v/>
      </c>
      <c r="AP1234" s="14" t="str">
        <f t="shared" si="1358"/>
        <v/>
      </c>
      <c r="AQ1234" s="14" t="str">
        <f t="shared" si="1359"/>
        <v/>
      </c>
      <c r="AR1234" s="14" t="str">
        <f t="shared" si="1360"/>
        <v/>
      </c>
    </row>
    <row r="1235" spans="1:44" x14ac:dyDescent="0.25">
      <c r="A1235">
        <v>1</v>
      </c>
      <c r="B1235" t="s">
        <v>28</v>
      </c>
      <c r="C1235">
        <v>391101</v>
      </c>
      <c r="D1235" s="40">
        <v>41381.711805555598</v>
      </c>
      <c r="E1235" s="40">
        <v>41382.811111111099</v>
      </c>
      <c r="F1235" s="40">
        <v>41383.673611111102</v>
      </c>
      <c r="G1235" t="s">
        <v>29</v>
      </c>
      <c r="H1235">
        <v>60000012454647</v>
      </c>
      <c r="I1235" t="s">
        <v>3003</v>
      </c>
      <c r="J1235" t="s">
        <v>3004</v>
      </c>
      <c r="K1235" t="s">
        <v>41</v>
      </c>
      <c r="L1235">
        <v>4</v>
      </c>
      <c r="M1235" t="s">
        <v>33</v>
      </c>
      <c r="N1235">
        <v>60000015461254</v>
      </c>
      <c r="O1235">
        <v>60000016462695</v>
      </c>
      <c r="P1235">
        <v>140245000000608</v>
      </c>
      <c r="R1235" t="s">
        <v>34</v>
      </c>
      <c r="S1235" t="s">
        <v>35</v>
      </c>
      <c r="T1235" t="s">
        <v>36</v>
      </c>
      <c r="W1235" t="s">
        <v>37</v>
      </c>
      <c r="AC1235" t="s">
        <v>3005</v>
      </c>
      <c r="AD1235" t="s">
        <v>1441</v>
      </c>
      <c r="AE1235" s="14" t="str">
        <f t="shared" si="1396"/>
        <v>#MP Conversamos sobreo estudo HPTN e sobre o estudo 720, ele disse que gostou do texto do novo consenso e comentou sobre comodidade posologiaca do ATV e eu rebati usando o argumento de Kaletra em dose única e a quantidade de pílulas da terapia por dia, foi uma excelente visita.</v>
      </c>
      <c r="AF1235" s="14" t="str">
        <f t="shared" si="1406"/>
        <v>#MP Conversamos sobreo estudo HPTN e sobre o estudo 720, ele disse que gostou do texto do novo consenso e comentou sobre comodidade posologiaca do ATV e eu rebati usando o argumento de Kaletra em dose única e a quantidade de pílulas da terapia por dia, foi uma excelente visita.</v>
      </c>
      <c r="AG1235" s="14">
        <f t="shared" si="1407"/>
        <v>1</v>
      </c>
      <c r="AH1235" s="14">
        <f t="shared" ref="AH1235:AL1235" si="1416">IFERROR(FIND("#",$AF1235,AG1235+1),LEN($AF1235)+1)</f>
        <v>279</v>
      </c>
      <c r="AI1235" s="14">
        <f t="shared" si="1416"/>
        <v>279</v>
      </c>
      <c r="AJ1235" s="14">
        <f t="shared" si="1416"/>
        <v>279</v>
      </c>
      <c r="AK1235" s="14">
        <f t="shared" si="1416"/>
        <v>279</v>
      </c>
      <c r="AL1235" s="14">
        <f t="shared" si="1416"/>
        <v>279</v>
      </c>
      <c r="AM1235" s="14" t="str">
        <f t="shared" si="1355"/>
        <v>#MP Conversamos sobreo estudo HPTN e sobre o estudo 720, ele disse que gostou do texto do novo consenso e comentou sobre comodidade posologiaca do ATV e eu rebati usando o argumento de Kaletra em dose única e a quantidade de pílulas da terapia por dia, foi uma excelente visita.</v>
      </c>
      <c r="AN1235" s="14" t="str">
        <f t="shared" si="1356"/>
        <v/>
      </c>
      <c r="AO1235" s="14" t="str">
        <f t="shared" si="1357"/>
        <v/>
      </c>
      <c r="AP1235" s="14" t="str">
        <f t="shared" si="1358"/>
        <v/>
      </c>
      <c r="AQ1235" s="14" t="str">
        <f t="shared" si="1359"/>
        <v/>
      </c>
      <c r="AR1235" s="14" t="str">
        <f t="shared" si="1360"/>
        <v/>
      </c>
    </row>
    <row r="1236" spans="1:44" x14ac:dyDescent="0.25">
      <c r="A1236">
        <v>1</v>
      </c>
      <c r="B1236" t="s">
        <v>28</v>
      </c>
      <c r="C1236">
        <v>391101</v>
      </c>
      <c r="D1236" s="40">
        <v>41381.590277777803</v>
      </c>
      <c r="E1236" s="40">
        <v>41382.8034722222</v>
      </c>
      <c r="F1236" s="40">
        <v>41383.673611111102</v>
      </c>
      <c r="G1236" t="s">
        <v>29</v>
      </c>
      <c r="H1236">
        <v>60000012440023</v>
      </c>
      <c r="I1236" t="s">
        <v>3006</v>
      </c>
      <c r="J1236" t="s">
        <v>3007</v>
      </c>
      <c r="K1236" t="s">
        <v>32</v>
      </c>
      <c r="L1236">
        <v>3</v>
      </c>
      <c r="M1236" t="s">
        <v>33</v>
      </c>
      <c r="N1236">
        <v>60000015461254</v>
      </c>
      <c r="O1236">
        <v>60000016462695</v>
      </c>
      <c r="P1236">
        <v>140245000000599</v>
      </c>
      <c r="R1236" t="s">
        <v>34</v>
      </c>
      <c r="S1236" t="s">
        <v>35</v>
      </c>
      <c r="T1236" t="s">
        <v>36</v>
      </c>
      <c r="W1236" t="s">
        <v>37</v>
      </c>
      <c r="AC1236" t="s">
        <v>3008</v>
      </c>
      <c r="AD1236" t="s">
        <v>1441</v>
      </c>
      <c r="AE1236" s="14" t="str">
        <f t="shared" si="1396"/>
        <v>#MP Abordei o estudo HPTN e o visual na pagina da reconstituição imune, mostrando que independente do basal de cd4 o Kaletra manteve uma evolução sustentada.</v>
      </c>
      <c r="AF1236" s="14" t="str">
        <f t="shared" si="1406"/>
        <v>#MP Abordei o estudo HPTN e o visual na pagina da reconstituição imune, mostrando que independente do basal de cd4 o Kaletra manteve uma evolução sustentada.</v>
      </c>
      <c r="AG1236" s="14">
        <f t="shared" si="1407"/>
        <v>1</v>
      </c>
      <c r="AH1236" s="14">
        <f t="shared" ref="AH1236:AL1236" si="1417">IFERROR(FIND("#",$AF1236,AG1236+1),LEN($AF1236)+1)</f>
        <v>158</v>
      </c>
      <c r="AI1236" s="14">
        <f t="shared" si="1417"/>
        <v>158</v>
      </c>
      <c r="AJ1236" s="14">
        <f t="shared" si="1417"/>
        <v>158</v>
      </c>
      <c r="AK1236" s="14">
        <f t="shared" si="1417"/>
        <v>158</v>
      </c>
      <c r="AL1236" s="14">
        <f t="shared" si="1417"/>
        <v>158</v>
      </c>
      <c r="AM1236" s="14" t="str">
        <f t="shared" si="1355"/>
        <v>#MP Abordei o estudo HPTN e o visual na pagina da reconstituição imune, mostrando que independente do basal de cd4 o Kaletra manteve uma evolução sustentada.</v>
      </c>
      <c r="AN1236" s="14" t="str">
        <f t="shared" si="1356"/>
        <v/>
      </c>
      <c r="AO1236" s="14" t="str">
        <f t="shared" si="1357"/>
        <v/>
      </c>
      <c r="AP1236" s="14" t="str">
        <f t="shared" si="1358"/>
        <v/>
      </c>
      <c r="AQ1236" s="14" t="str">
        <f t="shared" si="1359"/>
        <v/>
      </c>
      <c r="AR1236" s="14" t="str">
        <f t="shared" si="1360"/>
        <v/>
      </c>
    </row>
    <row r="1237" spans="1:44" x14ac:dyDescent="0.25">
      <c r="A1237">
        <v>1</v>
      </c>
      <c r="B1237" t="s">
        <v>28</v>
      </c>
      <c r="C1237">
        <v>391101</v>
      </c>
      <c r="D1237" s="40">
        <v>41381.541666666701</v>
      </c>
      <c r="E1237" s="40">
        <v>41382.861111111102</v>
      </c>
      <c r="F1237" s="40">
        <v>41383.673611111102</v>
      </c>
      <c r="G1237" t="s">
        <v>110</v>
      </c>
      <c r="H1237">
        <v>60000016840320</v>
      </c>
      <c r="J1237" t="s">
        <v>3009</v>
      </c>
      <c r="M1237" t="s">
        <v>33</v>
      </c>
      <c r="N1237">
        <v>60000015461254</v>
      </c>
      <c r="O1237">
        <v>60000016462695</v>
      </c>
      <c r="P1237">
        <v>140245000000674</v>
      </c>
      <c r="R1237" t="s">
        <v>34</v>
      </c>
      <c r="S1237" t="s">
        <v>35</v>
      </c>
      <c r="W1237" t="s">
        <v>37</v>
      </c>
      <c r="AC1237" t="s">
        <v>3010</v>
      </c>
      <c r="AD1237" t="s">
        <v>1441</v>
      </c>
      <c r="AE1237" s="14" t="str">
        <f t="shared" si="1396"/>
        <v>Conversamos sobre falta de medicamentos e entreguei o material de adesão</v>
      </c>
      <c r="AF1237" s="14" t="str">
        <f t="shared" si="1406"/>
        <v>Conversamos sobre falta de medicamentos e entreguei o material de adesão</v>
      </c>
      <c r="AG1237" s="14">
        <f t="shared" si="1407"/>
        <v>1</v>
      </c>
      <c r="AH1237" s="14">
        <f t="shared" ref="AH1237:AL1237" si="1418">IFERROR(FIND("#",$AF1237,AG1237+1),LEN($AF1237)+1)</f>
        <v>73</v>
      </c>
      <c r="AI1237" s="14">
        <f t="shared" si="1418"/>
        <v>73</v>
      </c>
      <c r="AJ1237" s="14">
        <f t="shared" si="1418"/>
        <v>73</v>
      </c>
      <c r="AK1237" s="14">
        <f t="shared" si="1418"/>
        <v>73</v>
      </c>
      <c r="AL1237" s="14">
        <f t="shared" si="1418"/>
        <v>73</v>
      </c>
      <c r="AM1237" s="14" t="str">
        <f t="shared" si="1355"/>
        <v>Conversamos sobre falta de medicamentos e entreguei o material de adesão</v>
      </c>
      <c r="AN1237" s="14" t="str">
        <f t="shared" si="1356"/>
        <v/>
      </c>
      <c r="AO1237" s="14" t="str">
        <f t="shared" si="1357"/>
        <v/>
      </c>
      <c r="AP1237" s="14" t="str">
        <f t="shared" si="1358"/>
        <v/>
      </c>
      <c r="AQ1237" s="14" t="str">
        <f t="shared" si="1359"/>
        <v/>
      </c>
      <c r="AR1237" s="14" t="str">
        <f t="shared" si="1360"/>
        <v/>
      </c>
    </row>
    <row r="1238" spans="1:44" x14ac:dyDescent="0.25">
      <c r="A1238">
        <v>1</v>
      </c>
      <c r="B1238" t="s">
        <v>28</v>
      </c>
      <c r="C1238">
        <v>391101</v>
      </c>
      <c r="D1238" s="40">
        <v>41381.506944444402</v>
      </c>
      <c r="E1238" s="40">
        <v>41382.817361111098</v>
      </c>
      <c r="F1238" s="40">
        <v>41383.673611111102</v>
      </c>
      <c r="G1238" t="s">
        <v>29</v>
      </c>
      <c r="H1238">
        <v>60000012248255</v>
      </c>
      <c r="I1238" t="s">
        <v>3011</v>
      </c>
      <c r="J1238" t="s">
        <v>3012</v>
      </c>
      <c r="K1238" t="s">
        <v>32</v>
      </c>
      <c r="L1238">
        <v>4</v>
      </c>
      <c r="M1238" t="s">
        <v>33</v>
      </c>
      <c r="N1238">
        <v>60000015461254</v>
      </c>
      <c r="O1238">
        <v>60000016462695</v>
      </c>
      <c r="P1238">
        <v>140245000000626</v>
      </c>
      <c r="R1238" t="s">
        <v>34</v>
      </c>
      <c r="S1238" t="s">
        <v>35</v>
      </c>
      <c r="T1238" t="s">
        <v>36</v>
      </c>
      <c r="W1238" t="s">
        <v>37</v>
      </c>
      <c r="AC1238" t="s">
        <v>3013</v>
      </c>
      <c r="AD1238" t="s">
        <v>1441</v>
      </c>
      <c r="AE1238" s="14" t="str">
        <f t="shared" si="1396"/>
        <v>Invertamos sobre o consenso e sobre o estudo HPTN, abordei o VA na pg do estudo 720' porém ele nao quis fazer comentários.</v>
      </c>
      <c r="AF1238" s="14" t="str">
        <f t="shared" si="1406"/>
        <v>Invertamos sobre o consenso e sobre o estudo HPTN, abordei o VA na pg do estudo 720' porém ele nao quis fazer comentários.</v>
      </c>
      <c r="AG1238" s="14">
        <f t="shared" si="1407"/>
        <v>1</v>
      </c>
      <c r="AH1238" s="14">
        <f t="shared" ref="AH1238:AL1238" si="1419">IFERROR(FIND("#",$AF1238,AG1238+1),LEN($AF1238)+1)</f>
        <v>123</v>
      </c>
      <c r="AI1238" s="14">
        <f t="shared" si="1419"/>
        <v>123</v>
      </c>
      <c r="AJ1238" s="14">
        <f t="shared" si="1419"/>
        <v>123</v>
      </c>
      <c r="AK1238" s="14">
        <f t="shared" si="1419"/>
        <v>123</v>
      </c>
      <c r="AL1238" s="14">
        <f t="shared" si="1419"/>
        <v>123</v>
      </c>
      <c r="AM1238" s="14" t="str">
        <f t="shared" si="1355"/>
        <v>Invertamos sobre o consenso e sobre o estudo HPTN, abordei o VA na pg do estudo 720' porém ele nao quis fazer comentários.</v>
      </c>
      <c r="AN1238" s="14" t="str">
        <f t="shared" si="1356"/>
        <v/>
      </c>
      <c r="AO1238" s="14" t="str">
        <f t="shared" si="1357"/>
        <v/>
      </c>
      <c r="AP1238" s="14" t="str">
        <f t="shared" si="1358"/>
        <v/>
      </c>
      <c r="AQ1238" s="14" t="str">
        <f t="shared" si="1359"/>
        <v/>
      </c>
      <c r="AR1238" s="14" t="str">
        <f t="shared" si="1360"/>
        <v/>
      </c>
    </row>
    <row r="1239" spans="1:44" x14ac:dyDescent="0.25">
      <c r="A1239">
        <v>1</v>
      </c>
      <c r="B1239" t="s">
        <v>28</v>
      </c>
      <c r="C1239">
        <v>391101</v>
      </c>
      <c r="D1239" s="40">
        <v>41381.506944444402</v>
      </c>
      <c r="E1239" s="40">
        <v>41382.863888888904</v>
      </c>
      <c r="F1239" s="40">
        <v>41383.673611111102</v>
      </c>
      <c r="G1239" t="s">
        <v>110</v>
      </c>
      <c r="H1239">
        <v>60000016840719</v>
      </c>
      <c r="J1239" t="s">
        <v>3014</v>
      </c>
      <c r="M1239" t="s">
        <v>33</v>
      </c>
      <c r="N1239">
        <v>60000015461254</v>
      </c>
      <c r="O1239">
        <v>60000016462695</v>
      </c>
      <c r="P1239">
        <v>140245000000682</v>
      </c>
      <c r="R1239" t="s">
        <v>34</v>
      </c>
      <c r="S1239" t="s">
        <v>35</v>
      </c>
      <c r="W1239" t="s">
        <v>37</v>
      </c>
      <c r="AC1239" t="s">
        <v>3015</v>
      </c>
      <c r="AD1239" t="s">
        <v>1441</v>
      </c>
      <c r="AE1239" s="14" t="str">
        <f t="shared" si="1396"/>
        <v>Entreguei material de adesão e conversamos sobre</v>
      </c>
      <c r="AF1239" s="14" t="str">
        <f t="shared" si="1406"/>
        <v>Entreguei material de adesão e conversamos sobre</v>
      </c>
      <c r="AG1239" s="14">
        <f t="shared" si="1407"/>
        <v>1</v>
      </c>
      <c r="AH1239" s="14">
        <f t="shared" ref="AH1239:AL1239" si="1420">IFERROR(FIND("#",$AF1239,AG1239+1),LEN($AF1239)+1)</f>
        <v>49</v>
      </c>
      <c r="AI1239" s="14">
        <f t="shared" si="1420"/>
        <v>49</v>
      </c>
      <c r="AJ1239" s="14">
        <f t="shared" si="1420"/>
        <v>49</v>
      </c>
      <c r="AK1239" s="14">
        <f t="shared" si="1420"/>
        <v>49</v>
      </c>
      <c r="AL1239" s="14">
        <f t="shared" si="1420"/>
        <v>49</v>
      </c>
      <c r="AM1239" s="14" t="str">
        <f t="shared" si="1355"/>
        <v>Entreguei material de adesão e conversamos sobre</v>
      </c>
      <c r="AN1239" s="14" t="str">
        <f t="shared" si="1356"/>
        <v/>
      </c>
      <c r="AO1239" s="14" t="str">
        <f t="shared" si="1357"/>
        <v/>
      </c>
      <c r="AP1239" s="14" t="str">
        <f t="shared" si="1358"/>
        <v/>
      </c>
      <c r="AQ1239" s="14" t="str">
        <f t="shared" si="1359"/>
        <v/>
      </c>
      <c r="AR1239" s="14" t="str">
        <f t="shared" si="1360"/>
        <v/>
      </c>
    </row>
    <row r="1240" spans="1:44" x14ac:dyDescent="0.25">
      <c r="A1240">
        <v>1</v>
      </c>
      <c r="B1240" t="s">
        <v>28</v>
      </c>
      <c r="C1240">
        <v>391101</v>
      </c>
      <c r="D1240" s="40">
        <v>41381.458333333299</v>
      </c>
      <c r="E1240" s="40">
        <v>41382.815277777801</v>
      </c>
      <c r="F1240" s="40">
        <v>41383.673611111102</v>
      </c>
      <c r="G1240" t="s">
        <v>29</v>
      </c>
      <c r="H1240">
        <v>60000012581119</v>
      </c>
      <c r="I1240" t="s">
        <v>3016</v>
      </c>
      <c r="J1240" t="s">
        <v>3017</v>
      </c>
      <c r="K1240" t="s">
        <v>41</v>
      </c>
      <c r="L1240">
        <v>4</v>
      </c>
      <c r="M1240" t="s">
        <v>33</v>
      </c>
      <c r="N1240">
        <v>60000015461254</v>
      </c>
      <c r="O1240">
        <v>60000016462695</v>
      </c>
      <c r="P1240">
        <v>140245000000617</v>
      </c>
      <c r="R1240" t="s">
        <v>34</v>
      </c>
      <c r="S1240" t="s">
        <v>35</v>
      </c>
      <c r="T1240" t="s">
        <v>36</v>
      </c>
      <c r="W1240" t="s">
        <v>37</v>
      </c>
      <c r="AC1240" t="s">
        <v>3018</v>
      </c>
      <c r="AD1240" t="s">
        <v>1441</v>
      </c>
      <c r="AE1240" s="14" t="str">
        <f t="shared" si="1396"/>
        <v>#MP Conversamos sobre o consenso, lembrando do posicionamento do Kaletra, abordei o estudo HPTN focando na reoconsituicao imune do Kaletra independente de cd4 no VA.</v>
      </c>
      <c r="AF1240" s="14" t="str">
        <f t="shared" si="1406"/>
        <v>#MP Conversamos sobre o consenso, lembrando do posicionamento do Kaletra, abordei o estudo HPTN focando na reoconsituicao imune do Kaletra independente de cd4 no VA.</v>
      </c>
      <c r="AG1240" s="14">
        <f t="shared" si="1407"/>
        <v>1</v>
      </c>
      <c r="AH1240" s="14">
        <f t="shared" ref="AH1240:AL1240" si="1421">IFERROR(FIND("#",$AF1240,AG1240+1),LEN($AF1240)+1)</f>
        <v>166</v>
      </c>
      <c r="AI1240" s="14">
        <f t="shared" si="1421"/>
        <v>166</v>
      </c>
      <c r="AJ1240" s="14">
        <f t="shared" si="1421"/>
        <v>166</v>
      </c>
      <c r="AK1240" s="14">
        <f t="shared" si="1421"/>
        <v>166</v>
      </c>
      <c r="AL1240" s="14">
        <f t="shared" si="1421"/>
        <v>166</v>
      </c>
      <c r="AM1240" s="14" t="str">
        <f t="shared" si="1355"/>
        <v>#MP Conversamos sobre o consenso, lembrando do posicionamento do Kaletra, abordei o estudo HPTN focando na reoconsituicao imune do Kaletra independente de cd4 no VA.</v>
      </c>
      <c r="AN1240" s="14" t="str">
        <f t="shared" si="1356"/>
        <v/>
      </c>
      <c r="AO1240" s="14" t="str">
        <f t="shared" si="1357"/>
        <v/>
      </c>
      <c r="AP1240" s="14" t="str">
        <f t="shared" si="1358"/>
        <v/>
      </c>
      <c r="AQ1240" s="14" t="str">
        <f t="shared" si="1359"/>
        <v/>
      </c>
      <c r="AR1240" s="14" t="str">
        <f t="shared" si="1360"/>
        <v/>
      </c>
    </row>
    <row r="1241" spans="1:44" x14ac:dyDescent="0.25">
      <c r="A1241">
        <v>1</v>
      </c>
      <c r="B1241" t="s">
        <v>28</v>
      </c>
      <c r="C1241">
        <v>391101</v>
      </c>
      <c r="D1241" s="40">
        <v>41381.416666666701</v>
      </c>
      <c r="E1241" s="40">
        <v>41382.800694444399</v>
      </c>
      <c r="F1241" s="40">
        <v>41383.672916666699</v>
      </c>
      <c r="G1241" t="s">
        <v>29</v>
      </c>
      <c r="H1241">
        <v>60000012396491</v>
      </c>
      <c r="I1241" t="s">
        <v>3019</v>
      </c>
      <c r="J1241" t="s">
        <v>3020</v>
      </c>
      <c r="K1241" t="s">
        <v>32</v>
      </c>
      <c r="L1241">
        <v>4</v>
      </c>
      <c r="M1241" t="s">
        <v>33</v>
      </c>
      <c r="N1241">
        <v>60000015461254</v>
      </c>
      <c r="O1241">
        <v>60000016462695</v>
      </c>
      <c r="P1241">
        <v>140245000000592</v>
      </c>
      <c r="R1241" t="s">
        <v>34</v>
      </c>
      <c r="S1241" t="s">
        <v>35</v>
      </c>
      <c r="T1241" t="s">
        <v>36</v>
      </c>
      <c r="W1241" t="s">
        <v>37</v>
      </c>
      <c r="AC1241" t="s">
        <v>3021</v>
      </c>
      <c r="AD1241" t="s">
        <v>1441</v>
      </c>
      <c r="AE1241" s="14" t="str">
        <f t="shared" si="1396"/>
        <v>Visita expositiva, ele nao deu papo.</v>
      </c>
      <c r="AF1241" s="14" t="str">
        <f t="shared" si="1406"/>
        <v>Visita expositiva, ele nao deu papo.</v>
      </c>
      <c r="AG1241" s="14">
        <f t="shared" si="1407"/>
        <v>1</v>
      </c>
      <c r="AH1241" s="14">
        <f t="shared" ref="AH1241:AL1241" si="1422">IFERROR(FIND("#",$AF1241,AG1241+1),LEN($AF1241)+1)</f>
        <v>37</v>
      </c>
      <c r="AI1241" s="14">
        <f t="shared" si="1422"/>
        <v>37</v>
      </c>
      <c r="AJ1241" s="14">
        <f t="shared" si="1422"/>
        <v>37</v>
      </c>
      <c r="AK1241" s="14">
        <f t="shared" si="1422"/>
        <v>37</v>
      </c>
      <c r="AL1241" s="14">
        <f t="shared" si="1422"/>
        <v>37</v>
      </c>
      <c r="AM1241" s="14" t="str">
        <f t="shared" si="1355"/>
        <v>Visita expositiva, ele nao deu papo.</v>
      </c>
      <c r="AN1241" s="14" t="str">
        <f t="shared" si="1356"/>
        <v/>
      </c>
      <c r="AO1241" s="14" t="str">
        <f t="shared" si="1357"/>
        <v/>
      </c>
      <c r="AP1241" s="14" t="str">
        <f t="shared" si="1358"/>
        <v/>
      </c>
      <c r="AQ1241" s="14" t="str">
        <f t="shared" si="1359"/>
        <v/>
      </c>
      <c r="AR1241" s="14" t="str">
        <f t="shared" si="1360"/>
        <v/>
      </c>
    </row>
    <row r="1242" spans="1:44" x14ac:dyDescent="0.25">
      <c r="A1242">
        <v>1</v>
      </c>
      <c r="B1242" t="s">
        <v>28</v>
      </c>
      <c r="C1242">
        <v>391101</v>
      </c>
      <c r="D1242" s="40">
        <v>41380.739583333299</v>
      </c>
      <c r="E1242" s="40">
        <v>41381.997916666704</v>
      </c>
      <c r="F1242" s="40">
        <v>41383.672916666699</v>
      </c>
      <c r="G1242" t="s">
        <v>29</v>
      </c>
      <c r="H1242">
        <v>60000012361407</v>
      </c>
      <c r="I1242" t="s">
        <v>3022</v>
      </c>
      <c r="J1242" t="s">
        <v>3023</v>
      </c>
      <c r="K1242" t="s">
        <v>32</v>
      </c>
      <c r="L1242">
        <v>3</v>
      </c>
      <c r="M1242" t="s">
        <v>33</v>
      </c>
      <c r="N1242">
        <v>60000015461254</v>
      </c>
      <c r="O1242">
        <v>60000016462695</v>
      </c>
      <c r="P1242">
        <v>140245000000583</v>
      </c>
      <c r="R1242" t="s">
        <v>34</v>
      </c>
      <c r="S1242" t="s">
        <v>35</v>
      </c>
      <c r="T1242" t="s">
        <v>36</v>
      </c>
      <c r="W1242" t="s">
        <v>37</v>
      </c>
      <c r="AC1242" t="s">
        <v>3024</v>
      </c>
      <c r="AD1242" t="s">
        <v>1441</v>
      </c>
      <c r="AE1242" s="14" t="str">
        <f t="shared" si="1396"/>
        <v>Abordei o estudo HPTN, pela primeira vez ele foi muito simpático, porém noa comentou nada, apenas me ouviu e gostou quando eu disse que Kaletra e uma ótima opção para pacientes om cd4 alto, pois comprovei através do estudo 720 no VA.</v>
      </c>
      <c r="AF1242" s="14" t="str">
        <f t="shared" si="1406"/>
        <v>Abordei o estudo HPTN, pela primeira vez ele foi muito simpático, porém noa comentou nada, apenas me ouviu e gostou quando eu disse que Kaletra e uma ótima opção para pacientes om cd4 alto, pois comprovei através do estudo 720 no VA.</v>
      </c>
      <c r="AG1242" s="14">
        <f t="shared" si="1407"/>
        <v>1</v>
      </c>
      <c r="AH1242" s="14">
        <f t="shared" ref="AH1242:AL1242" si="1423">IFERROR(FIND("#",$AF1242,AG1242+1),LEN($AF1242)+1)</f>
        <v>234</v>
      </c>
      <c r="AI1242" s="14">
        <f t="shared" si="1423"/>
        <v>234</v>
      </c>
      <c r="AJ1242" s="14">
        <f t="shared" si="1423"/>
        <v>234</v>
      </c>
      <c r="AK1242" s="14">
        <f t="shared" si="1423"/>
        <v>234</v>
      </c>
      <c r="AL1242" s="14">
        <f t="shared" si="1423"/>
        <v>234</v>
      </c>
      <c r="AM1242" s="14" t="str">
        <f t="shared" si="1355"/>
        <v>Abordei o estudo HPTN, pela primeira vez ele foi muito simpático, porém noa comentou nada, apenas me ouviu e gostou quando eu disse que Kaletra e uma ótima opção para pacientes om cd4 alto, pois comprovei através do estudo 720 no VA.</v>
      </c>
      <c r="AN1242" s="14" t="str">
        <f t="shared" si="1356"/>
        <v/>
      </c>
      <c r="AO1242" s="14" t="str">
        <f t="shared" si="1357"/>
        <v/>
      </c>
      <c r="AP1242" s="14" t="str">
        <f t="shared" si="1358"/>
        <v/>
      </c>
      <c r="AQ1242" s="14" t="str">
        <f t="shared" si="1359"/>
        <v/>
      </c>
      <c r="AR1242" s="14" t="str">
        <f t="shared" si="1360"/>
        <v/>
      </c>
    </row>
    <row r="1243" spans="1:44" x14ac:dyDescent="0.25">
      <c r="A1243">
        <v>1</v>
      </c>
      <c r="B1243" t="s">
        <v>28</v>
      </c>
      <c r="C1243">
        <v>391101</v>
      </c>
      <c r="D1243" s="40">
        <v>41380.611111111102</v>
      </c>
      <c r="E1243" s="40">
        <v>41381.995138888902</v>
      </c>
      <c r="F1243" s="40">
        <v>41381.956944444399</v>
      </c>
      <c r="G1243" t="s">
        <v>29</v>
      </c>
      <c r="H1243">
        <v>60000017964112</v>
      </c>
      <c r="I1243" t="s">
        <v>3025</v>
      </c>
      <c r="J1243" t="s">
        <v>3026</v>
      </c>
      <c r="K1243" t="s">
        <v>41</v>
      </c>
      <c r="L1243">
        <v>3</v>
      </c>
      <c r="M1243" t="s">
        <v>33</v>
      </c>
      <c r="N1243">
        <v>60000015461254</v>
      </c>
      <c r="O1243">
        <v>60000016462695</v>
      </c>
      <c r="P1243">
        <v>140245000000574</v>
      </c>
      <c r="R1243" t="s">
        <v>34</v>
      </c>
      <c r="S1243" t="s">
        <v>35</v>
      </c>
      <c r="T1243" t="s">
        <v>36</v>
      </c>
      <c r="W1243" t="s">
        <v>37</v>
      </c>
      <c r="AC1243" t="s">
        <v>3027</v>
      </c>
      <c r="AD1243" t="s">
        <v>1437</v>
      </c>
      <c r="AE1243" s="14" t="str">
        <f t="shared" si="1396"/>
        <v>#MP Debatemos sobre o estudo HPTN e ele disse que isso foi importante, mas quando abordei o estudo 720 mostrando a reconstituição de cd4, ele disse que da para criticar o estudo, pois o que interessa hoje é o percentual e nao valor absoluto de cd4.</v>
      </c>
      <c r="AF1243" s="14" t="str">
        <f t="shared" si="1406"/>
        <v>#MP Debatemos sobre o estudo HPTN e ele disse que isso foi importante, mas quando abordei o estudo 720 mostrando a reconstituição de cd4, ele disse que da para criticar o estudo, pois o que interessa hoje é o percentual e nao valor absoluto de cd4.</v>
      </c>
      <c r="AG1243" s="14">
        <f t="shared" si="1407"/>
        <v>1</v>
      </c>
      <c r="AH1243" s="14">
        <f t="shared" ref="AH1243:AL1243" si="1424">IFERROR(FIND("#",$AF1243,AG1243+1),LEN($AF1243)+1)</f>
        <v>249</v>
      </c>
      <c r="AI1243" s="14">
        <f t="shared" si="1424"/>
        <v>249</v>
      </c>
      <c r="AJ1243" s="14">
        <f t="shared" si="1424"/>
        <v>249</v>
      </c>
      <c r="AK1243" s="14">
        <f t="shared" si="1424"/>
        <v>249</v>
      </c>
      <c r="AL1243" s="14">
        <f t="shared" si="1424"/>
        <v>249</v>
      </c>
      <c r="AM1243" s="14" t="str">
        <f t="shared" si="1355"/>
        <v>#MP Debatemos sobre o estudo HPTN e ele disse que isso foi importante, mas quando abordei o estudo 720 mostrando a reconstituição de cd4, ele disse que da para criticar o estudo, pois o que interessa hoje é o percentual e nao valor absoluto de cd4.</v>
      </c>
      <c r="AN1243" s="14" t="str">
        <f t="shared" si="1356"/>
        <v/>
      </c>
      <c r="AO1243" s="14" t="str">
        <f t="shared" si="1357"/>
        <v/>
      </c>
      <c r="AP1243" s="14" t="str">
        <f t="shared" si="1358"/>
        <v/>
      </c>
      <c r="AQ1243" s="14" t="str">
        <f t="shared" si="1359"/>
        <v/>
      </c>
      <c r="AR1243" s="14" t="str">
        <f t="shared" si="1360"/>
        <v/>
      </c>
    </row>
    <row r="1244" spans="1:44" x14ac:dyDescent="0.25">
      <c r="A1244">
        <v>1</v>
      </c>
      <c r="B1244" t="s">
        <v>28</v>
      </c>
      <c r="C1244">
        <v>391101</v>
      </c>
      <c r="D1244" s="40">
        <v>41380.565972222197</v>
      </c>
      <c r="E1244" s="40">
        <v>41381.992361111101</v>
      </c>
      <c r="F1244" s="40">
        <v>41381.956944444399</v>
      </c>
      <c r="G1244" t="s">
        <v>29</v>
      </c>
      <c r="H1244">
        <v>60000012578691</v>
      </c>
      <c r="I1244" t="s">
        <v>3028</v>
      </c>
      <c r="J1244" t="s">
        <v>3029</v>
      </c>
      <c r="K1244" t="s">
        <v>41</v>
      </c>
      <c r="L1244">
        <v>4</v>
      </c>
      <c r="M1244" t="s">
        <v>33</v>
      </c>
      <c r="N1244">
        <v>60000015461254</v>
      </c>
      <c r="O1244">
        <v>60000016462695</v>
      </c>
      <c r="P1244">
        <v>140245000000567</v>
      </c>
      <c r="R1244" t="s">
        <v>34</v>
      </c>
      <c r="S1244" t="s">
        <v>35</v>
      </c>
      <c r="T1244" t="s">
        <v>36</v>
      </c>
      <c r="W1244" t="s">
        <v>37</v>
      </c>
      <c r="AC1244" t="s">
        <v>3030</v>
      </c>
      <c r="AD1244" t="s">
        <v>1441</v>
      </c>
      <c r="AE1244" s="14" t="str">
        <f t="shared" si="1396"/>
        <v>Conversamos sobre o HPTN e ela gostou muito dos resultados, aproveitei e mostre abordei o VA mostrando a reconstituição imune independente do valor de base.</v>
      </c>
      <c r="AF1244" s="14" t="str">
        <f t="shared" si="1406"/>
        <v>Conversamos sobre o HPTN e ela gostou muito dos resultados, aproveitei e mostre abordei o VA mostrando a reconstituição imune independente do valor de base.</v>
      </c>
      <c r="AG1244" s="14">
        <f t="shared" si="1407"/>
        <v>1</v>
      </c>
      <c r="AH1244" s="14">
        <f t="shared" ref="AH1244:AL1244" si="1425">IFERROR(FIND("#",$AF1244,AG1244+1),LEN($AF1244)+1)</f>
        <v>157</v>
      </c>
      <c r="AI1244" s="14">
        <f t="shared" si="1425"/>
        <v>157</v>
      </c>
      <c r="AJ1244" s="14">
        <f t="shared" si="1425"/>
        <v>157</v>
      </c>
      <c r="AK1244" s="14">
        <f t="shared" si="1425"/>
        <v>157</v>
      </c>
      <c r="AL1244" s="14">
        <f t="shared" si="1425"/>
        <v>157</v>
      </c>
      <c r="AM1244" s="14" t="str">
        <f t="shared" si="1355"/>
        <v>Conversamos sobre o HPTN e ela gostou muito dos resultados, aproveitei e mostre abordei o VA mostrando a reconstituição imune independente do valor de base.</v>
      </c>
      <c r="AN1244" s="14" t="str">
        <f t="shared" si="1356"/>
        <v/>
      </c>
      <c r="AO1244" s="14" t="str">
        <f t="shared" si="1357"/>
        <v/>
      </c>
      <c r="AP1244" s="14" t="str">
        <f t="shared" si="1358"/>
        <v/>
      </c>
      <c r="AQ1244" s="14" t="str">
        <f t="shared" si="1359"/>
        <v/>
      </c>
      <c r="AR1244" s="14" t="str">
        <f t="shared" si="1360"/>
        <v/>
      </c>
    </row>
    <row r="1245" spans="1:44" x14ac:dyDescent="0.25">
      <c r="A1245">
        <v>1</v>
      </c>
      <c r="B1245" t="s">
        <v>28</v>
      </c>
      <c r="C1245">
        <v>391101</v>
      </c>
      <c r="D1245" s="40">
        <v>41379.708333333299</v>
      </c>
      <c r="E1245" s="40">
        <v>41380.985416666699</v>
      </c>
      <c r="F1245" s="40">
        <v>41381.101388888899</v>
      </c>
      <c r="G1245" t="s">
        <v>29</v>
      </c>
      <c r="H1245">
        <v>60000012558515</v>
      </c>
      <c r="I1245" t="s">
        <v>738</v>
      </c>
      <c r="J1245" t="s">
        <v>739</v>
      </c>
      <c r="K1245" t="s">
        <v>32</v>
      </c>
      <c r="L1245">
        <v>6</v>
      </c>
      <c r="M1245" t="s">
        <v>33</v>
      </c>
      <c r="N1245">
        <v>60000015461254</v>
      </c>
      <c r="O1245">
        <v>60000016462695</v>
      </c>
      <c r="P1245">
        <v>140245000000538</v>
      </c>
      <c r="R1245" t="s">
        <v>34</v>
      </c>
      <c r="S1245" t="s">
        <v>35</v>
      </c>
      <c r="T1245" t="s">
        <v>36</v>
      </c>
      <c r="W1245" t="s">
        <v>37</v>
      </c>
      <c r="AC1245" t="s">
        <v>3031</v>
      </c>
      <c r="AD1245" t="s">
        <v>1441</v>
      </c>
      <c r="AE1245" s="14" t="str">
        <f t="shared" si="1396"/>
        <v>Conversamos sobre o consenso Brasileiro e sobre o estudo HPTN, e ele disse que ficou surpreso com esta decisão do consenso, que começou a ter mais credibilidade em sua opinião.</v>
      </c>
      <c r="AF1245" s="14" t="str">
        <f t="shared" si="1406"/>
        <v>Conversamos sobre o consenso Brasileiro e sobre o estudo HPTN, e ele disse que ficou surpreso com esta decisão do consenso, que começou a ter mais credibilidade em sua opinião.</v>
      </c>
      <c r="AG1245" s="14">
        <f t="shared" si="1407"/>
        <v>1</v>
      </c>
      <c r="AH1245" s="14">
        <f t="shared" ref="AH1245:AL1245" si="1426">IFERROR(FIND("#",$AF1245,AG1245+1),LEN($AF1245)+1)</f>
        <v>177</v>
      </c>
      <c r="AI1245" s="14">
        <f t="shared" si="1426"/>
        <v>177</v>
      </c>
      <c r="AJ1245" s="14">
        <f t="shared" si="1426"/>
        <v>177</v>
      </c>
      <c r="AK1245" s="14">
        <f t="shared" si="1426"/>
        <v>177</v>
      </c>
      <c r="AL1245" s="14">
        <f t="shared" si="1426"/>
        <v>177</v>
      </c>
      <c r="AM1245" s="14" t="str">
        <f t="shared" si="1355"/>
        <v>Conversamos sobre o consenso Brasileiro e sobre o estudo HPTN, e ele disse que ficou surpreso com esta decisão do consenso, que começou a ter mais credibilidade em sua opinião.</v>
      </c>
      <c r="AN1245" s="14" t="str">
        <f t="shared" si="1356"/>
        <v/>
      </c>
      <c r="AO1245" s="14" t="str">
        <f t="shared" si="1357"/>
        <v/>
      </c>
      <c r="AP1245" s="14" t="str">
        <f t="shared" si="1358"/>
        <v/>
      </c>
      <c r="AQ1245" s="14" t="str">
        <f t="shared" si="1359"/>
        <v/>
      </c>
      <c r="AR1245" s="14" t="str">
        <f t="shared" si="1360"/>
        <v/>
      </c>
    </row>
    <row r="1246" spans="1:44" x14ac:dyDescent="0.25">
      <c r="A1246">
        <v>1</v>
      </c>
      <c r="B1246" t="s">
        <v>28</v>
      </c>
      <c r="C1246">
        <v>391101</v>
      </c>
      <c r="D1246" s="40">
        <v>41379.690972222197</v>
      </c>
      <c r="E1246" s="40">
        <v>41380.993055555598</v>
      </c>
      <c r="F1246" s="40">
        <v>41381.101388888899</v>
      </c>
      <c r="G1246" t="s">
        <v>29</v>
      </c>
      <c r="H1246">
        <v>60000012569259</v>
      </c>
      <c r="I1246" t="s">
        <v>756</v>
      </c>
      <c r="J1246" t="s">
        <v>757</v>
      </c>
      <c r="K1246" t="s">
        <v>41</v>
      </c>
      <c r="L1246">
        <v>4</v>
      </c>
      <c r="M1246" t="s">
        <v>33</v>
      </c>
      <c r="N1246">
        <v>60000015461254</v>
      </c>
      <c r="O1246">
        <v>60000016462695</v>
      </c>
      <c r="P1246">
        <v>140245000000547</v>
      </c>
      <c r="R1246" t="s">
        <v>34</v>
      </c>
      <c r="S1246" t="s">
        <v>35</v>
      </c>
      <c r="T1246" t="s">
        <v>36</v>
      </c>
      <c r="W1246" t="s">
        <v>37</v>
      </c>
      <c r="AC1246" t="s">
        <v>3032</v>
      </c>
      <c r="AD1246" t="s">
        <v>1441</v>
      </c>
      <c r="AE1246" s="14" t="str">
        <f t="shared" si="1396"/>
        <v>#MP Apresentei o estudo HPTN para mostrar o que levou ao pessoalmente consenso aprovar apia para sorodiscordadntes independente de cd4, aproveitei e mostrei o estudo 720 do VA.</v>
      </c>
      <c r="AF1246" s="14" t="str">
        <f t="shared" si="1406"/>
        <v>#MP Apresentei o estudo HPTN para mostrar o que levou ao pessoalmente consenso aprovar apia para sorodiscordadntes independente de cd4, aproveitei e mostrei o estudo 720 do VA.</v>
      </c>
      <c r="AG1246" s="14">
        <f t="shared" si="1407"/>
        <v>1</v>
      </c>
      <c r="AH1246" s="14">
        <f t="shared" ref="AH1246:AL1246" si="1427">IFERROR(FIND("#",$AF1246,AG1246+1),LEN($AF1246)+1)</f>
        <v>177</v>
      </c>
      <c r="AI1246" s="14">
        <f t="shared" si="1427"/>
        <v>177</v>
      </c>
      <c r="AJ1246" s="14">
        <f t="shared" si="1427"/>
        <v>177</v>
      </c>
      <c r="AK1246" s="14">
        <f t="shared" si="1427"/>
        <v>177</v>
      </c>
      <c r="AL1246" s="14">
        <f t="shared" si="1427"/>
        <v>177</v>
      </c>
      <c r="AM1246" s="14" t="str">
        <f t="shared" ref="AM1246:AM1309" si="1428">MID($AF1246,AG1246,IF(AG1246=1,AH1246,(AH1246-AG1246)))</f>
        <v>#MP Apresentei o estudo HPTN para mostrar o que levou ao pessoalmente consenso aprovar apia para sorodiscordadntes independente de cd4, aproveitei e mostrei o estudo 720 do VA.</v>
      </c>
      <c r="AN1246" s="14" t="str">
        <f t="shared" ref="AN1246:AN1309" si="1429">IF(AH1246=AI1246,"",MID($AF1246,AH1246,AI1246-AH1246))</f>
        <v/>
      </c>
      <c r="AO1246" s="14" t="str">
        <f t="shared" ref="AO1246:AO1309" si="1430">IF(AI1246=AJ1246,"",MID($AF1246,AI1246,AJ1246-AI1246))</f>
        <v/>
      </c>
      <c r="AP1246" s="14" t="str">
        <f t="shared" ref="AP1246:AP1309" si="1431">IF(AJ1246=AK1246,"",MID($AF1246,AJ1246,AK1246-AJ1246))</f>
        <v/>
      </c>
      <c r="AQ1246" s="14" t="str">
        <f t="shared" ref="AQ1246:AQ1309" si="1432">IF(AK1246=AL1246,"",MID($AF1246,AK1246,AL1246-AK1246))</f>
        <v/>
      </c>
      <c r="AR1246" s="14" t="str">
        <f t="shared" ref="AR1246:AR1309" si="1433">IF(AL1246=AK1246,"",MID($AF1246,AL1246,LEN(AF1246)-AL1246))</f>
        <v/>
      </c>
    </row>
    <row r="1247" spans="1:44" x14ac:dyDescent="0.25">
      <c r="A1247">
        <v>1</v>
      </c>
      <c r="B1247" t="s">
        <v>28</v>
      </c>
      <c r="C1247">
        <v>391101</v>
      </c>
      <c r="D1247" s="40">
        <v>41379.635416666701</v>
      </c>
      <c r="E1247" s="40">
        <v>41380.979861111096</v>
      </c>
      <c r="F1247" s="40">
        <v>41381.101388888899</v>
      </c>
      <c r="G1247" t="s">
        <v>29</v>
      </c>
      <c r="H1247">
        <v>60000012588651</v>
      </c>
      <c r="I1247" t="s">
        <v>747</v>
      </c>
      <c r="J1247" t="s">
        <v>748</v>
      </c>
      <c r="K1247" t="s">
        <v>41</v>
      </c>
      <c r="L1247">
        <v>6</v>
      </c>
      <c r="M1247" t="s">
        <v>33</v>
      </c>
      <c r="N1247">
        <v>60000015461254</v>
      </c>
      <c r="O1247">
        <v>60000016462695</v>
      </c>
      <c r="P1247">
        <v>140245000000529</v>
      </c>
      <c r="R1247" t="s">
        <v>34</v>
      </c>
      <c r="S1247" t="s">
        <v>35</v>
      </c>
      <c r="T1247" t="s">
        <v>36</v>
      </c>
      <c r="W1247" t="s">
        <v>37</v>
      </c>
      <c r="AC1247" t="s">
        <v>3033</v>
      </c>
      <c r="AD1247" t="s">
        <v>1441</v>
      </c>
      <c r="AE1247" s="14" t="str">
        <f t="shared" si="1396"/>
        <v>#MP abordei o estudo 720 e mostrei a ele a importância de se iniciar a targeting para sorodiscordadntes.</v>
      </c>
      <c r="AF1247" s="14" t="str">
        <f t="shared" si="1406"/>
        <v>#MP abordei o estudo 720 e mostrei a ele a importância de se iniciar a targeting para sorodiscordadntes.</v>
      </c>
      <c r="AG1247" s="14">
        <f t="shared" si="1407"/>
        <v>1</v>
      </c>
      <c r="AH1247" s="14">
        <f t="shared" ref="AH1247:AL1247" si="1434">IFERROR(FIND("#",$AF1247,AG1247+1),LEN($AF1247)+1)</f>
        <v>105</v>
      </c>
      <c r="AI1247" s="14">
        <f t="shared" si="1434"/>
        <v>105</v>
      </c>
      <c r="AJ1247" s="14">
        <f t="shared" si="1434"/>
        <v>105</v>
      </c>
      <c r="AK1247" s="14">
        <f t="shared" si="1434"/>
        <v>105</v>
      </c>
      <c r="AL1247" s="14">
        <f t="shared" si="1434"/>
        <v>105</v>
      </c>
      <c r="AM1247" s="14" t="str">
        <f t="shared" si="1428"/>
        <v>#MP abordei o estudo 720 e mostrei a ele a importância de se iniciar a targeting para sorodiscordadntes.</v>
      </c>
      <c r="AN1247" s="14" t="str">
        <f t="shared" si="1429"/>
        <v/>
      </c>
      <c r="AO1247" s="14" t="str">
        <f t="shared" si="1430"/>
        <v/>
      </c>
      <c r="AP1247" s="14" t="str">
        <f t="shared" si="1431"/>
        <v/>
      </c>
      <c r="AQ1247" s="14" t="str">
        <f t="shared" si="1432"/>
        <v/>
      </c>
      <c r="AR1247" s="14" t="str">
        <f t="shared" si="1433"/>
        <v/>
      </c>
    </row>
    <row r="1248" spans="1:44" x14ac:dyDescent="0.25">
      <c r="A1248">
        <v>1</v>
      </c>
      <c r="B1248" t="s">
        <v>28</v>
      </c>
      <c r="C1248">
        <v>391101</v>
      </c>
      <c r="D1248" s="40">
        <v>41379.555555555598</v>
      </c>
      <c r="E1248" s="40">
        <v>41380.977083333302</v>
      </c>
      <c r="F1248" s="40">
        <v>41381.101388888899</v>
      </c>
      <c r="G1248" t="s">
        <v>29</v>
      </c>
      <c r="H1248">
        <v>60000012305227</v>
      </c>
      <c r="I1248" t="s">
        <v>762</v>
      </c>
      <c r="J1248" t="s">
        <v>763</v>
      </c>
      <c r="K1248" t="s">
        <v>32</v>
      </c>
      <c r="L1248">
        <v>6</v>
      </c>
      <c r="M1248" t="s">
        <v>33</v>
      </c>
      <c r="N1248">
        <v>60000015461254</v>
      </c>
      <c r="O1248">
        <v>60000016462695</v>
      </c>
      <c r="P1248">
        <v>140245000000520</v>
      </c>
      <c r="R1248" t="s">
        <v>34</v>
      </c>
      <c r="S1248" t="s">
        <v>35</v>
      </c>
      <c r="T1248" t="s">
        <v>36</v>
      </c>
      <c r="W1248" t="s">
        <v>37</v>
      </c>
      <c r="AC1248" t="s">
        <v>3034</v>
      </c>
      <c r="AD1248" t="s">
        <v>1441</v>
      </c>
      <c r="AE1248" s="14" t="str">
        <f t="shared" si="1396"/>
        <v>#MP Abordei o estudo HPTN e ela disse que este estudo comprova o que todos já sabiam, mas tem que ter comprovação.</v>
      </c>
      <c r="AF1248" s="14" t="str">
        <f t="shared" si="1406"/>
        <v>#MP Abordei o estudo HPTN e ela disse que este estudo comprova o que todos já sabiam, mas tem que ter comprovação.</v>
      </c>
      <c r="AG1248" s="14">
        <f t="shared" si="1407"/>
        <v>1</v>
      </c>
      <c r="AH1248" s="14">
        <f t="shared" ref="AH1248:AL1248" si="1435">IFERROR(FIND("#",$AF1248,AG1248+1),LEN($AF1248)+1)</f>
        <v>115</v>
      </c>
      <c r="AI1248" s="14">
        <f t="shared" si="1435"/>
        <v>115</v>
      </c>
      <c r="AJ1248" s="14">
        <f t="shared" si="1435"/>
        <v>115</v>
      </c>
      <c r="AK1248" s="14">
        <f t="shared" si="1435"/>
        <v>115</v>
      </c>
      <c r="AL1248" s="14">
        <f t="shared" si="1435"/>
        <v>115</v>
      </c>
      <c r="AM1248" s="14" t="str">
        <f t="shared" si="1428"/>
        <v>#MP Abordei o estudo HPTN e ela disse que este estudo comprova o que todos já sabiam, mas tem que ter comprovação.</v>
      </c>
      <c r="AN1248" s="14" t="str">
        <f t="shared" si="1429"/>
        <v/>
      </c>
      <c r="AO1248" s="14" t="str">
        <f t="shared" si="1430"/>
        <v/>
      </c>
      <c r="AP1248" s="14" t="str">
        <f t="shared" si="1431"/>
        <v/>
      </c>
      <c r="AQ1248" s="14" t="str">
        <f t="shared" si="1432"/>
        <v/>
      </c>
      <c r="AR1248" s="14" t="str">
        <f t="shared" si="1433"/>
        <v/>
      </c>
    </row>
    <row r="1249" spans="1:44" x14ac:dyDescent="0.25">
      <c r="A1249">
        <v>1</v>
      </c>
      <c r="B1249" t="s">
        <v>28</v>
      </c>
      <c r="C1249">
        <v>391101</v>
      </c>
      <c r="D1249" s="40">
        <v>41379.489583333299</v>
      </c>
      <c r="E1249" s="40">
        <v>41380.972916666702</v>
      </c>
      <c r="F1249" s="40">
        <v>41381.101388888899</v>
      </c>
      <c r="G1249" t="s">
        <v>29</v>
      </c>
      <c r="H1249">
        <v>60000017155462</v>
      </c>
      <c r="I1249" t="s">
        <v>707</v>
      </c>
      <c r="J1249" t="s">
        <v>708</v>
      </c>
      <c r="K1249" t="s">
        <v>41</v>
      </c>
      <c r="L1249">
        <v>6</v>
      </c>
      <c r="M1249" t="s">
        <v>33</v>
      </c>
      <c r="N1249">
        <v>60000015461254</v>
      </c>
      <c r="O1249">
        <v>60000016462695</v>
      </c>
      <c r="P1249">
        <v>140245000000511</v>
      </c>
      <c r="R1249" t="s">
        <v>34</v>
      </c>
      <c r="S1249" t="s">
        <v>35</v>
      </c>
      <c r="T1249" t="s">
        <v>36</v>
      </c>
      <c r="W1249" t="s">
        <v>37</v>
      </c>
      <c r="AC1249" t="s">
        <v>3035</v>
      </c>
      <c r="AD1249" t="s">
        <v>1441</v>
      </c>
      <c r="AE1249" s="14" t="str">
        <f t="shared" si="1396"/>
        <v>#MP Abordei o estudo HPTN e ela gostou muito, utilizei o VA na aba do estudo 720 para mostrar a reconstituição imune independente do do valor basal.</v>
      </c>
      <c r="AF1249" s="14" t="str">
        <f t="shared" si="1406"/>
        <v>#MP Abordei o estudo HPTN e ela gostou muito, utilizei o VA na aba do estudo 720 para mostrar a reconstituição imune independente do do valor basal.</v>
      </c>
      <c r="AG1249" s="14">
        <f t="shared" si="1407"/>
        <v>1</v>
      </c>
      <c r="AH1249" s="14">
        <f t="shared" ref="AH1249:AL1249" si="1436">IFERROR(FIND("#",$AF1249,AG1249+1),LEN($AF1249)+1)</f>
        <v>149</v>
      </c>
      <c r="AI1249" s="14">
        <f t="shared" si="1436"/>
        <v>149</v>
      </c>
      <c r="AJ1249" s="14">
        <f t="shared" si="1436"/>
        <v>149</v>
      </c>
      <c r="AK1249" s="14">
        <f t="shared" si="1436"/>
        <v>149</v>
      </c>
      <c r="AL1249" s="14">
        <f t="shared" si="1436"/>
        <v>149</v>
      </c>
      <c r="AM1249" s="14" t="str">
        <f t="shared" si="1428"/>
        <v>#MP Abordei o estudo HPTN e ela gostou muito, utilizei o VA na aba do estudo 720 para mostrar a reconstituição imune independente do do valor basal.</v>
      </c>
      <c r="AN1249" s="14" t="str">
        <f t="shared" si="1429"/>
        <v/>
      </c>
      <c r="AO1249" s="14" t="str">
        <f t="shared" si="1430"/>
        <v/>
      </c>
      <c r="AP1249" s="14" t="str">
        <f t="shared" si="1431"/>
        <v/>
      </c>
      <c r="AQ1249" s="14" t="str">
        <f t="shared" si="1432"/>
        <v/>
      </c>
      <c r="AR1249" s="14" t="str">
        <f t="shared" si="1433"/>
        <v/>
      </c>
    </row>
    <row r="1250" spans="1:44" x14ac:dyDescent="0.25">
      <c r="A1250">
        <v>1</v>
      </c>
      <c r="B1250" t="s">
        <v>28</v>
      </c>
      <c r="C1250">
        <v>391101</v>
      </c>
      <c r="D1250" s="40">
        <v>41379.458333333299</v>
      </c>
      <c r="E1250" s="40">
        <v>41380.645138888904</v>
      </c>
      <c r="F1250" s="40">
        <v>41381.101388888899</v>
      </c>
      <c r="G1250" t="s">
        <v>29</v>
      </c>
      <c r="H1250">
        <v>60000012588647</v>
      </c>
      <c r="I1250" t="s">
        <v>741</v>
      </c>
      <c r="J1250" t="s">
        <v>742</v>
      </c>
      <c r="K1250" t="s">
        <v>41</v>
      </c>
      <c r="L1250">
        <v>6</v>
      </c>
      <c r="M1250" t="s">
        <v>33</v>
      </c>
      <c r="N1250">
        <v>60000015461254</v>
      </c>
      <c r="O1250">
        <v>60000016462695</v>
      </c>
      <c r="P1250">
        <v>140245000000502</v>
      </c>
      <c r="R1250" t="s">
        <v>34</v>
      </c>
      <c r="S1250" t="s">
        <v>35</v>
      </c>
      <c r="T1250" t="s">
        <v>36</v>
      </c>
      <c r="W1250" t="s">
        <v>37</v>
      </c>
      <c r="AC1250" t="s">
        <v>3036</v>
      </c>
      <c r="AD1250" t="s">
        <v>1441</v>
      </c>
      <c r="AE1250" s="14" t="str">
        <f t="shared" si="1396"/>
        <v>#MP Abordei o estudo kptn e ela disse que já oferece terapia para todos, mas é bom ter o embasamento cientifico deste fato.#MERCADO Abordei o VA na aba gestantes e ela disse que foi ao evento da Bristol sobre este assunto, mas ela disse que nao prescreverá ATV para gestantes, pois ainda tem medo.</v>
      </c>
      <c r="AF1250" s="14" t="str">
        <f t="shared" si="1406"/>
        <v>#MP Abordei o estudo kptn e ela disse que já oferece terapia para todos, mas é bom ter o embasamento cientifico deste fato.#MERCADO Abordei o VA na aba gestantes e ela disse que foi ao evento da Bristol sobre este assunto, mas ela disse que nao prescreverá ATV para gestantes, pois ainda tem medo.</v>
      </c>
      <c r="AG1250" s="14">
        <f t="shared" si="1407"/>
        <v>1</v>
      </c>
      <c r="AH1250" s="14">
        <f t="shared" ref="AH1250:AL1250" si="1437">IFERROR(FIND("#",$AF1250,AG1250+1),LEN($AF1250)+1)</f>
        <v>124</v>
      </c>
      <c r="AI1250" s="14">
        <f t="shared" si="1437"/>
        <v>298</v>
      </c>
      <c r="AJ1250" s="14">
        <f t="shared" si="1437"/>
        <v>298</v>
      </c>
      <c r="AK1250" s="14">
        <f t="shared" si="1437"/>
        <v>298</v>
      </c>
      <c r="AL1250" s="14">
        <f t="shared" si="1437"/>
        <v>298</v>
      </c>
      <c r="AM1250" s="14" t="str">
        <f t="shared" si="1428"/>
        <v>#MP Abordei o estudo kptn e ela disse que já oferece terapia para todos, mas é bom ter o embasamento cientifico deste fato.#</v>
      </c>
      <c r="AN1250" s="14" t="str">
        <f t="shared" si="1429"/>
        <v>#MERCADO Abordei o VA na aba gestantes e ela disse que foi ao evento da Bristol sobre este assunto, mas ela disse que nao prescreverá ATV para gestantes, pois ainda tem medo.</v>
      </c>
      <c r="AO1250" s="14" t="str">
        <f t="shared" si="1430"/>
        <v/>
      </c>
      <c r="AP1250" s="14" t="str">
        <f t="shared" si="1431"/>
        <v/>
      </c>
      <c r="AQ1250" s="14" t="str">
        <f t="shared" si="1432"/>
        <v/>
      </c>
      <c r="AR1250" s="14" t="str">
        <f t="shared" si="1433"/>
        <v/>
      </c>
    </row>
    <row r="1251" spans="1:44" x14ac:dyDescent="0.25">
      <c r="A1251">
        <v>1</v>
      </c>
      <c r="B1251" t="s">
        <v>28</v>
      </c>
      <c r="C1251">
        <v>391101</v>
      </c>
      <c r="D1251" s="40">
        <v>41379.361111111102</v>
      </c>
      <c r="E1251" s="40">
        <v>41380.638888888898</v>
      </c>
      <c r="F1251" s="40">
        <v>41381.101388888899</v>
      </c>
      <c r="G1251" t="s">
        <v>29</v>
      </c>
      <c r="H1251">
        <v>60000012570515</v>
      </c>
      <c r="I1251" t="s">
        <v>744</v>
      </c>
      <c r="J1251" t="s">
        <v>745</v>
      </c>
      <c r="K1251" t="s">
        <v>32</v>
      </c>
      <c r="L1251">
        <v>6</v>
      </c>
      <c r="M1251" t="s">
        <v>33</v>
      </c>
      <c r="N1251">
        <v>60000015461254</v>
      </c>
      <c r="O1251">
        <v>60000016462695</v>
      </c>
      <c r="P1251">
        <v>140245000000493</v>
      </c>
      <c r="R1251" t="s">
        <v>34</v>
      </c>
      <c r="S1251" t="s">
        <v>35</v>
      </c>
      <c r="T1251" t="s">
        <v>36</v>
      </c>
      <c r="W1251" t="s">
        <v>37</v>
      </c>
      <c r="AC1251" t="s">
        <v>3037</v>
      </c>
      <c r="AD1251" t="s">
        <v>1441</v>
      </c>
      <c r="AE1251" s="14" t="str">
        <f t="shared" si="1396"/>
        <v>#MP Conversamos sobre o estuo HPTN e ela disse que tem oferecido terapia para todos eles,mas em alguns casos o paciente fica resistente em iniciara terapia. Abordei o VA na pagina do 720' abordando que independente do basal deCD4 o ganho médio foi de 501 cels.</v>
      </c>
      <c r="AF1251" s="14" t="str">
        <f t="shared" si="1406"/>
        <v>#MP Conversamos sobre o estuo HPTN e ela disse que tem oferecido terapia para todos eles,mas em alguns casos o paciente fica resistente em iniciara terapia. Abordei o VA na pagina do 720' abordando que independente do basal deCD4 o ganho médio foi de 501 cels.</v>
      </c>
      <c r="AG1251" s="14">
        <f t="shared" si="1407"/>
        <v>1</v>
      </c>
      <c r="AH1251" s="14">
        <f t="shared" ref="AH1251:AL1251" si="1438">IFERROR(FIND("#",$AF1251,AG1251+1),LEN($AF1251)+1)</f>
        <v>261</v>
      </c>
      <c r="AI1251" s="14">
        <f t="shared" si="1438"/>
        <v>261</v>
      </c>
      <c r="AJ1251" s="14">
        <f t="shared" si="1438"/>
        <v>261</v>
      </c>
      <c r="AK1251" s="14">
        <f t="shared" si="1438"/>
        <v>261</v>
      </c>
      <c r="AL1251" s="14">
        <f t="shared" si="1438"/>
        <v>261</v>
      </c>
      <c r="AM1251" s="14" t="str">
        <f t="shared" si="1428"/>
        <v>#MP Conversamos sobre o estuo HPTN e ela disse que tem oferecido terapia para todos eles,mas em alguns casos o paciente fica resistente em iniciara terapia. Abordei o VA na pagina do 720' abordando que independente do basal deCD4 o ganho médio foi de 501 cels.</v>
      </c>
      <c r="AN1251" s="14" t="str">
        <f t="shared" si="1429"/>
        <v/>
      </c>
      <c r="AO1251" s="14" t="str">
        <f t="shared" si="1430"/>
        <v/>
      </c>
      <c r="AP1251" s="14" t="str">
        <f t="shared" si="1431"/>
        <v/>
      </c>
      <c r="AQ1251" s="14" t="str">
        <f t="shared" si="1432"/>
        <v/>
      </c>
      <c r="AR1251" s="14" t="str">
        <f t="shared" si="1433"/>
        <v/>
      </c>
    </row>
    <row r="1252" spans="1:44" x14ac:dyDescent="0.25">
      <c r="A1252">
        <v>1</v>
      </c>
      <c r="B1252" t="s">
        <v>28</v>
      </c>
      <c r="C1252">
        <v>391101</v>
      </c>
      <c r="D1252" s="40">
        <v>41376.627777777801</v>
      </c>
      <c r="E1252" s="40">
        <v>41376.633333333302</v>
      </c>
      <c r="F1252" s="40">
        <v>41376.596527777801</v>
      </c>
      <c r="G1252" t="s">
        <v>29</v>
      </c>
      <c r="H1252">
        <v>60000017152098</v>
      </c>
      <c r="I1252" t="s">
        <v>3038</v>
      </c>
      <c r="J1252" t="s">
        <v>3039</v>
      </c>
      <c r="K1252" t="s">
        <v>41</v>
      </c>
      <c r="L1252">
        <v>3</v>
      </c>
      <c r="M1252" t="s">
        <v>33</v>
      </c>
      <c r="N1252">
        <v>60000015461254</v>
      </c>
      <c r="O1252">
        <v>60000016462695</v>
      </c>
      <c r="P1252">
        <v>140245000000476</v>
      </c>
      <c r="R1252" t="s">
        <v>34</v>
      </c>
      <c r="S1252" t="s">
        <v>35</v>
      </c>
      <c r="T1252" t="s">
        <v>36</v>
      </c>
      <c r="W1252" t="s">
        <v>37</v>
      </c>
      <c r="AC1252" t="s">
        <v>3040</v>
      </c>
      <c r="AD1252" t="s">
        <v>1441</v>
      </c>
      <c r="AE1252" s="14" t="str">
        <f t="shared" si="1396"/>
        <v>#MP Abordei o estudo HPTN e ele disse que gostou muito, pois confirmou uma coisa que todos sabiam mas nao podia se afirmar.#MERCADO convidei para o evento Athus, mas ele nao poderá ir em virtude de um curso que ele faz aos sábados.</v>
      </c>
      <c r="AF1252" s="14" t="str">
        <f t="shared" si="1406"/>
        <v>#MP Abordei o estudo HPTN e ele disse que gostou muito, pois confirmou uma coisa que todos sabiam mas nao podia se afirmar.#MERCADO convidei para o evento Athus, mas ele nao poderá ir em virtude de um curso que ele faz aos sábados.</v>
      </c>
      <c r="AG1252" s="14">
        <f t="shared" si="1407"/>
        <v>1</v>
      </c>
      <c r="AH1252" s="14">
        <f t="shared" ref="AH1252:AL1252" si="1439">IFERROR(FIND("#",$AF1252,AG1252+1),LEN($AF1252)+1)</f>
        <v>124</v>
      </c>
      <c r="AI1252" s="14">
        <f t="shared" si="1439"/>
        <v>232</v>
      </c>
      <c r="AJ1252" s="14">
        <f t="shared" si="1439"/>
        <v>232</v>
      </c>
      <c r="AK1252" s="14">
        <f t="shared" si="1439"/>
        <v>232</v>
      </c>
      <c r="AL1252" s="14">
        <f t="shared" si="1439"/>
        <v>232</v>
      </c>
      <c r="AM1252" s="14" t="str">
        <f t="shared" si="1428"/>
        <v>#MP Abordei o estudo HPTN e ele disse que gostou muito, pois confirmou uma coisa que todos sabiam mas nao podia se afirmar.#</v>
      </c>
      <c r="AN1252" s="14" t="str">
        <f t="shared" si="1429"/>
        <v>#MERCADO convidei para o evento Athus, mas ele nao poderá ir em virtude de um curso que ele faz aos sábados.</v>
      </c>
      <c r="AO1252" s="14" t="str">
        <f t="shared" si="1430"/>
        <v/>
      </c>
      <c r="AP1252" s="14" t="str">
        <f t="shared" si="1431"/>
        <v/>
      </c>
      <c r="AQ1252" s="14" t="str">
        <f t="shared" si="1432"/>
        <v/>
      </c>
      <c r="AR1252" s="14" t="str">
        <f t="shared" si="1433"/>
        <v/>
      </c>
    </row>
    <row r="1253" spans="1:44" x14ac:dyDescent="0.25">
      <c r="A1253">
        <v>1</v>
      </c>
      <c r="B1253" t="s">
        <v>28</v>
      </c>
      <c r="C1253">
        <v>391101</v>
      </c>
      <c r="D1253" s="40">
        <v>41375.625</v>
      </c>
      <c r="E1253" s="40">
        <v>41376.627083333296</v>
      </c>
      <c r="F1253" s="40">
        <v>41376.596527777801</v>
      </c>
      <c r="G1253" t="s">
        <v>29</v>
      </c>
      <c r="H1253">
        <v>60000017965540</v>
      </c>
      <c r="I1253" t="s">
        <v>3041</v>
      </c>
      <c r="J1253" t="s">
        <v>3042</v>
      </c>
      <c r="K1253" t="s">
        <v>32</v>
      </c>
      <c r="L1253">
        <v>4</v>
      </c>
      <c r="M1253" t="s">
        <v>33</v>
      </c>
      <c r="N1253">
        <v>60000015461254</v>
      </c>
      <c r="O1253">
        <v>60000016462695</v>
      </c>
      <c r="P1253">
        <v>140245000000467</v>
      </c>
      <c r="R1253" t="s">
        <v>34</v>
      </c>
      <c r="S1253" t="s">
        <v>35</v>
      </c>
      <c r="T1253" t="s">
        <v>36</v>
      </c>
      <c r="W1253" t="s">
        <v>37</v>
      </c>
      <c r="AC1253" t="s">
        <v>3043</v>
      </c>
      <c r="AD1253" t="s">
        <v>1437</v>
      </c>
      <c r="AE1253" s="14" t="str">
        <f t="shared" si="1396"/>
        <v>#MP Ela estava de saída, nao conversou muito, mas abordei bem o estudo HPTN e inclusive abordei os benefícios do Kaletra para uso, uma vez que ela disse que a maioria de sei casais sorodiscordadntes são homosexuais.</v>
      </c>
      <c r="AF1253" s="14" t="str">
        <f t="shared" si="1406"/>
        <v>#MP Ela estava de saída, nao conversou muito, mas abordei bem o estudo HPTN e inclusive abordei os benefícios do Kaletra para uso, uma vez que ela disse que a maioria de sei casais sorodiscordadntes são homosexuais.</v>
      </c>
      <c r="AG1253" s="14">
        <f t="shared" si="1407"/>
        <v>1</v>
      </c>
      <c r="AH1253" s="14">
        <f t="shared" ref="AH1253:AL1253" si="1440">IFERROR(FIND("#",$AF1253,AG1253+1),LEN($AF1253)+1)</f>
        <v>216</v>
      </c>
      <c r="AI1253" s="14">
        <f t="shared" si="1440"/>
        <v>216</v>
      </c>
      <c r="AJ1253" s="14">
        <f t="shared" si="1440"/>
        <v>216</v>
      </c>
      <c r="AK1253" s="14">
        <f t="shared" si="1440"/>
        <v>216</v>
      </c>
      <c r="AL1253" s="14">
        <f t="shared" si="1440"/>
        <v>216</v>
      </c>
      <c r="AM1253" s="14" t="str">
        <f t="shared" si="1428"/>
        <v>#MP Ela estava de saída, nao conversou muito, mas abordei bem o estudo HPTN e inclusive abordei os benefícios do Kaletra para uso, uma vez que ela disse que a maioria de sei casais sorodiscordadntes são homosexuais.</v>
      </c>
      <c r="AN1253" s="14" t="str">
        <f t="shared" si="1429"/>
        <v/>
      </c>
      <c r="AO1253" s="14" t="str">
        <f t="shared" si="1430"/>
        <v/>
      </c>
      <c r="AP1253" s="14" t="str">
        <f t="shared" si="1431"/>
        <v/>
      </c>
      <c r="AQ1253" s="14" t="str">
        <f t="shared" si="1432"/>
        <v/>
      </c>
      <c r="AR1253" s="14" t="str">
        <f t="shared" si="1433"/>
        <v/>
      </c>
    </row>
    <row r="1254" spans="1:44" x14ac:dyDescent="0.25">
      <c r="A1254">
        <v>1</v>
      </c>
      <c r="B1254" t="s">
        <v>28</v>
      </c>
      <c r="C1254">
        <v>391101</v>
      </c>
      <c r="D1254" s="40">
        <v>41375.618055555598</v>
      </c>
      <c r="E1254" s="40">
        <v>41376.625</v>
      </c>
      <c r="F1254" s="40">
        <v>41376.585416666698</v>
      </c>
      <c r="G1254" t="s">
        <v>29</v>
      </c>
      <c r="H1254">
        <v>60000012565459</v>
      </c>
      <c r="I1254" t="s">
        <v>3044</v>
      </c>
      <c r="J1254" t="s">
        <v>3045</v>
      </c>
      <c r="K1254" t="s">
        <v>32</v>
      </c>
      <c r="L1254">
        <v>3</v>
      </c>
      <c r="M1254" t="s">
        <v>33</v>
      </c>
      <c r="N1254">
        <v>60000015461254</v>
      </c>
      <c r="O1254">
        <v>60000016462695</v>
      </c>
      <c r="P1254">
        <v>140245000000458</v>
      </c>
      <c r="R1254" t="s">
        <v>34</v>
      </c>
      <c r="S1254" t="s">
        <v>35</v>
      </c>
      <c r="T1254" t="s">
        <v>36</v>
      </c>
      <c r="W1254" t="s">
        <v>37</v>
      </c>
      <c r="AC1254" t="s">
        <v>3046</v>
      </c>
      <c r="AD1254" t="s">
        <v>1441</v>
      </c>
      <c r="AE1254" s="14" t="str">
        <f t="shared" si="1396"/>
        <v>#MP Trabalhei o estudo HPTN e ela gostou muito da forma embasada que o consenso Tomou para adotar suas decisões.#MERCADO Confirmou sua participação no Athus e disse que sua passagem já esta emitida.</v>
      </c>
      <c r="AF1254" s="14" t="str">
        <f t="shared" si="1406"/>
        <v>#MP Trabalhei o estudo HPTN e ela gostou muito da forma embasada que o consenso Tomou para adotar suas decisões.#MERCADO Confirmou sua participação no Athus e disse que sua passagem já esta emitida.</v>
      </c>
      <c r="AG1254" s="14">
        <f t="shared" si="1407"/>
        <v>1</v>
      </c>
      <c r="AH1254" s="14">
        <f t="shared" ref="AH1254:AL1254" si="1441">IFERROR(FIND("#",$AF1254,AG1254+1),LEN($AF1254)+1)</f>
        <v>113</v>
      </c>
      <c r="AI1254" s="14">
        <f t="shared" si="1441"/>
        <v>199</v>
      </c>
      <c r="AJ1254" s="14">
        <f t="shared" si="1441"/>
        <v>199</v>
      </c>
      <c r="AK1254" s="14">
        <f t="shared" si="1441"/>
        <v>199</v>
      </c>
      <c r="AL1254" s="14">
        <f t="shared" si="1441"/>
        <v>199</v>
      </c>
      <c r="AM1254" s="14" t="str">
        <f t="shared" si="1428"/>
        <v>#MP Trabalhei o estudo HPTN e ela gostou muito da forma embasada que o consenso Tomou para adotar suas decisões.#</v>
      </c>
      <c r="AN1254" s="14" t="str">
        <f t="shared" si="1429"/>
        <v>#MERCADO Confirmou sua participação no Athus e disse que sua passagem já esta emitida.</v>
      </c>
      <c r="AO1254" s="14" t="str">
        <f t="shared" si="1430"/>
        <v/>
      </c>
      <c r="AP1254" s="14" t="str">
        <f t="shared" si="1431"/>
        <v/>
      </c>
      <c r="AQ1254" s="14" t="str">
        <f t="shared" si="1432"/>
        <v/>
      </c>
      <c r="AR1254" s="14" t="str">
        <f t="shared" si="1433"/>
        <v/>
      </c>
    </row>
    <row r="1255" spans="1:44" x14ac:dyDescent="0.25">
      <c r="A1255">
        <v>1</v>
      </c>
      <c r="B1255" t="s">
        <v>28</v>
      </c>
      <c r="C1255">
        <v>391101</v>
      </c>
      <c r="D1255" s="40">
        <v>41375.513888888898</v>
      </c>
      <c r="E1255" s="40">
        <v>41376.617361111101</v>
      </c>
      <c r="F1255" s="40">
        <v>41376.585416666698</v>
      </c>
      <c r="G1255" t="s">
        <v>29</v>
      </c>
      <c r="H1255">
        <v>60000012309347</v>
      </c>
      <c r="I1255" t="s">
        <v>3047</v>
      </c>
      <c r="J1255" t="s">
        <v>3048</v>
      </c>
      <c r="K1255" t="s">
        <v>32</v>
      </c>
      <c r="L1255">
        <v>3</v>
      </c>
      <c r="M1255" t="s">
        <v>33</v>
      </c>
      <c r="N1255">
        <v>60000015461254</v>
      </c>
      <c r="O1255">
        <v>60000016462695</v>
      </c>
      <c r="P1255">
        <v>140245000000449</v>
      </c>
      <c r="R1255" t="s">
        <v>34</v>
      </c>
      <c r="S1255" t="s">
        <v>35</v>
      </c>
      <c r="T1255" t="s">
        <v>36</v>
      </c>
      <c r="W1255" t="s">
        <v>37</v>
      </c>
      <c r="AC1255" t="s">
        <v>3049</v>
      </c>
      <c r="AD1255" t="s">
        <v>1441</v>
      </c>
      <c r="AE1255" s="14" t="str">
        <f t="shared" si="1396"/>
        <v>#MP Visita muito rápida, comentou que ainda nao conhecia o estudo HPTN e nao sabia desta indicação do consenso para tratar casal sorodiscordadntes.Gostou da novidade e disse que continua prescrevendo Kaletra como primeira opção independente do consenso.</v>
      </c>
      <c r="AF1255" s="14" t="str">
        <f t="shared" si="1406"/>
        <v>#MP Visita muito rápida, comentou que ainda nao conhecia o estudo HPTN e nao sabia desta indicação do consenso para tratar casal sorodiscordadntes.Gostou da novidade e disse que continua prescrevendo Kaletra como primeira opção independente do consenso.</v>
      </c>
      <c r="AG1255" s="14">
        <f t="shared" si="1407"/>
        <v>1</v>
      </c>
      <c r="AH1255" s="14">
        <f t="shared" ref="AH1255:AL1255" si="1442">IFERROR(FIND("#",$AF1255,AG1255+1),LEN($AF1255)+1)</f>
        <v>254</v>
      </c>
      <c r="AI1255" s="14">
        <f t="shared" si="1442"/>
        <v>254</v>
      </c>
      <c r="AJ1255" s="14">
        <f t="shared" si="1442"/>
        <v>254</v>
      </c>
      <c r="AK1255" s="14">
        <f t="shared" si="1442"/>
        <v>254</v>
      </c>
      <c r="AL1255" s="14">
        <f t="shared" si="1442"/>
        <v>254</v>
      </c>
      <c r="AM1255" s="14" t="str">
        <f t="shared" si="1428"/>
        <v>#MP Visita muito rápida, comentou que ainda nao conhecia o estudo HPTN e nao sabia desta indicação do consenso para tratar casal sorodiscordadntes.Gostou da novidade e disse que continua prescrevendo Kaletra como primeira opção independente do consenso.</v>
      </c>
      <c r="AN1255" s="14" t="str">
        <f t="shared" si="1429"/>
        <v/>
      </c>
      <c r="AO1255" s="14" t="str">
        <f t="shared" si="1430"/>
        <v/>
      </c>
      <c r="AP1255" s="14" t="str">
        <f t="shared" si="1431"/>
        <v/>
      </c>
      <c r="AQ1255" s="14" t="str">
        <f t="shared" si="1432"/>
        <v/>
      </c>
      <c r="AR1255" s="14" t="str">
        <f t="shared" si="1433"/>
        <v/>
      </c>
    </row>
    <row r="1256" spans="1:44" x14ac:dyDescent="0.25">
      <c r="A1256">
        <v>1</v>
      </c>
      <c r="B1256" t="s">
        <v>28</v>
      </c>
      <c r="C1256">
        <v>391101</v>
      </c>
      <c r="D1256" s="40">
        <v>41375.506944444402</v>
      </c>
      <c r="E1256" s="40">
        <v>41376.613194444399</v>
      </c>
      <c r="F1256" s="40">
        <v>41376.574999999997</v>
      </c>
      <c r="G1256" t="s">
        <v>29</v>
      </c>
      <c r="H1256">
        <v>60000012249991</v>
      </c>
      <c r="I1256" t="s">
        <v>2972</v>
      </c>
      <c r="J1256" t="s">
        <v>2973</v>
      </c>
      <c r="K1256" t="s">
        <v>32</v>
      </c>
      <c r="L1256">
        <v>4</v>
      </c>
      <c r="M1256" t="s">
        <v>33</v>
      </c>
      <c r="N1256">
        <v>60000015461254</v>
      </c>
      <c r="O1256">
        <v>60000016462695</v>
      </c>
      <c r="P1256">
        <v>140245000000440</v>
      </c>
      <c r="R1256" t="s">
        <v>34</v>
      </c>
      <c r="S1256" t="s">
        <v>35</v>
      </c>
      <c r="T1256" t="s">
        <v>36</v>
      </c>
      <c r="W1256" t="s">
        <v>37</v>
      </c>
      <c r="AC1256" t="s">
        <v>3050</v>
      </c>
      <c r="AD1256" t="s">
        <v>1441</v>
      </c>
      <c r="AE1256" s="14" t="str">
        <f t="shared" si="1396"/>
        <v>#MP Conversamos sobre o estudo HPTN e ela disse que tem muito corucões pacientes casal sorodiscordadntes e todos já estão em terapia, mas para os novos casos ira iniciar o mais precocemente. #MERCADO Convidei para Athus Vitoria e ela nao pode ir em função de tem compromisso particular.</v>
      </c>
      <c r="AF1256" s="14" t="str">
        <f t="shared" si="1406"/>
        <v>#MP Conversamos sobre o estudo HPTN e ela disse que tem muito corucões pacientes casal sorodiscordadntes e todos já estão em terapia, mas para os novos casos ira iniciar o mais precocemente. #MERCADO Convidei para Athus Vitoria e ela nao pode ir em função de tem compromisso particular.</v>
      </c>
      <c r="AG1256" s="14">
        <f t="shared" si="1407"/>
        <v>1</v>
      </c>
      <c r="AH1256" s="14">
        <f t="shared" ref="AH1256:AL1256" si="1443">IFERROR(FIND("#",$AF1256,AG1256+1),LEN($AF1256)+1)</f>
        <v>192</v>
      </c>
      <c r="AI1256" s="14">
        <f t="shared" si="1443"/>
        <v>287</v>
      </c>
      <c r="AJ1256" s="14">
        <f t="shared" si="1443"/>
        <v>287</v>
      </c>
      <c r="AK1256" s="14">
        <f t="shared" si="1443"/>
        <v>287</v>
      </c>
      <c r="AL1256" s="14">
        <f t="shared" si="1443"/>
        <v>287</v>
      </c>
      <c r="AM1256" s="14" t="str">
        <f t="shared" si="1428"/>
        <v>#MP Conversamos sobre o estudo HPTN e ela disse que tem muito corucões pacientes casal sorodiscordadntes e todos já estão em terapia, mas para os novos casos ira iniciar o mais precocemente. #</v>
      </c>
      <c r="AN1256" s="14" t="str">
        <f t="shared" si="1429"/>
        <v>#MERCADO Convidei para Athus Vitoria e ela nao pode ir em função de tem compromisso particular.</v>
      </c>
      <c r="AO1256" s="14" t="str">
        <f t="shared" si="1430"/>
        <v/>
      </c>
      <c r="AP1256" s="14" t="str">
        <f t="shared" si="1431"/>
        <v/>
      </c>
      <c r="AQ1256" s="14" t="str">
        <f t="shared" si="1432"/>
        <v/>
      </c>
      <c r="AR1256" s="14" t="str">
        <f t="shared" si="1433"/>
        <v/>
      </c>
    </row>
    <row r="1257" spans="1:44" x14ac:dyDescent="0.25">
      <c r="A1257">
        <v>1</v>
      </c>
      <c r="B1257" t="s">
        <v>28</v>
      </c>
      <c r="C1257">
        <v>391101</v>
      </c>
      <c r="D1257" s="40">
        <v>41374.711805555598</v>
      </c>
      <c r="E1257" s="40">
        <v>41374.843055555597</v>
      </c>
      <c r="F1257" s="40">
        <v>41374.802777777797</v>
      </c>
      <c r="G1257" t="s">
        <v>29</v>
      </c>
      <c r="H1257">
        <v>60000012249991</v>
      </c>
      <c r="I1257" t="s">
        <v>2972</v>
      </c>
      <c r="J1257" t="s">
        <v>2973</v>
      </c>
      <c r="K1257" t="s">
        <v>32</v>
      </c>
      <c r="L1257">
        <v>4</v>
      </c>
      <c r="M1257" t="s">
        <v>135</v>
      </c>
      <c r="N1257">
        <v>60000015461254</v>
      </c>
      <c r="O1257">
        <v>60000016462695</v>
      </c>
      <c r="P1257">
        <v>140245000000429</v>
      </c>
      <c r="R1257" t="s">
        <v>34</v>
      </c>
      <c r="S1257" t="s">
        <v>35</v>
      </c>
      <c r="T1257" t="s">
        <v>36</v>
      </c>
      <c r="W1257" t="s">
        <v>37</v>
      </c>
      <c r="AC1257" t="s">
        <v>3051</v>
      </c>
      <c r="AD1257" t="s">
        <v>1441</v>
      </c>
      <c r="AE1257" s="14" t="str">
        <f t="shared" si="1396"/>
        <v>Abordei oestudo HPTN, mas ela nao deu muita atenção, poisela estava com pressa.Fui objetivo e rápido, para ela ficar mais aliviada.</v>
      </c>
      <c r="AF1257" s="14" t="str">
        <f t="shared" si="1406"/>
        <v>Abordei oestudo HPTN, mas ela nao deu muita atenção, poisela estava com pressa.Fui objetivo e rápido, para ela ficar mais aliviada.</v>
      </c>
      <c r="AG1257" s="14">
        <f t="shared" si="1407"/>
        <v>1</v>
      </c>
      <c r="AH1257" s="14">
        <f t="shared" ref="AH1257:AL1257" si="1444">IFERROR(FIND("#",$AF1257,AG1257+1),LEN($AF1257)+1)</f>
        <v>132</v>
      </c>
      <c r="AI1257" s="14">
        <f t="shared" si="1444"/>
        <v>132</v>
      </c>
      <c r="AJ1257" s="14">
        <f t="shared" si="1444"/>
        <v>132</v>
      </c>
      <c r="AK1257" s="14">
        <f t="shared" si="1444"/>
        <v>132</v>
      </c>
      <c r="AL1257" s="14">
        <f t="shared" si="1444"/>
        <v>132</v>
      </c>
      <c r="AM1257" s="14" t="str">
        <f t="shared" si="1428"/>
        <v>Abordei oestudo HPTN, mas ela nao deu muita atenção, poisela estava com pressa.Fui objetivo e rápido, para ela ficar mais aliviada.</v>
      </c>
      <c r="AN1257" s="14" t="str">
        <f t="shared" si="1429"/>
        <v/>
      </c>
      <c r="AO1257" s="14" t="str">
        <f t="shared" si="1430"/>
        <v/>
      </c>
      <c r="AP1257" s="14" t="str">
        <f t="shared" si="1431"/>
        <v/>
      </c>
      <c r="AQ1257" s="14" t="str">
        <f t="shared" si="1432"/>
        <v/>
      </c>
      <c r="AR1257" s="14" t="str">
        <f t="shared" si="1433"/>
        <v/>
      </c>
    </row>
    <row r="1258" spans="1:44" x14ac:dyDescent="0.25">
      <c r="A1258">
        <v>1</v>
      </c>
      <c r="B1258" t="s">
        <v>28</v>
      </c>
      <c r="C1258">
        <v>391101</v>
      </c>
      <c r="D1258" s="40">
        <v>41374.666666666701</v>
      </c>
      <c r="E1258" s="40">
        <v>41374.838194444397</v>
      </c>
      <c r="F1258" s="40">
        <v>41374.802777777797</v>
      </c>
      <c r="G1258" t="s">
        <v>29</v>
      </c>
      <c r="H1258">
        <v>60000012501871</v>
      </c>
      <c r="I1258" t="s">
        <v>2957</v>
      </c>
      <c r="J1258" t="s">
        <v>2958</v>
      </c>
      <c r="K1258" t="s">
        <v>32</v>
      </c>
      <c r="L1258">
        <v>6</v>
      </c>
      <c r="M1258" t="s">
        <v>135</v>
      </c>
      <c r="N1258">
        <v>60000015461254</v>
      </c>
      <c r="O1258">
        <v>60000016462695</v>
      </c>
      <c r="P1258">
        <v>140245000000420</v>
      </c>
      <c r="R1258" t="s">
        <v>34</v>
      </c>
      <c r="S1258" t="s">
        <v>35</v>
      </c>
      <c r="T1258" t="s">
        <v>36</v>
      </c>
      <c r="W1258" t="s">
        <v>37</v>
      </c>
      <c r="AC1258" t="s">
        <v>3052</v>
      </c>
      <c r="AD1258" t="s">
        <v>1441</v>
      </c>
      <c r="AE1258" s="14" t="str">
        <f t="shared" si="1396"/>
        <v>#MP Conversamos muito sobre o resultado do estuo do HPTN e ele disse que está iniciando para todos os casais sorodiscordadntes.#MERCSDO Não poderá participar do Athus, mas irá ao presceptorchip no Emílio Ribas.</v>
      </c>
      <c r="AF1258" s="14" t="str">
        <f t="shared" si="1406"/>
        <v>#MP Conversamos muito sobre o resultado do estuo do HPTN e ele disse que está iniciando para todos os casais sorodiscordadntes.#MERCSDO Não poderá participar do Athus, mas irá ao presceptorchip no Emílio Ribas.</v>
      </c>
      <c r="AG1258" s="14">
        <f t="shared" si="1407"/>
        <v>1</v>
      </c>
      <c r="AH1258" s="14">
        <f t="shared" ref="AH1258:AL1258" si="1445">IFERROR(FIND("#",$AF1258,AG1258+1),LEN($AF1258)+1)</f>
        <v>128</v>
      </c>
      <c r="AI1258" s="14">
        <f t="shared" si="1445"/>
        <v>211</v>
      </c>
      <c r="AJ1258" s="14">
        <f t="shared" si="1445"/>
        <v>211</v>
      </c>
      <c r="AK1258" s="14">
        <f t="shared" si="1445"/>
        <v>211</v>
      </c>
      <c r="AL1258" s="14">
        <f t="shared" si="1445"/>
        <v>211</v>
      </c>
      <c r="AM1258" s="14" t="str">
        <f t="shared" si="1428"/>
        <v>#MP Conversamos muito sobre o resultado do estuo do HPTN e ele disse que está iniciando para todos os casais sorodiscordadntes.#</v>
      </c>
      <c r="AN1258" s="14" t="str">
        <f t="shared" si="1429"/>
        <v>#MERCSDO Não poderá participar do Athus, mas irá ao presceptorchip no Emílio Ribas.</v>
      </c>
      <c r="AO1258" s="14" t="str">
        <f t="shared" si="1430"/>
        <v/>
      </c>
      <c r="AP1258" s="14" t="str">
        <f t="shared" si="1431"/>
        <v/>
      </c>
      <c r="AQ1258" s="14" t="str">
        <f t="shared" si="1432"/>
        <v/>
      </c>
      <c r="AR1258" s="14" t="str">
        <f t="shared" si="1433"/>
        <v/>
      </c>
    </row>
    <row r="1259" spans="1:44" x14ac:dyDescent="0.25">
      <c r="A1259">
        <v>1</v>
      </c>
      <c r="B1259" t="s">
        <v>28</v>
      </c>
      <c r="C1259">
        <v>391101</v>
      </c>
      <c r="D1259" s="40">
        <v>41374.618055555598</v>
      </c>
      <c r="E1259" s="40">
        <v>41374.832638888904</v>
      </c>
      <c r="F1259" s="40">
        <v>41374.793055555601</v>
      </c>
      <c r="G1259" t="s">
        <v>29</v>
      </c>
      <c r="H1259">
        <v>60000012501775</v>
      </c>
      <c r="I1259" t="s">
        <v>3053</v>
      </c>
      <c r="J1259" t="s">
        <v>3054</v>
      </c>
      <c r="K1259" t="s">
        <v>238</v>
      </c>
      <c r="L1259">
        <v>3</v>
      </c>
      <c r="M1259" t="s">
        <v>135</v>
      </c>
      <c r="N1259">
        <v>60000015461254</v>
      </c>
      <c r="O1259">
        <v>60000016462695</v>
      </c>
      <c r="P1259">
        <v>140245000000410</v>
      </c>
      <c r="R1259" t="s">
        <v>34</v>
      </c>
      <c r="S1259" t="s">
        <v>35</v>
      </c>
      <c r="T1259" t="s">
        <v>36</v>
      </c>
      <c r="W1259" t="s">
        <v>176</v>
      </c>
      <c r="X1259" t="s">
        <v>37</v>
      </c>
      <c r="AC1259" t="s">
        <v>3055</v>
      </c>
      <c r="AD1259" t="s">
        <v>1441</v>
      </c>
      <c r="AE1259" s="14" t="str">
        <f t="shared" si="1396"/>
        <v>Conversamos sobre a falta de Kaletra solução em juiz de fora, e ficou bem esclarecido o abbott nao teve influencia sobre o episódio.</v>
      </c>
      <c r="AF1259" s="14" t="str">
        <f t="shared" si="1406"/>
        <v>Conversamos sobre a falta de Kaletra solução em juiz de fora, e ficou bem esclarecido o abbott nao teve influencia sobre o episódio.</v>
      </c>
      <c r="AG1259" s="14">
        <f t="shared" si="1407"/>
        <v>1</v>
      </c>
      <c r="AH1259" s="14">
        <f t="shared" ref="AH1259:AL1259" si="1446">IFERROR(FIND("#",$AF1259,AG1259+1),LEN($AF1259)+1)</f>
        <v>133</v>
      </c>
      <c r="AI1259" s="14">
        <f t="shared" si="1446"/>
        <v>133</v>
      </c>
      <c r="AJ1259" s="14">
        <f t="shared" si="1446"/>
        <v>133</v>
      </c>
      <c r="AK1259" s="14">
        <f t="shared" si="1446"/>
        <v>133</v>
      </c>
      <c r="AL1259" s="14">
        <f t="shared" si="1446"/>
        <v>133</v>
      </c>
      <c r="AM1259" s="14" t="str">
        <f t="shared" si="1428"/>
        <v>Conversamos sobre a falta de Kaletra solução em juiz de fora, e ficou bem esclarecido o abbott nao teve influencia sobre o episódio.</v>
      </c>
      <c r="AN1259" s="14" t="str">
        <f t="shared" si="1429"/>
        <v/>
      </c>
      <c r="AO1259" s="14" t="str">
        <f t="shared" si="1430"/>
        <v/>
      </c>
      <c r="AP1259" s="14" t="str">
        <f t="shared" si="1431"/>
        <v/>
      </c>
      <c r="AQ1259" s="14" t="str">
        <f t="shared" si="1432"/>
        <v/>
      </c>
      <c r="AR1259" s="14" t="str">
        <f t="shared" si="1433"/>
        <v/>
      </c>
    </row>
    <row r="1260" spans="1:44" x14ac:dyDescent="0.25">
      <c r="A1260">
        <v>1</v>
      </c>
      <c r="B1260" t="s">
        <v>28</v>
      </c>
      <c r="C1260">
        <v>391101</v>
      </c>
      <c r="D1260" s="40">
        <v>41374.444444444402</v>
      </c>
      <c r="E1260" s="40">
        <v>41374.574999999997</v>
      </c>
      <c r="F1260" s="40">
        <v>41374.782638888901</v>
      </c>
      <c r="G1260" t="s">
        <v>29</v>
      </c>
      <c r="H1260">
        <v>60000012540487</v>
      </c>
      <c r="I1260" t="s">
        <v>2960</v>
      </c>
      <c r="J1260" t="s">
        <v>2961</v>
      </c>
      <c r="K1260" t="s">
        <v>32</v>
      </c>
      <c r="L1260">
        <v>6</v>
      </c>
      <c r="M1260" t="s">
        <v>135</v>
      </c>
      <c r="N1260">
        <v>60000015461254</v>
      </c>
      <c r="O1260">
        <v>60000016462695</v>
      </c>
      <c r="P1260">
        <v>140245000000401</v>
      </c>
      <c r="R1260" t="s">
        <v>34</v>
      </c>
      <c r="S1260" t="s">
        <v>35</v>
      </c>
      <c r="T1260" t="s">
        <v>36</v>
      </c>
      <c r="W1260" t="s">
        <v>37</v>
      </c>
      <c r="AC1260" t="s">
        <v>3056</v>
      </c>
      <c r="AD1260" t="s">
        <v>1441</v>
      </c>
      <c r="AE1260" s="14" t="str">
        <f t="shared" si="1396"/>
        <v>#MP Conversamos muito sobre TARV e novamente mostrou um amplo conhecimento, gostou muito do conteúdo do material do ciclo corrente.#OBJ disse que não acredita em Kaletra dose única diária, pois em caso de pacientes experimentados ele nao prescreve.#MERCADO convidei para o pressentorship HR, mas ele nao aceitou, sua agenda esta lotada.</v>
      </c>
      <c r="AF1260" s="14" t="str">
        <f t="shared" si="1406"/>
        <v>#MP Conversamos muito sobre TARV e novamente mostrou um amplo conhecimento, gostou muito do conteúdo do material do ciclo corrente.#OBJ disse que não acredita em Kaletra dose única diária, pois em caso de pacientes experimentados ele nao prescreve.#MERCADO convidei para o pressentorship HR, mas ele nao aceitou, sua agenda esta lotada.</v>
      </c>
      <c r="AG1260" s="14">
        <f t="shared" si="1407"/>
        <v>1</v>
      </c>
      <c r="AH1260" s="14">
        <f t="shared" ref="AH1260:AL1260" si="1447">IFERROR(FIND("#",$AF1260,AG1260+1),LEN($AF1260)+1)</f>
        <v>132</v>
      </c>
      <c r="AI1260" s="14">
        <f t="shared" si="1447"/>
        <v>249</v>
      </c>
      <c r="AJ1260" s="14">
        <f t="shared" si="1447"/>
        <v>337</v>
      </c>
      <c r="AK1260" s="14">
        <f t="shared" si="1447"/>
        <v>337</v>
      </c>
      <c r="AL1260" s="14">
        <f t="shared" si="1447"/>
        <v>337</v>
      </c>
      <c r="AM1260" s="14" t="str">
        <f t="shared" si="1428"/>
        <v>#MP Conversamos muito sobre TARV e novamente mostrou um amplo conhecimento, gostou muito do conteúdo do material do ciclo corrente.#</v>
      </c>
      <c r="AN1260" s="14" t="str">
        <f t="shared" si="1429"/>
        <v>#OBJ disse que não acredita em Kaletra dose única diária, pois em caso de pacientes experimentados ele nao prescreve.</v>
      </c>
      <c r="AO1260" s="14" t="str">
        <f t="shared" si="1430"/>
        <v>#MERCADO convidei para o pressentorship HR, mas ele nao aceitou, sua agenda esta lotada.</v>
      </c>
      <c r="AP1260" s="14" t="str">
        <f t="shared" si="1431"/>
        <v/>
      </c>
      <c r="AQ1260" s="14" t="str">
        <f t="shared" si="1432"/>
        <v/>
      </c>
      <c r="AR1260" s="14" t="str">
        <f t="shared" si="1433"/>
        <v/>
      </c>
    </row>
    <row r="1261" spans="1:44" x14ac:dyDescent="0.25">
      <c r="A1261">
        <v>1</v>
      </c>
      <c r="B1261" t="s">
        <v>28</v>
      </c>
      <c r="C1261">
        <v>391101</v>
      </c>
      <c r="D1261" s="40">
        <v>41374.402777777803</v>
      </c>
      <c r="E1261" s="40">
        <v>41374.565972222197</v>
      </c>
      <c r="F1261" s="40">
        <v>41374.782638888901</v>
      </c>
      <c r="G1261" t="s">
        <v>29</v>
      </c>
      <c r="H1261">
        <v>60000012552995</v>
      </c>
      <c r="I1261" t="s">
        <v>2963</v>
      </c>
      <c r="J1261" t="s">
        <v>2964</v>
      </c>
      <c r="K1261" t="s">
        <v>41</v>
      </c>
      <c r="L1261">
        <v>6</v>
      </c>
      <c r="M1261" t="s">
        <v>135</v>
      </c>
      <c r="N1261">
        <v>60000015461254</v>
      </c>
      <c r="O1261">
        <v>60000016462695</v>
      </c>
      <c r="P1261">
        <v>140245000000392</v>
      </c>
      <c r="R1261" t="s">
        <v>34</v>
      </c>
      <c r="S1261" t="s">
        <v>35</v>
      </c>
      <c r="T1261" t="s">
        <v>36</v>
      </c>
      <c r="W1261" t="s">
        <v>37</v>
      </c>
      <c r="AC1261" t="s">
        <v>3057</v>
      </c>
      <c r="AD1261" t="s">
        <v>1441</v>
      </c>
      <c r="AE1261" s="14" t="str">
        <f t="shared" si="1396"/>
        <v>#MP Conversamos sobre o consenso e ela concordarmos o novo corte de cd4, também disse que gostou muito do da liberação para casais sorodiscordadntes e elogiou muito nosso matéria, convidei para o Atus vitória, mas ela não poderá ir.</v>
      </c>
      <c r="AF1261" s="14" t="str">
        <f t="shared" si="1406"/>
        <v>#MP Conversamos sobre o consenso e ela concordarmos o novo corte de cd4, também disse que gostou muito do da liberação para casais sorodiscordadntes e elogiou muito nosso matéria, convidei para o Atus vitória, mas ela não poderá ir.</v>
      </c>
      <c r="AG1261" s="14">
        <f t="shared" si="1407"/>
        <v>1</v>
      </c>
      <c r="AH1261" s="14">
        <f t="shared" ref="AH1261:AL1261" si="1448">IFERROR(FIND("#",$AF1261,AG1261+1),LEN($AF1261)+1)</f>
        <v>233</v>
      </c>
      <c r="AI1261" s="14">
        <f t="shared" si="1448"/>
        <v>233</v>
      </c>
      <c r="AJ1261" s="14">
        <f t="shared" si="1448"/>
        <v>233</v>
      </c>
      <c r="AK1261" s="14">
        <f t="shared" si="1448"/>
        <v>233</v>
      </c>
      <c r="AL1261" s="14">
        <f t="shared" si="1448"/>
        <v>233</v>
      </c>
      <c r="AM1261" s="14" t="str">
        <f t="shared" si="1428"/>
        <v>#MP Conversamos sobre o consenso e ela concordarmos o novo corte de cd4, também disse que gostou muito do da liberação para casais sorodiscordadntes e elogiou muito nosso matéria, convidei para o Atus vitória, mas ela não poderá ir.</v>
      </c>
      <c r="AN1261" s="14" t="str">
        <f t="shared" si="1429"/>
        <v/>
      </c>
      <c r="AO1261" s="14" t="str">
        <f t="shared" si="1430"/>
        <v/>
      </c>
      <c r="AP1261" s="14" t="str">
        <f t="shared" si="1431"/>
        <v/>
      </c>
      <c r="AQ1261" s="14" t="str">
        <f t="shared" si="1432"/>
        <v/>
      </c>
      <c r="AR1261" s="14" t="str">
        <f t="shared" si="1433"/>
        <v/>
      </c>
    </row>
    <row r="1262" spans="1:44" x14ac:dyDescent="0.25">
      <c r="A1262">
        <v>1</v>
      </c>
      <c r="B1262" t="s">
        <v>28</v>
      </c>
      <c r="C1262">
        <v>391101</v>
      </c>
      <c r="D1262" s="40">
        <v>41373.684027777803</v>
      </c>
      <c r="E1262" s="40">
        <v>41374.023611111101</v>
      </c>
      <c r="F1262" s="40">
        <v>41374.782638888901</v>
      </c>
      <c r="G1262" t="s">
        <v>29</v>
      </c>
      <c r="H1262">
        <v>60000012560547</v>
      </c>
      <c r="I1262" t="s">
        <v>2969</v>
      </c>
      <c r="J1262" t="s">
        <v>2970</v>
      </c>
      <c r="K1262" t="s">
        <v>32</v>
      </c>
      <c r="L1262">
        <v>4</v>
      </c>
      <c r="M1262" t="s">
        <v>33</v>
      </c>
      <c r="N1262">
        <v>60000015461254</v>
      </c>
      <c r="O1262">
        <v>60000016462695</v>
      </c>
      <c r="P1262">
        <v>140245000000383</v>
      </c>
      <c r="R1262" t="s">
        <v>34</v>
      </c>
      <c r="S1262" t="s">
        <v>35</v>
      </c>
      <c r="T1262" t="s">
        <v>36</v>
      </c>
      <c r="W1262" t="s">
        <v>37</v>
      </c>
      <c r="AC1262" t="s">
        <v>3058</v>
      </c>
      <c r="AD1262" t="s">
        <v>1441</v>
      </c>
      <c r="AE1262" s="14" t="str">
        <f t="shared" si="1396"/>
        <v>#MP Conversamos sobre o estudo HPTN e ele gostou muito, disse que a maioria de seus pacientes que tem um relacionamento sorodiscordadntes são homossexuais , então abordei os benefícios do Kaletra para este perfil.</v>
      </c>
      <c r="AF1262" s="14" t="str">
        <f t="shared" si="1406"/>
        <v>#MP Conversamos sobre o estudo HPTN e ele gostou muito, disse que a maioria de seus pacientes que tem um relacionamento sorodiscordadntes são homossexuais , então abordei os benefícios do Kaletra para este perfil.</v>
      </c>
      <c r="AG1262" s="14">
        <f t="shared" si="1407"/>
        <v>1</v>
      </c>
      <c r="AH1262" s="14">
        <f t="shared" ref="AH1262:AL1262" si="1449">IFERROR(FIND("#",$AF1262,AG1262+1),LEN($AF1262)+1)</f>
        <v>214</v>
      </c>
      <c r="AI1262" s="14">
        <f t="shared" si="1449"/>
        <v>214</v>
      </c>
      <c r="AJ1262" s="14">
        <f t="shared" si="1449"/>
        <v>214</v>
      </c>
      <c r="AK1262" s="14">
        <f t="shared" si="1449"/>
        <v>214</v>
      </c>
      <c r="AL1262" s="14">
        <f t="shared" si="1449"/>
        <v>214</v>
      </c>
      <c r="AM1262" s="14" t="str">
        <f t="shared" si="1428"/>
        <v>#MP Conversamos sobre o estudo HPTN e ele gostou muito, disse que a maioria de seus pacientes que tem um relacionamento sorodiscordadntes são homossexuais , então abordei os benefícios do Kaletra para este perfil.</v>
      </c>
      <c r="AN1262" s="14" t="str">
        <f t="shared" si="1429"/>
        <v/>
      </c>
      <c r="AO1262" s="14" t="str">
        <f t="shared" si="1430"/>
        <v/>
      </c>
      <c r="AP1262" s="14" t="str">
        <f t="shared" si="1431"/>
        <v/>
      </c>
      <c r="AQ1262" s="14" t="str">
        <f t="shared" si="1432"/>
        <v/>
      </c>
      <c r="AR1262" s="14" t="str">
        <f t="shared" si="1433"/>
        <v/>
      </c>
    </row>
    <row r="1263" spans="1:44" x14ac:dyDescent="0.25">
      <c r="A1263">
        <v>1</v>
      </c>
      <c r="B1263" t="s">
        <v>28</v>
      </c>
      <c r="C1263">
        <v>391101</v>
      </c>
      <c r="D1263" s="40">
        <v>41373.625</v>
      </c>
      <c r="E1263" s="40">
        <v>41374.017361111102</v>
      </c>
      <c r="F1263" s="40">
        <v>41373.9819444444</v>
      </c>
      <c r="G1263" t="s">
        <v>29</v>
      </c>
      <c r="H1263">
        <v>60000012249991</v>
      </c>
      <c r="I1263" t="s">
        <v>2972</v>
      </c>
      <c r="J1263" t="s">
        <v>2973</v>
      </c>
      <c r="K1263" t="s">
        <v>32</v>
      </c>
      <c r="L1263">
        <v>4</v>
      </c>
      <c r="M1263" t="s">
        <v>33</v>
      </c>
      <c r="N1263">
        <v>60000015461254</v>
      </c>
      <c r="O1263">
        <v>60000016462695</v>
      </c>
      <c r="P1263">
        <v>140245000000374</v>
      </c>
      <c r="R1263" t="s">
        <v>34</v>
      </c>
      <c r="S1263" t="s">
        <v>35</v>
      </c>
      <c r="T1263" t="s">
        <v>36</v>
      </c>
      <c r="W1263" t="s">
        <v>37</v>
      </c>
      <c r="AC1263" t="s">
        <v>3059</v>
      </c>
      <c r="AD1263" t="s">
        <v>1441</v>
      </c>
      <c r="AE1263" s="14" t="str">
        <f t="shared" si="1396"/>
        <v>#MP Conversamos sobre o estudo HPTN e ela disse que tem muita dificuldade em iniciar esta terapia, por que os pacientes nao querem iniciar previamente. Convidei para o Atus e ela aceitou.</v>
      </c>
      <c r="AF1263" s="14" t="str">
        <f t="shared" si="1406"/>
        <v>#MP Conversamos sobre o estudo HPTN e ela disse que tem muita dificuldade em iniciar esta terapia, por que os pacientes nao querem iniciar previamente. Convidei para o Atus e ela aceitou.</v>
      </c>
      <c r="AG1263" s="14">
        <f t="shared" si="1407"/>
        <v>1</v>
      </c>
      <c r="AH1263" s="14">
        <f t="shared" ref="AH1263:AL1263" si="1450">IFERROR(FIND("#",$AF1263,AG1263+1),LEN($AF1263)+1)</f>
        <v>188</v>
      </c>
      <c r="AI1263" s="14">
        <f t="shared" si="1450"/>
        <v>188</v>
      </c>
      <c r="AJ1263" s="14">
        <f t="shared" si="1450"/>
        <v>188</v>
      </c>
      <c r="AK1263" s="14">
        <f t="shared" si="1450"/>
        <v>188</v>
      </c>
      <c r="AL1263" s="14">
        <f t="shared" si="1450"/>
        <v>188</v>
      </c>
      <c r="AM1263" s="14" t="str">
        <f t="shared" si="1428"/>
        <v>#MP Conversamos sobre o estudo HPTN e ela disse que tem muita dificuldade em iniciar esta terapia, por que os pacientes nao querem iniciar previamente. Convidei para o Atus e ela aceitou.</v>
      </c>
      <c r="AN1263" s="14" t="str">
        <f t="shared" si="1429"/>
        <v/>
      </c>
      <c r="AO1263" s="14" t="str">
        <f t="shared" si="1430"/>
        <v/>
      </c>
      <c r="AP1263" s="14" t="str">
        <f t="shared" si="1431"/>
        <v/>
      </c>
      <c r="AQ1263" s="14" t="str">
        <f t="shared" si="1432"/>
        <v/>
      </c>
      <c r="AR1263" s="14" t="str">
        <f t="shared" si="1433"/>
        <v/>
      </c>
    </row>
    <row r="1264" spans="1:44" x14ac:dyDescent="0.25">
      <c r="A1264">
        <v>1</v>
      </c>
      <c r="B1264" t="s">
        <v>28</v>
      </c>
      <c r="C1264">
        <v>391101</v>
      </c>
      <c r="D1264" s="40">
        <v>41373.545138888898</v>
      </c>
      <c r="E1264" s="40">
        <v>41374.007638888899</v>
      </c>
      <c r="F1264" s="40">
        <v>41373.971527777801</v>
      </c>
      <c r="G1264" t="s">
        <v>29</v>
      </c>
      <c r="H1264">
        <v>60000012578839</v>
      </c>
      <c r="I1264" t="s">
        <v>3060</v>
      </c>
      <c r="J1264" t="s">
        <v>3061</v>
      </c>
      <c r="K1264" t="s">
        <v>32</v>
      </c>
      <c r="L1264">
        <v>4</v>
      </c>
      <c r="M1264" t="s">
        <v>33</v>
      </c>
      <c r="N1264">
        <v>60000015461254</v>
      </c>
      <c r="O1264">
        <v>60000016462695</v>
      </c>
      <c r="P1264">
        <v>140245000000356</v>
      </c>
      <c r="R1264" t="s">
        <v>34</v>
      </c>
      <c r="S1264" t="s">
        <v>35</v>
      </c>
      <c r="T1264" t="s">
        <v>36</v>
      </c>
      <c r="W1264" t="s">
        <v>37</v>
      </c>
      <c r="AC1264" t="s">
        <v>3062</v>
      </c>
      <c r="AD1264" t="s">
        <v>1441</v>
      </c>
      <c r="AE1264" s="14" t="str">
        <f t="shared" si="1396"/>
        <v>#MP Coversamos sobre o consenso principalmente sobre o estudo HPTN que foca em casais sorodiscordadntes, ele disse que tem poucos casais , mas esta tendo dificuldade em iniciar terapia para eles, pois há muita resistência.</v>
      </c>
      <c r="AF1264" s="14" t="str">
        <f t="shared" si="1406"/>
        <v>#MP Coversamos sobre o consenso principalmente sobre o estudo HPTN que foca em casais sorodiscordadntes, ele disse que tem poucos casais , mas esta tendo dificuldade em iniciar terapia para eles, pois há muita resistência.</v>
      </c>
      <c r="AG1264" s="14">
        <f t="shared" si="1407"/>
        <v>1</v>
      </c>
      <c r="AH1264" s="14">
        <f t="shared" ref="AH1264:AL1264" si="1451">IFERROR(FIND("#",$AF1264,AG1264+1),LEN($AF1264)+1)</f>
        <v>223</v>
      </c>
      <c r="AI1264" s="14">
        <f t="shared" si="1451"/>
        <v>223</v>
      </c>
      <c r="AJ1264" s="14">
        <f t="shared" si="1451"/>
        <v>223</v>
      </c>
      <c r="AK1264" s="14">
        <f t="shared" si="1451"/>
        <v>223</v>
      </c>
      <c r="AL1264" s="14">
        <f t="shared" si="1451"/>
        <v>223</v>
      </c>
      <c r="AM1264" s="14" t="str">
        <f t="shared" si="1428"/>
        <v>#MP Coversamos sobre o consenso principalmente sobre o estudo HPTN que foca em casais sorodiscordadntes, ele disse que tem poucos casais , mas esta tendo dificuldade em iniciar terapia para eles, pois há muita resistência.</v>
      </c>
      <c r="AN1264" s="14" t="str">
        <f t="shared" si="1429"/>
        <v/>
      </c>
      <c r="AO1264" s="14" t="str">
        <f t="shared" si="1430"/>
        <v/>
      </c>
      <c r="AP1264" s="14" t="str">
        <f t="shared" si="1431"/>
        <v/>
      </c>
      <c r="AQ1264" s="14" t="str">
        <f t="shared" si="1432"/>
        <v/>
      </c>
      <c r="AR1264" s="14" t="str">
        <f t="shared" si="1433"/>
        <v/>
      </c>
    </row>
    <row r="1265" spans="1:44" x14ac:dyDescent="0.25">
      <c r="A1265">
        <v>1</v>
      </c>
      <c r="B1265" t="s">
        <v>28</v>
      </c>
      <c r="C1265">
        <v>391101</v>
      </c>
      <c r="D1265" s="40">
        <v>41373.090277777803</v>
      </c>
      <c r="E1265" s="40">
        <v>41374.011805555601</v>
      </c>
      <c r="F1265" s="40">
        <v>41373.971527777801</v>
      </c>
      <c r="G1265" t="s">
        <v>29</v>
      </c>
      <c r="H1265">
        <v>60000017964216</v>
      </c>
      <c r="I1265" t="s">
        <v>3063</v>
      </c>
      <c r="J1265" t="s">
        <v>3064</v>
      </c>
      <c r="K1265" t="s">
        <v>32</v>
      </c>
      <c r="L1265">
        <v>3</v>
      </c>
      <c r="M1265" t="s">
        <v>33</v>
      </c>
      <c r="N1265">
        <v>60000015461254</v>
      </c>
      <c r="O1265">
        <v>60000016462695</v>
      </c>
      <c r="P1265">
        <v>140245000000365</v>
      </c>
      <c r="R1265" t="s">
        <v>34</v>
      </c>
      <c r="S1265" t="s">
        <v>35</v>
      </c>
      <c r="T1265" t="s">
        <v>36</v>
      </c>
      <c r="W1265" t="s">
        <v>37</v>
      </c>
      <c r="AC1265" t="s">
        <v>3065</v>
      </c>
      <c r="AD1265" t="s">
        <v>1437</v>
      </c>
      <c r="AE1265" s="14" t="str">
        <f t="shared" si="1396"/>
        <v>#MP Apresentei o estudo HPTN, e ele disse que é muito importante iniciar precocemente para todos os pacientes, pois segundo ele tem muito poucos casais sorodiscordadntes.</v>
      </c>
      <c r="AF1265" s="14" t="str">
        <f t="shared" si="1406"/>
        <v>#MP Apresentei o estudo HPTN, e ele disse que é muito importante iniciar precocemente para todos os pacientes, pois segundo ele tem muito poucos casais sorodiscordadntes.</v>
      </c>
      <c r="AG1265" s="14">
        <f t="shared" si="1407"/>
        <v>1</v>
      </c>
      <c r="AH1265" s="14">
        <f t="shared" ref="AH1265:AL1265" si="1452">IFERROR(FIND("#",$AF1265,AG1265+1),LEN($AF1265)+1)</f>
        <v>171</v>
      </c>
      <c r="AI1265" s="14">
        <f t="shared" si="1452"/>
        <v>171</v>
      </c>
      <c r="AJ1265" s="14">
        <f t="shared" si="1452"/>
        <v>171</v>
      </c>
      <c r="AK1265" s="14">
        <f t="shared" si="1452"/>
        <v>171</v>
      </c>
      <c r="AL1265" s="14">
        <f t="shared" si="1452"/>
        <v>171</v>
      </c>
      <c r="AM1265" s="14" t="str">
        <f t="shared" si="1428"/>
        <v>#MP Apresentei o estudo HPTN, e ele disse que é muito importante iniciar precocemente para todos os pacientes, pois segundo ele tem muito poucos casais sorodiscordadntes.</v>
      </c>
      <c r="AN1265" s="14" t="str">
        <f t="shared" si="1429"/>
        <v/>
      </c>
      <c r="AO1265" s="14" t="str">
        <f t="shared" si="1430"/>
        <v/>
      </c>
      <c r="AP1265" s="14" t="str">
        <f t="shared" si="1431"/>
        <v/>
      </c>
      <c r="AQ1265" s="14" t="str">
        <f t="shared" si="1432"/>
        <v/>
      </c>
      <c r="AR1265" s="14" t="str">
        <f t="shared" si="1433"/>
        <v/>
      </c>
    </row>
    <row r="1266" spans="1:44" x14ac:dyDescent="0.25">
      <c r="A1266">
        <v>1</v>
      </c>
      <c r="B1266" t="s">
        <v>28</v>
      </c>
      <c r="C1266">
        <v>391101</v>
      </c>
      <c r="D1266" s="40">
        <v>41372.495138888902</v>
      </c>
      <c r="E1266" s="40">
        <v>41372.497222222199</v>
      </c>
      <c r="F1266" s="40">
        <v>41373.623611111099</v>
      </c>
      <c r="G1266" t="s">
        <v>29</v>
      </c>
      <c r="H1266">
        <v>60000017966324</v>
      </c>
      <c r="I1266" t="s">
        <v>3066</v>
      </c>
      <c r="J1266" t="s">
        <v>3067</v>
      </c>
      <c r="K1266" t="s">
        <v>238</v>
      </c>
      <c r="L1266">
        <v>3</v>
      </c>
      <c r="M1266" t="s">
        <v>33</v>
      </c>
      <c r="N1266">
        <v>60000015461254</v>
      </c>
      <c r="O1266">
        <v>60000016462695</v>
      </c>
      <c r="P1266">
        <v>140245000000345</v>
      </c>
      <c r="R1266" t="s">
        <v>34</v>
      </c>
      <c r="S1266" t="s">
        <v>35</v>
      </c>
      <c r="T1266" t="s">
        <v>36</v>
      </c>
      <c r="W1266" t="s">
        <v>37</v>
      </c>
      <c r="AC1266" t="s">
        <v>3068</v>
      </c>
      <c r="AD1266" t="s">
        <v>1437</v>
      </c>
      <c r="AE1266" s="14" t="str">
        <f t="shared" si="1396"/>
        <v>Visita expositiva, ela nao participou, apenas me ouviu. Abordei os casais sorodiscordantes , consenso e Kaletra 1x dia.</v>
      </c>
      <c r="AF1266" s="14" t="str">
        <f t="shared" si="1406"/>
        <v>Visita expositiva, ela nao participou, apenas me ouviu. Abordei os casais sorodiscordantes , consenso e Kaletra 1x dia.</v>
      </c>
      <c r="AG1266" s="14">
        <f t="shared" si="1407"/>
        <v>1</v>
      </c>
      <c r="AH1266" s="14">
        <f t="shared" ref="AH1266:AL1266" si="1453">IFERROR(FIND("#",$AF1266,AG1266+1),LEN($AF1266)+1)</f>
        <v>120</v>
      </c>
      <c r="AI1266" s="14">
        <f t="shared" si="1453"/>
        <v>120</v>
      </c>
      <c r="AJ1266" s="14">
        <f t="shared" si="1453"/>
        <v>120</v>
      </c>
      <c r="AK1266" s="14">
        <f t="shared" si="1453"/>
        <v>120</v>
      </c>
      <c r="AL1266" s="14">
        <f t="shared" si="1453"/>
        <v>120</v>
      </c>
      <c r="AM1266" s="14" t="str">
        <f t="shared" si="1428"/>
        <v>Visita expositiva, ela nao participou, apenas me ouviu. Abordei os casais sorodiscordantes , consenso e Kaletra 1x dia.</v>
      </c>
      <c r="AN1266" s="14" t="str">
        <f t="shared" si="1429"/>
        <v/>
      </c>
      <c r="AO1266" s="14" t="str">
        <f t="shared" si="1430"/>
        <v/>
      </c>
      <c r="AP1266" s="14" t="str">
        <f t="shared" si="1431"/>
        <v/>
      </c>
      <c r="AQ1266" s="14" t="str">
        <f t="shared" si="1432"/>
        <v/>
      </c>
      <c r="AR1266" s="14" t="str">
        <f t="shared" si="1433"/>
        <v/>
      </c>
    </row>
    <row r="1267" spans="1:44" x14ac:dyDescent="0.25">
      <c r="A1267">
        <v>1</v>
      </c>
      <c r="B1267" t="s">
        <v>28</v>
      </c>
      <c r="C1267">
        <v>391101</v>
      </c>
      <c r="D1267" s="40">
        <v>41372.484722222202</v>
      </c>
      <c r="E1267" s="40">
        <v>41372.490277777797</v>
      </c>
      <c r="F1267" s="40">
        <v>41373.623611111099</v>
      </c>
      <c r="G1267" t="s">
        <v>29</v>
      </c>
      <c r="H1267">
        <v>60000017151018</v>
      </c>
      <c r="I1267" t="s">
        <v>2954</v>
      </c>
      <c r="J1267" t="s">
        <v>2955</v>
      </c>
      <c r="K1267" t="s">
        <v>41</v>
      </c>
      <c r="L1267">
        <v>4</v>
      </c>
      <c r="M1267" t="s">
        <v>33</v>
      </c>
      <c r="N1267">
        <v>60000015461254</v>
      </c>
      <c r="O1267">
        <v>60000016462695</v>
      </c>
      <c r="P1267">
        <v>140245000000336</v>
      </c>
      <c r="R1267" t="s">
        <v>34</v>
      </c>
      <c r="S1267" t="s">
        <v>35</v>
      </c>
      <c r="T1267" t="s">
        <v>36</v>
      </c>
      <c r="W1267" t="s">
        <v>37</v>
      </c>
      <c r="AC1267" t="s">
        <v>3069</v>
      </c>
      <c r="AD1267" t="s">
        <v>1441</v>
      </c>
      <c r="AE1267" s="14" t="str">
        <f t="shared" si="1396"/>
        <v>#MP Conversamos sobre casais sorodiscordantes e ele me disse que a grande maioria de seus pacieentes deste perfil são homossexuais, sendo assim abordei os benefícios do Kaletra para esta população em especial.</v>
      </c>
      <c r="AF1267" s="14" t="str">
        <f t="shared" si="1406"/>
        <v>#MP Conversamos sobre casais sorodiscordantes e ele me disse que a grande maioria de seus pacieentes deste perfil são homossexuais, sendo assim abordei os benefícios do Kaletra para esta população em especial.</v>
      </c>
      <c r="AG1267" s="14">
        <f t="shared" si="1407"/>
        <v>1</v>
      </c>
      <c r="AH1267" s="14">
        <f t="shared" ref="AH1267:AL1267" si="1454">IFERROR(FIND("#",$AF1267,AG1267+1),LEN($AF1267)+1)</f>
        <v>210</v>
      </c>
      <c r="AI1267" s="14">
        <f t="shared" si="1454"/>
        <v>210</v>
      </c>
      <c r="AJ1267" s="14">
        <f t="shared" si="1454"/>
        <v>210</v>
      </c>
      <c r="AK1267" s="14">
        <f t="shared" si="1454"/>
        <v>210</v>
      </c>
      <c r="AL1267" s="14">
        <f t="shared" si="1454"/>
        <v>210</v>
      </c>
      <c r="AM1267" s="14" t="str">
        <f t="shared" si="1428"/>
        <v>#MP Conversamos sobre casais sorodiscordantes e ele me disse que a grande maioria de seus pacieentes deste perfil são homossexuais, sendo assim abordei os benefícios do Kaletra para esta população em especial.</v>
      </c>
      <c r="AN1267" s="14" t="str">
        <f t="shared" si="1429"/>
        <v/>
      </c>
      <c r="AO1267" s="14" t="str">
        <f t="shared" si="1430"/>
        <v/>
      </c>
      <c r="AP1267" s="14" t="str">
        <f t="shared" si="1431"/>
        <v/>
      </c>
      <c r="AQ1267" s="14" t="str">
        <f t="shared" si="1432"/>
        <v/>
      </c>
      <c r="AR1267" s="14" t="str">
        <f t="shared" si="1433"/>
        <v/>
      </c>
    </row>
    <row r="1268" spans="1:44" x14ac:dyDescent="0.25">
      <c r="A1268">
        <v>1</v>
      </c>
      <c r="B1268" t="s">
        <v>28</v>
      </c>
      <c r="C1268">
        <v>391101</v>
      </c>
      <c r="D1268" s="40">
        <v>41372.4375</v>
      </c>
      <c r="E1268" s="40">
        <v>41372.484722222202</v>
      </c>
      <c r="F1268" s="40">
        <v>41373.623611111099</v>
      </c>
      <c r="G1268" t="s">
        <v>29</v>
      </c>
      <c r="H1268">
        <v>60000012569879</v>
      </c>
      <c r="I1268" t="s">
        <v>2951</v>
      </c>
      <c r="J1268" t="s">
        <v>2952</v>
      </c>
      <c r="K1268" t="s">
        <v>41</v>
      </c>
      <c r="L1268">
        <v>6</v>
      </c>
      <c r="M1268" t="s">
        <v>33</v>
      </c>
      <c r="N1268">
        <v>60000015461254</v>
      </c>
      <c r="O1268">
        <v>60000016462695</v>
      </c>
      <c r="P1268">
        <v>140245000000327</v>
      </c>
      <c r="R1268" t="s">
        <v>34</v>
      </c>
      <c r="S1268" t="s">
        <v>35</v>
      </c>
      <c r="T1268" t="s">
        <v>36</v>
      </c>
      <c r="W1268" t="s">
        <v>37</v>
      </c>
      <c r="AC1268" t="s">
        <v>3070</v>
      </c>
      <c r="AD1268" t="s">
        <v>1441</v>
      </c>
      <c r="AE1268" s="14" t="str">
        <f t="shared" si="1396"/>
        <v>#MP Converamos sobre o estudo htpn e ela disse que é muito importante o inicio precoce para pacientes que tenham relacionamento com sorodiscordantes.Abordei oásis vantagens do Kaletra para o perfil hsh.</v>
      </c>
      <c r="AF1268" s="14" t="str">
        <f t="shared" si="1406"/>
        <v>#MP Converamos sobre o estudo htpn e ela disse que é muito importante o inicio precoce para pacientes que tenham relacionamento com sorodiscordantes.Abordei oásis vantagens do Kaletra para o perfil hsh.</v>
      </c>
      <c r="AG1268" s="14">
        <f t="shared" si="1407"/>
        <v>1</v>
      </c>
      <c r="AH1268" s="14">
        <f t="shared" ref="AH1268:AL1268" si="1455">IFERROR(FIND("#",$AF1268,AG1268+1),LEN($AF1268)+1)</f>
        <v>203</v>
      </c>
      <c r="AI1268" s="14">
        <f t="shared" si="1455"/>
        <v>203</v>
      </c>
      <c r="AJ1268" s="14">
        <f t="shared" si="1455"/>
        <v>203</v>
      </c>
      <c r="AK1268" s="14">
        <f t="shared" si="1455"/>
        <v>203</v>
      </c>
      <c r="AL1268" s="14">
        <f t="shared" si="1455"/>
        <v>203</v>
      </c>
      <c r="AM1268" s="14" t="str">
        <f t="shared" si="1428"/>
        <v>#MP Converamos sobre o estudo htpn e ela disse que é muito importante o inicio precoce para pacientes que tenham relacionamento com sorodiscordantes.Abordei oásis vantagens do Kaletra para o perfil hsh.</v>
      </c>
      <c r="AN1268" s="14" t="str">
        <f t="shared" si="1429"/>
        <v/>
      </c>
      <c r="AO1268" s="14" t="str">
        <f t="shared" si="1430"/>
        <v/>
      </c>
      <c r="AP1268" s="14" t="str">
        <f t="shared" si="1431"/>
        <v/>
      </c>
      <c r="AQ1268" s="14" t="str">
        <f t="shared" si="1432"/>
        <v/>
      </c>
      <c r="AR1268" s="14" t="str">
        <f t="shared" si="1433"/>
        <v/>
      </c>
    </row>
    <row r="1269" spans="1:44" x14ac:dyDescent="0.25">
      <c r="A1269">
        <v>1</v>
      </c>
      <c r="B1269" t="s">
        <v>28</v>
      </c>
      <c r="C1269">
        <v>391101</v>
      </c>
      <c r="D1269" s="40">
        <v>41369.618055555598</v>
      </c>
      <c r="E1269" s="40">
        <v>41370.370833333298</v>
      </c>
      <c r="F1269" s="40">
        <v>41370.4284722222</v>
      </c>
      <c r="G1269" t="s">
        <v>29</v>
      </c>
      <c r="H1269">
        <v>60000017963772</v>
      </c>
      <c r="I1269" t="s">
        <v>674</v>
      </c>
      <c r="J1269" t="s">
        <v>675</v>
      </c>
      <c r="K1269" t="s">
        <v>41</v>
      </c>
      <c r="L1269">
        <v>6</v>
      </c>
      <c r="M1269" t="s">
        <v>33</v>
      </c>
      <c r="N1269">
        <v>60000015461254</v>
      </c>
      <c r="O1269">
        <v>60000016462695</v>
      </c>
      <c r="P1269">
        <v>140245000000297</v>
      </c>
      <c r="R1269" t="s">
        <v>34</v>
      </c>
      <c r="S1269" t="s">
        <v>35</v>
      </c>
      <c r="T1269" t="s">
        <v>36</v>
      </c>
      <c r="W1269" t="s">
        <v>37</v>
      </c>
      <c r="AC1269" t="s">
        <v>676</v>
      </c>
      <c r="AD1269" t="s">
        <v>1437</v>
      </c>
      <c r="AE1269" s="14" t="str">
        <f t="shared" si="1396"/>
        <v>Convidei ele para o nosso evento Athus, mas ele fará o treinamento do ministério e nao poderá ir.</v>
      </c>
      <c r="AF1269" s="14" t="str">
        <f t="shared" si="1406"/>
        <v>Convidei ele para o nosso evento Athus, mas ele fará o treinamento do ministério e nao poderá ir.</v>
      </c>
      <c r="AG1269" s="14">
        <f t="shared" si="1407"/>
        <v>1</v>
      </c>
      <c r="AH1269" s="14">
        <f t="shared" ref="AH1269:AL1269" si="1456">IFERROR(FIND("#",$AF1269,AG1269+1),LEN($AF1269)+1)</f>
        <v>98</v>
      </c>
      <c r="AI1269" s="14">
        <f t="shared" si="1456"/>
        <v>98</v>
      </c>
      <c r="AJ1269" s="14">
        <f t="shared" si="1456"/>
        <v>98</v>
      </c>
      <c r="AK1269" s="14">
        <f t="shared" si="1456"/>
        <v>98</v>
      </c>
      <c r="AL1269" s="14">
        <f t="shared" si="1456"/>
        <v>98</v>
      </c>
      <c r="AM1269" s="14" t="str">
        <f t="shared" si="1428"/>
        <v>Convidei ele para o nosso evento Athus, mas ele fará o treinamento do ministério e nao poderá ir.</v>
      </c>
      <c r="AN1269" s="14" t="str">
        <f t="shared" si="1429"/>
        <v/>
      </c>
      <c r="AO1269" s="14" t="str">
        <f t="shared" si="1430"/>
        <v/>
      </c>
      <c r="AP1269" s="14" t="str">
        <f t="shared" si="1431"/>
        <v/>
      </c>
      <c r="AQ1269" s="14" t="str">
        <f t="shared" si="1432"/>
        <v/>
      </c>
      <c r="AR1269" s="14" t="str">
        <f t="shared" si="1433"/>
        <v/>
      </c>
    </row>
    <row r="1270" spans="1:44" x14ac:dyDescent="0.25">
      <c r="A1270">
        <v>1</v>
      </c>
      <c r="B1270" t="s">
        <v>28</v>
      </c>
      <c r="C1270">
        <v>391101</v>
      </c>
      <c r="D1270" s="40">
        <v>41369.541666666701</v>
      </c>
      <c r="E1270" s="40">
        <v>41370.373611111099</v>
      </c>
      <c r="F1270" s="40">
        <v>41370.4284722222</v>
      </c>
      <c r="G1270" t="s">
        <v>29</v>
      </c>
      <c r="H1270">
        <v>60000012501347</v>
      </c>
      <c r="I1270" t="s">
        <v>677</v>
      </c>
      <c r="J1270" t="s">
        <v>678</v>
      </c>
      <c r="K1270" t="s">
        <v>41</v>
      </c>
      <c r="L1270">
        <v>6</v>
      </c>
      <c r="M1270" t="s">
        <v>33</v>
      </c>
      <c r="N1270">
        <v>60000015461254</v>
      </c>
      <c r="O1270">
        <v>60000016462695</v>
      </c>
      <c r="P1270">
        <v>140245000000306</v>
      </c>
      <c r="R1270" t="s">
        <v>34</v>
      </c>
      <c r="S1270" t="s">
        <v>35</v>
      </c>
      <c r="T1270" t="s">
        <v>36</v>
      </c>
      <c r="W1270" t="s">
        <v>37</v>
      </c>
      <c r="AC1270" t="s">
        <v>679</v>
      </c>
      <c r="AD1270" t="s">
        <v>1441</v>
      </c>
      <c r="AE1270" s="14" t="str">
        <f t="shared" si="1396"/>
        <v>Convidei para nosso evento Athus e ele disse que me respondera até segunda feira. Mantive o foco em Kaletra tomada única diária.</v>
      </c>
      <c r="AF1270" s="14" t="str">
        <f t="shared" si="1406"/>
        <v>Convidei para nosso evento Athus e ele disse que me respondera até segunda feira. Mantive o foco em Kaletra tomada única diária.</v>
      </c>
      <c r="AG1270" s="14">
        <f t="shared" si="1407"/>
        <v>1</v>
      </c>
      <c r="AH1270" s="14">
        <f t="shared" ref="AH1270:AL1270" si="1457">IFERROR(FIND("#",$AF1270,AG1270+1),LEN($AF1270)+1)</f>
        <v>129</v>
      </c>
      <c r="AI1270" s="14">
        <f t="shared" si="1457"/>
        <v>129</v>
      </c>
      <c r="AJ1270" s="14">
        <f t="shared" si="1457"/>
        <v>129</v>
      </c>
      <c r="AK1270" s="14">
        <f t="shared" si="1457"/>
        <v>129</v>
      </c>
      <c r="AL1270" s="14">
        <f t="shared" si="1457"/>
        <v>129</v>
      </c>
      <c r="AM1270" s="14" t="str">
        <f t="shared" si="1428"/>
        <v>Convidei para nosso evento Athus e ele disse que me respondera até segunda feira. Mantive o foco em Kaletra tomada única diária.</v>
      </c>
      <c r="AN1270" s="14" t="str">
        <f t="shared" si="1429"/>
        <v/>
      </c>
      <c r="AO1270" s="14" t="str">
        <f t="shared" si="1430"/>
        <v/>
      </c>
      <c r="AP1270" s="14" t="str">
        <f t="shared" si="1431"/>
        <v/>
      </c>
      <c r="AQ1270" s="14" t="str">
        <f t="shared" si="1432"/>
        <v/>
      </c>
      <c r="AR1270" s="14" t="str">
        <f t="shared" si="1433"/>
        <v/>
      </c>
    </row>
    <row r="1271" spans="1:44" x14ac:dyDescent="0.25">
      <c r="A1271">
        <v>1</v>
      </c>
      <c r="B1271" t="s">
        <v>28</v>
      </c>
      <c r="C1271">
        <v>391101</v>
      </c>
      <c r="D1271" s="40">
        <v>41369.5</v>
      </c>
      <c r="E1271" s="40">
        <v>41370.375694444403</v>
      </c>
      <c r="F1271" s="40">
        <v>41370.4284722222</v>
      </c>
      <c r="G1271" t="s">
        <v>110</v>
      </c>
      <c r="H1271">
        <v>60000016840408</v>
      </c>
      <c r="J1271" t="s">
        <v>680</v>
      </c>
      <c r="M1271" t="s">
        <v>33</v>
      </c>
      <c r="N1271">
        <v>60000015461254</v>
      </c>
      <c r="O1271">
        <v>60000016462695</v>
      </c>
      <c r="P1271">
        <v>140245000000315</v>
      </c>
      <c r="R1271" t="s">
        <v>34</v>
      </c>
      <c r="S1271" t="s">
        <v>35</v>
      </c>
      <c r="W1271" t="s">
        <v>37</v>
      </c>
      <c r="AC1271" t="s">
        <v>681</v>
      </c>
      <c r="AD1271" t="s">
        <v>1441</v>
      </c>
      <c r="AE1271" s="14" t="str">
        <f t="shared" si="1396"/>
        <v>Conversamos sobre o Kaletra como primeira opção do consenso, e sobre Kaletra tomada única diária.</v>
      </c>
      <c r="AF1271" s="14" t="str">
        <f t="shared" si="1406"/>
        <v>Conversamos sobre o Kaletra como primeira opção do consenso, e sobre Kaletra tomada única diária.</v>
      </c>
      <c r="AG1271" s="14">
        <f t="shared" si="1407"/>
        <v>1</v>
      </c>
      <c r="AH1271" s="14">
        <f t="shared" ref="AH1271:AL1271" si="1458">IFERROR(FIND("#",$AF1271,AG1271+1),LEN($AF1271)+1)</f>
        <v>98</v>
      </c>
      <c r="AI1271" s="14">
        <f t="shared" si="1458"/>
        <v>98</v>
      </c>
      <c r="AJ1271" s="14">
        <f t="shared" si="1458"/>
        <v>98</v>
      </c>
      <c r="AK1271" s="14">
        <f t="shared" si="1458"/>
        <v>98</v>
      </c>
      <c r="AL1271" s="14">
        <f t="shared" si="1458"/>
        <v>98</v>
      </c>
      <c r="AM1271" s="14" t="str">
        <f t="shared" si="1428"/>
        <v>Conversamos sobre o Kaletra como primeira opção do consenso, e sobre Kaletra tomada única diária.</v>
      </c>
      <c r="AN1271" s="14" t="str">
        <f t="shared" si="1429"/>
        <v/>
      </c>
      <c r="AO1271" s="14" t="str">
        <f t="shared" si="1430"/>
        <v/>
      </c>
      <c r="AP1271" s="14" t="str">
        <f t="shared" si="1431"/>
        <v/>
      </c>
      <c r="AQ1271" s="14" t="str">
        <f t="shared" si="1432"/>
        <v/>
      </c>
      <c r="AR1271" s="14" t="str">
        <f t="shared" si="1433"/>
        <v/>
      </c>
    </row>
    <row r="1272" spans="1:44" x14ac:dyDescent="0.25">
      <c r="A1272">
        <v>1</v>
      </c>
      <c r="B1272" t="s">
        <v>28</v>
      </c>
      <c r="C1272">
        <v>391101</v>
      </c>
      <c r="D1272" s="40">
        <v>41369.472222222197</v>
      </c>
      <c r="E1272" s="40">
        <v>41370.368750000001</v>
      </c>
      <c r="F1272" s="40">
        <v>41370.427777777797</v>
      </c>
      <c r="G1272" t="s">
        <v>29</v>
      </c>
      <c r="H1272">
        <v>60000012353775</v>
      </c>
      <c r="I1272" t="s">
        <v>682</v>
      </c>
      <c r="J1272" t="s">
        <v>683</v>
      </c>
      <c r="K1272" t="s">
        <v>32</v>
      </c>
      <c r="L1272">
        <v>6</v>
      </c>
      <c r="M1272" t="s">
        <v>33</v>
      </c>
      <c r="N1272">
        <v>60000015461254</v>
      </c>
      <c r="O1272">
        <v>60000016462695</v>
      </c>
      <c r="P1272">
        <v>140245000000288</v>
      </c>
      <c r="R1272" t="s">
        <v>34</v>
      </c>
      <c r="S1272" t="s">
        <v>35</v>
      </c>
      <c r="T1272" t="s">
        <v>36</v>
      </c>
      <c r="W1272" t="s">
        <v>37</v>
      </c>
      <c r="AC1272" t="s">
        <v>684</v>
      </c>
      <c r="AD1272" t="s">
        <v>1441</v>
      </c>
      <c r="AE1272" s="14" t="str">
        <f t="shared" si="1396"/>
        <v>Conversamos novamente sobre o cansenso, e Kaletra como primeira opção.Convidei para o evento Athus, mas ela nao poderá.</v>
      </c>
      <c r="AF1272" s="14" t="str">
        <f t="shared" si="1406"/>
        <v>Conversamos novamente sobre o cansenso, e Kaletra como primeira opção.Convidei para o evento Athus, mas ela nao poderá.</v>
      </c>
      <c r="AG1272" s="14">
        <f t="shared" si="1407"/>
        <v>1</v>
      </c>
      <c r="AH1272" s="14">
        <f t="shared" ref="AH1272:AL1272" si="1459">IFERROR(FIND("#",$AF1272,AG1272+1),LEN($AF1272)+1)</f>
        <v>120</v>
      </c>
      <c r="AI1272" s="14">
        <f t="shared" si="1459"/>
        <v>120</v>
      </c>
      <c r="AJ1272" s="14">
        <f t="shared" si="1459"/>
        <v>120</v>
      </c>
      <c r="AK1272" s="14">
        <f t="shared" si="1459"/>
        <v>120</v>
      </c>
      <c r="AL1272" s="14">
        <f t="shared" si="1459"/>
        <v>120</v>
      </c>
      <c r="AM1272" s="14" t="str">
        <f t="shared" si="1428"/>
        <v>Conversamos novamente sobre o cansenso, e Kaletra como primeira opção.Convidei para o evento Athus, mas ela nao poderá.</v>
      </c>
      <c r="AN1272" s="14" t="str">
        <f t="shared" si="1429"/>
        <v/>
      </c>
      <c r="AO1272" s="14" t="str">
        <f t="shared" si="1430"/>
        <v/>
      </c>
      <c r="AP1272" s="14" t="str">
        <f t="shared" si="1431"/>
        <v/>
      </c>
      <c r="AQ1272" s="14" t="str">
        <f t="shared" si="1432"/>
        <v/>
      </c>
      <c r="AR1272" s="14" t="str">
        <f t="shared" si="1433"/>
        <v/>
      </c>
    </row>
    <row r="1273" spans="1:44" x14ac:dyDescent="0.25">
      <c r="A1273">
        <v>1</v>
      </c>
      <c r="B1273" t="s">
        <v>28</v>
      </c>
      <c r="C1273">
        <v>391101</v>
      </c>
      <c r="D1273" s="40">
        <v>41368.690972222197</v>
      </c>
      <c r="E1273" s="40">
        <v>41368.819444444402</v>
      </c>
      <c r="F1273" s="40">
        <v>41369.6159722222</v>
      </c>
      <c r="G1273" t="s">
        <v>110</v>
      </c>
      <c r="H1273">
        <v>60000016841265</v>
      </c>
      <c r="J1273" t="s">
        <v>685</v>
      </c>
      <c r="M1273" t="s">
        <v>33</v>
      </c>
      <c r="N1273">
        <v>60000015461254</v>
      </c>
      <c r="O1273">
        <v>60000016462695</v>
      </c>
      <c r="P1273">
        <v>140245000000262</v>
      </c>
      <c r="R1273" t="s">
        <v>34</v>
      </c>
      <c r="S1273" t="s">
        <v>35</v>
      </c>
      <c r="W1273" t="s">
        <v>37</v>
      </c>
      <c r="AC1273" t="s">
        <v>686</v>
      </c>
      <c r="AD1273" t="s">
        <v>1441</v>
      </c>
      <c r="AE1273" s="14" t="str">
        <f t="shared" si="1396"/>
        <v>Conversamos sobre o Kaletra que se manteve em primeira escolha como ip no consenso.</v>
      </c>
      <c r="AF1273" s="14" t="str">
        <f t="shared" si="1406"/>
        <v>Conversamos sobre o Kaletra que se manteve em primeira escolha como ip no consenso.</v>
      </c>
      <c r="AG1273" s="14">
        <f t="shared" si="1407"/>
        <v>1</v>
      </c>
      <c r="AH1273" s="14">
        <f t="shared" ref="AH1273:AL1273" si="1460">IFERROR(FIND("#",$AF1273,AG1273+1),LEN($AF1273)+1)</f>
        <v>84</v>
      </c>
      <c r="AI1273" s="14">
        <f t="shared" si="1460"/>
        <v>84</v>
      </c>
      <c r="AJ1273" s="14">
        <f t="shared" si="1460"/>
        <v>84</v>
      </c>
      <c r="AK1273" s="14">
        <f t="shared" si="1460"/>
        <v>84</v>
      </c>
      <c r="AL1273" s="14">
        <f t="shared" si="1460"/>
        <v>84</v>
      </c>
      <c r="AM1273" s="14" t="str">
        <f t="shared" si="1428"/>
        <v>Conversamos sobre o Kaletra que se manteve em primeira escolha como ip no consenso.</v>
      </c>
      <c r="AN1273" s="14" t="str">
        <f t="shared" si="1429"/>
        <v/>
      </c>
      <c r="AO1273" s="14" t="str">
        <f t="shared" si="1430"/>
        <v/>
      </c>
      <c r="AP1273" s="14" t="str">
        <f t="shared" si="1431"/>
        <v/>
      </c>
      <c r="AQ1273" s="14" t="str">
        <f t="shared" si="1432"/>
        <v/>
      </c>
      <c r="AR1273" s="14" t="str">
        <f t="shared" si="1433"/>
        <v/>
      </c>
    </row>
    <row r="1274" spans="1:44" x14ac:dyDescent="0.25">
      <c r="A1274">
        <v>1</v>
      </c>
      <c r="B1274" t="s">
        <v>28</v>
      </c>
      <c r="C1274">
        <v>391101</v>
      </c>
      <c r="D1274" s="40">
        <v>41368.677083333299</v>
      </c>
      <c r="E1274" s="40">
        <v>41368.805555555598</v>
      </c>
      <c r="F1274" s="40">
        <v>41369.6159722222</v>
      </c>
      <c r="G1274" t="s">
        <v>29</v>
      </c>
      <c r="H1274">
        <v>60000012499939</v>
      </c>
      <c r="I1274" t="s">
        <v>687</v>
      </c>
      <c r="J1274" t="s">
        <v>688</v>
      </c>
      <c r="K1274" t="s">
        <v>32</v>
      </c>
      <c r="L1274">
        <v>3</v>
      </c>
      <c r="M1274" t="s">
        <v>33</v>
      </c>
      <c r="N1274">
        <v>60000015461254</v>
      </c>
      <c r="O1274">
        <v>60000016462695</v>
      </c>
      <c r="P1274">
        <v>140245000000217</v>
      </c>
      <c r="R1274" t="s">
        <v>34</v>
      </c>
      <c r="S1274" t="s">
        <v>35</v>
      </c>
      <c r="T1274" t="s">
        <v>36</v>
      </c>
      <c r="W1274" t="s">
        <v>37</v>
      </c>
      <c r="AC1274" t="s">
        <v>689</v>
      </c>
      <c r="AD1274" t="s">
        <v>1441</v>
      </c>
      <c r="AE1274" s="14" t="str">
        <f t="shared" si="1396"/>
        <v>#MP Conversamos sobre o consenso novamente e ele disse ira realizar uma discussão sobre ele na próxima semana, sendo assim ele agradeceu o arquivo que eu mandei para ele</v>
      </c>
      <c r="AF1274" s="14" t="str">
        <f t="shared" si="1406"/>
        <v>#MP Conversamos sobre o consenso novamente e ele disse ira realizar uma discussão sobre ele na próxima semana, sendo assim ele agradeceu o arquivo que eu mandei para ele</v>
      </c>
      <c r="AG1274" s="14">
        <f t="shared" si="1407"/>
        <v>1</v>
      </c>
      <c r="AH1274" s="14">
        <f t="shared" ref="AH1274:AL1274" si="1461">IFERROR(FIND("#",$AF1274,AG1274+1),LEN($AF1274)+1)</f>
        <v>170</v>
      </c>
      <c r="AI1274" s="14">
        <f t="shared" si="1461"/>
        <v>170</v>
      </c>
      <c r="AJ1274" s="14">
        <f t="shared" si="1461"/>
        <v>170</v>
      </c>
      <c r="AK1274" s="14">
        <f t="shared" si="1461"/>
        <v>170</v>
      </c>
      <c r="AL1274" s="14">
        <f t="shared" si="1461"/>
        <v>170</v>
      </c>
      <c r="AM1274" s="14" t="str">
        <f t="shared" si="1428"/>
        <v>#MP Conversamos sobre o consenso novamente e ele disse ira realizar uma discussão sobre ele na próxima semana, sendo assim ele agradeceu o arquivo que eu mandei para ele</v>
      </c>
      <c r="AN1274" s="14" t="str">
        <f t="shared" si="1429"/>
        <v/>
      </c>
      <c r="AO1274" s="14" t="str">
        <f t="shared" si="1430"/>
        <v/>
      </c>
      <c r="AP1274" s="14" t="str">
        <f t="shared" si="1431"/>
        <v/>
      </c>
      <c r="AQ1274" s="14" t="str">
        <f t="shared" si="1432"/>
        <v/>
      </c>
      <c r="AR1274" s="14" t="str">
        <f t="shared" si="1433"/>
        <v/>
      </c>
    </row>
    <row r="1275" spans="1:44" x14ac:dyDescent="0.25">
      <c r="A1275">
        <v>1</v>
      </c>
      <c r="B1275" t="s">
        <v>28</v>
      </c>
      <c r="C1275">
        <v>391101</v>
      </c>
      <c r="D1275" s="40">
        <v>41368.673611111102</v>
      </c>
      <c r="E1275" s="40">
        <v>41368.809722222199</v>
      </c>
      <c r="F1275" s="40">
        <v>41369.6159722222</v>
      </c>
      <c r="G1275" t="s">
        <v>29</v>
      </c>
      <c r="H1275">
        <v>60000012375799</v>
      </c>
      <c r="I1275" t="s">
        <v>690</v>
      </c>
      <c r="J1275" t="s">
        <v>691</v>
      </c>
      <c r="K1275" t="s">
        <v>32</v>
      </c>
      <c r="L1275">
        <v>6</v>
      </c>
      <c r="M1275" t="s">
        <v>33</v>
      </c>
      <c r="N1275">
        <v>60000015461254</v>
      </c>
      <c r="O1275">
        <v>60000016462695</v>
      </c>
      <c r="P1275">
        <v>140245000000227</v>
      </c>
      <c r="R1275" t="s">
        <v>34</v>
      </c>
      <c r="S1275" t="s">
        <v>35</v>
      </c>
      <c r="T1275" t="s">
        <v>36</v>
      </c>
      <c r="W1275" t="s">
        <v>37</v>
      </c>
      <c r="AC1275" t="s">
        <v>692</v>
      </c>
      <c r="AD1275" t="s">
        <v>1441</v>
      </c>
      <c r="AE1275" s="14" t="str">
        <f t="shared" si="1396"/>
        <v>Conversamos sobre nosso evento em vitória e ela disse que se interessa muito em participar.</v>
      </c>
      <c r="AF1275" s="14" t="str">
        <f t="shared" si="1406"/>
        <v>Conversamos sobre nosso evento em vitória e ela disse que se interessa muito em participar.</v>
      </c>
      <c r="AG1275" s="14">
        <f t="shared" si="1407"/>
        <v>1</v>
      </c>
      <c r="AH1275" s="14">
        <f t="shared" ref="AH1275:AL1275" si="1462">IFERROR(FIND("#",$AF1275,AG1275+1),LEN($AF1275)+1)</f>
        <v>92</v>
      </c>
      <c r="AI1275" s="14">
        <f t="shared" si="1462"/>
        <v>92</v>
      </c>
      <c r="AJ1275" s="14">
        <f t="shared" si="1462"/>
        <v>92</v>
      </c>
      <c r="AK1275" s="14">
        <f t="shared" si="1462"/>
        <v>92</v>
      </c>
      <c r="AL1275" s="14">
        <f t="shared" si="1462"/>
        <v>92</v>
      </c>
      <c r="AM1275" s="14" t="str">
        <f t="shared" si="1428"/>
        <v>Conversamos sobre nosso evento em vitória e ela disse que se interessa muito em participar.</v>
      </c>
      <c r="AN1275" s="14" t="str">
        <f t="shared" si="1429"/>
        <v/>
      </c>
      <c r="AO1275" s="14" t="str">
        <f t="shared" si="1430"/>
        <v/>
      </c>
      <c r="AP1275" s="14" t="str">
        <f t="shared" si="1431"/>
        <v/>
      </c>
      <c r="AQ1275" s="14" t="str">
        <f t="shared" si="1432"/>
        <v/>
      </c>
      <c r="AR1275" s="14" t="str">
        <f t="shared" si="1433"/>
        <v/>
      </c>
    </row>
    <row r="1276" spans="1:44" x14ac:dyDescent="0.25">
      <c r="A1276">
        <v>1</v>
      </c>
      <c r="B1276" t="s">
        <v>28</v>
      </c>
      <c r="C1276">
        <v>391101</v>
      </c>
      <c r="D1276" s="40">
        <v>41368.65625</v>
      </c>
      <c r="E1276" s="40">
        <v>41368.814583333296</v>
      </c>
      <c r="F1276" s="40">
        <v>41369.6159722222</v>
      </c>
      <c r="G1276" t="s">
        <v>29</v>
      </c>
      <c r="H1276">
        <v>60000012433383</v>
      </c>
      <c r="I1276" t="s">
        <v>693</v>
      </c>
      <c r="J1276" t="s">
        <v>694</v>
      </c>
      <c r="K1276" t="s">
        <v>32</v>
      </c>
      <c r="L1276">
        <v>6</v>
      </c>
      <c r="M1276" t="s">
        <v>33</v>
      </c>
      <c r="N1276">
        <v>60000015461254</v>
      </c>
      <c r="O1276">
        <v>60000016462695</v>
      </c>
      <c r="P1276">
        <v>140245000000245</v>
      </c>
      <c r="R1276" t="s">
        <v>34</v>
      </c>
      <c r="S1276" t="s">
        <v>35</v>
      </c>
      <c r="T1276" t="s">
        <v>61</v>
      </c>
      <c r="W1276" t="s">
        <v>37</v>
      </c>
      <c r="AC1276" t="s">
        <v>695</v>
      </c>
      <c r="AD1276" t="s">
        <v>1441</v>
      </c>
      <c r="AE1276" s="14" t="str">
        <f t="shared" si="1396"/>
        <v>Visita para confirmas sua participação em nosso evento Athus, tudo OK.</v>
      </c>
      <c r="AF1276" s="14" t="str">
        <f t="shared" si="1406"/>
        <v>Visita para confirmas sua participação em nosso evento Athus, tudo OK.</v>
      </c>
      <c r="AG1276" s="14">
        <f t="shared" si="1407"/>
        <v>1</v>
      </c>
      <c r="AH1276" s="14">
        <f t="shared" ref="AH1276:AL1276" si="1463">IFERROR(FIND("#",$AF1276,AG1276+1),LEN($AF1276)+1)</f>
        <v>71</v>
      </c>
      <c r="AI1276" s="14">
        <f t="shared" si="1463"/>
        <v>71</v>
      </c>
      <c r="AJ1276" s="14">
        <f t="shared" si="1463"/>
        <v>71</v>
      </c>
      <c r="AK1276" s="14">
        <f t="shared" si="1463"/>
        <v>71</v>
      </c>
      <c r="AL1276" s="14">
        <f t="shared" si="1463"/>
        <v>71</v>
      </c>
      <c r="AM1276" s="14" t="str">
        <f t="shared" si="1428"/>
        <v>Visita para confirmas sua participação em nosso evento Athus, tudo OK.</v>
      </c>
      <c r="AN1276" s="14" t="str">
        <f t="shared" si="1429"/>
        <v/>
      </c>
      <c r="AO1276" s="14" t="str">
        <f t="shared" si="1430"/>
        <v/>
      </c>
      <c r="AP1276" s="14" t="str">
        <f t="shared" si="1431"/>
        <v/>
      </c>
      <c r="AQ1276" s="14" t="str">
        <f t="shared" si="1432"/>
        <v/>
      </c>
      <c r="AR1276" s="14" t="str">
        <f t="shared" si="1433"/>
        <v/>
      </c>
    </row>
    <row r="1277" spans="1:44" x14ac:dyDescent="0.25">
      <c r="A1277">
        <v>1</v>
      </c>
      <c r="B1277" t="s">
        <v>28</v>
      </c>
      <c r="C1277">
        <v>391101</v>
      </c>
      <c r="D1277" s="40">
        <v>41368.600694444402</v>
      </c>
      <c r="E1277" s="40">
        <v>41368.8125</v>
      </c>
      <c r="F1277" s="40">
        <v>41369.6159722222</v>
      </c>
      <c r="G1277" t="s">
        <v>29</v>
      </c>
      <c r="H1277">
        <v>60000012416539</v>
      </c>
      <c r="I1277" t="s">
        <v>696</v>
      </c>
      <c r="J1277" t="s">
        <v>697</v>
      </c>
      <c r="K1277" t="s">
        <v>238</v>
      </c>
      <c r="L1277">
        <v>3</v>
      </c>
      <c r="M1277" t="s">
        <v>33</v>
      </c>
      <c r="N1277">
        <v>60000015461254</v>
      </c>
      <c r="O1277">
        <v>60000016462695</v>
      </c>
      <c r="P1277">
        <v>140245000000236</v>
      </c>
      <c r="R1277" t="s">
        <v>34</v>
      </c>
      <c r="S1277" t="s">
        <v>35</v>
      </c>
      <c r="T1277" t="s">
        <v>36</v>
      </c>
      <c r="W1277" t="s">
        <v>176</v>
      </c>
      <c r="AC1277" t="s">
        <v>698</v>
      </c>
      <c r="AD1277" t="s">
        <v>1441</v>
      </c>
      <c r="AE1277" s="14" t="str">
        <f t="shared" si="1396"/>
        <v>Foco na posologia do Kaletra, pois ela ficou em duvida se podia dar comprimido massacrado para quem tomava Kaletra solução, eu esclareci que nao poderia fazer isso em impotente nenhuma.</v>
      </c>
      <c r="AF1277" s="14" t="str">
        <f t="shared" si="1406"/>
        <v>Foco na posologia do Kaletra, pois ela ficou em duvida se podia dar comprimido massacrado para quem tomava Kaletra solução, eu esclareci que nao poderia fazer isso em impotente nenhuma.</v>
      </c>
      <c r="AG1277" s="14">
        <f t="shared" si="1407"/>
        <v>1</v>
      </c>
      <c r="AH1277" s="14">
        <f t="shared" ref="AH1277:AL1277" si="1464">IFERROR(FIND("#",$AF1277,AG1277+1),LEN($AF1277)+1)</f>
        <v>186</v>
      </c>
      <c r="AI1277" s="14">
        <f t="shared" si="1464"/>
        <v>186</v>
      </c>
      <c r="AJ1277" s="14">
        <f t="shared" si="1464"/>
        <v>186</v>
      </c>
      <c r="AK1277" s="14">
        <f t="shared" si="1464"/>
        <v>186</v>
      </c>
      <c r="AL1277" s="14">
        <f t="shared" si="1464"/>
        <v>186</v>
      </c>
      <c r="AM1277" s="14" t="str">
        <f t="shared" si="1428"/>
        <v>Foco na posologia do Kaletra, pois ela ficou em duvida se podia dar comprimido massacrado para quem tomava Kaletra solução, eu esclareci que nao poderia fazer isso em impotente nenhuma.</v>
      </c>
      <c r="AN1277" s="14" t="str">
        <f t="shared" si="1429"/>
        <v/>
      </c>
      <c r="AO1277" s="14" t="str">
        <f t="shared" si="1430"/>
        <v/>
      </c>
      <c r="AP1277" s="14" t="str">
        <f t="shared" si="1431"/>
        <v/>
      </c>
      <c r="AQ1277" s="14" t="str">
        <f t="shared" si="1432"/>
        <v/>
      </c>
      <c r="AR1277" s="14" t="str">
        <f t="shared" si="1433"/>
        <v/>
      </c>
    </row>
    <row r="1278" spans="1:44" x14ac:dyDescent="0.25">
      <c r="A1278">
        <v>1</v>
      </c>
      <c r="B1278" t="s">
        <v>28</v>
      </c>
      <c r="C1278">
        <v>391101</v>
      </c>
      <c r="D1278" s="40">
        <v>41368.461805555598</v>
      </c>
      <c r="E1278" s="40">
        <v>41368.800694444399</v>
      </c>
      <c r="F1278" s="40">
        <v>41369.6159722222</v>
      </c>
      <c r="G1278" t="s">
        <v>29</v>
      </c>
      <c r="H1278">
        <v>60000012380307</v>
      </c>
      <c r="I1278" t="s">
        <v>699</v>
      </c>
      <c r="J1278" t="s">
        <v>700</v>
      </c>
      <c r="K1278" t="s">
        <v>238</v>
      </c>
      <c r="L1278">
        <v>3</v>
      </c>
      <c r="M1278" t="s">
        <v>33</v>
      </c>
      <c r="N1278">
        <v>60000015461254</v>
      </c>
      <c r="O1278">
        <v>60000016462695</v>
      </c>
      <c r="P1278">
        <v>140245000000208</v>
      </c>
      <c r="R1278" t="s">
        <v>34</v>
      </c>
      <c r="S1278" t="s">
        <v>35</v>
      </c>
      <c r="T1278" t="s">
        <v>36</v>
      </c>
      <c r="W1278" t="s">
        <v>176</v>
      </c>
      <c r="AC1278" t="s">
        <v>701</v>
      </c>
      <c r="AD1278" t="s">
        <v>1441</v>
      </c>
      <c r="AE1278" s="14" t="str">
        <f t="shared" si="1396"/>
        <v>Conversamos obre a falta de Kaletra solução, e disse a ela que o abbott nao estava envolvido nesta falta.</v>
      </c>
      <c r="AF1278" s="14" t="str">
        <f t="shared" si="1406"/>
        <v>Conversamos obre a falta de Kaletra solução, e disse a ela que o abbott nao estava envolvido nesta falta.</v>
      </c>
      <c r="AG1278" s="14">
        <f t="shared" si="1407"/>
        <v>1</v>
      </c>
      <c r="AH1278" s="14">
        <f t="shared" ref="AH1278:AL1278" si="1465">IFERROR(FIND("#",$AF1278,AG1278+1),LEN($AF1278)+1)</f>
        <v>106</v>
      </c>
      <c r="AI1278" s="14">
        <f t="shared" si="1465"/>
        <v>106</v>
      </c>
      <c r="AJ1278" s="14">
        <f t="shared" si="1465"/>
        <v>106</v>
      </c>
      <c r="AK1278" s="14">
        <f t="shared" si="1465"/>
        <v>106</v>
      </c>
      <c r="AL1278" s="14">
        <f t="shared" si="1465"/>
        <v>106</v>
      </c>
      <c r="AM1278" s="14" t="str">
        <f t="shared" si="1428"/>
        <v>Conversamos obre a falta de Kaletra solução, e disse a ela que o abbott nao estava envolvido nesta falta.</v>
      </c>
      <c r="AN1278" s="14" t="str">
        <f t="shared" si="1429"/>
        <v/>
      </c>
      <c r="AO1278" s="14" t="str">
        <f t="shared" si="1430"/>
        <v/>
      </c>
      <c r="AP1278" s="14" t="str">
        <f t="shared" si="1431"/>
        <v/>
      </c>
      <c r="AQ1278" s="14" t="str">
        <f t="shared" si="1432"/>
        <v/>
      </c>
      <c r="AR1278" s="14" t="str">
        <f t="shared" si="1433"/>
        <v/>
      </c>
    </row>
    <row r="1279" spans="1:44" x14ac:dyDescent="0.25">
      <c r="A1279">
        <v>1</v>
      </c>
      <c r="B1279" t="s">
        <v>28</v>
      </c>
      <c r="C1279">
        <v>391101</v>
      </c>
      <c r="D1279" s="40">
        <v>41368.395833333299</v>
      </c>
      <c r="E1279" s="40">
        <v>41368.796527777798</v>
      </c>
      <c r="F1279" s="40">
        <v>41369.6159722222</v>
      </c>
      <c r="G1279" t="s">
        <v>29</v>
      </c>
      <c r="H1279">
        <v>60000012488667</v>
      </c>
      <c r="I1279" t="s">
        <v>702</v>
      </c>
      <c r="J1279" t="s">
        <v>703</v>
      </c>
      <c r="K1279" t="s">
        <v>238</v>
      </c>
      <c r="L1279">
        <v>3</v>
      </c>
      <c r="M1279" t="s">
        <v>33</v>
      </c>
      <c r="N1279">
        <v>60000015461254</v>
      </c>
      <c r="O1279">
        <v>60000016462695</v>
      </c>
      <c r="P1279">
        <v>140245000000198</v>
      </c>
      <c r="R1279" t="s">
        <v>34</v>
      </c>
      <c r="S1279" t="s">
        <v>35</v>
      </c>
      <c r="T1279" t="s">
        <v>36</v>
      </c>
      <c r="W1279" t="s">
        <v>37</v>
      </c>
      <c r="X1279" t="s">
        <v>176</v>
      </c>
      <c r="AC1279" t="s">
        <v>704</v>
      </c>
      <c r="AD1279" t="s">
        <v>1441</v>
      </c>
      <c r="AE1279" s="14" t="str">
        <f t="shared" si="1396"/>
        <v>Conversamos sobre os projetos que ele esta envolvido, e ele me disse que o abbott está participando de alguns.</v>
      </c>
      <c r="AF1279" s="14" t="str">
        <f t="shared" si="1406"/>
        <v>Conversamos sobre os projetos que ele esta envolvido, e ele me disse que o abbott está participando de alguns.</v>
      </c>
      <c r="AG1279" s="14">
        <f t="shared" si="1407"/>
        <v>1</v>
      </c>
      <c r="AH1279" s="14">
        <f t="shared" ref="AH1279:AL1279" si="1466">IFERROR(FIND("#",$AF1279,AG1279+1),LEN($AF1279)+1)</f>
        <v>111</v>
      </c>
      <c r="AI1279" s="14">
        <f t="shared" si="1466"/>
        <v>111</v>
      </c>
      <c r="AJ1279" s="14">
        <f t="shared" si="1466"/>
        <v>111</v>
      </c>
      <c r="AK1279" s="14">
        <f t="shared" si="1466"/>
        <v>111</v>
      </c>
      <c r="AL1279" s="14">
        <f t="shared" si="1466"/>
        <v>111</v>
      </c>
      <c r="AM1279" s="14" t="str">
        <f t="shared" si="1428"/>
        <v>Conversamos sobre os projetos que ele esta envolvido, e ele me disse que o abbott está participando de alguns.</v>
      </c>
      <c r="AN1279" s="14" t="str">
        <f t="shared" si="1429"/>
        <v/>
      </c>
      <c r="AO1279" s="14" t="str">
        <f t="shared" si="1430"/>
        <v/>
      </c>
      <c r="AP1279" s="14" t="str">
        <f t="shared" si="1431"/>
        <v/>
      </c>
      <c r="AQ1279" s="14" t="str">
        <f t="shared" si="1432"/>
        <v/>
      </c>
      <c r="AR1279" s="14" t="str">
        <f t="shared" si="1433"/>
        <v/>
      </c>
    </row>
    <row r="1280" spans="1:44" x14ac:dyDescent="0.25">
      <c r="A1280">
        <v>1</v>
      </c>
      <c r="B1280" t="s">
        <v>28</v>
      </c>
      <c r="C1280">
        <v>391101</v>
      </c>
      <c r="D1280" s="40">
        <v>41368.395833333299</v>
      </c>
      <c r="E1280" s="40">
        <v>41368.816666666702</v>
      </c>
      <c r="F1280" s="40">
        <v>41369.6159722222</v>
      </c>
      <c r="G1280" t="s">
        <v>110</v>
      </c>
      <c r="H1280">
        <v>60000016840211</v>
      </c>
      <c r="J1280" t="s">
        <v>705</v>
      </c>
      <c r="M1280" t="s">
        <v>33</v>
      </c>
      <c r="N1280">
        <v>60000015461254</v>
      </c>
      <c r="O1280">
        <v>60000016462695</v>
      </c>
      <c r="P1280">
        <v>140245000000254</v>
      </c>
      <c r="R1280" t="s">
        <v>34</v>
      </c>
      <c r="S1280" t="s">
        <v>35</v>
      </c>
      <c r="W1280" t="s">
        <v>37</v>
      </c>
      <c r="AC1280" t="s">
        <v>706</v>
      </c>
      <c r="AD1280" t="s">
        <v>1441</v>
      </c>
      <c r="AE1280" s="14" t="str">
        <f t="shared" si="1396"/>
        <v>Conversamos sobre o Kaletra como primeira opção do consenso.</v>
      </c>
      <c r="AF1280" s="14" t="str">
        <f t="shared" si="1406"/>
        <v>Conversamos sobre o Kaletra como primeira opção do consenso.</v>
      </c>
      <c r="AG1280" s="14">
        <f t="shared" si="1407"/>
        <v>1</v>
      </c>
      <c r="AH1280" s="14">
        <f t="shared" ref="AH1280:AL1280" si="1467">IFERROR(FIND("#",$AF1280,AG1280+1),LEN($AF1280)+1)</f>
        <v>61</v>
      </c>
      <c r="AI1280" s="14">
        <f t="shared" si="1467"/>
        <v>61</v>
      </c>
      <c r="AJ1280" s="14">
        <f t="shared" si="1467"/>
        <v>61</v>
      </c>
      <c r="AK1280" s="14">
        <f t="shared" si="1467"/>
        <v>61</v>
      </c>
      <c r="AL1280" s="14">
        <f t="shared" si="1467"/>
        <v>61</v>
      </c>
      <c r="AM1280" s="14" t="str">
        <f t="shared" si="1428"/>
        <v>Conversamos sobre o Kaletra como primeira opção do consenso.</v>
      </c>
      <c r="AN1280" s="14" t="str">
        <f t="shared" si="1429"/>
        <v/>
      </c>
      <c r="AO1280" s="14" t="str">
        <f t="shared" si="1430"/>
        <v/>
      </c>
      <c r="AP1280" s="14" t="str">
        <f t="shared" si="1431"/>
        <v/>
      </c>
      <c r="AQ1280" s="14" t="str">
        <f t="shared" si="1432"/>
        <v/>
      </c>
      <c r="AR1280" s="14" t="str">
        <f t="shared" si="1433"/>
        <v/>
      </c>
    </row>
    <row r="1281" spans="1:44" x14ac:dyDescent="0.25">
      <c r="A1281">
        <v>1</v>
      </c>
      <c r="B1281" t="s">
        <v>28</v>
      </c>
      <c r="C1281">
        <v>391101</v>
      </c>
      <c r="D1281" s="40">
        <v>41367.708333333299</v>
      </c>
      <c r="E1281" s="40">
        <v>41368.788888888899</v>
      </c>
      <c r="F1281" s="40">
        <v>41369.6159722222</v>
      </c>
      <c r="G1281" t="s">
        <v>29</v>
      </c>
      <c r="H1281">
        <v>60000017155462</v>
      </c>
      <c r="I1281" t="s">
        <v>707</v>
      </c>
      <c r="J1281" t="s">
        <v>708</v>
      </c>
      <c r="K1281" t="s">
        <v>41</v>
      </c>
      <c r="L1281">
        <v>6</v>
      </c>
      <c r="M1281" t="s">
        <v>33</v>
      </c>
      <c r="N1281">
        <v>60000015461254</v>
      </c>
      <c r="O1281">
        <v>60000016462695</v>
      </c>
      <c r="P1281">
        <v>140245000000180</v>
      </c>
      <c r="R1281" t="s">
        <v>34</v>
      </c>
      <c r="S1281" t="s">
        <v>35</v>
      </c>
      <c r="T1281" t="s">
        <v>36</v>
      </c>
      <c r="W1281" t="s">
        <v>37</v>
      </c>
      <c r="AC1281" t="s">
        <v>709</v>
      </c>
      <c r="AD1281" t="s">
        <v>1441</v>
      </c>
      <c r="AE1281" s="14" t="str">
        <f t="shared" si="1396"/>
        <v>Conversamos sobre o problema de utorizacao da gerência do CTR para o evento Athus, e ela disse que nao está com boas esperanças.</v>
      </c>
      <c r="AF1281" s="14" t="str">
        <f t="shared" si="1406"/>
        <v>Conversamos sobre o problema de utorizacao da gerência do CTR para o evento Athus, e ela disse que nao está com boas esperanças.</v>
      </c>
      <c r="AG1281" s="14">
        <f t="shared" si="1407"/>
        <v>1</v>
      </c>
      <c r="AH1281" s="14">
        <f t="shared" ref="AH1281:AL1281" si="1468">IFERROR(FIND("#",$AF1281,AG1281+1),LEN($AF1281)+1)</f>
        <v>129</v>
      </c>
      <c r="AI1281" s="14">
        <f t="shared" si="1468"/>
        <v>129</v>
      </c>
      <c r="AJ1281" s="14">
        <f t="shared" si="1468"/>
        <v>129</v>
      </c>
      <c r="AK1281" s="14">
        <f t="shared" si="1468"/>
        <v>129</v>
      </c>
      <c r="AL1281" s="14">
        <f t="shared" si="1468"/>
        <v>129</v>
      </c>
      <c r="AM1281" s="14" t="str">
        <f t="shared" si="1428"/>
        <v>Conversamos sobre o problema de utorizacao da gerência do CTR para o evento Athus, e ela disse que nao está com boas esperanças.</v>
      </c>
      <c r="AN1281" s="14" t="str">
        <f t="shared" si="1429"/>
        <v/>
      </c>
      <c r="AO1281" s="14" t="str">
        <f t="shared" si="1430"/>
        <v/>
      </c>
      <c r="AP1281" s="14" t="str">
        <f t="shared" si="1431"/>
        <v/>
      </c>
      <c r="AQ1281" s="14" t="str">
        <f t="shared" si="1432"/>
        <v/>
      </c>
      <c r="AR1281" s="14" t="str">
        <f t="shared" si="1433"/>
        <v/>
      </c>
    </row>
    <row r="1282" spans="1:44" x14ac:dyDescent="0.25">
      <c r="A1282">
        <v>1</v>
      </c>
      <c r="B1282" t="s">
        <v>28</v>
      </c>
      <c r="C1282">
        <v>391101</v>
      </c>
      <c r="D1282" s="40">
        <v>41367.670138888898</v>
      </c>
      <c r="E1282" s="40">
        <v>41368.824305555601</v>
      </c>
      <c r="F1282" s="40">
        <v>41369.6159722222</v>
      </c>
      <c r="G1282" t="s">
        <v>110</v>
      </c>
      <c r="H1282">
        <v>60000016841157</v>
      </c>
      <c r="J1282" t="s">
        <v>710</v>
      </c>
      <c r="M1282" t="s">
        <v>33</v>
      </c>
      <c r="N1282">
        <v>60000015461254</v>
      </c>
      <c r="O1282">
        <v>60000016462695</v>
      </c>
      <c r="P1282">
        <v>140245000000278</v>
      </c>
      <c r="R1282" t="s">
        <v>34</v>
      </c>
      <c r="S1282" t="s">
        <v>35</v>
      </c>
      <c r="W1282" t="s">
        <v>37</v>
      </c>
      <c r="AC1282" t="s">
        <v>711</v>
      </c>
      <c r="AD1282" t="s">
        <v>1441</v>
      </c>
      <c r="AE1282" s="14" t="str">
        <f t="shared" ref="AE1282:AE1345" si="1469">SUBSTITUTE(AC1282,"# ","#")</f>
        <v>Conversamos sobre o consenso, com foco no Kaletra como ip preferencial do consenso.</v>
      </c>
      <c r="AF1282" s="14" t="str">
        <f t="shared" si="1406"/>
        <v>Conversamos sobre o consenso, com foco no Kaletra como ip preferencial do consenso.</v>
      </c>
      <c r="AG1282" s="14">
        <f t="shared" si="1407"/>
        <v>1</v>
      </c>
      <c r="AH1282" s="14">
        <f t="shared" ref="AH1282:AL1282" si="1470">IFERROR(FIND("#",$AF1282,AG1282+1),LEN($AF1282)+1)</f>
        <v>84</v>
      </c>
      <c r="AI1282" s="14">
        <f t="shared" si="1470"/>
        <v>84</v>
      </c>
      <c r="AJ1282" s="14">
        <f t="shared" si="1470"/>
        <v>84</v>
      </c>
      <c r="AK1282" s="14">
        <f t="shared" si="1470"/>
        <v>84</v>
      </c>
      <c r="AL1282" s="14">
        <f t="shared" si="1470"/>
        <v>84</v>
      </c>
      <c r="AM1282" s="14" t="str">
        <f t="shared" si="1428"/>
        <v>Conversamos sobre o consenso, com foco no Kaletra como ip preferencial do consenso.</v>
      </c>
      <c r="AN1282" s="14" t="str">
        <f t="shared" si="1429"/>
        <v/>
      </c>
      <c r="AO1282" s="14" t="str">
        <f t="shared" si="1430"/>
        <v/>
      </c>
      <c r="AP1282" s="14" t="str">
        <f t="shared" si="1431"/>
        <v/>
      </c>
      <c r="AQ1282" s="14" t="str">
        <f t="shared" si="1432"/>
        <v/>
      </c>
      <c r="AR1282" s="14" t="str">
        <f t="shared" si="1433"/>
        <v/>
      </c>
    </row>
    <row r="1283" spans="1:44" x14ac:dyDescent="0.25">
      <c r="A1283">
        <v>1</v>
      </c>
      <c r="B1283" t="s">
        <v>28</v>
      </c>
      <c r="C1283">
        <v>391101</v>
      </c>
      <c r="D1283" s="40">
        <v>41367.642361111102</v>
      </c>
      <c r="E1283" s="40">
        <v>41368.793055555601</v>
      </c>
      <c r="F1283" s="40">
        <v>41369.6159722222</v>
      </c>
      <c r="G1283" t="s">
        <v>29</v>
      </c>
      <c r="H1283">
        <v>60000012416775</v>
      </c>
      <c r="I1283" t="s">
        <v>712</v>
      </c>
      <c r="J1283" t="s">
        <v>713</v>
      </c>
      <c r="K1283" t="s">
        <v>41</v>
      </c>
      <c r="L1283">
        <v>4</v>
      </c>
      <c r="M1283" t="s">
        <v>33</v>
      </c>
      <c r="N1283">
        <v>60000015461254</v>
      </c>
      <c r="O1283">
        <v>60000016462695</v>
      </c>
      <c r="P1283">
        <v>140245000000189</v>
      </c>
      <c r="R1283" t="s">
        <v>34</v>
      </c>
      <c r="S1283" t="s">
        <v>35</v>
      </c>
      <c r="T1283" t="s">
        <v>36</v>
      </c>
      <c r="W1283" t="s">
        <v>37</v>
      </c>
      <c r="AC1283" t="s">
        <v>714</v>
      </c>
      <c r="AD1283" t="s">
        <v>1441</v>
      </c>
      <c r="AE1283" s="14" t="str">
        <f t="shared" si="1469"/>
        <v>Visita muito rápida, ela me ouviu, mas nao participou, estava de saída.</v>
      </c>
      <c r="AF1283" s="14" t="str">
        <f t="shared" si="1406"/>
        <v>Visita muito rápida, ela me ouviu, mas nao participou, estava de saída.</v>
      </c>
      <c r="AG1283" s="14">
        <f t="shared" si="1407"/>
        <v>1</v>
      </c>
      <c r="AH1283" s="14">
        <f t="shared" ref="AH1283:AL1283" si="1471">IFERROR(FIND("#",$AF1283,AG1283+1),LEN($AF1283)+1)</f>
        <v>72</v>
      </c>
      <c r="AI1283" s="14">
        <f t="shared" si="1471"/>
        <v>72</v>
      </c>
      <c r="AJ1283" s="14">
        <f t="shared" si="1471"/>
        <v>72</v>
      </c>
      <c r="AK1283" s="14">
        <f t="shared" si="1471"/>
        <v>72</v>
      </c>
      <c r="AL1283" s="14">
        <f t="shared" si="1471"/>
        <v>72</v>
      </c>
      <c r="AM1283" s="14" t="str">
        <f t="shared" si="1428"/>
        <v>Visita muito rápida, ela me ouviu, mas nao participou, estava de saída.</v>
      </c>
      <c r="AN1283" s="14" t="str">
        <f t="shared" si="1429"/>
        <v/>
      </c>
      <c r="AO1283" s="14" t="str">
        <f t="shared" si="1430"/>
        <v/>
      </c>
      <c r="AP1283" s="14" t="str">
        <f t="shared" si="1431"/>
        <v/>
      </c>
      <c r="AQ1283" s="14" t="str">
        <f t="shared" si="1432"/>
        <v/>
      </c>
      <c r="AR1283" s="14" t="str">
        <f t="shared" si="1433"/>
        <v/>
      </c>
    </row>
    <row r="1284" spans="1:44" x14ac:dyDescent="0.25">
      <c r="A1284">
        <v>1</v>
      </c>
      <c r="B1284" t="s">
        <v>28</v>
      </c>
      <c r="C1284">
        <v>391101</v>
      </c>
      <c r="D1284" s="40">
        <v>41367.614583333299</v>
      </c>
      <c r="E1284" s="40">
        <v>41368.785416666702</v>
      </c>
      <c r="F1284" s="40">
        <v>41369.6159722222</v>
      </c>
      <c r="G1284" t="s">
        <v>29</v>
      </c>
      <c r="H1284">
        <v>60000012340567</v>
      </c>
      <c r="I1284" t="s">
        <v>715</v>
      </c>
      <c r="J1284" t="s">
        <v>716</v>
      </c>
      <c r="K1284" t="s">
        <v>238</v>
      </c>
      <c r="L1284">
        <v>3</v>
      </c>
      <c r="M1284" t="s">
        <v>33</v>
      </c>
      <c r="N1284">
        <v>60000015461254</v>
      </c>
      <c r="O1284">
        <v>60000016462695</v>
      </c>
      <c r="P1284">
        <v>140245000000171</v>
      </c>
      <c r="R1284" t="s">
        <v>34</v>
      </c>
      <c r="S1284" t="s">
        <v>35</v>
      </c>
      <c r="T1284" t="s">
        <v>36</v>
      </c>
      <c r="W1284" t="s">
        <v>176</v>
      </c>
      <c r="AC1284" t="s">
        <v>717</v>
      </c>
      <c r="AD1284" t="s">
        <v>1441</v>
      </c>
      <c r="AE1284" s="14" t="str">
        <f t="shared" si="1469"/>
        <v>Conversamos sobre o Kaletra infantilE como ele é importante para a que as crianças cheguem na idade adulta com um bom perfil de terapia.</v>
      </c>
      <c r="AF1284" s="14" t="str">
        <f t="shared" si="1406"/>
        <v>Conversamos sobre o Kaletra infantilE como ele é importante para a que as crianças cheguem na idade adulta com um bom perfil de terapia.</v>
      </c>
      <c r="AG1284" s="14">
        <f t="shared" si="1407"/>
        <v>1</v>
      </c>
      <c r="AH1284" s="14">
        <f t="shared" ref="AH1284:AL1284" si="1472">IFERROR(FIND("#",$AF1284,AG1284+1),LEN($AF1284)+1)</f>
        <v>137</v>
      </c>
      <c r="AI1284" s="14">
        <f t="shared" si="1472"/>
        <v>137</v>
      </c>
      <c r="AJ1284" s="14">
        <f t="shared" si="1472"/>
        <v>137</v>
      </c>
      <c r="AK1284" s="14">
        <f t="shared" si="1472"/>
        <v>137</v>
      </c>
      <c r="AL1284" s="14">
        <f t="shared" si="1472"/>
        <v>137</v>
      </c>
      <c r="AM1284" s="14" t="str">
        <f t="shared" si="1428"/>
        <v>Conversamos sobre o Kaletra infantilE como ele é importante para a que as crianças cheguem na idade adulta com um bom perfil de terapia.</v>
      </c>
      <c r="AN1284" s="14" t="str">
        <f t="shared" si="1429"/>
        <v/>
      </c>
      <c r="AO1284" s="14" t="str">
        <f t="shared" si="1430"/>
        <v/>
      </c>
      <c r="AP1284" s="14" t="str">
        <f t="shared" si="1431"/>
        <v/>
      </c>
      <c r="AQ1284" s="14" t="str">
        <f t="shared" si="1432"/>
        <v/>
      </c>
      <c r="AR1284" s="14" t="str">
        <f t="shared" si="1433"/>
        <v/>
      </c>
    </row>
    <row r="1285" spans="1:44" x14ac:dyDescent="0.25">
      <c r="A1285">
        <v>1</v>
      </c>
      <c r="B1285" t="s">
        <v>28</v>
      </c>
      <c r="C1285">
        <v>391101</v>
      </c>
      <c r="D1285" s="40">
        <v>41367.472222222197</v>
      </c>
      <c r="E1285" s="40">
        <v>41368.7680555556</v>
      </c>
      <c r="F1285" s="40">
        <v>41369.6159722222</v>
      </c>
      <c r="G1285" t="s">
        <v>29</v>
      </c>
      <c r="H1285">
        <v>60000012383491</v>
      </c>
      <c r="I1285" t="s">
        <v>718</v>
      </c>
      <c r="J1285" t="s">
        <v>719</v>
      </c>
      <c r="K1285" t="s">
        <v>238</v>
      </c>
      <c r="L1285">
        <v>3</v>
      </c>
      <c r="M1285" t="s">
        <v>33</v>
      </c>
      <c r="N1285">
        <v>60000015461254</v>
      </c>
      <c r="O1285">
        <v>60000016462695</v>
      </c>
      <c r="P1285">
        <v>140245000000153</v>
      </c>
      <c r="R1285" t="s">
        <v>34</v>
      </c>
      <c r="S1285" t="s">
        <v>35</v>
      </c>
      <c r="T1285" t="s">
        <v>36</v>
      </c>
      <c r="W1285" t="s">
        <v>37</v>
      </c>
      <c r="AC1285" t="s">
        <v>720</v>
      </c>
      <c r="AD1285" t="s">
        <v>1441</v>
      </c>
      <c r="AE1285" s="14" t="str">
        <f t="shared" si="1469"/>
        <v>Conversamos sobre a posologia do Kaletra comprimido pediátrico,ele queria massacrar o comprimido, eu disse a ele que isso nao pode ser feito, pois mudaria a biodisponibilizade dele.</v>
      </c>
      <c r="AF1285" s="14" t="str">
        <f t="shared" si="1406"/>
        <v>Conversamos sobre a posologia do Kaletra comprimido pediátrico,ele queria massacrar o comprimido, eu disse a ele que isso nao pode ser feito, pois mudaria a biodisponibilizade dele.</v>
      </c>
      <c r="AG1285" s="14">
        <f t="shared" si="1407"/>
        <v>1</v>
      </c>
      <c r="AH1285" s="14">
        <f t="shared" ref="AH1285:AL1285" si="1473">IFERROR(FIND("#",$AF1285,AG1285+1),LEN($AF1285)+1)</f>
        <v>182</v>
      </c>
      <c r="AI1285" s="14">
        <f t="shared" si="1473"/>
        <v>182</v>
      </c>
      <c r="AJ1285" s="14">
        <f t="shared" si="1473"/>
        <v>182</v>
      </c>
      <c r="AK1285" s="14">
        <f t="shared" si="1473"/>
        <v>182</v>
      </c>
      <c r="AL1285" s="14">
        <f t="shared" si="1473"/>
        <v>182</v>
      </c>
      <c r="AM1285" s="14" t="str">
        <f t="shared" si="1428"/>
        <v>Conversamos sobre a posologia do Kaletra comprimido pediátrico,ele queria massacrar o comprimido, eu disse a ele que isso nao pode ser feito, pois mudaria a biodisponibilizade dele.</v>
      </c>
      <c r="AN1285" s="14" t="str">
        <f t="shared" si="1429"/>
        <v/>
      </c>
      <c r="AO1285" s="14" t="str">
        <f t="shared" si="1430"/>
        <v/>
      </c>
      <c r="AP1285" s="14" t="str">
        <f t="shared" si="1431"/>
        <v/>
      </c>
      <c r="AQ1285" s="14" t="str">
        <f t="shared" si="1432"/>
        <v/>
      </c>
      <c r="AR1285" s="14" t="str">
        <f t="shared" si="1433"/>
        <v/>
      </c>
    </row>
    <row r="1286" spans="1:44" x14ac:dyDescent="0.25">
      <c r="A1286">
        <v>1</v>
      </c>
      <c r="B1286" t="s">
        <v>28</v>
      </c>
      <c r="C1286">
        <v>391101</v>
      </c>
      <c r="D1286" s="40">
        <v>41367.451388888898</v>
      </c>
      <c r="E1286" s="40">
        <v>41368.773611111101</v>
      </c>
      <c r="F1286" s="40">
        <v>41369.6159722222</v>
      </c>
      <c r="G1286" t="s">
        <v>29</v>
      </c>
      <c r="H1286">
        <v>60000012580599</v>
      </c>
      <c r="I1286" t="s">
        <v>721</v>
      </c>
      <c r="J1286" t="s">
        <v>722</v>
      </c>
      <c r="K1286" t="s">
        <v>41</v>
      </c>
      <c r="L1286">
        <v>4</v>
      </c>
      <c r="M1286" t="s">
        <v>33</v>
      </c>
      <c r="N1286">
        <v>60000015461254</v>
      </c>
      <c r="O1286">
        <v>60000016462695</v>
      </c>
      <c r="P1286">
        <v>140245000000162</v>
      </c>
      <c r="R1286" t="s">
        <v>34</v>
      </c>
      <c r="S1286" t="s">
        <v>35</v>
      </c>
      <c r="T1286" t="s">
        <v>36</v>
      </c>
      <c r="W1286" t="s">
        <v>37</v>
      </c>
      <c r="AC1286" t="s">
        <v>723</v>
      </c>
      <c r="AD1286" t="s">
        <v>1441</v>
      </c>
      <c r="AE1286" s="14" t="str">
        <f t="shared" si="1469"/>
        <v>Conversamos sobre o sua participação no evento Athus e ela confirmou que ira</v>
      </c>
      <c r="AF1286" s="14" t="str">
        <f t="shared" si="1406"/>
        <v>Conversamos sobre o sua participação no evento Athus e ela confirmou que ira</v>
      </c>
      <c r="AG1286" s="14">
        <f t="shared" si="1407"/>
        <v>1</v>
      </c>
      <c r="AH1286" s="14">
        <f t="shared" ref="AH1286:AL1286" si="1474">IFERROR(FIND("#",$AF1286,AG1286+1),LEN($AF1286)+1)</f>
        <v>77</v>
      </c>
      <c r="AI1286" s="14">
        <f t="shared" si="1474"/>
        <v>77</v>
      </c>
      <c r="AJ1286" s="14">
        <f t="shared" si="1474"/>
        <v>77</v>
      </c>
      <c r="AK1286" s="14">
        <f t="shared" si="1474"/>
        <v>77</v>
      </c>
      <c r="AL1286" s="14">
        <f t="shared" si="1474"/>
        <v>77</v>
      </c>
      <c r="AM1286" s="14" t="str">
        <f t="shared" si="1428"/>
        <v>Conversamos sobre o sua participação no evento Athus e ela confirmou que ira</v>
      </c>
      <c r="AN1286" s="14" t="str">
        <f t="shared" si="1429"/>
        <v/>
      </c>
      <c r="AO1286" s="14" t="str">
        <f t="shared" si="1430"/>
        <v/>
      </c>
      <c r="AP1286" s="14" t="str">
        <f t="shared" si="1431"/>
        <v/>
      </c>
      <c r="AQ1286" s="14" t="str">
        <f t="shared" si="1432"/>
        <v/>
      </c>
      <c r="AR1286" s="14" t="str">
        <f t="shared" si="1433"/>
        <v/>
      </c>
    </row>
    <row r="1287" spans="1:44" x14ac:dyDescent="0.25">
      <c r="A1287">
        <v>1</v>
      </c>
      <c r="B1287" t="s">
        <v>28</v>
      </c>
      <c r="C1287">
        <v>391101</v>
      </c>
      <c r="D1287" s="40">
        <v>41367.444444444402</v>
      </c>
      <c r="E1287" s="40">
        <v>41368.822916666701</v>
      </c>
      <c r="F1287" s="40">
        <v>41369.6159722222</v>
      </c>
      <c r="G1287" t="s">
        <v>110</v>
      </c>
      <c r="H1287">
        <v>60000016840037</v>
      </c>
      <c r="J1287" t="s">
        <v>724</v>
      </c>
      <c r="M1287" t="s">
        <v>33</v>
      </c>
      <c r="N1287">
        <v>60000015461254</v>
      </c>
      <c r="O1287">
        <v>60000016462695</v>
      </c>
      <c r="P1287">
        <v>140245000000270</v>
      </c>
      <c r="R1287" t="s">
        <v>34</v>
      </c>
      <c r="S1287" t="s">
        <v>35</v>
      </c>
      <c r="W1287" t="s">
        <v>37</v>
      </c>
      <c r="AC1287" t="s">
        <v>725</v>
      </c>
      <c r="AD1287" t="s">
        <v>1441</v>
      </c>
      <c r="AE1287" s="14" t="str">
        <f t="shared" si="1469"/>
        <v>Conversamos sobre o Kaletra como primeira escolha do consenso brasileiro</v>
      </c>
      <c r="AF1287" s="14" t="str">
        <f t="shared" si="1406"/>
        <v>Conversamos sobre o Kaletra como primeira escolha do consenso brasileiro</v>
      </c>
      <c r="AG1287" s="14">
        <f t="shared" si="1407"/>
        <v>1</v>
      </c>
      <c r="AH1287" s="14">
        <f t="shared" ref="AH1287:AL1287" si="1475">IFERROR(FIND("#",$AF1287,AG1287+1),LEN($AF1287)+1)</f>
        <v>73</v>
      </c>
      <c r="AI1287" s="14">
        <f t="shared" si="1475"/>
        <v>73</v>
      </c>
      <c r="AJ1287" s="14">
        <f t="shared" si="1475"/>
        <v>73</v>
      </c>
      <c r="AK1287" s="14">
        <f t="shared" si="1475"/>
        <v>73</v>
      </c>
      <c r="AL1287" s="14">
        <f t="shared" si="1475"/>
        <v>73</v>
      </c>
      <c r="AM1287" s="14" t="str">
        <f t="shared" si="1428"/>
        <v>Conversamos sobre o Kaletra como primeira escolha do consenso brasileiro</v>
      </c>
      <c r="AN1287" s="14" t="str">
        <f t="shared" si="1429"/>
        <v/>
      </c>
      <c r="AO1287" s="14" t="str">
        <f t="shared" si="1430"/>
        <v/>
      </c>
      <c r="AP1287" s="14" t="str">
        <f t="shared" si="1431"/>
        <v/>
      </c>
      <c r="AQ1287" s="14" t="str">
        <f t="shared" si="1432"/>
        <v/>
      </c>
      <c r="AR1287" s="14" t="str">
        <f t="shared" si="1433"/>
        <v/>
      </c>
    </row>
    <row r="1288" spans="1:44" x14ac:dyDescent="0.25">
      <c r="A1288">
        <v>1</v>
      </c>
      <c r="B1288" t="s">
        <v>28</v>
      </c>
      <c r="C1288">
        <v>391101</v>
      </c>
      <c r="D1288" s="40">
        <v>41367.427083333299</v>
      </c>
      <c r="E1288" s="40">
        <v>41368.763888888898</v>
      </c>
      <c r="F1288" s="40">
        <v>41369.6159722222</v>
      </c>
      <c r="G1288" t="s">
        <v>29</v>
      </c>
      <c r="H1288">
        <v>60000012388859</v>
      </c>
      <c r="I1288" t="s">
        <v>726</v>
      </c>
      <c r="J1288" t="s">
        <v>727</v>
      </c>
      <c r="K1288" t="s">
        <v>238</v>
      </c>
      <c r="L1288">
        <v>3</v>
      </c>
      <c r="M1288" t="s">
        <v>33</v>
      </c>
      <c r="N1288">
        <v>60000015461254</v>
      </c>
      <c r="O1288">
        <v>60000016462695</v>
      </c>
      <c r="P1288">
        <v>140245000000144</v>
      </c>
      <c r="R1288" t="s">
        <v>34</v>
      </c>
      <c r="S1288" t="s">
        <v>35</v>
      </c>
      <c r="T1288" t="s">
        <v>36</v>
      </c>
      <c r="W1288" t="s">
        <v>176</v>
      </c>
      <c r="AC1288" t="s">
        <v>728</v>
      </c>
      <c r="AD1288" t="s">
        <v>1441</v>
      </c>
      <c r="AE1288" s="14" t="str">
        <f t="shared" si="1469"/>
        <v>Conversamos sobre a falta do Kaletra infantil, e pontuei que oAbbott não teve nada a ver com o episódio.</v>
      </c>
      <c r="AF1288" s="14" t="str">
        <f t="shared" si="1406"/>
        <v>Conversamos sobre a falta do Kaletra infantil, e pontuei que oAbbott não teve nada a ver com o episódio.</v>
      </c>
      <c r="AG1288" s="14">
        <f t="shared" si="1407"/>
        <v>1</v>
      </c>
      <c r="AH1288" s="14">
        <f t="shared" ref="AH1288:AL1288" si="1476">IFERROR(FIND("#",$AF1288,AG1288+1),LEN($AF1288)+1)</f>
        <v>105</v>
      </c>
      <c r="AI1288" s="14">
        <f t="shared" si="1476"/>
        <v>105</v>
      </c>
      <c r="AJ1288" s="14">
        <f t="shared" si="1476"/>
        <v>105</v>
      </c>
      <c r="AK1288" s="14">
        <f t="shared" si="1476"/>
        <v>105</v>
      </c>
      <c r="AL1288" s="14">
        <f t="shared" si="1476"/>
        <v>105</v>
      </c>
      <c r="AM1288" s="14" t="str">
        <f t="shared" si="1428"/>
        <v>Conversamos sobre a falta do Kaletra infantil, e pontuei que oAbbott não teve nada a ver com o episódio.</v>
      </c>
      <c r="AN1288" s="14" t="str">
        <f t="shared" si="1429"/>
        <v/>
      </c>
      <c r="AO1288" s="14" t="str">
        <f t="shared" si="1430"/>
        <v/>
      </c>
      <c r="AP1288" s="14" t="str">
        <f t="shared" si="1431"/>
        <v/>
      </c>
      <c r="AQ1288" s="14" t="str">
        <f t="shared" si="1432"/>
        <v/>
      </c>
      <c r="AR1288" s="14" t="str">
        <f t="shared" si="1433"/>
        <v/>
      </c>
    </row>
    <row r="1289" spans="1:44" x14ac:dyDescent="0.25">
      <c r="A1289">
        <v>1</v>
      </c>
      <c r="B1289" t="s">
        <v>28</v>
      </c>
      <c r="C1289">
        <v>391101</v>
      </c>
      <c r="D1289" s="40">
        <v>41367.392361111102</v>
      </c>
      <c r="E1289" s="40">
        <v>41368.761111111096</v>
      </c>
      <c r="F1289" s="40">
        <v>41369.6159722222</v>
      </c>
      <c r="G1289" t="s">
        <v>29</v>
      </c>
      <c r="H1289">
        <v>60000012249051</v>
      </c>
      <c r="I1289" t="s">
        <v>729</v>
      </c>
      <c r="J1289" t="s">
        <v>730</v>
      </c>
      <c r="K1289" t="s">
        <v>32</v>
      </c>
      <c r="L1289">
        <v>6</v>
      </c>
      <c r="M1289" t="s">
        <v>33</v>
      </c>
      <c r="N1289">
        <v>60000015461254</v>
      </c>
      <c r="O1289">
        <v>60000016462695</v>
      </c>
      <c r="P1289">
        <v>140245000000135</v>
      </c>
      <c r="R1289" t="s">
        <v>34</v>
      </c>
      <c r="S1289" t="s">
        <v>35</v>
      </c>
      <c r="T1289" t="s">
        <v>36</v>
      </c>
      <c r="W1289" t="s">
        <v>37</v>
      </c>
      <c r="AC1289" t="s">
        <v>731</v>
      </c>
      <c r="AD1289" t="s">
        <v>1441</v>
      </c>
      <c r="AE1289" s="14" t="str">
        <f t="shared" si="1469"/>
        <v>Conversamos sobre o serviço de HIV de sete lagoas e ele disse que devera aumentar seus dias nesta cidade.</v>
      </c>
      <c r="AF1289" s="14" t="str">
        <f t="shared" si="1406"/>
        <v>Conversamos sobre o serviço de HIV de sete lagoas e ele disse que devera aumentar seus dias nesta cidade.</v>
      </c>
      <c r="AG1289" s="14">
        <f t="shared" si="1407"/>
        <v>1</v>
      </c>
      <c r="AH1289" s="14">
        <f t="shared" ref="AH1289:AL1289" si="1477">IFERROR(FIND("#",$AF1289,AG1289+1),LEN($AF1289)+1)</f>
        <v>106</v>
      </c>
      <c r="AI1289" s="14">
        <f t="shared" si="1477"/>
        <v>106</v>
      </c>
      <c r="AJ1289" s="14">
        <f t="shared" si="1477"/>
        <v>106</v>
      </c>
      <c r="AK1289" s="14">
        <f t="shared" si="1477"/>
        <v>106</v>
      </c>
      <c r="AL1289" s="14">
        <f t="shared" si="1477"/>
        <v>106</v>
      </c>
      <c r="AM1289" s="14" t="str">
        <f t="shared" si="1428"/>
        <v>Conversamos sobre o serviço de HIV de sete lagoas e ele disse que devera aumentar seus dias nesta cidade.</v>
      </c>
      <c r="AN1289" s="14" t="str">
        <f t="shared" si="1429"/>
        <v/>
      </c>
      <c r="AO1289" s="14" t="str">
        <f t="shared" si="1430"/>
        <v/>
      </c>
      <c r="AP1289" s="14" t="str">
        <f t="shared" si="1431"/>
        <v/>
      </c>
      <c r="AQ1289" s="14" t="str">
        <f t="shared" si="1432"/>
        <v/>
      </c>
      <c r="AR1289" s="14" t="str">
        <f t="shared" si="1433"/>
        <v/>
      </c>
    </row>
    <row r="1290" spans="1:44" x14ac:dyDescent="0.25">
      <c r="A1290">
        <v>1</v>
      </c>
      <c r="B1290" t="s">
        <v>28</v>
      </c>
      <c r="C1290">
        <v>391101</v>
      </c>
      <c r="D1290" s="40">
        <v>41366.806250000001</v>
      </c>
      <c r="E1290" s="40">
        <v>41366.807638888902</v>
      </c>
      <c r="F1290" s="40">
        <v>41369.6159722222</v>
      </c>
      <c r="G1290" t="s">
        <v>29</v>
      </c>
      <c r="H1290">
        <v>60000012470443</v>
      </c>
      <c r="I1290" t="s">
        <v>732</v>
      </c>
      <c r="J1290" t="s">
        <v>733</v>
      </c>
      <c r="K1290" t="s">
        <v>32</v>
      </c>
      <c r="L1290">
        <v>3</v>
      </c>
      <c r="M1290" t="s">
        <v>33</v>
      </c>
      <c r="N1290">
        <v>60000015461254</v>
      </c>
      <c r="O1290">
        <v>60000016462695</v>
      </c>
      <c r="P1290">
        <v>140245000000046</v>
      </c>
      <c r="R1290" t="s">
        <v>34</v>
      </c>
      <c r="S1290" t="s">
        <v>35</v>
      </c>
      <c r="T1290" t="s">
        <v>36</v>
      </c>
      <c r="W1290" t="s">
        <v>37</v>
      </c>
      <c r="AC1290" t="s">
        <v>734</v>
      </c>
      <c r="AD1290" t="s">
        <v>1441</v>
      </c>
      <c r="AE1290" s="14" t="str">
        <f t="shared" si="1469"/>
        <v>Visita muito rápida, ele nao deu muita atenção, pois estava com seus alunos.</v>
      </c>
      <c r="AF1290" s="14" t="str">
        <f t="shared" si="1406"/>
        <v>Visita muito rápida, ele nao deu muita atenção, pois estava com seus alunos.</v>
      </c>
      <c r="AG1290" s="14">
        <f t="shared" si="1407"/>
        <v>1</v>
      </c>
      <c r="AH1290" s="14">
        <f t="shared" ref="AH1290:AL1290" si="1478">IFERROR(FIND("#",$AF1290,AG1290+1),LEN($AF1290)+1)</f>
        <v>77</v>
      </c>
      <c r="AI1290" s="14">
        <f t="shared" si="1478"/>
        <v>77</v>
      </c>
      <c r="AJ1290" s="14">
        <f t="shared" si="1478"/>
        <v>77</v>
      </c>
      <c r="AK1290" s="14">
        <f t="shared" si="1478"/>
        <v>77</v>
      </c>
      <c r="AL1290" s="14">
        <f t="shared" si="1478"/>
        <v>77</v>
      </c>
      <c r="AM1290" s="14" t="str">
        <f t="shared" si="1428"/>
        <v>Visita muito rápida, ele nao deu muita atenção, pois estava com seus alunos.</v>
      </c>
      <c r="AN1290" s="14" t="str">
        <f t="shared" si="1429"/>
        <v/>
      </c>
      <c r="AO1290" s="14" t="str">
        <f t="shared" si="1430"/>
        <v/>
      </c>
      <c r="AP1290" s="14" t="str">
        <f t="shared" si="1431"/>
        <v/>
      </c>
      <c r="AQ1290" s="14" t="str">
        <f t="shared" si="1432"/>
        <v/>
      </c>
      <c r="AR1290" s="14" t="str">
        <f t="shared" si="1433"/>
        <v/>
      </c>
    </row>
    <row r="1291" spans="1:44" x14ac:dyDescent="0.25">
      <c r="A1291">
        <v>1</v>
      </c>
      <c r="B1291" t="s">
        <v>28</v>
      </c>
      <c r="C1291">
        <v>391101</v>
      </c>
      <c r="D1291" s="40">
        <v>41366.7993055556</v>
      </c>
      <c r="E1291" s="40">
        <v>41366.800694444399</v>
      </c>
      <c r="F1291" s="40">
        <v>41369.6159722222</v>
      </c>
      <c r="G1291" t="s">
        <v>29</v>
      </c>
      <c r="H1291">
        <v>60000012383615</v>
      </c>
      <c r="I1291" t="s">
        <v>735</v>
      </c>
      <c r="J1291" t="s">
        <v>736</v>
      </c>
      <c r="K1291" t="s">
        <v>32</v>
      </c>
      <c r="L1291">
        <v>6</v>
      </c>
      <c r="M1291" t="s">
        <v>33</v>
      </c>
      <c r="N1291">
        <v>60000015461254</v>
      </c>
      <c r="O1291">
        <v>60000016462695</v>
      </c>
      <c r="P1291">
        <v>140245000000028</v>
      </c>
      <c r="R1291" t="s">
        <v>34</v>
      </c>
      <c r="S1291" t="s">
        <v>35</v>
      </c>
      <c r="T1291" t="s">
        <v>36</v>
      </c>
      <c r="W1291" t="s">
        <v>37</v>
      </c>
      <c r="AC1291" t="s">
        <v>737</v>
      </c>
      <c r="AD1291" t="s">
        <v>1441</v>
      </c>
      <c r="AE1291" s="14" t="str">
        <f t="shared" si="1469"/>
        <v>#MP Conversamos sobre o consenso, ele disse que este foi o melhor consenso de todos, mas esta preocupado com a sustentabilidade do programa, pois muitos pacientes novos iniciarão a TARV.</v>
      </c>
      <c r="AF1291" s="14" t="str">
        <f t="shared" ref="AF1291:AF1354" si="1479">SUBSTITUTE(AE1291,"@ ","@")</f>
        <v>#MP Conversamos sobre o consenso, ele disse que este foi o melhor consenso de todos, mas esta preocupado com a sustentabilidade do programa, pois muitos pacientes novos iniciarão a TARV.</v>
      </c>
      <c r="AG1291" s="14">
        <f t="shared" ref="AG1291:AG1354" si="1480">IFERROR(FIND("#",AF1291),1)</f>
        <v>1</v>
      </c>
      <c r="AH1291" s="14">
        <f t="shared" ref="AH1291:AL1291" si="1481">IFERROR(FIND("#",$AF1291,AG1291+1),LEN($AF1291)+1)</f>
        <v>187</v>
      </c>
      <c r="AI1291" s="14">
        <f t="shared" si="1481"/>
        <v>187</v>
      </c>
      <c r="AJ1291" s="14">
        <f t="shared" si="1481"/>
        <v>187</v>
      </c>
      <c r="AK1291" s="14">
        <f t="shared" si="1481"/>
        <v>187</v>
      </c>
      <c r="AL1291" s="14">
        <f t="shared" si="1481"/>
        <v>187</v>
      </c>
      <c r="AM1291" s="14" t="str">
        <f t="shared" si="1428"/>
        <v>#MP Conversamos sobre o consenso, ele disse que este foi o melhor consenso de todos, mas esta preocupado com a sustentabilidade do programa, pois muitos pacientes novos iniciarão a TARV.</v>
      </c>
      <c r="AN1291" s="14" t="str">
        <f t="shared" si="1429"/>
        <v/>
      </c>
      <c r="AO1291" s="14" t="str">
        <f t="shared" si="1430"/>
        <v/>
      </c>
      <c r="AP1291" s="14" t="str">
        <f t="shared" si="1431"/>
        <v/>
      </c>
      <c r="AQ1291" s="14" t="str">
        <f t="shared" si="1432"/>
        <v/>
      </c>
      <c r="AR1291" s="14" t="str">
        <f t="shared" si="1433"/>
        <v/>
      </c>
    </row>
    <row r="1292" spans="1:44" x14ac:dyDescent="0.25">
      <c r="A1292">
        <v>1</v>
      </c>
      <c r="B1292" t="s">
        <v>28</v>
      </c>
      <c r="C1292">
        <v>391101</v>
      </c>
      <c r="D1292" s="40">
        <v>41366.795833333301</v>
      </c>
      <c r="E1292" s="40">
        <v>41366.798611111102</v>
      </c>
      <c r="F1292" s="40">
        <v>41369.6159722222</v>
      </c>
      <c r="G1292" t="s">
        <v>29</v>
      </c>
      <c r="H1292">
        <v>60000012558515</v>
      </c>
      <c r="I1292" t="s">
        <v>738</v>
      </c>
      <c r="J1292" t="s">
        <v>739</v>
      </c>
      <c r="K1292" t="s">
        <v>32</v>
      </c>
      <c r="L1292">
        <v>6</v>
      </c>
      <c r="M1292" t="s">
        <v>33</v>
      </c>
      <c r="N1292">
        <v>60000015461254</v>
      </c>
      <c r="O1292">
        <v>60000016462695</v>
      </c>
      <c r="P1292">
        <v>140245000000019</v>
      </c>
      <c r="R1292" t="s">
        <v>34</v>
      </c>
      <c r="S1292" t="s">
        <v>35</v>
      </c>
      <c r="T1292" t="s">
        <v>36</v>
      </c>
      <c r="W1292" t="s">
        <v>37</v>
      </c>
      <c r="AC1292" t="s">
        <v>740</v>
      </c>
      <c r="AD1292" t="s">
        <v>1441</v>
      </c>
      <c r="AE1292" s="14" t="str">
        <f t="shared" si="1469"/>
        <v>Conversamos sobre o consenso brasileiro e ele me mostrou uma parte do consenso Americano falando sobre alteração renal do ATV.</v>
      </c>
      <c r="AF1292" s="14" t="str">
        <f t="shared" si="1479"/>
        <v>Conversamos sobre o consenso brasileiro e ele me mostrou uma parte do consenso Americano falando sobre alteração renal do ATV.</v>
      </c>
      <c r="AG1292" s="14">
        <f t="shared" si="1480"/>
        <v>1</v>
      </c>
      <c r="AH1292" s="14">
        <f t="shared" ref="AH1292:AL1292" si="1482">IFERROR(FIND("#",$AF1292,AG1292+1),LEN($AF1292)+1)</f>
        <v>127</v>
      </c>
      <c r="AI1292" s="14">
        <f t="shared" si="1482"/>
        <v>127</v>
      </c>
      <c r="AJ1292" s="14">
        <f t="shared" si="1482"/>
        <v>127</v>
      </c>
      <c r="AK1292" s="14">
        <f t="shared" si="1482"/>
        <v>127</v>
      </c>
      <c r="AL1292" s="14">
        <f t="shared" si="1482"/>
        <v>127</v>
      </c>
      <c r="AM1292" s="14" t="str">
        <f t="shared" si="1428"/>
        <v>Conversamos sobre o consenso brasileiro e ele me mostrou uma parte do consenso Americano falando sobre alteração renal do ATV.</v>
      </c>
      <c r="AN1292" s="14" t="str">
        <f t="shared" si="1429"/>
        <v/>
      </c>
      <c r="AO1292" s="14" t="str">
        <f t="shared" si="1430"/>
        <v/>
      </c>
      <c r="AP1292" s="14" t="str">
        <f t="shared" si="1431"/>
        <v/>
      </c>
      <c r="AQ1292" s="14" t="str">
        <f t="shared" si="1432"/>
        <v/>
      </c>
      <c r="AR1292" s="14" t="str">
        <f t="shared" si="1433"/>
        <v/>
      </c>
    </row>
    <row r="1293" spans="1:44" x14ac:dyDescent="0.25">
      <c r="A1293">
        <v>1</v>
      </c>
      <c r="B1293" t="s">
        <v>28</v>
      </c>
      <c r="C1293">
        <v>391101</v>
      </c>
      <c r="D1293" s="40">
        <v>41366.792361111096</v>
      </c>
      <c r="E1293" s="40">
        <v>41366.795138888898</v>
      </c>
      <c r="F1293" s="40">
        <v>41369.6159722222</v>
      </c>
      <c r="G1293" t="s">
        <v>29</v>
      </c>
      <c r="H1293">
        <v>60000012588647</v>
      </c>
      <c r="I1293" t="s">
        <v>741</v>
      </c>
      <c r="J1293" t="s">
        <v>742</v>
      </c>
      <c r="K1293" t="s">
        <v>41</v>
      </c>
      <c r="L1293">
        <v>6</v>
      </c>
      <c r="M1293" t="s">
        <v>33</v>
      </c>
      <c r="N1293">
        <v>60000015461254</v>
      </c>
      <c r="O1293">
        <v>60000016462695</v>
      </c>
      <c r="P1293">
        <v>140245000000010</v>
      </c>
      <c r="R1293" t="s">
        <v>34</v>
      </c>
      <c r="S1293" t="s">
        <v>35</v>
      </c>
      <c r="T1293" t="s">
        <v>36</v>
      </c>
      <c r="W1293" t="s">
        <v>37</v>
      </c>
      <c r="AC1293" t="s">
        <v>743</v>
      </c>
      <c r="AD1293" t="s">
        <v>1441</v>
      </c>
      <c r="AE1293" s="14" t="str">
        <f t="shared" si="1469"/>
        <v>#MP Conversamos sobre o consenso com foco no Kaletra e ela disse que gostaria muito de receber uma exemplar impresso deste. Também comentou que esta tendo pacientes gestantes e um número significativo.</v>
      </c>
      <c r="AF1293" s="14" t="str">
        <f t="shared" si="1479"/>
        <v>#MP Conversamos sobre o consenso com foco no Kaletra e ela disse que gostaria muito de receber uma exemplar impresso deste. Também comentou que esta tendo pacientes gestantes e um número significativo.</v>
      </c>
      <c r="AG1293" s="14">
        <f t="shared" si="1480"/>
        <v>1</v>
      </c>
      <c r="AH1293" s="14">
        <f t="shared" ref="AH1293:AL1293" si="1483">IFERROR(FIND("#",$AF1293,AG1293+1),LEN($AF1293)+1)</f>
        <v>202</v>
      </c>
      <c r="AI1293" s="14">
        <f t="shared" si="1483"/>
        <v>202</v>
      </c>
      <c r="AJ1293" s="14">
        <f t="shared" si="1483"/>
        <v>202</v>
      </c>
      <c r="AK1293" s="14">
        <f t="shared" si="1483"/>
        <v>202</v>
      </c>
      <c r="AL1293" s="14">
        <f t="shared" si="1483"/>
        <v>202</v>
      </c>
      <c r="AM1293" s="14" t="str">
        <f t="shared" si="1428"/>
        <v>#MP Conversamos sobre o consenso com foco no Kaletra e ela disse que gostaria muito de receber uma exemplar impresso deste. Também comentou que esta tendo pacientes gestantes e um número significativo.</v>
      </c>
      <c r="AN1293" s="14" t="str">
        <f t="shared" si="1429"/>
        <v/>
      </c>
      <c r="AO1293" s="14" t="str">
        <f t="shared" si="1430"/>
        <v/>
      </c>
      <c r="AP1293" s="14" t="str">
        <f t="shared" si="1431"/>
        <v/>
      </c>
      <c r="AQ1293" s="14" t="str">
        <f t="shared" si="1432"/>
        <v/>
      </c>
      <c r="AR1293" s="14" t="str">
        <f t="shared" si="1433"/>
        <v/>
      </c>
    </row>
    <row r="1294" spans="1:44" x14ac:dyDescent="0.25">
      <c r="A1294">
        <v>1</v>
      </c>
      <c r="B1294" t="s">
        <v>28</v>
      </c>
      <c r="C1294">
        <v>391101</v>
      </c>
      <c r="D1294" s="40">
        <v>41366.788194444402</v>
      </c>
      <c r="E1294" s="40">
        <v>41366.791666666701</v>
      </c>
      <c r="F1294" s="40">
        <v>41369.6159722222</v>
      </c>
      <c r="G1294" t="s">
        <v>29</v>
      </c>
      <c r="H1294">
        <v>60000012570515</v>
      </c>
      <c r="I1294" t="s">
        <v>744</v>
      </c>
      <c r="J1294" t="s">
        <v>745</v>
      </c>
      <c r="K1294" t="s">
        <v>32</v>
      </c>
      <c r="L1294">
        <v>6</v>
      </c>
      <c r="M1294" t="s">
        <v>33</v>
      </c>
      <c r="N1294">
        <v>60000015461254</v>
      </c>
      <c r="O1294">
        <v>60000016462695</v>
      </c>
      <c r="P1294">
        <v>140245000000003</v>
      </c>
      <c r="R1294" t="s">
        <v>34</v>
      </c>
      <c r="S1294" t="s">
        <v>35</v>
      </c>
      <c r="T1294" t="s">
        <v>36</v>
      </c>
      <c r="W1294" t="s">
        <v>37</v>
      </c>
      <c r="AC1294" t="s">
        <v>746</v>
      </c>
      <c r="AD1294" t="s">
        <v>1441</v>
      </c>
      <c r="AE1294" s="14" t="str">
        <f t="shared" si="1469"/>
        <v>#MP conversamos novamente sobre os casais sorodiscordadntes e ela disse que está oferecendo terapia para todos.</v>
      </c>
      <c r="AF1294" s="14" t="str">
        <f t="shared" si="1479"/>
        <v>#MP conversamos novamente sobre os casais sorodiscordadntes e ela disse que está oferecendo terapia para todos.</v>
      </c>
      <c r="AG1294" s="14">
        <f t="shared" si="1480"/>
        <v>1</v>
      </c>
      <c r="AH1294" s="14">
        <f t="shared" ref="AH1294:AL1294" si="1484">IFERROR(FIND("#",$AF1294,AG1294+1),LEN($AF1294)+1)</f>
        <v>112</v>
      </c>
      <c r="AI1294" s="14">
        <f t="shared" si="1484"/>
        <v>112</v>
      </c>
      <c r="AJ1294" s="14">
        <f t="shared" si="1484"/>
        <v>112</v>
      </c>
      <c r="AK1294" s="14">
        <f t="shared" si="1484"/>
        <v>112</v>
      </c>
      <c r="AL1294" s="14">
        <f t="shared" si="1484"/>
        <v>112</v>
      </c>
      <c r="AM1294" s="14" t="str">
        <f t="shared" si="1428"/>
        <v>#MP conversamos novamente sobre os casais sorodiscordadntes e ela disse que está oferecendo terapia para todos.</v>
      </c>
      <c r="AN1294" s="14" t="str">
        <f t="shared" si="1429"/>
        <v/>
      </c>
      <c r="AO1294" s="14" t="str">
        <f t="shared" si="1430"/>
        <v/>
      </c>
      <c r="AP1294" s="14" t="str">
        <f t="shared" si="1431"/>
        <v/>
      </c>
      <c r="AQ1294" s="14" t="str">
        <f t="shared" si="1432"/>
        <v/>
      </c>
      <c r="AR1294" s="14" t="str">
        <f t="shared" si="1433"/>
        <v/>
      </c>
    </row>
    <row r="1295" spans="1:44" x14ac:dyDescent="0.25">
      <c r="A1295">
        <v>1</v>
      </c>
      <c r="B1295" t="s">
        <v>28</v>
      </c>
      <c r="C1295">
        <v>391101</v>
      </c>
      <c r="D1295" s="40">
        <v>41365.815972222197</v>
      </c>
      <c r="E1295" s="40">
        <v>41366.8215277778</v>
      </c>
      <c r="F1295" s="40">
        <v>41369.6159722222</v>
      </c>
      <c r="G1295" t="s">
        <v>29</v>
      </c>
      <c r="H1295">
        <v>60000012588651</v>
      </c>
      <c r="I1295" t="s">
        <v>747</v>
      </c>
      <c r="J1295" t="s">
        <v>748</v>
      </c>
      <c r="K1295" t="s">
        <v>41</v>
      </c>
      <c r="L1295">
        <v>6</v>
      </c>
      <c r="M1295" t="s">
        <v>33</v>
      </c>
      <c r="N1295">
        <v>60000015461254</v>
      </c>
      <c r="O1295">
        <v>60000016462695</v>
      </c>
      <c r="P1295">
        <v>140245000000091</v>
      </c>
      <c r="R1295" t="s">
        <v>34</v>
      </c>
      <c r="S1295" t="s">
        <v>35</v>
      </c>
      <c r="T1295" t="s">
        <v>36</v>
      </c>
      <c r="W1295" t="s">
        <v>37</v>
      </c>
      <c r="AC1295" t="s">
        <v>749</v>
      </c>
      <c r="AD1295" t="s">
        <v>1441</v>
      </c>
      <c r="AE1295" s="14" t="str">
        <f t="shared" si="1469"/>
        <v>#MP Conversamos sobre o consenso e ela se manteve otimista com ele, questionou sobre o evento Athus, dizendo que já recebeu o contato da agencia e confirmou sua participação.</v>
      </c>
      <c r="AF1295" s="14" t="str">
        <f t="shared" si="1479"/>
        <v>#MP Conversamos sobre o consenso e ela se manteve otimista com ele, questionou sobre o evento Athus, dizendo que já recebeu o contato da agencia e confirmou sua participação.</v>
      </c>
      <c r="AG1295" s="14">
        <f t="shared" si="1480"/>
        <v>1</v>
      </c>
      <c r="AH1295" s="14">
        <f t="shared" ref="AH1295:AL1295" si="1485">IFERROR(FIND("#",$AF1295,AG1295+1),LEN($AF1295)+1)</f>
        <v>175</v>
      </c>
      <c r="AI1295" s="14">
        <f t="shared" si="1485"/>
        <v>175</v>
      </c>
      <c r="AJ1295" s="14">
        <f t="shared" si="1485"/>
        <v>175</v>
      </c>
      <c r="AK1295" s="14">
        <f t="shared" si="1485"/>
        <v>175</v>
      </c>
      <c r="AL1295" s="14">
        <f t="shared" si="1485"/>
        <v>175</v>
      </c>
      <c r="AM1295" s="14" t="str">
        <f t="shared" si="1428"/>
        <v>#MP Conversamos sobre o consenso e ela se manteve otimista com ele, questionou sobre o evento Athus, dizendo que já recebeu o contato da agencia e confirmou sua participação.</v>
      </c>
      <c r="AN1295" s="14" t="str">
        <f t="shared" si="1429"/>
        <v/>
      </c>
      <c r="AO1295" s="14" t="str">
        <f t="shared" si="1430"/>
        <v/>
      </c>
      <c r="AP1295" s="14" t="str">
        <f t="shared" si="1431"/>
        <v/>
      </c>
      <c r="AQ1295" s="14" t="str">
        <f t="shared" si="1432"/>
        <v/>
      </c>
      <c r="AR1295" s="14" t="str">
        <f t="shared" si="1433"/>
        <v/>
      </c>
    </row>
    <row r="1296" spans="1:44" x14ac:dyDescent="0.25">
      <c r="A1296">
        <v>1</v>
      </c>
      <c r="B1296" t="s">
        <v>28</v>
      </c>
      <c r="C1296">
        <v>391101</v>
      </c>
      <c r="D1296" s="40">
        <v>41365.694444444402</v>
      </c>
      <c r="E1296" s="40">
        <v>41366.823611111096</v>
      </c>
      <c r="F1296" s="40">
        <v>41369.6159722222</v>
      </c>
      <c r="G1296" t="s">
        <v>29</v>
      </c>
      <c r="H1296">
        <v>60000012330779</v>
      </c>
      <c r="I1296" t="s">
        <v>750</v>
      </c>
      <c r="J1296" t="s">
        <v>751</v>
      </c>
      <c r="K1296" t="s">
        <v>238</v>
      </c>
      <c r="L1296">
        <v>3</v>
      </c>
      <c r="M1296" t="s">
        <v>33</v>
      </c>
      <c r="N1296">
        <v>60000015461254</v>
      </c>
      <c r="O1296">
        <v>60000016462695</v>
      </c>
      <c r="P1296">
        <v>140245000000100</v>
      </c>
      <c r="R1296" t="s">
        <v>34</v>
      </c>
      <c r="S1296" t="s">
        <v>35</v>
      </c>
      <c r="T1296" t="s">
        <v>36</v>
      </c>
      <c r="W1296" t="s">
        <v>176</v>
      </c>
      <c r="AC1296" t="s">
        <v>752</v>
      </c>
      <c r="AD1296" t="s">
        <v>1441</v>
      </c>
      <c r="AE1296" s="14" t="str">
        <f t="shared" si="1469"/>
        <v>Conversamos sobre a falta do Kaletra solução, e mostrei a ela que o Abbott está em dia com o contrato.</v>
      </c>
      <c r="AF1296" s="14" t="str">
        <f t="shared" si="1479"/>
        <v>Conversamos sobre a falta do Kaletra solução, e mostrei a ela que o Abbott está em dia com o contrato.</v>
      </c>
      <c r="AG1296" s="14">
        <f t="shared" si="1480"/>
        <v>1</v>
      </c>
      <c r="AH1296" s="14">
        <f t="shared" ref="AH1296:AL1296" si="1486">IFERROR(FIND("#",$AF1296,AG1296+1),LEN($AF1296)+1)</f>
        <v>103</v>
      </c>
      <c r="AI1296" s="14">
        <f t="shared" si="1486"/>
        <v>103</v>
      </c>
      <c r="AJ1296" s="14">
        <f t="shared" si="1486"/>
        <v>103</v>
      </c>
      <c r="AK1296" s="14">
        <f t="shared" si="1486"/>
        <v>103</v>
      </c>
      <c r="AL1296" s="14">
        <f t="shared" si="1486"/>
        <v>103</v>
      </c>
      <c r="AM1296" s="14" t="str">
        <f t="shared" si="1428"/>
        <v>Conversamos sobre a falta do Kaletra solução, e mostrei a ela que o Abbott está em dia com o contrato.</v>
      </c>
      <c r="AN1296" s="14" t="str">
        <f t="shared" si="1429"/>
        <v/>
      </c>
      <c r="AO1296" s="14" t="str">
        <f t="shared" si="1430"/>
        <v/>
      </c>
      <c r="AP1296" s="14" t="str">
        <f t="shared" si="1431"/>
        <v/>
      </c>
      <c r="AQ1296" s="14" t="str">
        <f t="shared" si="1432"/>
        <v/>
      </c>
      <c r="AR1296" s="14" t="str">
        <f t="shared" si="1433"/>
        <v/>
      </c>
    </row>
    <row r="1297" spans="1:44" x14ac:dyDescent="0.25">
      <c r="A1297">
        <v>1</v>
      </c>
      <c r="B1297" t="s">
        <v>28</v>
      </c>
      <c r="C1297">
        <v>391101</v>
      </c>
      <c r="D1297" s="40">
        <v>41365.690972222197</v>
      </c>
      <c r="E1297" s="40">
        <v>41366.818055555603</v>
      </c>
      <c r="F1297" s="40">
        <v>41369.6159722222</v>
      </c>
      <c r="G1297" t="s">
        <v>29</v>
      </c>
      <c r="H1297">
        <v>60000012453551</v>
      </c>
      <c r="I1297" t="s">
        <v>753</v>
      </c>
      <c r="J1297" t="s">
        <v>754</v>
      </c>
      <c r="K1297" t="s">
        <v>32</v>
      </c>
      <c r="L1297">
        <v>6</v>
      </c>
      <c r="M1297" t="s">
        <v>33</v>
      </c>
      <c r="N1297">
        <v>60000015461254</v>
      </c>
      <c r="O1297">
        <v>60000016462695</v>
      </c>
      <c r="P1297">
        <v>140245000000082</v>
      </c>
      <c r="R1297" t="s">
        <v>34</v>
      </c>
      <c r="S1297" t="s">
        <v>35</v>
      </c>
      <c r="T1297" t="s">
        <v>36</v>
      </c>
      <c r="W1297" t="s">
        <v>37</v>
      </c>
      <c r="AC1297" t="s">
        <v>755</v>
      </c>
      <c r="AD1297" t="s">
        <v>1441</v>
      </c>
      <c r="AE1297" s="14" t="str">
        <f t="shared" si="1469"/>
        <v>Visita muito rápida, ele estava com pressa, mas pelo menos me ouviu.</v>
      </c>
      <c r="AF1297" s="14" t="str">
        <f t="shared" si="1479"/>
        <v>Visita muito rápida, ele estava com pressa, mas pelo menos me ouviu.</v>
      </c>
      <c r="AG1297" s="14">
        <f t="shared" si="1480"/>
        <v>1</v>
      </c>
      <c r="AH1297" s="14">
        <f t="shared" ref="AH1297:AL1297" si="1487">IFERROR(FIND("#",$AF1297,AG1297+1),LEN($AF1297)+1)</f>
        <v>69</v>
      </c>
      <c r="AI1297" s="14">
        <f t="shared" si="1487"/>
        <v>69</v>
      </c>
      <c r="AJ1297" s="14">
        <f t="shared" si="1487"/>
        <v>69</v>
      </c>
      <c r="AK1297" s="14">
        <f t="shared" si="1487"/>
        <v>69</v>
      </c>
      <c r="AL1297" s="14">
        <f t="shared" si="1487"/>
        <v>69</v>
      </c>
      <c r="AM1297" s="14" t="str">
        <f t="shared" si="1428"/>
        <v>Visita muito rápida, ele estava com pressa, mas pelo menos me ouviu.</v>
      </c>
      <c r="AN1297" s="14" t="str">
        <f t="shared" si="1429"/>
        <v/>
      </c>
      <c r="AO1297" s="14" t="str">
        <f t="shared" si="1430"/>
        <v/>
      </c>
      <c r="AP1297" s="14" t="str">
        <f t="shared" si="1431"/>
        <v/>
      </c>
      <c r="AQ1297" s="14" t="str">
        <f t="shared" si="1432"/>
        <v/>
      </c>
      <c r="AR1297" s="14" t="str">
        <f t="shared" si="1433"/>
        <v/>
      </c>
    </row>
    <row r="1298" spans="1:44" x14ac:dyDescent="0.25">
      <c r="A1298">
        <v>1</v>
      </c>
      <c r="B1298" t="s">
        <v>28</v>
      </c>
      <c r="C1298">
        <v>391101</v>
      </c>
      <c r="D1298" s="40">
        <v>41365.642361111102</v>
      </c>
      <c r="E1298" s="40">
        <v>41366.813194444403</v>
      </c>
      <c r="F1298" s="40">
        <v>41369.6159722222</v>
      </c>
      <c r="G1298" t="s">
        <v>29</v>
      </c>
      <c r="H1298">
        <v>60000012569259</v>
      </c>
      <c r="I1298" t="s">
        <v>756</v>
      </c>
      <c r="J1298" t="s">
        <v>757</v>
      </c>
      <c r="K1298" t="s">
        <v>41</v>
      </c>
      <c r="L1298">
        <v>4</v>
      </c>
      <c r="M1298" t="s">
        <v>33</v>
      </c>
      <c r="N1298">
        <v>60000015461254</v>
      </c>
      <c r="O1298">
        <v>60000016462695</v>
      </c>
      <c r="P1298">
        <v>140245000000064</v>
      </c>
      <c r="R1298" t="s">
        <v>34</v>
      </c>
      <c r="S1298" t="s">
        <v>35</v>
      </c>
      <c r="T1298" t="s">
        <v>36</v>
      </c>
      <c r="W1298" t="s">
        <v>37</v>
      </c>
      <c r="AC1298" t="s">
        <v>758</v>
      </c>
      <c r="AD1298" t="s">
        <v>1441</v>
      </c>
      <c r="AE1298" s="14" t="str">
        <f t="shared" si="1469"/>
        <v>#MP Conversamos sobre consenso e ele disse que nao se prende ao consenso, pois individualiza a terapia.Mas mesmo assim gostou muito desta nova versão.</v>
      </c>
      <c r="AF1298" s="14" t="str">
        <f t="shared" si="1479"/>
        <v>#MP Conversamos sobre consenso e ele disse que nao se prende ao consenso, pois individualiza a terapia.Mas mesmo assim gostou muito desta nova versão.</v>
      </c>
      <c r="AG1298" s="14">
        <f t="shared" si="1480"/>
        <v>1</v>
      </c>
      <c r="AH1298" s="14">
        <f t="shared" ref="AH1298:AL1298" si="1488">IFERROR(FIND("#",$AF1298,AG1298+1),LEN($AF1298)+1)</f>
        <v>151</v>
      </c>
      <c r="AI1298" s="14">
        <f t="shared" si="1488"/>
        <v>151</v>
      </c>
      <c r="AJ1298" s="14">
        <f t="shared" si="1488"/>
        <v>151</v>
      </c>
      <c r="AK1298" s="14">
        <f t="shared" si="1488"/>
        <v>151</v>
      </c>
      <c r="AL1298" s="14">
        <f t="shared" si="1488"/>
        <v>151</v>
      </c>
      <c r="AM1298" s="14" t="str">
        <f t="shared" si="1428"/>
        <v>#MP Conversamos sobre consenso e ele disse que nao se prende ao consenso, pois individualiza a terapia.Mas mesmo assim gostou muito desta nova versão.</v>
      </c>
      <c r="AN1298" s="14" t="str">
        <f t="shared" si="1429"/>
        <v/>
      </c>
      <c r="AO1298" s="14" t="str">
        <f t="shared" si="1430"/>
        <v/>
      </c>
      <c r="AP1298" s="14" t="str">
        <f t="shared" si="1431"/>
        <v/>
      </c>
      <c r="AQ1298" s="14" t="str">
        <f t="shared" si="1432"/>
        <v/>
      </c>
      <c r="AR1298" s="14" t="str">
        <f t="shared" si="1433"/>
        <v/>
      </c>
    </row>
    <row r="1299" spans="1:44" x14ac:dyDescent="0.25">
      <c r="A1299">
        <v>1</v>
      </c>
      <c r="B1299" t="s">
        <v>28</v>
      </c>
      <c r="C1299">
        <v>391101</v>
      </c>
      <c r="D1299" s="40">
        <v>41365.506944444402</v>
      </c>
      <c r="E1299" s="40">
        <v>41366.960416666698</v>
      </c>
      <c r="F1299" s="40">
        <v>41369.6159722222</v>
      </c>
      <c r="G1299" t="s">
        <v>29</v>
      </c>
      <c r="H1299">
        <v>60000012474159</v>
      </c>
      <c r="I1299" t="s">
        <v>759</v>
      </c>
      <c r="J1299" t="s">
        <v>760</v>
      </c>
      <c r="K1299" t="s">
        <v>32</v>
      </c>
      <c r="L1299">
        <v>6</v>
      </c>
      <c r="M1299" t="s">
        <v>33</v>
      </c>
      <c r="N1299">
        <v>60000015461254</v>
      </c>
      <c r="O1299">
        <v>60000016462695</v>
      </c>
      <c r="P1299">
        <v>140245000000109</v>
      </c>
      <c r="R1299" t="s">
        <v>34</v>
      </c>
      <c r="S1299" t="s">
        <v>35</v>
      </c>
      <c r="T1299" t="s">
        <v>36</v>
      </c>
      <c r="W1299" t="s">
        <v>37</v>
      </c>
      <c r="AC1299" t="s">
        <v>761</v>
      </c>
      <c r="AD1299" t="s">
        <v>1441</v>
      </c>
      <c r="AE1299" s="14" t="str">
        <f t="shared" si="1469"/>
        <v>Conversamos sobre inicio de terapia e ela disse que na maioria das vezes está iniciando com Kaletra</v>
      </c>
      <c r="AF1299" s="14" t="str">
        <f t="shared" si="1479"/>
        <v>Conversamos sobre inicio de terapia e ela disse que na maioria das vezes está iniciando com Kaletra</v>
      </c>
      <c r="AG1299" s="14">
        <f t="shared" si="1480"/>
        <v>1</v>
      </c>
      <c r="AH1299" s="14">
        <f t="shared" ref="AH1299:AL1299" si="1489">IFERROR(FIND("#",$AF1299,AG1299+1),LEN($AF1299)+1)</f>
        <v>100</v>
      </c>
      <c r="AI1299" s="14">
        <f t="shared" si="1489"/>
        <v>100</v>
      </c>
      <c r="AJ1299" s="14">
        <f t="shared" si="1489"/>
        <v>100</v>
      </c>
      <c r="AK1299" s="14">
        <f t="shared" si="1489"/>
        <v>100</v>
      </c>
      <c r="AL1299" s="14">
        <f t="shared" si="1489"/>
        <v>100</v>
      </c>
      <c r="AM1299" s="14" t="str">
        <f t="shared" si="1428"/>
        <v>Conversamos sobre inicio de terapia e ela disse que na maioria das vezes está iniciando com Kaletra</v>
      </c>
      <c r="AN1299" s="14" t="str">
        <f t="shared" si="1429"/>
        <v/>
      </c>
      <c r="AO1299" s="14" t="str">
        <f t="shared" si="1430"/>
        <v/>
      </c>
      <c r="AP1299" s="14" t="str">
        <f t="shared" si="1431"/>
        <v/>
      </c>
      <c r="AQ1299" s="14" t="str">
        <f t="shared" si="1432"/>
        <v/>
      </c>
      <c r="AR1299" s="14" t="str">
        <f t="shared" si="1433"/>
        <v/>
      </c>
    </row>
    <row r="1300" spans="1:44" x14ac:dyDescent="0.25">
      <c r="A1300">
        <v>1</v>
      </c>
      <c r="B1300" t="s">
        <v>28</v>
      </c>
      <c r="C1300">
        <v>391101</v>
      </c>
      <c r="D1300" s="40">
        <v>41365.472222222197</v>
      </c>
      <c r="E1300" s="40">
        <v>41366.809722222199</v>
      </c>
      <c r="F1300" s="40">
        <v>41369.6159722222</v>
      </c>
      <c r="G1300" t="s">
        <v>29</v>
      </c>
      <c r="H1300">
        <v>60000012305227</v>
      </c>
      <c r="I1300" t="s">
        <v>762</v>
      </c>
      <c r="J1300" t="s">
        <v>763</v>
      </c>
      <c r="K1300" t="s">
        <v>32</v>
      </c>
      <c r="L1300">
        <v>6</v>
      </c>
      <c r="M1300" t="s">
        <v>33</v>
      </c>
      <c r="N1300">
        <v>60000015461254</v>
      </c>
      <c r="O1300">
        <v>60000016462695</v>
      </c>
      <c r="P1300">
        <v>140245000000055</v>
      </c>
      <c r="R1300" t="s">
        <v>34</v>
      </c>
      <c r="S1300" t="s">
        <v>35</v>
      </c>
      <c r="T1300" t="s">
        <v>36</v>
      </c>
      <c r="W1300" t="s">
        <v>37</v>
      </c>
      <c r="AC1300" t="s">
        <v>764</v>
      </c>
      <c r="AD1300" t="s">
        <v>1441</v>
      </c>
      <c r="AE1300" s="14" t="str">
        <f t="shared" si="1469"/>
        <v>#MP Conversamos sobre sua conduta em relação a casos sorodiscordadntes e ela disse que agora ira oferecer terapia para todos.</v>
      </c>
      <c r="AF1300" s="14" t="str">
        <f t="shared" si="1479"/>
        <v>#MP Conversamos sobre sua conduta em relação a casos sorodiscordadntes e ela disse que agora ira oferecer terapia para todos.</v>
      </c>
      <c r="AG1300" s="14">
        <f t="shared" si="1480"/>
        <v>1</v>
      </c>
      <c r="AH1300" s="14">
        <f t="shared" ref="AH1300:AL1300" si="1490">IFERROR(FIND("#",$AF1300,AG1300+1),LEN($AF1300)+1)</f>
        <v>126</v>
      </c>
      <c r="AI1300" s="14">
        <f t="shared" si="1490"/>
        <v>126</v>
      </c>
      <c r="AJ1300" s="14">
        <f t="shared" si="1490"/>
        <v>126</v>
      </c>
      <c r="AK1300" s="14">
        <f t="shared" si="1490"/>
        <v>126</v>
      </c>
      <c r="AL1300" s="14">
        <f t="shared" si="1490"/>
        <v>126</v>
      </c>
      <c r="AM1300" s="14" t="str">
        <f t="shared" si="1428"/>
        <v>#MP Conversamos sobre sua conduta em relação a casos sorodiscordadntes e ela disse que agora ira oferecer terapia para todos.</v>
      </c>
      <c r="AN1300" s="14" t="str">
        <f t="shared" si="1429"/>
        <v/>
      </c>
      <c r="AO1300" s="14" t="str">
        <f t="shared" si="1430"/>
        <v/>
      </c>
      <c r="AP1300" s="14" t="str">
        <f t="shared" si="1431"/>
        <v/>
      </c>
      <c r="AQ1300" s="14" t="str">
        <f t="shared" si="1432"/>
        <v/>
      </c>
      <c r="AR1300" s="14" t="str">
        <f t="shared" si="1433"/>
        <v/>
      </c>
    </row>
    <row r="1301" spans="1:44" x14ac:dyDescent="0.25">
      <c r="A1301">
        <v>1</v>
      </c>
      <c r="B1301" t="s">
        <v>28</v>
      </c>
      <c r="C1301">
        <v>391101</v>
      </c>
      <c r="D1301" s="40">
        <v>41365.4375</v>
      </c>
      <c r="E1301" s="40">
        <v>41366.815972222197</v>
      </c>
      <c r="F1301" s="40">
        <v>41369.6159722222</v>
      </c>
      <c r="G1301" t="s">
        <v>29</v>
      </c>
      <c r="H1301">
        <v>60000012495715</v>
      </c>
      <c r="I1301" t="s">
        <v>765</v>
      </c>
      <c r="J1301" t="s">
        <v>766</v>
      </c>
      <c r="K1301" t="s">
        <v>41</v>
      </c>
      <c r="L1301">
        <v>6</v>
      </c>
      <c r="M1301" t="s">
        <v>33</v>
      </c>
      <c r="N1301">
        <v>60000015461254</v>
      </c>
      <c r="O1301">
        <v>60000016462695</v>
      </c>
      <c r="P1301">
        <v>140245000000073</v>
      </c>
      <c r="R1301" t="s">
        <v>34</v>
      </c>
      <c r="S1301" t="s">
        <v>35</v>
      </c>
      <c r="T1301" t="s">
        <v>36</v>
      </c>
      <c r="W1301" t="s">
        <v>37</v>
      </c>
      <c r="AC1301" t="s">
        <v>767</v>
      </c>
      <c r="AD1301" t="s">
        <v>1441</v>
      </c>
      <c r="AE1301" s="14" t="str">
        <f t="shared" si="1469"/>
        <v>#MP Conversamos muito sobre o novo consenso, e ela disse gostou de todas as alterações, inclusive do Kaletra ter ficado como primeira opção.</v>
      </c>
      <c r="AF1301" s="14" t="str">
        <f t="shared" si="1479"/>
        <v>#MP Conversamos muito sobre o novo consenso, e ela disse gostou de todas as alterações, inclusive do Kaletra ter ficado como primeira opção.</v>
      </c>
      <c r="AG1301" s="14">
        <f t="shared" si="1480"/>
        <v>1</v>
      </c>
      <c r="AH1301" s="14">
        <f t="shared" ref="AH1301:AL1301" si="1491">IFERROR(FIND("#",$AF1301,AG1301+1),LEN($AF1301)+1)</f>
        <v>141</v>
      </c>
      <c r="AI1301" s="14">
        <f t="shared" si="1491"/>
        <v>141</v>
      </c>
      <c r="AJ1301" s="14">
        <f t="shared" si="1491"/>
        <v>141</v>
      </c>
      <c r="AK1301" s="14">
        <f t="shared" si="1491"/>
        <v>141</v>
      </c>
      <c r="AL1301" s="14">
        <f t="shared" si="1491"/>
        <v>141</v>
      </c>
      <c r="AM1301" s="14" t="str">
        <f t="shared" si="1428"/>
        <v>#MP Conversamos muito sobre o novo consenso, e ela disse gostou de todas as alterações, inclusive do Kaletra ter ficado como primeira opção.</v>
      </c>
      <c r="AN1301" s="14" t="str">
        <f t="shared" si="1429"/>
        <v/>
      </c>
      <c r="AO1301" s="14" t="str">
        <f t="shared" si="1430"/>
        <v/>
      </c>
      <c r="AP1301" s="14" t="str">
        <f t="shared" si="1431"/>
        <v/>
      </c>
      <c r="AQ1301" s="14" t="str">
        <f t="shared" si="1432"/>
        <v/>
      </c>
      <c r="AR1301" s="14" t="str">
        <f t="shared" si="1433"/>
        <v/>
      </c>
    </row>
    <row r="1302" spans="1:44" x14ac:dyDescent="0.25">
      <c r="A1302">
        <v>1</v>
      </c>
      <c r="B1302" t="s">
        <v>28</v>
      </c>
      <c r="C1302">
        <v>391101</v>
      </c>
      <c r="D1302" s="40">
        <v>41365.423611111102</v>
      </c>
      <c r="E1302" s="40">
        <v>41366.805555555598</v>
      </c>
      <c r="F1302" s="40">
        <v>41369.6159722222</v>
      </c>
      <c r="G1302" t="s">
        <v>29</v>
      </c>
      <c r="H1302">
        <v>60000012548855</v>
      </c>
      <c r="I1302" t="s">
        <v>768</v>
      </c>
      <c r="J1302" t="s">
        <v>769</v>
      </c>
      <c r="K1302" t="s">
        <v>32</v>
      </c>
      <c r="L1302">
        <v>6</v>
      </c>
      <c r="M1302" t="s">
        <v>33</v>
      </c>
      <c r="N1302">
        <v>60000015461254</v>
      </c>
      <c r="O1302">
        <v>60000016462695</v>
      </c>
      <c r="P1302">
        <v>140245000000037</v>
      </c>
      <c r="R1302" t="s">
        <v>34</v>
      </c>
      <c r="S1302" t="s">
        <v>35</v>
      </c>
      <c r="T1302" t="s">
        <v>36</v>
      </c>
      <c r="W1302" t="s">
        <v>37</v>
      </c>
      <c r="AC1302" t="s">
        <v>770</v>
      </c>
      <c r="AD1302" t="s">
        <v>1441</v>
      </c>
      <c r="AE1302" s="14" t="str">
        <f t="shared" si="1469"/>
        <v>#MP conversamos muito sobre o consenso, ele gostou muito da qualidade dos nossos materiais e disse que Kaletra continua sendo seu IP preferencial.Quanto ao curso de resistência, ele disse que não será possível sua realização este ano.</v>
      </c>
      <c r="AF1302" s="14" t="str">
        <f t="shared" si="1479"/>
        <v>#MP conversamos muito sobre o consenso, ele gostou muito da qualidade dos nossos materiais e disse que Kaletra continua sendo seu IP preferencial.Quanto ao curso de resistência, ele disse que não será possível sua realização este ano.</v>
      </c>
      <c r="AG1302" s="14">
        <f t="shared" si="1480"/>
        <v>1</v>
      </c>
      <c r="AH1302" s="14">
        <f t="shared" ref="AH1302:AL1302" si="1492">IFERROR(FIND("#",$AF1302,AG1302+1),LEN($AF1302)+1)</f>
        <v>235</v>
      </c>
      <c r="AI1302" s="14">
        <f t="shared" si="1492"/>
        <v>235</v>
      </c>
      <c r="AJ1302" s="14">
        <f t="shared" si="1492"/>
        <v>235</v>
      </c>
      <c r="AK1302" s="14">
        <f t="shared" si="1492"/>
        <v>235</v>
      </c>
      <c r="AL1302" s="14">
        <f t="shared" si="1492"/>
        <v>235</v>
      </c>
      <c r="AM1302" s="14" t="str">
        <f t="shared" si="1428"/>
        <v>#MP conversamos muito sobre o consenso, ele gostou muito da qualidade dos nossos materiais e disse que Kaletra continua sendo seu IP preferencial.Quanto ao curso de resistência, ele disse que não será possível sua realização este ano.</v>
      </c>
      <c r="AN1302" s="14" t="str">
        <f t="shared" si="1429"/>
        <v/>
      </c>
      <c r="AO1302" s="14" t="str">
        <f t="shared" si="1430"/>
        <v/>
      </c>
      <c r="AP1302" s="14" t="str">
        <f t="shared" si="1431"/>
        <v/>
      </c>
      <c r="AQ1302" s="14" t="str">
        <f t="shared" si="1432"/>
        <v/>
      </c>
      <c r="AR1302" s="14" t="str">
        <f t="shared" si="1433"/>
        <v/>
      </c>
    </row>
    <row r="1303" spans="1:44" x14ac:dyDescent="0.25">
      <c r="A1303">
        <v>1</v>
      </c>
      <c r="B1303" t="s">
        <v>28</v>
      </c>
      <c r="C1303">
        <v>392104</v>
      </c>
      <c r="D1303" s="40">
        <v>41403.458333333299</v>
      </c>
      <c r="E1303" s="40">
        <v>41404.909722222197</v>
      </c>
      <c r="F1303" s="40">
        <v>41404.868055555598</v>
      </c>
      <c r="G1303" t="s">
        <v>29</v>
      </c>
      <c r="H1303">
        <v>60000012332211</v>
      </c>
      <c r="I1303" t="s">
        <v>970</v>
      </c>
      <c r="J1303" t="s">
        <v>971</v>
      </c>
      <c r="K1303" t="s">
        <v>32</v>
      </c>
      <c r="L1303">
        <v>6</v>
      </c>
      <c r="M1303" t="s">
        <v>33</v>
      </c>
      <c r="N1303">
        <v>60000015461254</v>
      </c>
      <c r="O1303">
        <v>60000016462717</v>
      </c>
      <c r="P1303">
        <v>141281000001008</v>
      </c>
      <c r="R1303" t="s">
        <v>34</v>
      </c>
      <c r="S1303" t="s">
        <v>35</v>
      </c>
      <c r="T1303" t="s">
        <v>36</v>
      </c>
      <c r="W1303" t="s">
        <v>37</v>
      </c>
      <c r="AC1303" t="s">
        <v>5119</v>
      </c>
      <c r="AD1303" t="s">
        <v>1446</v>
      </c>
      <c r="AE1303" s="14" t="str">
        <f t="shared" si="1469"/>
        <v>Conversamos sobre a gravidade das comorbidades silenciosas e fiz o médico refletir sobre o tema.#Mercado Realizei pesquisa MI e sinalizou preferência por EFV e IPs divididos</v>
      </c>
      <c r="AF1303" s="14" t="str">
        <f t="shared" si="1479"/>
        <v>Conversamos sobre a gravidade das comorbidades silenciosas e fiz o médico refletir sobre o tema.#Mercado Realizei pesquisa MI e sinalizou preferência por EFV e IPs divididos</v>
      </c>
      <c r="AG1303" s="14">
        <f t="shared" si="1480"/>
        <v>97</v>
      </c>
      <c r="AH1303" s="14">
        <f t="shared" ref="AH1303:AL1303" si="1493">IFERROR(FIND("#",$AF1303,AG1303+1),LEN($AF1303)+1)</f>
        <v>174</v>
      </c>
      <c r="AI1303" s="14">
        <f t="shared" si="1493"/>
        <v>174</v>
      </c>
      <c r="AJ1303" s="14">
        <f t="shared" si="1493"/>
        <v>174</v>
      </c>
      <c r="AK1303" s="14">
        <f t="shared" si="1493"/>
        <v>174</v>
      </c>
      <c r="AL1303" s="14">
        <f t="shared" si="1493"/>
        <v>174</v>
      </c>
      <c r="AM1303" s="14" t="str">
        <f t="shared" si="1428"/>
        <v>#Mercado Realizei pesquisa MI e sinalizou preferência por EFV e IPs divididos</v>
      </c>
      <c r="AN1303" s="14" t="str">
        <f t="shared" si="1429"/>
        <v/>
      </c>
      <c r="AO1303" s="14" t="str">
        <f t="shared" si="1430"/>
        <v/>
      </c>
      <c r="AP1303" s="14" t="str">
        <f t="shared" si="1431"/>
        <v/>
      </c>
      <c r="AQ1303" s="14" t="str">
        <f t="shared" si="1432"/>
        <v/>
      </c>
      <c r="AR1303" s="14" t="str">
        <f t="shared" si="1433"/>
        <v/>
      </c>
    </row>
    <row r="1304" spans="1:44" x14ac:dyDescent="0.25">
      <c r="A1304">
        <v>1</v>
      </c>
      <c r="B1304" t="s">
        <v>28</v>
      </c>
      <c r="C1304">
        <v>392104</v>
      </c>
      <c r="D1304" s="40">
        <v>41403.416666666701</v>
      </c>
      <c r="E1304" s="40">
        <v>41404.940972222197</v>
      </c>
      <c r="F1304" s="40">
        <v>41404.899305555598</v>
      </c>
      <c r="G1304" t="s">
        <v>29</v>
      </c>
      <c r="H1304">
        <v>60000012248575</v>
      </c>
      <c r="I1304" t="s">
        <v>954</v>
      </c>
      <c r="J1304" t="s">
        <v>955</v>
      </c>
      <c r="K1304" t="s">
        <v>32</v>
      </c>
      <c r="L1304">
        <v>4</v>
      </c>
      <c r="M1304" t="s">
        <v>33</v>
      </c>
      <c r="N1304">
        <v>60000015461254</v>
      </c>
      <c r="O1304">
        <v>60000016462717</v>
      </c>
      <c r="P1304">
        <v>141281000001114</v>
      </c>
      <c r="R1304" t="s">
        <v>34</v>
      </c>
      <c r="S1304" t="s">
        <v>35</v>
      </c>
      <c r="T1304" t="s">
        <v>36</v>
      </c>
      <c r="W1304" t="s">
        <v>37</v>
      </c>
      <c r="AC1304" t="s">
        <v>5120</v>
      </c>
      <c r="AD1304" t="s">
        <v>1446</v>
      </c>
      <c r="AE1304" s="14" t="str">
        <f t="shared" si="1469"/>
        <v>Conversamos sobre o ATHUS. @MP Gostou do evento, elogiou imparcialidade em relação aos temas e drogas. Elogiou nevirapina....</v>
      </c>
      <c r="AF1304" s="14" t="str">
        <f t="shared" si="1479"/>
        <v>Conversamos sobre o ATHUS. @MP Gostou do evento, elogiou imparcialidade em relação aos temas e drogas. Elogiou nevirapina....</v>
      </c>
      <c r="AG1304" s="14">
        <f t="shared" si="1480"/>
        <v>1</v>
      </c>
      <c r="AH1304" s="14">
        <f t="shared" ref="AH1304:AL1304" si="1494">IFERROR(FIND("#",$AF1304,AG1304+1),LEN($AF1304)+1)</f>
        <v>126</v>
      </c>
      <c r="AI1304" s="14">
        <f t="shared" si="1494"/>
        <v>126</v>
      </c>
      <c r="AJ1304" s="14">
        <f t="shared" si="1494"/>
        <v>126</v>
      </c>
      <c r="AK1304" s="14">
        <f t="shared" si="1494"/>
        <v>126</v>
      </c>
      <c r="AL1304" s="14">
        <f t="shared" si="1494"/>
        <v>126</v>
      </c>
      <c r="AM1304" s="14" t="str">
        <f t="shared" si="1428"/>
        <v>Conversamos sobre o ATHUS. @MP Gostou do evento, elogiou imparcialidade em relação aos temas e drogas. Elogiou nevirapina....</v>
      </c>
      <c r="AN1304" s="14" t="str">
        <f t="shared" si="1429"/>
        <v/>
      </c>
      <c r="AO1304" s="14" t="str">
        <f t="shared" si="1430"/>
        <v/>
      </c>
      <c r="AP1304" s="14" t="str">
        <f t="shared" si="1431"/>
        <v/>
      </c>
      <c r="AQ1304" s="14" t="str">
        <f t="shared" si="1432"/>
        <v/>
      </c>
      <c r="AR1304" s="14" t="str">
        <f t="shared" si="1433"/>
        <v/>
      </c>
    </row>
    <row r="1305" spans="1:44" x14ac:dyDescent="0.25">
      <c r="A1305">
        <v>1</v>
      </c>
      <c r="B1305" t="s">
        <v>28</v>
      </c>
      <c r="C1305">
        <v>392104</v>
      </c>
      <c r="D1305" s="40">
        <v>41403.375</v>
      </c>
      <c r="E1305" s="40">
        <v>41404.902083333298</v>
      </c>
      <c r="F1305" s="40">
        <v>41404.860416666699</v>
      </c>
      <c r="G1305" t="s">
        <v>29</v>
      </c>
      <c r="H1305">
        <v>60000012446971</v>
      </c>
      <c r="I1305" t="s">
        <v>3445</v>
      </c>
      <c r="J1305" t="s">
        <v>3446</v>
      </c>
      <c r="K1305" t="s">
        <v>32</v>
      </c>
      <c r="L1305">
        <v>6</v>
      </c>
      <c r="M1305" t="s">
        <v>33</v>
      </c>
      <c r="N1305">
        <v>60000015461254</v>
      </c>
      <c r="O1305">
        <v>60000016462717</v>
      </c>
      <c r="P1305">
        <v>141281000000990</v>
      </c>
      <c r="R1305" t="s">
        <v>34</v>
      </c>
      <c r="S1305" t="s">
        <v>35</v>
      </c>
      <c r="T1305" t="s">
        <v>36</v>
      </c>
      <c r="W1305" t="s">
        <v>37</v>
      </c>
      <c r="AC1305" t="s">
        <v>5121</v>
      </c>
      <c r="AD1305" t="s">
        <v>1446</v>
      </c>
      <c r="AE1305" s="14" t="str">
        <f t="shared" si="1469"/>
        <v>#Mercado Realizei pesquisa MI e sinalizou preferência por EFV. Introduzi pilar comorbidades.Conversamos sobre a gravidade das comorbidades silenciosas e fiz o médico refletir sobre o tema.</v>
      </c>
      <c r="AF1305" s="14" t="str">
        <f t="shared" si="1479"/>
        <v>#Mercado Realizei pesquisa MI e sinalizou preferência por EFV. Introduzi pilar comorbidades.Conversamos sobre a gravidade das comorbidades silenciosas e fiz o médico refletir sobre o tema.</v>
      </c>
      <c r="AG1305" s="14">
        <f t="shared" si="1480"/>
        <v>1</v>
      </c>
      <c r="AH1305" s="14">
        <f t="shared" ref="AH1305:AL1305" si="1495">IFERROR(FIND("#",$AF1305,AG1305+1),LEN($AF1305)+1)</f>
        <v>189</v>
      </c>
      <c r="AI1305" s="14">
        <f t="shared" si="1495"/>
        <v>189</v>
      </c>
      <c r="AJ1305" s="14">
        <f t="shared" si="1495"/>
        <v>189</v>
      </c>
      <c r="AK1305" s="14">
        <f t="shared" si="1495"/>
        <v>189</v>
      </c>
      <c r="AL1305" s="14">
        <f t="shared" si="1495"/>
        <v>189</v>
      </c>
      <c r="AM1305" s="14" t="str">
        <f t="shared" si="1428"/>
        <v>#Mercado Realizei pesquisa MI e sinalizou preferência por EFV. Introduzi pilar comorbidades.Conversamos sobre a gravidade das comorbidades silenciosas e fiz o médico refletir sobre o tema.</v>
      </c>
      <c r="AN1305" s="14" t="str">
        <f t="shared" si="1429"/>
        <v/>
      </c>
      <c r="AO1305" s="14" t="str">
        <f t="shared" si="1430"/>
        <v/>
      </c>
      <c r="AP1305" s="14" t="str">
        <f t="shared" si="1431"/>
        <v/>
      </c>
      <c r="AQ1305" s="14" t="str">
        <f t="shared" si="1432"/>
        <v/>
      </c>
      <c r="AR1305" s="14" t="str">
        <f t="shared" si="1433"/>
        <v/>
      </c>
    </row>
    <row r="1306" spans="1:44" x14ac:dyDescent="0.25">
      <c r="A1306">
        <v>1</v>
      </c>
      <c r="B1306" t="s">
        <v>28</v>
      </c>
      <c r="C1306">
        <v>392104</v>
      </c>
      <c r="D1306" s="40">
        <v>41403.333333333299</v>
      </c>
      <c r="E1306" s="40">
        <v>41404.900694444397</v>
      </c>
      <c r="F1306" s="40">
        <v>41404.859027777798</v>
      </c>
      <c r="G1306" t="s">
        <v>29</v>
      </c>
      <c r="H1306">
        <v>60000012381659</v>
      </c>
      <c r="I1306" t="s">
        <v>3447</v>
      </c>
      <c r="J1306" t="s">
        <v>3448</v>
      </c>
      <c r="K1306" t="s">
        <v>32</v>
      </c>
      <c r="L1306">
        <v>6</v>
      </c>
      <c r="M1306" t="s">
        <v>33</v>
      </c>
      <c r="N1306">
        <v>60000015461254</v>
      </c>
      <c r="O1306">
        <v>60000016462717</v>
      </c>
      <c r="P1306">
        <v>141281000000984</v>
      </c>
      <c r="R1306" t="s">
        <v>34</v>
      </c>
      <c r="S1306" t="s">
        <v>35</v>
      </c>
      <c r="T1306" t="s">
        <v>36</v>
      </c>
      <c r="W1306" t="s">
        <v>37</v>
      </c>
      <c r="AC1306" t="s">
        <v>5122</v>
      </c>
      <c r="AD1306" t="s">
        <v>1446</v>
      </c>
      <c r="AE1306" s="14" t="str">
        <f t="shared" si="1469"/>
        <v>Conversamos sobre a gravidade das comorbidades silenciosas e fiz o médico refletir sobre o tema.#Mercado Realizei pesquisa MI, respondeu sem segurança.</v>
      </c>
      <c r="AF1306" s="14" t="str">
        <f t="shared" si="1479"/>
        <v>Conversamos sobre a gravidade das comorbidades silenciosas e fiz o médico refletir sobre o tema.#Mercado Realizei pesquisa MI, respondeu sem segurança.</v>
      </c>
      <c r="AG1306" s="14">
        <f t="shared" si="1480"/>
        <v>97</v>
      </c>
      <c r="AH1306" s="14">
        <f t="shared" ref="AH1306:AL1306" si="1496">IFERROR(FIND("#",$AF1306,AG1306+1),LEN($AF1306)+1)</f>
        <v>152</v>
      </c>
      <c r="AI1306" s="14">
        <f t="shared" si="1496"/>
        <v>152</v>
      </c>
      <c r="AJ1306" s="14">
        <f t="shared" si="1496"/>
        <v>152</v>
      </c>
      <c r="AK1306" s="14">
        <f t="shared" si="1496"/>
        <v>152</v>
      </c>
      <c r="AL1306" s="14">
        <f t="shared" si="1496"/>
        <v>152</v>
      </c>
      <c r="AM1306" s="14" t="str">
        <f t="shared" si="1428"/>
        <v>#Mercado Realizei pesquisa MI, respondeu sem segurança.</v>
      </c>
      <c r="AN1306" s="14" t="str">
        <f t="shared" si="1429"/>
        <v/>
      </c>
      <c r="AO1306" s="14" t="str">
        <f t="shared" si="1430"/>
        <v/>
      </c>
      <c r="AP1306" s="14" t="str">
        <f t="shared" si="1431"/>
        <v/>
      </c>
      <c r="AQ1306" s="14" t="str">
        <f t="shared" si="1432"/>
        <v/>
      </c>
      <c r="AR1306" s="14" t="str">
        <f t="shared" si="1433"/>
        <v/>
      </c>
    </row>
    <row r="1307" spans="1:44" x14ac:dyDescent="0.25">
      <c r="A1307">
        <v>1</v>
      </c>
      <c r="B1307" t="s">
        <v>28</v>
      </c>
      <c r="C1307">
        <v>392104</v>
      </c>
      <c r="D1307" s="40">
        <v>41402.708333333299</v>
      </c>
      <c r="E1307" s="40">
        <v>41402.814583333296</v>
      </c>
      <c r="F1307" s="40">
        <v>41402.773611111101</v>
      </c>
      <c r="G1307" t="s">
        <v>29</v>
      </c>
      <c r="H1307">
        <v>60000012483879</v>
      </c>
      <c r="I1307" t="s">
        <v>3585</v>
      </c>
      <c r="J1307" t="s">
        <v>3586</v>
      </c>
      <c r="K1307" t="s">
        <v>32</v>
      </c>
      <c r="L1307">
        <v>3</v>
      </c>
      <c r="M1307" t="s">
        <v>33</v>
      </c>
      <c r="N1307">
        <v>60000015461254</v>
      </c>
      <c r="O1307">
        <v>60000016462717</v>
      </c>
      <c r="P1307">
        <v>140219000000457</v>
      </c>
      <c r="R1307" t="s">
        <v>34</v>
      </c>
      <c r="S1307" t="s">
        <v>35</v>
      </c>
      <c r="T1307" t="s">
        <v>36</v>
      </c>
      <c r="W1307" t="s">
        <v>37</v>
      </c>
      <c r="AC1307" t="s">
        <v>5123</v>
      </c>
      <c r="AD1307" t="s">
        <v>1446</v>
      </c>
      <c r="AE1307" s="14" t="str">
        <f t="shared" si="1469"/>
        <v>#mercado Ao conversar sobre comorbidades, a medica ressaltou a escolha por Kaletra em seus pacientes com HAND, ressaltou preocupacao com o SNC. Confessou substituir ATV por FOSA, apesar dos bons resultados com a droga. Esta encantada com o Fosamprenavir e seus resultados, principalmente pelo fato de diminuir o ritonavir e consequentemente seus eventos adversos. Ainda classificou de 30 a 40% para Kaletra entre os Ips e o restante entre ATV, FOSA e Daruna.</v>
      </c>
      <c r="AF1307" s="14" t="str">
        <f t="shared" si="1479"/>
        <v>#mercado Ao conversar sobre comorbidades, a medica ressaltou a escolha por Kaletra em seus pacientes com HAND, ressaltou preocupacao com o SNC. Confessou substituir ATV por FOSA, apesar dos bons resultados com a droga. Esta encantada com o Fosamprenavir e seus resultados, principalmente pelo fato de diminuir o ritonavir e consequentemente seus eventos adversos. Ainda classificou de 30 a 40% para Kaletra entre os Ips e o restante entre ATV, FOSA e Daruna.</v>
      </c>
      <c r="AG1307" s="14">
        <f t="shared" si="1480"/>
        <v>1</v>
      </c>
      <c r="AH1307" s="14">
        <f t="shared" ref="AH1307:AL1307" si="1497">IFERROR(FIND("#",$AF1307,AG1307+1),LEN($AF1307)+1)</f>
        <v>459</v>
      </c>
      <c r="AI1307" s="14">
        <f t="shared" si="1497"/>
        <v>459</v>
      </c>
      <c r="AJ1307" s="14">
        <f t="shared" si="1497"/>
        <v>459</v>
      </c>
      <c r="AK1307" s="14">
        <f t="shared" si="1497"/>
        <v>459</v>
      </c>
      <c r="AL1307" s="14">
        <f t="shared" si="1497"/>
        <v>459</v>
      </c>
      <c r="AM1307" s="14" t="str">
        <f t="shared" si="1428"/>
        <v>#mercado Ao conversar sobre comorbidades, a medica ressaltou a escolha por Kaletra em seus pacientes com HAND, ressaltou preocupacao com o SNC. Confessou substituir ATV por FOSA, apesar dos bons resultados com a droga. Esta encantada com o Fosamprenavir e seus resultados, principalmente pelo fato de diminuir o ritonavir e consequentemente seus eventos adversos. Ainda classificou de 30 a 40% para Kaletra entre os Ips e o restante entre ATV, FOSA e Daruna.</v>
      </c>
      <c r="AN1307" s="14" t="str">
        <f t="shared" si="1429"/>
        <v/>
      </c>
      <c r="AO1307" s="14" t="str">
        <f t="shared" si="1430"/>
        <v/>
      </c>
      <c r="AP1307" s="14" t="str">
        <f t="shared" si="1431"/>
        <v/>
      </c>
      <c r="AQ1307" s="14" t="str">
        <f t="shared" si="1432"/>
        <v/>
      </c>
      <c r="AR1307" s="14" t="str">
        <f t="shared" si="1433"/>
        <v/>
      </c>
    </row>
    <row r="1308" spans="1:44" x14ac:dyDescent="0.25">
      <c r="A1308">
        <v>1</v>
      </c>
      <c r="B1308" t="s">
        <v>28</v>
      </c>
      <c r="C1308">
        <v>392104</v>
      </c>
      <c r="D1308" s="40">
        <v>41402.625</v>
      </c>
      <c r="E1308" s="40">
        <v>41402.636111111096</v>
      </c>
      <c r="F1308" s="40">
        <v>41402.613194444399</v>
      </c>
      <c r="G1308" t="s">
        <v>29</v>
      </c>
      <c r="H1308">
        <v>60000012345931</v>
      </c>
      <c r="I1308" t="s">
        <v>964</v>
      </c>
      <c r="J1308" t="s">
        <v>965</v>
      </c>
      <c r="K1308" t="s">
        <v>41</v>
      </c>
      <c r="L1308">
        <v>3</v>
      </c>
      <c r="M1308" t="s">
        <v>33</v>
      </c>
      <c r="N1308">
        <v>60000015461254</v>
      </c>
      <c r="O1308">
        <v>60000016462717</v>
      </c>
      <c r="P1308">
        <v>140219000000434</v>
      </c>
      <c r="R1308" t="s">
        <v>34</v>
      </c>
      <c r="S1308" t="s">
        <v>35</v>
      </c>
      <c r="T1308" t="s">
        <v>36</v>
      </c>
      <c r="W1308" t="s">
        <v>37</v>
      </c>
      <c r="AC1308" t="s">
        <v>5124</v>
      </c>
      <c r="AD1308" t="s">
        <v>1446</v>
      </c>
      <c r="AE1308" s="14" t="str">
        <f t="shared" si="1469"/>
        <v>Trabalhei material Estevão, finalizando consenso. Iniciei pilar comorbidades Dr. Lauro.</v>
      </c>
      <c r="AF1308" s="14" t="str">
        <f t="shared" si="1479"/>
        <v>Trabalhei material Estevão, finalizando consenso. Iniciei pilar comorbidades Dr. Lauro.</v>
      </c>
      <c r="AG1308" s="14">
        <f t="shared" si="1480"/>
        <v>1</v>
      </c>
      <c r="AH1308" s="14">
        <f t="shared" ref="AH1308:AL1308" si="1498">IFERROR(FIND("#",$AF1308,AG1308+1),LEN($AF1308)+1)</f>
        <v>88</v>
      </c>
      <c r="AI1308" s="14">
        <f t="shared" si="1498"/>
        <v>88</v>
      </c>
      <c r="AJ1308" s="14">
        <f t="shared" si="1498"/>
        <v>88</v>
      </c>
      <c r="AK1308" s="14">
        <f t="shared" si="1498"/>
        <v>88</v>
      </c>
      <c r="AL1308" s="14">
        <f t="shared" si="1498"/>
        <v>88</v>
      </c>
      <c r="AM1308" s="14" t="str">
        <f t="shared" si="1428"/>
        <v>Trabalhei material Estevão, finalizando consenso. Iniciei pilar comorbidades Dr. Lauro.</v>
      </c>
      <c r="AN1308" s="14" t="str">
        <f t="shared" si="1429"/>
        <v/>
      </c>
      <c r="AO1308" s="14" t="str">
        <f t="shared" si="1430"/>
        <v/>
      </c>
      <c r="AP1308" s="14" t="str">
        <f t="shared" si="1431"/>
        <v/>
      </c>
      <c r="AQ1308" s="14" t="str">
        <f t="shared" si="1432"/>
        <v/>
      </c>
      <c r="AR1308" s="14" t="str">
        <f t="shared" si="1433"/>
        <v/>
      </c>
    </row>
    <row r="1309" spans="1:44" x14ac:dyDescent="0.25">
      <c r="A1309">
        <v>1</v>
      </c>
      <c r="B1309" t="s">
        <v>28</v>
      </c>
      <c r="C1309">
        <v>392104</v>
      </c>
      <c r="D1309" s="40">
        <v>41402.5</v>
      </c>
      <c r="E1309" s="40">
        <v>41402.602083333302</v>
      </c>
      <c r="F1309" s="40">
        <v>41402.563888888901</v>
      </c>
      <c r="G1309" t="s">
        <v>29</v>
      </c>
      <c r="H1309">
        <v>60000012249411</v>
      </c>
      <c r="I1309" t="s">
        <v>930</v>
      </c>
      <c r="J1309" t="s">
        <v>931</v>
      </c>
      <c r="K1309" t="s">
        <v>32</v>
      </c>
      <c r="L1309">
        <v>6</v>
      </c>
      <c r="M1309" t="s">
        <v>33</v>
      </c>
      <c r="N1309">
        <v>60000015461254</v>
      </c>
      <c r="O1309">
        <v>60000016462717</v>
      </c>
      <c r="P1309">
        <v>140219000000379</v>
      </c>
      <c r="R1309" t="s">
        <v>34</v>
      </c>
      <c r="S1309" t="s">
        <v>35</v>
      </c>
      <c r="T1309" t="s">
        <v>36</v>
      </c>
      <c r="W1309" t="s">
        <v>37</v>
      </c>
      <c r="AC1309" t="s">
        <v>5125</v>
      </c>
      <c r="AD1309" t="s">
        <v>1446</v>
      </c>
      <c r="AE1309" s="14" t="str">
        <f t="shared" si="1469"/>
        <v>Realizei pesquisa mi. Medica não gostou muito de responder. Conversamos rapidamente sobre comorbidades. Não estava muito amável.</v>
      </c>
      <c r="AF1309" s="14" t="str">
        <f t="shared" si="1479"/>
        <v>Realizei pesquisa mi. Medica não gostou muito de responder. Conversamos rapidamente sobre comorbidades. Não estava muito amável.</v>
      </c>
      <c r="AG1309" s="14">
        <f t="shared" si="1480"/>
        <v>1</v>
      </c>
      <c r="AH1309" s="14">
        <f t="shared" ref="AH1309:AL1309" si="1499">IFERROR(FIND("#",$AF1309,AG1309+1),LEN($AF1309)+1)</f>
        <v>129</v>
      </c>
      <c r="AI1309" s="14">
        <f t="shared" si="1499"/>
        <v>129</v>
      </c>
      <c r="AJ1309" s="14">
        <f t="shared" si="1499"/>
        <v>129</v>
      </c>
      <c r="AK1309" s="14">
        <f t="shared" si="1499"/>
        <v>129</v>
      </c>
      <c r="AL1309" s="14">
        <f t="shared" si="1499"/>
        <v>129</v>
      </c>
      <c r="AM1309" s="14" t="str">
        <f t="shared" si="1428"/>
        <v>Realizei pesquisa mi. Medica não gostou muito de responder. Conversamos rapidamente sobre comorbidades. Não estava muito amável.</v>
      </c>
      <c r="AN1309" s="14" t="str">
        <f t="shared" si="1429"/>
        <v/>
      </c>
      <c r="AO1309" s="14" t="str">
        <f t="shared" si="1430"/>
        <v/>
      </c>
      <c r="AP1309" s="14" t="str">
        <f t="shared" si="1431"/>
        <v/>
      </c>
      <c r="AQ1309" s="14" t="str">
        <f t="shared" si="1432"/>
        <v/>
      </c>
      <c r="AR1309" s="14" t="str">
        <f t="shared" si="1433"/>
        <v/>
      </c>
    </row>
    <row r="1310" spans="1:44" x14ac:dyDescent="0.25">
      <c r="A1310">
        <v>1</v>
      </c>
      <c r="B1310" t="s">
        <v>28</v>
      </c>
      <c r="C1310">
        <v>392104</v>
      </c>
      <c r="D1310" s="40">
        <v>41402.416666666701</v>
      </c>
      <c r="E1310" s="40">
        <v>41402.597222222197</v>
      </c>
      <c r="F1310" s="40">
        <v>41402.563888888901</v>
      </c>
      <c r="G1310" t="s">
        <v>29</v>
      </c>
      <c r="H1310">
        <v>60000017964144</v>
      </c>
      <c r="I1310" t="s">
        <v>932</v>
      </c>
      <c r="J1310" t="s">
        <v>933</v>
      </c>
      <c r="K1310" t="s">
        <v>32</v>
      </c>
      <c r="L1310">
        <v>4</v>
      </c>
      <c r="M1310" t="s">
        <v>33</v>
      </c>
      <c r="N1310">
        <v>60000015461254</v>
      </c>
      <c r="O1310">
        <v>60000016462717</v>
      </c>
      <c r="P1310">
        <v>140219000000372</v>
      </c>
      <c r="R1310" t="s">
        <v>34</v>
      </c>
      <c r="S1310" t="s">
        <v>35</v>
      </c>
      <c r="T1310" t="s">
        <v>36</v>
      </c>
      <c r="W1310" t="s">
        <v>37</v>
      </c>
      <c r="AC1310" t="s">
        <v>5126</v>
      </c>
      <c r="AD1310" t="s">
        <v>1437</v>
      </c>
      <c r="AE1310" s="14" t="str">
        <f t="shared" si="1469"/>
        <v>Alertei para comorbidades silenciosas (renais e ósseas). Trabalhei material Dr. Lauro e sondei percepção favorável sobre o tema.</v>
      </c>
      <c r="AF1310" s="14" t="str">
        <f t="shared" si="1479"/>
        <v>Alertei para comorbidades silenciosas (renais e ósseas). Trabalhei material Dr. Lauro e sondei percepção favorável sobre o tema.</v>
      </c>
      <c r="AG1310" s="14">
        <f t="shared" si="1480"/>
        <v>1</v>
      </c>
      <c r="AH1310" s="14">
        <f t="shared" ref="AH1310:AL1310" si="1500">IFERROR(FIND("#",$AF1310,AG1310+1),LEN($AF1310)+1)</f>
        <v>129</v>
      </c>
      <c r="AI1310" s="14">
        <f t="shared" si="1500"/>
        <v>129</v>
      </c>
      <c r="AJ1310" s="14">
        <f t="shared" si="1500"/>
        <v>129</v>
      </c>
      <c r="AK1310" s="14">
        <f t="shared" si="1500"/>
        <v>129</v>
      </c>
      <c r="AL1310" s="14">
        <f t="shared" si="1500"/>
        <v>129</v>
      </c>
      <c r="AM1310" s="14" t="str">
        <f t="shared" ref="AM1310:AM1373" si="1501">MID($AF1310,AG1310,IF(AG1310=1,AH1310,(AH1310-AG1310)))</f>
        <v>Alertei para comorbidades silenciosas (renais e ósseas). Trabalhei material Dr. Lauro e sondei percepção favorável sobre o tema.</v>
      </c>
      <c r="AN1310" s="14" t="str">
        <f t="shared" ref="AN1310:AN1373" si="1502">IF(AH1310=AI1310,"",MID($AF1310,AH1310,AI1310-AH1310))</f>
        <v/>
      </c>
      <c r="AO1310" s="14" t="str">
        <f t="shared" ref="AO1310:AO1373" si="1503">IF(AI1310=AJ1310,"",MID($AF1310,AI1310,AJ1310-AI1310))</f>
        <v/>
      </c>
      <c r="AP1310" s="14" t="str">
        <f t="shared" ref="AP1310:AP1373" si="1504">IF(AJ1310=AK1310,"",MID($AF1310,AJ1310,AK1310-AJ1310))</f>
        <v/>
      </c>
      <c r="AQ1310" s="14" t="str">
        <f t="shared" ref="AQ1310:AQ1373" si="1505">IF(AK1310=AL1310,"",MID($AF1310,AK1310,AL1310-AK1310))</f>
        <v/>
      </c>
      <c r="AR1310" s="14" t="str">
        <f t="shared" ref="AR1310:AR1373" si="1506">IF(AL1310=AK1310,"",MID($AF1310,AL1310,LEN(AF1310)-AL1310))</f>
        <v/>
      </c>
    </row>
    <row r="1311" spans="1:44" x14ac:dyDescent="0.25">
      <c r="A1311">
        <v>1</v>
      </c>
      <c r="B1311" t="s">
        <v>28</v>
      </c>
      <c r="C1311">
        <v>392104</v>
      </c>
      <c r="D1311" s="40">
        <v>41400.666666666701</v>
      </c>
      <c r="E1311" s="40">
        <v>41401.648611111101</v>
      </c>
      <c r="F1311" s="40">
        <v>41401.610416666699</v>
      </c>
      <c r="G1311" t="s">
        <v>29</v>
      </c>
      <c r="H1311">
        <v>60000012408695</v>
      </c>
      <c r="I1311" t="s">
        <v>934</v>
      </c>
      <c r="J1311" t="s">
        <v>935</v>
      </c>
      <c r="K1311" t="s">
        <v>32</v>
      </c>
      <c r="L1311">
        <v>6</v>
      </c>
      <c r="M1311" t="s">
        <v>33</v>
      </c>
      <c r="N1311">
        <v>60000015461254</v>
      </c>
      <c r="O1311">
        <v>60000016462717</v>
      </c>
      <c r="P1311">
        <v>140219000000363</v>
      </c>
      <c r="R1311" t="s">
        <v>34</v>
      </c>
      <c r="S1311" t="s">
        <v>35</v>
      </c>
      <c r="T1311" t="s">
        <v>36</v>
      </c>
      <c r="W1311" t="s">
        <v>37</v>
      </c>
      <c r="AC1311" t="s">
        <v>5127</v>
      </c>
      <c r="AD1311" t="s">
        <v>1446</v>
      </c>
      <c r="AE1311" s="14" t="str">
        <f t="shared" si="1469"/>
        <v>Conversamos sobre o ATHUS, ligando ao material de ciclo, doenças silenciosas. #mp elogiou bastante o guia de manejo distribuído na Johns Hopkins. Solicitou mais guias para trabalho com residentes. Também solicitou mais um livro do Ricardo Diaz, para deixar no serviço da FIOCRUZ. O material será entregue pela consultora Zuila.</v>
      </c>
      <c r="AF1311" s="14" t="str">
        <f t="shared" si="1479"/>
        <v>Conversamos sobre o ATHUS, ligando ao material de ciclo, doenças silenciosas. #mp elogiou bastante o guia de manejo distribuído na Johns Hopkins. Solicitou mais guias para trabalho com residentes. Também solicitou mais um livro do Ricardo Diaz, para deixar no serviço da FIOCRUZ. O material será entregue pela consultora Zuila.</v>
      </c>
      <c r="AG1311" s="14">
        <f t="shared" si="1480"/>
        <v>79</v>
      </c>
      <c r="AH1311" s="14">
        <f t="shared" ref="AH1311:AL1311" si="1507">IFERROR(FIND("#",$AF1311,AG1311+1),LEN($AF1311)+1)</f>
        <v>328</v>
      </c>
      <c r="AI1311" s="14">
        <f t="shared" si="1507"/>
        <v>328</v>
      </c>
      <c r="AJ1311" s="14">
        <f t="shared" si="1507"/>
        <v>328</v>
      </c>
      <c r="AK1311" s="14">
        <f t="shared" si="1507"/>
        <v>328</v>
      </c>
      <c r="AL1311" s="14">
        <f t="shared" si="1507"/>
        <v>328</v>
      </c>
      <c r="AM1311" s="14" t="str">
        <f t="shared" si="1501"/>
        <v>#mp elogiou bastante o guia de manejo distribuído na Johns Hopkins. Solicitou mais guias para trabalho com residentes. Também solicitou mais um livro do Ricardo Diaz, para deixar no serviço da FIOCRUZ. O material será entregue pela consultora Zuila.</v>
      </c>
      <c r="AN1311" s="14" t="str">
        <f t="shared" si="1502"/>
        <v/>
      </c>
      <c r="AO1311" s="14" t="str">
        <f t="shared" si="1503"/>
        <v/>
      </c>
      <c r="AP1311" s="14" t="str">
        <f t="shared" si="1504"/>
        <v/>
      </c>
      <c r="AQ1311" s="14" t="str">
        <f t="shared" si="1505"/>
        <v/>
      </c>
      <c r="AR1311" s="14" t="str">
        <f t="shared" si="1506"/>
        <v/>
      </c>
    </row>
    <row r="1312" spans="1:44" x14ac:dyDescent="0.25">
      <c r="A1312">
        <v>1</v>
      </c>
      <c r="B1312" t="s">
        <v>28</v>
      </c>
      <c r="C1312">
        <v>392104</v>
      </c>
      <c r="D1312" s="40">
        <v>41400.583333333299</v>
      </c>
      <c r="E1312" s="40">
        <v>41401.643750000003</v>
      </c>
      <c r="F1312" s="40">
        <v>41401.610416666699</v>
      </c>
      <c r="G1312" t="s">
        <v>29</v>
      </c>
      <c r="H1312">
        <v>60000012513175</v>
      </c>
      <c r="I1312" t="s">
        <v>944</v>
      </c>
      <c r="J1312" t="s">
        <v>945</v>
      </c>
      <c r="K1312" t="s">
        <v>41</v>
      </c>
      <c r="L1312">
        <v>4</v>
      </c>
      <c r="M1312" t="s">
        <v>33</v>
      </c>
      <c r="N1312">
        <v>60000015461254</v>
      </c>
      <c r="O1312">
        <v>60000016462717</v>
      </c>
      <c r="P1312">
        <v>140219000000356</v>
      </c>
      <c r="R1312" t="s">
        <v>34</v>
      </c>
      <c r="S1312" t="s">
        <v>35</v>
      </c>
      <c r="T1312" t="s">
        <v>36</v>
      </c>
      <c r="W1312" t="s">
        <v>37</v>
      </c>
      <c r="AC1312" t="s">
        <v>5128</v>
      </c>
      <c r="AD1312" t="s">
        <v>1446</v>
      </c>
      <c r="AE1312" s="14" t="str">
        <f t="shared" si="1469"/>
        <v>Conversamos sobre o ATHUS, ligando ao material de ciclo, doenças silenciosas. Fiz refletir sobre dificuldade no diagnostico e a prescrição segura com Kaletra.</v>
      </c>
      <c r="AF1312" s="14" t="str">
        <f t="shared" si="1479"/>
        <v>Conversamos sobre o ATHUS, ligando ao material de ciclo, doenças silenciosas. Fiz refletir sobre dificuldade no diagnostico e a prescrição segura com Kaletra.</v>
      </c>
      <c r="AG1312" s="14">
        <f t="shared" si="1480"/>
        <v>1</v>
      </c>
      <c r="AH1312" s="14">
        <f t="shared" ref="AH1312:AL1312" si="1508">IFERROR(FIND("#",$AF1312,AG1312+1),LEN($AF1312)+1)</f>
        <v>159</v>
      </c>
      <c r="AI1312" s="14">
        <f t="shared" si="1508"/>
        <v>159</v>
      </c>
      <c r="AJ1312" s="14">
        <f t="shared" si="1508"/>
        <v>159</v>
      </c>
      <c r="AK1312" s="14">
        <f t="shared" si="1508"/>
        <v>159</v>
      </c>
      <c r="AL1312" s="14">
        <f t="shared" si="1508"/>
        <v>159</v>
      </c>
      <c r="AM1312" s="14" t="str">
        <f t="shared" si="1501"/>
        <v>Conversamos sobre o ATHUS, ligando ao material de ciclo, doenças silenciosas. Fiz refletir sobre dificuldade no diagnostico e a prescrição segura com Kaletra.</v>
      </c>
      <c r="AN1312" s="14" t="str">
        <f t="shared" si="1502"/>
        <v/>
      </c>
      <c r="AO1312" s="14" t="str">
        <f t="shared" si="1503"/>
        <v/>
      </c>
      <c r="AP1312" s="14" t="str">
        <f t="shared" si="1504"/>
        <v/>
      </c>
      <c r="AQ1312" s="14" t="str">
        <f t="shared" si="1505"/>
        <v/>
      </c>
      <c r="AR1312" s="14" t="str">
        <f t="shared" si="1506"/>
        <v/>
      </c>
    </row>
    <row r="1313" spans="1:44" x14ac:dyDescent="0.25">
      <c r="A1313">
        <v>1</v>
      </c>
      <c r="B1313" t="s">
        <v>28</v>
      </c>
      <c r="C1313">
        <v>392104</v>
      </c>
      <c r="D1313" s="40">
        <v>41400.583333333299</v>
      </c>
      <c r="E1313" s="40">
        <v>41401.643750000003</v>
      </c>
      <c r="F1313" s="40">
        <v>41401.610416666699</v>
      </c>
      <c r="G1313" t="s">
        <v>29</v>
      </c>
      <c r="H1313">
        <v>60000012513175</v>
      </c>
      <c r="I1313" t="s">
        <v>944</v>
      </c>
      <c r="J1313" t="s">
        <v>945</v>
      </c>
      <c r="K1313" t="s">
        <v>41</v>
      </c>
      <c r="L1313">
        <v>4</v>
      </c>
      <c r="M1313" t="s">
        <v>33</v>
      </c>
      <c r="N1313">
        <v>60000015461254</v>
      </c>
      <c r="O1313">
        <v>60000016462717</v>
      </c>
      <c r="P1313">
        <v>140219000000356</v>
      </c>
      <c r="R1313" t="s">
        <v>34</v>
      </c>
      <c r="S1313" t="s">
        <v>35</v>
      </c>
      <c r="T1313" t="s">
        <v>36</v>
      </c>
      <c r="W1313" t="s">
        <v>37</v>
      </c>
      <c r="AC1313" t="s">
        <v>5128</v>
      </c>
      <c r="AD1313" t="s">
        <v>1446</v>
      </c>
      <c r="AE1313" s="14" t="str">
        <f t="shared" si="1469"/>
        <v>Conversamos sobre o ATHUS, ligando ao material de ciclo, doenças silenciosas. Fiz refletir sobre dificuldade no diagnostico e a prescrição segura com Kaletra.</v>
      </c>
      <c r="AF1313" s="14" t="str">
        <f t="shared" si="1479"/>
        <v>Conversamos sobre o ATHUS, ligando ao material de ciclo, doenças silenciosas. Fiz refletir sobre dificuldade no diagnostico e a prescrição segura com Kaletra.</v>
      </c>
      <c r="AG1313" s="14">
        <f t="shared" si="1480"/>
        <v>1</v>
      </c>
      <c r="AH1313" s="14">
        <f t="shared" ref="AH1313:AL1313" si="1509">IFERROR(FIND("#",$AF1313,AG1313+1),LEN($AF1313)+1)</f>
        <v>159</v>
      </c>
      <c r="AI1313" s="14">
        <f t="shared" si="1509"/>
        <v>159</v>
      </c>
      <c r="AJ1313" s="14">
        <f t="shared" si="1509"/>
        <v>159</v>
      </c>
      <c r="AK1313" s="14">
        <f t="shared" si="1509"/>
        <v>159</v>
      </c>
      <c r="AL1313" s="14">
        <f t="shared" si="1509"/>
        <v>159</v>
      </c>
      <c r="AM1313" s="14" t="str">
        <f t="shared" si="1501"/>
        <v>Conversamos sobre o ATHUS, ligando ao material de ciclo, doenças silenciosas. Fiz refletir sobre dificuldade no diagnostico e a prescrição segura com Kaletra.</v>
      </c>
      <c r="AN1313" s="14" t="str">
        <f t="shared" si="1502"/>
        <v/>
      </c>
      <c r="AO1313" s="14" t="str">
        <f t="shared" si="1503"/>
        <v/>
      </c>
      <c r="AP1313" s="14" t="str">
        <f t="shared" si="1504"/>
        <v/>
      </c>
      <c r="AQ1313" s="14" t="str">
        <f t="shared" si="1505"/>
        <v/>
      </c>
      <c r="AR1313" s="14" t="str">
        <f t="shared" si="1506"/>
        <v/>
      </c>
    </row>
    <row r="1314" spans="1:44" x14ac:dyDescent="0.25">
      <c r="A1314">
        <v>1</v>
      </c>
      <c r="B1314" t="s">
        <v>28</v>
      </c>
      <c r="C1314">
        <v>392104</v>
      </c>
      <c r="D1314" s="40">
        <v>41400.541666666701</v>
      </c>
      <c r="E1314" s="40">
        <v>41401.6381944444</v>
      </c>
      <c r="F1314" s="40">
        <v>41401.610416666699</v>
      </c>
      <c r="G1314" t="s">
        <v>29</v>
      </c>
      <c r="H1314">
        <v>60000012248211</v>
      </c>
      <c r="I1314" t="s">
        <v>938</v>
      </c>
      <c r="J1314" t="s">
        <v>939</v>
      </c>
      <c r="K1314" t="s">
        <v>32</v>
      </c>
      <c r="L1314">
        <v>4</v>
      </c>
      <c r="M1314" t="s">
        <v>33</v>
      </c>
      <c r="N1314">
        <v>60000015461254</v>
      </c>
      <c r="O1314">
        <v>60000016462717</v>
      </c>
      <c r="P1314">
        <v>140219000000349</v>
      </c>
      <c r="R1314" t="s">
        <v>34</v>
      </c>
      <c r="S1314" t="s">
        <v>35</v>
      </c>
      <c r="T1314" t="s">
        <v>36</v>
      </c>
      <c r="W1314" t="s">
        <v>37</v>
      </c>
      <c r="AC1314" t="s">
        <v>5129</v>
      </c>
      <c r="AD1314" t="s">
        <v>1446</v>
      </c>
      <c r="AE1314" s="14" t="str">
        <f t="shared" si="1469"/>
        <v>Alertei para comorbidades silenciosas (renais e ósseas). Trabalhei material Dr. Lauro, verificando aceitação quanto a este cenário.</v>
      </c>
      <c r="AF1314" s="14" t="str">
        <f t="shared" si="1479"/>
        <v>Alertei para comorbidades silenciosas (renais e ósseas). Trabalhei material Dr. Lauro, verificando aceitação quanto a este cenário.</v>
      </c>
      <c r="AG1314" s="14">
        <f t="shared" si="1480"/>
        <v>1</v>
      </c>
      <c r="AH1314" s="14">
        <f t="shared" ref="AH1314:AL1314" si="1510">IFERROR(FIND("#",$AF1314,AG1314+1),LEN($AF1314)+1)</f>
        <v>132</v>
      </c>
      <c r="AI1314" s="14">
        <f t="shared" si="1510"/>
        <v>132</v>
      </c>
      <c r="AJ1314" s="14">
        <f t="shared" si="1510"/>
        <v>132</v>
      </c>
      <c r="AK1314" s="14">
        <f t="shared" si="1510"/>
        <v>132</v>
      </c>
      <c r="AL1314" s="14">
        <f t="shared" si="1510"/>
        <v>132</v>
      </c>
      <c r="AM1314" s="14" t="str">
        <f t="shared" si="1501"/>
        <v>Alertei para comorbidades silenciosas (renais e ósseas). Trabalhei material Dr. Lauro, verificando aceitação quanto a este cenário.</v>
      </c>
      <c r="AN1314" s="14" t="str">
        <f t="shared" si="1502"/>
        <v/>
      </c>
      <c r="AO1314" s="14" t="str">
        <f t="shared" si="1503"/>
        <v/>
      </c>
      <c r="AP1314" s="14" t="str">
        <f t="shared" si="1504"/>
        <v/>
      </c>
      <c r="AQ1314" s="14" t="str">
        <f t="shared" si="1505"/>
        <v/>
      </c>
      <c r="AR1314" s="14" t="str">
        <f t="shared" si="1506"/>
        <v/>
      </c>
    </row>
    <row r="1315" spans="1:44" x14ac:dyDescent="0.25">
      <c r="A1315">
        <v>1</v>
      </c>
      <c r="B1315" t="s">
        <v>28</v>
      </c>
      <c r="C1315">
        <v>392106</v>
      </c>
      <c r="D1315" s="40">
        <v>41403.395833333299</v>
      </c>
      <c r="E1315" s="40">
        <v>41403.6694444444</v>
      </c>
      <c r="F1315" s="40">
        <v>41403.650694444397</v>
      </c>
      <c r="G1315" t="s">
        <v>29</v>
      </c>
      <c r="H1315">
        <v>60000017964164</v>
      </c>
      <c r="I1315" t="s">
        <v>786</v>
      </c>
      <c r="J1315" t="s">
        <v>787</v>
      </c>
      <c r="K1315" t="s">
        <v>41</v>
      </c>
      <c r="L1315">
        <v>3</v>
      </c>
      <c r="M1315" t="s">
        <v>33</v>
      </c>
      <c r="N1315">
        <v>60000015461254</v>
      </c>
      <c r="O1315">
        <v>60000016462712</v>
      </c>
      <c r="P1315">
        <v>140236000001322</v>
      </c>
      <c r="R1315" t="s">
        <v>34</v>
      </c>
      <c r="S1315" t="s">
        <v>35</v>
      </c>
      <c r="T1315" t="s">
        <v>36</v>
      </c>
      <c r="W1315" t="s">
        <v>37</v>
      </c>
      <c r="AC1315" t="s">
        <v>5130</v>
      </c>
      <c r="AD1315" t="s">
        <v>1437</v>
      </c>
      <c r="AE1315" s="14" t="str">
        <f t="shared" si="1469"/>
        <v>#MP Entreguei material sobre Rim e osso, mostrei os algoritmos e o DXA.</v>
      </c>
      <c r="AF1315" s="14" t="str">
        <f t="shared" si="1479"/>
        <v>#MP Entreguei material sobre Rim e osso, mostrei os algoritmos e o DXA.</v>
      </c>
      <c r="AG1315" s="14">
        <f t="shared" si="1480"/>
        <v>1</v>
      </c>
      <c r="AH1315" s="14">
        <f t="shared" ref="AH1315:AL1315" si="1511">IFERROR(FIND("#",$AF1315,AG1315+1),LEN($AF1315)+1)</f>
        <v>72</v>
      </c>
      <c r="AI1315" s="14">
        <f t="shared" si="1511"/>
        <v>72</v>
      </c>
      <c r="AJ1315" s="14">
        <f t="shared" si="1511"/>
        <v>72</v>
      </c>
      <c r="AK1315" s="14">
        <f t="shared" si="1511"/>
        <v>72</v>
      </c>
      <c r="AL1315" s="14">
        <f t="shared" si="1511"/>
        <v>72</v>
      </c>
      <c r="AM1315" s="14" t="str">
        <f t="shared" si="1501"/>
        <v>#MP Entreguei material sobre Rim e osso, mostrei os algoritmos e o DXA.</v>
      </c>
      <c r="AN1315" s="14" t="str">
        <f t="shared" si="1502"/>
        <v/>
      </c>
      <c r="AO1315" s="14" t="str">
        <f t="shared" si="1503"/>
        <v/>
      </c>
      <c r="AP1315" s="14" t="str">
        <f t="shared" si="1504"/>
        <v/>
      </c>
      <c r="AQ1315" s="14" t="str">
        <f t="shared" si="1505"/>
        <v/>
      </c>
      <c r="AR1315" s="14" t="str">
        <f t="shared" si="1506"/>
        <v/>
      </c>
    </row>
    <row r="1316" spans="1:44" x14ac:dyDescent="0.25">
      <c r="A1316">
        <v>1</v>
      </c>
      <c r="B1316" t="s">
        <v>28</v>
      </c>
      <c r="C1316">
        <v>392106</v>
      </c>
      <c r="D1316" s="40">
        <v>41403.354166666701</v>
      </c>
      <c r="E1316" s="40">
        <v>41403.667361111096</v>
      </c>
      <c r="F1316" s="40">
        <v>41403.650694444397</v>
      </c>
      <c r="G1316" t="s">
        <v>29</v>
      </c>
      <c r="H1316">
        <v>60000012248295</v>
      </c>
      <c r="I1316" t="s">
        <v>822</v>
      </c>
      <c r="J1316" t="s">
        <v>823</v>
      </c>
      <c r="K1316" t="s">
        <v>41</v>
      </c>
      <c r="L1316">
        <v>4</v>
      </c>
      <c r="M1316" t="s">
        <v>33</v>
      </c>
      <c r="N1316">
        <v>60000015461254</v>
      </c>
      <c r="O1316">
        <v>60000016462712</v>
      </c>
      <c r="P1316">
        <v>140236000001315</v>
      </c>
      <c r="R1316" t="s">
        <v>34</v>
      </c>
      <c r="S1316" t="s">
        <v>35</v>
      </c>
      <c r="T1316" t="s">
        <v>36</v>
      </c>
      <c r="W1316" t="s">
        <v>37</v>
      </c>
      <c r="AC1316" t="s">
        <v>5131</v>
      </c>
      <c r="AD1316" t="s">
        <v>1446</v>
      </c>
      <c r="AE1316" s="14" t="str">
        <f t="shared" si="1469"/>
        <v>Dr Valéria comentou sobre o descaso da saúde pública, e sua insatisfação diante do sistema#MP Entreguei material sobre DR, mostrei o DXA e ela comentou a dificuldade de se solicitar este exame principalmente para homens.</v>
      </c>
      <c r="AF1316" s="14" t="str">
        <f t="shared" si="1479"/>
        <v>Dr Valéria comentou sobre o descaso da saúde pública, e sua insatisfação diante do sistema#MP Entreguei material sobre DR, mostrei o DXA e ela comentou a dificuldade de se solicitar este exame principalmente para homens.</v>
      </c>
      <c r="AG1316" s="14">
        <f t="shared" si="1480"/>
        <v>91</v>
      </c>
      <c r="AH1316" s="14">
        <f t="shared" ref="AH1316:AL1316" si="1512">IFERROR(FIND("#",$AF1316,AG1316+1),LEN($AF1316)+1)</f>
        <v>221</v>
      </c>
      <c r="AI1316" s="14">
        <f t="shared" si="1512"/>
        <v>221</v>
      </c>
      <c r="AJ1316" s="14">
        <f t="shared" si="1512"/>
        <v>221</v>
      </c>
      <c r="AK1316" s="14">
        <f t="shared" si="1512"/>
        <v>221</v>
      </c>
      <c r="AL1316" s="14">
        <f t="shared" si="1512"/>
        <v>221</v>
      </c>
      <c r="AM1316" s="14" t="str">
        <f t="shared" si="1501"/>
        <v>#MP Entreguei material sobre DR, mostrei o DXA e ela comentou a dificuldade de se solicitar este exame principalmente para homens.</v>
      </c>
      <c r="AN1316" s="14" t="str">
        <f t="shared" si="1502"/>
        <v/>
      </c>
      <c r="AO1316" s="14" t="str">
        <f t="shared" si="1503"/>
        <v/>
      </c>
      <c r="AP1316" s="14" t="str">
        <f t="shared" si="1504"/>
        <v/>
      </c>
      <c r="AQ1316" s="14" t="str">
        <f t="shared" si="1505"/>
        <v/>
      </c>
      <c r="AR1316" s="14" t="str">
        <f t="shared" si="1506"/>
        <v/>
      </c>
    </row>
    <row r="1317" spans="1:44" x14ac:dyDescent="0.25">
      <c r="A1317">
        <v>1</v>
      </c>
      <c r="B1317" t="s">
        <v>28</v>
      </c>
      <c r="C1317">
        <v>392106</v>
      </c>
      <c r="D1317" s="40">
        <v>41402.666666666701</v>
      </c>
      <c r="E1317" s="40">
        <v>41403.5</v>
      </c>
      <c r="F1317" s="40">
        <v>41403.622916666704</v>
      </c>
      <c r="G1317" t="s">
        <v>29</v>
      </c>
      <c r="H1317">
        <v>60000012593055</v>
      </c>
      <c r="I1317" t="s">
        <v>773</v>
      </c>
      <c r="J1317" t="s">
        <v>774</v>
      </c>
      <c r="K1317" t="s">
        <v>45</v>
      </c>
      <c r="L1317">
        <v>3</v>
      </c>
      <c r="M1317" t="s">
        <v>33</v>
      </c>
      <c r="N1317">
        <v>60000015461254</v>
      </c>
      <c r="O1317">
        <v>60000016462712</v>
      </c>
      <c r="P1317">
        <v>140236000001308</v>
      </c>
      <c r="R1317" t="s">
        <v>34</v>
      </c>
      <c r="S1317" t="s">
        <v>35</v>
      </c>
      <c r="T1317" t="s">
        <v>36</v>
      </c>
      <c r="W1317" t="s">
        <v>37</v>
      </c>
      <c r="AC1317" t="s">
        <v>5132</v>
      </c>
      <c r="AD1317" t="s">
        <v>1446</v>
      </c>
      <c r="AE1317" s="14" t="str">
        <f t="shared" si="1469"/>
        <v>Dr Renato voluntariamente falou sobre a questão dos casais sorodiscordantes e relatou que realmente é a favor de tratar, mas essa decisão deve ser partilhada.#MP Entreguei material sobre rim e osso e comentei sobre o Eurosida.</v>
      </c>
      <c r="AF1317" s="14" t="str">
        <f t="shared" si="1479"/>
        <v>Dr Renato voluntariamente falou sobre a questão dos casais sorodiscordantes e relatou que realmente é a favor de tratar, mas essa decisão deve ser partilhada.#MP Entreguei material sobre rim e osso e comentei sobre o Eurosida.</v>
      </c>
      <c r="AG1317" s="14">
        <f t="shared" si="1480"/>
        <v>159</v>
      </c>
      <c r="AH1317" s="14">
        <f t="shared" ref="AH1317:AL1317" si="1513">IFERROR(FIND("#",$AF1317,AG1317+1),LEN($AF1317)+1)</f>
        <v>227</v>
      </c>
      <c r="AI1317" s="14">
        <f t="shared" si="1513"/>
        <v>227</v>
      </c>
      <c r="AJ1317" s="14">
        <f t="shared" si="1513"/>
        <v>227</v>
      </c>
      <c r="AK1317" s="14">
        <f t="shared" si="1513"/>
        <v>227</v>
      </c>
      <c r="AL1317" s="14">
        <f t="shared" si="1513"/>
        <v>227</v>
      </c>
      <c r="AM1317" s="14" t="str">
        <f t="shared" si="1501"/>
        <v>#MP Entreguei material sobre rim e osso e comentei sobre o Eurosida.</v>
      </c>
      <c r="AN1317" s="14" t="str">
        <f t="shared" si="1502"/>
        <v/>
      </c>
      <c r="AO1317" s="14" t="str">
        <f t="shared" si="1503"/>
        <v/>
      </c>
      <c r="AP1317" s="14" t="str">
        <f t="shared" si="1504"/>
        <v/>
      </c>
      <c r="AQ1317" s="14" t="str">
        <f t="shared" si="1505"/>
        <v/>
      </c>
      <c r="AR1317" s="14" t="str">
        <f t="shared" si="1506"/>
        <v/>
      </c>
    </row>
    <row r="1318" spans="1:44" x14ac:dyDescent="0.25">
      <c r="A1318">
        <v>1</v>
      </c>
      <c r="B1318" t="s">
        <v>28</v>
      </c>
      <c r="C1318">
        <v>392106</v>
      </c>
      <c r="D1318" s="40">
        <v>41402.625</v>
      </c>
      <c r="E1318" s="40">
        <v>41403.495138888902</v>
      </c>
      <c r="F1318" s="40">
        <v>41403.454861111102</v>
      </c>
      <c r="G1318" t="s">
        <v>29</v>
      </c>
      <c r="H1318">
        <v>60000017968612</v>
      </c>
      <c r="I1318" t="s">
        <v>843</v>
      </c>
      <c r="J1318" t="s">
        <v>844</v>
      </c>
      <c r="K1318" t="s">
        <v>45</v>
      </c>
      <c r="L1318">
        <v>3</v>
      </c>
      <c r="M1318" t="s">
        <v>33</v>
      </c>
      <c r="N1318">
        <v>60000015461254</v>
      </c>
      <c r="O1318">
        <v>60000016462712</v>
      </c>
      <c r="P1318">
        <v>140236000001301</v>
      </c>
      <c r="R1318" t="s">
        <v>34</v>
      </c>
      <c r="S1318" t="s">
        <v>35</v>
      </c>
      <c r="T1318" t="s">
        <v>36</v>
      </c>
      <c r="W1318" t="s">
        <v>37</v>
      </c>
      <c r="AC1318" t="s">
        <v>5133</v>
      </c>
      <c r="AD1318" t="s">
        <v>1437</v>
      </c>
      <c r="AE1318" s="14" t="str">
        <f t="shared" si="1469"/>
        <v>#MP Entreguei material do Dr Lauro e abordeis DXA, bem como o estudo que mostrou a 10% de aumento de risco de fratura devido a própria doença. Dr Isabella falou que tentou pedir um DXA mas não foi liberado pois o paciente era homem, e o estudo que mostrei fala do risco aumentado só pelo fato do paciente ter AIDS.</v>
      </c>
      <c r="AF1318" s="14" t="str">
        <f t="shared" si="1479"/>
        <v>#MP Entreguei material do Dr Lauro e abordeis DXA, bem como o estudo que mostrou a 10% de aumento de risco de fratura devido a própria doença. Dr Isabella falou que tentou pedir um DXA mas não foi liberado pois o paciente era homem, e o estudo que mostrei fala do risco aumentado só pelo fato do paciente ter AIDS.</v>
      </c>
      <c r="AG1318" s="14">
        <f t="shared" si="1480"/>
        <v>1</v>
      </c>
      <c r="AH1318" s="14">
        <f t="shared" ref="AH1318:AL1318" si="1514">IFERROR(FIND("#",$AF1318,AG1318+1),LEN($AF1318)+1)</f>
        <v>315</v>
      </c>
      <c r="AI1318" s="14">
        <f t="shared" si="1514"/>
        <v>315</v>
      </c>
      <c r="AJ1318" s="14">
        <f t="shared" si="1514"/>
        <v>315</v>
      </c>
      <c r="AK1318" s="14">
        <f t="shared" si="1514"/>
        <v>315</v>
      </c>
      <c r="AL1318" s="14">
        <f t="shared" si="1514"/>
        <v>315</v>
      </c>
      <c r="AM1318" s="14" t="str">
        <f t="shared" si="1501"/>
        <v>#MP Entreguei material do Dr Lauro e abordeis DXA, bem como o estudo que mostrou a 10% de aumento de risco de fratura devido a própria doença. Dr Isabella falou que tentou pedir um DXA mas não foi liberado pois o paciente era homem, e o estudo que mostrei fala do risco aumentado só pelo fato do paciente ter AIDS.</v>
      </c>
      <c r="AN1318" s="14" t="str">
        <f t="shared" si="1502"/>
        <v/>
      </c>
      <c r="AO1318" s="14" t="str">
        <f t="shared" si="1503"/>
        <v/>
      </c>
      <c r="AP1318" s="14" t="str">
        <f t="shared" si="1504"/>
        <v/>
      </c>
      <c r="AQ1318" s="14" t="str">
        <f t="shared" si="1505"/>
        <v/>
      </c>
      <c r="AR1318" s="14" t="str">
        <f t="shared" si="1506"/>
        <v/>
      </c>
    </row>
    <row r="1319" spans="1:44" x14ac:dyDescent="0.25">
      <c r="A1319">
        <v>1</v>
      </c>
      <c r="B1319" t="s">
        <v>28</v>
      </c>
      <c r="C1319">
        <v>392106</v>
      </c>
      <c r="D1319" s="40">
        <v>41402.479166666701</v>
      </c>
      <c r="E1319" s="40">
        <v>41402.482638888898</v>
      </c>
      <c r="F1319" s="40">
        <v>41402.456250000003</v>
      </c>
      <c r="G1319" t="s">
        <v>29</v>
      </c>
      <c r="H1319">
        <v>60000012421491</v>
      </c>
      <c r="I1319" t="s">
        <v>837</v>
      </c>
      <c r="J1319" t="s">
        <v>838</v>
      </c>
      <c r="K1319" t="s">
        <v>41</v>
      </c>
      <c r="L1319">
        <v>4</v>
      </c>
      <c r="M1319" t="s">
        <v>33</v>
      </c>
      <c r="N1319">
        <v>60000015461254</v>
      </c>
      <c r="O1319">
        <v>60000016462712</v>
      </c>
      <c r="P1319">
        <v>140236000001249</v>
      </c>
      <c r="R1319" t="s">
        <v>34</v>
      </c>
      <c r="S1319" t="s">
        <v>35</v>
      </c>
      <c r="T1319" t="s">
        <v>36</v>
      </c>
      <c r="W1319" t="s">
        <v>37</v>
      </c>
      <c r="AC1319" t="s">
        <v>5134</v>
      </c>
      <c r="AD1319" t="s">
        <v>1446</v>
      </c>
      <c r="AE1319" s="14" t="str">
        <f t="shared" si="1469"/>
        <v>#MERCADO Quando entreguei o material sobre rim do Dr Lauro, Dr SIlvia comentou sobre o TDF AF, que, segundo ela, possui menos EA e danos renais consequentemente. Ela comentou que no FUNDÃO, até é possível solicitar um DXA.</v>
      </c>
      <c r="AF1319" s="14" t="str">
        <f t="shared" si="1479"/>
        <v>#MERCADO Quando entreguei o material sobre rim do Dr Lauro, Dr SIlvia comentou sobre o TDF AF, que, segundo ela, possui menos EA e danos renais consequentemente. Ela comentou que no FUNDÃO, até é possível solicitar um DXA.</v>
      </c>
      <c r="AG1319" s="14">
        <f t="shared" si="1480"/>
        <v>1</v>
      </c>
      <c r="AH1319" s="14">
        <f t="shared" ref="AH1319:AL1319" si="1515">IFERROR(FIND("#",$AF1319,AG1319+1),LEN($AF1319)+1)</f>
        <v>223</v>
      </c>
      <c r="AI1319" s="14">
        <f t="shared" si="1515"/>
        <v>223</v>
      </c>
      <c r="AJ1319" s="14">
        <f t="shared" si="1515"/>
        <v>223</v>
      </c>
      <c r="AK1319" s="14">
        <f t="shared" si="1515"/>
        <v>223</v>
      </c>
      <c r="AL1319" s="14">
        <f t="shared" si="1515"/>
        <v>223</v>
      </c>
      <c r="AM1319" s="14" t="str">
        <f t="shared" si="1501"/>
        <v>#MERCADO Quando entreguei o material sobre rim do Dr Lauro, Dr SIlvia comentou sobre o TDF AF, que, segundo ela, possui menos EA e danos renais consequentemente. Ela comentou que no FUNDÃO, até é possível solicitar um DXA.</v>
      </c>
      <c r="AN1319" s="14" t="str">
        <f t="shared" si="1502"/>
        <v/>
      </c>
      <c r="AO1319" s="14" t="str">
        <f t="shared" si="1503"/>
        <v/>
      </c>
      <c r="AP1319" s="14" t="str">
        <f t="shared" si="1504"/>
        <v/>
      </c>
      <c r="AQ1319" s="14" t="str">
        <f t="shared" si="1505"/>
        <v/>
      </c>
      <c r="AR1319" s="14" t="str">
        <f t="shared" si="1506"/>
        <v/>
      </c>
    </row>
    <row r="1320" spans="1:44" x14ac:dyDescent="0.25">
      <c r="A1320">
        <v>1</v>
      </c>
      <c r="B1320" t="s">
        <v>28</v>
      </c>
      <c r="C1320">
        <v>392106</v>
      </c>
      <c r="D1320" s="40">
        <v>41402.4375</v>
      </c>
      <c r="E1320" s="40">
        <v>41402.478472222203</v>
      </c>
      <c r="F1320" s="40">
        <v>41402.439583333296</v>
      </c>
      <c r="G1320" t="s">
        <v>29</v>
      </c>
      <c r="H1320">
        <v>60000017964004</v>
      </c>
      <c r="I1320" t="s">
        <v>825</v>
      </c>
      <c r="J1320" t="s">
        <v>826</v>
      </c>
      <c r="K1320" t="s">
        <v>41</v>
      </c>
      <c r="L1320">
        <v>4</v>
      </c>
      <c r="M1320" t="s">
        <v>33</v>
      </c>
      <c r="N1320">
        <v>60000015461254</v>
      </c>
      <c r="O1320">
        <v>60000016462712</v>
      </c>
      <c r="P1320">
        <v>140236000001242</v>
      </c>
      <c r="R1320" t="s">
        <v>34</v>
      </c>
      <c r="S1320" t="s">
        <v>35</v>
      </c>
      <c r="T1320" t="s">
        <v>36</v>
      </c>
      <c r="W1320" t="s">
        <v>37</v>
      </c>
      <c r="AC1320" t="s">
        <v>5135</v>
      </c>
      <c r="AD1320" t="s">
        <v>1437</v>
      </c>
      <c r="AE1320" s="14" t="str">
        <f t="shared" si="1469"/>
        <v>#MERCADO Dr Luiz decidiu falar de TB /HIV, especificamente sobre Kaletra e Rifampicina, em nosso evento, já confirmado dia 24/05.#MP Entreguei material do Dr Lauro e abordei o resultado do DXA como um facilitador para os residentes que nunca tiveram acesso a este exame. Dr Luiz disse que conhece bem o Dr Lauro e apreciou o material.</v>
      </c>
      <c r="AF1320" s="14" t="str">
        <f t="shared" si="1479"/>
        <v>#MERCADO Dr Luiz decidiu falar de TB /HIV, especificamente sobre Kaletra e Rifampicina, em nosso evento, já confirmado dia 24/05.#MP Entreguei material do Dr Lauro e abordei o resultado do DXA como um facilitador para os residentes que nunca tiveram acesso a este exame. Dr Luiz disse que conhece bem o Dr Lauro e apreciou o material.</v>
      </c>
      <c r="AG1320" s="14">
        <f t="shared" si="1480"/>
        <v>1</v>
      </c>
      <c r="AH1320" s="14">
        <f t="shared" ref="AH1320:AL1320" si="1516">IFERROR(FIND("#",$AF1320,AG1320+1),LEN($AF1320)+1)</f>
        <v>130</v>
      </c>
      <c r="AI1320" s="14">
        <f t="shared" si="1516"/>
        <v>335</v>
      </c>
      <c r="AJ1320" s="14">
        <f t="shared" si="1516"/>
        <v>335</v>
      </c>
      <c r="AK1320" s="14">
        <f t="shared" si="1516"/>
        <v>335</v>
      </c>
      <c r="AL1320" s="14">
        <f t="shared" si="1516"/>
        <v>335</v>
      </c>
      <c r="AM1320" s="14" t="str">
        <f t="shared" si="1501"/>
        <v>#MERCADO Dr Luiz decidiu falar de TB /HIV, especificamente sobre Kaletra e Rifampicina, em nosso evento, já confirmado dia 24/05.#</v>
      </c>
      <c r="AN1320" s="14" t="str">
        <f t="shared" si="1502"/>
        <v>#MP Entreguei material do Dr Lauro e abordei o resultado do DXA como um facilitador para os residentes que nunca tiveram acesso a este exame. Dr Luiz disse que conhece bem o Dr Lauro e apreciou o material.</v>
      </c>
      <c r="AO1320" s="14" t="str">
        <f t="shared" si="1503"/>
        <v/>
      </c>
      <c r="AP1320" s="14" t="str">
        <f t="shared" si="1504"/>
        <v/>
      </c>
      <c r="AQ1320" s="14" t="str">
        <f t="shared" si="1505"/>
        <v/>
      </c>
      <c r="AR1320" s="14" t="str">
        <f t="shared" si="1506"/>
        <v/>
      </c>
    </row>
    <row r="1321" spans="1:44" x14ac:dyDescent="0.25">
      <c r="A1321">
        <v>1</v>
      </c>
      <c r="B1321" t="s">
        <v>28</v>
      </c>
      <c r="C1321">
        <v>392106</v>
      </c>
      <c r="D1321" s="40">
        <v>41402.375</v>
      </c>
      <c r="E1321" s="40">
        <v>41402.461805555598</v>
      </c>
      <c r="F1321" s="40">
        <v>41402.439583333296</v>
      </c>
      <c r="G1321" t="s">
        <v>29</v>
      </c>
      <c r="H1321">
        <v>60000012584767</v>
      </c>
      <c r="I1321" t="s">
        <v>819</v>
      </c>
      <c r="J1321" t="s">
        <v>820</v>
      </c>
      <c r="K1321" t="s">
        <v>45</v>
      </c>
      <c r="L1321">
        <v>3</v>
      </c>
      <c r="M1321" t="s">
        <v>33</v>
      </c>
      <c r="N1321">
        <v>60000015461254</v>
      </c>
      <c r="O1321">
        <v>60000016462712</v>
      </c>
      <c r="P1321">
        <v>140236000001229</v>
      </c>
      <c r="R1321" t="s">
        <v>34</v>
      </c>
      <c r="S1321" t="s">
        <v>35</v>
      </c>
      <c r="T1321" t="s">
        <v>36</v>
      </c>
      <c r="W1321" t="s">
        <v>37</v>
      </c>
      <c r="AC1321" t="s">
        <v>5136</v>
      </c>
      <c r="AD1321" t="s">
        <v>1446</v>
      </c>
      <c r="AE1321" s="14" t="str">
        <f t="shared" si="1469"/>
        <v>#MP Entreguei material do Dr Lauro e e foquei nos casos de falso negativo (proteinúria) e RCV associado a proteinúria. Mostrei o DXA, e ela falou que recentemente solicitou um e está aguardando.</v>
      </c>
      <c r="AF1321" s="14" t="str">
        <f t="shared" si="1479"/>
        <v>#MP Entreguei material do Dr Lauro e e foquei nos casos de falso negativo (proteinúria) e RCV associado a proteinúria. Mostrei o DXA, e ela falou que recentemente solicitou um e está aguardando.</v>
      </c>
      <c r="AG1321" s="14">
        <f t="shared" si="1480"/>
        <v>1</v>
      </c>
      <c r="AH1321" s="14">
        <f t="shared" ref="AH1321:AL1321" si="1517">IFERROR(FIND("#",$AF1321,AG1321+1),LEN($AF1321)+1)</f>
        <v>195</v>
      </c>
      <c r="AI1321" s="14">
        <f t="shared" si="1517"/>
        <v>195</v>
      </c>
      <c r="AJ1321" s="14">
        <f t="shared" si="1517"/>
        <v>195</v>
      </c>
      <c r="AK1321" s="14">
        <f t="shared" si="1517"/>
        <v>195</v>
      </c>
      <c r="AL1321" s="14">
        <f t="shared" si="1517"/>
        <v>195</v>
      </c>
      <c r="AM1321" s="14" t="str">
        <f t="shared" si="1501"/>
        <v>#MP Entreguei material do Dr Lauro e e foquei nos casos de falso negativo (proteinúria) e RCV associado a proteinúria. Mostrei o DXA, e ela falou que recentemente solicitou um e está aguardando.</v>
      </c>
      <c r="AN1321" s="14" t="str">
        <f t="shared" si="1502"/>
        <v/>
      </c>
      <c r="AO1321" s="14" t="str">
        <f t="shared" si="1503"/>
        <v/>
      </c>
      <c r="AP1321" s="14" t="str">
        <f t="shared" si="1504"/>
        <v/>
      </c>
      <c r="AQ1321" s="14" t="str">
        <f t="shared" si="1505"/>
        <v/>
      </c>
      <c r="AR1321" s="14" t="str">
        <f t="shared" si="1506"/>
        <v/>
      </c>
    </row>
    <row r="1322" spans="1:44" x14ac:dyDescent="0.25">
      <c r="A1322">
        <v>1</v>
      </c>
      <c r="B1322" t="s">
        <v>28</v>
      </c>
      <c r="C1322">
        <v>392106</v>
      </c>
      <c r="D1322" s="40">
        <v>41402.375</v>
      </c>
      <c r="E1322" s="40">
        <v>41402.468055555597</v>
      </c>
      <c r="F1322" s="40">
        <v>41402.439583333296</v>
      </c>
      <c r="G1322" t="s">
        <v>29</v>
      </c>
      <c r="H1322">
        <v>140236000000179</v>
      </c>
      <c r="I1322" t="s">
        <v>3244</v>
      </c>
      <c r="J1322" t="s">
        <v>3245</v>
      </c>
      <c r="K1322" t="s">
        <v>41</v>
      </c>
      <c r="M1322" t="s">
        <v>33</v>
      </c>
      <c r="N1322">
        <v>60000015461254</v>
      </c>
      <c r="O1322">
        <v>60000016462712</v>
      </c>
      <c r="P1322">
        <v>140236000001236</v>
      </c>
      <c r="R1322" t="s">
        <v>34</v>
      </c>
      <c r="S1322" t="s">
        <v>35</v>
      </c>
      <c r="T1322" t="s">
        <v>36</v>
      </c>
      <c r="W1322" t="s">
        <v>37</v>
      </c>
      <c r="AC1322" t="s">
        <v>5137</v>
      </c>
      <c r="AD1322" t="s">
        <v>1446</v>
      </c>
      <c r="AE1322" s="14" t="str">
        <f t="shared" si="1469"/>
        <v>#MP Entreguei material do Dr Lauro e apresentei os algoritmos de rim e osso.#sol solicitar o estudo Eurosida para retomar o assunto sobre DR.</v>
      </c>
      <c r="AF1322" s="14" t="str">
        <f t="shared" si="1479"/>
        <v>#MP Entreguei material do Dr Lauro e apresentei os algoritmos de rim e osso.#sol solicitar o estudo Eurosida para retomar o assunto sobre DR.</v>
      </c>
      <c r="AG1322" s="14">
        <f t="shared" si="1480"/>
        <v>1</v>
      </c>
      <c r="AH1322" s="14">
        <f t="shared" ref="AH1322:AL1322" si="1518">IFERROR(FIND("#",$AF1322,AG1322+1),LEN($AF1322)+1)</f>
        <v>77</v>
      </c>
      <c r="AI1322" s="14">
        <f t="shared" si="1518"/>
        <v>142</v>
      </c>
      <c r="AJ1322" s="14">
        <f t="shared" si="1518"/>
        <v>142</v>
      </c>
      <c r="AK1322" s="14">
        <f t="shared" si="1518"/>
        <v>142</v>
      </c>
      <c r="AL1322" s="14">
        <f t="shared" si="1518"/>
        <v>142</v>
      </c>
      <c r="AM1322" s="14" t="str">
        <f t="shared" si="1501"/>
        <v>#MP Entreguei material do Dr Lauro e apresentei os algoritmos de rim e osso.#</v>
      </c>
      <c r="AN1322" s="14" t="str">
        <f t="shared" si="1502"/>
        <v>#sol solicitar o estudo Eurosida para retomar o assunto sobre DR.</v>
      </c>
      <c r="AO1322" s="14" t="str">
        <f t="shared" si="1503"/>
        <v/>
      </c>
      <c r="AP1322" s="14" t="str">
        <f t="shared" si="1504"/>
        <v/>
      </c>
      <c r="AQ1322" s="14" t="str">
        <f t="shared" si="1505"/>
        <v/>
      </c>
      <c r="AR1322" s="14" t="str">
        <f t="shared" si="1506"/>
        <v/>
      </c>
    </row>
    <row r="1323" spans="1:44" x14ac:dyDescent="0.25">
      <c r="A1323">
        <v>1</v>
      </c>
      <c r="B1323" t="s">
        <v>28</v>
      </c>
      <c r="C1323">
        <v>392106</v>
      </c>
      <c r="D1323" s="40">
        <v>41401.666666666701</v>
      </c>
      <c r="E1323" s="40">
        <v>41403.4909722222</v>
      </c>
      <c r="F1323" s="40">
        <v>41403.454861111102</v>
      </c>
      <c r="G1323" t="s">
        <v>110</v>
      </c>
      <c r="H1323">
        <v>60000016841340</v>
      </c>
      <c r="J1323" t="s">
        <v>3189</v>
      </c>
      <c r="M1323" t="s">
        <v>33</v>
      </c>
      <c r="N1323">
        <v>60000015461254</v>
      </c>
      <c r="O1323">
        <v>60000016462712</v>
      </c>
      <c r="P1323">
        <v>140236000001295</v>
      </c>
      <c r="R1323" t="s">
        <v>34</v>
      </c>
      <c r="S1323" t="s">
        <v>35</v>
      </c>
      <c r="T1323" t="s">
        <v>36</v>
      </c>
      <c r="W1323" t="s">
        <v>37</v>
      </c>
      <c r="AC1323" t="s">
        <v>5138</v>
      </c>
      <c r="AD1323" t="s">
        <v>1437</v>
      </c>
      <c r="AE1323" s="14" t="str">
        <f t="shared" si="1469"/>
        <v>.</v>
      </c>
      <c r="AF1323" s="14" t="str">
        <f t="shared" si="1479"/>
        <v>.</v>
      </c>
      <c r="AG1323" s="14">
        <f t="shared" si="1480"/>
        <v>1</v>
      </c>
      <c r="AH1323" s="14">
        <f t="shared" ref="AH1323:AL1323" si="1519">IFERROR(FIND("#",$AF1323,AG1323+1),LEN($AF1323)+1)</f>
        <v>2</v>
      </c>
      <c r="AI1323" s="14">
        <f t="shared" si="1519"/>
        <v>2</v>
      </c>
      <c r="AJ1323" s="14">
        <f t="shared" si="1519"/>
        <v>2</v>
      </c>
      <c r="AK1323" s="14">
        <f t="shared" si="1519"/>
        <v>2</v>
      </c>
      <c r="AL1323" s="14">
        <f t="shared" si="1519"/>
        <v>2</v>
      </c>
      <c r="AM1323" s="14" t="str">
        <f t="shared" si="1501"/>
        <v>.</v>
      </c>
      <c r="AN1323" s="14" t="str">
        <f t="shared" si="1502"/>
        <v/>
      </c>
      <c r="AO1323" s="14" t="str">
        <f t="shared" si="1503"/>
        <v/>
      </c>
      <c r="AP1323" s="14" t="str">
        <f t="shared" si="1504"/>
        <v/>
      </c>
      <c r="AQ1323" s="14" t="str">
        <f t="shared" si="1505"/>
        <v/>
      </c>
      <c r="AR1323" s="14" t="str">
        <f t="shared" si="1506"/>
        <v/>
      </c>
    </row>
    <row r="1324" spans="1:44" x14ac:dyDescent="0.25">
      <c r="A1324">
        <v>1</v>
      </c>
      <c r="B1324" t="s">
        <v>28</v>
      </c>
      <c r="C1324">
        <v>392106</v>
      </c>
      <c r="D1324" s="40">
        <v>41401.625</v>
      </c>
      <c r="E1324" s="40">
        <v>41403.488888888904</v>
      </c>
      <c r="F1324" s="40">
        <v>41403.454861111102</v>
      </c>
      <c r="G1324" t="s">
        <v>29</v>
      </c>
      <c r="H1324">
        <v>60000017963752</v>
      </c>
      <c r="I1324" t="s">
        <v>3226</v>
      </c>
      <c r="J1324" t="s">
        <v>3227</v>
      </c>
      <c r="K1324" t="s">
        <v>238</v>
      </c>
      <c r="L1324">
        <v>3</v>
      </c>
      <c r="M1324" t="s">
        <v>33</v>
      </c>
      <c r="N1324">
        <v>60000015461254</v>
      </c>
      <c r="O1324">
        <v>60000016462712</v>
      </c>
      <c r="P1324">
        <v>140236000001288</v>
      </c>
      <c r="R1324" t="s">
        <v>34</v>
      </c>
      <c r="S1324" t="s">
        <v>35</v>
      </c>
      <c r="T1324" t="s">
        <v>36</v>
      </c>
      <c r="W1324" t="s">
        <v>176</v>
      </c>
      <c r="AC1324" t="s">
        <v>5139</v>
      </c>
      <c r="AD1324" t="s">
        <v>1437</v>
      </c>
      <c r="AE1324" s="14" t="str">
        <f t="shared" si="1469"/>
        <v>Dr Rosângela comentou que nunca tem um material específico para a realidade pediátrica.</v>
      </c>
      <c r="AF1324" s="14" t="str">
        <f t="shared" si="1479"/>
        <v>Dr Rosângela comentou que nunca tem um material específico para a realidade pediátrica.</v>
      </c>
      <c r="AG1324" s="14">
        <f t="shared" si="1480"/>
        <v>1</v>
      </c>
      <c r="AH1324" s="14">
        <f t="shared" ref="AH1324:AL1324" si="1520">IFERROR(FIND("#",$AF1324,AG1324+1),LEN($AF1324)+1)</f>
        <v>88</v>
      </c>
      <c r="AI1324" s="14">
        <f t="shared" si="1520"/>
        <v>88</v>
      </c>
      <c r="AJ1324" s="14">
        <f t="shared" si="1520"/>
        <v>88</v>
      </c>
      <c r="AK1324" s="14">
        <f t="shared" si="1520"/>
        <v>88</v>
      </c>
      <c r="AL1324" s="14">
        <f t="shared" si="1520"/>
        <v>88</v>
      </c>
      <c r="AM1324" s="14" t="str">
        <f t="shared" si="1501"/>
        <v>Dr Rosângela comentou que nunca tem um material específico para a realidade pediátrica.</v>
      </c>
      <c r="AN1324" s="14" t="str">
        <f t="shared" si="1502"/>
        <v/>
      </c>
      <c r="AO1324" s="14" t="str">
        <f t="shared" si="1503"/>
        <v/>
      </c>
      <c r="AP1324" s="14" t="str">
        <f t="shared" si="1504"/>
        <v/>
      </c>
      <c r="AQ1324" s="14" t="str">
        <f t="shared" si="1505"/>
        <v/>
      </c>
      <c r="AR1324" s="14" t="str">
        <f t="shared" si="1506"/>
        <v/>
      </c>
    </row>
    <row r="1325" spans="1:44" x14ac:dyDescent="0.25">
      <c r="A1325">
        <v>1</v>
      </c>
      <c r="B1325" t="s">
        <v>28</v>
      </c>
      <c r="C1325">
        <v>392106</v>
      </c>
      <c r="D1325" s="40">
        <v>41401.5625</v>
      </c>
      <c r="E1325" s="40">
        <v>41402.913194444402</v>
      </c>
      <c r="F1325" s="40">
        <v>41402.873611111099</v>
      </c>
      <c r="G1325" t="s">
        <v>29</v>
      </c>
      <c r="H1325">
        <v>60000017964240</v>
      </c>
      <c r="I1325" t="s">
        <v>3231</v>
      </c>
      <c r="J1325" t="s">
        <v>3232</v>
      </c>
      <c r="K1325" t="s">
        <v>41</v>
      </c>
      <c r="L1325">
        <v>3</v>
      </c>
      <c r="M1325" t="s">
        <v>33</v>
      </c>
      <c r="N1325">
        <v>60000015461254</v>
      </c>
      <c r="O1325">
        <v>60000016462712</v>
      </c>
      <c r="P1325">
        <v>140236000001270</v>
      </c>
      <c r="R1325" t="s">
        <v>34</v>
      </c>
      <c r="S1325" t="s">
        <v>35</v>
      </c>
      <c r="T1325" t="s">
        <v>36</v>
      </c>
      <c r="W1325" t="s">
        <v>37</v>
      </c>
      <c r="AC1325" t="s">
        <v>5140</v>
      </c>
      <c r="AD1325" t="s">
        <v>1437</v>
      </c>
      <c r="AE1325" s="14" t="str">
        <f t="shared" si="1469"/>
        <v>#MP Entreguei material do Dr Lauro mostrando os algoritmos de rim e osso e ressaltando o estudo que fala sobre 10% a mais de risco de fraturas em pacientes com HIV, o que causou surpresa na médica pois sempre associa-se mais a mulheres.</v>
      </c>
      <c r="AF1325" s="14" t="str">
        <f t="shared" si="1479"/>
        <v>#MP Entreguei material do Dr Lauro mostrando os algoritmos de rim e osso e ressaltando o estudo que fala sobre 10% a mais de risco de fraturas em pacientes com HIV, o que causou surpresa na médica pois sempre associa-se mais a mulheres.</v>
      </c>
      <c r="AG1325" s="14">
        <f t="shared" si="1480"/>
        <v>1</v>
      </c>
      <c r="AH1325" s="14">
        <f t="shared" ref="AH1325:AL1325" si="1521">IFERROR(FIND("#",$AF1325,AG1325+1),LEN($AF1325)+1)</f>
        <v>237</v>
      </c>
      <c r="AI1325" s="14">
        <f t="shared" si="1521"/>
        <v>237</v>
      </c>
      <c r="AJ1325" s="14">
        <f t="shared" si="1521"/>
        <v>237</v>
      </c>
      <c r="AK1325" s="14">
        <f t="shared" si="1521"/>
        <v>237</v>
      </c>
      <c r="AL1325" s="14">
        <f t="shared" si="1521"/>
        <v>237</v>
      </c>
      <c r="AM1325" s="14" t="str">
        <f t="shared" si="1501"/>
        <v>#MP Entreguei material do Dr Lauro mostrando os algoritmos de rim e osso e ressaltando o estudo que fala sobre 10% a mais de risco de fraturas em pacientes com HIV, o que causou surpresa na médica pois sempre associa-se mais a mulheres.</v>
      </c>
      <c r="AN1325" s="14" t="str">
        <f t="shared" si="1502"/>
        <v/>
      </c>
      <c r="AO1325" s="14" t="str">
        <f t="shared" si="1503"/>
        <v/>
      </c>
      <c r="AP1325" s="14" t="str">
        <f t="shared" si="1504"/>
        <v/>
      </c>
      <c r="AQ1325" s="14" t="str">
        <f t="shared" si="1505"/>
        <v/>
      </c>
      <c r="AR1325" s="14" t="str">
        <f t="shared" si="1506"/>
        <v/>
      </c>
    </row>
    <row r="1326" spans="1:44" x14ac:dyDescent="0.25">
      <c r="A1326">
        <v>1</v>
      </c>
      <c r="B1326" t="s">
        <v>28</v>
      </c>
      <c r="C1326">
        <v>392106</v>
      </c>
      <c r="D1326" s="40">
        <v>41401.458333333299</v>
      </c>
      <c r="E1326" s="40">
        <v>41402.775000000001</v>
      </c>
      <c r="F1326" s="40">
        <v>41402.873611111099</v>
      </c>
      <c r="G1326" t="s">
        <v>29</v>
      </c>
      <c r="H1326">
        <v>60000017964036</v>
      </c>
      <c r="I1326" t="s">
        <v>3132</v>
      </c>
      <c r="J1326" t="s">
        <v>3133</v>
      </c>
      <c r="K1326" t="s">
        <v>41</v>
      </c>
      <c r="L1326">
        <v>6</v>
      </c>
      <c r="M1326" t="s">
        <v>33</v>
      </c>
      <c r="N1326">
        <v>60000015461254</v>
      </c>
      <c r="O1326">
        <v>60000016462712</v>
      </c>
      <c r="P1326">
        <v>140236000001263</v>
      </c>
      <c r="R1326" t="s">
        <v>34</v>
      </c>
      <c r="S1326" t="s">
        <v>35</v>
      </c>
      <c r="T1326" t="s">
        <v>36</v>
      </c>
      <c r="W1326" t="s">
        <v>37</v>
      </c>
      <c r="AC1326" t="s">
        <v>5141</v>
      </c>
      <c r="AD1326" t="s">
        <v>1437</v>
      </c>
      <c r="AE1326" s="14" t="str">
        <f t="shared" si="1469"/>
        <v>#MP Entreguei material de rim e osso, do Dr Lauro e foquei nos dados do Eurosida citando o ATV associado a doença renal. Ele reafirmou que na prática não se depara com tantos casos.</v>
      </c>
      <c r="AF1326" s="14" t="str">
        <f t="shared" si="1479"/>
        <v>#MP Entreguei material de rim e osso, do Dr Lauro e foquei nos dados do Eurosida citando o ATV associado a doença renal. Ele reafirmou que na prática não se depara com tantos casos.</v>
      </c>
      <c r="AG1326" s="14">
        <f t="shared" si="1480"/>
        <v>1</v>
      </c>
      <c r="AH1326" s="14">
        <f t="shared" ref="AH1326:AL1326" si="1522">IFERROR(FIND("#",$AF1326,AG1326+1),LEN($AF1326)+1)</f>
        <v>182</v>
      </c>
      <c r="AI1326" s="14">
        <f t="shared" si="1522"/>
        <v>182</v>
      </c>
      <c r="AJ1326" s="14">
        <f t="shared" si="1522"/>
        <v>182</v>
      </c>
      <c r="AK1326" s="14">
        <f t="shared" si="1522"/>
        <v>182</v>
      </c>
      <c r="AL1326" s="14">
        <f t="shared" si="1522"/>
        <v>182</v>
      </c>
      <c r="AM1326" s="14" t="str">
        <f t="shared" si="1501"/>
        <v>#MP Entreguei material de rim e osso, do Dr Lauro e foquei nos dados do Eurosida citando o ATV associado a doença renal. Ele reafirmou que na prática não se depara com tantos casos.</v>
      </c>
      <c r="AN1326" s="14" t="str">
        <f t="shared" si="1502"/>
        <v/>
      </c>
      <c r="AO1326" s="14" t="str">
        <f t="shared" si="1503"/>
        <v/>
      </c>
      <c r="AP1326" s="14" t="str">
        <f t="shared" si="1504"/>
        <v/>
      </c>
      <c r="AQ1326" s="14" t="str">
        <f t="shared" si="1505"/>
        <v/>
      </c>
      <c r="AR1326" s="14" t="str">
        <f t="shared" si="1506"/>
        <v/>
      </c>
    </row>
    <row r="1327" spans="1:44" x14ac:dyDescent="0.25">
      <c r="A1327">
        <v>1</v>
      </c>
      <c r="B1327" t="s">
        <v>28</v>
      </c>
      <c r="C1327">
        <v>392106</v>
      </c>
      <c r="D1327" s="40">
        <v>41401.416666666701</v>
      </c>
      <c r="E1327" s="40">
        <v>41402.9194444444</v>
      </c>
      <c r="F1327" s="40">
        <v>41403.352083333302</v>
      </c>
      <c r="G1327" t="s">
        <v>29</v>
      </c>
      <c r="H1327">
        <v>60000012599219</v>
      </c>
      <c r="I1327" t="s">
        <v>3220</v>
      </c>
      <c r="J1327" t="s">
        <v>3221</v>
      </c>
      <c r="K1327" t="s">
        <v>238</v>
      </c>
      <c r="L1327">
        <v>3</v>
      </c>
      <c r="M1327" t="s">
        <v>33</v>
      </c>
      <c r="N1327">
        <v>60000015461254</v>
      </c>
      <c r="O1327">
        <v>60000016462712</v>
      </c>
      <c r="P1327">
        <v>140236000001277</v>
      </c>
      <c r="R1327" t="s">
        <v>34</v>
      </c>
      <c r="S1327" t="s">
        <v>35</v>
      </c>
      <c r="T1327" t="s">
        <v>36</v>
      </c>
      <c r="X1327" t="s">
        <v>176</v>
      </c>
      <c r="AC1327" t="s">
        <v>5142</v>
      </c>
      <c r="AD1327" t="s">
        <v>1446</v>
      </c>
      <c r="AE1327" s="14" t="str">
        <f t="shared" si="1469"/>
        <v>Entreguei material sobre DR mas foquei em conceitos básicos de Kaletra e sua utilização em adolescentes.</v>
      </c>
      <c r="AF1327" s="14" t="str">
        <f t="shared" si="1479"/>
        <v>Entreguei material sobre DR mas foquei em conceitos básicos de Kaletra e sua utilização em adolescentes.</v>
      </c>
      <c r="AG1327" s="14">
        <f t="shared" si="1480"/>
        <v>1</v>
      </c>
      <c r="AH1327" s="14">
        <f t="shared" ref="AH1327:AL1327" si="1523">IFERROR(FIND("#",$AF1327,AG1327+1),LEN($AF1327)+1)</f>
        <v>105</v>
      </c>
      <c r="AI1327" s="14">
        <f t="shared" si="1523"/>
        <v>105</v>
      </c>
      <c r="AJ1327" s="14">
        <f t="shared" si="1523"/>
        <v>105</v>
      </c>
      <c r="AK1327" s="14">
        <f t="shared" si="1523"/>
        <v>105</v>
      </c>
      <c r="AL1327" s="14">
        <f t="shared" si="1523"/>
        <v>105</v>
      </c>
      <c r="AM1327" s="14" t="str">
        <f t="shared" si="1501"/>
        <v>Entreguei material sobre DR mas foquei em conceitos básicos de Kaletra e sua utilização em adolescentes.</v>
      </c>
      <c r="AN1327" s="14" t="str">
        <f t="shared" si="1502"/>
        <v/>
      </c>
      <c r="AO1327" s="14" t="str">
        <f t="shared" si="1503"/>
        <v/>
      </c>
      <c r="AP1327" s="14" t="str">
        <f t="shared" si="1504"/>
        <v/>
      </c>
      <c r="AQ1327" s="14" t="str">
        <f t="shared" si="1505"/>
        <v/>
      </c>
      <c r="AR1327" s="14" t="str">
        <f t="shared" si="1506"/>
        <v/>
      </c>
    </row>
    <row r="1328" spans="1:44" x14ac:dyDescent="0.25">
      <c r="A1328">
        <v>1</v>
      </c>
      <c r="B1328" t="s">
        <v>28</v>
      </c>
      <c r="C1328">
        <v>392106</v>
      </c>
      <c r="D1328" s="40">
        <v>41401.375</v>
      </c>
      <c r="E1328" s="40">
        <v>41402.729861111096</v>
      </c>
      <c r="F1328" s="40">
        <v>41402.71875</v>
      </c>
      <c r="G1328" t="s">
        <v>29</v>
      </c>
      <c r="H1328">
        <v>60000017151194</v>
      </c>
      <c r="I1328" t="s">
        <v>3234</v>
      </c>
      <c r="J1328" t="s">
        <v>3235</v>
      </c>
      <c r="K1328" t="s">
        <v>41</v>
      </c>
      <c r="L1328">
        <v>3</v>
      </c>
      <c r="M1328" t="s">
        <v>33</v>
      </c>
      <c r="N1328">
        <v>60000015461254</v>
      </c>
      <c r="O1328">
        <v>60000016462712</v>
      </c>
      <c r="P1328">
        <v>140236000001256</v>
      </c>
      <c r="R1328" t="s">
        <v>34</v>
      </c>
      <c r="S1328" t="s">
        <v>35</v>
      </c>
      <c r="T1328" t="s">
        <v>36</v>
      </c>
      <c r="W1328" t="s">
        <v>37</v>
      </c>
      <c r="AC1328" t="s">
        <v>5143</v>
      </c>
      <c r="AD1328" t="s">
        <v>1446</v>
      </c>
      <c r="AE1328" s="14" t="str">
        <f t="shared" si="1469"/>
        <v>#MERCADO Conversamos sobre as gestantes e ela falou que na verdade sua conduta é preventiva, pois sempre pensa em usar Biovir e Kaletra em pacientes em idade fértil. Disse que recentemente assistiu uma aula na Fiocruz onde incentivavam a trocar o esquema após o parto e a Dr Vânia falou uma frase que julguei muito correta e adequada para o nosso trabalho: " por acaso o fato dessa paciente ter tido um bebê tira ela da idade fértil? Ela pode ter outro bebê a qualquer momento!"</v>
      </c>
      <c r="AF1328" s="14" t="str">
        <f t="shared" si="1479"/>
        <v>#MERCADO Conversamos sobre as gestantes e ela falou que na verdade sua conduta é preventiva, pois sempre pensa em usar Biovir e Kaletra em pacientes em idade fértil. Disse que recentemente assistiu uma aula na Fiocruz onde incentivavam a trocar o esquema após o parto e a Dr Vânia falou uma frase que julguei muito correta e adequada para o nosso trabalho: " por acaso o fato dessa paciente ter tido um bebê tira ela da idade fértil? Ela pode ter outro bebê a qualquer momento!"</v>
      </c>
      <c r="AG1328" s="14">
        <f t="shared" si="1480"/>
        <v>1</v>
      </c>
      <c r="AH1328" s="14">
        <f t="shared" ref="AH1328:AL1328" si="1524">IFERROR(FIND("#",$AF1328,AG1328+1),LEN($AF1328)+1)</f>
        <v>479</v>
      </c>
      <c r="AI1328" s="14">
        <f t="shared" si="1524"/>
        <v>479</v>
      </c>
      <c r="AJ1328" s="14">
        <f t="shared" si="1524"/>
        <v>479</v>
      </c>
      <c r="AK1328" s="14">
        <f t="shared" si="1524"/>
        <v>479</v>
      </c>
      <c r="AL1328" s="14">
        <f t="shared" si="1524"/>
        <v>479</v>
      </c>
      <c r="AM1328" s="14" t="str">
        <f t="shared" si="1501"/>
        <v>#MERCADO Conversamos sobre as gestantes e ela falou que na verdade sua conduta é preventiva, pois sempre pensa em usar Biovir e Kaletra em pacientes em idade fértil. Disse que recentemente assistiu uma aula na Fiocruz onde incentivavam a trocar o esquema após o parto e a Dr Vânia falou uma frase que julguei muito correta e adequada para o nosso trabalho: " por acaso o fato dessa paciente ter tido um bebê tira ela da idade fértil? Ela pode ter outro bebê a qualquer momento!"</v>
      </c>
      <c r="AN1328" s="14" t="str">
        <f t="shared" si="1502"/>
        <v/>
      </c>
      <c r="AO1328" s="14" t="str">
        <f t="shared" si="1503"/>
        <v/>
      </c>
      <c r="AP1328" s="14" t="str">
        <f t="shared" si="1504"/>
        <v/>
      </c>
      <c r="AQ1328" s="14" t="str">
        <f t="shared" si="1505"/>
        <v/>
      </c>
      <c r="AR1328" s="14" t="str">
        <f t="shared" si="1506"/>
        <v/>
      </c>
    </row>
    <row r="1329" spans="1:44" x14ac:dyDescent="0.25">
      <c r="A1329">
        <v>1</v>
      </c>
      <c r="B1329" t="s">
        <v>28</v>
      </c>
      <c r="C1329">
        <v>392106</v>
      </c>
      <c r="D1329" s="40">
        <v>41400.666666666701</v>
      </c>
      <c r="E1329" s="40">
        <v>41401.959027777797</v>
      </c>
      <c r="F1329" s="40">
        <v>41401.932638888902</v>
      </c>
      <c r="G1329" t="s">
        <v>29</v>
      </c>
      <c r="H1329">
        <v>140236000000223</v>
      </c>
      <c r="I1329" t="s">
        <v>3246</v>
      </c>
      <c r="J1329" t="s">
        <v>3247</v>
      </c>
      <c r="K1329" t="s">
        <v>41</v>
      </c>
      <c r="M1329" t="s">
        <v>33</v>
      </c>
      <c r="N1329">
        <v>60000015461254</v>
      </c>
      <c r="O1329">
        <v>60000016462712</v>
      </c>
      <c r="P1329">
        <v>140236000001223</v>
      </c>
      <c r="R1329" t="s">
        <v>34</v>
      </c>
      <c r="S1329" t="s">
        <v>35</v>
      </c>
      <c r="T1329" t="s">
        <v>36</v>
      </c>
      <c r="W1329" t="s">
        <v>37</v>
      </c>
      <c r="AC1329" t="s">
        <v>5144</v>
      </c>
      <c r="AD1329" t="s">
        <v>1446</v>
      </c>
      <c r="AE1329" s="14" t="str">
        <f t="shared" si="1469"/>
        <v>Retomei conceitos básicos de Kaletra e comentei sobre os estudos em mulheres.#MP entreguei o material do Dr Lauro e conversamos sobre comorbidades.</v>
      </c>
      <c r="AF1329" s="14" t="str">
        <f t="shared" si="1479"/>
        <v>Retomei conceitos básicos de Kaletra e comentei sobre os estudos em mulheres.#MP entreguei o material do Dr Lauro e conversamos sobre comorbidades.</v>
      </c>
      <c r="AG1329" s="14">
        <f t="shared" si="1480"/>
        <v>78</v>
      </c>
      <c r="AH1329" s="14">
        <f t="shared" ref="AH1329:AL1329" si="1525">IFERROR(FIND("#",$AF1329,AG1329+1),LEN($AF1329)+1)</f>
        <v>148</v>
      </c>
      <c r="AI1329" s="14">
        <f t="shared" si="1525"/>
        <v>148</v>
      </c>
      <c r="AJ1329" s="14">
        <f t="shared" si="1525"/>
        <v>148</v>
      </c>
      <c r="AK1329" s="14">
        <f t="shared" si="1525"/>
        <v>148</v>
      </c>
      <c r="AL1329" s="14">
        <f t="shared" si="1525"/>
        <v>148</v>
      </c>
      <c r="AM1329" s="14" t="str">
        <f t="shared" si="1501"/>
        <v>#MP entreguei o material do Dr Lauro e conversamos sobre comorbidades.</v>
      </c>
      <c r="AN1329" s="14" t="str">
        <f t="shared" si="1502"/>
        <v/>
      </c>
      <c r="AO1329" s="14" t="str">
        <f t="shared" si="1503"/>
        <v/>
      </c>
      <c r="AP1329" s="14" t="str">
        <f t="shared" si="1504"/>
        <v/>
      </c>
      <c r="AQ1329" s="14" t="str">
        <f t="shared" si="1505"/>
        <v/>
      </c>
      <c r="AR1329" s="14" t="str">
        <f t="shared" si="1506"/>
        <v/>
      </c>
    </row>
    <row r="1330" spans="1:44" x14ac:dyDescent="0.25">
      <c r="A1330">
        <v>1</v>
      </c>
      <c r="B1330" t="s">
        <v>28</v>
      </c>
      <c r="C1330">
        <v>392106</v>
      </c>
      <c r="D1330" s="40">
        <v>41400.625</v>
      </c>
      <c r="E1330" s="40">
        <v>41401.9555555556</v>
      </c>
      <c r="F1330" s="40">
        <v>41401.932638888902</v>
      </c>
      <c r="G1330" t="s">
        <v>29</v>
      </c>
      <c r="H1330">
        <v>60000012584775</v>
      </c>
      <c r="I1330" t="s">
        <v>3156</v>
      </c>
      <c r="J1330" t="s">
        <v>3157</v>
      </c>
      <c r="K1330" t="s">
        <v>45</v>
      </c>
      <c r="L1330">
        <v>3</v>
      </c>
      <c r="M1330" t="s">
        <v>33</v>
      </c>
      <c r="N1330">
        <v>60000015461254</v>
      </c>
      <c r="O1330">
        <v>60000016462712</v>
      </c>
      <c r="P1330">
        <v>140236000001216</v>
      </c>
      <c r="R1330" t="s">
        <v>34</v>
      </c>
      <c r="S1330" t="s">
        <v>35</v>
      </c>
      <c r="T1330" t="s">
        <v>36</v>
      </c>
      <c r="W1330" t="s">
        <v>37</v>
      </c>
      <c r="AC1330" t="s">
        <v>5145</v>
      </c>
      <c r="AD1330" t="s">
        <v>1446</v>
      </c>
      <c r="AE1330" s="14" t="str">
        <f t="shared" si="1469"/>
        <v>Entreguei material do Dr Lauro. Conversamos sobre toda a questão do consenso e Dr Lorena falou que sua conduta seria tentar e partilhar esta escolha com seus pacientes.</v>
      </c>
      <c r="AF1330" s="14" t="str">
        <f t="shared" si="1479"/>
        <v>Entreguei material do Dr Lauro. Conversamos sobre toda a questão do consenso e Dr Lorena falou que sua conduta seria tentar e partilhar esta escolha com seus pacientes.</v>
      </c>
      <c r="AG1330" s="14">
        <f t="shared" si="1480"/>
        <v>1</v>
      </c>
      <c r="AH1330" s="14">
        <f t="shared" ref="AH1330:AL1330" si="1526">IFERROR(FIND("#",$AF1330,AG1330+1),LEN($AF1330)+1)</f>
        <v>169</v>
      </c>
      <c r="AI1330" s="14">
        <f t="shared" si="1526"/>
        <v>169</v>
      </c>
      <c r="AJ1330" s="14">
        <f t="shared" si="1526"/>
        <v>169</v>
      </c>
      <c r="AK1330" s="14">
        <f t="shared" si="1526"/>
        <v>169</v>
      </c>
      <c r="AL1330" s="14">
        <f t="shared" si="1526"/>
        <v>169</v>
      </c>
      <c r="AM1330" s="14" t="str">
        <f t="shared" si="1501"/>
        <v>Entreguei material do Dr Lauro. Conversamos sobre toda a questão do consenso e Dr Lorena falou que sua conduta seria tentar e partilhar esta escolha com seus pacientes.</v>
      </c>
      <c r="AN1330" s="14" t="str">
        <f t="shared" si="1502"/>
        <v/>
      </c>
      <c r="AO1330" s="14" t="str">
        <f t="shared" si="1503"/>
        <v/>
      </c>
      <c r="AP1330" s="14" t="str">
        <f t="shared" si="1504"/>
        <v/>
      </c>
      <c r="AQ1330" s="14" t="str">
        <f t="shared" si="1505"/>
        <v/>
      </c>
      <c r="AR1330" s="14" t="str">
        <f t="shared" si="1506"/>
        <v/>
      </c>
    </row>
    <row r="1331" spans="1:44" x14ac:dyDescent="0.25">
      <c r="A1331">
        <v>1</v>
      </c>
      <c r="B1331" t="s">
        <v>28</v>
      </c>
      <c r="C1331">
        <v>392106</v>
      </c>
      <c r="D1331" s="40">
        <v>41400.583333333299</v>
      </c>
      <c r="E1331" s="40">
        <v>41401.938888888901</v>
      </c>
      <c r="F1331" s="40">
        <v>41401.932638888902</v>
      </c>
      <c r="G1331" t="s">
        <v>29</v>
      </c>
      <c r="H1331">
        <v>60000012583891</v>
      </c>
      <c r="I1331" t="s">
        <v>834</v>
      </c>
      <c r="J1331" t="s">
        <v>835</v>
      </c>
      <c r="K1331" t="s">
        <v>45</v>
      </c>
      <c r="L1331">
        <v>3</v>
      </c>
      <c r="M1331" t="s">
        <v>33</v>
      </c>
      <c r="N1331">
        <v>60000015461254</v>
      </c>
      <c r="O1331">
        <v>60000016462712</v>
      </c>
      <c r="P1331">
        <v>140236000001181</v>
      </c>
      <c r="R1331" t="s">
        <v>34</v>
      </c>
      <c r="S1331" t="s">
        <v>35</v>
      </c>
      <c r="T1331" t="s">
        <v>36</v>
      </c>
      <c r="W1331" t="s">
        <v>37</v>
      </c>
      <c r="AC1331" t="s">
        <v>5146</v>
      </c>
      <c r="AD1331" t="s">
        <v>1446</v>
      </c>
      <c r="AE1331" s="14" t="str">
        <f t="shared" si="1469"/>
        <v>#sol Dr Cláudia solicitou inscrição para o evento de petropólis, e já disponibilizei através do Dr Mauro Treistman.#MP Entreguei material do Dr Lauro e mostrei o resultado do DXA, conversamos sobre a propensão destes pacientes com AIDS terem perda de massa óssea.</v>
      </c>
      <c r="AF1331" s="14" t="str">
        <f t="shared" si="1479"/>
        <v>#sol Dr Cláudia solicitou inscrição para o evento de petropólis, e já disponibilizei através do Dr Mauro Treistman.#MP Entreguei material do Dr Lauro e mostrei o resultado do DXA, conversamos sobre a propensão destes pacientes com AIDS terem perda de massa óssea.</v>
      </c>
      <c r="AG1331" s="14">
        <f t="shared" si="1480"/>
        <v>1</v>
      </c>
      <c r="AH1331" s="14">
        <f t="shared" ref="AH1331:AL1331" si="1527">IFERROR(FIND("#",$AF1331,AG1331+1),LEN($AF1331)+1)</f>
        <v>116</v>
      </c>
      <c r="AI1331" s="14">
        <f t="shared" si="1527"/>
        <v>264</v>
      </c>
      <c r="AJ1331" s="14">
        <f t="shared" si="1527"/>
        <v>264</v>
      </c>
      <c r="AK1331" s="14">
        <f t="shared" si="1527"/>
        <v>264</v>
      </c>
      <c r="AL1331" s="14">
        <f t="shared" si="1527"/>
        <v>264</v>
      </c>
      <c r="AM1331" s="14" t="str">
        <f t="shared" si="1501"/>
        <v>#sol Dr Cláudia solicitou inscrição para o evento de petropólis, e já disponibilizei através do Dr Mauro Treistman.#</v>
      </c>
      <c r="AN1331" s="14" t="str">
        <f t="shared" si="1502"/>
        <v>#MP Entreguei material do Dr Lauro e mostrei o resultado do DXA, conversamos sobre a propensão destes pacientes com AIDS terem perda de massa óssea.</v>
      </c>
      <c r="AO1331" s="14" t="str">
        <f t="shared" si="1503"/>
        <v/>
      </c>
      <c r="AP1331" s="14" t="str">
        <f t="shared" si="1504"/>
        <v/>
      </c>
      <c r="AQ1331" s="14" t="str">
        <f t="shared" si="1505"/>
        <v/>
      </c>
      <c r="AR1331" s="14" t="str">
        <f t="shared" si="1506"/>
        <v/>
      </c>
    </row>
    <row r="1332" spans="1:44" x14ac:dyDescent="0.25">
      <c r="A1332">
        <v>1</v>
      </c>
      <c r="B1332" t="s">
        <v>28</v>
      </c>
      <c r="C1332">
        <v>392106</v>
      </c>
      <c r="D1332" s="40">
        <v>41400.5</v>
      </c>
      <c r="E1332" s="40">
        <v>41401.951388888898</v>
      </c>
      <c r="F1332" s="40">
        <v>41401.932638888902</v>
      </c>
      <c r="G1332" t="s">
        <v>29</v>
      </c>
      <c r="H1332">
        <v>60000017966116</v>
      </c>
      <c r="I1332" t="s">
        <v>861</v>
      </c>
      <c r="J1332" t="s">
        <v>862</v>
      </c>
      <c r="K1332" t="s">
        <v>32</v>
      </c>
      <c r="L1332">
        <v>4</v>
      </c>
      <c r="M1332" t="s">
        <v>33</v>
      </c>
      <c r="N1332">
        <v>60000015461254</v>
      </c>
      <c r="O1332">
        <v>60000016462712</v>
      </c>
      <c r="P1332">
        <v>140236000001209</v>
      </c>
      <c r="R1332" t="s">
        <v>34</v>
      </c>
      <c r="S1332" t="s">
        <v>35</v>
      </c>
      <c r="T1332" t="s">
        <v>36</v>
      </c>
      <c r="W1332" t="s">
        <v>37</v>
      </c>
      <c r="AC1332" t="s">
        <v>5147</v>
      </c>
      <c r="AD1332" t="s">
        <v>1437</v>
      </c>
      <c r="AE1332" s="14" t="str">
        <f t="shared" si="1469"/>
        <v>#MP Entreguei material do Dr Lauro e comentei sobre EA manejáveis e não manejáveis. Médica estava com pressa.</v>
      </c>
      <c r="AF1332" s="14" t="str">
        <f t="shared" si="1479"/>
        <v>#MP Entreguei material do Dr Lauro e comentei sobre EA manejáveis e não manejáveis. Médica estava com pressa.</v>
      </c>
      <c r="AG1332" s="14">
        <f t="shared" si="1480"/>
        <v>1</v>
      </c>
      <c r="AH1332" s="14">
        <f t="shared" ref="AH1332:AL1332" si="1528">IFERROR(FIND("#",$AF1332,AG1332+1),LEN($AF1332)+1)</f>
        <v>110</v>
      </c>
      <c r="AI1332" s="14">
        <f t="shared" si="1528"/>
        <v>110</v>
      </c>
      <c r="AJ1332" s="14">
        <f t="shared" si="1528"/>
        <v>110</v>
      </c>
      <c r="AK1332" s="14">
        <f t="shared" si="1528"/>
        <v>110</v>
      </c>
      <c r="AL1332" s="14">
        <f t="shared" si="1528"/>
        <v>110</v>
      </c>
      <c r="AM1332" s="14" t="str">
        <f t="shared" si="1501"/>
        <v>#MP Entreguei material do Dr Lauro e comentei sobre EA manejáveis e não manejáveis. Médica estava com pressa.</v>
      </c>
      <c r="AN1332" s="14" t="str">
        <f t="shared" si="1502"/>
        <v/>
      </c>
      <c r="AO1332" s="14" t="str">
        <f t="shared" si="1503"/>
        <v/>
      </c>
      <c r="AP1332" s="14" t="str">
        <f t="shared" si="1504"/>
        <v/>
      </c>
      <c r="AQ1332" s="14" t="str">
        <f t="shared" si="1505"/>
        <v/>
      </c>
      <c r="AR1332" s="14" t="str">
        <f t="shared" si="1506"/>
        <v/>
      </c>
    </row>
    <row r="1333" spans="1:44" x14ac:dyDescent="0.25">
      <c r="A1333">
        <v>1</v>
      </c>
      <c r="B1333" t="s">
        <v>28</v>
      </c>
      <c r="C1333">
        <v>392106</v>
      </c>
      <c r="D1333" s="40">
        <v>41400.458333333299</v>
      </c>
      <c r="E1333" s="40">
        <v>41401.949305555601</v>
      </c>
      <c r="F1333" s="40">
        <v>41401.932638888902</v>
      </c>
      <c r="G1333" t="s">
        <v>29</v>
      </c>
      <c r="H1333">
        <v>60000012249655</v>
      </c>
      <c r="I1333" t="s">
        <v>867</v>
      </c>
      <c r="J1333" t="s">
        <v>868</v>
      </c>
      <c r="K1333" t="s">
        <v>41</v>
      </c>
      <c r="L1333">
        <v>4</v>
      </c>
      <c r="M1333" t="s">
        <v>33</v>
      </c>
      <c r="N1333">
        <v>60000015461254</v>
      </c>
      <c r="O1333">
        <v>60000016462712</v>
      </c>
      <c r="P1333">
        <v>140236000001202</v>
      </c>
      <c r="R1333" t="s">
        <v>34</v>
      </c>
      <c r="S1333" t="s">
        <v>35</v>
      </c>
      <c r="T1333" t="s">
        <v>36</v>
      </c>
      <c r="W1333" t="s">
        <v>37</v>
      </c>
      <c r="AC1333" t="s">
        <v>5148</v>
      </c>
      <c r="AD1333" t="s">
        <v>1446</v>
      </c>
      <c r="AE1333" s="14" t="str">
        <f t="shared" si="1469"/>
        <v>#MP Entreguei material do Dr Lauro e conversamos sobre como os pacientes com AIDS tem mais tendência a desenvolver comorbidades, o que limita o uso de alguns ARV's. Comentei sobre a bula do ATV, e a médica disse que desconhecia.</v>
      </c>
      <c r="AF1333" s="14" t="str">
        <f t="shared" si="1479"/>
        <v>#MP Entreguei material do Dr Lauro e conversamos sobre como os pacientes com AIDS tem mais tendência a desenvolver comorbidades, o que limita o uso de alguns ARV's. Comentei sobre a bula do ATV, e a médica disse que desconhecia.</v>
      </c>
      <c r="AG1333" s="14">
        <f t="shared" si="1480"/>
        <v>1</v>
      </c>
      <c r="AH1333" s="14">
        <f t="shared" ref="AH1333:AL1333" si="1529">IFERROR(FIND("#",$AF1333,AG1333+1),LEN($AF1333)+1)</f>
        <v>229</v>
      </c>
      <c r="AI1333" s="14">
        <f t="shared" si="1529"/>
        <v>229</v>
      </c>
      <c r="AJ1333" s="14">
        <f t="shared" si="1529"/>
        <v>229</v>
      </c>
      <c r="AK1333" s="14">
        <f t="shared" si="1529"/>
        <v>229</v>
      </c>
      <c r="AL1333" s="14">
        <f t="shared" si="1529"/>
        <v>229</v>
      </c>
      <c r="AM1333" s="14" t="str">
        <f t="shared" si="1501"/>
        <v>#MP Entreguei material do Dr Lauro e conversamos sobre como os pacientes com AIDS tem mais tendência a desenvolver comorbidades, o que limita o uso de alguns ARV's. Comentei sobre a bula do ATV, e a médica disse que desconhecia.</v>
      </c>
      <c r="AN1333" s="14" t="str">
        <f t="shared" si="1502"/>
        <v/>
      </c>
      <c r="AO1333" s="14" t="str">
        <f t="shared" si="1503"/>
        <v/>
      </c>
      <c r="AP1333" s="14" t="str">
        <f t="shared" si="1504"/>
        <v/>
      </c>
      <c r="AQ1333" s="14" t="str">
        <f t="shared" si="1505"/>
        <v/>
      </c>
      <c r="AR1333" s="14" t="str">
        <f t="shared" si="1506"/>
        <v/>
      </c>
    </row>
    <row r="1334" spans="1:44" x14ac:dyDescent="0.25">
      <c r="A1334">
        <v>1</v>
      </c>
      <c r="B1334" t="s">
        <v>28</v>
      </c>
      <c r="C1334">
        <v>392106</v>
      </c>
      <c r="D1334" s="40">
        <v>41400.458333333299</v>
      </c>
      <c r="E1334" s="40">
        <v>41401.949305555601</v>
      </c>
      <c r="F1334" s="40">
        <v>41401.932638888902</v>
      </c>
      <c r="G1334" t="s">
        <v>29</v>
      </c>
      <c r="H1334">
        <v>60000012249655</v>
      </c>
      <c r="I1334" t="s">
        <v>867</v>
      </c>
      <c r="J1334" t="s">
        <v>868</v>
      </c>
      <c r="K1334" t="s">
        <v>41</v>
      </c>
      <c r="L1334">
        <v>4</v>
      </c>
      <c r="M1334" t="s">
        <v>33</v>
      </c>
      <c r="N1334">
        <v>60000015461254</v>
      </c>
      <c r="O1334">
        <v>60000016462712</v>
      </c>
      <c r="P1334">
        <v>140236000001202</v>
      </c>
      <c r="R1334" t="s">
        <v>34</v>
      </c>
      <c r="S1334" t="s">
        <v>35</v>
      </c>
      <c r="T1334" t="s">
        <v>36</v>
      </c>
      <c r="W1334" t="s">
        <v>37</v>
      </c>
      <c r="AC1334" t="s">
        <v>5148</v>
      </c>
      <c r="AD1334" t="s">
        <v>1446</v>
      </c>
      <c r="AE1334" s="14" t="str">
        <f t="shared" si="1469"/>
        <v>#MP Entreguei material do Dr Lauro e conversamos sobre como os pacientes com AIDS tem mais tendência a desenvolver comorbidades, o que limita o uso de alguns ARV's. Comentei sobre a bula do ATV, e a médica disse que desconhecia.</v>
      </c>
      <c r="AF1334" s="14" t="str">
        <f t="shared" si="1479"/>
        <v>#MP Entreguei material do Dr Lauro e conversamos sobre como os pacientes com AIDS tem mais tendência a desenvolver comorbidades, o que limita o uso de alguns ARV's. Comentei sobre a bula do ATV, e a médica disse que desconhecia.</v>
      </c>
      <c r="AG1334" s="14">
        <f t="shared" si="1480"/>
        <v>1</v>
      </c>
      <c r="AH1334" s="14">
        <f t="shared" ref="AH1334:AL1334" si="1530">IFERROR(FIND("#",$AF1334,AG1334+1),LEN($AF1334)+1)</f>
        <v>229</v>
      </c>
      <c r="AI1334" s="14">
        <f t="shared" si="1530"/>
        <v>229</v>
      </c>
      <c r="AJ1334" s="14">
        <f t="shared" si="1530"/>
        <v>229</v>
      </c>
      <c r="AK1334" s="14">
        <f t="shared" si="1530"/>
        <v>229</v>
      </c>
      <c r="AL1334" s="14">
        <f t="shared" si="1530"/>
        <v>229</v>
      </c>
      <c r="AM1334" s="14" t="str">
        <f t="shared" si="1501"/>
        <v>#MP Entreguei material do Dr Lauro e conversamos sobre como os pacientes com AIDS tem mais tendência a desenvolver comorbidades, o que limita o uso de alguns ARV's. Comentei sobre a bula do ATV, e a médica disse que desconhecia.</v>
      </c>
      <c r="AN1334" s="14" t="str">
        <f t="shared" si="1502"/>
        <v/>
      </c>
      <c r="AO1334" s="14" t="str">
        <f t="shared" si="1503"/>
        <v/>
      </c>
      <c r="AP1334" s="14" t="str">
        <f t="shared" si="1504"/>
        <v/>
      </c>
      <c r="AQ1334" s="14" t="str">
        <f t="shared" si="1505"/>
        <v/>
      </c>
      <c r="AR1334" s="14" t="str">
        <f t="shared" si="1506"/>
        <v/>
      </c>
    </row>
    <row r="1335" spans="1:44" x14ac:dyDescent="0.25">
      <c r="A1335">
        <v>1</v>
      </c>
      <c r="B1335" t="s">
        <v>28</v>
      </c>
      <c r="C1335">
        <v>392106</v>
      </c>
      <c r="D1335" s="40">
        <v>41400.395833333299</v>
      </c>
      <c r="E1335" s="40">
        <v>41401.945833333302</v>
      </c>
      <c r="F1335" s="40">
        <v>41401.932638888902</v>
      </c>
      <c r="G1335" t="s">
        <v>29</v>
      </c>
      <c r="H1335">
        <v>60000012355963</v>
      </c>
      <c r="I1335" t="s">
        <v>870</v>
      </c>
      <c r="J1335" t="s">
        <v>871</v>
      </c>
      <c r="K1335" t="s">
        <v>32</v>
      </c>
      <c r="L1335">
        <v>3</v>
      </c>
      <c r="M1335" t="s">
        <v>33</v>
      </c>
      <c r="N1335">
        <v>60000015461254</v>
      </c>
      <c r="O1335">
        <v>60000016462712</v>
      </c>
      <c r="P1335">
        <v>140236000001195</v>
      </c>
      <c r="R1335" t="s">
        <v>34</v>
      </c>
      <c r="S1335" t="s">
        <v>35</v>
      </c>
      <c r="T1335" t="s">
        <v>36</v>
      </c>
      <c r="W1335" t="s">
        <v>37</v>
      </c>
      <c r="AC1335" t="s">
        <v>5149</v>
      </c>
      <c r="AD1335" t="s">
        <v>1446</v>
      </c>
      <c r="AE1335" s="14" t="str">
        <f t="shared" si="1469"/>
        <v>Médica continua com o mesmo padrão de pensamento, acredita que tratar precocemente o parceiro positivo, pode estimular as relações sem proteção.#MP Entreguei material do Dr Lauro e conversamos sobre problemas renais e ósseos e a Dr Paula relatou que de fato, das comorbidades, essas são as mais difíceis de identificar.</v>
      </c>
      <c r="AF1335" s="14" t="str">
        <f t="shared" si="1479"/>
        <v>Médica continua com o mesmo padrão de pensamento, acredita que tratar precocemente o parceiro positivo, pode estimular as relações sem proteção.#MP Entreguei material do Dr Lauro e conversamos sobre problemas renais e ósseos e a Dr Paula relatou que de fato, das comorbidades, essas são as mais difíceis de identificar.</v>
      </c>
      <c r="AG1335" s="14">
        <f t="shared" si="1480"/>
        <v>145</v>
      </c>
      <c r="AH1335" s="14">
        <f t="shared" ref="AH1335:AL1335" si="1531">IFERROR(FIND("#",$AF1335,AG1335+1),LEN($AF1335)+1)</f>
        <v>320</v>
      </c>
      <c r="AI1335" s="14">
        <f t="shared" si="1531"/>
        <v>320</v>
      </c>
      <c r="AJ1335" s="14">
        <f t="shared" si="1531"/>
        <v>320</v>
      </c>
      <c r="AK1335" s="14">
        <f t="shared" si="1531"/>
        <v>320</v>
      </c>
      <c r="AL1335" s="14">
        <f t="shared" si="1531"/>
        <v>320</v>
      </c>
      <c r="AM1335" s="14" t="str">
        <f t="shared" si="1501"/>
        <v>#MP Entreguei material do Dr Lauro e conversamos sobre problemas renais e ósseos e a Dr Paula relatou que de fato, das comorbidades, essas são as mais difíceis de identificar.</v>
      </c>
      <c r="AN1335" s="14" t="str">
        <f t="shared" si="1502"/>
        <v/>
      </c>
      <c r="AO1335" s="14" t="str">
        <f t="shared" si="1503"/>
        <v/>
      </c>
      <c r="AP1335" s="14" t="str">
        <f t="shared" si="1504"/>
        <v/>
      </c>
      <c r="AQ1335" s="14" t="str">
        <f t="shared" si="1505"/>
        <v/>
      </c>
      <c r="AR1335" s="14" t="str">
        <f t="shared" si="1506"/>
        <v/>
      </c>
    </row>
    <row r="1336" spans="1:44" x14ac:dyDescent="0.25">
      <c r="A1336">
        <v>1</v>
      </c>
      <c r="B1336" t="s">
        <v>28</v>
      </c>
      <c r="C1336">
        <v>392106</v>
      </c>
      <c r="D1336" s="40">
        <v>41400.354166666701</v>
      </c>
      <c r="E1336" s="40">
        <v>41401.940972222197</v>
      </c>
      <c r="F1336" s="40">
        <v>41401.932638888902</v>
      </c>
      <c r="G1336" t="s">
        <v>29</v>
      </c>
      <c r="H1336">
        <v>60000017964064</v>
      </c>
      <c r="I1336" t="s">
        <v>864</v>
      </c>
      <c r="J1336" t="s">
        <v>865</v>
      </c>
      <c r="K1336" t="s">
        <v>41</v>
      </c>
      <c r="L1336">
        <v>4</v>
      </c>
      <c r="M1336" t="s">
        <v>33</v>
      </c>
      <c r="N1336">
        <v>60000015461254</v>
      </c>
      <c r="O1336">
        <v>60000016462712</v>
      </c>
      <c r="P1336">
        <v>140236000001188</v>
      </c>
      <c r="R1336" t="s">
        <v>34</v>
      </c>
      <c r="S1336" t="s">
        <v>35</v>
      </c>
      <c r="T1336" t="s">
        <v>36</v>
      </c>
      <c r="W1336" t="s">
        <v>37</v>
      </c>
      <c r="AC1336" t="s">
        <v>5150</v>
      </c>
      <c r="AD1336" t="s">
        <v>1437</v>
      </c>
      <c r="AE1336" s="14" t="str">
        <f t="shared" si="1469"/>
        <v>Conversamos sobre adesão e reforcei a possibilidade de utilizar Kaletra uma vez ao dia. Posicionei Kaletra para qualquer CD4.</v>
      </c>
      <c r="AF1336" s="14" t="str">
        <f t="shared" si="1479"/>
        <v>Conversamos sobre adesão e reforcei a possibilidade de utilizar Kaletra uma vez ao dia. Posicionei Kaletra para qualquer CD4.</v>
      </c>
      <c r="AG1336" s="14">
        <f t="shared" si="1480"/>
        <v>1</v>
      </c>
      <c r="AH1336" s="14">
        <f t="shared" ref="AH1336:AL1336" si="1532">IFERROR(FIND("#",$AF1336,AG1336+1),LEN($AF1336)+1)</f>
        <v>126</v>
      </c>
      <c r="AI1336" s="14">
        <f t="shared" si="1532"/>
        <v>126</v>
      </c>
      <c r="AJ1336" s="14">
        <f t="shared" si="1532"/>
        <v>126</v>
      </c>
      <c r="AK1336" s="14">
        <f t="shared" si="1532"/>
        <v>126</v>
      </c>
      <c r="AL1336" s="14">
        <f t="shared" si="1532"/>
        <v>126</v>
      </c>
      <c r="AM1336" s="14" t="str">
        <f t="shared" si="1501"/>
        <v>Conversamos sobre adesão e reforcei a possibilidade de utilizar Kaletra uma vez ao dia. Posicionei Kaletra para qualquer CD4.</v>
      </c>
      <c r="AN1336" s="14" t="str">
        <f t="shared" si="1502"/>
        <v/>
      </c>
      <c r="AO1336" s="14" t="str">
        <f t="shared" si="1503"/>
        <v/>
      </c>
      <c r="AP1336" s="14" t="str">
        <f t="shared" si="1504"/>
        <v/>
      </c>
      <c r="AQ1336" s="14" t="str">
        <f t="shared" si="1505"/>
        <v/>
      </c>
      <c r="AR1336" s="14" t="str">
        <f t="shared" si="1506"/>
        <v/>
      </c>
    </row>
    <row r="1337" spans="1:44" x14ac:dyDescent="0.25">
      <c r="A1337">
        <v>1</v>
      </c>
      <c r="B1337" t="s">
        <v>28</v>
      </c>
      <c r="C1337">
        <v>392106</v>
      </c>
      <c r="D1337" s="40">
        <v>41396.5</v>
      </c>
      <c r="E1337" s="40">
        <v>41397.617361111101</v>
      </c>
      <c r="F1337" s="40">
        <v>41397.598611111098</v>
      </c>
      <c r="G1337" t="s">
        <v>29</v>
      </c>
      <c r="H1337">
        <v>140236000000212</v>
      </c>
      <c r="I1337" t="s">
        <v>3240</v>
      </c>
      <c r="J1337" t="s">
        <v>771</v>
      </c>
      <c r="K1337" t="s">
        <v>41</v>
      </c>
      <c r="M1337" t="s">
        <v>33</v>
      </c>
      <c r="N1337">
        <v>60000015461254</v>
      </c>
      <c r="O1337">
        <v>60000016462712</v>
      </c>
      <c r="P1337">
        <v>140236000001171</v>
      </c>
      <c r="R1337" t="s">
        <v>34</v>
      </c>
      <c r="S1337" t="s">
        <v>35</v>
      </c>
      <c r="T1337" t="s">
        <v>36</v>
      </c>
      <c r="W1337" t="s">
        <v>37</v>
      </c>
      <c r="AC1337" t="s">
        <v>5151</v>
      </c>
      <c r="AD1337" t="s">
        <v>1446</v>
      </c>
      <c r="AE1337" s="14" t="str">
        <f t="shared" si="1469"/>
        <v>Médica comentou sobre o John Hopkins e elogiou o guia que recebeu em osso estande. De mostrou bastante interesse pelo assunto.</v>
      </c>
      <c r="AF1337" s="14" t="str">
        <f t="shared" si="1479"/>
        <v>Médica comentou sobre o John Hopkins e elogiou o guia que recebeu em osso estande. De mostrou bastante interesse pelo assunto.</v>
      </c>
      <c r="AG1337" s="14">
        <f t="shared" si="1480"/>
        <v>1</v>
      </c>
      <c r="AH1337" s="14">
        <f t="shared" ref="AH1337:AL1337" si="1533">IFERROR(FIND("#",$AF1337,AG1337+1),LEN($AF1337)+1)</f>
        <v>127</v>
      </c>
      <c r="AI1337" s="14">
        <f t="shared" si="1533"/>
        <v>127</v>
      </c>
      <c r="AJ1337" s="14">
        <f t="shared" si="1533"/>
        <v>127</v>
      </c>
      <c r="AK1337" s="14">
        <f t="shared" si="1533"/>
        <v>127</v>
      </c>
      <c r="AL1337" s="14">
        <f t="shared" si="1533"/>
        <v>127</v>
      </c>
      <c r="AM1337" s="14" t="str">
        <f t="shared" si="1501"/>
        <v>Médica comentou sobre o John Hopkins e elogiou o guia que recebeu em osso estande. De mostrou bastante interesse pelo assunto.</v>
      </c>
      <c r="AN1337" s="14" t="str">
        <f t="shared" si="1502"/>
        <v/>
      </c>
      <c r="AO1337" s="14" t="str">
        <f t="shared" si="1503"/>
        <v/>
      </c>
      <c r="AP1337" s="14" t="str">
        <f t="shared" si="1504"/>
        <v/>
      </c>
      <c r="AQ1337" s="14" t="str">
        <f t="shared" si="1505"/>
        <v/>
      </c>
      <c r="AR1337" s="14" t="str">
        <f t="shared" si="1506"/>
        <v/>
      </c>
    </row>
    <row r="1338" spans="1:44" x14ac:dyDescent="0.25">
      <c r="A1338">
        <v>1</v>
      </c>
      <c r="B1338" t="s">
        <v>28</v>
      </c>
      <c r="C1338">
        <v>392106</v>
      </c>
      <c r="D1338" s="40">
        <v>41396.4375</v>
      </c>
      <c r="E1338" s="40">
        <v>41397.615277777797</v>
      </c>
      <c r="F1338" s="40">
        <v>41397.598611111098</v>
      </c>
      <c r="G1338" t="s">
        <v>29</v>
      </c>
      <c r="H1338">
        <v>140236000000179</v>
      </c>
      <c r="I1338" t="s">
        <v>3244</v>
      </c>
      <c r="J1338" t="s">
        <v>3245</v>
      </c>
      <c r="K1338" t="s">
        <v>41</v>
      </c>
      <c r="M1338" t="s">
        <v>33</v>
      </c>
      <c r="N1338">
        <v>60000015461254</v>
      </c>
      <c r="O1338">
        <v>60000016462712</v>
      </c>
      <c r="P1338">
        <v>140236000001165</v>
      </c>
      <c r="R1338" t="s">
        <v>34</v>
      </c>
      <c r="S1338" t="s">
        <v>35</v>
      </c>
      <c r="T1338" t="s">
        <v>36</v>
      </c>
      <c r="W1338" t="s">
        <v>37</v>
      </c>
      <c r="AC1338" t="s">
        <v>5152</v>
      </c>
      <c r="AD1338" t="s">
        <v>1446</v>
      </c>
      <c r="AE1338" s="14" t="str">
        <f t="shared" si="1469"/>
        <v>#mp entreguei material do Dr Lauro e abordei comorbidades de uma forma geral, mostrando a importância de se tratar ou mesmo diagnosticar. Reforcei conceitos básicos e utilizei o VA.</v>
      </c>
      <c r="AF1338" s="14" t="str">
        <f t="shared" si="1479"/>
        <v>#mp entreguei material do Dr Lauro e abordei comorbidades de uma forma geral, mostrando a importância de se tratar ou mesmo diagnosticar. Reforcei conceitos básicos e utilizei o VA.</v>
      </c>
      <c r="AG1338" s="14">
        <f t="shared" si="1480"/>
        <v>1</v>
      </c>
      <c r="AH1338" s="14">
        <f t="shared" ref="AH1338:AL1338" si="1534">IFERROR(FIND("#",$AF1338,AG1338+1),LEN($AF1338)+1)</f>
        <v>182</v>
      </c>
      <c r="AI1338" s="14">
        <f t="shared" si="1534"/>
        <v>182</v>
      </c>
      <c r="AJ1338" s="14">
        <f t="shared" si="1534"/>
        <v>182</v>
      </c>
      <c r="AK1338" s="14">
        <f t="shared" si="1534"/>
        <v>182</v>
      </c>
      <c r="AL1338" s="14">
        <f t="shared" si="1534"/>
        <v>182</v>
      </c>
      <c r="AM1338" s="14" t="str">
        <f t="shared" si="1501"/>
        <v>#mp entreguei material do Dr Lauro e abordei comorbidades de uma forma geral, mostrando a importância de se tratar ou mesmo diagnosticar. Reforcei conceitos básicos e utilizei o VA.</v>
      </c>
      <c r="AN1338" s="14" t="str">
        <f t="shared" si="1502"/>
        <v/>
      </c>
      <c r="AO1338" s="14" t="str">
        <f t="shared" si="1503"/>
        <v/>
      </c>
      <c r="AP1338" s="14" t="str">
        <f t="shared" si="1504"/>
        <v/>
      </c>
      <c r="AQ1338" s="14" t="str">
        <f t="shared" si="1505"/>
        <v/>
      </c>
      <c r="AR1338" s="14" t="str">
        <f t="shared" si="1506"/>
        <v/>
      </c>
    </row>
    <row r="1339" spans="1:44" x14ac:dyDescent="0.25">
      <c r="A1339">
        <v>1</v>
      </c>
      <c r="B1339" t="s">
        <v>28</v>
      </c>
      <c r="C1339">
        <v>392106</v>
      </c>
      <c r="D1339" s="40">
        <v>41396.395833333299</v>
      </c>
      <c r="E1339" s="40">
        <v>41397.612500000003</v>
      </c>
      <c r="F1339" s="40">
        <v>41397.598611111098</v>
      </c>
      <c r="G1339" t="s">
        <v>29</v>
      </c>
      <c r="H1339">
        <v>60000012587379</v>
      </c>
      <c r="I1339" t="s">
        <v>828</v>
      </c>
      <c r="J1339" t="s">
        <v>829</v>
      </c>
      <c r="K1339" t="s">
        <v>45</v>
      </c>
      <c r="L1339">
        <v>3</v>
      </c>
      <c r="M1339" t="s">
        <v>33</v>
      </c>
      <c r="N1339">
        <v>60000015461254</v>
      </c>
      <c r="O1339">
        <v>60000016462712</v>
      </c>
      <c r="P1339">
        <v>140236000001158</v>
      </c>
      <c r="R1339" t="s">
        <v>34</v>
      </c>
      <c r="S1339" t="s">
        <v>35</v>
      </c>
      <c r="T1339" t="s">
        <v>36</v>
      </c>
      <c r="W1339" t="s">
        <v>37</v>
      </c>
      <c r="AC1339" t="s">
        <v>5153</v>
      </c>
      <c r="AD1339" t="s">
        <v>1446</v>
      </c>
      <c r="AE1339" s="14" t="str">
        <f t="shared" si="1469"/>
        <v>#mp perguntei se o material anterior realmente auxiliou na explicação sobre transmissão para seus pacientes, e ela disse que mostrou para muitos e foi uma boa forma de retomar o assunto prevenção com eles, disse que guardou este material. Entreguei material do Dr Lauro e ficamos de conversar melhor sobre ele na próxima visita, depois que ela lesse.</v>
      </c>
      <c r="AF1339" s="14" t="str">
        <f t="shared" si="1479"/>
        <v>#mp perguntei se o material anterior realmente auxiliou na explicação sobre transmissão para seus pacientes, e ela disse que mostrou para muitos e foi uma boa forma de retomar o assunto prevenção com eles, disse que guardou este material. Entreguei material do Dr Lauro e ficamos de conversar melhor sobre ele na próxima visita, depois que ela lesse.</v>
      </c>
      <c r="AG1339" s="14">
        <f t="shared" si="1480"/>
        <v>1</v>
      </c>
      <c r="AH1339" s="14">
        <f t="shared" ref="AH1339:AL1339" si="1535">IFERROR(FIND("#",$AF1339,AG1339+1),LEN($AF1339)+1)</f>
        <v>351</v>
      </c>
      <c r="AI1339" s="14">
        <f t="shared" si="1535"/>
        <v>351</v>
      </c>
      <c r="AJ1339" s="14">
        <f t="shared" si="1535"/>
        <v>351</v>
      </c>
      <c r="AK1339" s="14">
        <f t="shared" si="1535"/>
        <v>351</v>
      </c>
      <c r="AL1339" s="14">
        <f t="shared" si="1535"/>
        <v>351</v>
      </c>
      <c r="AM1339" s="14" t="str">
        <f t="shared" si="1501"/>
        <v>#mp perguntei se o material anterior realmente auxiliou na explicação sobre transmissão para seus pacientes, e ela disse que mostrou para muitos e foi uma boa forma de retomar o assunto prevenção com eles, disse que guardou este material. Entreguei material do Dr Lauro e ficamos de conversar melhor sobre ele na próxima visita, depois que ela lesse.</v>
      </c>
      <c r="AN1339" s="14" t="str">
        <f t="shared" si="1502"/>
        <v/>
      </c>
      <c r="AO1339" s="14" t="str">
        <f t="shared" si="1503"/>
        <v/>
      </c>
      <c r="AP1339" s="14" t="str">
        <f t="shared" si="1504"/>
        <v/>
      </c>
      <c r="AQ1339" s="14" t="str">
        <f t="shared" si="1505"/>
        <v/>
      </c>
      <c r="AR1339" s="14" t="str">
        <f t="shared" si="1506"/>
        <v/>
      </c>
    </row>
    <row r="1340" spans="1:44" x14ac:dyDescent="0.25">
      <c r="A1340">
        <v>1</v>
      </c>
      <c r="B1340" t="s">
        <v>28</v>
      </c>
      <c r="C1340">
        <v>392106</v>
      </c>
      <c r="D1340" s="40">
        <v>41396.354166666701</v>
      </c>
      <c r="E1340" s="40">
        <v>41397.607638888898</v>
      </c>
      <c r="F1340" s="40">
        <v>41397.598611111098</v>
      </c>
      <c r="G1340" t="s">
        <v>29</v>
      </c>
      <c r="H1340">
        <v>60000012576963</v>
      </c>
      <c r="I1340" t="s">
        <v>3159</v>
      </c>
      <c r="J1340" t="s">
        <v>3160</v>
      </c>
      <c r="K1340" t="s">
        <v>41</v>
      </c>
      <c r="L1340">
        <v>3</v>
      </c>
      <c r="M1340" t="s">
        <v>33</v>
      </c>
      <c r="N1340">
        <v>60000015461254</v>
      </c>
      <c r="O1340">
        <v>60000016462712</v>
      </c>
      <c r="P1340">
        <v>140236000001151</v>
      </c>
      <c r="R1340" t="s">
        <v>34</v>
      </c>
      <c r="S1340" t="s">
        <v>35</v>
      </c>
      <c r="T1340" t="s">
        <v>36</v>
      </c>
      <c r="W1340" t="s">
        <v>37</v>
      </c>
      <c r="AC1340" t="s">
        <v>5154</v>
      </c>
      <c r="AD1340" t="s">
        <v>1446</v>
      </c>
      <c r="AE1340" s="14" t="str">
        <f t="shared" si="1469"/>
        <v>#mp entreguei material do Dr Lauro e foquei em comorbidades. Médica relatou que o conteúdo do material lhe pareceu bastante interessante, mas não acredita que o infecto consegue dar conta de tratar todas as comorbidades que aparecem no paciente infectado.</v>
      </c>
      <c r="AF1340" s="14" t="str">
        <f t="shared" si="1479"/>
        <v>#mp entreguei material do Dr Lauro e foquei em comorbidades. Médica relatou que o conteúdo do material lhe pareceu bastante interessante, mas não acredita que o infecto consegue dar conta de tratar todas as comorbidades que aparecem no paciente infectado.</v>
      </c>
      <c r="AG1340" s="14">
        <f t="shared" si="1480"/>
        <v>1</v>
      </c>
      <c r="AH1340" s="14">
        <f t="shared" ref="AH1340:AL1340" si="1536">IFERROR(FIND("#",$AF1340,AG1340+1),LEN($AF1340)+1)</f>
        <v>256</v>
      </c>
      <c r="AI1340" s="14">
        <f t="shared" si="1536"/>
        <v>256</v>
      </c>
      <c r="AJ1340" s="14">
        <f t="shared" si="1536"/>
        <v>256</v>
      </c>
      <c r="AK1340" s="14">
        <f t="shared" si="1536"/>
        <v>256</v>
      </c>
      <c r="AL1340" s="14">
        <f t="shared" si="1536"/>
        <v>256</v>
      </c>
      <c r="AM1340" s="14" t="str">
        <f t="shared" si="1501"/>
        <v>#mp entreguei material do Dr Lauro e foquei em comorbidades. Médica relatou que o conteúdo do material lhe pareceu bastante interessante, mas não acredita que o infecto consegue dar conta de tratar todas as comorbidades que aparecem no paciente infectado.</v>
      </c>
      <c r="AN1340" s="14" t="str">
        <f t="shared" si="1502"/>
        <v/>
      </c>
      <c r="AO1340" s="14" t="str">
        <f t="shared" si="1503"/>
        <v/>
      </c>
      <c r="AP1340" s="14" t="str">
        <f t="shared" si="1504"/>
        <v/>
      </c>
      <c r="AQ1340" s="14" t="str">
        <f t="shared" si="1505"/>
        <v/>
      </c>
      <c r="AR1340" s="14" t="str">
        <f t="shared" si="1506"/>
        <v/>
      </c>
    </row>
    <row r="1341" spans="1:44" x14ac:dyDescent="0.25">
      <c r="A1341">
        <v>1</v>
      </c>
      <c r="B1341" t="s">
        <v>28</v>
      </c>
      <c r="C1341">
        <v>392106</v>
      </c>
      <c r="D1341" s="40">
        <v>41394.6875</v>
      </c>
      <c r="E1341" s="40">
        <v>41394.673611111102</v>
      </c>
      <c r="F1341" s="40">
        <v>41397.598611111098</v>
      </c>
      <c r="G1341" t="s">
        <v>110</v>
      </c>
      <c r="H1341">
        <v>60000016840425</v>
      </c>
      <c r="J1341" t="s">
        <v>5155</v>
      </c>
      <c r="M1341" t="s">
        <v>33</v>
      </c>
      <c r="N1341">
        <v>60000015461254</v>
      </c>
      <c r="O1341">
        <v>60000016462712</v>
      </c>
      <c r="P1341">
        <v>140236000001145</v>
      </c>
      <c r="R1341" t="s">
        <v>34</v>
      </c>
      <c r="S1341" t="s">
        <v>35</v>
      </c>
      <c r="W1341" t="s">
        <v>37</v>
      </c>
      <c r="AC1341" t="s">
        <v>5138</v>
      </c>
      <c r="AD1341" t="s">
        <v>1437</v>
      </c>
      <c r="AE1341" s="14" t="str">
        <f t="shared" si="1469"/>
        <v>.</v>
      </c>
      <c r="AF1341" s="14" t="str">
        <f t="shared" si="1479"/>
        <v>.</v>
      </c>
      <c r="AG1341" s="14">
        <f t="shared" si="1480"/>
        <v>1</v>
      </c>
      <c r="AH1341" s="14">
        <f t="shared" ref="AH1341:AL1341" si="1537">IFERROR(FIND("#",$AF1341,AG1341+1),LEN($AF1341)+1)</f>
        <v>2</v>
      </c>
      <c r="AI1341" s="14">
        <f t="shared" si="1537"/>
        <v>2</v>
      </c>
      <c r="AJ1341" s="14">
        <f t="shared" si="1537"/>
        <v>2</v>
      </c>
      <c r="AK1341" s="14">
        <f t="shared" si="1537"/>
        <v>2</v>
      </c>
      <c r="AL1341" s="14">
        <f t="shared" si="1537"/>
        <v>2</v>
      </c>
      <c r="AM1341" s="14" t="str">
        <f t="shared" si="1501"/>
        <v>.</v>
      </c>
      <c r="AN1341" s="14" t="str">
        <f t="shared" si="1502"/>
        <v/>
      </c>
      <c r="AO1341" s="14" t="str">
        <f t="shared" si="1503"/>
        <v/>
      </c>
      <c r="AP1341" s="14" t="str">
        <f t="shared" si="1504"/>
        <v/>
      </c>
      <c r="AQ1341" s="14" t="str">
        <f t="shared" si="1505"/>
        <v/>
      </c>
      <c r="AR1341" s="14" t="str">
        <f t="shared" si="1506"/>
        <v/>
      </c>
    </row>
    <row r="1342" spans="1:44" x14ac:dyDescent="0.25">
      <c r="A1342">
        <v>1</v>
      </c>
      <c r="B1342" t="s">
        <v>28</v>
      </c>
      <c r="C1342">
        <v>392106</v>
      </c>
      <c r="D1342" s="40">
        <v>41394.625</v>
      </c>
      <c r="E1342" s="40">
        <v>41394.663888888899</v>
      </c>
      <c r="F1342" s="40">
        <v>41397.598611111098</v>
      </c>
      <c r="G1342" t="s">
        <v>29</v>
      </c>
      <c r="H1342">
        <v>60000017964184</v>
      </c>
      <c r="I1342" t="s">
        <v>854</v>
      </c>
      <c r="J1342" t="s">
        <v>855</v>
      </c>
      <c r="K1342" t="s">
        <v>32</v>
      </c>
      <c r="L1342">
        <v>6</v>
      </c>
      <c r="M1342" t="s">
        <v>33</v>
      </c>
      <c r="N1342">
        <v>60000015461254</v>
      </c>
      <c r="O1342">
        <v>60000016462712</v>
      </c>
      <c r="P1342">
        <v>140236000001138</v>
      </c>
      <c r="R1342" t="s">
        <v>34</v>
      </c>
      <c r="S1342" t="s">
        <v>35</v>
      </c>
      <c r="T1342" t="s">
        <v>36</v>
      </c>
      <c r="W1342" t="s">
        <v>37</v>
      </c>
      <c r="AC1342" t="s">
        <v>5156</v>
      </c>
      <c r="AD1342" t="s">
        <v>1437</v>
      </c>
      <c r="AE1342" s="14" t="str">
        <f t="shared" si="1469"/>
        <v>Perguntei sobre o Athus e ele disse que está bastante animado pois a proposta do evento lhe parece bem legal. Foquei a conversa em comorbidades. Ele gosta de falar sobre risco cardiovascular e lê muito sobre o assunto.</v>
      </c>
      <c r="AF1342" s="14" t="str">
        <f t="shared" si="1479"/>
        <v>Perguntei sobre o Athus e ele disse que está bastante animado pois a proposta do evento lhe parece bem legal. Foquei a conversa em comorbidades. Ele gosta de falar sobre risco cardiovascular e lê muito sobre o assunto.</v>
      </c>
      <c r="AG1342" s="14">
        <f t="shared" si="1480"/>
        <v>1</v>
      </c>
      <c r="AH1342" s="14">
        <f t="shared" ref="AH1342:AL1342" si="1538">IFERROR(FIND("#",$AF1342,AG1342+1),LEN($AF1342)+1)</f>
        <v>219</v>
      </c>
      <c r="AI1342" s="14">
        <f t="shared" si="1538"/>
        <v>219</v>
      </c>
      <c r="AJ1342" s="14">
        <f t="shared" si="1538"/>
        <v>219</v>
      </c>
      <c r="AK1342" s="14">
        <f t="shared" si="1538"/>
        <v>219</v>
      </c>
      <c r="AL1342" s="14">
        <f t="shared" si="1538"/>
        <v>219</v>
      </c>
      <c r="AM1342" s="14" t="str">
        <f t="shared" si="1501"/>
        <v>Perguntei sobre o Athus e ele disse que está bastante animado pois a proposta do evento lhe parece bem legal. Foquei a conversa em comorbidades. Ele gosta de falar sobre risco cardiovascular e lê muito sobre o assunto.</v>
      </c>
      <c r="AN1342" s="14" t="str">
        <f t="shared" si="1502"/>
        <v/>
      </c>
      <c r="AO1342" s="14" t="str">
        <f t="shared" si="1503"/>
        <v/>
      </c>
      <c r="AP1342" s="14" t="str">
        <f t="shared" si="1504"/>
        <v/>
      </c>
      <c r="AQ1342" s="14" t="str">
        <f t="shared" si="1505"/>
        <v/>
      </c>
      <c r="AR1342" s="14" t="str">
        <f t="shared" si="1506"/>
        <v/>
      </c>
    </row>
    <row r="1343" spans="1:44" x14ac:dyDescent="0.25">
      <c r="A1343">
        <v>1</v>
      </c>
      <c r="B1343" t="s">
        <v>28</v>
      </c>
      <c r="C1343">
        <v>392106</v>
      </c>
      <c r="D1343" s="40">
        <v>41394.583333333299</v>
      </c>
      <c r="E1343" s="40">
        <v>41394.659027777801</v>
      </c>
      <c r="F1343" s="40">
        <v>41397.598611111098</v>
      </c>
      <c r="G1343" t="s">
        <v>29</v>
      </c>
      <c r="H1343">
        <v>60000012249655</v>
      </c>
      <c r="I1343" t="s">
        <v>867</v>
      </c>
      <c r="J1343" t="s">
        <v>868</v>
      </c>
      <c r="K1343" t="s">
        <v>41</v>
      </c>
      <c r="L1343">
        <v>4</v>
      </c>
      <c r="M1343" t="s">
        <v>33</v>
      </c>
      <c r="N1343">
        <v>60000015461254</v>
      </c>
      <c r="O1343">
        <v>60000016462712</v>
      </c>
      <c r="P1343">
        <v>140236000001131</v>
      </c>
      <c r="R1343" t="s">
        <v>34</v>
      </c>
      <c r="S1343" t="s">
        <v>35</v>
      </c>
      <c r="T1343" t="s">
        <v>36</v>
      </c>
      <c r="W1343" t="s">
        <v>37</v>
      </c>
      <c r="AC1343" t="s">
        <v>5157</v>
      </c>
      <c r="AD1343" t="s">
        <v>1446</v>
      </c>
      <c r="AE1343" s="14" t="str">
        <f t="shared" si="1469"/>
        <v>Dr Jaqueline comentou que não utiliza Kaletra como primeira escolha pois acredita que os outros IP's possuem uma melhor tolerabilidade, mas, recentemente um paciente que é atendido por ela e pela Dr Juliana (médica com quem divide o ambulatório), já tinha usado várias drogas sem se adaptar a nenhuma, até que a Dr Juliana resolveu usar Kaletra e a Dr Jaqueline não acreditou que ele fosse tolerar, mas na verdade foi o único esquema que ele tolerou. Ela disse que ficou surpresa pois pensa exatamente o contrário.#mp usei o VA e falei sobre segurança e eficácia, depois falei sobre os efeitos adversos manejáveis frente aos não manejáveis dos concorrentes.</v>
      </c>
      <c r="AF1343" s="14" t="str">
        <f t="shared" si="1479"/>
        <v>Dr Jaqueline comentou que não utiliza Kaletra como primeira escolha pois acredita que os outros IP's possuem uma melhor tolerabilidade, mas, recentemente um paciente que é atendido por ela e pela Dr Juliana (médica com quem divide o ambulatório), já tinha usado várias drogas sem se adaptar a nenhuma, até que a Dr Juliana resolveu usar Kaletra e a Dr Jaqueline não acreditou que ele fosse tolerar, mas na verdade foi o único esquema que ele tolerou. Ela disse que ficou surpresa pois pensa exatamente o contrário.#mp usei o VA e falei sobre segurança e eficácia, depois falei sobre os efeitos adversos manejáveis frente aos não manejáveis dos concorrentes.</v>
      </c>
      <c r="AG1343" s="14">
        <f t="shared" si="1480"/>
        <v>515</v>
      </c>
      <c r="AH1343" s="14">
        <f t="shared" ref="AH1343:AL1343" si="1539">IFERROR(FIND("#",$AF1343,AG1343+1),LEN($AF1343)+1)</f>
        <v>658</v>
      </c>
      <c r="AI1343" s="14">
        <f t="shared" si="1539"/>
        <v>658</v>
      </c>
      <c r="AJ1343" s="14">
        <f t="shared" si="1539"/>
        <v>658</v>
      </c>
      <c r="AK1343" s="14">
        <f t="shared" si="1539"/>
        <v>658</v>
      </c>
      <c r="AL1343" s="14">
        <f t="shared" si="1539"/>
        <v>658</v>
      </c>
      <c r="AM1343" s="14" t="str">
        <f t="shared" si="1501"/>
        <v>#mp usei o VA e falei sobre segurança e eficácia, depois falei sobre os efeitos adversos manejáveis frente aos não manejáveis dos concorrentes.</v>
      </c>
      <c r="AN1343" s="14" t="str">
        <f t="shared" si="1502"/>
        <v/>
      </c>
      <c r="AO1343" s="14" t="str">
        <f t="shared" si="1503"/>
        <v/>
      </c>
      <c r="AP1343" s="14" t="str">
        <f t="shared" si="1504"/>
        <v/>
      </c>
      <c r="AQ1343" s="14" t="str">
        <f t="shared" si="1505"/>
        <v/>
      </c>
      <c r="AR1343" s="14" t="str">
        <f t="shared" si="1506"/>
        <v/>
      </c>
    </row>
    <row r="1344" spans="1:44" x14ac:dyDescent="0.25">
      <c r="A1344">
        <v>1</v>
      </c>
      <c r="B1344" t="s">
        <v>28</v>
      </c>
      <c r="C1344">
        <v>392106</v>
      </c>
      <c r="D1344" s="40">
        <v>41394.583333333299</v>
      </c>
      <c r="E1344" s="40">
        <v>41394.659027777801</v>
      </c>
      <c r="F1344" s="40">
        <v>41397.598611111098</v>
      </c>
      <c r="G1344" t="s">
        <v>29</v>
      </c>
      <c r="H1344">
        <v>60000012249655</v>
      </c>
      <c r="I1344" t="s">
        <v>867</v>
      </c>
      <c r="J1344" t="s">
        <v>868</v>
      </c>
      <c r="K1344" t="s">
        <v>41</v>
      </c>
      <c r="L1344">
        <v>4</v>
      </c>
      <c r="M1344" t="s">
        <v>33</v>
      </c>
      <c r="N1344">
        <v>60000015461254</v>
      </c>
      <c r="O1344">
        <v>60000016462712</v>
      </c>
      <c r="P1344">
        <v>140236000001131</v>
      </c>
      <c r="R1344" t="s">
        <v>34</v>
      </c>
      <c r="S1344" t="s">
        <v>35</v>
      </c>
      <c r="T1344" t="s">
        <v>36</v>
      </c>
      <c r="W1344" t="s">
        <v>37</v>
      </c>
      <c r="AC1344" t="s">
        <v>5157</v>
      </c>
      <c r="AD1344" t="s">
        <v>1446</v>
      </c>
      <c r="AE1344" s="14" t="str">
        <f t="shared" si="1469"/>
        <v>Dr Jaqueline comentou que não utiliza Kaletra como primeira escolha pois acredita que os outros IP's possuem uma melhor tolerabilidade, mas, recentemente um paciente que é atendido por ela e pela Dr Juliana (médica com quem divide o ambulatório), já tinha usado várias drogas sem se adaptar a nenhuma, até que a Dr Juliana resolveu usar Kaletra e a Dr Jaqueline não acreditou que ele fosse tolerar, mas na verdade foi o único esquema que ele tolerou. Ela disse que ficou surpresa pois pensa exatamente o contrário.#mp usei o VA e falei sobre segurança e eficácia, depois falei sobre os efeitos adversos manejáveis frente aos não manejáveis dos concorrentes.</v>
      </c>
      <c r="AF1344" s="14" t="str">
        <f t="shared" si="1479"/>
        <v>Dr Jaqueline comentou que não utiliza Kaletra como primeira escolha pois acredita que os outros IP's possuem uma melhor tolerabilidade, mas, recentemente um paciente que é atendido por ela e pela Dr Juliana (médica com quem divide o ambulatório), já tinha usado várias drogas sem se adaptar a nenhuma, até que a Dr Juliana resolveu usar Kaletra e a Dr Jaqueline não acreditou que ele fosse tolerar, mas na verdade foi o único esquema que ele tolerou. Ela disse que ficou surpresa pois pensa exatamente o contrário.#mp usei o VA e falei sobre segurança e eficácia, depois falei sobre os efeitos adversos manejáveis frente aos não manejáveis dos concorrentes.</v>
      </c>
      <c r="AG1344" s="14">
        <f t="shared" si="1480"/>
        <v>515</v>
      </c>
      <c r="AH1344" s="14">
        <f t="shared" ref="AH1344:AL1344" si="1540">IFERROR(FIND("#",$AF1344,AG1344+1),LEN($AF1344)+1)</f>
        <v>658</v>
      </c>
      <c r="AI1344" s="14">
        <f t="shared" si="1540"/>
        <v>658</v>
      </c>
      <c r="AJ1344" s="14">
        <f t="shared" si="1540"/>
        <v>658</v>
      </c>
      <c r="AK1344" s="14">
        <f t="shared" si="1540"/>
        <v>658</v>
      </c>
      <c r="AL1344" s="14">
        <f t="shared" si="1540"/>
        <v>658</v>
      </c>
      <c r="AM1344" s="14" t="str">
        <f t="shared" si="1501"/>
        <v>#mp usei o VA e falei sobre segurança e eficácia, depois falei sobre os efeitos adversos manejáveis frente aos não manejáveis dos concorrentes.</v>
      </c>
      <c r="AN1344" s="14" t="str">
        <f t="shared" si="1502"/>
        <v/>
      </c>
      <c r="AO1344" s="14" t="str">
        <f t="shared" si="1503"/>
        <v/>
      </c>
      <c r="AP1344" s="14" t="str">
        <f t="shared" si="1504"/>
        <v/>
      </c>
      <c r="AQ1344" s="14" t="str">
        <f t="shared" si="1505"/>
        <v/>
      </c>
      <c r="AR1344" s="14" t="str">
        <f t="shared" si="1506"/>
        <v/>
      </c>
    </row>
    <row r="1345" spans="1:44" x14ac:dyDescent="0.25">
      <c r="A1345">
        <v>1</v>
      </c>
      <c r="B1345" t="s">
        <v>28</v>
      </c>
      <c r="C1345">
        <v>392106</v>
      </c>
      <c r="D1345" s="40">
        <v>41394.479166666701</v>
      </c>
      <c r="E1345" s="40">
        <v>41394.652777777803</v>
      </c>
      <c r="F1345" s="40">
        <v>41397.598611111098</v>
      </c>
      <c r="G1345" t="s">
        <v>29</v>
      </c>
      <c r="H1345">
        <v>60000017966116</v>
      </c>
      <c r="I1345" t="s">
        <v>861</v>
      </c>
      <c r="J1345" t="s">
        <v>862</v>
      </c>
      <c r="K1345" t="s">
        <v>32</v>
      </c>
      <c r="L1345">
        <v>4</v>
      </c>
      <c r="M1345" t="s">
        <v>33</v>
      </c>
      <c r="N1345">
        <v>60000015461254</v>
      </c>
      <c r="O1345">
        <v>60000016462712</v>
      </c>
      <c r="P1345">
        <v>140236000001124</v>
      </c>
      <c r="R1345" t="s">
        <v>34</v>
      </c>
      <c r="S1345" t="s">
        <v>35</v>
      </c>
      <c r="T1345" t="s">
        <v>36</v>
      </c>
      <c r="W1345" t="s">
        <v>37</v>
      </c>
      <c r="AC1345" t="s">
        <v>5158</v>
      </c>
      <c r="AD1345" t="s">
        <v>1437</v>
      </c>
      <c r="AE1345" s="14" t="str">
        <f t="shared" si="1469"/>
        <v>Conversamos sobre adesão e a importância do primeiro esquema; posicionei Kaletra nesse contexto.</v>
      </c>
      <c r="AF1345" s="14" t="str">
        <f t="shared" si="1479"/>
        <v>Conversamos sobre adesão e a importância do primeiro esquema; posicionei Kaletra nesse contexto.</v>
      </c>
      <c r="AG1345" s="14">
        <f t="shared" si="1480"/>
        <v>1</v>
      </c>
      <c r="AH1345" s="14">
        <f t="shared" ref="AH1345:AL1345" si="1541">IFERROR(FIND("#",$AF1345,AG1345+1),LEN($AF1345)+1)</f>
        <v>97</v>
      </c>
      <c r="AI1345" s="14">
        <f t="shared" si="1541"/>
        <v>97</v>
      </c>
      <c r="AJ1345" s="14">
        <f t="shared" si="1541"/>
        <v>97</v>
      </c>
      <c r="AK1345" s="14">
        <f t="shared" si="1541"/>
        <v>97</v>
      </c>
      <c r="AL1345" s="14">
        <f t="shared" si="1541"/>
        <v>97</v>
      </c>
      <c r="AM1345" s="14" t="str">
        <f t="shared" si="1501"/>
        <v>Conversamos sobre adesão e a importância do primeiro esquema; posicionei Kaletra nesse contexto.</v>
      </c>
      <c r="AN1345" s="14" t="str">
        <f t="shared" si="1502"/>
        <v/>
      </c>
      <c r="AO1345" s="14" t="str">
        <f t="shared" si="1503"/>
        <v/>
      </c>
      <c r="AP1345" s="14" t="str">
        <f t="shared" si="1504"/>
        <v/>
      </c>
      <c r="AQ1345" s="14" t="str">
        <f t="shared" si="1505"/>
        <v/>
      </c>
      <c r="AR1345" s="14" t="str">
        <f t="shared" si="1506"/>
        <v/>
      </c>
    </row>
    <row r="1346" spans="1:44" x14ac:dyDescent="0.25">
      <c r="A1346">
        <v>1</v>
      </c>
      <c r="B1346" t="s">
        <v>28</v>
      </c>
      <c r="C1346">
        <v>392106</v>
      </c>
      <c r="D1346" s="40">
        <v>41394.4375</v>
      </c>
      <c r="E1346" s="40">
        <v>41394.649305555598</v>
      </c>
      <c r="F1346" s="40">
        <v>41397.598611111098</v>
      </c>
      <c r="G1346" t="s">
        <v>29</v>
      </c>
      <c r="H1346">
        <v>60000017964036</v>
      </c>
      <c r="I1346" t="s">
        <v>3132</v>
      </c>
      <c r="J1346" t="s">
        <v>3133</v>
      </c>
      <c r="K1346" t="s">
        <v>41</v>
      </c>
      <c r="L1346">
        <v>6</v>
      </c>
      <c r="M1346" t="s">
        <v>33</v>
      </c>
      <c r="N1346">
        <v>60000015461254</v>
      </c>
      <c r="O1346">
        <v>60000016462712</v>
      </c>
      <c r="P1346">
        <v>140236000001117</v>
      </c>
      <c r="R1346" t="s">
        <v>34</v>
      </c>
      <c r="S1346" t="s">
        <v>35</v>
      </c>
      <c r="T1346" t="s">
        <v>36</v>
      </c>
      <c r="W1346" t="s">
        <v>37</v>
      </c>
      <c r="AC1346" t="s">
        <v>5159</v>
      </c>
      <c r="AD1346" t="s">
        <v>1437</v>
      </c>
      <c r="AE1346" s="14" t="str">
        <f t="shared" ref="AE1346:AE1409" si="1542">SUBSTITUTE(AC1346,"# ","#")</f>
        <v>#mp utilizei o VA e abordei a página que fala sobre danos renais, introduzindo o assunto e questionando sua opinião.#obj Dr Cláudio disse que na prática, não se depara com muitos casos de nefrolitíase pelo uso de ATV.</v>
      </c>
      <c r="AF1346" s="14" t="str">
        <f t="shared" si="1479"/>
        <v>#mp utilizei o VA e abordei a página que fala sobre danos renais, introduzindo o assunto e questionando sua opinião.#obj Dr Cláudio disse que na prática, não se depara com muitos casos de nefrolitíase pelo uso de ATV.</v>
      </c>
      <c r="AG1346" s="14">
        <f t="shared" si="1480"/>
        <v>1</v>
      </c>
      <c r="AH1346" s="14">
        <f t="shared" ref="AH1346:AL1346" si="1543">IFERROR(FIND("#",$AF1346,AG1346+1),LEN($AF1346)+1)</f>
        <v>117</v>
      </c>
      <c r="AI1346" s="14">
        <f t="shared" si="1543"/>
        <v>218</v>
      </c>
      <c r="AJ1346" s="14">
        <f t="shared" si="1543"/>
        <v>218</v>
      </c>
      <c r="AK1346" s="14">
        <f t="shared" si="1543"/>
        <v>218</v>
      </c>
      <c r="AL1346" s="14">
        <f t="shared" si="1543"/>
        <v>218</v>
      </c>
      <c r="AM1346" s="14" t="str">
        <f t="shared" si="1501"/>
        <v>#mp utilizei o VA e abordei a página que fala sobre danos renais, introduzindo o assunto e questionando sua opinião.#</v>
      </c>
      <c r="AN1346" s="14" t="str">
        <f t="shared" si="1502"/>
        <v>#obj Dr Cláudio disse que na prática, não se depara com muitos casos de nefrolitíase pelo uso de ATV.</v>
      </c>
      <c r="AO1346" s="14" t="str">
        <f t="shared" si="1503"/>
        <v/>
      </c>
      <c r="AP1346" s="14" t="str">
        <f t="shared" si="1504"/>
        <v/>
      </c>
      <c r="AQ1346" s="14" t="str">
        <f t="shared" si="1505"/>
        <v/>
      </c>
      <c r="AR1346" s="14" t="str">
        <f t="shared" si="1506"/>
        <v/>
      </c>
    </row>
    <row r="1347" spans="1:44" x14ac:dyDescent="0.25">
      <c r="A1347">
        <v>1</v>
      </c>
      <c r="B1347" t="s">
        <v>28</v>
      </c>
      <c r="C1347">
        <v>392106</v>
      </c>
      <c r="D1347" s="40">
        <v>41393.6875</v>
      </c>
      <c r="E1347" s="40">
        <v>41393.724305555603</v>
      </c>
      <c r="F1347" s="40">
        <v>41394.606249999997</v>
      </c>
      <c r="G1347" t="s">
        <v>29</v>
      </c>
      <c r="H1347">
        <v>60000017964268</v>
      </c>
      <c r="I1347" t="s">
        <v>804</v>
      </c>
      <c r="J1347" t="s">
        <v>805</v>
      </c>
      <c r="K1347" t="s">
        <v>41</v>
      </c>
      <c r="L1347">
        <v>4</v>
      </c>
      <c r="M1347" t="s">
        <v>33</v>
      </c>
      <c r="N1347">
        <v>60000015461254</v>
      </c>
      <c r="O1347">
        <v>60000016462712</v>
      </c>
      <c r="P1347">
        <v>140236000001110</v>
      </c>
      <c r="R1347" t="s">
        <v>34</v>
      </c>
      <c r="S1347" t="s">
        <v>35</v>
      </c>
      <c r="T1347" t="s">
        <v>36</v>
      </c>
      <c r="W1347" t="s">
        <v>37</v>
      </c>
      <c r="AC1347" t="s">
        <v>3071</v>
      </c>
      <c r="AD1347" t="s">
        <v>1437</v>
      </c>
      <c r="AE1347" s="14" t="str">
        <f t="shared" si="1542"/>
        <v>Posicionar Kaletra como resgate de EFZ, mencionando o consenso.#mp Usei o VA, na página do consenso e falei sobre Kaletra como resgate de ITRNN, já que ele havia dito que gosta de seguir o consenso e iniciar com EFZ.</v>
      </c>
      <c r="AF1347" s="14" t="str">
        <f t="shared" si="1479"/>
        <v>Posicionar Kaletra como resgate de EFZ, mencionando o consenso.#mp Usei o VA, na página do consenso e falei sobre Kaletra como resgate de ITRNN, já que ele havia dito que gosta de seguir o consenso e iniciar com EFZ.</v>
      </c>
      <c r="AG1347" s="14">
        <f t="shared" si="1480"/>
        <v>64</v>
      </c>
      <c r="AH1347" s="14">
        <f t="shared" ref="AH1347:AL1347" si="1544">IFERROR(FIND("#",$AF1347,AG1347+1),LEN($AF1347)+1)</f>
        <v>217</v>
      </c>
      <c r="AI1347" s="14">
        <f t="shared" si="1544"/>
        <v>217</v>
      </c>
      <c r="AJ1347" s="14">
        <f t="shared" si="1544"/>
        <v>217</v>
      </c>
      <c r="AK1347" s="14">
        <f t="shared" si="1544"/>
        <v>217</v>
      </c>
      <c r="AL1347" s="14">
        <f t="shared" si="1544"/>
        <v>217</v>
      </c>
      <c r="AM1347" s="14" t="str">
        <f t="shared" si="1501"/>
        <v>#mp Usei o VA, na página do consenso e falei sobre Kaletra como resgate de ITRNN, já que ele havia dito que gosta de seguir o consenso e iniciar com EFZ.</v>
      </c>
      <c r="AN1347" s="14" t="str">
        <f t="shared" si="1502"/>
        <v/>
      </c>
      <c r="AO1347" s="14" t="str">
        <f t="shared" si="1503"/>
        <v/>
      </c>
      <c r="AP1347" s="14" t="str">
        <f t="shared" si="1504"/>
        <v/>
      </c>
      <c r="AQ1347" s="14" t="str">
        <f t="shared" si="1505"/>
        <v/>
      </c>
      <c r="AR1347" s="14" t="str">
        <f t="shared" si="1506"/>
        <v/>
      </c>
    </row>
    <row r="1348" spans="1:44" x14ac:dyDescent="0.25">
      <c r="A1348">
        <v>1</v>
      </c>
      <c r="B1348" t="s">
        <v>28</v>
      </c>
      <c r="C1348">
        <v>392106</v>
      </c>
      <c r="D1348" s="40">
        <v>41393.604166666701</v>
      </c>
      <c r="E1348" s="40">
        <v>41393.720833333296</v>
      </c>
      <c r="F1348" s="40">
        <v>41394.606249999997</v>
      </c>
      <c r="G1348" t="s">
        <v>29</v>
      </c>
      <c r="H1348">
        <v>60000017970280</v>
      </c>
      <c r="I1348" t="s">
        <v>3072</v>
      </c>
      <c r="J1348" t="s">
        <v>3073</v>
      </c>
      <c r="K1348" t="s">
        <v>41</v>
      </c>
      <c r="L1348">
        <v>6</v>
      </c>
      <c r="M1348" t="s">
        <v>33</v>
      </c>
      <c r="N1348">
        <v>60000015461254</v>
      </c>
      <c r="O1348">
        <v>60000016462712</v>
      </c>
      <c r="P1348">
        <v>140236000001103</v>
      </c>
      <c r="R1348" t="s">
        <v>34</v>
      </c>
      <c r="S1348" t="s">
        <v>35</v>
      </c>
      <c r="T1348" t="s">
        <v>36</v>
      </c>
      <c r="W1348" t="s">
        <v>37</v>
      </c>
      <c r="AC1348" t="s">
        <v>3074</v>
      </c>
      <c r="AD1348" t="s">
        <v>1446</v>
      </c>
      <c r="AE1348" s="14" t="str">
        <f t="shared" si="1542"/>
        <v>Entregar material do Dr Lauro e retomar o assunto comorbidades. Ratificar a posição de Kaletra no consenso. Foco em novos pacientes.#mp usei o VA e ratifiquei a posição de Kaletra no consenso e lembrei sua excelente ação tanto em um CD4 baixo quanto mais alto. Perguntei como os novos pacientes estavam chegando e ela disse que eles aparecem com um CD4 abaixo de 350. Atendem muitos moradores de rua.</v>
      </c>
      <c r="AF1348" s="14" t="str">
        <f t="shared" si="1479"/>
        <v>Entregar material do Dr Lauro e retomar o assunto comorbidades. Ratificar a posição de Kaletra no consenso. Foco em novos pacientes.#mp usei o VA e ratifiquei a posição de Kaletra no consenso e lembrei sua excelente ação tanto em um CD4 baixo quanto mais alto. Perguntei como os novos pacientes estavam chegando e ela disse que eles aparecem com um CD4 abaixo de 350. Atendem muitos moradores de rua.</v>
      </c>
      <c r="AG1348" s="14">
        <f t="shared" si="1480"/>
        <v>133</v>
      </c>
      <c r="AH1348" s="14">
        <f t="shared" ref="AH1348:AL1348" si="1545">IFERROR(FIND("#",$AF1348,AG1348+1),LEN($AF1348)+1)</f>
        <v>401</v>
      </c>
      <c r="AI1348" s="14">
        <f t="shared" si="1545"/>
        <v>401</v>
      </c>
      <c r="AJ1348" s="14">
        <f t="shared" si="1545"/>
        <v>401</v>
      </c>
      <c r="AK1348" s="14">
        <f t="shared" si="1545"/>
        <v>401</v>
      </c>
      <c r="AL1348" s="14">
        <f t="shared" si="1545"/>
        <v>401</v>
      </c>
      <c r="AM1348" s="14" t="str">
        <f t="shared" si="1501"/>
        <v>#mp usei o VA e ratifiquei a posição de Kaletra no consenso e lembrei sua excelente ação tanto em um CD4 baixo quanto mais alto. Perguntei como os novos pacientes estavam chegando e ela disse que eles aparecem com um CD4 abaixo de 350. Atendem muitos moradores de rua.</v>
      </c>
      <c r="AN1348" s="14" t="str">
        <f t="shared" si="1502"/>
        <v/>
      </c>
      <c r="AO1348" s="14" t="str">
        <f t="shared" si="1503"/>
        <v/>
      </c>
      <c r="AP1348" s="14" t="str">
        <f t="shared" si="1504"/>
        <v/>
      </c>
      <c r="AQ1348" s="14" t="str">
        <f t="shared" si="1505"/>
        <v/>
      </c>
      <c r="AR1348" s="14" t="str">
        <f t="shared" si="1506"/>
        <v/>
      </c>
    </row>
    <row r="1349" spans="1:44" x14ac:dyDescent="0.25">
      <c r="A1349">
        <v>1</v>
      </c>
      <c r="B1349" t="s">
        <v>28</v>
      </c>
      <c r="C1349">
        <v>392106</v>
      </c>
      <c r="D1349" s="40">
        <v>41393.541666666701</v>
      </c>
      <c r="E1349" s="40">
        <v>41393.717361111099</v>
      </c>
      <c r="F1349" s="40">
        <v>41394.606249999997</v>
      </c>
      <c r="G1349" t="s">
        <v>29</v>
      </c>
      <c r="H1349">
        <v>60000017155206</v>
      </c>
      <c r="I1349" t="s">
        <v>831</v>
      </c>
      <c r="J1349" t="s">
        <v>832</v>
      </c>
      <c r="K1349" t="s">
        <v>45</v>
      </c>
      <c r="L1349">
        <v>3</v>
      </c>
      <c r="M1349" t="s">
        <v>33</v>
      </c>
      <c r="N1349">
        <v>60000015461254</v>
      </c>
      <c r="O1349">
        <v>60000016462712</v>
      </c>
      <c r="P1349">
        <v>140236000001096</v>
      </c>
      <c r="R1349" t="s">
        <v>34</v>
      </c>
      <c r="S1349" t="s">
        <v>35</v>
      </c>
      <c r="T1349" t="s">
        <v>36</v>
      </c>
      <c r="W1349" t="s">
        <v>37</v>
      </c>
      <c r="AC1349" t="s">
        <v>3075</v>
      </c>
      <c r="AD1349" t="s">
        <v>1446</v>
      </c>
      <c r="AE1349" s="14" t="str">
        <f t="shared" si="1542"/>
        <v>Retomar o assunto consenso, e conduta terapêutica,pois Dr Luiz Felipe falou a respeito de outros guidelines, parecendo dar mais importância a eles. Compreender esta situação.#obj Dr Luiz Felipe disse que o Brasil precisava facilitar a utilização de outras drogas. Disse que o programa é engessado, mas quando questionado reconheceu que existem boas drogas disponíveis.</v>
      </c>
      <c r="AF1349" s="14" t="str">
        <f t="shared" si="1479"/>
        <v>Retomar o assunto consenso, e conduta terapêutica,pois Dr Luiz Felipe falou a respeito de outros guidelines, parecendo dar mais importância a eles. Compreender esta situação.#obj Dr Luiz Felipe disse que o Brasil precisava facilitar a utilização de outras drogas. Disse que o programa é engessado, mas quando questionado reconheceu que existem boas drogas disponíveis.</v>
      </c>
      <c r="AG1349" s="14">
        <f t="shared" si="1480"/>
        <v>175</v>
      </c>
      <c r="AH1349" s="14">
        <f t="shared" ref="AH1349:AL1349" si="1546">IFERROR(FIND("#",$AF1349,AG1349+1),LEN($AF1349)+1)</f>
        <v>369</v>
      </c>
      <c r="AI1349" s="14">
        <f t="shared" si="1546"/>
        <v>369</v>
      </c>
      <c r="AJ1349" s="14">
        <f t="shared" si="1546"/>
        <v>369</v>
      </c>
      <c r="AK1349" s="14">
        <f t="shared" si="1546"/>
        <v>369</v>
      </c>
      <c r="AL1349" s="14">
        <f t="shared" si="1546"/>
        <v>369</v>
      </c>
      <c r="AM1349" s="14" t="str">
        <f t="shared" si="1501"/>
        <v>#obj Dr Luiz Felipe disse que o Brasil precisava facilitar a utilização de outras drogas. Disse que o programa é engessado, mas quando questionado reconheceu que existem boas drogas disponíveis.</v>
      </c>
      <c r="AN1349" s="14" t="str">
        <f t="shared" si="1502"/>
        <v/>
      </c>
      <c r="AO1349" s="14" t="str">
        <f t="shared" si="1503"/>
        <v/>
      </c>
      <c r="AP1349" s="14" t="str">
        <f t="shared" si="1504"/>
        <v/>
      </c>
      <c r="AQ1349" s="14" t="str">
        <f t="shared" si="1505"/>
        <v/>
      </c>
      <c r="AR1349" s="14" t="str">
        <f t="shared" si="1506"/>
        <v/>
      </c>
    </row>
    <row r="1350" spans="1:44" x14ac:dyDescent="0.25">
      <c r="A1350">
        <v>1</v>
      </c>
      <c r="B1350" t="s">
        <v>28</v>
      </c>
      <c r="C1350">
        <v>392106</v>
      </c>
      <c r="D1350" s="40">
        <v>41393.458333333299</v>
      </c>
      <c r="E1350" s="40">
        <v>41393.713888888902</v>
      </c>
      <c r="F1350" s="40">
        <v>41394.606249999997</v>
      </c>
      <c r="G1350" t="s">
        <v>29</v>
      </c>
      <c r="H1350">
        <v>60000012593059</v>
      </c>
      <c r="I1350" t="s">
        <v>840</v>
      </c>
      <c r="J1350" t="s">
        <v>841</v>
      </c>
      <c r="K1350" t="s">
        <v>45</v>
      </c>
      <c r="L1350">
        <v>3</v>
      </c>
      <c r="M1350" t="s">
        <v>33</v>
      </c>
      <c r="N1350">
        <v>60000015461254</v>
      </c>
      <c r="O1350">
        <v>60000016462712</v>
      </c>
      <c r="P1350">
        <v>140236000001089</v>
      </c>
      <c r="R1350" t="s">
        <v>34</v>
      </c>
      <c r="S1350" t="s">
        <v>35</v>
      </c>
      <c r="T1350" t="s">
        <v>36</v>
      </c>
      <c r="W1350" t="s">
        <v>37</v>
      </c>
      <c r="AC1350" t="s">
        <v>3076</v>
      </c>
      <c r="AD1350" t="s">
        <v>1446</v>
      </c>
      <c r="AE1350" s="14" t="str">
        <f t="shared" si="1542"/>
        <v>Focar comorbidades, e todas as preocupações que envolvem o paciente que envelhece com HIV. Perfil de paciente - idoso.#obj Dr André disse que tudo no paciente idoso é mais complicado e ele acredita que a carga de comprimidos da TARV juntamente com os outros que eles já tem que tomar, prejudicam a adesão.</v>
      </c>
      <c r="AF1350" s="14" t="str">
        <f t="shared" si="1479"/>
        <v>Focar comorbidades, e todas as preocupações que envolvem o paciente que envelhece com HIV. Perfil de paciente - idoso.#obj Dr André disse que tudo no paciente idoso é mais complicado e ele acredita que a carga de comprimidos da TARV juntamente com os outros que eles já tem que tomar, prejudicam a adesão.</v>
      </c>
      <c r="AG1350" s="14">
        <f t="shared" si="1480"/>
        <v>119</v>
      </c>
      <c r="AH1350" s="14">
        <f t="shared" ref="AH1350:AL1350" si="1547">IFERROR(FIND("#",$AF1350,AG1350+1),LEN($AF1350)+1)</f>
        <v>306</v>
      </c>
      <c r="AI1350" s="14">
        <f t="shared" si="1547"/>
        <v>306</v>
      </c>
      <c r="AJ1350" s="14">
        <f t="shared" si="1547"/>
        <v>306</v>
      </c>
      <c r="AK1350" s="14">
        <f t="shared" si="1547"/>
        <v>306</v>
      </c>
      <c r="AL1350" s="14">
        <f t="shared" si="1547"/>
        <v>306</v>
      </c>
      <c r="AM1350" s="14" t="str">
        <f t="shared" si="1501"/>
        <v>#obj Dr André disse que tudo no paciente idoso é mais complicado e ele acredita que a carga de comprimidos da TARV juntamente com os outros que eles já tem que tomar, prejudicam a adesão.</v>
      </c>
      <c r="AN1350" s="14" t="str">
        <f t="shared" si="1502"/>
        <v/>
      </c>
      <c r="AO1350" s="14" t="str">
        <f t="shared" si="1503"/>
        <v/>
      </c>
      <c r="AP1350" s="14" t="str">
        <f t="shared" si="1504"/>
        <v/>
      </c>
      <c r="AQ1350" s="14" t="str">
        <f t="shared" si="1505"/>
        <v/>
      </c>
      <c r="AR1350" s="14" t="str">
        <f t="shared" si="1506"/>
        <v/>
      </c>
    </row>
    <row r="1351" spans="1:44" x14ac:dyDescent="0.25">
      <c r="A1351">
        <v>1</v>
      </c>
      <c r="B1351" t="s">
        <v>28</v>
      </c>
      <c r="C1351">
        <v>392106</v>
      </c>
      <c r="D1351" s="40">
        <v>41393.416666666701</v>
      </c>
      <c r="E1351" s="40">
        <v>41393.7097222222</v>
      </c>
      <c r="F1351" s="40">
        <v>41394.606249999997</v>
      </c>
      <c r="G1351" t="s">
        <v>29</v>
      </c>
      <c r="H1351">
        <v>60000017964140</v>
      </c>
      <c r="I1351" t="s">
        <v>3077</v>
      </c>
      <c r="J1351" t="s">
        <v>3078</v>
      </c>
      <c r="K1351" t="s">
        <v>41</v>
      </c>
      <c r="L1351">
        <v>4</v>
      </c>
      <c r="M1351" t="s">
        <v>33</v>
      </c>
      <c r="N1351">
        <v>60000015461254</v>
      </c>
      <c r="O1351">
        <v>60000016462712</v>
      </c>
      <c r="P1351">
        <v>140236000001082</v>
      </c>
      <c r="R1351" t="s">
        <v>34</v>
      </c>
      <c r="S1351" t="s">
        <v>35</v>
      </c>
      <c r="T1351" t="s">
        <v>36</v>
      </c>
      <c r="W1351" t="s">
        <v>37</v>
      </c>
      <c r="AC1351" t="s">
        <v>3079</v>
      </c>
      <c r="AD1351" t="s">
        <v>1437</v>
      </c>
      <c r="AE1351" s="14" t="str">
        <f t="shared" si="1542"/>
        <v>#obj Dr Délia acha que o consenso brasileiro está desatualizado e acredita que tudo precisaria ser mais dinâmico para que novas drogas fossem rapidamente liberadas para utilização.</v>
      </c>
      <c r="AF1351" s="14" t="str">
        <f t="shared" si="1479"/>
        <v>#obj Dr Délia acha que o consenso brasileiro está desatualizado e acredita que tudo precisaria ser mais dinâmico para que novas drogas fossem rapidamente liberadas para utilização.</v>
      </c>
      <c r="AG1351" s="14">
        <f t="shared" si="1480"/>
        <v>1</v>
      </c>
      <c r="AH1351" s="14">
        <f t="shared" ref="AH1351:AL1351" si="1548">IFERROR(FIND("#",$AF1351,AG1351+1),LEN($AF1351)+1)</f>
        <v>181</v>
      </c>
      <c r="AI1351" s="14">
        <f t="shared" si="1548"/>
        <v>181</v>
      </c>
      <c r="AJ1351" s="14">
        <f t="shared" si="1548"/>
        <v>181</v>
      </c>
      <c r="AK1351" s="14">
        <f t="shared" si="1548"/>
        <v>181</v>
      </c>
      <c r="AL1351" s="14">
        <f t="shared" si="1548"/>
        <v>181</v>
      </c>
      <c r="AM1351" s="14" t="str">
        <f t="shared" si="1501"/>
        <v>#obj Dr Délia acha que o consenso brasileiro está desatualizado e acredita que tudo precisaria ser mais dinâmico para que novas drogas fossem rapidamente liberadas para utilização.</v>
      </c>
      <c r="AN1351" s="14" t="str">
        <f t="shared" si="1502"/>
        <v/>
      </c>
      <c r="AO1351" s="14" t="str">
        <f t="shared" si="1503"/>
        <v/>
      </c>
      <c r="AP1351" s="14" t="str">
        <f t="shared" si="1504"/>
        <v/>
      </c>
      <c r="AQ1351" s="14" t="str">
        <f t="shared" si="1505"/>
        <v/>
      </c>
      <c r="AR1351" s="14" t="str">
        <f t="shared" si="1506"/>
        <v/>
      </c>
    </row>
    <row r="1352" spans="1:44" x14ac:dyDescent="0.25">
      <c r="A1352">
        <v>1</v>
      </c>
      <c r="B1352" t="s">
        <v>28</v>
      </c>
      <c r="C1352">
        <v>392106</v>
      </c>
      <c r="D1352" s="40">
        <v>41393.375</v>
      </c>
      <c r="E1352" s="40">
        <v>41393.707638888904</v>
      </c>
      <c r="F1352" s="40">
        <v>41394.606249999997</v>
      </c>
      <c r="G1352" t="s">
        <v>29</v>
      </c>
      <c r="H1352">
        <v>60000017964004</v>
      </c>
      <c r="I1352" t="s">
        <v>825</v>
      </c>
      <c r="J1352" t="s">
        <v>826</v>
      </c>
      <c r="K1352" t="s">
        <v>41</v>
      </c>
      <c r="L1352">
        <v>4</v>
      </c>
      <c r="M1352" t="s">
        <v>33</v>
      </c>
      <c r="N1352">
        <v>60000015461254</v>
      </c>
      <c r="O1352">
        <v>60000016462712</v>
      </c>
      <c r="P1352">
        <v>140236000001075</v>
      </c>
      <c r="R1352" t="s">
        <v>34</v>
      </c>
      <c r="S1352" t="s">
        <v>35</v>
      </c>
      <c r="T1352" t="s">
        <v>36</v>
      </c>
      <c r="W1352" t="s">
        <v>37</v>
      </c>
      <c r="AC1352" t="s">
        <v>3080</v>
      </c>
      <c r="AD1352" t="s">
        <v>1437</v>
      </c>
      <c r="AE1352" s="14" t="str">
        <f t="shared" si="1542"/>
        <v>Definimos a data do próximo encontro com os residentes para o dia 24/05. Dr Luiz Antônio sugeriu falar sobre início de terapia por causa dos novos residentes.</v>
      </c>
      <c r="AF1352" s="14" t="str">
        <f t="shared" si="1479"/>
        <v>Definimos a data do próximo encontro com os residentes para o dia 24/05. Dr Luiz Antônio sugeriu falar sobre início de terapia por causa dos novos residentes.</v>
      </c>
      <c r="AG1352" s="14">
        <f t="shared" si="1480"/>
        <v>1</v>
      </c>
      <c r="AH1352" s="14">
        <f t="shared" ref="AH1352:AL1352" si="1549">IFERROR(FIND("#",$AF1352,AG1352+1),LEN($AF1352)+1)</f>
        <v>159</v>
      </c>
      <c r="AI1352" s="14">
        <f t="shared" si="1549"/>
        <v>159</v>
      </c>
      <c r="AJ1352" s="14">
        <f t="shared" si="1549"/>
        <v>159</v>
      </c>
      <c r="AK1352" s="14">
        <f t="shared" si="1549"/>
        <v>159</v>
      </c>
      <c r="AL1352" s="14">
        <f t="shared" si="1549"/>
        <v>159</v>
      </c>
      <c r="AM1352" s="14" t="str">
        <f t="shared" si="1501"/>
        <v>Definimos a data do próximo encontro com os residentes para o dia 24/05. Dr Luiz Antônio sugeriu falar sobre início de terapia por causa dos novos residentes.</v>
      </c>
      <c r="AN1352" s="14" t="str">
        <f t="shared" si="1502"/>
        <v/>
      </c>
      <c r="AO1352" s="14" t="str">
        <f t="shared" si="1503"/>
        <v/>
      </c>
      <c r="AP1352" s="14" t="str">
        <f t="shared" si="1504"/>
        <v/>
      </c>
      <c r="AQ1352" s="14" t="str">
        <f t="shared" si="1505"/>
        <v/>
      </c>
      <c r="AR1352" s="14" t="str">
        <f t="shared" si="1506"/>
        <v/>
      </c>
    </row>
    <row r="1353" spans="1:44" x14ac:dyDescent="0.25">
      <c r="A1353">
        <v>1</v>
      </c>
      <c r="B1353" t="s">
        <v>28</v>
      </c>
      <c r="C1353">
        <v>392106</v>
      </c>
      <c r="D1353" s="40">
        <v>41390.666666666701</v>
      </c>
      <c r="E1353" s="40">
        <v>41390.921527777798</v>
      </c>
      <c r="F1353" s="40">
        <v>41393.6652777778</v>
      </c>
      <c r="G1353" t="s">
        <v>29</v>
      </c>
      <c r="H1353">
        <v>60000012248295</v>
      </c>
      <c r="I1353" t="s">
        <v>822</v>
      </c>
      <c r="J1353" t="s">
        <v>823</v>
      </c>
      <c r="K1353" t="s">
        <v>41</v>
      </c>
      <c r="L1353">
        <v>4</v>
      </c>
      <c r="M1353" t="s">
        <v>33</v>
      </c>
      <c r="N1353">
        <v>60000015461254</v>
      </c>
      <c r="O1353">
        <v>60000016462712</v>
      </c>
      <c r="P1353">
        <v>140236000001068</v>
      </c>
      <c r="R1353" t="s">
        <v>34</v>
      </c>
      <c r="S1353" t="s">
        <v>35</v>
      </c>
      <c r="T1353" t="s">
        <v>36</v>
      </c>
      <c r="W1353" t="s">
        <v>37</v>
      </c>
      <c r="AC1353" t="s">
        <v>3081</v>
      </c>
      <c r="AD1353" t="s">
        <v>1446</v>
      </c>
      <c r="AE1353" s="14" t="str">
        <f t="shared" si="1542"/>
        <v>Dr Valéria comentou sobre novidades do John Hopkins como o anel de TDF.</v>
      </c>
      <c r="AF1353" s="14" t="str">
        <f t="shared" si="1479"/>
        <v>Dr Valéria comentou sobre novidades do John Hopkins como o anel de TDF.</v>
      </c>
      <c r="AG1353" s="14">
        <f t="shared" si="1480"/>
        <v>1</v>
      </c>
      <c r="AH1353" s="14">
        <f t="shared" ref="AH1353:AL1353" si="1550">IFERROR(FIND("#",$AF1353,AG1353+1),LEN($AF1353)+1)</f>
        <v>72</v>
      </c>
      <c r="AI1353" s="14">
        <f t="shared" si="1550"/>
        <v>72</v>
      </c>
      <c r="AJ1353" s="14">
        <f t="shared" si="1550"/>
        <v>72</v>
      </c>
      <c r="AK1353" s="14">
        <f t="shared" si="1550"/>
        <v>72</v>
      </c>
      <c r="AL1353" s="14">
        <f t="shared" si="1550"/>
        <v>72</v>
      </c>
      <c r="AM1353" s="14" t="str">
        <f t="shared" si="1501"/>
        <v>Dr Valéria comentou sobre novidades do John Hopkins como o anel de TDF.</v>
      </c>
      <c r="AN1353" s="14" t="str">
        <f t="shared" si="1502"/>
        <v/>
      </c>
      <c r="AO1353" s="14" t="str">
        <f t="shared" si="1503"/>
        <v/>
      </c>
      <c r="AP1353" s="14" t="str">
        <f t="shared" si="1504"/>
        <v/>
      </c>
      <c r="AQ1353" s="14" t="str">
        <f t="shared" si="1505"/>
        <v/>
      </c>
      <c r="AR1353" s="14" t="str">
        <f t="shared" si="1506"/>
        <v/>
      </c>
    </row>
    <row r="1354" spans="1:44" x14ac:dyDescent="0.25">
      <c r="A1354">
        <v>1</v>
      </c>
      <c r="B1354" t="s">
        <v>28</v>
      </c>
      <c r="C1354">
        <v>392106</v>
      </c>
      <c r="D1354" s="40">
        <v>41390.625</v>
      </c>
      <c r="E1354" s="40">
        <v>41390.917361111096</v>
      </c>
      <c r="F1354" s="40">
        <v>41393.6652777778</v>
      </c>
      <c r="G1354" t="s">
        <v>29</v>
      </c>
      <c r="H1354">
        <v>60000012368139</v>
      </c>
      <c r="I1354" t="s">
        <v>851</v>
      </c>
      <c r="J1354" t="s">
        <v>852</v>
      </c>
      <c r="K1354" t="s">
        <v>32</v>
      </c>
      <c r="L1354">
        <v>4</v>
      </c>
      <c r="M1354" t="s">
        <v>33</v>
      </c>
      <c r="N1354">
        <v>60000015461254</v>
      </c>
      <c r="O1354">
        <v>60000016462712</v>
      </c>
      <c r="P1354">
        <v>140236000001061</v>
      </c>
      <c r="R1354" t="s">
        <v>34</v>
      </c>
      <c r="S1354" t="s">
        <v>35</v>
      </c>
      <c r="T1354" t="s">
        <v>36</v>
      </c>
      <c r="W1354" t="s">
        <v>37</v>
      </c>
      <c r="AC1354" t="s">
        <v>3082</v>
      </c>
      <c r="AD1354" t="s">
        <v>1446</v>
      </c>
      <c r="AE1354" s="14" t="str">
        <f t="shared" si="1542"/>
        <v>#Mp retomei o assunto a respeito de casais sorodiscordantes e ele elogiou o material entregue. Dr Marcelo falou que prefere dividir a decisão de iniciar com seus pacientes.</v>
      </c>
      <c r="AF1354" s="14" t="str">
        <f t="shared" si="1479"/>
        <v>#Mp retomei o assunto a respeito de casais sorodiscordantes e ele elogiou o material entregue. Dr Marcelo falou que prefere dividir a decisão de iniciar com seus pacientes.</v>
      </c>
      <c r="AG1354" s="14">
        <f t="shared" si="1480"/>
        <v>1</v>
      </c>
      <c r="AH1354" s="14">
        <f t="shared" ref="AH1354:AL1354" si="1551">IFERROR(FIND("#",$AF1354,AG1354+1),LEN($AF1354)+1)</f>
        <v>173</v>
      </c>
      <c r="AI1354" s="14">
        <f t="shared" si="1551"/>
        <v>173</v>
      </c>
      <c r="AJ1354" s="14">
        <f t="shared" si="1551"/>
        <v>173</v>
      </c>
      <c r="AK1354" s="14">
        <f t="shared" si="1551"/>
        <v>173</v>
      </c>
      <c r="AL1354" s="14">
        <f t="shared" si="1551"/>
        <v>173</v>
      </c>
      <c r="AM1354" s="14" t="str">
        <f t="shared" si="1501"/>
        <v>#Mp retomei o assunto a respeito de casais sorodiscordantes e ele elogiou o material entregue. Dr Marcelo falou que prefere dividir a decisão de iniciar com seus pacientes.</v>
      </c>
      <c r="AN1354" s="14" t="str">
        <f t="shared" si="1502"/>
        <v/>
      </c>
      <c r="AO1354" s="14" t="str">
        <f t="shared" si="1503"/>
        <v/>
      </c>
      <c r="AP1354" s="14" t="str">
        <f t="shared" si="1504"/>
        <v/>
      </c>
      <c r="AQ1354" s="14" t="str">
        <f t="shared" si="1505"/>
        <v/>
      </c>
      <c r="AR1354" s="14" t="str">
        <f t="shared" si="1506"/>
        <v/>
      </c>
    </row>
    <row r="1355" spans="1:44" x14ac:dyDescent="0.25">
      <c r="A1355">
        <v>1</v>
      </c>
      <c r="B1355" t="s">
        <v>28</v>
      </c>
      <c r="C1355">
        <v>392106</v>
      </c>
      <c r="D1355" s="40">
        <v>41390.4375</v>
      </c>
      <c r="E1355" s="40">
        <v>41390.909027777801</v>
      </c>
      <c r="F1355" s="40">
        <v>41393.6652777778</v>
      </c>
      <c r="G1355" t="s">
        <v>29</v>
      </c>
      <c r="H1355">
        <v>60000012446963</v>
      </c>
      <c r="I1355" t="s">
        <v>3083</v>
      </c>
      <c r="J1355" t="s">
        <v>3084</v>
      </c>
      <c r="K1355" t="s">
        <v>41</v>
      </c>
      <c r="L1355">
        <v>4</v>
      </c>
      <c r="M1355" t="s">
        <v>33</v>
      </c>
      <c r="N1355">
        <v>60000015461254</v>
      </c>
      <c r="O1355">
        <v>60000016462712</v>
      </c>
      <c r="P1355">
        <v>140236000001047</v>
      </c>
      <c r="R1355" t="s">
        <v>34</v>
      </c>
      <c r="S1355" t="s">
        <v>35</v>
      </c>
      <c r="T1355" t="s">
        <v>36</v>
      </c>
      <c r="W1355" t="s">
        <v>37</v>
      </c>
      <c r="AC1355" t="s">
        <v>3085</v>
      </c>
      <c r="AD1355" t="s">
        <v>1446</v>
      </c>
      <c r="AE1355" s="14" t="str">
        <f t="shared" si="1542"/>
        <v>#Mp Utilizei o VA e perguntei sobre sua conduta para descobrir se o paciente possui algum problema renal, e sua decisão na escolha do TARV.</v>
      </c>
      <c r="AF1355" s="14" t="str">
        <f t="shared" ref="AF1355:AF1418" si="1552">SUBSTITUTE(AE1355,"@ ","@")</f>
        <v>#Mp Utilizei o VA e perguntei sobre sua conduta para descobrir se o paciente possui algum problema renal, e sua decisão na escolha do TARV.</v>
      </c>
      <c r="AG1355" s="14">
        <f t="shared" ref="AG1355:AG1418" si="1553">IFERROR(FIND("#",AF1355),1)</f>
        <v>1</v>
      </c>
      <c r="AH1355" s="14">
        <f t="shared" ref="AH1355:AL1355" si="1554">IFERROR(FIND("#",$AF1355,AG1355+1),LEN($AF1355)+1)</f>
        <v>140</v>
      </c>
      <c r="AI1355" s="14">
        <f t="shared" si="1554"/>
        <v>140</v>
      </c>
      <c r="AJ1355" s="14">
        <f t="shared" si="1554"/>
        <v>140</v>
      </c>
      <c r="AK1355" s="14">
        <f t="shared" si="1554"/>
        <v>140</v>
      </c>
      <c r="AL1355" s="14">
        <f t="shared" si="1554"/>
        <v>140</v>
      </c>
      <c r="AM1355" s="14" t="str">
        <f t="shared" si="1501"/>
        <v>#Mp Utilizei o VA e perguntei sobre sua conduta para descobrir se o paciente possui algum problema renal, e sua decisão na escolha do TARV.</v>
      </c>
      <c r="AN1355" s="14" t="str">
        <f t="shared" si="1502"/>
        <v/>
      </c>
      <c r="AO1355" s="14" t="str">
        <f t="shared" si="1503"/>
        <v/>
      </c>
      <c r="AP1355" s="14" t="str">
        <f t="shared" si="1504"/>
        <v/>
      </c>
      <c r="AQ1355" s="14" t="str">
        <f t="shared" si="1505"/>
        <v/>
      </c>
      <c r="AR1355" s="14" t="str">
        <f t="shared" si="1506"/>
        <v/>
      </c>
    </row>
    <row r="1356" spans="1:44" x14ac:dyDescent="0.25">
      <c r="A1356">
        <v>1</v>
      </c>
      <c r="B1356" t="s">
        <v>28</v>
      </c>
      <c r="C1356">
        <v>392106</v>
      </c>
      <c r="D1356" s="40">
        <v>41390.375</v>
      </c>
      <c r="E1356" s="40">
        <v>41390.902777777803</v>
      </c>
      <c r="F1356" s="40">
        <v>41393.6652777778</v>
      </c>
      <c r="G1356" t="s">
        <v>29</v>
      </c>
      <c r="H1356">
        <v>60000012355539</v>
      </c>
      <c r="I1356" t="s">
        <v>3086</v>
      </c>
      <c r="J1356" t="s">
        <v>3087</v>
      </c>
      <c r="K1356" t="s">
        <v>3088</v>
      </c>
      <c r="L1356">
        <v>4</v>
      </c>
      <c r="M1356" t="s">
        <v>33</v>
      </c>
      <c r="N1356">
        <v>60000015461254</v>
      </c>
      <c r="O1356">
        <v>60000016462712</v>
      </c>
      <c r="P1356">
        <v>140236000001040</v>
      </c>
      <c r="R1356" t="s">
        <v>34</v>
      </c>
      <c r="S1356" t="s">
        <v>35</v>
      </c>
      <c r="T1356" t="s">
        <v>36</v>
      </c>
      <c r="W1356" t="s">
        <v>37</v>
      </c>
      <c r="AC1356" t="s">
        <v>3089</v>
      </c>
      <c r="AD1356" t="s">
        <v>1446</v>
      </c>
      <c r="AE1356" s="14" t="str">
        <f t="shared" si="1542"/>
        <v>Dr Ana Lisa novamente agradeceu o convite para o Athus, pois acredita muito nesse tipo de proposta. Médica valoriza esse tipo de evento e se sente prestigiada com o convite.</v>
      </c>
      <c r="AF1356" s="14" t="str">
        <f t="shared" si="1552"/>
        <v>Dr Ana Lisa novamente agradeceu o convite para o Athus, pois acredita muito nesse tipo de proposta. Médica valoriza esse tipo de evento e se sente prestigiada com o convite.</v>
      </c>
      <c r="AG1356" s="14">
        <f t="shared" si="1553"/>
        <v>1</v>
      </c>
      <c r="AH1356" s="14">
        <f t="shared" ref="AH1356:AL1356" si="1555">IFERROR(FIND("#",$AF1356,AG1356+1),LEN($AF1356)+1)</f>
        <v>174</v>
      </c>
      <c r="AI1356" s="14">
        <f t="shared" si="1555"/>
        <v>174</v>
      </c>
      <c r="AJ1356" s="14">
        <f t="shared" si="1555"/>
        <v>174</v>
      </c>
      <c r="AK1356" s="14">
        <f t="shared" si="1555"/>
        <v>174</v>
      </c>
      <c r="AL1356" s="14">
        <f t="shared" si="1555"/>
        <v>174</v>
      </c>
      <c r="AM1356" s="14" t="str">
        <f t="shared" si="1501"/>
        <v>Dr Ana Lisa novamente agradeceu o convite para o Athus, pois acredita muito nesse tipo de proposta. Médica valoriza esse tipo de evento e se sente prestigiada com o convite.</v>
      </c>
      <c r="AN1356" s="14" t="str">
        <f t="shared" si="1502"/>
        <v/>
      </c>
      <c r="AO1356" s="14" t="str">
        <f t="shared" si="1503"/>
        <v/>
      </c>
      <c r="AP1356" s="14" t="str">
        <f t="shared" si="1504"/>
        <v/>
      </c>
      <c r="AQ1356" s="14" t="str">
        <f t="shared" si="1505"/>
        <v/>
      </c>
      <c r="AR1356" s="14" t="str">
        <f t="shared" si="1506"/>
        <v/>
      </c>
    </row>
    <row r="1357" spans="1:44" x14ac:dyDescent="0.25">
      <c r="A1357">
        <v>1</v>
      </c>
      <c r="B1357" t="s">
        <v>28</v>
      </c>
      <c r="C1357">
        <v>392106</v>
      </c>
      <c r="D1357" s="40">
        <v>41390.375</v>
      </c>
      <c r="E1357" s="40">
        <v>41390.902777777803</v>
      </c>
      <c r="F1357" s="40">
        <v>41393.6652777778</v>
      </c>
      <c r="G1357" t="s">
        <v>29</v>
      </c>
      <c r="H1357">
        <v>60000012355539</v>
      </c>
      <c r="I1357" t="s">
        <v>3086</v>
      </c>
      <c r="J1357" t="s">
        <v>3087</v>
      </c>
      <c r="K1357" t="s">
        <v>3088</v>
      </c>
      <c r="L1357">
        <v>4</v>
      </c>
      <c r="M1357" t="s">
        <v>33</v>
      </c>
      <c r="N1357">
        <v>60000015461254</v>
      </c>
      <c r="O1357">
        <v>60000016462712</v>
      </c>
      <c r="P1357">
        <v>140236000001040</v>
      </c>
      <c r="R1357" t="s">
        <v>34</v>
      </c>
      <c r="S1357" t="s">
        <v>35</v>
      </c>
      <c r="T1357" t="s">
        <v>36</v>
      </c>
      <c r="W1357" t="s">
        <v>37</v>
      </c>
      <c r="AC1357" t="s">
        <v>3089</v>
      </c>
      <c r="AD1357" t="s">
        <v>1446</v>
      </c>
      <c r="AE1357" s="14" t="str">
        <f t="shared" si="1542"/>
        <v>Dr Ana Lisa novamente agradeceu o convite para o Athus, pois acredita muito nesse tipo de proposta. Médica valoriza esse tipo de evento e se sente prestigiada com o convite.</v>
      </c>
      <c r="AF1357" s="14" t="str">
        <f t="shared" si="1552"/>
        <v>Dr Ana Lisa novamente agradeceu o convite para o Athus, pois acredita muito nesse tipo de proposta. Médica valoriza esse tipo de evento e se sente prestigiada com o convite.</v>
      </c>
      <c r="AG1357" s="14">
        <f t="shared" si="1553"/>
        <v>1</v>
      </c>
      <c r="AH1357" s="14">
        <f t="shared" ref="AH1357:AL1357" si="1556">IFERROR(FIND("#",$AF1357,AG1357+1),LEN($AF1357)+1)</f>
        <v>174</v>
      </c>
      <c r="AI1357" s="14">
        <f t="shared" si="1556"/>
        <v>174</v>
      </c>
      <c r="AJ1357" s="14">
        <f t="shared" si="1556"/>
        <v>174</v>
      </c>
      <c r="AK1357" s="14">
        <f t="shared" si="1556"/>
        <v>174</v>
      </c>
      <c r="AL1357" s="14">
        <f t="shared" si="1556"/>
        <v>174</v>
      </c>
      <c r="AM1357" s="14" t="str">
        <f t="shared" si="1501"/>
        <v>Dr Ana Lisa novamente agradeceu o convite para o Athus, pois acredita muito nesse tipo de proposta. Médica valoriza esse tipo de evento e se sente prestigiada com o convite.</v>
      </c>
      <c r="AN1357" s="14" t="str">
        <f t="shared" si="1502"/>
        <v/>
      </c>
      <c r="AO1357" s="14" t="str">
        <f t="shared" si="1503"/>
        <v/>
      </c>
      <c r="AP1357" s="14" t="str">
        <f t="shared" si="1504"/>
        <v/>
      </c>
      <c r="AQ1357" s="14" t="str">
        <f t="shared" si="1505"/>
        <v/>
      </c>
      <c r="AR1357" s="14" t="str">
        <f t="shared" si="1506"/>
        <v/>
      </c>
    </row>
    <row r="1358" spans="1:44" x14ac:dyDescent="0.25">
      <c r="A1358">
        <v>1</v>
      </c>
      <c r="B1358" t="s">
        <v>28</v>
      </c>
      <c r="C1358">
        <v>392106</v>
      </c>
      <c r="D1358" s="40">
        <v>41390.375</v>
      </c>
      <c r="E1358" s="40">
        <v>41390.902777777803</v>
      </c>
      <c r="F1358" s="40">
        <v>41393.6652777778</v>
      </c>
      <c r="G1358" t="s">
        <v>29</v>
      </c>
      <c r="H1358">
        <v>60000012355539</v>
      </c>
      <c r="I1358" t="s">
        <v>3086</v>
      </c>
      <c r="J1358" t="s">
        <v>3087</v>
      </c>
      <c r="K1358" t="s">
        <v>3088</v>
      </c>
      <c r="L1358">
        <v>4</v>
      </c>
      <c r="M1358" t="s">
        <v>33</v>
      </c>
      <c r="N1358">
        <v>60000015461254</v>
      </c>
      <c r="O1358">
        <v>60000016462712</v>
      </c>
      <c r="P1358">
        <v>140236000001040</v>
      </c>
      <c r="R1358" t="s">
        <v>34</v>
      </c>
      <c r="S1358" t="s">
        <v>35</v>
      </c>
      <c r="T1358" t="s">
        <v>36</v>
      </c>
      <c r="W1358" t="s">
        <v>37</v>
      </c>
      <c r="AC1358" t="s">
        <v>3089</v>
      </c>
      <c r="AD1358" t="s">
        <v>1446</v>
      </c>
      <c r="AE1358" s="14" t="str">
        <f t="shared" si="1542"/>
        <v>Dr Ana Lisa novamente agradeceu o convite para o Athus, pois acredita muito nesse tipo de proposta. Médica valoriza esse tipo de evento e se sente prestigiada com o convite.</v>
      </c>
      <c r="AF1358" s="14" t="str">
        <f t="shared" si="1552"/>
        <v>Dr Ana Lisa novamente agradeceu o convite para o Athus, pois acredita muito nesse tipo de proposta. Médica valoriza esse tipo de evento e se sente prestigiada com o convite.</v>
      </c>
      <c r="AG1358" s="14">
        <f t="shared" si="1553"/>
        <v>1</v>
      </c>
      <c r="AH1358" s="14">
        <f t="shared" ref="AH1358:AL1358" si="1557">IFERROR(FIND("#",$AF1358,AG1358+1),LEN($AF1358)+1)</f>
        <v>174</v>
      </c>
      <c r="AI1358" s="14">
        <f t="shared" si="1557"/>
        <v>174</v>
      </c>
      <c r="AJ1358" s="14">
        <f t="shared" si="1557"/>
        <v>174</v>
      </c>
      <c r="AK1358" s="14">
        <f t="shared" si="1557"/>
        <v>174</v>
      </c>
      <c r="AL1358" s="14">
        <f t="shared" si="1557"/>
        <v>174</v>
      </c>
      <c r="AM1358" s="14" t="str">
        <f t="shared" si="1501"/>
        <v>Dr Ana Lisa novamente agradeceu o convite para o Athus, pois acredita muito nesse tipo de proposta. Médica valoriza esse tipo de evento e se sente prestigiada com o convite.</v>
      </c>
      <c r="AN1358" s="14" t="str">
        <f t="shared" si="1502"/>
        <v/>
      </c>
      <c r="AO1358" s="14" t="str">
        <f t="shared" si="1503"/>
        <v/>
      </c>
      <c r="AP1358" s="14" t="str">
        <f t="shared" si="1504"/>
        <v/>
      </c>
      <c r="AQ1358" s="14" t="str">
        <f t="shared" si="1505"/>
        <v/>
      </c>
      <c r="AR1358" s="14" t="str">
        <f t="shared" si="1506"/>
        <v/>
      </c>
    </row>
    <row r="1359" spans="1:44" x14ac:dyDescent="0.25">
      <c r="A1359">
        <v>1</v>
      </c>
      <c r="B1359" t="s">
        <v>28</v>
      </c>
      <c r="C1359">
        <v>392106</v>
      </c>
      <c r="D1359" s="40">
        <v>41389.6875</v>
      </c>
      <c r="E1359" s="40">
        <v>41390.895833333299</v>
      </c>
      <c r="F1359" s="40">
        <v>41393.6652777778</v>
      </c>
      <c r="G1359" t="s">
        <v>29</v>
      </c>
      <c r="H1359">
        <v>60000017970292</v>
      </c>
      <c r="I1359" t="s">
        <v>3090</v>
      </c>
      <c r="J1359" t="s">
        <v>3091</v>
      </c>
      <c r="K1359" t="s">
        <v>41</v>
      </c>
      <c r="L1359">
        <v>3</v>
      </c>
      <c r="M1359" t="s">
        <v>33</v>
      </c>
      <c r="N1359">
        <v>60000015461254</v>
      </c>
      <c r="O1359">
        <v>60000016462712</v>
      </c>
      <c r="P1359">
        <v>140236000001033</v>
      </c>
      <c r="R1359" t="s">
        <v>34</v>
      </c>
      <c r="S1359" t="s">
        <v>35</v>
      </c>
      <c r="T1359" t="s">
        <v>36</v>
      </c>
      <c r="W1359" t="s">
        <v>37</v>
      </c>
      <c r="AC1359" t="s">
        <v>3092</v>
      </c>
      <c r="AD1359" t="s">
        <v>1437</v>
      </c>
      <c r="AE1359" s="14" t="str">
        <f t="shared" si="1542"/>
        <v>Talvez a Dr Andréa para de trabalhar com AIDS.</v>
      </c>
      <c r="AF1359" s="14" t="str">
        <f t="shared" si="1552"/>
        <v>Talvez a Dr Andréa para de trabalhar com AIDS.</v>
      </c>
      <c r="AG1359" s="14">
        <f t="shared" si="1553"/>
        <v>1</v>
      </c>
      <c r="AH1359" s="14">
        <f t="shared" ref="AH1359:AL1359" si="1558">IFERROR(FIND("#",$AF1359,AG1359+1),LEN($AF1359)+1)</f>
        <v>47</v>
      </c>
      <c r="AI1359" s="14">
        <f t="shared" si="1558"/>
        <v>47</v>
      </c>
      <c r="AJ1359" s="14">
        <f t="shared" si="1558"/>
        <v>47</v>
      </c>
      <c r="AK1359" s="14">
        <f t="shared" si="1558"/>
        <v>47</v>
      </c>
      <c r="AL1359" s="14">
        <f t="shared" si="1558"/>
        <v>47</v>
      </c>
      <c r="AM1359" s="14" t="str">
        <f t="shared" si="1501"/>
        <v>Talvez a Dr Andréa para de trabalhar com AIDS.</v>
      </c>
      <c r="AN1359" s="14" t="str">
        <f t="shared" si="1502"/>
        <v/>
      </c>
      <c r="AO1359" s="14" t="str">
        <f t="shared" si="1503"/>
        <v/>
      </c>
      <c r="AP1359" s="14" t="str">
        <f t="shared" si="1504"/>
        <v/>
      </c>
      <c r="AQ1359" s="14" t="str">
        <f t="shared" si="1505"/>
        <v/>
      </c>
      <c r="AR1359" s="14" t="str">
        <f t="shared" si="1506"/>
        <v/>
      </c>
    </row>
    <row r="1360" spans="1:44" x14ac:dyDescent="0.25">
      <c r="A1360">
        <v>1</v>
      </c>
      <c r="B1360" t="s">
        <v>28</v>
      </c>
      <c r="C1360">
        <v>392106</v>
      </c>
      <c r="D1360" s="40">
        <v>41389.645833333299</v>
      </c>
      <c r="E1360" s="40">
        <v>41390.890972222202</v>
      </c>
      <c r="F1360" s="40">
        <v>41393.6652777778</v>
      </c>
      <c r="G1360" t="s">
        <v>29</v>
      </c>
      <c r="H1360">
        <v>60000012512583</v>
      </c>
      <c r="I1360" t="s">
        <v>3093</v>
      </c>
      <c r="J1360" t="s">
        <v>3094</v>
      </c>
      <c r="K1360" t="s">
        <v>41</v>
      </c>
      <c r="L1360">
        <v>4</v>
      </c>
      <c r="M1360" t="s">
        <v>33</v>
      </c>
      <c r="N1360">
        <v>60000015461254</v>
      </c>
      <c r="O1360">
        <v>60000016462712</v>
      </c>
      <c r="P1360">
        <v>140236000001026</v>
      </c>
      <c r="R1360" t="s">
        <v>34</v>
      </c>
      <c r="S1360" t="s">
        <v>35</v>
      </c>
      <c r="T1360" t="s">
        <v>36</v>
      </c>
      <c r="W1360" t="s">
        <v>37</v>
      </c>
      <c r="AC1360" t="s">
        <v>3095</v>
      </c>
      <c r="AD1360" t="s">
        <v>1446</v>
      </c>
      <c r="AE1360" s="14" t="str">
        <f t="shared" si="1542"/>
        <v>Dr Naurea comentou sobre um paciente que ela estava pensando em iniciar Kaletra, mas tinha receio da adesão devido a carga de comprimidos e conversamos sobre os motivos pelos quais Kaletra permite uma boa adesão.</v>
      </c>
      <c r="AF1360" s="14" t="str">
        <f t="shared" si="1552"/>
        <v>Dr Naurea comentou sobre um paciente que ela estava pensando em iniciar Kaletra, mas tinha receio da adesão devido a carga de comprimidos e conversamos sobre os motivos pelos quais Kaletra permite uma boa adesão.</v>
      </c>
      <c r="AG1360" s="14">
        <f t="shared" si="1553"/>
        <v>1</v>
      </c>
      <c r="AH1360" s="14">
        <f t="shared" ref="AH1360:AL1360" si="1559">IFERROR(FIND("#",$AF1360,AG1360+1),LEN($AF1360)+1)</f>
        <v>213</v>
      </c>
      <c r="AI1360" s="14">
        <f t="shared" si="1559"/>
        <v>213</v>
      </c>
      <c r="AJ1360" s="14">
        <f t="shared" si="1559"/>
        <v>213</v>
      </c>
      <c r="AK1360" s="14">
        <f t="shared" si="1559"/>
        <v>213</v>
      </c>
      <c r="AL1360" s="14">
        <f t="shared" si="1559"/>
        <v>213</v>
      </c>
      <c r="AM1360" s="14" t="str">
        <f t="shared" si="1501"/>
        <v>Dr Naurea comentou sobre um paciente que ela estava pensando em iniciar Kaletra, mas tinha receio da adesão devido a carga de comprimidos e conversamos sobre os motivos pelos quais Kaletra permite uma boa adesão.</v>
      </c>
      <c r="AN1360" s="14" t="str">
        <f t="shared" si="1502"/>
        <v/>
      </c>
      <c r="AO1360" s="14" t="str">
        <f t="shared" si="1503"/>
        <v/>
      </c>
      <c r="AP1360" s="14" t="str">
        <f t="shared" si="1504"/>
        <v/>
      </c>
      <c r="AQ1360" s="14" t="str">
        <f t="shared" si="1505"/>
        <v/>
      </c>
      <c r="AR1360" s="14" t="str">
        <f t="shared" si="1506"/>
        <v/>
      </c>
    </row>
    <row r="1361" spans="1:44" x14ac:dyDescent="0.25">
      <c r="A1361">
        <v>1</v>
      </c>
      <c r="B1361" t="s">
        <v>28</v>
      </c>
      <c r="C1361">
        <v>392106</v>
      </c>
      <c r="D1361" s="40">
        <v>41389.600694444402</v>
      </c>
      <c r="E1361" s="40">
        <v>41389.602083333302</v>
      </c>
      <c r="F1361" s="40">
        <v>41389.561805555597</v>
      </c>
      <c r="G1361" t="s">
        <v>29</v>
      </c>
      <c r="H1361">
        <v>60000012313227</v>
      </c>
      <c r="I1361" t="s">
        <v>3096</v>
      </c>
      <c r="J1361" t="s">
        <v>3097</v>
      </c>
      <c r="K1361" t="s">
        <v>41</v>
      </c>
      <c r="L1361">
        <v>3</v>
      </c>
      <c r="M1361" t="s">
        <v>33</v>
      </c>
      <c r="N1361">
        <v>60000015461254</v>
      </c>
      <c r="O1361">
        <v>60000016462712</v>
      </c>
      <c r="P1361">
        <v>140236000000998</v>
      </c>
      <c r="R1361" t="s">
        <v>34</v>
      </c>
      <c r="S1361" t="s">
        <v>35</v>
      </c>
      <c r="T1361" t="s">
        <v>36</v>
      </c>
      <c r="W1361" t="s">
        <v>37</v>
      </c>
      <c r="AC1361" t="s">
        <v>3098</v>
      </c>
      <c r="AD1361" t="s">
        <v>1446</v>
      </c>
      <c r="AE1361" s="14" t="str">
        <f t="shared" si="1542"/>
        <v>Dr Cristina comentou sobre o John Hopkins e falou sobre alguns estudos de adesão. No geral ela achou que muita coisa apresentada foge da nossa realidade.</v>
      </c>
      <c r="AF1361" s="14" t="str">
        <f t="shared" si="1552"/>
        <v>Dr Cristina comentou sobre o John Hopkins e falou sobre alguns estudos de adesão. No geral ela achou que muita coisa apresentada foge da nossa realidade.</v>
      </c>
      <c r="AG1361" s="14">
        <f t="shared" si="1553"/>
        <v>1</v>
      </c>
      <c r="AH1361" s="14">
        <f t="shared" ref="AH1361:AL1361" si="1560">IFERROR(FIND("#",$AF1361,AG1361+1),LEN($AF1361)+1)</f>
        <v>154</v>
      </c>
      <c r="AI1361" s="14">
        <f t="shared" si="1560"/>
        <v>154</v>
      </c>
      <c r="AJ1361" s="14">
        <f t="shared" si="1560"/>
        <v>154</v>
      </c>
      <c r="AK1361" s="14">
        <f t="shared" si="1560"/>
        <v>154</v>
      </c>
      <c r="AL1361" s="14">
        <f t="shared" si="1560"/>
        <v>154</v>
      </c>
      <c r="AM1361" s="14" t="str">
        <f t="shared" si="1501"/>
        <v>Dr Cristina comentou sobre o John Hopkins e falou sobre alguns estudos de adesão. No geral ela achou que muita coisa apresentada foge da nossa realidade.</v>
      </c>
      <c r="AN1361" s="14" t="str">
        <f t="shared" si="1502"/>
        <v/>
      </c>
      <c r="AO1361" s="14" t="str">
        <f t="shared" si="1503"/>
        <v/>
      </c>
      <c r="AP1361" s="14" t="str">
        <f t="shared" si="1504"/>
        <v/>
      </c>
      <c r="AQ1361" s="14" t="str">
        <f t="shared" si="1505"/>
        <v/>
      </c>
      <c r="AR1361" s="14" t="str">
        <f t="shared" si="1506"/>
        <v/>
      </c>
    </row>
    <row r="1362" spans="1:44" x14ac:dyDescent="0.25">
      <c r="A1362">
        <v>1</v>
      </c>
      <c r="B1362" t="s">
        <v>28</v>
      </c>
      <c r="C1362">
        <v>392106</v>
      </c>
      <c r="D1362" s="40">
        <v>41389.479166666701</v>
      </c>
      <c r="E1362" s="40">
        <v>41390.911805555603</v>
      </c>
      <c r="F1362" s="40">
        <v>41393.6652777778</v>
      </c>
      <c r="G1362" t="s">
        <v>29</v>
      </c>
      <c r="H1362">
        <v>60000017964108</v>
      </c>
      <c r="I1362" t="s">
        <v>3099</v>
      </c>
      <c r="J1362" t="s">
        <v>3100</v>
      </c>
      <c r="K1362" t="s">
        <v>41</v>
      </c>
      <c r="L1362">
        <v>4</v>
      </c>
      <c r="M1362" t="s">
        <v>33</v>
      </c>
      <c r="N1362">
        <v>60000015461254</v>
      </c>
      <c r="O1362">
        <v>60000016462712</v>
      </c>
      <c r="P1362">
        <v>140236000001054</v>
      </c>
      <c r="R1362" t="s">
        <v>34</v>
      </c>
      <c r="S1362" t="s">
        <v>35</v>
      </c>
      <c r="T1362" t="s">
        <v>36</v>
      </c>
      <c r="W1362" t="s">
        <v>37</v>
      </c>
      <c r="AC1362" t="s">
        <v>3101</v>
      </c>
      <c r="AD1362" t="s">
        <v>1437</v>
      </c>
      <c r="AE1362" s="14" t="str">
        <f t="shared" si="1542"/>
        <v>#Mp usei o VA e Reforcei Kaletra como uma droga que facilita a adesão tanto pela coformulação, quanto pela flexibilidade posológica.</v>
      </c>
      <c r="AF1362" s="14" t="str">
        <f t="shared" si="1552"/>
        <v>#Mp usei o VA e Reforcei Kaletra como uma droga que facilita a adesão tanto pela coformulação, quanto pela flexibilidade posológica.</v>
      </c>
      <c r="AG1362" s="14">
        <f t="shared" si="1553"/>
        <v>1</v>
      </c>
      <c r="AH1362" s="14">
        <f t="shared" ref="AH1362:AL1362" si="1561">IFERROR(FIND("#",$AF1362,AG1362+1),LEN($AF1362)+1)</f>
        <v>133</v>
      </c>
      <c r="AI1362" s="14">
        <f t="shared" si="1561"/>
        <v>133</v>
      </c>
      <c r="AJ1362" s="14">
        <f t="shared" si="1561"/>
        <v>133</v>
      </c>
      <c r="AK1362" s="14">
        <f t="shared" si="1561"/>
        <v>133</v>
      </c>
      <c r="AL1362" s="14">
        <f t="shared" si="1561"/>
        <v>133</v>
      </c>
      <c r="AM1362" s="14" t="str">
        <f t="shared" si="1501"/>
        <v>#Mp usei o VA e Reforcei Kaletra como uma droga que facilita a adesão tanto pela coformulação, quanto pela flexibilidade posológica.</v>
      </c>
      <c r="AN1362" s="14" t="str">
        <f t="shared" si="1502"/>
        <v/>
      </c>
      <c r="AO1362" s="14" t="str">
        <f t="shared" si="1503"/>
        <v/>
      </c>
      <c r="AP1362" s="14" t="str">
        <f t="shared" si="1504"/>
        <v/>
      </c>
      <c r="AQ1362" s="14" t="str">
        <f t="shared" si="1505"/>
        <v/>
      </c>
      <c r="AR1362" s="14" t="str">
        <f t="shared" si="1506"/>
        <v/>
      </c>
    </row>
    <row r="1363" spans="1:44" x14ac:dyDescent="0.25">
      <c r="A1363">
        <v>1</v>
      </c>
      <c r="B1363" t="s">
        <v>28</v>
      </c>
      <c r="C1363">
        <v>392106</v>
      </c>
      <c r="D1363" s="40">
        <v>41389.458333333299</v>
      </c>
      <c r="E1363" s="40">
        <v>41390.8840277778</v>
      </c>
      <c r="F1363" s="40">
        <v>41393.6652777778</v>
      </c>
      <c r="G1363" t="s">
        <v>29</v>
      </c>
      <c r="H1363">
        <v>60000017964136</v>
      </c>
      <c r="I1363" t="s">
        <v>3102</v>
      </c>
      <c r="J1363" t="s">
        <v>3103</v>
      </c>
      <c r="K1363" t="s">
        <v>41</v>
      </c>
      <c r="L1363">
        <v>4</v>
      </c>
      <c r="M1363" t="s">
        <v>33</v>
      </c>
      <c r="N1363">
        <v>60000015461254</v>
      </c>
      <c r="O1363">
        <v>60000016462712</v>
      </c>
      <c r="P1363">
        <v>140236000001019</v>
      </c>
      <c r="R1363" t="s">
        <v>34</v>
      </c>
      <c r="S1363" t="s">
        <v>35</v>
      </c>
      <c r="T1363" t="s">
        <v>36</v>
      </c>
      <c r="W1363" t="s">
        <v>37</v>
      </c>
      <c r="AC1363" t="s">
        <v>3104</v>
      </c>
      <c r="AD1363" t="s">
        <v>1437</v>
      </c>
      <c r="AE1363" s="14" t="str">
        <f t="shared" si="1542"/>
        <v>#obj Dr Anita sempre fala que na prática não se depara com nefrolitíase no uso de ATV.</v>
      </c>
      <c r="AF1363" s="14" t="str">
        <f t="shared" si="1552"/>
        <v>#obj Dr Anita sempre fala que na prática não se depara com nefrolitíase no uso de ATV.</v>
      </c>
      <c r="AG1363" s="14">
        <f t="shared" si="1553"/>
        <v>1</v>
      </c>
      <c r="AH1363" s="14">
        <f t="shared" ref="AH1363:AL1363" si="1562">IFERROR(FIND("#",$AF1363,AG1363+1),LEN($AF1363)+1)</f>
        <v>87</v>
      </c>
      <c r="AI1363" s="14">
        <f t="shared" si="1562"/>
        <v>87</v>
      </c>
      <c r="AJ1363" s="14">
        <f t="shared" si="1562"/>
        <v>87</v>
      </c>
      <c r="AK1363" s="14">
        <f t="shared" si="1562"/>
        <v>87</v>
      </c>
      <c r="AL1363" s="14">
        <f t="shared" si="1562"/>
        <v>87</v>
      </c>
      <c r="AM1363" s="14" t="str">
        <f t="shared" si="1501"/>
        <v>#obj Dr Anita sempre fala que na prática não se depara com nefrolitíase no uso de ATV.</v>
      </c>
      <c r="AN1363" s="14" t="str">
        <f t="shared" si="1502"/>
        <v/>
      </c>
      <c r="AO1363" s="14" t="str">
        <f t="shared" si="1503"/>
        <v/>
      </c>
      <c r="AP1363" s="14" t="str">
        <f t="shared" si="1504"/>
        <v/>
      </c>
      <c r="AQ1363" s="14" t="str">
        <f t="shared" si="1505"/>
        <v/>
      </c>
      <c r="AR1363" s="14" t="str">
        <f t="shared" si="1506"/>
        <v/>
      </c>
    </row>
    <row r="1364" spans="1:44" x14ac:dyDescent="0.25">
      <c r="A1364">
        <v>1</v>
      </c>
      <c r="B1364" t="s">
        <v>28</v>
      </c>
      <c r="C1364">
        <v>392106</v>
      </c>
      <c r="D1364" s="40">
        <v>41389.416666666701</v>
      </c>
      <c r="E1364" s="40">
        <v>41390.877083333296</v>
      </c>
      <c r="F1364" s="40">
        <v>41393.6652777778</v>
      </c>
      <c r="G1364" t="s">
        <v>29</v>
      </c>
      <c r="H1364">
        <v>60000017154902</v>
      </c>
      <c r="I1364" t="s">
        <v>3105</v>
      </c>
      <c r="J1364" t="s">
        <v>3106</v>
      </c>
      <c r="K1364" t="s">
        <v>41</v>
      </c>
      <c r="L1364">
        <v>4</v>
      </c>
      <c r="M1364" t="s">
        <v>33</v>
      </c>
      <c r="N1364">
        <v>60000015461254</v>
      </c>
      <c r="O1364">
        <v>60000016462712</v>
      </c>
      <c r="P1364">
        <v>140236000001012</v>
      </c>
      <c r="R1364" t="s">
        <v>34</v>
      </c>
      <c r="S1364" t="s">
        <v>35</v>
      </c>
      <c r="T1364" t="s">
        <v>36</v>
      </c>
      <c r="W1364" t="s">
        <v>37</v>
      </c>
      <c r="AC1364" t="s">
        <v>3107</v>
      </c>
      <c r="AD1364" t="s">
        <v>1446</v>
      </c>
      <c r="AE1364" s="14" t="str">
        <f t="shared" si="1542"/>
        <v>Dr Rosária comentou que em Neves tem se deparado com muitos casos onde o CD4 dos pacientes está abaixo de 350 e na prática não se depara com muitas oportunidades de iniciar a terapia com um CD4 maior.</v>
      </c>
      <c r="AF1364" s="14" t="str">
        <f t="shared" si="1552"/>
        <v>Dr Rosária comentou que em Neves tem se deparado com muitos casos onde o CD4 dos pacientes está abaixo de 350 e na prática não se depara com muitas oportunidades de iniciar a terapia com um CD4 maior.</v>
      </c>
      <c r="AG1364" s="14">
        <f t="shared" si="1553"/>
        <v>1</v>
      </c>
      <c r="AH1364" s="14">
        <f t="shared" ref="AH1364:AL1364" si="1563">IFERROR(FIND("#",$AF1364,AG1364+1),LEN($AF1364)+1)</f>
        <v>201</v>
      </c>
      <c r="AI1364" s="14">
        <f t="shared" si="1563"/>
        <v>201</v>
      </c>
      <c r="AJ1364" s="14">
        <f t="shared" si="1563"/>
        <v>201</v>
      </c>
      <c r="AK1364" s="14">
        <f t="shared" si="1563"/>
        <v>201</v>
      </c>
      <c r="AL1364" s="14">
        <f t="shared" si="1563"/>
        <v>201</v>
      </c>
      <c r="AM1364" s="14" t="str">
        <f t="shared" si="1501"/>
        <v>Dr Rosária comentou que em Neves tem se deparado com muitos casos onde o CD4 dos pacientes está abaixo de 350 e na prática não se depara com muitas oportunidades de iniciar a terapia com um CD4 maior.</v>
      </c>
      <c r="AN1364" s="14" t="str">
        <f t="shared" si="1502"/>
        <v/>
      </c>
      <c r="AO1364" s="14" t="str">
        <f t="shared" si="1503"/>
        <v/>
      </c>
      <c r="AP1364" s="14" t="str">
        <f t="shared" si="1504"/>
        <v/>
      </c>
      <c r="AQ1364" s="14" t="str">
        <f t="shared" si="1505"/>
        <v/>
      </c>
      <c r="AR1364" s="14" t="str">
        <f t="shared" si="1506"/>
        <v/>
      </c>
    </row>
    <row r="1365" spans="1:44" x14ac:dyDescent="0.25">
      <c r="A1365">
        <v>1</v>
      </c>
      <c r="B1365" t="s">
        <v>28</v>
      </c>
      <c r="C1365">
        <v>392106</v>
      </c>
      <c r="D1365" s="40">
        <v>41389.375</v>
      </c>
      <c r="E1365" s="40">
        <v>41389.605555555601</v>
      </c>
      <c r="F1365" s="40">
        <v>41393.6652777778</v>
      </c>
      <c r="G1365" t="s">
        <v>29</v>
      </c>
      <c r="H1365">
        <v>60000017970272</v>
      </c>
      <c r="I1365" t="s">
        <v>3108</v>
      </c>
      <c r="J1365" t="s">
        <v>3109</v>
      </c>
      <c r="K1365" t="s">
        <v>41</v>
      </c>
      <c r="L1365">
        <v>4</v>
      </c>
      <c r="M1365" t="s">
        <v>33</v>
      </c>
      <c r="N1365">
        <v>60000015461254</v>
      </c>
      <c r="O1365">
        <v>60000016462712</v>
      </c>
      <c r="P1365">
        <v>140236000001005</v>
      </c>
      <c r="R1365" t="s">
        <v>34</v>
      </c>
      <c r="S1365" t="s">
        <v>35</v>
      </c>
      <c r="T1365" t="s">
        <v>36</v>
      </c>
      <c r="W1365" t="s">
        <v>37</v>
      </c>
      <c r="AC1365" t="s">
        <v>3110</v>
      </c>
      <c r="AD1365" t="s">
        <v>1437</v>
      </c>
      <c r="AE1365" s="14" t="str">
        <f t="shared" si="1542"/>
        <v>#mp iniciei o assunto sobre disfunção renal mostrando dados do Eurosida e focando em nefrolitíase.</v>
      </c>
      <c r="AF1365" s="14" t="str">
        <f t="shared" si="1552"/>
        <v>#mp iniciei o assunto sobre disfunção renal mostrando dados do Eurosida e focando em nefrolitíase.</v>
      </c>
      <c r="AG1365" s="14">
        <f t="shared" si="1553"/>
        <v>1</v>
      </c>
      <c r="AH1365" s="14">
        <f t="shared" ref="AH1365:AL1365" si="1564">IFERROR(FIND("#",$AF1365,AG1365+1),LEN($AF1365)+1)</f>
        <v>99</v>
      </c>
      <c r="AI1365" s="14">
        <f t="shared" si="1564"/>
        <v>99</v>
      </c>
      <c r="AJ1365" s="14">
        <f t="shared" si="1564"/>
        <v>99</v>
      </c>
      <c r="AK1365" s="14">
        <f t="shared" si="1564"/>
        <v>99</v>
      </c>
      <c r="AL1365" s="14">
        <f t="shared" si="1564"/>
        <v>99</v>
      </c>
      <c r="AM1365" s="14" t="str">
        <f t="shared" si="1501"/>
        <v>#mp iniciei o assunto sobre disfunção renal mostrando dados do Eurosida e focando em nefrolitíase.</v>
      </c>
      <c r="AN1365" s="14" t="str">
        <f t="shared" si="1502"/>
        <v/>
      </c>
      <c r="AO1365" s="14" t="str">
        <f t="shared" si="1503"/>
        <v/>
      </c>
      <c r="AP1365" s="14" t="str">
        <f t="shared" si="1504"/>
        <v/>
      </c>
      <c r="AQ1365" s="14" t="str">
        <f t="shared" si="1505"/>
        <v/>
      </c>
      <c r="AR1365" s="14" t="str">
        <f t="shared" si="1506"/>
        <v/>
      </c>
    </row>
    <row r="1366" spans="1:44" x14ac:dyDescent="0.25">
      <c r="A1366">
        <v>1</v>
      </c>
      <c r="B1366" t="s">
        <v>28</v>
      </c>
      <c r="C1366">
        <v>392106</v>
      </c>
      <c r="D1366" s="40">
        <v>41388.666666666701</v>
      </c>
      <c r="E1366" s="40">
        <v>41389.578472222202</v>
      </c>
      <c r="F1366" s="40">
        <v>41389.5402777778</v>
      </c>
      <c r="G1366" t="s">
        <v>29</v>
      </c>
      <c r="H1366">
        <v>60000012487271</v>
      </c>
      <c r="I1366" t="s">
        <v>3111</v>
      </c>
      <c r="J1366" t="s">
        <v>3112</v>
      </c>
      <c r="K1366" t="s">
        <v>41</v>
      </c>
      <c r="L1366">
        <v>4</v>
      </c>
      <c r="M1366" t="s">
        <v>33</v>
      </c>
      <c r="N1366">
        <v>60000015461254</v>
      </c>
      <c r="O1366">
        <v>60000016462712</v>
      </c>
      <c r="P1366">
        <v>140236000000991</v>
      </c>
      <c r="R1366" t="s">
        <v>34</v>
      </c>
      <c r="S1366" t="s">
        <v>35</v>
      </c>
      <c r="T1366" t="s">
        <v>36</v>
      </c>
      <c r="W1366" t="s">
        <v>37</v>
      </c>
      <c r="AC1366" t="s">
        <v>3113</v>
      </c>
      <c r="AD1366" t="s">
        <v>1446</v>
      </c>
      <c r="AE1366" s="14" t="str">
        <f t="shared" si="1542"/>
        <v>#mp conversamos sobre a questão dos casais sorodiscordantes e ela falou que acha muito importante tratar desde que o paciente queira.</v>
      </c>
      <c r="AF1366" s="14" t="str">
        <f t="shared" si="1552"/>
        <v>#mp conversamos sobre a questão dos casais sorodiscordantes e ela falou que acha muito importante tratar desde que o paciente queira.</v>
      </c>
      <c r="AG1366" s="14">
        <f t="shared" si="1553"/>
        <v>1</v>
      </c>
      <c r="AH1366" s="14">
        <f t="shared" ref="AH1366:AL1366" si="1565">IFERROR(FIND("#",$AF1366,AG1366+1),LEN($AF1366)+1)</f>
        <v>134</v>
      </c>
      <c r="AI1366" s="14">
        <f t="shared" si="1565"/>
        <v>134</v>
      </c>
      <c r="AJ1366" s="14">
        <f t="shared" si="1565"/>
        <v>134</v>
      </c>
      <c r="AK1366" s="14">
        <f t="shared" si="1565"/>
        <v>134</v>
      </c>
      <c r="AL1366" s="14">
        <f t="shared" si="1565"/>
        <v>134</v>
      </c>
      <c r="AM1366" s="14" t="str">
        <f t="shared" si="1501"/>
        <v>#mp conversamos sobre a questão dos casais sorodiscordantes e ela falou que acha muito importante tratar desde que o paciente queira.</v>
      </c>
      <c r="AN1366" s="14" t="str">
        <f t="shared" si="1502"/>
        <v/>
      </c>
      <c r="AO1366" s="14" t="str">
        <f t="shared" si="1503"/>
        <v/>
      </c>
      <c r="AP1366" s="14" t="str">
        <f t="shared" si="1504"/>
        <v/>
      </c>
      <c r="AQ1366" s="14" t="str">
        <f t="shared" si="1505"/>
        <v/>
      </c>
      <c r="AR1366" s="14" t="str">
        <f t="shared" si="1506"/>
        <v/>
      </c>
    </row>
    <row r="1367" spans="1:44" x14ac:dyDescent="0.25">
      <c r="A1367">
        <v>1</v>
      </c>
      <c r="B1367" t="s">
        <v>28</v>
      </c>
      <c r="C1367">
        <v>392106</v>
      </c>
      <c r="D1367" s="40">
        <v>41388.625</v>
      </c>
      <c r="E1367" s="40">
        <v>41389.577083333301</v>
      </c>
      <c r="F1367" s="40">
        <v>41389.5402777778</v>
      </c>
      <c r="G1367" t="s">
        <v>29</v>
      </c>
      <c r="H1367">
        <v>60000012306171</v>
      </c>
      <c r="I1367" t="s">
        <v>3114</v>
      </c>
      <c r="J1367" t="s">
        <v>3115</v>
      </c>
      <c r="K1367" t="s">
        <v>41</v>
      </c>
      <c r="L1367">
        <v>3</v>
      </c>
      <c r="M1367" t="s">
        <v>33</v>
      </c>
      <c r="N1367">
        <v>60000015461254</v>
      </c>
      <c r="O1367">
        <v>60000016462712</v>
      </c>
      <c r="P1367">
        <v>140236000000984</v>
      </c>
      <c r="R1367" t="s">
        <v>34</v>
      </c>
      <c r="S1367" t="s">
        <v>35</v>
      </c>
      <c r="T1367" t="s">
        <v>36</v>
      </c>
      <c r="W1367" t="s">
        <v>37</v>
      </c>
      <c r="AC1367" t="s">
        <v>3116</v>
      </c>
      <c r="AD1367" t="s">
        <v>1446</v>
      </c>
      <c r="AE1367" s="14" t="str">
        <f t="shared" si="1542"/>
        <v>#mp Dr Kátia falou que o único momento em que ela percebe uma boa adesão é durante a gestação, e ela acredita que iniciar uma terapia precoce para a proteção do outro - no caso de casais sorodiscordantes - não é o melhor caminho.</v>
      </c>
      <c r="AF1367" s="14" t="str">
        <f t="shared" si="1552"/>
        <v>#mp Dr Kátia falou que o único momento em que ela percebe uma boa adesão é durante a gestação, e ela acredita que iniciar uma terapia precoce para a proteção do outro - no caso de casais sorodiscordantes - não é o melhor caminho.</v>
      </c>
      <c r="AG1367" s="14">
        <f t="shared" si="1553"/>
        <v>1</v>
      </c>
      <c r="AH1367" s="14">
        <f t="shared" ref="AH1367:AL1367" si="1566">IFERROR(FIND("#",$AF1367,AG1367+1),LEN($AF1367)+1)</f>
        <v>230</v>
      </c>
      <c r="AI1367" s="14">
        <f t="shared" si="1566"/>
        <v>230</v>
      </c>
      <c r="AJ1367" s="14">
        <f t="shared" si="1566"/>
        <v>230</v>
      </c>
      <c r="AK1367" s="14">
        <f t="shared" si="1566"/>
        <v>230</v>
      </c>
      <c r="AL1367" s="14">
        <f t="shared" si="1566"/>
        <v>230</v>
      </c>
      <c r="AM1367" s="14" t="str">
        <f t="shared" si="1501"/>
        <v>#mp Dr Kátia falou que o único momento em que ela percebe uma boa adesão é durante a gestação, e ela acredita que iniciar uma terapia precoce para a proteção do outro - no caso de casais sorodiscordantes - não é o melhor caminho.</v>
      </c>
      <c r="AN1367" s="14" t="str">
        <f t="shared" si="1502"/>
        <v/>
      </c>
      <c r="AO1367" s="14" t="str">
        <f t="shared" si="1503"/>
        <v/>
      </c>
      <c r="AP1367" s="14" t="str">
        <f t="shared" si="1504"/>
        <v/>
      </c>
      <c r="AQ1367" s="14" t="str">
        <f t="shared" si="1505"/>
        <v/>
      </c>
      <c r="AR1367" s="14" t="str">
        <f t="shared" si="1506"/>
        <v/>
      </c>
    </row>
    <row r="1368" spans="1:44" x14ac:dyDescent="0.25">
      <c r="A1368">
        <v>1</v>
      </c>
      <c r="B1368" t="s">
        <v>28</v>
      </c>
      <c r="C1368">
        <v>392106</v>
      </c>
      <c r="D1368" s="40">
        <v>41388.583333333299</v>
      </c>
      <c r="E1368" s="40">
        <v>41389.572916666701</v>
      </c>
      <c r="F1368" s="40">
        <v>41389.5402777778</v>
      </c>
      <c r="G1368" t="s">
        <v>29</v>
      </c>
      <c r="H1368">
        <v>60000012351063</v>
      </c>
      <c r="I1368" t="s">
        <v>3117</v>
      </c>
      <c r="J1368" t="s">
        <v>3118</v>
      </c>
      <c r="K1368" t="s">
        <v>41</v>
      </c>
      <c r="L1368">
        <v>3</v>
      </c>
      <c r="M1368" t="s">
        <v>33</v>
      </c>
      <c r="N1368">
        <v>60000015461254</v>
      </c>
      <c r="O1368">
        <v>60000016462712</v>
      </c>
      <c r="P1368">
        <v>140236000000977</v>
      </c>
      <c r="R1368" t="s">
        <v>34</v>
      </c>
      <c r="S1368" t="s">
        <v>35</v>
      </c>
      <c r="T1368" t="s">
        <v>36</v>
      </c>
      <c r="W1368" t="s">
        <v>37</v>
      </c>
      <c r="AC1368" t="s">
        <v>3119</v>
      </c>
      <c r="AD1368" t="s">
        <v>1446</v>
      </c>
      <c r="AE1368" s="14" t="str">
        <f t="shared" si="1542"/>
        <v>Dr Paulo disse que voltará de Berlim na quinta feira pela manhã e a noite viajará para o Athus, ele só percebeu depois que tudo estava acertado e não quis recusar o convite.</v>
      </c>
      <c r="AF1368" s="14" t="str">
        <f t="shared" si="1552"/>
        <v>Dr Paulo disse que voltará de Berlim na quinta feira pela manhã e a noite viajará para o Athus, ele só percebeu depois que tudo estava acertado e não quis recusar o convite.</v>
      </c>
      <c r="AG1368" s="14">
        <f t="shared" si="1553"/>
        <v>1</v>
      </c>
      <c r="AH1368" s="14">
        <f t="shared" ref="AH1368:AL1368" si="1567">IFERROR(FIND("#",$AF1368,AG1368+1),LEN($AF1368)+1)</f>
        <v>174</v>
      </c>
      <c r="AI1368" s="14">
        <f t="shared" si="1567"/>
        <v>174</v>
      </c>
      <c r="AJ1368" s="14">
        <f t="shared" si="1567"/>
        <v>174</v>
      </c>
      <c r="AK1368" s="14">
        <f t="shared" si="1567"/>
        <v>174</v>
      </c>
      <c r="AL1368" s="14">
        <f t="shared" si="1567"/>
        <v>174</v>
      </c>
      <c r="AM1368" s="14" t="str">
        <f t="shared" si="1501"/>
        <v>Dr Paulo disse que voltará de Berlim na quinta feira pela manhã e a noite viajará para o Athus, ele só percebeu depois que tudo estava acertado e não quis recusar o convite.</v>
      </c>
      <c r="AN1368" s="14" t="str">
        <f t="shared" si="1502"/>
        <v/>
      </c>
      <c r="AO1368" s="14" t="str">
        <f t="shared" si="1503"/>
        <v/>
      </c>
      <c r="AP1368" s="14" t="str">
        <f t="shared" si="1504"/>
        <v/>
      </c>
      <c r="AQ1368" s="14" t="str">
        <f t="shared" si="1505"/>
        <v/>
      </c>
      <c r="AR1368" s="14" t="str">
        <f t="shared" si="1506"/>
        <v/>
      </c>
    </row>
    <row r="1369" spans="1:44" x14ac:dyDescent="0.25">
      <c r="A1369">
        <v>1</v>
      </c>
      <c r="B1369" t="s">
        <v>28</v>
      </c>
      <c r="C1369">
        <v>392106</v>
      </c>
      <c r="D1369" s="40">
        <v>41388.444444444402</v>
      </c>
      <c r="E1369" s="40">
        <v>41389.547916666699</v>
      </c>
      <c r="F1369" s="40">
        <v>41389.529861111099</v>
      </c>
      <c r="G1369" t="s">
        <v>29</v>
      </c>
      <c r="H1369">
        <v>60000012525983</v>
      </c>
      <c r="I1369" t="s">
        <v>3120</v>
      </c>
      <c r="J1369" t="s">
        <v>3121</v>
      </c>
      <c r="K1369" t="s">
        <v>32</v>
      </c>
      <c r="L1369">
        <v>6</v>
      </c>
      <c r="M1369" t="s">
        <v>33</v>
      </c>
      <c r="N1369">
        <v>60000015461254</v>
      </c>
      <c r="O1369">
        <v>60000016462712</v>
      </c>
      <c r="P1369">
        <v>140236000000970</v>
      </c>
      <c r="R1369" t="s">
        <v>34</v>
      </c>
      <c r="S1369" t="s">
        <v>35</v>
      </c>
      <c r="T1369" t="s">
        <v>36</v>
      </c>
      <c r="W1369" t="s">
        <v>37</v>
      </c>
      <c r="AC1369" t="s">
        <v>3122</v>
      </c>
      <c r="AD1369" t="s">
        <v>1446</v>
      </c>
      <c r="AE1369" s="14" t="str">
        <f t="shared" si="1542"/>
        <v>Questionar sua conduta diante do paciente com alguma disfunção renal, com relação a esquema de ARV. Entregar material do Lauro.#mp usei a AV para iniciar a abordagem sobre o tema disfunção renal. falei sobre o Eurosida e ressaltei os casos de nefrolitíase .#obj médica disse que em sua prática clínica não se depara com muitos casos de nefrolitíase com uso de ATV.</v>
      </c>
      <c r="AF1369" s="14" t="str">
        <f t="shared" si="1552"/>
        <v>Questionar sua conduta diante do paciente com alguma disfunção renal, com relação a esquema de ARV. Entregar material do Lauro.#mp usei a AV para iniciar a abordagem sobre o tema disfunção renal. falei sobre o Eurosida e ressaltei os casos de nefrolitíase .#obj médica disse que em sua prática clínica não se depara com muitos casos de nefrolitíase com uso de ATV.</v>
      </c>
      <c r="AG1369" s="14">
        <f t="shared" si="1553"/>
        <v>128</v>
      </c>
      <c r="AH1369" s="14">
        <f t="shared" ref="AH1369:AL1369" si="1568">IFERROR(FIND("#",$AF1369,AG1369+1),LEN($AF1369)+1)</f>
        <v>258</v>
      </c>
      <c r="AI1369" s="14">
        <f t="shared" si="1568"/>
        <v>365</v>
      </c>
      <c r="AJ1369" s="14">
        <f t="shared" si="1568"/>
        <v>365</v>
      </c>
      <c r="AK1369" s="14">
        <f t="shared" si="1568"/>
        <v>365</v>
      </c>
      <c r="AL1369" s="14">
        <f t="shared" si="1568"/>
        <v>365</v>
      </c>
      <c r="AM1369" s="14" t="str">
        <f t="shared" si="1501"/>
        <v>#mp usei a AV para iniciar a abordagem sobre o tema disfunção renal. falei sobre o Eurosida e ressaltei os casos de nefrolitíase .</v>
      </c>
      <c r="AN1369" s="14" t="str">
        <f t="shared" si="1502"/>
        <v>#obj médica disse que em sua prática clínica não se depara com muitos casos de nefrolitíase com uso de ATV.</v>
      </c>
      <c r="AO1369" s="14" t="str">
        <f t="shared" si="1503"/>
        <v/>
      </c>
      <c r="AP1369" s="14" t="str">
        <f t="shared" si="1504"/>
        <v/>
      </c>
      <c r="AQ1369" s="14" t="str">
        <f t="shared" si="1505"/>
        <v/>
      </c>
      <c r="AR1369" s="14" t="str">
        <f t="shared" si="1506"/>
        <v/>
      </c>
    </row>
    <row r="1370" spans="1:44" x14ac:dyDescent="0.25">
      <c r="A1370">
        <v>1</v>
      </c>
      <c r="B1370" t="s">
        <v>28</v>
      </c>
      <c r="C1370">
        <v>392106</v>
      </c>
      <c r="D1370" s="40">
        <v>41388.395833333299</v>
      </c>
      <c r="E1370" s="40">
        <v>41389.5444444444</v>
      </c>
      <c r="F1370" s="40">
        <v>41389.529861111099</v>
      </c>
      <c r="G1370" t="s">
        <v>29</v>
      </c>
      <c r="H1370">
        <v>60000012270231</v>
      </c>
      <c r="I1370" t="s">
        <v>3123</v>
      </c>
      <c r="J1370" t="s">
        <v>3124</v>
      </c>
      <c r="K1370" t="s">
        <v>41</v>
      </c>
      <c r="L1370">
        <v>4</v>
      </c>
      <c r="M1370" t="s">
        <v>33</v>
      </c>
      <c r="N1370">
        <v>60000015461254</v>
      </c>
      <c r="O1370">
        <v>60000016462712</v>
      </c>
      <c r="P1370">
        <v>140236000000963</v>
      </c>
      <c r="R1370" t="s">
        <v>34</v>
      </c>
      <c r="S1370" t="s">
        <v>35</v>
      </c>
      <c r="T1370" t="s">
        <v>36</v>
      </c>
      <c r="W1370" t="s">
        <v>37</v>
      </c>
      <c r="AC1370" t="s">
        <v>3125</v>
      </c>
      <c r="AD1370" t="s">
        <v>1446</v>
      </c>
      <c r="AE1370" s="14" t="str">
        <f t="shared" si="1542"/>
        <v>#mp Médica comentou sobre o tema abordado como sendo polêmico, embora confie muitos nos resultados do HPTN 052. Ela disse que está sem tempo de se atualizar e que nossa ajuda levando materiais com temas atuais tem muita importância.</v>
      </c>
      <c r="AF1370" s="14" t="str">
        <f t="shared" si="1552"/>
        <v>#mp Médica comentou sobre o tema abordado como sendo polêmico, embora confie muitos nos resultados do HPTN 052. Ela disse que está sem tempo de se atualizar e que nossa ajuda levando materiais com temas atuais tem muita importância.</v>
      </c>
      <c r="AG1370" s="14">
        <f t="shared" si="1553"/>
        <v>1</v>
      </c>
      <c r="AH1370" s="14">
        <f t="shared" ref="AH1370:AL1370" si="1569">IFERROR(FIND("#",$AF1370,AG1370+1),LEN($AF1370)+1)</f>
        <v>233</v>
      </c>
      <c r="AI1370" s="14">
        <f t="shared" si="1569"/>
        <v>233</v>
      </c>
      <c r="AJ1370" s="14">
        <f t="shared" si="1569"/>
        <v>233</v>
      </c>
      <c r="AK1370" s="14">
        <f t="shared" si="1569"/>
        <v>233</v>
      </c>
      <c r="AL1370" s="14">
        <f t="shared" si="1569"/>
        <v>233</v>
      </c>
      <c r="AM1370" s="14" t="str">
        <f t="shared" si="1501"/>
        <v>#mp Médica comentou sobre o tema abordado como sendo polêmico, embora confie muitos nos resultados do HPTN 052. Ela disse que está sem tempo de se atualizar e que nossa ajuda levando materiais com temas atuais tem muita importância.</v>
      </c>
      <c r="AN1370" s="14" t="str">
        <f t="shared" si="1502"/>
        <v/>
      </c>
      <c r="AO1370" s="14" t="str">
        <f t="shared" si="1503"/>
        <v/>
      </c>
      <c r="AP1370" s="14" t="str">
        <f t="shared" si="1504"/>
        <v/>
      </c>
      <c r="AQ1370" s="14" t="str">
        <f t="shared" si="1505"/>
        <v/>
      </c>
      <c r="AR1370" s="14" t="str">
        <f t="shared" si="1506"/>
        <v/>
      </c>
    </row>
    <row r="1371" spans="1:44" x14ac:dyDescent="0.25">
      <c r="A1371">
        <v>1</v>
      </c>
      <c r="B1371" t="s">
        <v>28</v>
      </c>
      <c r="C1371">
        <v>392106</v>
      </c>
      <c r="D1371" s="40">
        <v>41388.395833333299</v>
      </c>
      <c r="E1371" s="40">
        <v>41389.5444444444</v>
      </c>
      <c r="F1371" s="40">
        <v>41389.529861111099</v>
      </c>
      <c r="G1371" t="s">
        <v>29</v>
      </c>
      <c r="H1371">
        <v>60000012270231</v>
      </c>
      <c r="I1371" t="s">
        <v>3123</v>
      </c>
      <c r="J1371" t="s">
        <v>3124</v>
      </c>
      <c r="K1371" t="s">
        <v>41</v>
      </c>
      <c r="L1371">
        <v>4</v>
      </c>
      <c r="M1371" t="s">
        <v>33</v>
      </c>
      <c r="N1371">
        <v>60000015461254</v>
      </c>
      <c r="O1371">
        <v>60000016462712</v>
      </c>
      <c r="P1371">
        <v>140236000000963</v>
      </c>
      <c r="R1371" t="s">
        <v>34</v>
      </c>
      <c r="S1371" t="s">
        <v>35</v>
      </c>
      <c r="T1371" t="s">
        <v>36</v>
      </c>
      <c r="W1371" t="s">
        <v>37</v>
      </c>
      <c r="AC1371" t="s">
        <v>3125</v>
      </c>
      <c r="AD1371" t="s">
        <v>1446</v>
      </c>
      <c r="AE1371" s="14" t="str">
        <f t="shared" si="1542"/>
        <v>#mp Médica comentou sobre o tema abordado como sendo polêmico, embora confie muitos nos resultados do HPTN 052. Ela disse que está sem tempo de se atualizar e que nossa ajuda levando materiais com temas atuais tem muita importância.</v>
      </c>
      <c r="AF1371" s="14" t="str">
        <f t="shared" si="1552"/>
        <v>#mp Médica comentou sobre o tema abordado como sendo polêmico, embora confie muitos nos resultados do HPTN 052. Ela disse que está sem tempo de se atualizar e que nossa ajuda levando materiais com temas atuais tem muita importância.</v>
      </c>
      <c r="AG1371" s="14">
        <f t="shared" si="1553"/>
        <v>1</v>
      </c>
      <c r="AH1371" s="14">
        <f t="shared" ref="AH1371:AL1371" si="1570">IFERROR(FIND("#",$AF1371,AG1371+1),LEN($AF1371)+1)</f>
        <v>233</v>
      </c>
      <c r="AI1371" s="14">
        <f t="shared" si="1570"/>
        <v>233</v>
      </c>
      <c r="AJ1371" s="14">
        <f t="shared" si="1570"/>
        <v>233</v>
      </c>
      <c r="AK1371" s="14">
        <f t="shared" si="1570"/>
        <v>233</v>
      </c>
      <c r="AL1371" s="14">
        <f t="shared" si="1570"/>
        <v>233</v>
      </c>
      <c r="AM1371" s="14" t="str">
        <f t="shared" si="1501"/>
        <v>#mp Médica comentou sobre o tema abordado como sendo polêmico, embora confie muitos nos resultados do HPTN 052. Ela disse que está sem tempo de se atualizar e que nossa ajuda levando materiais com temas atuais tem muita importância.</v>
      </c>
      <c r="AN1371" s="14" t="str">
        <f t="shared" si="1502"/>
        <v/>
      </c>
      <c r="AO1371" s="14" t="str">
        <f t="shared" si="1503"/>
        <v/>
      </c>
      <c r="AP1371" s="14" t="str">
        <f t="shared" si="1504"/>
        <v/>
      </c>
      <c r="AQ1371" s="14" t="str">
        <f t="shared" si="1505"/>
        <v/>
      </c>
      <c r="AR1371" s="14" t="str">
        <f t="shared" si="1506"/>
        <v/>
      </c>
    </row>
    <row r="1372" spans="1:44" x14ac:dyDescent="0.25">
      <c r="A1372">
        <v>1</v>
      </c>
      <c r="B1372" t="s">
        <v>28</v>
      </c>
      <c r="C1372">
        <v>392106</v>
      </c>
      <c r="D1372" s="40">
        <v>41388.354166666701</v>
      </c>
      <c r="E1372" s="40">
        <v>41389.541666666701</v>
      </c>
      <c r="F1372" s="40">
        <v>41389.529861111099</v>
      </c>
      <c r="G1372" t="s">
        <v>29</v>
      </c>
      <c r="H1372">
        <v>60000012557787</v>
      </c>
      <c r="I1372" t="s">
        <v>3126</v>
      </c>
      <c r="J1372" t="s">
        <v>3127</v>
      </c>
      <c r="K1372" t="s">
        <v>41</v>
      </c>
      <c r="L1372">
        <v>6</v>
      </c>
      <c r="M1372" t="s">
        <v>33</v>
      </c>
      <c r="N1372">
        <v>60000015461254</v>
      </c>
      <c r="O1372">
        <v>60000016462712</v>
      </c>
      <c r="P1372">
        <v>140236000000956</v>
      </c>
      <c r="R1372" t="s">
        <v>34</v>
      </c>
      <c r="S1372" t="s">
        <v>35</v>
      </c>
      <c r="T1372" t="s">
        <v>36</v>
      </c>
      <c r="W1372" t="s">
        <v>37</v>
      </c>
      <c r="AC1372" t="s">
        <v>3128</v>
      </c>
      <c r="AD1372" t="s">
        <v>1446</v>
      </c>
      <c r="AE1372" s="14" t="str">
        <f t="shared" si="1542"/>
        <v>Retomar o assunto consenso e entender como está se posicionando diante do ovo corte de CD4, me pareceu ainda confuso. Ratificar a posição de Kaletra no consenso e benefícios.Entregar material de DR, pois ainda não havia chegado.#obj Dr Evandro como a maioria dos médicos, acredita que a adesão é o grande problema, e que tratar precocemente é ótimo para países que possuem esquemas que facilitam essa conduta.</v>
      </c>
      <c r="AF1372" s="14" t="str">
        <f t="shared" si="1552"/>
        <v>Retomar o assunto consenso e entender como está se posicionando diante do ovo corte de CD4, me pareceu ainda confuso. Ratificar a posição de Kaletra no consenso e benefícios.Entregar material de DR, pois ainda não havia chegado.#obj Dr Evandro como a maioria dos médicos, acredita que a adesão é o grande problema, e que tratar precocemente é ótimo para países que possuem esquemas que facilitam essa conduta.</v>
      </c>
      <c r="AG1372" s="14">
        <f t="shared" si="1553"/>
        <v>229</v>
      </c>
      <c r="AH1372" s="14">
        <f t="shared" ref="AH1372:AL1372" si="1571">IFERROR(FIND("#",$AF1372,AG1372+1),LEN($AF1372)+1)</f>
        <v>410</v>
      </c>
      <c r="AI1372" s="14">
        <f t="shared" si="1571"/>
        <v>410</v>
      </c>
      <c r="AJ1372" s="14">
        <f t="shared" si="1571"/>
        <v>410</v>
      </c>
      <c r="AK1372" s="14">
        <f t="shared" si="1571"/>
        <v>410</v>
      </c>
      <c r="AL1372" s="14">
        <f t="shared" si="1571"/>
        <v>410</v>
      </c>
      <c r="AM1372" s="14" t="str">
        <f t="shared" si="1501"/>
        <v>#obj Dr Evandro como a maioria dos médicos, acredita que a adesão é o grande problema, e que tratar precocemente é ótimo para países que possuem esquemas que facilitam essa conduta.</v>
      </c>
      <c r="AN1372" s="14" t="str">
        <f t="shared" si="1502"/>
        <v/>
      </c>
      <c r="AO1372" s="14" t="str">
        <f t="shared" si="1503"/>
        <v/>
      </c>
      <c r="AP1372" s="14" t="str">
        <f t="shared" si="1504"/>
        <v/>
      </c>
      <c r="AQ1372" s="14" t="str">
        <f t="shared" si="1505"/>
        <v/>
      </c>
      <c r="AR1372" s="14" t="str">
        <f t="shared" si="1506"/>
        <v/>
      </c>
    </row>
    <row r="1373" spans="1:44" x14ac:dyDescent="0.25">
      <c r="A1373">
        <v>1</v>
      </c>
      <c r="B1373" t="s">
        <v>28</v>
      </c>
      <c r="C1373">
        <v>392106</v>
      </c>
      <c r="D1373" s="40">
        <v>41386.666666666701</v>
      </c>
      <c r="E1373" s="40">
        <v>41388.727083333302</v>
      </c>
      <c r="F1373" s="40">
        <v>41389.497222222199</v>
      </c>
      <c r="G1373" t="s">
        <v>29</v>
      </c>
      <c r="H1373">
        <v>60000012525987</v>
      </c>
      <c r="I1373" t="s">
        <v>3129</v>
      </c>
      <c r="J1373" t="s">
        <v>3130</v>
      </c>
      <c r="K1373" t="s">
        <v>41</v>
      </c>
      <c r="L1373">
        <v>4</v>
      </c>
      <c r="M1373" t="s">
        <v>33</v>
      </c>
      <c r="N1373">
        <v>60000015461254</v>
      </c>
      <c r="O1373">
        <v>60000016462712</v>
      </c>
      <c r="P1373">
        <v>140236000000949</v>
      </c>
      <c r="R1373" t="s">
        <v>34</v>
      </c>
      <c r="S1373" t="s">
        <v>35</v>
      </c>
      <c r="T1373" t="s">
        <v>36</v>
      </c>
      <c r="W1373" t="s">
        <v>37</v>
      </c>
      <c r="AC1373" t="s">
        <v>3131</v>
      </c>
      <c r="AD1373" t="s">
        <v>1446</v>
      </c>
      <c r="AE1373" s="14" t="str">
        <f t="shared" si="1542"/>
        <v>Utilizei o VA e conversei sobre o consenso falando sobre a utilização de Kaletra como IP preferencial. Ele sempre demonstrou ter muita experiência com Kaletra e gostar muito, mas agora atende poucos novos.</v>
      </c>
      <c r="AF1373" s="14" t="str">
        <f t="shared" si="1552"/>
        <v>Utilizei o VA e conversei sobre o consenso falando sobre a utilização de Kaletra como IP preferencial. Ele sempre demonstrou ter muita experiência com Kaletra e gostar muito, mas agora atende poucos novos.</v>
      </c>
      <c r="AG1373" s="14">
        <f t="shared" si="1553"/>
        <v>1</v>
      </c>
      <c r="AH1373" s="14">
        <f t="shared" ref="AH1373:AL1373" si="1572">IFERROR(FIND("#",$AF1373,AG1373+1),LEN($AF1373)+1)</f>
        <v>206</v>
      </c>
      <c r="AI1373" s="14">
        <f t="shared" si="1572"/>
        <v>206</v>
      </c>
      <c r="AJ1373" s="14">
        <f t="shared" si="1572"/>
        <v>206</v>
      </c>
      <c r="AK1373" s="14">
        <f t="shared" si="1572"/>
        <v>206</v>
      </c>
      <c r="AL1373" s="14">
        <f t="shared" si="1572"/>
        <v>206</v>
      </c>
      <c r="AM1373" s="14" t="str">
        <f t="shared" si="1501"/>
        <v>Utilizei o VA e conversei sobre o consenso falando sobre a utilização de Kaletra como IP preferencial. Ele sempre demonstrou ter muita experiência com Kaletra e gostar muito, mas agora atende poucos novos.</v>
      </c>
      <c r="AN1373" s="14" t="str">
        <f t="shared" si="1502"/>
        <v/>
      </c>
      <c r="AO1373" s="14" t="str">
        <f t="shared" si="1503"/>
        <v/>
      </c>
      <c r="AP1373" s="14" t="str">
        <f t="shared" si="1504"/>
        <v/>
      </c>
      <c r="AQ1373" s="14" t="str">
        <f t="shared" si="1505"/>
        <v/>
      </c>
      <c r="AR1373" s="14" t="str">
        <f t="shared" si="1506"/>
        <v/>
      </c>
    </row>
    <row r="1374" spans="1:44" x14ac:dyDescent="0.25">
      <c r="A1374">
        <v>1</v>
      </c>
      <c r="B1374" t="s">
        <v>28</v>
      </c>
      <c r="C1374">
        <v>392106</v>
      </c>
      <c r="D1374" s="40">
        <v>41386.604166666701</v>
      </c>
      <c r="E1374" s="40">
        <v>41388.603472222203</v>
      </c>
      <c r="F1374" s="40">
        <v>41388.655555555597</v>
      </c>
      <c r="G1374" t="s">
        <v>29</v>
      </c>
      <c r="H1374">
        <v>60000017964036</v>
      </c>
      <c r="I1374" t="s">
        <v>3132</v>
      </c>
      <c r="J1374" t="s">
        <v>3133</v>
      </c>
      <c r="K1374" t="s">
        <v>41</v>
      </c>
      <c r="L1374">
        <v>6</v>
      </c>
      <c r="M1374" t="s">
        <v>33</v>
      </c>
      <c r="N1374">
        <v>60000015461254</v>
      </c>
      <c r="O1374">
        <v>60000016462712</v>
      </c>
      <c r="P1374">
        <v>140236000000921</v>
      </c>
      <c r="R1374" t="s">
        <v>34</v>
      </c>
      <c r="S1374" t="s">
        <v>35</v>
      </c>
      <c r="T1374" t="s">
        <v>36</v>
      </c>
      <c r="W1374" t="s">
        <v>37</v>
      </c>
      <c r="AC1374" t="s">
        <v>3134</v>
      </c>
      <c r="AD1374" t="s">
        <v>1437</v>
      </c>
      <c r="AE1374" s="14" t="str">
        <f t="shared" si="1542"/>
        <v>#obj Dr Cláudio falou que na prática não vê problemas no uso do ATV junto ao TDF, exceto que o paciente já tenha uma tendência a problemas renais.</v>
      </c>
      <c r="AF1374" s="14" t="str">
        <f t="shared" si="1552"/>
        <v>#obj Dr Cláudio falou que na prática não vê problemas no uso do ATV junto ao TDF, exceto que o paciente já tenha uma tendência a problemas renais.</v>
      </c>
      <c r="AG1374" s="14">
        <f t="shared" si="1553"/>
        <v>1</v>
      </c>
      <c r="AH1374" s="14">
        <f t="shared" ref="AH1374:AL1374" si="1573">IFERROR(FIND("#",$AF1374,AG1374+1),LEN($AF1374)+1)</f>
        <v>147</v>
      </c>
      <c r="AI1374" s="14">
        <f t="shared" si="1573"/>
        <v>147</v>
      </c>
      <c r="AJ1374" s="14">
        <f t="shared" si="1573"/>
        <v>147</v>
      </c>
      <c r="AK1374" s="14">
        <f t="shared" si="1573"/>
        <v>147</v>
      </c>
      <c r="AL1374" s="14">
        <f t="shared" si="1573"/>
        <v>147</v>
      </c>
      <c r="AM1374" s="14" t="str">
        <f t="shared" ref="AM1374:AM1437" si="1574">MID($AF1374,AG1374,IF(AG1374=1,AH1374,(AH1374-AG1374)))</f>
        <v>#obj Dr Cláudio falou que na prática não vê problemas no uso do ATV junto ao TDF, exceto que o paciente já tenha uma tendência a problemas renais.</v>
      </c>
      <c r="AN1374" s="14" t="str">
        <f t="shared" ref="AN1374:AN1437" si="1575">IF(AH1374=AI1374,"",MID($AF1374,AH1374,AI1374-AH1374))</f>
        <v/>
      </c>
      <c r="AO1374" s="14" t="str">
        <f t="shared" ref="AO1374:AO1437" si="1576">IF(AI1374=AJ1374,"",MID($AF1374,AI1374,AJ1374-AI1374))</f>
        <v/>
      </c>
      <c r="AP1374" s="14" t="str">
        <f t="shared" ref="AP1374:AP1437" si="1577">IF(AJ1374=AK1374,"",MID($AF1374,AJ1374,AK1374-AJ1374))</f>
        <v/>
      </c>
      <c r="AQ1374" s="14" t="str">
        <f t="shared" ref="AQ1374:AQ1437" si="1578">IF(AK1374=AL1374,"",MID($AF1374,AK1374,AL1374-AK1374))</f>
        <v/>
      </c>
      <c r="AR1374" s="14" t="str">
        <f t="shared" ref="AR1374:AR1437" si="1579">IF(AL1374=AK1374,"",MID($AF1374,AL1374,LEN(AF1374)-AL1374))</f>
        <v/>
      </c>
    </row>
    <row r="1375" spans="1:44" x14ac:dyDescent="0.25">
      <c r="A1375">
        <v>1</v>
      </c>
      <c r="B1375" t="s">
        <v>28</v>
      </c>
      <c r="C1375">
        <v>392106</v>
      </c>
      <c r="D1375" s="40">
        <v>41386.5625</v>
      </c>
      <c r="E1375" s="40">
        <v>41388.721527777801</v>
      </c>
      <c r="F1375" s="40">
        <v>41389.497222222199</v>
      </c>
      <c r="G1375" t="s">
        <v>29</v>
      </c>
      <c r="H1375">
        <v>60000017963276</v>
      </c>
      <c r="I1375" t="s">
        <v>3135</v>
      </c>
      <c r="J1375" t="s">
        <v>3136</v>
      </c>
      <c r="K1375" t="s">
        <v>238</v>
      </c>
      <c r="L1375">
        <v>3</v>
      </c>
      <c r="M1375" t="s">
        <v>33</v>
      </c>
      <c r="N1375">
        <v>60000015461254</v>
      </c>
      <c r="O1375">
        <v>60000016462712</v>
      </c>
      <c r="P1375">
        <v>140236000000942</v>
      </c>
      <c r="R1375" t="s">
        <v>34</v>
      </c>
      <c r="S1375" t="s">
        <v>35</v>
      </c>
      <c r="T1375" t="s">
        <v>36</v>
      </c>
      <c r="W1375" t="s">
        <v>176</v>
      </c>
      <c r="AC1375" t="s">
        <v>3137</v>
      </c>
      <c r="AD1375" t="s">
        <v>1437</v>
      </c>
      <c r="AE1375" s="14" t="str">
        <f t="shared" si="1542"/>
        <v>#mp abordei a questão de sexo na adolescência e a importância da boa adesão dos pacientes para a proteção do parceiro. Dr Sérgio concordou e disse que esse é um fator fundamental para uma tentativa de controle da dõença.</v>
      </c>
      <c r="AF1375" s="14" t="str">
        <f t="shared" si="1552"/>
        <v>#mp abordei a questão de sexo na adolescência e a importância da boa adesão dos pacientes para a proteção do parceiro. Dr Sérgio concordou e disse que esse é um fator fundamental para uma tentativa de controle da dõença.</v>
      </c>
      <c r="AG1375" s="14">
        <f t="shared" si="1553"/>
        <v>1</v>
      </c>
      <c r="AH1375" s="14">
        <f t="shared" ref="AH1375:AL1375" si="1580">IFERROR(FIND("#",$AF1375,AG1375+1),LEN($AF1375)+1)</f>
        <v>221</v>
      </c>
      <c r="AI1375" s="14">
        <f t="shared" si="1580"/>
        <v>221</v>
      </c>
      <c r="AJ1375" s="14">
        <f t="shared" si="1580"/>
        <v>221</v>
      </c>
      <c r="AK1375" s="14">
        <f t="shared" si="1580"/>
        <v>221</v>
      </c>
      <c r="AL1375" s="14">
        <f t="shared" si="1580"/>
        <v>221</v>
      </c>
      <c r="AM1375" s="14" t="str">
        <f t="shared" si="1574"/>
        <v>#mp abordei a questão de sexo na adolescência e a importância da boa adesão dos pacientes para a proteção do parceiro. Dr Sérgio concordou e disse que esse é um fator fundamental para uma tentativa de controle da dõença.</v>
      </c>
      <c r="AN1375" s="14" t="str">
        <f t="shared" si="1575"/>
        <v/>
      </c>
      <c r="AO1375" s="14" t="str">
        <f t="shared" si="1576"/>
        <v/>
      </c>
      <c r="AP1375" s="14" t="str">
        <f t="shared" si="1577"/>
        <v/>
      </c>
      <c r="AQ1375" s="14" t="str">
        <f t="shared" si="1578"/>
        <v/>
      </c>
      <c r="AR1375" s="14" t="str">
        <f t="shared" si="1579"/>
        <v/>
      </c>
    </row>
    <row r="1376" spans="1:44" x14ac:dyDescent="0.25">
      <c r="A1376">
        <v>1</v>
      </c>
      <c r="B1376" t="s">
        <v>28</v>
      </c>
      <c r="C1376">
        <v>392106</v>
      </c>
      <c r="D1376" s="40">
        <v>41386.416666666701</v>
      </c>
      <c r="E1376" s="40">
        <v>41388.71875</v>
      </c>
      <c r="F1376" s="40">
        <v>41389.497222222199</v>
      </c>
      <c r="G1376" t="s">
        <v>29</v>
      </c>
      <c r="H1376">
        <v>60000017970288</v>
      </c>
      <c r="I1376" t="s">
        <v>807</v>
      </c>
      <c r="J1376" t="s">
        <v>808</v>
      </c>
      <c r="K1376" t="s">
        <v>41</v>
      </c>
      <c r="L1376">
        <v>6</v>
      </c>
      <c r="M1376" t="s">
        <v>33</v>
      </c>
      <c r="N1376">
        <v>60000015461254</v>
      </c>
      <c r="O1376">
        <v>60000016462712</v>
      </c>
      <c r="P1376">
        <v>140236000000935</v>
      </c>
      <c r="R1376" t="s">
        <v>34</v>
      </c>
      <c r="S1376" t="s">
        <v>35</v>
      </c>
      <c r="T1376" t="s">
        <v>36</v>
      </c>
      <c r="W1376" t="s">
        <v>37</v>
      </c>
      <c r="AC1376" t="s">
        <v>3138</v>
      </c>
      <c r="AD1376" t="s">
        <v>1437</v>
      </c>
      <c r="AE1376" s="14" t="str">
        <f t="shared" si="1542"/>
        <v>Retomar o assunto a respeito do tratamento com o novo corte de CD4 e em casais sorodiscordantes , buscando entender melhor sua decisão nesses casos.#obj. Dr Myriam acredita que todo tratamento precoce precisa de uma boa adesão, mas ela não acredita que os pacientes estão prontos para isso, principalmente com as drogas que temos disponíveis no Brasil.</v>
      </c>
      <c r="AF1376" s="14" t="str">
        <f t="shared" si="1552"/>
        <v>Retomar o assunto a respeito do tratamento com o novo corte de CD4 e em casais sorodiscordantes , buscando entender melhor sua decisão nesses casos.#obj. Dr Myriam acredita que todo tratamento precoce precisa de uma boa adesão, mas ela não acredita que os pacientes estão prontos para isso, principalmente com as drogas que temos disponíveis no Brasil.</v>
      </c>
      <c r="AG1376" s="14">
        <f t="shared" si="1553"/>
        <v>149</v>
      </c>
      <c r="AH1376" s="14">
        <f t="shared" ref="AH1376:AL1376" si="1581">IFERROR(FIND("#",$AF1376,AG1376+1),LEN($AF1376)+1)</f>
        <v>353</v>
      </c>
      <c r="AI1376" s="14">
        <f t="shared" si="1581"/>
        <v>353</v>
      </c>
      <c r="AJ1376" s="14">
        <f t="shared" si="1581"/>
        <v>353</v>
      </c>
      <c r="AK1376" s="14">
        <f t="shared" si="1581"/>
        <v>353</v>
      </c>
      <c r="AL1376" s="14">
        <f t="shared" si="1581"/>
        <v>353</v>
      </c>
      <c r="AM1376" s="14" t="str">
        <f t="shared" si="1574"/>
        <v>#obj. Dr Myriam acredita que todo tratamento precoce precisa de uma boa adesão, mas ela não acredita que os pacientes estão prontos para isso, principalmente com as drogas que temos disponíveis no Brasil.</v>
      </c>
      <c r="AN1376" s="14" t="str">
        <f t="shared" si="1575"/>
        <v/>
      </c>
      <c r="AO1376" s="14" t="str">
        <f t="shared" si="1576"/>
        <v/>
      </c>
      <c r="AP1376" s="14" t="str">
        <f t="shared" si="1577"/>
        <v/>
      </c>
      <c r="AQ1376" s="14" t="str">
        <f t="shared" si="1578"/>
        <v/>
      </c>
      <c r="AR1376" s="14" t="str">
        <f t="shared" si="1579"/>
        <v/>
      </c>
    </row>
    <row r="1377" spans="1:44" x14ac:dyDescent="0.25">
      <c r="A1377">
        <v>1</v>
      </c>
      <c r="B1377" t="s">
        <v>28</v>
      </c>
      <c r="C1377">
        <v>392106</v>
      </c>
      <c r="D1377" s="40">
        <v>41386.375</v>
      </c>
      <c r="E1377" s="40">
        <v>41388.716666666704</v>
      </c>
      <c r="F1377" s="40">
        <v>41389.497222222199</v>
      </c>
      <c r="G1377" t="s">
        <v>29</v>
      </c>
      <c r="H1377">
        <v>60000017970284</v>
      </c>
      <c r="I1377" t="s">
        <v>846</v>
      </c>
      <c r="J1377" t="s">
        <v>847</v>
      </c>
      <c r="K1377" t="s">
        <v>41</v>
      </c>
      <c r="L1377">
        <v>6</v>
      </c>
      <c r="M1377" t="s">
        <v>33</v>
      </c>
      <c r="N1377">
        <v>60000015461254</v>
      </c>
      <c r="O1377">
        <v>60000016462712</v>
      </c>
      <c r="P1377">
        <v>140236000000928</v>
      </c>
      <c r="R1377" t="s">
        <v>34</v>
      </c>
      <c r="S1377" t="s">
        <v>35</v>
      </c>
      <c r="T1377" t="s">
        <v>36</v>
      </c>
      <c r="W1377" t="s">
        <v>37</v>
      </c>
      <c r="AC1377" t="s">
        <v>3139</v>
      </c>
      <c r="AD1377" t="s">
        <v>1437</v>
      </c>
      <c r="AE1377" s="14" t="str">
        <f t="shared" si="1542"/>
        <v>Resgatar os benefícios de Kaletra como coformulação e a flexibilidade posológica e posicionar Kaletra como uma droga de boa adesão.Resgatei os benefícios de Kaletra falei sobre adesão, assunto que muito interessa ao Dr Cláudio, principalmente devido ao novo corte de CD4.</v>
      </c>
      <c r="AF1377" s="14" t="str">
        <f t="shared" si="1552"/>
        <v>Resgatar os benefícios de Kaletra como coformulação e a flexibilidade posológica e posicionar Kaletra como uma droga de boa adesão.Resgatei os benefícios de Kaletra falei sobre adesão, assunto que muito interessa ao Dr Cláudio, principalmente devido ao novo corte de CD4.</v>
      </c>
      <c r="AG1377" s="14">
        <f t="shared" si="1553"/>
        <v>1</v>
      </c>
      <c r="AH1377" s="14">
        <f t="shared" ref="AH1377:AL1377" si="1582">IFERROR(FIND("#",$AF1377,AG1377+1),LEN($AF1377)+1)</f>
        <v>272</v>
      </c>
      <c r="AI1377" s="14">
        <f t="shared" si="1582"/>
        <v>272</v>
      </c>
      <c r="AJ1377" s="14">
        <f t="shared" si="1582"/>
        <v>272</v>
      </c>
      <c r="AK1377" s="14">
        <f t="shared" si="1582"/>
        <v>272</v>
      </c>
      <c r="AL1377" s="14">
        <f t="shared" si="1582"/>
        <v>272</v>
      </c>
      <c r="AM1377" s="14" t="str">
        <f t="shared" si="1574"/>
        <v>Resgatar os benefícios de Kaletra como coformulação e a flexibilidade posológica e posicionar Kaletra como uma droga de boa adesão.Resgatei os benefícios de Kaletra falei sobre adesão, assunto que muito interessa ao Dr Cláudio, principalmente devido ao novo corte de CD4.</v>
      </c>
      <c r="AN1377" s="14" t="str">
        <f t="shared" si="1575"/>
        <v/>
      </c>
      <c r="AO1377" s="14" t="str">
        <f t="shared" si="1576"/>
        <v/>
      </c>
      <c r="AP1377" s="14" t="str">
        <f t="shared" si="1577"/>
        <v/>
      </c>
      <c r="AQ1377" s="14" t="str">
        <f t="shared" si="1578"/>
        <v/>
      </c>
      <c r="AR1377" s="14" t="str">
        <f t="shared" si="1579"/>
        <v/>
      </c>
    </row>
    <row r="1378" spans="1:44" x14ac:dyDescent="0.25">
      <c r="A1378">
        <v>1</v>
      </c>
      <c r="B1378" t="s">
        <v>28</v>
      </c>
      <c r="C1378">
        <v>392106</v>
      </c>
      <c r="D1378" s="40">
        <v>41386.333333333299</v>
      </c>
      <c r="E1378" s="40">
        <v>41388.5847222222</v>
      </c>
      <c r="F1378" s="40">
        <v>41388.545833333301</v>
      </c>
      <c r="G1378" t="s">
        <v>29</v>
      </c>
      <c r="H1378">
        <v>60000017970280</v>
      </c>
      <c r="I1378" t="s">
        <v>3072</v>
      </c>
      <c r="J1378" t="s">
        <v>3073</v>
      </c>
      <c r="K1378" t="s">
        <v>41</v>
      </c>
      <c r="L1378">
        <v>6</v>
      </c>
      <c r="M1378" t="s">
        <v>33</v>
      </c>
      <c r="N1378">
        <v>60000015461254</v>
      </c>
      <c r="O1378">
        <v>60000016462712</v>
      </c>
      <c r="P1378">
        <v>140236000000910</v>
      </c>
      <c r="R1378" t="s">
        <v>34</v>
      </c>
      <c r="S1378" t="s">
        <v>35</v>
      </c>
      <c r="T1378" t="s">
        <v>36</v>
      </c>
      <c r="W1378" t="s">
        <v>37</v>
      </c>
      <c r="AC1378" t="s">
        <v>3140</v>
      </c>
      <c r="AD1378" t="s">
        <v>1446</v>
      </c>
      <c r="AE1378" s="14" t="str">
        <f t="shared" si="1542"/>
        <v>#mp Dr Lia disse que o assunto abordado é muito pertinente e muito polêmico, mas estava interessada em ler a opinião do Dr Estevão a respeito desse material.</v>
      </c>
      <c r="AF1378" s="14" t="str">
        <f t="shared" si="1552"/>
        <v>#mp Dr Lia disse que o assunto abordado é muito pertinente e muito polêmico, mas estava interessada em ler a opinião do Dr Estevão a respeito desse material.</v>
      </c>
      <c r="AG1378" s="14">
        <f t="shared" si="1553"/>
        <v>1</v>
      </c>
      <c r="AH1378" s="14">
        <f t="shared" ref="AH1378:AL1378" si="1583">IFERROR(FIND("#",$AF1378,AG1378+1),LEN($AF1378)+1)</f>
        <v>158</v>
      </c>
      <c r="AI1378" s="14">
        <f t="shared" si="1583"/>
        <v>158</v>
      </c>
      <c r="AJ1378" s="14">
        <f t="shared" si="1583"/>
        <v>158</v>
      </c>
      <c r="AK1378" s="14">
        <f t="shared" si="1583"/>
        <v>158</v>
      </c>
      <c r="AL1378" s="14">
        <f t="shared" si="1583"/>
        <v>158</v>
      </c>
      <c r="AM1378" s="14" t="str">
        <f t="shared" si="1574"/>
        <v>#mp Dr Lia disse que o assunto abordado é muito pertinente e muito polêmico, mas estava interessada em ler a opinião do Dr Estevão a respeito desse material.</v>
      </c>
      <c r="AN1378" s="14" t="str">
        <f t="shared" si="1575"/>
        <v/>
      </c>
      <c r="AO1378" s="14" t="str">
        <f t="shared" si="1576"/>
        <v/>
      </c>
      <c r="AP1378" s="14" t="str">
        <f t="shared" si="1577"/>
        <v/>
      </c>
      <c r="AQ1378" s="14" t="str">
        <f t="shared" si="1578"/>
        <v/>
      </c>
      <c r="AR1378" s="14" t="str">
        <f t="shared" si="1579"/>
        <v/>
      </c>
    </row>
    <row r="1379" spans="1:44" x14ac:dyDescent="0.25">
      <c r="A1379">
        <v>1</v>
      </c>
      <c r="B1379" t="s">
        <v>28</v>
      </c>
      <c r="C1379">
        <v>392106</v>
      </c>
      <c r="D1379" s="40">
        <v>41381.6875</v>
      </c>
      <c r="E1379" s="40">
        <v>41382.890277777798</v>
      </c>
      <c r="F1379" s="40">
        <v>41382.859722222202</v>
      </c>
      <c r="G1379" t="s">
        <v>29</v>
      </c>
      <c r="H1379">
        <v>60000012357283</v>
      </c>
      <c r="I1379" t="s">
        <v>3141</v>
      </c>
      <c r="J1379" t="s">
        <v>3142</v>
      </c>
      <c r="K1379" t="s">
        <v>32</v>
      </c>
      <c r="L1379">
        <v>4</v>
      </c>
      <c r="M1379" t="s">
        <v>33</v>
      </c>
      <c r="N1379">
        <v>60000015461254</v>
      </c>
      <c r="O1379">
        <v>60000016462712</v>
      </c>
      <c r="P1379">
        <v>140236000000898</v>
      </c>
      <c r="R1379" t="s">
        <v>34</v>
      </c>
      <c r="S1379" t="s">
        <v>35</v>
      </c>
      <c r="T1379" t="s">
        <v>36</v>
      </c>
      <c r="W1379" t="s">
        <v>37</v>
      </c>
      <c r="AC1379" t="s">
        <v>3143</v>
      </c>
      <c r="AD1379" t="s">
        <v>1446</v>
      </c>
      <c r="AE1379" s="14" t="str">
        <f t="shared" si="1542"/>
        <v>Compreender melhor sua posição diante das novas mudanças no consenso e sua preferências na TARV.</v>
      </c>
      <c r="AF1379" s="14" t="str">
        <f t="shared" si="1552"/>
        <v>Compreender melhor sua posição diante das novas mudanças no consenso e sua preferências na TARV.</v>
      </c>
      <c r="AG1379" s="14">
        <f t="shared" si="1553"/>
        <v>1</v>
      </c>
      <c r="AH1379" s="14">
        <f t="shared" ref="AH1379:AL1379" si="1584">IFERROR(FIND("#",$AF1379,AG1379+1),LEN($AF1379)+1)</f>
        <v>97</v>
      </c>
      <c r="AI1379" s="14">
        <f t="shared" si="1584"/>
        <v>97</v>
      </c>
      <c r="AJ1379" s="14">
        <f t="shared" si="1584"/>
        <v>97</v>
      </c>
      <c r="AK1379" s="14">
        <f t="shared" si="1584"/>
        <v>97</v>
      </c>
      <c r="AL1379" s="14">
        <f t="shared" si="1584"/>
        <v>97</v>
      </c>
      <c r="AM1379" s="14" t="str">
        <f t="shared" si="1574"/>
        <v>Compreender melhor sua posição diante das novas mudanças no consenso e sua preferências na TARV.</v>
      </c>
      <c r="AN1379" s="14" t="str">
        <f t="shared" si="1575"/>
        <v/>
      </c>
      <c r="AO1379" s="14" t="str">
        <f t="shared" si="1576"/>
        <v/>
      </c>
      <c r="AP1379" s="14" t="str">
        <f t="shared" si="1577"/>
        <v/>
      </c>
      <c r="AQ1379" s="14" t="str">
        <f t="shared" si="1578"/>
        <v/>
      </c>
      <c r="AR1379" s="14" t="str">
        <f t="shared" si="1579"/>
        <v/>
      </c>
    </row>
    <row r="1380" spans="1:44" x14ac:dyDescent="0.25">
      <c r="A1380">
        <v>1</v>
      </c>
      <c r="B1380" t="s">
        <v>28</v>
      </c>
      <c r="C1380">
        <v>392106</v>
      </c>
      <c r="D1380" s="40">
        <v>41381.645833333299</v>
      </c>
      <c r="E1380" s="40">
        <v>41382.887499999997</v>
      </c>
      <c r="F1380" s="40">
        <v>41382.847916666702</v>
      </c>
      <c r="G1380" t="s">
        <v>29</v>
      </c>
      <c r="H1380">
        <v>60000012504607</v>
      </c>
      <c r="I1380" t="s">
        <v>3144</v>
      </c>
      <c r="J1380" t="s">
        <v>3145</v>
      </c>
      <c r="K1380" t="s">
        <v>41</v>
      </c>
      <c r="M1380" t="s">
        <v>33</v>
      </c>
      <c r="N1380">
        <v>60000015461254</v>
      </c>
      <c r="O1380">
        <v>60000016462712</v>
      </c>
      <c r="P1380">
        <v>140236000000889</v>
      </c>
      <c r="R1380" t="s">
        <v>34</v>
      </c>
      <c r="S1380" t="s">
        <v>35</v>
      </c>
      <c r="T1380" t="s">
        <v>36</v>
      </c>
      <c r="W1380" t="s">
        <v>37</v>
      </c>
      <c r="AC1380" t="s">
        <v>3146</v>
      </c>
      <c r="AD1380" t="s">
        <v>1446</v>
      </c>
      <c r="AE1380" s="14" t="str">
        <f t="shared" si="1542"/>
        <v>Médica acredita que os estudos que embasam o consenso são bastante relevantes, mas sem a prática clínica fica difícil concluir o que de fato será melhor.</v>
      </c>
      <c r="AF1380" s="14" t="str">
        <f t="shared" si="1552"/>
        <v>Médica acredita que os estudos que embasam o consenso são bastante relevantes, mas sem a prática clínica fica difícil concluir o que de fato será melhor.</v>
      </c>
      <c r="AG1380" s="14">
        <f t="shared" si="1553"/>
        <v>1</v>
      </c>
      <c r="AH1380" s="14">
        <f t="shared" ref="AH1380:AL1380" si="1585">IFERROR(FIND("#",$AF1380,AG1380+1),LEN($AF1380)+1)</f>
        <v>154</v>
      </c>
      <c r="AI1380" s="14">
        <f t="shared" si="1585"/>
        <v>154</v>
      </c>
      <c r="AJ1380" s="14">
        <f t="shared" si="1585"/>
        <v>154</v>
      </c>
      <c r="AK1380" s="14">
        <f t="shared" si="1585"/>
        <v>154</v>
      </c>
      <c r="AL1380" s="14">
        <f t="shared" si="1585"/>
        <v>154</v>
      </c>
      <c r="AM1380" s="14" t="str">
        <f t="shared" si="1574"/>
        <v>Médica acredita que os estudos que embasam o consenso são bastante relevantes, mas sem a prática clínica fica difícil concluir o que de fato será melhor.</v>
      </c>
      <c r="AN1380" s="14" t="str">
        <f t="shared" si="1575"/>
        <v/>
      </c>
      <c r="AO1380" s="14" t="str">
        <f t="shared" si="1576"/>
        <v/>
      </c>
      <c r="AP1380" s="14" t="str">
        <f t="shared" si="1577"/>
        <v/>
      </c>
      <c r="AQ1380" s="14" t="str">
        <f t="shared" si="1578"/>
        <v/>
      </c>
      <c r="AR1380" s="14" t="str">
        <f t="shared" si="1579"/>
        <v/>
      </c>
    </row>
    <row r="1381" spans="1:44" x14ac:dyDescent="0.25">
      <c r="A1381">
        <v>1</v>
      </c>
      <c r="B1381" t="s">
        <v>28</v>
      </c>
      <c r="C1381">
        <v>392106</v>
      </c>
      <c r="D1381" s="40">
        <v>41381.604166666701</v>
      </c>
      <c r="E1381" s="40">
        <v>41382.877777777801</v>
      </c>
      <c r="F1381" s="40">
        <v>41382.837500000001</v>
      </c>
      <c r="G1381" t="s">
        <v>29</v>
      </c>
      <c r="H1381">
        <v>60000012307623</v>
      </c>
      <c r="I1381" t="s">
        <v>3147</v>
      </c>
      <c r="J1381" t="s">
        <v>3148</v>
      </c>
      <c r="K1381" t="s">
        <v>41</v>
      </c>
      <c r="L1381">
        <v>3</v>
      </c>
      <c r="M1381" t="s">
        <v>33</v>
      </c>
      <c r="N1381">
        <v>60000015461254</v>
      </c>
      <c r="O1381">
        <v>60000016462712</v>
      </c>
      <c r="P1381">
        <v>140236000000861</v>
      </c>
      <c r="R1381" t="s">
        <v>34</v>
      </c>
      <c r="S1381" t="s">
        <v>35</v>
      </c>
      <c r="T1381" t="s">
        <v>36</v>
      </c>
      <c r="W1381" t="s">
        <v>37</v>
      </c>
      <c r="AC1381" t="s">
        <v>3149</v>
      </c>
      <c r="AD1381" t="s">
        <v>1446</v>
      </c>
      <c r="AE1381" s="14" t="str">
        <f t="shared" si="1542"/>
        <v>#MP médica comentou sobre o quanto a epidemia está longe de ser controlada e acredita que tratar os pacientes precocemente é uma ótima forma de controle, mas ela também teme a adesão.</v>
      </c>
      <c r="AF1381" s="14" t="str">
        <f t="shared" si="1552"/>
        <v>#MP médica comentou sobre o quanto a epidemia está longe de ser controlada e acredita que tratar os pacientes precocemente é uma ótima forma de controle, mas ela também teme a adesão.</v>
      </c>
      <c r="AG1381" s="14">
        <f t="shared" si="1553"/>
        <v>1</v>
      </c>
      <c r="AH1381" s="14">
        <f t="shared" ref="AH1381:AL1381" si="1586">IFERROR(FIND("#",$AF1381,AG1381+1),LEN($AF1381)+1)</f>
        <v>184</v>
      </c>
      <c r="AI1381" s="14">
        <f t="shared" si="1586"/>
        <v>184</v>
      </c>
      <c r="AJ1381" s="14">
        <f t="shared" si="1586"/>
        <v>184</v>
      </c>
      <c r="AK1381" s="14">
        <f t="shared" si="1586"/>
        <v>184</v>
      </c>
      <c r="AL1381" s="14">
        <f t="shared" si="1586"/>
        <v>184</v>
      </c>
      <c r="AM1381" s="14" t="str">
        <f t="shared" si="1574"/>
        <v>#MP médica comentou sobre o quanto a epidemia está longe de ser controlada e acredita que tratar os pacientes precocemente é uma ótima forma de controle, mas ela também teme a adesão.</v>
      </c>
      <c r="AN1381" s="14" t="str">
        <f t="shared" si="1575"/>
        <v/>
      </c>
      <c r="AO1381" s="14" t="str">
        <f t="shared" si="1576"/>
        <v/>
      </c>
      <c r="AP1381" s="14" t="str">
        <f t="shared" si="1577"/>
        <v/>
      </c>
      <c r="AQ1381" s="14" t="str">
        <f t="shared" si="1578"/>
        <v/>
      </c>
      <c r="AR1381" s="14" t="str">
        <f t="shared" si="1579"/>
        <v/>
      </c>
    </row>
    <row r="1382" spans="1:44" x14ac:dyDescent="0.25">
      <c r="A1382">
        <v>1</v>
      </c>
      <c r="B1382" t="s">
        <v>28</v>
      </c>
      <c r="C1382">
        <v>392106</v>
      </c>
      <c r="D1382" s="40">
        <v>41381.5</v>
      </c>
      <c r="E1382" s="40">
        <v>41382.8840277778</v>
      </c>
      <c r="F1382" s="40">
        <v>41382.847916666702</v>
      </c>
      <c r="G1382" t="s">
        <v>29</v>
      </c>
      <c r="H1382">
        <v>60000012526003</v>
      </c>
      <c r="I1382" t="s">
        <v>857</v>
      </c>
      <c r="J1382" t="s">
        <v>858</v>
      </c>
      <c r="K1382" t="s">
        <v>859</v>
      </c>
      <c r="L1382">
        <v>4</v>
      </c>
      <c r="M1382" t="s">
        <v>33</v>
      </c>
      <c r="N1382">
        <v>60000015461254</v>
      </c>
      <c r="O1382">
        <v>60000016462712</v>
      </c>
      <c r="P1382">
        <v>140236000000882</v>
      </c>
      <c r="R1382" t="s">
        <v>34</v>
      </c>
      <c r="S1382" t="s">
        <v>35</v>
      </c>
      <c r="T1382" t="s">
        <v>36</v>
      </c>
      <c r="W1382" t="s">
        <v>37</v>
      </c>
      <c r="AC1382" t="s">
        <v>3150</v>
      </c>
      <c r="AD1382" t="s">
        <v>1446</v>
      </c>
      <c r="AE1382" s="14" t="str">
        <f t="shared" si="1542"/>
        <v>#MP médico comentou que sempre prefere seguir o consenso e disse que tem tratado pacientes com cd4 de 500 e casais, embora nem sempre o paciente queira.Retomar o assunto sobre o novo corte de CD4, e questionar sua experiência, tentando extrair sua verdadeira opinião, já que seu perfil é sempre muito reservado.</v>
      </c>
      <c r="AF1382" s="14" t="str">
        <f t="shared" si="1552"/>
        <v>#MP médico comentou que sempre prefere seguir o consenso e disse que tem tratado pacientes com cd4 de 500 e casais, embora nem sempre o paciente queira.Retomar o assunto sobre o novo corte de CD4, e questionar sua experiência, tentando extrair sua verdadeira opinião, já que seu perfil é sempre muito reservado.</v>
      </c>
      <c r="AG1382" s="14">
        <f t="shared" si="1553"/>
        <v>1</v>
      </c>
      <c r="AH1382" s="14">
        <f t="shared" ref="AH1382:AL1382" si="1587">IFERROR(FIND("#",$AF1382,AG1382+1),LEN($AF1382)+1)</f>
        <v>312</v>
      </c>
      <c r="AI1382" s="14">
        <f t="shared" si="1587"/>
        <v>312</v>
      </c>
      <c r="AJ1382" s="14">
        <f t="shared" si="1587"/>
        <v>312</v>
      </c>
      <c r="AK1382" s="14">
        <f t="shared" si="1587"/>
        <v>312</v>
      </c>
      <c r="AL1382" s="14">
        <f t="shared" si="1587"/>
        <v>312</v>
      </c>
      <c r="AM1382" s="14" t="str">
        <f t="shared" si="1574"/>
        <v>#MP médico comentou que sempre prefere seguir o consenso e disse que tem tratado pacientes com cd4 de 500 e casais, embora nem sempre o paciente queira.Retomar o assunto sobre o novo corte de CD4, e questionar sua experiência, tentando extrair sua verdadeira opinião, já que seu perfil é sempre muito reservado.</v>
      </c>
      <c r="AN1382" s="14" t="str">
        <f t="shared" si="1575"/>
        <v/>
      </c>
      <c r="AO1382" s="14" t="str">
        <f t="shared" si="1576"/>
        <v/>
      </c>
      <c r="AP1382" s="14" t="str">
        <f t="shared" si="1577"/>
        <v/>
      </c>
      <c r="AQ1382" s="14" t="str">
        <f t="shared" si="1578"/>
        <v/>
      </c>
      <c r="AR1382" s="14" t="str">
        <f t="shared" si="1579"/>
        <v/>
      </c>
    </row>
    <row r="1383" spans="1:44" x14ac:dyDescent="0.25">
      <c r="A1383">
        <v>1</v>
      </c>
      <c r="B1383" t="s">
        <v>28</v>
      </c>
      <c r="C1383">
        <v>392106</v>
      </c>
      <c r="D1383" s="40">
        <v>41381.458333333299</v>
      </c>
      <c r="E1383" s="40">
        <v>41382.881944444402</v>
      </c>
      <c r="F1383" s="40">
        <v>41382.847916666702</v>
      </c>
      <c r="G1383" t="s">
        <v>29</v>
      </c>
      <c r="H1383">
        <v>60000017963852</v>
      </c>
      <c r="I1383" t="s">
        <v>814</v>
      </c>
      <c r="J1383" t="s">
        <v>815</v>
      </c>
      <c r="K1383" t="s">
        <v>816</v>
      </c>
      <c r="L1383">
        <v>6</v>
      </c>
      <c r="M1383" t="s">
        <v>33</v>
      </c>
      <c r="N1383">
        <v>60000015461254</v>
      </c>
      <c r="O1383">
        <v>60000016462712</v>
      </c>
      <c r="P1383">
        <v>140236000000875</v>
      </c>
      <c r="R1383" t="s">
        <v>34</v>
      </c>
      <c r="S1383" t="s">
        <v>35</v>
      </c>
      <c r="T1383" t="s">
        <v>36</v>
      </c>
      <c r="W1383" t="s">
        <v>37</v>
      </c>
      <c r="AC1383" t="s">
        <v>3151</v>
      </c>
      <c r="AD1383" t="s">
        <v>1437</v>
      </c>
      <c r="AE1383" s="14" t="str">
        <f t="shared" si="1542"/>
        <v>#sol Dr Ivete solicitou material que fale sobre HAND pois quer estudar mais para embasar nosso projeto.Retomar o assunto HAND e sugerir a Dr Ivete uma ação para diagnosticar casos de HAND sendo principalmente os sintomáticos " leves" .</v>
      </c>
      <c r="AF1383" s="14" t="str">
        <f t="shared" si="1552"/>
        <v>#sol Dr Ivete solicitou material que fale sobre HAND pois quer estudar mais para embasar nosso projeto.Retomar o assunto HAND e sugerir a Dr Ivete uma ação para diagnosticar casos de HAND sendo principalmente os sintomáticos " leves" .</v>
      </c>
      <c r="AG1383" s="14">
        <f t="shared" si="1553"/>
        <v>1</v>
      </c>
      <c r="AH1383" s="14">
        <f t="shared" ref="AH1383:AL1383" si="1588">IFERROR(FIND("#",$AF1383,AG1383+1),LEN($AF1383)+1)</f>
        <v>236</v>
      </c>
      <c r="AI1383" s="14">
        <f t="shared" si="1588"/>
        <v>236</v>
      </c>
      <c r="AJ1383" s="14">
        <f t="shared" si="1588"/>
        <v>236</v>
      </c>
      <c r="AK1383" s="14">
        <f t="shared" si="1588"/>
        <v>236</v>
      </c>
      <c r="AL1383" s="14">
        <f t="shared" si="1588"/>
        <v>236</v>
      </c>
      <c r="AM1383" s="14" t="str">
        <f t="shared" si="1574"/>
        <v>#sol Dr Ivete solicitou material que fale sobre HAND pois quer estudar mais para embasar nosso projeto.Retomar o assunto HAND e sugerir a Dr Ivete uma ação para diagnosticar casos de HAND sendo principalmente os sintomáticos " leves" .</v>
      </c>
      <c r="AN1383" s="14" t="str">
        <f t="shared" si="1575"/>
        <v/>
      </c>
      <c r="AO1383" s="14" t="str">
        <f t="shared" si="1576"/>
        <v/>
      </c>
      <c r="AP1383" s="14" t="str">
        <f t="shared" si="1577"/>
        <v/>
      </c>
      <c r="AQ1383" s="14" t="str">
        <f t="shared" si="1578"/>
        <v/>
      </c>
      <c r="AR1383" s="14" t="str">
        <f t="shared" si="1579"/>
        <v/>
      </c>
    </row>
    <row r="1384" spans="1:44" x14ac:dyDescent="0.25">
      <c r="A1384">
        <v>1</v>
      </c>
      <c r="B1384" t="s">
        <v>28</v>
      </c>
      <c r="C1384">
        <v>392106</v>
      </c>
      <c r="D1384" s="40">
        <v>41381.395833333299</v>
      </c>
      <c r="E1384" s="40">
        <v>41382.879166666702</v>
      </c>
      <c r="F1384" s="40">
        <v>41382.847916666702</v>
      </c>
      <c r="G1384" t="s">
        <v>29</v>
      </c>
      <c r="H1384">
        <v>60000012421491</v>
      </c>
      <c r="I1384" t="s">
        <v>837</v>
      </c>
      <c r="J1384" t="s">
        <v>838</v>
      </c>
      <c r="K1384" t="s">
        <v>41</v>
      </c>
      <c r="L1384">
        <v>4</v>
      </c>
      <c r="M1384" t="s">
        <v>33</v>
      </c>
      <c r="N1384">
        <v>60000015461254</v>
      </c>
      <c r="O1384">
        <v>60000016462712</v>
      </c>
      <c r="P1384">
        <v>140236000000868</v>
      </c>
      <c r="R1384" t="s">
        <v>34</v>
      </c>
      <c r="S1384" t="s">
        <v>35</v>
      </c>
      <c r="T1384" t="s">
        <v>36</v>
      </c>
      <c r="W1384" t="s">
        <v>37</v>
      </c>
      <c r="AC1384" t="s">
        <v>3152</v>
      </c>
      <c r="AD1384" t="s">
        <v>1446</v>
      </c>
      <c r="AE1384" s="14" t="str">
        <f t="shared" si="1542"/>
        <v>Ratificar os benefícios de Kaletra como coformulação, e a não interação medicamentosa com inibidos da bomba de prótons. Posicionando frente o ATV.</v>
      </c>
      <c r="AF1384" s="14" t="str">
        <f t="shared" si="1552"/>
        <v>Ratificar os benefícios de Kaletra como coformulação, e a não interação medicamentosa com inibidos da bomba de prótons. Posicionando frente o ATV.</v>
      </c>
      <c r="AG1384" s="14">
        <f t="shared" si="1553"/>
        <v>1</v>
      </c>
      <c r="AH1384" s="14">
        <f t="shared" ref="AH1384:AL1384" si="1589">IFERROR(FIND("#",$AF1384,AG1384+1),LEN($AF1384)+1)</f>
        <v>147</v>
      </c>
      <c r="AI1384" s="14">
        <f t="shared" si="1589"/>
        <v>147</v>
      </c>
      <c r="AJ1384" s="14">
        <f t="shared" si="1589"/>
        <v>147</v>
      </c>
      <c r="AK1384" s="14">
        <f t="shared" si="1589"/>
        <v>147</v>
      </c>
      <c r="AL1384" s="14">
        <f t="shared" si="1589"/>
        <v>147</v>
      </c>
      <c r="AM1384" s="14" t="str">
        <f t="shared" si="1574"/>
        <v>Ratificar os benefícios de Kaletra como coformulação, e a não interação medicamentosa com inibidos da bomba de prótons. Posicionando frente o ATV.</v>
      </c>
      <c r="AN1384" s="14" t="str">
        <f t="shared" si="1575"/>
        <v/>
      </c>
      <c r="AO1384" s="14" t="str">
        <f t="shared" si="1576"/>
        <v/>
      </c>
      <c r="AP1384" s="14" t="str">
        <f t="shared" si="1577"/>
        <v/>
      </c>
      <c r="AQ1384" s="14" t="str">
        <f t="shared" si="1578"/>
        <v/>
      </c>
      <c r="AR1384" s="14" t="str">
        <f t="shared" si="1579"/>
        <v/>
      </c>
    </row>
    <row r="1385" spans="1:44" x14ac:dyDescent="0.25">
      <c r="A1385">
        <v>1</v>
      </c>
      <c r="B1385" t="s">
        <v>28</v>
      </c>
      <c r="C1385">
        <v>392106</v>
      </c>
      <c r="D1385" s="40">
        <v>41381.354166666701</v>
      </c>
      <c r="E1385" s="40">
        <v>41382.866666666698</v>
      </c>
      <c r="F1385" s="40">
        <v>41382.827083333301</v>
      </c>
      <c r="G1385" t="s">
        <v>29</v>
      </c>
      <c r="H1385">
        <v>60000017966052</v>
      </c>
      <c r="I1385" t="s">
        <v>3153</v>
      </c>
      <c r="J1385" t="s">
        <v>3154</v>
      </c>
      <c r="K1385" t="s">
        <v>238</v>
      </c>
      <c r="L1385">
        <v>3</v>
      </c>
      <c r="M1385" t="s">
        <v>33</v>
      </c>
      <c r="N1385">
        <v>60000015461254</v>
      </c>
      <c r="O1385">
        <v>60000016462712</v>
      </c>
      <c r="P1385">
        <v>140236000000854</v>
      </c>
      <c r="R1385" t="s">
        <v>34</v>
      </c>
      <c r="S1385" t="s">
        <v>35</v>
      </c>
      <c r="T1385" t="s">
        <v>36</v>
      </c>
      <c r="W1385" t="s">
        <v>176</v>
      </c>
      <c r="AC1385" t="s">
        <v>3155</v>
      </c>
      <c r="AD1385" t="s">
        <v>1437</v>
      </c>
      <c r="AE1385" s="14" t="str">
        <f t="shared" si="1542"/>
        <v>#sol médica reclamou que nunca tem um material específico para pediatria.</v>
      </c>
      <c r="AF1385" s="14" t="str">
        <f t="shared" si="1552"/>
        <v>#sol médica reclamou que nunca tem um material específico para pediatria.</v>
      </c>
      <c r="AG1385" s="14">
        <f t="shared" si="1553"/>
        <v>1</v>
      </c>
      <c r="AH1385" s="14">
        <f t="shared" ref="AH1385:AL1385" si="1590">IFERROR(FIND("#",$AF1385,AG1385+1),LEN($AF1385)+1)</f>
        <v>74</v>
      </c>
      <c r="AI1385" s="14">
        <f t="shared" si="1590"/>
        <v>74</v>
      </c>
      <c r="AJ1385" s="14">
        <f t="shared" si="1590"/>
        <v>74</v>
      </c>
      <c r="AK1385" s="14">
        <f t="shared" si="1590"/>
        <v>74</v>
      </c>
      <c r="AL1385" s="14">
        <f t="shared" si="1590"/>
        <v>74</v>
      </c>
      <c r="AM1385" s="14" t="str">
        <f t="shared" si="1574"/>
        <v>#sol médica reclamou que nunca tem um material específico para pediatria.</v>
      </c>
      <c r="AN1385" s="14" t="str">
        <f t="shared" si="1575"/>
        <v/>
      </c>
      <c r="AO1385" s="14" t="str">
        <f t="shared" si="1576"/>
        <v/>
      </c>
      <c r="AP1385" s="14" t="str">
        <f t="shared" si="1577"/>
        <v/>
      </c>
      <c r="AQ1385" s="14" t="str">
        <f t="shared" si="1578"/>
        <v/>
      </c>
      <c r="AR1385" s="14" t="str">
        <f t="shared" si="1579"/>
        <v/>
      </c>
    </row>
    <row r="1386" spans="1:44" x14ac:dyDescent="0.25">
      <c r="A1386">
        <v>1</v>
      </c>
      <c r="B1386" t="s">
        <v>28</v>
      </c>
      <c r="C1386">
        <v>392106</v>
      </c>
      <c r="D1386" s="40">
        <v>41380.708333333299</v>
      </c>
      <c r="E1386" s="40">
        <v>41381.692361111098</v>
      </c>
      <c r="F1386" s="40">
        <v>41382.276388888902</v>
      </c>
      <c r="G1386" t="s">
        <v>29</v>
      </c>
      <c r="H1386">
        <v>60000012584775</v>
      </c>
      <c r="I1386" t="s">
        <v>3156</v>
      </c>
      <c r="J1386" t="s">
        <v>3157</v>
      </c>
      <c r="K1386" t="s">
        <v>45</v>
      </c>
      <c r="L1386">
        <v>3</v>
      </c>
      <c r="M1386" t="s">
        <v>33</v>
      </c>
      <c r="N1386">
        <v>60000015461254</v>
      </c>
      <c r="O1386">
        <v>60000016462712</v>
      </c>
      <c r="P1386">
        <v>140236000000847</v>
      </c>
      <c r="R1386" t="s">
        <v>34</v>
      </c>
      <c r="S1386" t="s">
        <v>35</v>
      </c>
      <c r="T1386" t="s">
        <v>36</v>
      </c>
      <c r="W1386" t="s">
        <v>37</v>
      </c>
      <c r="AC1386" t="s">
        <v>3158</v>
      </c>
      <c r="AD1386" t="s">
        <v>1446</v>
      </c>
      <c r="AE1386" s="14" t="str">
        <f t="shared" si="1542"/>
        <v>#MP conversamos sobre a questão dos casais sorodiscordantes e ela disse que tudo isso é muito novo e merece ser olhado caso a caso. Mas o assunto é muito pertinente e quanto mais lerem a respeito melhor.</v>
      </c>
      <c r="AF1386" s="14" t="str">
        <f t="shared" si="1552"/>
        <v>#MP conversamos sobre a questão dos casais sorodiscordantes e ela disse que tudo isso é muito novo e merece ser olhado caso a caso. Mas o assunto é muito pertinente e quanto mais lerem a respeito melhor.</v>
      </c>
      <c r="AG1386" s="14">
        <f t="shared" si="1553"/>
        <v>1</v>
      </c>
      <c r="AH1386" s="14">
        <f t="shared" ref="AH1386:AL1386" si="1591">IFERROR(FIND("#",$AF1386,AG1386+1),LEN($AF1386)+1)</f>
        <v>204</v>
      </c>
      <c r="AI1386" s="14">
        <f t="shared" si="1591"/>
        <v>204</v>
      </c>
      <c r="AJ1386" s="14">
        <f t="shared" si="1591"/>
        <v>204</v>
      </c>
      <c r="AK1386" s="14">
        <f t="shared" si="1591"/>
        <v>204</v>
      </c>
      <c r="AL1386" s="14">
        <f t="shared" si="1591"/>
        <v>204</v>
      </c>
      <c r="AM1386" s="14" t="str">
        <f t="shared" si="1574"/>
        <v>#MP conversamos sobre a questão dos casais sorodiscordantes e ela disse que tudo isso é muito novo e merece ser olhado caso a caso. Mas o assunto é muito pertinente e quanto mais lerem a respeito melhor.</v>
      </c>
      <c r="AN1386" s="14" t="str">
        <f t="shared" si="1575"/>
        <v/>
      </c>
      <c r="AO1386" s="14" t="str">
        <f t="shared" si="1576"/>
        <v/>
      </c>
      <c r="AP1386" s="14" t="str">
        <f t="shared" si="1577"/>
        <v/>
      </c>
      <c r="AQ1386" s="14" t="str">
        <f t="shared" si="1578"/>
        <v/>
      </c>
      <c r="AR1386" s="14" t="str">
        <f t="shared" si="1579"/>
        <v/>
      </c>
    </row>
    <row r="1387" spans="1:44" x14ac:dyDescent="0.25">
      <c r="A1387">
        <v>1</v>
      </c>
      <c r="B1387" t="s">
        <v>28</v>
      </c>
      <c r="C1387">
        <v>392106</v>
      </c>
      <c r="D1387" s="40">
        <v>41380.6875</v>
      </c>
      <c r="E1387" s="40">
        <v>41381.689583333296</v>
      </c>
      <c r="F1387" s="40">
        <v>41382.276388888902</v>
      </c>
      <c r="G1387" t="s">
        <v>29</v>
      </c>
      <c r="H1387">
        <v>60000012576963</v>
      </c>
      <c r="I1387" t="s">
        <v>3159</v>
      </c>
      <c r="J1387" t="s">
        <v>3160</v>
      </c>
      <c r="K1387" t="s">
        <v>41</v>
      </c>
      <c r="L1387">
        <v>3</v>
      </c>
      <c r="M1387" t="s">
        <v>33</v>
      </c>
      <c r="N1387">
        <v>60000015461254</v>
      </c>
      <c r="O1387">
        <v>60000016462712</v>
      </c>
      <c r="P1387">
        <v>140236000000840</v>
      </c>
      <c r="R1387" t="s">
        <v>34</v>
      </c>
      <c r="S1387" t="s">
        <v>35</v>
      </c>
      <c r="T1387" t="s">
        <v>36</v>
      </c>
      <c r="W1387" t="s">
        <v>37</v>
      </c>
      <c r="AC1387" t="s">
        <v>3161</v>
      </c>
      <c r="AD1387" t="s">
        <v>1446</v>
      </c>
      <c r="AE1387" s="14" t="str">
        <f t="shared" si="1542"/>
        <v>Dr Regina está pensando em não trabalhar mais com AIDS, mas ainda não decidiu. Sua filha está fazendo residência de clínica médica no Gafrée.</v>
      </c>
      <c r="AF1387" s="14" t="str">
        <f t="shared" si="1552"/>
        <v>Dr Regina está pensando em não trabalhar mais com AIDS, mas ainda não decidiu. Sua filha está fazendo residência de clínica médica no Gafrée.</v>
      </c>
      <c r="AG1387" s="14">
        <f t="shared" si="1553"/>
        <v>1</v>
      </c>
      <c r="AH1387" s="14">
        <f t="shared" ref="AH1387:AL1387" si="1592">IFERROR(FIND("#",$AF1387,AG1387+1),LEN($AF1387)+1)</f>
        <v>142</v>
      </c>
      <c r="AI1387" s="14">
        <f t="shared" si="1592"/>
        <v>142</v>
      </c>
      <c r="AJ1387" s="14">
        <f t="shared" si="1592"/>
        <v>142</v>
      </c>
      <c r="AK1387" s="14">
        <f t="shared" si="1592"/>
        <v>142</v>
      </c>
      <c r="AL1387" s="14">
        <f t="shared" si="1592"/>
        <v>142</v>
      </c>
      <c r="AM1387" s="14" t="str">
        <f t="shared" si="1574"/>
        <v>Dr Regina está pensando em não trabalhar mais com AIDS, mas ainda não decidiu. Sua filha está fazendo residência de clínica médica no Gafrée.</v>
      </c>
      <c r="AN1387" s="14" t="str">
        <f t="shared" si="1575"/>
        <v/>
      </c>
      <c r="AO1387" s="14" t="str">
        <f t="shared" si="1576"/>
        <v/>
      </c>
      <c r="AP1387" s="14" t="str">
        <f t="shared" si="1577"/>
        <v/>
      </c>
      <c r="AQ1387" s="14" t="str">
        <f t="shared" si="1578"/>
        <v/>
      </c>
      <c r="AR1387" s="14" t="str">
        <f t="shared" si="1579"/>
        <v/>
      </c>
    </row>
    <row r="1388" spans="1:44" x14ac:dyDescent="0.25">
      <c r="A1388">
        <v>1</v>
      </c>
      <c r="B1388" t="s">
        <v>28</v>
      </c>
      <c r="C1388">
        <v>392106</v>
      </c>
      <c r="D1388" s="40">
        <v>41380.645833333299</v>
      </c>
      <c r="E1388" s="40">
        <v>41381.604166666701</v>
      </c>
      <c r="F1388" s="40">
        <v>41381.645138888904</v>
      </c>
      <c r="G1388" t="s">
        <v>29</v>
      </c>
      <c r="H1388">
        <v>60000012593051</v>
      </c>
      <c r="I1388" t="s">
        <v>3162</v>
      </c>
      <c r="J1388" t="s">
        <v>3163</v>
      </c>
      <c r="K1388" t="s">
        <v>45</v>
      </c>
      <c r="L1388">
        <v>3</v>
      </c>
      <c r="M1388" t="s">
        <v>33</v>
      </c>
      <c r="N1388">
        <v>60000015461254</v>
      </c>
      <c r="O1388">
        <v>60000016462712</v>
      </c>
      <c r="P1388">
        <v>140236000000833</v>
      </c>
      <c r="R1388" t="s">
        <v>34</v>
      </c>
      <c r="S1388" t="s">
        <v>35</v>
      </c>
      <c r="T1388" t="s">
        <v>36</v>
      </c>
      <c r="W1388" t="s">
        <v>37</v>
      </c>
      <c r="AC1388" t="s">
        <v>3164</v>
      </c>
      <c r="AD1388" t="s">
        <v>1446</v>
      </c>
      <c r="AE1388" s="14" t="str">
        <f t="shared" si="1542"/>
        <v>#MP Dr Karime disse que é a favor de tratar os sorodiscordantes , mas nem sempre é viável pois o paciente não aceita, e essa é uma decisão que deve ser compartilhada.</v>
      </c>
      <c r="AF1388" s="14" t="str">
        <f t="shared" si="1552"/>
        <v>#MP Dr Karime disse que é a favor de tratar os sorodiscordantes , mas nem sempre é viável pois o paciente não aceita, e essa é uma decisão que deve ser compartilhada.</v>
      </c>
      <c r="AG1388" s="14">
        <f t="shared" si="1553"/>
        <v>1</v>
      </c>
      <c r="AH1388" s="14">
        <f t="shared" ref="AH1388:AL1388" si="1593">IFERROR(FIND("#",$AF1388,AG1388+1),LEN($AF1388)+1)</f>
        <v>167</v>
      </c>
      <c r="AI1388" s="14">
        <f t="shared" si="1593"/>
        <v>167</v>
      </c>
      <c r="AJ1388" s="14">
        <f t="shared" si="1593"/>
        <v>167</v>
      </c>
      <c r="AK1388" s="14">
        <f t="shared" si="1593"/>
        <v>167</v>
      </c>
      <c r="AL1388" s="14">
        <f t="shared" si="1593"/>
        <v>167</v>
      </c>
      <c r="AM1388" s="14" t="str">
        <f t="shared" si="1574"/>
        <v>#MP Dr Karime disse que é a favor de tratar os sorodiscordantes , mas nem sempre é viável pois o paciente não aceita, e essa é uma decisão que deve ser compartilhada.</v>
      </c>
      <c r="AN1388" s="14" t="str">
        <f t="shared" si="1575"/>
        <v/>
      </c>
      <c r="AO1388" s="14" t="str">
        <f t="shared" si="1576"/>
        <v/>
      </c>
      <c r="AP1388" s="14" t="str">
        <f t="shared" si="1577"/>
        <v/>
      </c>
      <c r="AQ1388" s="14" t="str">
        <f t="shared" si="1578"/>
        <v/>
      </c>
      <c r="AR1388" s="14" t="str">
        <f t="shared" si="1579"/>
        <v/>
      </c>
    </row>
    <row r="1389" spans="1:44" x14ac:dyDescent="0.25">
      <c r="A1389">
        <v>1</v>
      </c>
      <c r="B1389" t="s">
        <v>28</v>
      </c>
      <c r="C1389">
        <v>392106</v>
      </c>
      <c r="D1389" s="40">
        <v>41380.604166666701</v>
      </c>
      <c r="E1389" s="40">
        <v>41381.599999999999</v>
      </c>
      <c r="F1389" s="40">
        <v>41381.560416666704</v>
      </c>
      <c r="G1389" t="s">
        <v>29</v>
      </c>
      <c r="H1389">
        <v>60000017964140</v>
      </c>
      <c r="I1389" t="s">
        <v>3077</v>
      </c>
      <c r="J1389" t="s">
        <v>3078</v>
      </c>
      <c r="K1389" t="s">
        <v>41</v>
      </c>
      <c r="L1389">
        <v>4</v>
      </c>
      <c r="M1389" t="s">
        <v>33</v>
      </c>
      <c r="N1389">
        <v>60000015461254</v>
      </c>
      <c r="O1389">
        <v>60000016462712</v>
      </c>
      <c r="P1389">
        <v>140236000000826</v>
      </c>
      <c r="R1389" t="s">
        <v>34</v>
      </c>
      <c r="S1389" t="s">
        <v>35</v>
      </c>
      <c r="T1389" t="s">
        <v>36</v>
      </c>
      <c r="W1389" t="s">
        <v>37</v>
      </c>
      <c r="AC1389" t="s">
        <v>3165</v>
      </c>
      <c r="AD1389" t="s">
        <v>1437</v>
      </c>
      <c r="AE1389" s="14" t="str">
        <f t="shared" si="1542"/>
        <v>Médica comentou sobre a importância dos residentes no serviço e principalmente a qualidade destes profissionais que em breve estarão em outras instituições, como o Dr Estevão que hoje é uma referência.</v>
      </c>
      <c r="AF1389" s="14" t="str">
        <f t="shared" si="1552"/>
        <v>Médica comentou sobre a importância dos residentes no serviço e principalmente a qualidade destes profissionais que em breve estarão em outras instituições, como o Dr Estevão que hoje é uma referência.</v>
      </c>
      <c r="AG1389" s="14">
        <f t="shared" si="1553"/>
        <v>1</v>
      </c>
      <c r="AH1389" s="14">
        <f t="shared" ref="AH1389:AL1389" si="1594">IFERROR(FIND("#",$AF1389,AG1389+1),LEN($AF1389)+1)</f>
        <v>202</v>
      </c>
      <c r="AI1389" s="14">
        <f t="shared" si="1594"/>
        <v>202</v>
      </c>
      <c r="AJ1389" s="14">
        <f t="shared" si="1594"/>
        <v>202</v>
      </c>
      <c r="AK1389" s="14">
        <f t="shared" si="1594"/>
        <v>202</v>
      </c>
      <c r="AL1389" s="14">
        <f t="shared" si="1594"/>
        <v>202</v>
      </c>
      <c r="AM1389" s="14" t="str">
        <f t="shared" si="1574"/>
        <v>Médica comentou sobre a importância dos residentes no serviço e principalmente a qualidade destes profissionais que em breve estarão em outras instituições, como o Dr Estevão que hoje é uma referência.</v>
      </c>
      <c r="AN1389" s="14" t="str">
        <f t="shared" si="1575"/>
        <v/>
      </c>
      <c r="AO1389" s="14" t="str">
        <f t="shared" si="1576"/>
        <v/>
      </c>
      <c r="AP1389" s="14" t="str">
        <f t="shared" si="1577"/>
        <v/>
      </c>
      <c r="AQ1389" s="14" t="str">
        <f t="shared" si="1578"/>
        <v/>
      </c>
      <c r="AR1389" s="14" t="str">
        <f t="shared" si="1579"/>
        <v/>
      </c>
    </row>
    <row r="1390" spans="1:44" x14ac:dyDescent="0.25">
      <c r="A1390">
        <v>1</v>
      </c>
      <c r="B1390" t="s">
        <v>28</v>
      </c>
      <c r="C1390">
        <v>392106</v>
      </c>
      <c r="D1390" s="40">
        <v>41380.5625</v>
      </c>
      <c r="E1390" s="40">
        <v>41381.597916666702</v>
      </c>
      <c r="F1390" s="40">
        <v>41381.560416666704</v>
      </c>
      <c r="G1390" t="s">
        <v>29</v>
      </c>
      <c r="H1390">
        <v>60000012365815</v>
      </c>
      <c r="I1390" t="s">
        <v>3166</v>
      </c>
      <c r="J1390" t="s">
        <v>3167</v>
      </c>
      <c r="K1390" t="s">
        <v>41</v>
      </c>
      <c r="L1390">
        <v>3</v>
      </c>
      <c r="M1390" t="s">
        <v>33</v>
      </c>
      <c r="N1390">
        <v>60000015461254</v>
      </c>
      <c r="O1390">
        <v>60000016462712</v>
      </c>
      <c r="P1390">
        <v>140236000000819</v>
      </c>
      <c r="R1390" t="s">
        <v>34</v>
      </c>
      <c r="S1390" t="s">
        <v>35</v>
      </c>
      <c r="T1390" t="s">
        <v>36</v>
      </c>
      <c r="W1390" t="s">
        <v>37</v>
      </c>
      <c r="AC1390" t="s">
        <v>3168</v>
      </c>
      <c r="AD1390" t="s">
        <v>1446</v>
      </c>
      <c r="AE1390" s="14" t="str">
        <f t="shared" si="1542"/>
        <v>#MP Dr Carla disse que tudo que o Dr Estevão comenta os médicos do FUNDÃO ouvem. Disse que foi uma ótima escolha.</v>
      </c>
      <c r="AF1390" s="14" t="str">
        <f t="shared" si="1552"/>
        <v>#MP Dr Carla disse que tudo que o Dr Estevão comenta os médicos do FUNDÃO ouvem. Disse que foi uma ótima escolha.</v>
      </c>
      <c r="AG1390" s="14">
        <f t="shared" si="1553"/>
        <v>1</v>
      </c>
      <c r="AH1390" s="14">
        <f t="shared" ref="AH1390:AL1390" si="1595">IFERROR(FIND("#",$AF1390,AG1390+1),LEN($AF1390)+1)</f>
        <v>114</v>
      </c>
      <c r="AI1390" s="14">
        <f t="shared" si="1595"/>
        <v>114</v>
      </c>
      <c r="AJ1390" s="14">
        <f t="shared" si="1595"/>
        <v>114</v>
      </c>
      <c r="AK1390" s="14">
        <f t="shared" si="1595"/>
        <v>114</v>
      </c>
      <c r="AL1390" s="14">
        <f t="shared" si="1595"/>
        <v>114</v>
      </c>
      <c r="AM1390" s="14" t="str">
        <f t="shared" si="1574"/>
        <v>#MP Dr Carla disse que tudo que o Dr Estevão comenta os médicos do FUNDÃO ouvem. Disse que foi uma ótima escolha.</v>
      </c>
      <c r="AN1390" s="14" t="str">
        <f t="shared" si="1575"/>
        <v/>
      </c>
      <c r="AO1390" s="14" t="str">
        <f t="shared" si="1576"/>
        <v/>
      </c>
      <c r="AP1390" s="14" t="str">
        <f t="shared" si="1577"/>
        <v/>
      </c>
      <c r="AQ1390" s="14" t="str">
        <f t="shared" si="1578"/>
        <v/>
      </c>
      <c r="AR1390" s="14" t="str">
        <f t="shared" si="1579"/>
        <v/>
      </c>
    </row>
    <row r="1391" spans="1:44" x14ac:dyDescent="0.25">
      <c r="A1391">
        <v>1</v>
      </c>
      <c r="B1391" t="s">
        <v>28</v>
      </c>
      <c r="C1391">
        <v>392106</v>
      </c>
      <c r="D1391" s="40">
        <v>41380.416666666701</v>
      </c>
      <c r="E1391" s="40">
        <v>41381.594444444403</v>
      </c>
      <c r="F1391" s="40">
        <v>41381.560416666704</v>
      </c>
      <c r="G1391" t="s">
        <v>29</v>
      </c>
      <c r="H1391">
        <v>60000017965948</v>
      </c>
      <c r="I1391" t="s">
        <v>3169</v>
      </c>
      <c r="J1391" t="s">
        <v>3170</v>
      </c>
      <c r="K1391" t="s">
        <v>41</v>
      </c>
      <c r="L1391">
        <v>3</v>
      </c>
      <c r="M1391" t="s">
        <v>33</v>
      </c>
      <c r="N1391">
        <v>60000015461254</v>
      </c>
      <c r="O1391">
        <v>60000016462712</v>
      </c>
      <c r="P1391">
        <v>140236000000812</v>
      </c>
      <c r="R1391" t="s">
        <v>34</v>
      </c>
      <c r="S1391" t="s">
        <v>35</v>
      </c>
      <c r="T1391" t="s">
        <v>36</v>
      </c>
      <c r="W1391" t="s">
        <v>37</v>
      </c>
      <c r="AC1391" t="s">
        <v>3171</v>
      </c>
      <c r="AD1391" t="s">
        <v>1446</v>
      </c>
      <c r="AE1391" s="14" t="str">
        <f t="shared" si="1542"/>
        <v>#MP Médica disse que admira muito o Dr Estevão e adora ler tudo que ele escreve. Segundo ela, o assunto (sorodiscordante ) é muito interessante e polêmico.</v>
      </c>
      <c r="AF1391" s="14" t="str">
        <f t="shared" si="1552"/>
        <v>#MP Médica disse que admira muito o Dr Estevão e adora ler tudo que ele escreve. Segundo ela, o assunto (sorodiscordante ) é muito interessante e polêmico.</v>
      </c>
      <c r="AG1391" s="14">
        <f t="shared" si="1553"/>
        <v>1</v>
      </c>
      <c r="AH1391" s="14">
        <f t="shared" ref="AH1391:AL1391" si="1596">IFERROR(FIND("#",$AF1391,AG1391+1),LEN($AF1391)+1)</f>
        <v>156</v>
      </c>
      <c r="AI1391" s="14">
        <f t="shared" si="1596"/>
        <v>156</v>
      </c>
      <c r="AJ1391" s="14">
        <f t="shared" si="1596"/>
        <v>156</v>
      </c>
      <c r="AK1391" s="14">
        <f t="shared" si="1596"/>
        <v>156</v>
      </c>
      <c r="AL1391" s="14">
        <f t="shared" si="1596"/>
        <v>156</v>
      </c>
      <c r="AM1391" s="14" t="str">
        <f t="shared" si="1574"/>
        <v>#MP Médica disse que admira muito o Dr Estevão e adora ler tudo que ele escreve. Segundo ela, o assunto (sorodiscordante ) é muito interessante e polêmico.</v>
      </c>
      <c r="AN1391" s="14" t="str">
        <f t="shared" si="1575"/>
        <v/>
      </c>
      <c r="AO1391" s="14" t="str">
        <f t="shared" si="1576"/>
        <v/>
      </c>
      <c r="AP1391" s="14" t="str">
        <f t="shared" si="1577"/>
        <v/>
      </c>
      <c r="AQ1391" s="14" t="str">
        <f t="shared" si="1578"/>
        <v/>
      </c>
      <c r="AR1391" s="14" t="str">
        <f t="shared" si="1579"/>
        <v/>
      </c>
    </row>
    <row r="1392" spans="1:44" x14ac:dyDescent="0.25">
      <c r="A1392">
        <v>1</v>
      </c>
      <c r="B1392" t="s">
        <v>28</v>
      </c>
      <c r="C1392">
        <v>392106</v>
      </c>
      <c r="D1392" s="40">
        <v>41379.6875</v>
      </c>
      <c r="E1392" s="40">
        <v>41381.406944444403</v>
      </c>
      <c r="F1392" s="40">
        <v>41381.454166666699</v>
      </c>
      <c r="G1392" t="s">
        <v>29</v>
      </c>
      <c r="H1392">
        <v>60000017150782</v>
      </c>
      <c r="I1392" t="s">
        <v>3172</v>
      </c>
      <c r="J1392" t="s">
        <v>3173</v>
      </c>
      <c r="K1392" t="s">
        <v>41</v>
      </c>
      <c r="L1392">
        <v>3</v>
      </c>
      <c r="M1392" t="s">
        <v>33</v>
      </c>
      <c r="N1392">
        <v>60000015461254</v>
      </c>
      <c r="O1392">
        <v>60000016462712</v>
      </c>
      <c r="P1392">
        <v>140236000000778</v>
      </c>
      <c r="R1392" t="s">
        <v>34</v>
      </c>
      <c r="S1392" t="s">
        <v>35</v>
      </c>
      <c r="T1392" t="s">
        <v>36</v>
      </c>
      <c r="W1392" t="s">
        <v>37</v>
      </c>
      <c r="AC1392" t="s">
        <v>3174</v>
      </c>
      <c r="AD1392" t="s">
        <v>1446</v>
      </c>
      <c r="AE1392" s="14" t="str">
        <f t="shared" si="1542"/>
        <v>#mp Dr Ely disse que esta questão de tratar casais sorodiscordantes é bastante polêmica, mas sem dúvida o HPTN052 é um estudo de grande expressão, e ela concorda com o Dr Estevão.</v>
      </c>
      <c r="AF1392" s="14" t="str">
        <f t="shared" si="1552"/>
        <v>#mp Dr Ely disse que esta questão de tratar casais sorodiscordantes é bastante polêmica, mas sem dúvida o HPTN052 é um estudo de grande expressão, e ela concorda com o Dr Estevão.</v>
      </c>
      <c r="AG1392" s="14">
        <f t="shared" si="1553"/>
        <v>1</v>
      </c>
      <c r="AH1392" s="14">
        <f t="shared" ref="AH1392:AL1392" si="1597">IFERROR(FIND("#",$AF1392,AG1392+1),LEN($AF1392)+1)</f>
        <v>180</v>
      </c>
      <c r="AI1392" s="14">
        <f t="shared" si="1597"/>
        <v>180</v>
      </c>
      <c r="AJ1392" s="14">
        <f t="shared" si="1597"/>
        <v>180</v>
      </c>
      <c r="AK1392" s="14">
        <f t="shared" si="1597"/>
        <v>180</v>
      </c>
      <c r="AL1392" s="14">
        <f t="shared" si="1597"/>
        <v>180</v>
      </c>
      <c r="AM1392" s="14" t="str">
        <f t="shared" si="1574"/>
        <v>#mp Dr Ely disse que esta questão de tratar casais sorodiscordantes é bastante polêmica, mas sem dúvida o HPTN052 é um estudo de grande expressão, e ela concorda com o Dr Estevão.</v>
      </c>
      <c r="AN1392" s="14" t="str">
        <f t="shared" si="1575"/>
        <v/>
      </c>
      <c r="AO1392" s="14" t="str">
        <f t="shared" si="1576"/>
        <v/>
      </c>
      <c r="AP1392" s="14" t="str">
        <f t="shared" si="1577"/>
        <v/>
      </c>
      <c r="AQ1392" s="14" t="str">
        <f t="shared" si="1578"/>
        <v/>
      </c>
      <c r="AR1392" s="14" t="str">
        <f t="shared" si="1579"/>
        <v/>
      </c>
    </row>
    <row r="1393" spans="1:44" x14ac:dyDescent="0.25">
      <c r="A1393">
        <v>1</v>
      </c>
      <c r="B1393" t="s">
        <v>28</v>
      </c>
      <c r="C1393">
        <v>392106</v>
      </c>
      <c r="D1393" s="40">
        <v>41379.625</v>
      </c>
      <c r="E1393" s="40">
        <v>41381.568055555603</v>
      </c>
      <c r="F1393" s="40">
        <v>41381.527083333298</v>
      </c>
      <c r="G1393" t="s">
        <v>29</v>
      </c>
      <c r="H1393">
        <v>60000012365847</v>
      </c>
      <c r="I1393" t="s">
        <v>3175</v>
      </c>
      <c r="J1393" t="s">
        <v>3176</v>
      </c>
      <c r="M1393" t="s">
        <v>33</v>
      </c>
      <c r="N1393">
        <v>60000015461254</v>
      </c>
      <c r="O1393">
        <v>60000016462712</v>
      </c>
      <c r="P1393">
        <v>140236000000806</v>
      </c>
      <c r="R1393" t="s">
        <v>34</v>
      </c>
      <c r="S1393" t="s">
        <v>35</v>
      </c>
      <c r="T1393" t="s">
        <v>36</v>
      </c>
      <c r="W1393" t="s">
        <v>37</v>
      </c>
      <c r="AC1393" t="s">
        <v>3177</v>
      </c>
      <c r="AD1393" t="s">
        <v>1446</v>
      </c>
      <c r="AE1393" s="14" t="str">
        <f t="shared" si="1542"/>
        <v>#mp Dr Marcelo comentou que os pacientes, de uma forma geral, são bem resistentes ao fato de iniciar o TARV, mas ele entende que é um passo muito importante. Elogiou a abordagem do material, pois o tema ainda é polêmico.</v>
      </c>
      <c r="AF1393" s="14" t="str">
        <f t="shared" si="1552"/>
        <v>#mp Dr Marcelo comentou que os pacientes, de uma forma geral, são bem resistentes ao fato de iniciar o TARV, mas ele entende que é um passo muito importante. Elogiou a abordagem do material, pois o tema ainda é polêmico.</v>
      </c>
      <c r="AG1393" s="14">
        <f t="shared" si="1553"/>
        <v>1</v>
      </c>
      <c r="AH1393" s="14">
        <f t="shared" ref="AH1393:AL1393" si="1598">IFERROR(FIND("#",$AF1393,AG1393+1),LEN($AF1393)+1)</f>
        <v>221</v>
      </c>
      <c r="AI1393" s="14">
        <f t="shared" si="1598"/>
        <v>221</v>
      </c>
      <c r="AJ1393" s="14">
        <f t="shared" si="1598"/>
        <v>221</v>
      </c>
      <c r="AK1393" s="14">
        <f t="shared" si="1598"/>
        <v>221</v>
      </c>
      <c r="AL1393" s="14">
        <f t="shared" si="1598"/>
        <v>221</v>
      </c>
      <c r="AM1393" s="14" t="str">
        <f t="shared" si="1574"/>
        <v>#mp Dr Marcelo comentou que os pacientes, de uma forma geral, são bem resistentes ao fato de iniciar o TARV, mas ele entende que é um passo muito importante. Elogiou a abordagem do material, pois o tema ainda é polêmico.</v>
      </c>
      <c r="AN1393" s="14" t="str">
        <f t="shared" si="1575"/>
        <v/>
      </c>
      <c r="AO1393" s="14" t="str">
        <f t="shared" si="1576"/>
        <v/>
      </c>
      <c r="AP1393" s="14" t="str">
        <f t="shared" si="1577"/>
        <v/>
      </c>
      <c r="AQ1393" s="14" t="str">
        <f t="shared" si="1578"/>
        <v/>
      </c>
      <c r="AR1393" s="14" t="str">
        <f t="shared" si="1579"/>
        <v/>
      </c>
    </row>
    <row r="1394" spans="1:44" x14ac:dyDescent="0.25">
      <c r="A1394">
        <v>1</v>
      </c>
      <c r="B1394" t="s">
        <v>28</v>
      </c>
      <c r="C1394">
        <v>392106</v>
      </c>
      <c r="D1394" s="40">
        <v>41379.583333333299</v>
      </c>
      <c r="E1394" s="40">
        <v>41381.564583333296</v>
      </c>
      <c r="F1394" s="40">
        <v>41381.527083333298</v>
      </c>
      <c r="G1394" t="s">
        <v>29</v>
      </c>
      <c r="H1394">
        <v>60000017155350</v>
      </c>
      <c r="I1394" t="s">
        <v>3178</v>
      </c>
      <c r="J1394" t="s">
        <v>3179</v>
      </c>
      <c r="K1394" t="s">
        <v>41</v>
      </c>
      <c r="L1394">
        <v>3</v>
      </c>
      <c r="M1394" t="s">
        <v>33</v>
      </c>
      <c r="N1394">
        <v>60000015461254</v>
      </c>
      <c r="O1394">
        <v>60000016462712</v>
      </c>
      <c r="P1394">
        <v>140236000000799</v>
      </c>
      <c r="R1394" t="s">
        <v>34</v>
      </c>
      <c r="S1394" t="s">
        <v>35</v>
      </c>
      <c r="T1394" t="s">
        <v>36</v>
      </c>
      <c r="W1394" t="s">
        <v>37</v>
      </c>
      <c r="AC1394" t="s">
        <v>3180</v>
      </c>
      <c r="AD1394" t="s">
        <v>1446</v>
      </c>
      <c r="AE1394" s="14" t="str">
        <f t="shared" si="1542"/>
        <v>#mp Dro comentou sobre a dificuldade de tratar pacientes sorodiscordantes, pois ele acredita que o parceiro acaba culpando o negativo pelo fato de ter que iniciar a TARV precocemente.</v>
      </c>
      <c r="AF1394" s="14" t="str">
        <f t="shared" si="1552"/>
        <v>#mp Dro comentou sobre a dificuldade de tratar pacientes sorodiscordantes, pois ele acredita que o parceiro acaba culpando o negativo pelo fato de ter que iniciar a TARV precocemente.</v>
      </c>
      <c r="AG1394" s="14">
        <f t="shared" si="1553"/>
        <v>1</v>
      </c>
      <c r="AH1394" s="14">
        <f t="shared" ref="AH1394:AL1394" si="1599">IFERROR(FIND("#",$AF1394,AG1394+1),LEN($AF1394)+1)</f>
        <v>184</v>
      </c>
      <c r="AI1394" s="14">
        <f t="shared" si="1599"/>
        <v>184</v>
      </c>
      <c r="AJ1394" s="14">
        <f t="shared" si="1599"/>
        <v>184</v>
      </c>
      <c r="AK1394" s="14">
        <f t="shared" si="1599"/>
        <v>184</v>
      </c>
      <c r="AL1394" s="14">
        <f t="shared" si="1599"/>
        <v>184</v>
      </c>
      <c r="AM1394" s="14" t="str">
        <f t="shared" si="1574"/>
        <v>#mp Dro comentou sobre a dificuldade de tratar pacientes sorodiscordantes, pois ele acredita que o parceiro acaba culpando o negativo pelo fato de ter que iniciar a TARV precocemente.</v>
      </c>
      <c r="AN1394" s="14" t="str">
        <f t="shared" si="1575"/>
        <v/>
      </c>
      <c r="AO1394" s="14" t="str">
        <f t="shared" si="1576"/>
        <v/>
      </c>
      <c r="AP1394" s="14" t="str">
        <f t="shared" si="1577"/>
        <v/>
      </c>
      <c r="AQ1394" s="14" t="str">
        <f t="shared" si="1578"/>
        <v/>
      </c>
      <c r="AR1394" s="14" t="str">
        <f t="shared" si="1579"/>
        <v/>
      </c>
    </row>
    <row r="1395" spans="1:44" x14ac:dyDescent="0.25">
      <c r="A1395">
        <v>1</v>
      </c>
      <c r="B1395" t="s">
        <v>28</v>
      </c>
      <c r="C1395">
        <v>392106</v>
      </c>
      <c r="D1395" s="40">
        <v>41379.479166666701</v>
      </c>
      <c r="E1395" s="40">
        <v>41381.556944444397</v>
      </c>
      <c r="F1395" s="40">
        <v>41381.527083333298</v>
      </c>
      <c r="G1395" t="s">
        <v>29</v>
      </c>
      <c r="H1395">
        <v>60000017155342</v>
      </c>
      <c r="I1395" t="s">
        <v>3181</v>
      </c>
      <c r="J1395" t="s">
        <v>3182</v>
      </c>
      <c r="K1395" t="s">
        <v>41</v>
      </c>
      <c r="L1395">
        <v>3</v>
      </c>
      <c r="M1395" t="s">
        <v>33</v>
      </c>
      <c r="N1395">
        <v>60000015461254</v>
      </c>
      <c r="O1395">
        <v>60000016462712</v>
      </c>
      <c r="P1395">
        <v>140236000000792</v>
      </c>
      <c r="R1395" t="s">
        <v>34</v>
      </c>
      <c r="S1395" t="s">
        <v>35</v>
      </c>
      <c r="T1395" t="s">
        <v>36</v>
      </c>
      <c r="W1395" t="s">
        <v>37</v>
      </c>
      <c r="AC1395" t="s">
        <v>3183</v>
      </c>
      <c r="AD1395" t="s">
        <v>1446</v>
      </c>
      <c r="AE1395" s="14" t="str">
        <f t="shared" si="1542"/>
        <v>Dra Maria Letícia estava com pressa, por isso apresentei o material, mas não colhi sua opinião a respeito dele.</v>
      </c>
      <c r="AF1395" s="14" t="str">
        <f t="shared" si="1552"/>
        <v>Dra Maria Letícia estava com pressa, por isso apresentei o material, mas não colhi sua opinião a respeito dele.</v>
      </c>
      <c r="AG1395" s="14">
        <f t="shared" si="1553"/>
        <v>1</v>
      </c>
      <c r="AH1395" s="14">
        <f t="shared" ref="AH1395:AL1395" si="1600">IFERROR(FIND("#",$AF1395,AG1395+1),LEN($AF1395)+1)</f>
        <v>112</v>
      </c>
      <c r="AI1395" s="14">
        <f t="shared" si="1600"/>
        <v>112</v>
      </c>
      <c r="AJ1395" s="14">
        <f t="shared" si="1600"/>
        <v>112</v>
      </c>
      <c r="AK1395" s="14">
        <f t="shared" si="1600"/>
        <v>112</v>
      </c>
      <c r="AL1395" s="14">
        <f t="shared" si="1600"/>
        <v>112</v>
      </c>
      <c r="AM1395" s="14" t="str">
        <f t="shared" si="1574"/>
        <v>Dra Maria Letícia estava com pressa, por isso apresentei o material, mas não colhi sua opinião a respeito dele.</v>
      </c>
      <c r="AN1395" s="14" t="str">
        <f t="shared" si="1575"/>
        <v/>
      </c>
      <c r="AO1395" s="14" t="str">
        <f t="shared" si="1576"/>
        <v/>
      </c>
      <c r="AP1395" s="14" t="str">
        <f t="shared" si="1577"/>
        <v/>
      </c>
      <c r="AQ1395" s="14" t="str">
        <f t="shared" si="1578"/>
        <v/>
      </c>
      <c r="AR1395" s="14" t="str">
        <f t="shared" si="1579"/>
        <v/>
      </c>
    </row>
    <row r="1396" spans="1:44" x14ac:dyDescent="0.25">
      <c r="A1396">
        <v>1</v>
      </c>
      <c r="B1396" t="s">
        <v>28</v>
      </c>
      <c r="C1396">
        <v>392106</v>
      </c>
      <c r="D1396" s="40">
        <v>41379.479166666701</v>
      </c>
      <c r="E1396" s="40">
        <v>41381.556944444397</v>
      </c>
      <c r="F1396" s="40">
        <v>41381.527083333298</v>
      </c>
      <c r="G1396" t="s">
        <v>29</v>
      </c>
      <c r="H1396">
        <v>60000017155342</v>
      </c>
      <c r="I1396" t="s">
        <v>3181</v>
      </c>
      <c r="J1396" t="s">
        <v>3182</v>
      </c>
      <c r="K1396" t="s">
        <v>41</v>
      </c>
      <c r="L1396">
        <v>3</v>
      </c>
      <c r="M1396" t="s">
        <v>33</v>
      </c>
      <c r="N1396">
        <v>60000015461254</v>
      </c>
      <c r="O1396">
        <v>60000016462712</v>
      </c>
      <c r="P1396">
        <v>140236000000792</v>
      </c>
      <c r="R1396" t="s">
        <v>34</v>
      </c>
      <c r="S1396" t="s">
        <v>35</v>
      </c>
      <c r="T1396" t="s">
        <v>36</v>
      </c>
      <c r="W1396" t="s">
        <v>37</v>
      </c>
      <c r="AC1396" t="s">
        <v>3183</v>
      </c>
      <c r="AD1396" t="s">
        <v>1446</v>
      </c>
      <c r="AE1396" s="14" t="str">
        <f t="shared" si="1542"/>
        <v>Dra Maria Letícia estava com pressa, por isso apresentei o material, mas não colhi sua opinião a respeito dele.</v>
      </c>
      <c r="AF1396" s="14" t="str">
        <f t="shared" si="1552"/>
        <v>Dra Maria Letícia estava com pressa, por isso apresentei o material, mas não colhi sua opinião a respeito dele.</v>
      </c>
      <c r="AG1396" s="14">
        <f t="shared" si="1553"/>
        <v>1</v>
      </c>
      <c r="AH1396" s="14">
        <f t="shared" ref="AH1396:AL1396" si="1601">IFERROR(FIND("#",$AF1396,AG1396+1),LEN($AF1396)+1)</f>
        <v>112</v>
      </c>
      <c r="AI1396" s="14">
        <f t="shared" si="1601"/>
        <v>112</v>
      </c>
      <c r="AJ1396" s="14">
        <f t="shared" si="1601"/>
        <v>112</v>
      </c>
      <c r="AK1396" s="14">
        <f t="shared" si="1601"/>
        <v>112</v>
      </c>
      <c r="AL1396" s="14">
        <f t="shared" si="1601"/>
        <v>112</v>
      </c>
      <c r="AM1396" s="14" t="str">
        <f t="shared" si="1574"/>
        <v>Dra Maria Letícia estava com pressa, por isso apresentei o material, mas não colhi sua opinião a respeito dele.</v>
      </c>
      <c r="AN1396" s="14" t="str">
        <f t="shared" si="1575"/>
        <v/>
      </c>
      <c r="AO1396" s="14" t="str">
        <f t="shared" si="1576"/>
        <v/>
      </c>
      <c r="AP1396" s="14" t="str">
        <f t="shared" si="1577"/>
        <v/>
      </c>
      <c r="AQ1396" s="14" t="str">
        <f t="shared" si="1578"/>
        <v/>
      </c>
      <c r="AR1396" s="14" t="str">
        <f t="shared" si="1579"/>
        <v/>
      </c>
    </row>
    <row r="1397" spans="1:44" x14ac:dyDescent="0.25">
      <c r="A1397">
        <v>1</v>
      </c>
      <c r="B1397" t="s">
        <v>28</v>
      </c>
      <c r="C1397">
        <v>392106</v>
      </c>
      <c r="D1397" s="40">
        <v>41379.416666666701</v>
      </c>
      <c r="E1397" s="40">
        <v>41381.497222222199</v>
      </c>
      <c r="F1397" s="40">
        <v>41381.515972222202</v>
      </c>
      <c r="G1397" t="s">
        <v>29</v>
      </c>
      <c r="H1397">
        <v>60000012249043</v>
      </c>
      <c r="I1397" t="s">
        <v>3184</v>
      </c>
      <c r="J1397" t="s">
        <v>3185</v>
      </c>
      <c r="K1397" t="s">
        <v>41</v>
      </c>
      <c r="L1397">
        <v>3</v>
      </c>
      <c r="M1397" t="s">
        <v>33</v>
      </c>
      <c r="N1397">
        <v>60000015461254</v>
      </c>
      <c r="O1397">
        <v>60000016462712</v>
      </c>
      <c r="P1397">
        <v>140236000000785</v>
      </c>
      <c r="R1397" t="s">
        <v>34</v>
      </c>
      <c r="S1397" t="s">
        <v>35</v>
      </c>
      <c r="T1397" t="s">
        <v>36</v>
      </c>
      <c r="W1397" t="s">
        <v>37</v>
      </c>
      <c r="AC1397" t="s">
        <v>3186</v>
      </c>
      <c r="AD1397" t="s">
        <v>1446</v>
      </c>
      <c r="AE1397" s="14" t="str">
        <f t="shared" si="1542"/>
        <v>#mp médica comentou sobre o medo da má adesão em virtude dos EA que os ARVS proporcionam aos pacientes, e disse que isso se aplica tanto ao cd4 de 500 quanto aos casais sorodiscordantes.</v>
      </c>
      <c r="AF1397" s="14" t="str">
        <f t="shared" si="1552"/>
        <v>#mp médica comentou sobre o medo da má adesão em virtude dos EA que os ARVS proporcionam aos pacientes, e disse que isso se aplica tanto ao cd4 de 500 quanto aos casais sorodiscordantes.</v>
      </c>
      <c r="AG1397" s="14">
        <f t="shared" si="1553"/>
        <v>1</v>
      </c>
      <c r="AH1397" s="14">
        <f t="shared" ref="AH1397:AL1397" si="1602">IFERROR(FIND("#",$AF1397,AG1397+1),LEN($AF1397)+1)</f>
        <v>187</v>
      </c>
      <c r="AI1397" s="14">
        <f t="shared" si="1602"/>
        <v>187</v>
      </c>
      <c r="AJ1397" s="14">
        <f t="shared" si="1602"/>
        <v>187</v>
      </c>
      <c r="AK1397" s="14">
        <f t="shared" si="1602"/>
        <v>187</v>
      </c>
      <c r="AL1397" s="14">
        <f t="shared" si="1602"/>
        <v>187</v>
      </c>
      <c r="AM1397" s="14" t="str">
        <f t="shared" si="1574"/>
        <v>#mp médica comentou sobre o medo da má adesão em virtude dos EA que os ARVS proporcionam aos pacientes, e disse que isso se aplica tanto ao cd4 de 500 quanto aos casais sorodiscordantes.</v>
      </c>
      <c r="AN1397" s="14" t="str">
        <f t="shared" si="1575"/>
        <v/>
      </c>
      <c r="AO1397" s="14" t="str">
        <f t="shared" si="1576"/>
        <v/>
      </c>
      <c r="AP1397" s="14" t="str">
        <f t="shared" si="1577"/>
        <v/>
      </c>
      <c r="AQ1397" s="14" t="str">
        <f t="shared" si="1578"/>
        <v/>
      </c>
      <c r="AR1397" s="14" t="str">
        <f t="shared" si="1579"/>
        <v/>
      </c>
    </row>
    <row r="1398" spans="1:44" x14ac:dyDescent="0.25">
      <c r="A1398">
        <v>1</v>
      </c>
      <c r="B1398" t="s">
        <v>28</v>
      </c>
      <c r="C1398">
        <v>392106</v>
      </c>
      <c r="D1398" s="40">
        <v>41379.354166666701</v>
      </c>
      <c r="E1398" s="40">
        <v>41380.947222222203</v>
      </c>
      <c r="F1398" s="40">
        <v>41380.972222222197</v>
      </c>
      <c r="G1398" t="s">
        <v>29</v>
      </c>
      <c r="H1398">
        <v>60000012249655</v>
      </c>
      <c r="I1398" t="s">
        <v>867</v>
      </c>
      <c r="J1398" t="s">
        <v>868</v>
      </c>
      <c r="K1398" t="s">
        <v>41</v>
      </c>
      <c r="L1398">
        <v>4</v>
      </c>
      <c r="M1398" t="s">
        <v>33</v>
      </c>
      <c r="N1398">
        <v>60000015461254</v>
      </c>
      <c r="O1398">
        <v>60000016462712</v>
      </c>
      <c r="P1398">
        <v>140236000000771</v>
      </c>
      <c r="R1398" t="s">
        <v>34</v>
      </c>
      <c r="S1398" t="s">
        <v>35</v>
      </c>
      <c r="T1398" t="s">
        <v>36</v>
      </c>
      <c r="W1398" t="s">
        <v>37</v>
      </c>
      <c r="AC1398" t="s">
        <v>3187</v>
      </c>
      <c r="AD1398" t="s">
        <v>1446</v>
      </c>
      <c r="AE1398" s="14" t="str">
        <f t="shared" si="1542"/>
        <v>Abordar novamente o assunto EA, buscando dismistificar a prevalência da diarréia. Entregar material do ciclo.#mp Dra falou sobre o receio da má adesão do paciente e da culpa que o outro "carrega" pelo parceiro ter iniciado o tratamento precocemente.</v>
      </c>
      <c r="AF1398" s="14" t="str">
        <f t="shared" si="1552"/>
        <v>Abordar novamente o assunto EA, buscando dismistificar a prevalência da diarréia. Entregar material do ciclo.#mp Dra falou sobre o receio da má adesão do paciente e da culpa que o outro "carrega" pelo parceiro ter iniciado o tratamento precocemente.</v>
      </c>
      <c r="AG1398" s="14">
        <f t="shared" si="1553"/>
        <v>110</v>
      </c>
      <c r="AH1398" s="14">
        <f t="shared" ref="AH1398:AL1398" si="1603">IFERROR(FIND("#",$AF1398,AG1398+1),LEN($AF1398)+1)</f>
        <v>250</v>
      </c>
      <c r="AI1398" s="14">
        <f t="shared" si="1603"/>
        <v>250</v>
      </c>
      <c r="AJ1398" s="14">
        <f t="shared" si="1603"/>
        <v>250</v>
      </c>
      <c r="AK1398" s="14">
        <f t="shared" si="1603"/>
        <v>250</v>
      </c>
      <c r="AL1398" s="14">
        <f t="shared" si="1603"/>
        <v>250</v>
      </c>
      <c r="AM1398" s="14" t="str">
        <f t="shared" si="1574"/>
        <v>#mp Dra falou sobre o receio da má adesão do paciente e da culpa que o outro "carrega" pelo parceiro ter iniciado o tratamento precocemente.</v>
      </c>
      <c r="AN1398" s="14" t="str">
        <f t="shared" si="1575"/>
        <v/>
      </c>
      <c r="AO1398" s="14" t="str">
        <f t="shared" si="1576"/>
        <v/>
      </c>
      <c r="AP1398" s="14" t="str">
        <f t="shared" si="1577"/>
        <v/>
      </c>
      <c r="AQ1398" s="14" t="str">
        <f t="shared" si="1578"/>
        <v/>
      </c>
      <c r="AR1398" s="14" t="str">
        <f t="shared" si="1579"/>
        <v/>
      </c>
    </row>
    <row r="1399" spans="1:44" x14ac:dyDescent="0.25">
      <c r="A1399">
        <v>1</v>
      </c>
      <c r="B1399" t="s">
        <v>28</v>
      </c>
      <c r="C1399">
        <v>392106</v>
      </c>
      <c r="D1399" s="40">
        <v>41379.354166666701</v>
      </c>
      <c r="E1399" s="40">
        <v>41380.947222222203</v>
      </c>
      <c r="F1399" s="40">
        <v>41380.972222222197</v>
      </c>
      <c r="G1399" t="s">
        <v>29</v>
      </c>
      <c r="H1399">
        <v>60000012249655</v>
      </c>
      <c r="I1399" t="s">
        <v>867</v>
      </c>
      <c r="J1399" t="s">
        <v>868</v>
      </c>
      <c r="K1399" t="s">
        <v>41</v>
      </c>
      <c r="L1399">
        <v>4</v>
      </c>
      <c r="M1399" t="s">
        <v>33</v>
      </c>
      <c r="N1399">
        <v>60000015461254</v>
      </c>
      <c r="O1399">
        <v>60000016462712</v>
      </c>
      <c r="P1399">
        <v>140236000000771</v>
      </c>
      <c r="R1399" t="s">
        <v>34</v>
      </c>
      <c r="S1399" t="s">
        <v>35</v>
      </c>
      <c r="T1399" t="s">
        <v>36</v>
      </c>
      <c r="W1399" t="s">
        <v>37</v>
      </c>
      <c r="AC1399" t="s">
        <v>3187</v>
      </c>
      <c r="AD1399" t="s">
        <v>1446</v>
      </c>
      <c r="AE1399" s="14" t="str">
        <f t="shared" si="1542"/>
        <v>Abordar novamente o assunto EA, buscando dismistificar a prevalência da diarréia. Entregar material do ciclo.#mp Dra falou sobre o receio da má adesão do paciente e da culpa que o outro "carrega" pelo parceiro ter iniciado o tratamento precocemente.</v>
      </c>
      <c r="AF1399" s="14" t="str">
        <f t="shared" si="1552"/>
        <v>Abordar novamente o assunto EA, buscando dismistificar a prevalência da diarréia. Entregar material do ciclo.#mp Dra falou sobre o receio da má adesão do paciente e da culpa que o outro "carrega" pelo parceiro ter iniciado o tratamento precocemente.</v>
      </c>
      <c r="AG1399" s="14">
        <f t="shared" si="1553"/>
        <v>110</v>
      </c>
      <c r="AH1399" s="14">
        <f t="shared" ref="AH1399:AL1399" si="1604">IFERROR(FIND("#",$AF1399,AG1399+1),LEN($AF1399)+1)</f>
        <v>250</v>
      </c>
      <c r="AI1399" s="14">
        <f t="shared" si="1604"/>
        <v>250</v>
      </c>
      <c r="AJ1399" s="14">
        <f t="shared" si="1604"/>
        <v>250</v>
      </c>
      <c r="AK1399" s="14">
        <f t="shared" si="1604"/>
        <v>250</v>
      </c>
      <c r="AL1399" s="14">
        <f t="shared" si="1604"/>
        <v>250</v>
      </c>
      <c r="AM1399" s="14" t="str">
        <f t="shared" si="1574"/>
        <v>#mp Dra falou sobre o receio da má adesão do paciente e da culpa que o outro "carrega" pelo parceiro ter iniciado o tratamento precocemente.</v>
      </c>
      <c r="AN1399" s="14" t="str">
        <f t="shared" si="1575"/>
        <v/>
      </c>
      <c r="AO1399" s="14" t="str">
        <f t="shared" si="1576"/>
        <v/>
      </c>
      <c r="AP1399" s="14" t="str">
        <f t="shared" si="1577"/>
        <v/>
      </c>
      <c r="AQ1399" s="14" t="str">
        <f t="shared" si="1578"/>
        <v/>
      </c>
      <c r="AR1399" s="14" t="str">
        <f t="shared" si="1579"/>
        <v/>
      </c>
    </row>
    <row r="1400" spans="1:44" x14ac:dyDescent="0.25">
      <c r="A1400">
        <v>1</v>
      </c>
      <c r="B1400" t="s">
        <v>28</v>
      </c>
      <c r="C1400">
        <v>392106</v>
      </c>
      <c r="D1400" s="40">
        <v>41376.666666666701</v>
      </c>
      <c r="E1400" s="40">
        <v>41376.9597222222</v>
      </c>
      <c r="F1400" s="40">
        <v>41376.918749999997</v>
      </c>
      <c r="G1400" t="s">
        <v>29</v>
      </c>
      <c r="H1400">
        <v>60000012357283</v>
      </c>
      <c r="I1400" t="s">
        <v>3141</v>
      </c>
      <c r="J1400" t="s">
        <v>3142</v>
      </c>
      <c r="K1400" t="s">
        <v>32</v>
      </c>
      <c r="L1400">
        <v>4</v>
      </c>
      <c r="M1400" t="s">
        <v>33</v>
      </c>
      <c r="N1400">
        <v>60000015461254</v>
      </c>
      <c r="O1400">
        <v>60000016462712</v>
      </c>
      <c r="P1400">
        <v>140236000000764</v>
      </c>
      <c r="R1400" t="s">
        <v>34</v>
      </c>
      <c r="S1400" t="s">
        <v>35</v>
      </c>
      <c r="T1400" t="s">
        <v>36</v>
      </c>
      <c r="W1400" t="s">
        <v>37</v>
      </c>
      <c r="AC1400" t="s">
        <v>3188</v>
      </c>
      <c r="AD1400" t="s">
        <v>1446</v>
      </c>
      <c r="AE1400" s="14" t="str">
        <f t="shared" si="1542"/>
        <v>#mp Dr Rafael falou sobre o estudo HPTN 052 e disse que partilha da mesma opinião do Dr Estevão e acredita que é um estudo de grande expressão.</v>
      </c>
      <c r="AF1400" s="14" t="str">
        <f t="shared" si="1552"/>
        <v>#mp Dr Rafael falou sobre o estudo HPTN 052 e disse que partilha da mesma opinião do Dr Estevão e acredita que é um estudo de grande expressão.</v>
      </c>
      <c r="AG1400" s="14">
        <f t="shared" si="1553"/>
        <v>1</v>
      </c>
      <c r="AH1400" s="14">
        <f t="shared" ref="AH1400:AL1400" si="1605">IFERROR(FIND("#",$AF1400,AG1400+1),LEN($AF1400)+1)</f>
        <v>144</v>
      </c>
      <c r="AI1400" s="14">
        <f t="shared" si="1605"/>
        <v>144</v>
      </c>
      <c r="AJ1400" s="14">
        <f t="shared" si="1605"/>
        <v>144</v>
      </c>
      <c r="AK1400" s="14">
        <f t="shared" si="1605"/>
        <v>144</v>
      </c>
      <c r="AL1400" s="14">
        <f t="shared" si="1605"/>
        <v>144</v>
      </c>
      <c r="AM1400" s="14" t="str">
        <f t="shared" si="1574"/>
        <v>#mp Dr Rafael falou sobre o estudo HPTN 052 e disse que partilha da mesma opinião do Dr Estevão e acredita que é um estudo de grande expressão.</v>
      </c>
      <c r="AN1400" s="14" t="str">
        <f t="shared" si="1575"/>
        <v/>
      </c>
      <c r="AO1400" s="14" t="str">
        <f t="shared" si="1576"/>
        <v/>
      </c>
      <c r="AP1400" s="14" t="str">
        <f t="shared" si="1577"/>
        <v/>
      </c>
      <c r="AQ1400" s="14" t="str">
        <f t="shared" si="1578"/>
        <v/>
      </c>
      <c r="AR1400" s="14" t="str">
        <f t="shared" si="1579"/>
        <v/>
      </c>
    </row>
    <row r="1401" spans="1:44" x14ac:dyDescent="0.25">
      <c r="A1401">
        <v>1</v>
      </c>
      <c r="B1401" t="s">
        <v>28</v>
      </c>
      <c r="C1401">
        <v>392106</v>
      </c>
      <c r="D1401" s="40">
        <v>41376.583333333299</v>
      </c>
      <c r="E1401" s="40">
        <v>41376.949305555601</v>
      </c>
      <c r="F1401" s="40">
        <v>41376.918055555601</v>
      </c>
      <c r="G1401" t="s">
        <v>110</v>
      </c>
      <c r="H1401">
        <v>60000016841340</v>
      </c>
      <c r="J1401" t="s">
        <v>3189</v>
      </c>
      <c r="M1401" t="s">
        <v>33</v>
      </c>
      <c r="N1401">
        <v>60000015461254</v>
      </c>
      <c r="O1401">
        <v>60000016462712</v>
      </c>
      <c r="P1401">
        <v>140236000000747</v>
      </c>
      <c r="R1401" t="s">
        <v>34</v>
      </c>
      <c r="S1401" t="s">
        <v>35</v>
      </c>
      <c r="T1401" t="s">
        <v>36</v>
      </c>
      <c r="W1401" t="s">
        <v>37</v>
      </c>
      <c r="AC1401" t="s">
        <v>3190</v>
      </c>
      <c r="AD1401" t="s">
        <v>1437</v>
      </c>
      <c r="AE1401" s="14" t="str">
        <f t="shared" si="1542"/>
        <v>Compartilhei o material do ciclo e falamos sobre as mudanças do consenso.</v>
      </c>
      <c r="AF1401" s="14" t="str">
        <f t="shared" si="1552"/>
        <v>Compartilhei o material do ciclo e falamos sobre as mudanças do consenso.</v>
      </c>
      <c r="AG1401" s="14">
        <f t="shared" si="1553"/>
        <v>1</v>
      </c>
      <c r="AH1401" s="14">
        <f t="shared" ref="AH1401:AL1401" si="1606">IFERROR(FIND("#",$AF1401,AG1401+1),LEN($AF1401)+1)</f>
        <v>74</v>
      </c>
      <c r="AI1401" s="14">
        <f t="shared" si="1606"/>
        <v>74</v>
      </c>
      <c r="AJ1401" s="14">
        <f t="shared" si="1606"/>
        <v>74</v>
      </c>
      <c r="AK1401" s="14">
        <f t="shared" si="1606"/>
        <v>74</v>
      </c>
      <c r="AL1401" s="14">
        <f t="shared" si="1606"/>
        <v>74</v>
      </c>
      <c r="AM1401" s="14" t="str">
        <f t="shared" si="1574"/>
        <v>Compartilhei o material do ciclo e falamos sobre as mudanças do consenso.</v>
      </c>
      <c r="AN1401" s="14" t="str">
        <f t="shared" si="1575"/>
        <v/>
      </c>
      <c r="AO1401" s="14" t="str">
        <f t="shared" si="1576"/>
        <v/>
      </c>
      <c r="AP1401" s="14" t="str">
        <f t="shared" si="1577"/>
        <v/>
      </c>
      <c r="AQ1401" s="14" t="str">
        <f t="shared" si="1578"/>
        <v/>
      </c>
      <c r="AR1401" s="14" t="str">
        <f t="shared" si="1579"/>
        <v/>
      </c>
    </row>
    <row r="1402" spans="1:44" x14ac:dyDescent="0.25">
      <c r="A1402">
        <v>1</v>
      </c>
      <c r="B1402" t="s">
        <v>28</v>
      </c>
      <c r="C1402">
        <v>392106</v>
      </c>
      <c r="D1402" s="40">
        <v>41376.479166666701</v>
      </c>
      <c r="E1402" s="40">
        <v>41376.954861111102</v>
      </c>
      <c r="F1402" s="40">
        <v>41376.918749999997</v>
      </c>
      <c r="G1402" t="s">
        <v>29</v>
      </c>
      <c r="H1402">
        <v>60000012355539</v>
      </c>
      <c r="I1402" t="s">
        <v>3086</v>
      </c>
      <c r="J1402" t="s">
        <v>3087</v>
      </c>
      <c r="K1402" t="s">
        <v>3088</v>
      </c>
      <c r="L1402">
        <v>4</v>
      </c>
      <c r="M1402" t="s">
        <v>33</v>
      </c>
      <c r="N1402">
        <v>60000015461254</v>
      </c>
      <c r="O1402">
        <v>60000016462712</v>
      </c>
      <c r="P1402">
        <v>140236000000757</v>
      </c>
      <c r="R1402" t="s">
        <v>34</v>
      </c>
      <c r="S1402" t="s">
        <v>35</v>
      </c>
      <c r="T1402" t="s">
        <v>36</v>
      </c>
      <c r="W1402" t="s">
        <v>37</v>
      </c>
      <c r="AC1402" t="s">
        <v>3191</v>
      </c>
      <c r="AD1402" t="s">
        <v>1446</v>
      </c>
      <c r="AE1402" s="14" t="str">
        <f t="shared" si="1542"/>
        <v>#Mp Dr Ana Lisa disse que o assunto em torno do novo corte de CD4 ou tratamento de casais sorodiscordantes ainda é polêmico, pois a adesão é um fator preocupante em ambos os casos.</v>
      </c>
      <c r="AF1402" s="14" t="str">
        <f t="shared" si="1552"/>
        <v>#Mp Dr Ana Lisa disse que o assunto em torno do novo corte de CD4 ou tratamento de casais sorodiscordantes ainda é polêmico, pois a adesão é um fator preocupante em ambos os casos.</v>
      </c>
      <c r="AG1402" s="14">
        <f t="shared" si="1553"/>
        <v>1</v>
      </c>
      <c r="AH1402" s="14">
        <f t="shared" ref="AH1402:AL1402" si="1607">IFERROR(FIND("#",$AF1402,AG1402+1),LEN($AF1402)+1)</f>
        <v>181</v>
      </c>
      <c r="AI1402" s="14">
        <f t="shared" si="1607"/>
        <v>181</v>
      </c>
      <c r="AJ1402" s="14">
        <f t="shared" si="1607"/>
        <v>181</v>
      </c>
      <c r="AK1402" s="14">
        <f t="shared" si="1607"/>
        <v>181</v>
      </c>
      <c r="AL1402" s="14">
        <f t="shared" si="1607"/>
        <v>181</v>
      </c>
      <c r="AM1402" s="14" t="str">
        <f t="shared" si="1574"/>
        <v>#Mp Dr Ana Lisa disse que o assunto em torno do novo corte de CD4 ou tratamento de casais sorodiscordantes ainda é polêmico, pois a adesão é um fator preocupante em ambos os casos.</v>
      </c>
      <c r="AN1402" s="14" t="str">
        <f t="shared" si="1575"/>
        <v/>
      </c>
      <c r="AO1402" s="14" t="str">
        <f t="shared" si="1576"/>
        <v/>
      </c>
      <c r="AP1402" s="14" t="str">
        <f t="shared" si="1577"/>
        <v/>
      </c>
      <c r="AQ1402" s="14" t="str">
        <f t="shared" si="1578"/>
        <v/>
      </c>
      <c r="AR1402" s="14" t="str">
        <f t="shared" si="1579"/>
        <v/>
      </c>
    </row>
    <row r="1403" spans="1:44" x14ac:dyDescent="0.25">
      <c r="A1403">
        <v>1</v>
      </c>
      <c r="B1403" t="s">
        <v>28</v>
      </c>
      <c r="C1403">
        <v>392106</v>
      </c>
      <c r="D1403" s="40">
        <v>41376.479166666701</v>
      </c>
      <c r="E1403" s="40">
        <v>41376.954861111102</v>
      </c>
      <c r="F1403" s="40">
        <v>41376.918749999997</v>
      </c>
      <c r="G1403" t="s">
        <v>29</v>
      </c>
      <c r="H1403">
        <v>60000012355539</v>
      </c>
      <c r="I1403" t="s">
        <v>3086</v>
      </c>
      <c r="J1403" t="s">
        <v>3087</v>
      </c>
      <c r="K1403" t="s">
        <v>3088</v>
      </c>
      <c r="L1403">
        <v>4</v>
      </c>
      <c r="M1403" t="s">
        <v>33</v>
      </c>
      <c r="N1403">
        <v>60000015461254</v>
      </c>
      <c r="O1403">
        <v>60000016462712</v>
      </c>
      <c r="P1403">
        <v>140236000000757</v>
      </c>
      <c r="R1403" t="s">
        <v>34</v>
      </c>
      <c r="S1403" t="s">
        <v>35</v>
      </c>
      <c r="T1403" t="s">
        <v>36</v>
      </c>
      <c r="W1403" t="s">
        <v>37</v>
      </c>
      <c r="AC1403" t="s">
        <v>3191</v>
      </c>
      <c r="AD1403" t="s">
        <v>1446</v>
      </c>
      <c r="AE1403" s="14" t="str">
        <f t="shared" si="1542"/>
        <v>#Mp Dr Ana Lisa disse que o assunto em torno do novo corte de CD4 ou tratamento de casais sorodiscordantes ainda é polêmico, pois a adesão é um fator preocupante em ambos os casos.</v>
      </c>
      <c r="AF1403" s="14" t="str">
        <f t="shared" si="1552"/>
        <v>#Mp Dr Ana Lisa disse que o assunto em torno do novo corte de CD4 ou tratamento de casais sorodiscordantes ainda é polêmico, pois a adesão é um fator preocupante em ambos os casos.</v>
      </c>
      <c r="AG1403" s="14">
        <f t="shared" si="1553"/>
        <v>1</v>
      </c>
      <c r="AH1403" s="14">
        <f t="shared" ref="AH1403:AL1403" si="1608">IFERROR(FIND("#",$AF1403,AG1403+1),LEN($AF1403)+1)</f>
        <v>181</v>
      </c>
      <c r="AI1403" s="14">
        <f t="shared" si="1608"/>
        <v>181</v>
      </c>
      <c r="AJ1403" s="14">
        <f t="shared" si="1608"/>
        <v>181</v>
      </c>
      <c r="AK1403" s="14">
        <f t="shared" si="1608"/>
        <v>181</v>
      </c>
      <c r="AL1403" s="14">
        <f t="shared" si="1608"/>
        <v>181</v>
      </c>
      <c r="AM1403" s="14" t="str">
        <f t="shared" si="1574"/>
        <v>#Mp Dr Ana Lisa disse que o assunto em torno do novo corte de CD4 ou tratamento de casais sorodiscordantes ainda é polêmico, pois a adesão é um fator preocupante em ambos os casos.</v>
      </c>
      <c r="AN1403" s="14" t="str">
        <f t="shared" si="1575"/>
        <v/>
      </c>
      <c r="AO1403" s="14" t="str">
        <f t="shared" si="1576"/>
        <v/>
      </c>
      <c r="AP1403" s="14" t="str">
        <f t="shared" si="1577"/>
        <v/>
      </c>
      <c r="AQ1403" s="14" t="str">
        <f t="shared" si="1578"/>
        <v/>
      </c>
      <c r="AR1403" s="14" t="str">
        <f t="shared" si="1579"/>
        <v/>
      </c>
    </row>
    <row r="1404" spans="1:44" x14ac:dyDescent="0.25">
      <c r="A1404">
        <v>1</v>
      </c>
      <c r="B1404" t="s">
        <v>28</v>
      </c>
      <c r="C1404">
        <v>392106</v>
      </c>
      <c r="D1404" s="40">
        <v>41376.479166666701</v>
      </c>
      <c r="E1404" s="40">
        <v>41376.954861111102</v>
      </c>
      <c r="F1404" s="40">
        <v>41376.918749999997</v>
      </c>
      <c r="G1404" t="s">
        <v>29</v>
      </c>
      <c r="H1404">
        <v>60000012355539</v>
      </c>
      <c r="I1404" t="s">
        <v>3086</v>
      </c>
      <c r="J1404" t="s">
        <v>3087</v>
      </c>
      <c r="K1404" t="s">
        <v>3088</v>
      </c>
      <c r="L1404">
        <v>4</v>
      </c>
      <c r="M1404" t="s">
        <v>33</v>
      </c>
      <c r="N1404">
        <v>60000015461254</v>
      </c>
      <c r="O1404">
        <v>60000016462712</v>
      </c>
      <c r="P1404">
        <v>140236000000757</v>
      </c>
      <c r="R1404" t="s">
        <v>34</v>
      </c>
      <c r="S1404" t="s">
        <v>35</v>
      </c>
      <c r="T1404" t="s">
        <v>36</v>
      </c>
      <c r="W1404" t="s">
        <v>37</v>
      </c>
      <c r="AC1404" t="s">
        <v>3191</v>
      </c>
      <c r="AD1404" t="s">
        <v>1446</v>
      </c>
      <c r="AE1404" s="14" t="str">
        <f t="shared" si="1542"/>
        <v>#Mp Dr Ana Lisa disse que o assunto em torno do novo corte de CD4 ou tratamento de casais sorodiscordantes ainda é polêmico, pois a adesão é um fator preocupante em ambos os casos.</v>
      </c>
      <c r="AF1404" s="14" t="str">
        <f t="shared" si="1552"/>
        <v>#Mp Dr Ana Lisa disse que o assunto em torno do novo corte de CD4 ou tratamento de casais sorodiscordantes ainda é polêmico, pois a adesão é um fator preocupante em ambos os casos.</v>
      </c>
      <c r="AG1404" s="14">
        <f t="shared" si="1553"/>
        <v>1</v>
      </c>
      <c r="AH1404" s="14">
        <f t="shared" ref="AH1404:AL1404" si="1609">IFERROR(FIND("#",$AF1404,AG1404+1),LEN($AF1404)+1)</f>
        <v>181</v>
      </c>
      <c r="AI1404" s="14">
        <f t="shared" si="1609"/>
        <v>181</v>
      </c>
      <c r="AJ1404" s="14">
        <f t="shared" si="1609"/>
        <v>181</v>
      </c>
      <c r="AK1404" s="14">
        <f t="shared" si="1609"/>
        <v>181</v>
      </c>
      <c r="AL1404" s="14">
        <f t="shared" si="1609"/>
        <v>181</v>
      </c>
      <c r="AM1404" s="14" t="str">
        <f t="shared" si="1574"/>
        <v>#Mp Dr Ana Lisa disse que o assunto em torno do novo corte de CD4 ou tratamento de casais sorodiscordantes ainda é polêmico, pois a adesão é um fator preocupante em ambos os casos.</v>
      </c>
      <c r="AN1404" s="14" t="str">
        <f t="shared" si="1575"/>
        <v/>
      </c>
      <c r="AO1404" s="14" t="str">
        <f t="shared" si="1576"/>
        <v/>
      </c>
      <c r="AP1404" s="14" t="str">
        <f t="shared" si="1577"/>
        <v/>
      </c>
      <c r="AQ1404" s="14" t="str">
        <f t="shared" si="1578"/>
        <v/>
      </c>
      <c r="AR1404" s="14" t="str">
        <f t="shared" si="1579"/>
        <v/>
      </c>
    </row>
    <row r="1405" spans="1:44" x14ac:dyDescent="0.25">
      <c r="A1405">
        <v>1</v>
      </c>
      <c r="B1405" t="s">
        <v>28</v>
      </c>
      <c r="C1405">
        <v>392106</v>
      </c>
      <c r="D1405" s="40">
        <v>41376.4375</v>
      </c>
      <c r="E1405" s="40">
        <v>41376.947916666701</v>
      </c>
      <c r="F1405" s="40">
        <v>41376.907638888901</v>
      </c>
      <c r="G1405" t="s">
        <v>29</v>
      </c>
      <c r="H1405">
        <v>60000012329463</v>
      </c>
      <c r="I1405" t="s">
        <v>3192</v>
      </c>
      <c r="J1405" t="s">
        <v>3193</v>
      </c>
      <c r="K1405" t="s">
        <v>41</v>
      </c>
      <c r="L1405">
        <v>3</v>
      </c>
      <c r="M1405" t="s">
        <v>33</v>
      </c>
      <c r="N1405">
        <v>60000015461254</v>
      </c>
      <c r="O1405">
        <v>60000016462712</v>
      </c>
      <c r="P1405">
        <v>140236000000740</v>
      </c>
      <c r="R1405" t="s">
        <v>34</v>
      </c>
      <c r="S1405" t="s">
        <v>35</v>
      </c>
      <c r="T1405" t="s">
        <v>36</v>
      </c>
      <c r="W1405" t="s">
        <v>37</v>
      </c>
      <c r="AC1405" t="s">
        <v>3194</v>
      </c>
      <c r="AD1405" t="s">
        <v>1446</v>
      </c>
      <c r="AE1405" s="14" t="str">
        <f t="shared" si="1542"/>
        <v>Dr Marcos disse que no momento não está recebendo novos pacientes e talvez para o ano que vem fique só dando aula. Acompanhar.</v>
      </c>
      <c r="AF1405" s="14" t="str">
        <f t="shared" si="1552"/>
        <v>Dr Marcos disse que no momento não está recebendo novos pacientes e talvez para o ano que vem fique só dando aula. Acompanhar.</v>
      </c>
      <c r="AG1405" s="14">
        <f t="shared" si="1553"/>
        <v>1</v>
      </c>
      <c r="AH1405" s="14">
        <f t="shared" ref="AH1405:AL1405" si="1610">IFERROR(FIND("#",$AF1405,AG1405+1),LEN($AF1405)+1)</f>
        <v>127</v>
      </c>
      <c r="AI1405" s="14">
        <f t="shared" si="1610"/>
        <v>127</v>
      </c>
      <c r="AJ1405" s="14">
        <f t="shared" si="1610"/>
        <v>127</v>
      </c>
      <c r="AK1405" s="14">
        <f t="shared" si="1610"/>
        <v>127</v>
      </c>
      <c r="AL1405" s="14">
        <f t="shared" si="1610"/>
        <v>127</v>
      </c>
      <c r="AM1405" s="14" t="str">
        <f t="shared" si="1574"/>
        <v>Dr Marcos disse que no momento não está recebendo novos pacientes e talvez para o ano que vem fique só dando aula. Acompanhar.</v>
      </c>
      <c r="AN1405" s="14" t="str">
        <f t="shared" si="1575"/>
        <v/>
      </c>
      <c r="AO1405" s="14" t="str">
        <f t="shared" si="1576"/>
        <v/>
      </c>
      <c r="AP1405" s="14" t="str">
        <f t="shared" si="1577"/>
        <v/>
      </c>
      <c r="AQ1405" s="14" t="str">
        <f t="shared" si="1578"/>
        <v/>
      </c>
      <c r="AR1405" s="14" t="str">
        <f t="shared" si="1579"/>
        <v/>
      </c>
    </row>
    <row r="1406" spans="1:44" x14ac:dyDescent="0.25">
      <c r="A1406">
        <v>1</v>
      </c>
      <c r="B1406" t="s">
        <v>28</v>
      </c>
      <c r="C1406">
        <v>392106</v>
      </c>
      <c r="D1406" s="40">
        <v>41376.354166666701</v>
      </c>
      <c r="E1406" s="40">
        <v>41376.944444444402</v>
      </c>
      <c r="F1406" s="40">
        <v>41376.907638888901</v>
      </c>
      <c r="G1406" t="s">
        <v>29</v>
      </c>
      <c r="H1406">
        <v>60000012525987</v>
      </c>
      <c r="I1406" t="s">
        <v>3129</v>
      </c>
      <c r="J1406" t="s">
        <v>3130</v>
      </c>
      <c r="K1406" t="s">
        <v>41</v>
      </c>
      <c r="L1406">
        <v>4</v>
      </c>
      <c r="M1406" t="s">
        <v>33</v>
      </c>
      <c r="N1406">
        <v>60000015461254</v>
      </c>
      <c r="O1406">
        <v>60000016462712</v>
      </c>
      <c r="P1406">
        <v>140236000000733</v>
      </c>
      <c r="R1406" t="s">
        <v>34</v>
      </c>
      <c r="S1406" t="s">
        <v>35</v>
      </c>
      <c r="T1406" t="s">
        <v>36</v>
      </c>
      <c r="W1406" t="s">
        <v>37</v>
      </c>
      <c r="AC1406" t="s">
        <v>3195</v>
      </c>
      <c r="AD1406" t="s">
        <v>1446</v>
      </c>
      <c r="AE1406" s="14" t="str">
        <f t="shared" si="1542"/>
        <v>#mp Dr Laydson gostou do tema abordado no material e disse que já está aplicando o tratamento nos parceiros positivos.</v>
      </c>
      <c r="AF1406" s="14" t="str">
        <f t="shared" si="1552"/>
        <v>#mp Dr Laydson gostou do tema abordado no material e disse que já está aplicando o tratamento nos parceiros positivos.</v>
      </c>
      <c r="AG1406" s="14">
        <f t="shared" si="1553"/>
        <v>1</v>
      </c>
      <c r="AH1406" s="14">
        <f t="shared" ref="AH1406:AL1406" si="1611">IFERROR(FIND("#",$AF1406,AG1406+1),LEN($AF1406)+1)</f>
        <v>119</v>
      </c>
      <c r="AI1406" s="14">
        <f t="shared" si="1611"/>
        <v>119</v>
      </c>
      <c r="AJ1406" s="14">
        <f t="shared" si="1611"/>
        <v>119</v>
      </c>
      <c r="AK1406" s="14">
        <f t="shared" si="1611"/>
        <v>119</v>
      </c>
      <c r="AL1406" s="14">
        <f t="shared" si="1611"/>
        <v>119</v>
      </c>
      <c r="AM1406" s="14" t="str">
        <f t="shared" si="1574"/>
        <v>#mp Dr Laydson gostou do tema abordado no material e disse que já está aplicando o tratamento nos parceiros positivos.</v>
      </c>
      <c r="AN1406" s="14" t="str">
        <f t="shared" si="1575"/>
        <v/>
      </c>
      <c r="AO1406" s="14" t="str">
        <f t="shared" si="1576"/>
        <v/>
      </c>
      <c r="AP1406" s="14" t="str">
        <f t="shared" si="1577"/>
        <v/>
      </c>
      <c r="AQ1406" s="14" t="str">
        <f t="shared" si="1578"/>
        <v/>
      </c>
      <c r="AR1406" s="14" t="str">
        <f t="shared" si="1579"/>
        <v/>
      </c>
    </row>
    <row r="1407" spans="1:44" x14ac:dyDescent="0.25">
      <c r="A1407">
        <v>1</v>
      </c>
      <c r="B1407" t="s">
        <v>28</v>
      </c>
      <c r="C1407">
        <v>392106</v>
      </c>
      <c r="D1407" s="40">
        <v>41375.666666666701</v>
      </c>
      <c r="E1407" s="40">
        <v>41376.9375</v>
      </c>
      <c r="F1407" s="40">
        <v>41376.8972222222</v>
      </c>
      <c r="G1407" t="s">
        <v>29</v>
      </c>
      <c r="H1407">
        <v>60000017968604</v>
      </c>
      <c r="I1407" t="s">
        <v>3196</v>
      </c>
      <c r="J1407" t="s">
        <v>3197</v>
      </c>
      <c r="K1407" t="s">
        <v>45</v>
      </c>
      <c r="L1407">
        <v>3</v>
      </c>
      <c r="M1407" t="s">
        <v>33</v>
      </c>
      <c r="N1407">
        <v>60000015461254</v>
      </c>
      <c r="O1407">
        <v>60000016462712</v>
      </c>
      <c r="P1407">
        <v>140236000000720</v>
      </c>
      <c r="R1407" t="s">
        <v>34</v>
      </c>
      <c r="S1407" t="s">
        <v>35</v>
      </c>
      <c r="T1407" t="s">
        <v>36</v>
      </c>
      <c r="W1407" t="s">
        <v>37</v>
      </c>
      <c r="AC1407" t="s">
        <v>3198</v>
      </c>
      <c r="AD1407" t="s">
        <v>1437</v>
      </c>
      <c r="AE1407" s="14" t="str">
        <f t="shared" si="1542"/>
        <v>Juliana comentou que desde o mês passado quando conversamos sobre sustentabilidade ela começou a refletir sobre essa questão, que para ela é muito importante. Ela disse que usa muito EFZ,também por esse motivo.</v>
      </c>
      <c r="AF1407" s="14" t="str">
        <f t="shared" si="1552"/>
        <v>Juliana comentou que desde o mês passado quando conversamos sobre sustentabilidade ela começou a refletir sobre essa questão, que para ela é muito importante. Ela disse que usa muito EFZ,também por esse motivo.</v>
      </c>
      <c r="AG1407" s="14">
        <f t="shared" si="1553"/>
        <v>1</v>
      </c>
      <c r="AH1407" s="14">
        <f t="shared" ref="AH1407:AL1407" si="1612">IFERROR(FIND("#",$AF1407,AG1407+1),LEN($AF1407)+1)</f>
        <v>211</v>
      </c>
      <c r="AI1407" s="14">
        <f t="shared" si="1612"/>
        <v>211</v>
      </c>
      <c r="AJ1407" s="14">
        <f t="shared" si="1612"/>
        <v>211</v>
      </c>
      <c r="AK1407" s="14">
        <f t="shared" si="1612"/>
        <v>211</v>
      </c>
      <c r="AL1407" s="14">
        <f t="shared" si="1612"/>
        <v>211</v>
      </c>
      <c r="AM1407" s="14" t="str">
        <f t="shared" si="1574"/>
        <v>Juliana comentou que desde o mês passado quando conversamos sobre sustentabilidade ela começou a refletir sobre essa questão, que para ela é muito importante. Ela disse que usa muito EFZ,também por esse motivo.</v>
      </c>
      <c r="AN1407" s="14" t="str">
        <f t="shared" si="1575"/>
        <v/>
      </c>
      <c r="AO1407" s="14" t="str">
        <f t="shared" si="1576"/>
        <v/>
      </c>
      <c r="AP1407" s="14" t="str">
        <f t="shared" si="1577"/>
        <v/>
      </c>
      <c r="AQ1407" s="14" t="str">
        <f t="shared" si="1578"/>
        <v/>
      </c>
      <c r="AR1407" s="14" t="str">
        <f t="shared" si="1579"/>
        <v/>
      </c>
    </row>
    <row r="1408" spans="1:44" x14ac:dyDescent="0.25">
      <c r="A1408">
        <v>1</v>
      </c>
      <c r="B1408" t="s">
        <v>28</v>
      </c>
      <c r="C1408">
        <v>392106</v>
      </c>
      <c r="D1408" s="40">
        <v>41375.625</v>
      </c>
      <c r="E1408" s="40">
        <v>41376.920138888898</v>
      </c>
      <c r="F1408" s="40">
        <v>41376.886111111096</v>
      </c>
      <c r="G1408" t="s">
        <v>29</v>
      </c>
      <c r="H1408">
        <v>60000012512583</v>
      </c>
      <c r="I1408" t="s">
        <v>3093</v>
      </c>
      <c r="J1408" t="s">
        <v>3094</v>
      </c>
      <c r="K1408" t="s">
        <v>41</v>
      </c>
      <c r="L1408">
        <v>4</v>
      </c>
      <c r="M1408" t="s">
        <v>33</v>
      </c>
      <c r="N1408">
        <v>60000015461254</v>
      </c>
      <c r="O1408">
        <v>60000016462712</v>
      </c>
      <c r="P1408">
        <v>140236000000699</v>
      </c>
      <c r="R1408" t="s">
        <v>34</v>
      </c>
      <c r="S1408" t="s">
        <v>35</v>
      </c>
      <c r="T1408" t="s">
        <v>36</v>
      </c>
      <c r="W1408" t="s">
        <v>37</v>
      </c>
      <c r="AC1408" t="s">
        <v>3199</v>
      </c>
      <c r="AD1408" t="s">
        <v>1446</v>
      </c>
      <c r="AE1408" s="14" t="str">
        <f t="shared" si="1542"/>
        <v>Dr Naurea falou que chegou a participar do estudo HPTN 052 mas posteriormente ela saiu e a Dr Tânia entrou.#mp A médica disse que esta questão de tratar os casais sorodiscordantes ainda gera dúvida, embora acredite muito no resultado do HPTN 052.</v>
      </c>
      <c r="AF1408" s="14" t="str">
        <f t="shared" si="1552"/>
        <v>Dr Naurea falou que chegou a participar do estudo HPTN 052 mas posteriormente ela saiu e a Dr Tânia entrou.#mp A médica disse que esta questão de tratar os casais sorodiscordantes ainda gera dúvida, embora acredite muito no resultado do HPTN 052.</v>
      </c>
      <c r="AG1408" s="14">
        <f t="shared" si="1553"/>
        <v>108</v>
      </c>
      <c r="AH1408" s="14">
        <f t="shared" ref="AH1408:AL1408" si="1613">IFERROR(FIND("#",$AF1408,AG1408+1),LEN($AF1408)+1)</f>
        <v>247</v>
      </c>
      <c r="AI1408" s="14">
        <f t="shared" si="1613"/>
        <v>247</v>
      </c>
      <c r="AJ1408" s="14">
        <f t="shared" si="1613"/>
        <v>247</v>
      </c>
      <c r="AK1408" s="14">
        <f t="shared" si="1613"/>
        <v>247</v>
      </c>
      <c r="AL1408" s="14">
        <f t="shared" si="1613"/>
        <v>247</v>
      </c>
      <c r="AM1408" s="14" t="str">
        <f t="shared" si="1574"/>
        <v>#mp A médica disse que esta questão de tratar os casais sorodiscordantes ainda gera dúvida, embora acredite muito no resultado do HPTN 052.</v>
      </c>
      <c r="AN1408" s="14" t="str">
        <f t="shared" si="1575"/>
        <v/>
      </c>
      <c r="AO1408" s="14" t="str">
        <f t="shared" si="1576"/>
        <v/>
      </c>
      <c r="AP1408" s="14" t="str">
        <f t="shared" si="1577"/>
        <v/>
      </c>
      <c r="AQ1408" s="14" t="str">
        <f t="shared" si="1578"/>
        <v/>
      </c>
      <c r="AR1408" s="14" t="str">
        <f t="shared" si="1579"/>
        <v/>
      </c>
    </row>
    <row r="1409" spans="1:44" x14ac:dyDescent="0.25">
      <c r="A1409">
        <v>1</v>
      </c>
      <c r="B1409" t="s">
        <v>28</v>
      </c>
      <c r="C1409">
        <v>392106</v>
      </c>
      <c r="D1409" s="40">
        <v>41375.583333333299</v>
      </c>
      <c r="E1409" s="40">
        <v>41376.938888888901</v>
      </c>
      <c r="F1409" s="40">
        <v>41376.907638888901</v>
      </c>
      <c r="G1409" t="s">
        <v>110</v>
      </c>
      <c r="H1409">
        <v>60000016840328</v>
      </c>
      <c r="J1409" t="s">
        <v>3200</v>
      </c>
      <c r="M1409" t="s">
        <v>33</v>
      </c>
      <c r="N1409">
        <v>60000015461254</v>
      </c>
      <c r="O1409">
        <v>60000016462712</v>
      </c>
      <c r="P1409">
        <v>140236000000727</v>
      </c>
      <c r="R1409" t="s">
        <v>34</v>
      </c>
      <c r="S1409" t="s">
        <v>35</v>
      </c>
      <c r="W1409" t="s">
        <v>37</v>
      </c>
      <c r="AC1409" t="s">
        <v>3201</v>
      </c>
      <c r="AD1409" t="s">
        <v>1437</v>
      </c>
      <c r="AE1409" s="14" t="str">
        <f t="shared" si="1542"/>
        <v>Compartilhei o material que estamos trabalhando e reafirmei as mudanças do consenso.</v>
      </c>
      <c r="AF1409" s="14" t="str">
        <f t="shared" si="1552"/>
        <v>Compartilhei o material que estamos trabalhando e reafirmei as mudanças do consenso.</v>
      </c>
      <c r="AG1409" s="14">
        <f t="shared" si="1553"/>
        <v>1</v>
      </c>
      <c r="AH1409" s="14">
        <f t="shared" ref="AH1409:AL1409" si="1614">IFERROR(FIND("#",$AF1409,AG1409+1),LEN($AF1409)+1)</f>
        <v>85</v>
      </c>
      <c r="AI1409" s="14">
        <f t="shared" si="1614"/>
        <v>85</v>
      </c>
      <c r="AJ1409" s="14">
        <f t="shared" si="1614"/>
        <v>85</v>
      </c>
      <c r="AK1409" s="14">
        <f t="shared" si="1614"/>
        <v>85</v>
      </c>
      <c r="AL1409" s="14">
        <f t="shared" si="1614"/>
        <v>85</v>
      </c>
      <c r="AM1409" s="14" t="str">
        <f t="shared" si="1574"/>
        <v>Compartilhei o material que estamos trabalhando e reafirmei as mudanças do consenso.</v>
      </c>
      <c r="AN1409" s="14" t="str">
        <f t="shared" si="1575"/>
        <v/>
      </c>
      <c r="AO1409" s="14" t="str">
        <f t="shared" si="1576"/>
        <v/>
      </c>
      <c r="AP1409" s="14" t="str">
        <f t="shared" si="1577"/>
        <v/>
      </c>
      <c r="AQ1409" s="14" t="str">
        <f t="shared" si="1578"/>
        <v/>
      </c>
      <c r="AR1409" s="14" t="str">
        <f t="shared" si="1579"/>
        <v/>
      </c>
    </row>
    <row r="1410" spans="1:44" x14ac:dyDescent="0.25">
      <c r="A1410">
        <v>1</v>
      </c>
      <c r="B1410" t="s">
        <v>28</v>
      </c>
      <c r="C1410">
        <v>392106</v>
      </c>
      <c r="D1410" s="40">
        <v>41375.479166666701</v>
      </c>
      <c r="E1410" s="40">
        <v>41376.934027777803</v>
      </c>
      <c r="F1410" s="40">
        <v>41376.8972222222</v>
      </c>
      <c r="G1410" t="s">
        <v>29</v>
      </c>
      <c r="H1410">
        <v>60000017154902</v>
      </c>
      <c r="I1410" t="s">
        <v>3105</v>
      </c>
      <c r="J1410" t="s">
        <v>3106</v>
      </c>
      <c r="K1410" t="s">
        <v>41</v>
      </c>
      <c r="L1410">
        <v>4</v>
      </c>
      <c r="M1410" t="s">
        <v>33</v>
      </c>
      <c r="N1410">
        <v>60000015461254</v>
      </c>
      <c r="O1410">
        <v>60000016462712</v>
      </c>
      <c r="P1410">
        <v>140236000000713</v>
      </c>
      <c r="R1410" t="s">
        <v>34</v>
      </c>
      <c r="S1410" t="s">
        <v>35</v>
      </c>
      <c r="T1410" t="s">
        <v>36</v>
      </c>
      <c r="W1410" t="s">
        <v>37</v>
      </c>
      <c r="AC1410" t="s">
        <v>3202</v>
      </c>
      <c r="AD1410" t="s">
        <v>1446</v>
      </c>
      <c r="AE1410" s="14" t="str">
        <f t="shared" ref="AE1410:AE1473" si="1615">SUBSTITUTE(AC1410,"# ","#")</f>
        <v>#con Dr rosária falou que irá ao "hope" e elogiou o evento do ano passado.</v>
      </c>
      <c r="AF1410" s="14" t="str">
        <f t="shared" si="1552"/>
        <v>#con Dr rosária falou que irá ao "hope" e elogiou o evento do ano passado.</v>
      </c>
      <c r="AG1410" s="14">
        <f t="shared" si="1553"/>
        <v>1</v>
      </c>
      <c r="AH1410" s="14">
        <f t="shared" ref="AH1410:AL1410" si="1616">IFERROR(FIND("#",$AF1410,AG1410+1),LEN($AF1410)+1)</f>
        <v>75</v>
      </c>
      <c r="AI1410" s="14">
        <f t="shared" si="1616"/>
        <v>75</v>
      </c>
      <c r="AJ1410" s="14">
        <f t="shared" si="1616"/>
        <v>75</v>
      </c>
      <c r="AK1410" s="14">
        <f t="shared" si="1616"/>
        <v>75</v>
      </c>
      <c r="AL1410" s="14">
        <f t="shared" si="1616"/>
        <v>75</v>
      </c>
      <c r="AM1410" s="14" t="str">
        <f t="shared" si="1574"/>
        <v>#con Dr rosária falou que irá ao "hope" e elogiou o evento do ano passado.</v>
      </c>
      <c r="AN1410" s="14" t="str">
        <f t="shared" si="1575"/>
        <v/>
      </c>
      <c r="AO1410" s="14" t="str">
        <f t="shared" si="1576"/>
        <v/>
      </c>
      <c r="AP1410" s="14" t="str">
        <f t="shared" si="1577"/>
        <v/>
      </c>
      <c r="AQ1410" s="14" t="str">
        <f t="shared" si="1578"/>
        <v/>
      </c>
      <c r="AR1410" s="14" t="str">
        <f t="shared" si="1579"/>
        <v/>
      </c>
    </row>
    <row r="1411" spans="1:44" x14ac:dyDescent="0.25">
      <c r="A1411">
        <v>1</v>
      </c>
      <c r="B1411" t="s">
        <v>28</v>
      </c>
      <c r="C1411">
        <v>392106</v>
      </c>
      <c r="D1411" s="40">
        <v>41375.416666666701</v>
      </c>
      <c r="E1411" s="40">
        <v>41376.925000000003</v>
      </c>
      <c r="F1411" s="40">
        <v>41376.886111111096</v>
      </c>
      <c r="G1411" t="s">
        <v>29</v>
      </c>
      <c r="H1411">
        <v>60000012327691</v>
      </c>
      <c r="I1411" t="s">
        <v>3203</v>
      </c>
      <c r="J1411" t="s">
        <v>3204</v>
      </c>
      <c r="K1411" t="s">
        <v>41</v>
      </c>
      <c r="L1411">
        <v>3</v>
      </c>
      <c r="M1411" t="s">
        <v>33</v>
      </c>
      <c r="N1411">
        <v>60000015461254</v>
      </c>
      <c r="O1411">
        <v>60000016462712</v>
      </c>
      <c r="P1411">
        <v>140236000000706</v>
      </c>
      <c r="R1411" t="s">
        <v>34</v>
      </c>
      <c r="S1411" t="s">
        <v>35</v>
      </c>
      <c r="T1411" t="s">
        <v>36</v>
      </c>
      <c r="W1411" t="s">
        <v>37</v>
      </c>
      <c r="AC1411" t="s">
        <v>3205</v>
      </c>
      <c r="AD1411" t="s">
        <v>1446</v>
      </c>
      <c r="AE1411" s="14" t="str">
        <f t="shared" si="1615"/>
        <v>#mp Dr Sandra elogiou o fato do Dr Estevão comentar o material pois acha que seus comentários são bem pertinentes.</v>
      </c>
      <c r="AF1411" s="14" t="str">
        <f t="shared" si="1552"/>
        <v>#mp Dr Sandra elogiou o fato do Dr Estevão comentar o material pois acha que seus comentários são bem pertinentes.</v>
      </c>
      <c r="AG1411" s="14">
        <f t="shared" si="1553"/>
        <v>1</v>
      </c>
      <c r="AH1411" s="14">
        <f t="shared" ref="AH1411:AL1411" si="1617">IFERROR(FIND("#",$AF1411,AG1411+1),LEN($AF1411)+1)</f>
        <v>115</v>
      </c>
      <c r="AI1411" s="14">
        <f t="shared" si="1617"/>
        <v>115</v>
      </c>
      <c r="AJ1411" s="14">
        <f t="shared" si="1617"/>
        <v>115</v>
      </c>
      <c r="AK1411" s="14">
        <f t="shared" si="1617"/>
        <v>115</v>
      </c>
      <c r="AL1411" s="14">
        <f t="shared" si="1617"/>
        <v>115</v>
      </c>
      <c r="AM1411" s="14" t="str">
        <f t="shared" si="1574"/>
        <v>#mp Dr Sandra elogiou o fato do Dr Estevão comentar o material pois acha que seus comentários são bem pertinentes.</v>
      </c>
      <c r="AN1411" s="14" t="str">
        <f t="shared" si="1575"/>
        <v/>
      </c>
      <c r="AO1411" s="14" t="str">
        <f t="shared" si="1576"/>
        <v/>
      </c>
      <c r="AP1411" s="14" t="str">
        <f t="shared" si="1577"/>
        <v/>
      </c>
      <c r="AQ1411" s="14" t="str">
        <f t="shared" si="1578"/>
        <v/>
      </c>
      <c r="AR1411" s="14" t="str">
        <f t="shared" si="1579"/>
        <v/>
      </c>
    </row>
    <row r="1412" spans="1:44" x14ac:dyDescent="0.25">
      <c r="A1412">
        <v>1</v>
      </c>
      <c r="B1412" t="s">
        <v>28</v>
      </c>
      <c r="C1412">
        <v>392106</v>
      </c>
      <c r="D1412" s="40">
        <v>41375.416666666701</v>
      </c>
      <c r="E1412" s="40">
        <v>41376.925000000003</v>
      </c>
      <c r="F1412" s="40">
        <v>41376.886111111096</v>
      </c>
      <c r="G1412" t="s">
        <v>29</v>
      </c>
      <c r="H1412">
        <v>60000012327691</v>
      </c>
      <c r="I1412" t="s">
        <v>3203</v>
      </c>
      <c r="J1412" t="s">
        <v>3204</v>
      </c>
      <c r="K1412" t="s">
        <v>41</v>
      </c>
      <c r="L1412">
        <v>3</v>
      </c>
      <c r="M1412" t="s">
        <v>33</v>
      </c>
      <c r="N1412">
        <v>60000015461254</v>
      </c>
      <c r="O1412">
        <v>60000016462712</v>
      </c>
      <c r="P1412">
        <v>140236000000706</v>
      </c>
      <c r="R1412" t="s">
        <v>34</v>
      </c>
      <c r="S1412" t="s">
        <v>35</v>
      </c>
      <c r="T1412" t="s">
        <v>36</v>
      </c>
      <c r="W1412" t="s">
        <v>37</v>
      </c>
      <c r="AC1412" t="s">
        <v>3205</v>
      </c>
      <c r="AD1412" t="s">
        <v>1446</v>
      </c>
      <c r="AE1412" s="14" t="str">
        <f t="shared" si="1615"/>
        <v>#mp Dr Sandra elogiou o fato do Dr Estevão comentar o material pois acha que seus comentários são bem pertinentes.</v>
      </c>
      <c r="AF1412" s="14" t="str">
        <f t="shared" si="1552"/>
        <v>#mp Dr Sandra elogiou o fato do Dr Estevão comentar o material pois acha que seus comentários são bem pertinentes.</v>
      </c>
      <c r="AG1412" s="14">
        <f t="shared" si="1553"/>
        <v>1</v>
      </c>
      <c r="AH1412" s="14">
        <f t="shared" ref="AH1412:AL1412" si="1618">IFERROR(FIND("#",$AF1412,AG1412+1),LEN($AF1412)+1)</f>
        <v>115</v>
      </c>
      <c r="AI1412" s="14">
        <f t="shared" si="1618"/>
        <v>115</v>
      </c>
      <c r="AJ1412" s="14">
        <f t="shared" si="1618"/>
        <v>115</v>
      </c>
      <c r="AK1412" s="14">
        <f t="shared" si="1618"/>
        <v>115</v>
      </c>
      <c r="AL1412" s="14">
        <f t="shared" si="1618"/>
        <v>115</v>
      </c>
      <c r="AM1412" s="14" t="str">
        <f t="shared" si="1574"/>
        <v>#mp Dr Sandra elogiou o fato do Dr Estevão comentar o material pois acha que seus comentários são bem pertinentes.</v>
      </c>
      <c r="AN1412" s="14" t="str">
        <f t="shared" si="1575"/>
        <v/>
      </c>
      <c r="AO1412" s="14" t="str">
        <f t="shared" si="1576"/>
        <v/>
      </c>
      <c r="AP1412" s="14" t="str">
        <f t="shared" si="1577"/>
        <v/>
      </c>
      <c r="AQ1412" s="14" t="str">
        <f t="shared" si="1578"/>
        <v/>
      </c>
      <c r="AR1412" s="14" t="str">
        <f t="shared" si="1579"/>
        <v/>
      </c>
    </row>
    <row r="1413" spans="1:44" x14ac:dyDescent="0.25">
      <c r="A1413">
        <v>1</v>
      </c>
      <c r="B1413" t="s">
        <v>28</v>
      </c>
      <c r="C1413">
        <v>392106</v>
      </c>
      <c r="D1413" s="40">
        <v>41375.375</v>
      </c>
      <c r="E1413" s="40">
        <v>41376.911805555603</v>
      </c>
      <c r="F1413" s="40">
        <v>41376.875694444403</v>
      </c>
      <c r="G1413" t="s">
        <v>29</v>
      </c>
      <c r="H1413">
        <v>60000012324575</v>
      </c>
      <c r="I1413" t="s">
        <v>3206</v>
      </c>
      <c r="J1413" t="s">
        <v>3207</v>
      </c>
      <c r="K1413" t="s">
        <v>41</v>
      </c>
      <c r="L1413">
        <v>4</v>
      </c>
      <c r="M1413" t="s">
        <v>33</v>
      </c>
      <c r="N1413">
        <v>60000015461254</v>
      </c>
      <c r="O1413">
        <v>60000016462712</v>
      </c>
      <c r="P1413">
        <v>140236000000692</v>
      </c>
      <c r="R1413" t="s">
        <v>34</v>
      </c>
      <c r="S1413" t="s">
        <v>35</v>
      </c>
      <c r="T1413" t="s">
        <v>36</v>
      </c>
      <c r="W1413" t="s">
        <v>37</v>
      </c>
      <c r="AC1413" t="s">
        <v>3208</v>
      </c>
      <c r="AD1413" t="s">
        <v>1446</v>
      </c>
      <c r="AE1413" s="14" t="str">
        <f t="shared" si="1615"/>
        <v>#mp Dr Rossana comentou sobre o material anterior do Dr Ricardo Diaz e falou que ele abordou o tema consenso de uma forma bem legal.</v>
      </c>
      <c r="AF1413" s="14" t="str">
        <f t="shared" si="1552"/>
        <v>#mp Dr Rossana comentou sobre o material anterior do Dr Ricardo Diaz e falou que ele abordou o tema consenso de uma forma bem legal.</v>
      </c>
      <c r="AG1413" s="14">
        <f t="shared" si="1553"/>
        <v>1</v>
      </c>
      <c r="AH1413" s="14">
        <f t="shared" ref="AH1413:AL1413" si="1619">IFERROR(FIND("#",$AF1413,AG1413+1),LEN($AF1413)+1)</f>
        <v>133</v>
      </c>
      <c r="AI1413" s="14">
        <f t="shared" si="1619"/>
        <v>133</v>
      </c>
      <c r="AJ1413" s="14">
        <f t="shared" si="1619"/>
        <v>133</v>
      </c>
      <c r="AK1413" s="14">
        <f t="shared" si="1619"/>
        <v>133</v>
      </c>
      <c r="AL1413" s="14">
        <f t="shared" si="1619"/>
        <v>133</v>
      </c>
      <c r="AM1413" s="14" t="str">
        <f t="shared" si="1574"/>
        <v>#mp Dr Rossana comentou sobre o material anterior do Dr Ricardo Diaz e falou que ele abordou o tema consenso de uma forma bem legal.</v>
      </c>
      <c r="AN1413" s="14" t="str">
        <f t="shared" si="1575"/>
        <v/>
      </c>
      <c r="AO1413" s="14" t="str">
        <f t="shared" si="1576"/>
        <v/>
      </c>
      <c r="AP1413" s="14" t="str">
        <f t="shared" si="1577"/>
        <v/>
      </c>
      <c r="AQ1413" s="14" t="str">
        <f t="shared" si="1578"/>
        <v/>
      </c>
      <c r="AR1413" s="14" t="str">
        <f t="shared" si="1579"/>
        <v/>
      </c>
    </row>
    <row r="1414" spans="1:44" x14ac:dyDescent="0.25">
      <c r="A1414">
        <v>1</v>
      </c>
      <c r="B1414" t="s">
        <v>28</v>
      </c>
      <c r="C1414">
        <v>392106</v>
      </c>
      <c r="D1414" s="40">
        <v>41374.6875</v>
      </c>
      <c r="E1414" s="40">
        <v>41375.971527777801</v>
      </c>
      <c r="F1414" s="40">
        <v>41376.865277777797</v>
      </c>
      <c r="G1414" t="s">
        <v>29</v>
      </c>
      <c r="H1414">
        <v>60000012446963</v>
      </c>
      <c r="I1414" t="s">
        <v>3083</v>
      </c>
      <c r="J1414" t="s">
        <v>3084</v>
      </c>
      <c r="K1414" t="s">
        <v>41</v>
      </c>
      <c r="L1414">
        <v>4</v>
      </c>
      <c r="M1414" t="s">
        <v>33</v>
      </c>
      <c r="N1414">
        <v>60000015461254</v>
      </c>
      <c r="O1414">
        <v>60000016462712</v>
      </c>
      <c r="P1414">
        <v>140236000000685</v>
      </c>
      <c r="R1414" t="s">
        <v>34</v>
      </c>
      <c r="S1414" t="s">
        <v>35</v>
      </c>
      <c r="T1414" t="s">
        <v>36</v>
      </c>
      <c r="W1414" t="s">
        <v>37</v>
      </c>
      <c r="AC1414" t="s">
        <v>3209</v>
      </c>
      <c r="AD1414" t="s">
        <v>1446</v>
      </c>
      <c r="AE1414" s="14" t="str">
        <f t="shared" si="1615"/>
        <v>#mp Dr Jardel demonstrou bastante interesse sobre o assunto, mas disse que ainda está muito confuso com relação a esta nova conduta, ele como a maioria, se preocupa com a adesão destes pacientes.</v>
      </c>
      <c r="AF1414" s="14" t="str">
        <f t="shared" si="1552"/>
        <v>#mp Dr Jardel demonstrou bastante interesse sobre o assunto, mas disse que ainda está muito confuso com relação a esta nova conduta, ele como a maioria, se preocupa com a adesão destes pacientes.</v>
      </c>
      <c r="AG1414" s="14">
        <f t="shared" si="1553"/>
        <v>1</v>
      </c>
      <c r="AH1414" s="14">
        <f t="shared" ref="AH1414:AL1414" si="1620">IFERROR(FIND("#",$AF1414,AG1414+1),LEN($AF1414)+1)</f>
        <v>196</v>
      </c>
      <c r="AI1414" s="14">
        <f t="shared" si="1620"/>
        <v>196</v>
      </c>
      <c r="AJ1414" s="14">
        <f t="shared" si="1620"/>
        <v>196</v>
      </c>
      <c r="AK1414" s="14">
        <f t="shared" si="1620"/>
        <v>196</v>
      </c>
      <c r="AL1414" s="14">
        <f t="shared" si="1620"/>
        <v>196</v>
      </c>
      <c r="AM1414" s="14" t="str">
        <f t="shared" si="1574"/>
        <v>#mp Dr Jardel demonstrou bastante interesse sobre o assunto, mas disse que ainda está muito confuso com relação a esta nova conduta, ele como a maioria, se preocupa com a adesão destes pacientes.</v>
      </c>
      <c r="AN1414" s="14" t="str">
        <f t="shared" si="1575"/>
        <v/>
      </c>
      <c r="AO1414" s="14" t="str">
        <f t="shared" si="1576"/>
        <v/>
      </c>
      <c r="AP1414" s="14" t="str">
        <f t="shared" si="1577"/>
        <v/>
      </c>
      <c r="AQ1414" s="14" t="str">
        <f t="shared" si="1578"/>
        <v/>
      </c>
      <c r="AR1414" s="14" t="str">
        <f t="shared" si="1579"/>
        <v/>
      </c>
    </row>
    <row r="1415" spans="1:44" x14ac:dyDescent="0.25">
      <c r="A1415">
        <v>1</v>
      </c>
      <c r="B1415" t="s">
        <v>28</v>
      </c>
      <c r="C1415">
        <v>392106</v>
      </c>
      <c r="D1415" s="40">
        <v>41374.645833333299</v>
      </c>
      <c r="E1415" s="40">
        <v>41375.967361111099</v>
      </c>
      <c r="F1415" s="40">
        <v>41376.865277777797</v>
      </c>
      <c r="G1415" t="s">
        <v>29</v>
      </c>
      <c r="H1415">
        <v>60000012525983</v>
      </c>
      <c r="I1415" t="s">
        <v>3120</v>
      </c>
      <c r="J1415" t="s">
        <v>3121</v>
      </c>
      <c r="K1415" t="s">
        <v>32</v>
      </c>
      <c r="L1415">
        <v>6</v>
      </c>
      <c r="M1415" t="s">
        <v>33</v>
      </c>
      <c r="N1415">
        <v>60000015461254</v>
      </c>
      <c r="O1415">
        <v>60000016462712</v>
      </c>
      <c r="P1415">
        <v>140236000000678</v>
      </c>
      <c r="R1415" t="s">
        <v>34</v>
      </c>
      <c r="S1415" t="s">
        <v>35</v>
      </c>
      <c r="T1415" t="s">
        <v>36</v>
      </c>
      <c r="W1415" t="s">
        <v>37</v>
      </c>
      <c r="AC1415" t="s">
        <v>3210</v>
      </c>
      <c r="AD1415" t="s">
        <v>1446</v>
      </c>
      <c r="AE1415" s="14" t="str">
        <f t="shared" si="1615"/>
        <v>#mp Disse que gosta dos comentários do Dr Estevão e que iria ler o material com calma. Também concorda que o HPTN 052 foi um estudo de grande expressão e acredita que tratar é o melhor caminho, só se preocupa com a adesão.#CON Disse que vai ao HOPE, evento da Bristol, e elogiou a qualidade deste evento que já compareceu em oportunidades anteriores.</v>
      </c>
      <c r="AF1415" s="14" t="str">
        <f t="shared" si="1552"/>
        <v>#mp Disse que gosta dos comentários do Dr Estevão e que iria ler o material com calma. Também concorda que o HPTN 052 foi um estudo de grande expressão e acredita que tratar é o melhor caminho, só se preocupa com a adesão.#CON Disse que vai ao HOPE, evento da Bristol, e elogiou a qualidade deste evento que já compareceu em oportunidades anteriores.</v>
      </c>
      <c r="AG1415" s="14">
        <f t="shared" si="1553"/>
        <v>1</v>
      </c>
      <c r="AH1415" s="14">
        <f t="shared" ref="AH1415:AL1415" si="1621">IFERROR(FIND("#",$AF1415,AG1415+1),LEN($AF1415)+1)</f>
        <v>223</v>
      </c>
      <c r="AI1415" s="14">
        <f t="shared" si="1621"/>
        <v>351</v>
      </c>
      <c r="AJ1415" s="14">
        <f t="shared" si="1621"/>
        <v>351</v>
      </c>
      <c r="AK1415" s="14">
        <f t="shared" si="1621"/>
        <v>351</v>
      </c>
      <c r="AL1415" s="14">
        <f t="shared" si="1621"/>
        <v>351</v>
      </c>
      <c r="AM1415" s="14" t="str">
        <f t="shared" si="1574"/>
        <v>#mp Disse que gosta dos comentários do Dr Estevão e que iria ler o material com calma. Também concorda que o HPTN 052 foi um estudo de grande expressão e acredita que tratar é o melhor caminho, só se preocupa com a adesão.#</v>
      </c>
      <c r="AN1415" s="14" t="str">
        <f t="shared" si="1575"/>
        <v>#CON Disse que vai ao HOPE, evento da Bristol, e elogiou a qualidade deste evento que já compareceu em oportunidades anteriores.</v>
      </c>
      <c r="AO1415" s="14" t="str">
        <f t="shared" si="1576"/>
        <v/>
      </c>
      <c r="AP1415" s="14" t="str">
        <f t="shared" si="1577"/>
        <v/>
      </c>
      <c r="AQ1415" s="14" t="str">
        <f t="shared" si="1578"/>
        <v/>
      </c>
      <c r="AR1415" s="14" t="str">
        <f t="shared" si="1579"/>
        <v/>
      </c>
    </row>
    <row r="1416" spans="1:44" x14ac:dyDescent="0.25">
      <c r="A1416">
        <v>1</v>
      </c>
      <c r="B1416" t="s">
        <v>28</v>
      </c>
      <c r="C1416">
        <v>392106</v>
      </c>
      <c r="D1416" s="40">
        <v>41374.604166666701</v>
      </c>
      <c r="E1416" s="40">
        <v>41375.961111111101</v>
      </c>
      <c r="F1416" s="40">
        <v>41376.865277777797</v>
      </c>
      <c r="G1416" t="s">
        <v>29</v>
      </c>
      <c r="H1416">
        <v>60000017964052</v>
      </c>
      <c r="I1416" t="s">
        <v>3211</v>
      </c>
      <c r="J1416" t="s">
        <v>3212</v>
      </c>
      <c r="K1416" t="s">
        <v>3213</v>
      </c>
      <c r="L1416">
        <v>4</v>
      </c>
      <c r="M1416" t="s">
        <v>33</v>
      </c>
      <c r="N1416">
        <v>60000015461254</v>
      </c>
      <c r="O1416">
        <v>60000016462712</v>
      </c>
      <c r="P1416">
        <v>140236000000671</v>
      </c>
      <c r="R1416" t="s">
        <v>34</v>
      </c>
      <c r="S1416" t="s">
        <v>35</v>
      </c>
      <c r="T1416" t="s">
        <v>36</v>
      </c>
      <c r="W1416" t="s">
        <v>37</v>
      </c>
      <c r="AC1416" t="s">
        <v>3214</v>
      </c>
      <c r="AD1416" t="s">
        <v>1437</v>
      </c>
      <c r="AE1416" s="14" t="str">
        <f t="shared" si="1615"/>
        <v>#mp Dr Cristiane disse que tanto a questão do casal sorodiscordante quanto do novo corte de CD4, ela compartilha com os pacientes. Eles precisam ter responsabilidade sobre a decisão de iniciar ou não o tratamento. Elogiou o fato do Dr Estevão estar comentando o material.</v>
      </c>
      <c r="AF1416" s="14" t="str">
        <f t="shared" si="1552"/>
        <v>#mp Dr Cristiane disse que tanto a questão do casal sorodiscordante quanto do novo corte de CD4, ela compartilha com os pacientes. Eles precisam ter responsabilidade sobre a decisão de iniciar ou não o tratamento. Elogiou o fato do Dr Estevão estar comentando o material.</v>
      </c>
      <c r="AG1416" s="14">
        <f t="shared" si="1553"/>
        <v>1</v>
      </c>
      <c r="AH1416" s="14">
        <f t="shared" ref="AH1416:AL1416" si="1622">IFERROR(FIND("#",$AF1416,AG1416+1),LEN($AF1416)+1)</f>
        <v>272</v>
      </c>
      <c r="AI1416" s="14">
        <f t="shared" si="1622"/>
        <v>272</v>
      </c>
      <c r="AJ1416" s="14">
        <f t="shared" si="1622"/>
        <v>272</v>
      </c>
      <c r="AK1416" s="14">
        <f t="shared" si="1622"/>
        <v>272</v>
      </c>
      <c r="AL1416" s="14">
        <f t="shared" si="1622"/>
        <v>272</v>
      </c>
      <c r="AM1416" s="14" t="str">
        <f t="shared" si="1574"/>
        <v>#mp Dr Cristiane disse que tanto a questão do casal sorodiscordante quanto do novo corte de CD4, ela compartilha com os pacientes. Eles precisam ter responsabilidade sobre a decisão de iniciar ou não o tratamento. Elogiou o fato do Dr Estevão estar comentando o material.</v>
      </c>
      <c r="AN1416" s="14" t="str">
        <f t="shared" si="1575"/>
        <v/>
      </c>
      <c r="AO1416" s="14" t="str">
        <f t="shared" si="1576"/>
        <v/>
      </c>
      <c r="AP1416" s="14" t="str">
        <f t="shared" si="1577"/>
        <v/>
      </c>
      <c r="AQ1416" s="14" t="str">
        <f t="shared" si="1578"/>
        <v/>
      </c>
      <c r="AR1416" s="14" t="str">
        <f t="shared" si="1579"/>
        <v/>
      </c>
    </row>
    <row r="1417" spans="1:44" x14ac:dyDescent="0.25">
      <c r="A1417">
        <v>1</v>
      </c>
      <c r="B1417" t="s">
        <v>28</v>
      </c>
      <c r="C1417">
        <v>392106</v>
      </c>
      <c r="D1417" s="40">
        <v>41374.583333333299</v>
      </c>
      <c r="E1417" s="40">
        <v>41375.954861111102</v>
      </c>
      <c r="F1417" s="40">
        <v>41376.865277777797</v>
      </c>
      <c r="G1417" t="s">
        <v>29</v>
      </c>
      <c r="H1417">
        <v>60000017964088</v>
      </c>
      <c r="I1417" t="s">
        <v>3215</v>
      </c>
      <c r="J1417" t="s">
        <v>3216</v>
      </c>
      <c r="K1417" t="s">
        <v>41</v>
      </c>
      <c r="L1417">
        <v>4</v>
      </c>
      <c r="M1417" t="s">
        <v>33</v>
      </c>
      <c r="N1417">
        <v>60000015461254</v>
      </c>
      <c r="O1417">
        <v>60000016462712</v>
      </c>
      <c r="P1417">
        <v>140236000000664</v>
      </c>
      <c r="R1417" t="s">
        <v>34</v>
      </c>
      <c r="S1417" t="s">
        <v>35</v>
      </c>
      <c r="T1417" t="s">
        <v>36</v>
      </c>
      <c r="W1417" t="s">
        <v>37</v>
      </c>
      <c r="AC1417" t="s">
        <v>3217</v>
      </c>
      <c r="AD1417" t="s">
        <v>1437</v>
      </c>
      <c r="AE1417" s="14" t="str">
        <f t="shared" si="1615"/>
        <v>#obj Dr Myriam sempre comenta que Kaletra não está mais em nenhum consenso, só no Brasileiro. Falei sobre a sustentabilidade do programa e enumerei todos os motivos pelos quais Kaletra se mantém. Na próxima visita repetirei estes motivos.</v>
      </c>
      <c r="AF1417" s="14" t="str">
        <f t="shared" si="1552"/>
        <v>#obj Dr Myriam sempre comenta que Kaletra não está mais em nenhum consenso, só no Brasileiro. Falei sobre a sustentabilidade do programa e enumerei todos os motivos pelos quais Kaletra se mantém. Na próxima visita repetirei estes motivos.</v>
      </c>
      <c r="AG1417" s="14">
        <f t="shared" si="1553"/>
        <v>1</v>
      </c>
      <c r="AH1417" s="14">
        <f t="shared" ref="AH1417:AL1417" si="1623">IFERROR(FIND("#",$AF1417,AG1417+1),LEN($AF1417)+1)</f>
        <v>239</v>
      </c>
      <c r="AI1417" s="14">
        <f t="shared" si="1623"/>
        <v>239</v>
      </c>
      <c r="AJ1417" s="14">
        <f t="shared" si="1623"/>
        <v>239</v>
      </c>
      <c r="AK1417" s="14">
        <f t="shared" si="1623"/>
        <v>239</v>
      </c>
      <c r="AL1417" s="14">
        <f t="shared" si="1623"/>
        <v>239</v>
      </c>
      <c r="AM1417" s="14" t="str">
        <f t="shared" si="1574"/>
        <v>#obj Dr Myriam sempre comenta que Kaletra não está mais em nenhum consenso, só no Brasileiro. Falei sobre a sustentabilidade do programa e enumerei todos os motivos pelos quais Kaletra se mantém. Na próxima visita repetirei estes motivos.</v>
      </c>
      <c r="AN1417" s="14" t="str">
        <f t="shared" si="1575"/>
        <v/>
      </c>
      <c r="AO1417" s="14" t="str">
        <f t="shared" si="1576"/>
        <v/>
      </c>
      <c r="AP1417" s="14" t="str">
        <f t="shared" si="1577"/>
        <v/>
      </c>
      <c r="AQ1417" s="14" t="str">
        <f t="shared" si="1578"/>
        <v/>
      </c>
      <c r="AR1417" s="14" t="str">
        <f t="shared" si="1579"/>
        <v/>
      </c>
    </row>
    <row r="1418" spans="1:44" x14ac:dyDescent="0.25">
      <c r="A1418">
        <v>1</v>
      </c>
      <c r="B1418" t="s">
        <v>28</v>
      </c>
      <c r="C1418">
        <v>392106</v>
      </c>
      <c r="D1418" s="40">
        <v>41374.479166666701</v>
      </c>
      <c r="E1418" s="40">
        <v>41375.71875</v>
      </c>
      <c r="F1418" s="40">
        <v>41376.865277777797</v>
      </c>
      <c r="G1418" t="s">
        <v>29</v>
      </c>
      <c r="H1418">
        <v>60000017964108</v>
      </c>
      <c r="I1418" t="s">
        <v>3099</v>
      </c>
      <c r="J1418" t="s">
        <v>3100</v>
      </c>
      <c r="K1418" t="s">
        <v>41</v>
      </c>
      <c r="L1418">
        <v>4</v>
      </c>
      <c r="M1418" t="s">
        <v>33</v>
      </c>
      <c r="N1418">
        <v>60000015461254</v>
      </c>
      <c r="O1418">
        <v>60000016462712</v>
      </c>
      <c r="P1418">
        <v>140236000000657</v>
      </c>
      <c r="R1418" t="s">
        <v>34</v>
      </c>
      <c r="S1418" t="s">
        <v>35</v>
      </c>
      <c r="T1418" t="s">
        <v>36</v>
      </c>
      <c r="W1418" t="s">
        <v>37</v>
      </c>
      <c r="AC1418" t="s">
        <v>3218</v>
      </c>
      <c r="AD1418" t="s">
        <v>1437</v>
      </c>
      <c r="AE1418" s="14" t="str">
        <f t="shared" si="1615"/>
        <v>Dr Marcelo externou sua insatisfação com a saúde pública, e principalmente com o estado da internação do CPN, que no momento falta até gase.#mp elogiou o assunto abordado no material e o fato de terem disponibilizado a tabela sobre risco de transmissão, pois disse que é sempre bom ter algo visual para alertar os pacientes, principalmente nas áreas mais carentes.</v>
      </c>
      <c r="AF1418" s="14" t="str">
        <f t="shared" si="1552"/>
        <v>Dr Marcelo externou sua insatisfação com a saúde pública, e principalmente com o estado da internação do CPN, que no momento falta até gase.#mp elogiou o assunto abordado no material e o fato de terem disponibilizado a tabela sobre risco de transmissão, pois disse que é sempre bom ter algo visual para alertar os pacientes, principalmente nas áreas mais carentes.</v>
      </c>
      <c r="AG1418" s="14">
        <f t="shared" si="1553"/>
        <v>141</v>
      </c>
      <c r="AH1418" s="14">
        <f t="shared" ref="AH1418:AL1418" si="1624">IFERROR(FIND("#",$AF1418,AG1418+1),LEN($AF1418)+1)</f>
        <v>365</v>
      </c>
      <c r="AI1418" s="14">
        <f t="shared" si="1624"/>
        <v>365</v>
      </c>
      <c r="AJ1418" s="14">
        <f t="shared" si="1624"/>
        <v>365</v>
      </c>
      <c r="AK1418" s="14">
        <f t="shared" si="1624"/>
        <v>365</v>
      </c>
      <c r="AL1418" s="14">
        <f t="shared" si="1624"/>
        <v>365</v>
      </c>
      <c r="AM1418" s="14" t="str">
        <f t="shared" si="1574"/>
        <v>#mp elogiou o assunto abordado no material e o fato de terem disponibilizado a tabela sobre risco de transmissão, pois disse que é sempre bom ter algo visual para alertar os pacientes, principalmente nas áreas mais carentes.</v>
      </c>
      <c r="AN1418" s="14" t="str">
        <f t="shared" si="1575"/>
        <v/>
      </c>
      <c r="AO1418" s="14" t="str">
        <f t="shared" si="1576"/>
        <v/>
      </c>
      <c r="AP1418" s="14" t="str">
        <f t="shared" si="1577"/>
        <v/>
      </c>
      <c r="AQ1418" s="14" t="str">
        <f t="shared" si="1578"/>
        <v/>
      </c>
      <c r="AR1418" s="14" t="str">
        <f t="shared" si="1579"/>
        <v/>
      </c>
    </row>
    <row r="1419" spans="1:44" x14ac:dyDescent="0.25">
      <c r="A1419">
        <v>1</v>
      </c>
      <c r="B1419" t="s">
        <v>28</v>
      </c>
      <c r="C1419">
        <v>392106</v>
      </c>
      <c r="D1419" s="40">
        <v>41374.4375</v>
      </c>
      <c r="E1419" s="40">
        <v>41374.762499999997</v>
      </c>
      <c r="F1419" s="40">
        <v>41375.501388888901</v>
      </c>
      <c r="G1419" t="s">
        <v>29</v>
      </c>
      <c r="H1419">
        <v>60000012557787</v>
      </c>
      <c r="I1419" t="s">
        <v>3126</v>
      </c>
      <c r="J1419" t="s">
        <v>3127</v>
      </c>
      <c r="K1419" t="s">
        <v>41</v>
      </c>
      <c r="L1419">
        <v>6</v>
      </c>
      <c r="M1419" t="s">
        <v>33</v>
      </c>
      <c r="N1419">
        <v>60000015461254</v>
      </c>
      <c r="O1419">
        <v>60000016462712</v>
      </c>
      <c r="P1419">
        <v>140236000000650</v>
      </c>
      <c r="R1419" t="s">
        <v>34</v>
      </c>
      <c r="S1419" t="s">
        <v>35</v>
      </c>
      <c r="T1419" t="s">
        <v>36</v>
      </c>
      <c r="W1419" t="s">
        <v>37</v>
      </c>
      <c r="AC1419" t="s">
        <v>3219</v>
      </c>
      <c r="AD1419" t="s">
        <v>1446</v>
      </c>
      <c r="AE1419" s="14" t="str">
        <f t="shared" si="1615"/>
        <v>Dr Evandro falou que iniciará em Neves.#mp Dr Evandro falou que esta questão de casal sorodiscordantes tratar precocemente, depende muito da adesão e isso preocupa. Disse que gosta do Dr Estevão e iria ler suas considerações.</v>
      </c>
      <c r="AF1419" s="14" t="str">
        <f t="shared" ref="AF1419:AF1482" si="1625">SUBSTITUTE(AE1419,"@ ","@")</f>
        <v>Dr Evandro falou que iniciará em Neves.#mp Dr Evandro falou que esta questão de casal sorodiscordantes tratar precocemente, depende muito da adesão e isso preocupa. Disse que gosta do Dr Estevão e iria ler suas considerações.</v>
      </c>
      <c r="AG1419" s="14">
        <f t="shared" ref="AG1419:AG1482" si="1626">IFERROR(FIND("#",AF1419),1)</f>
        <v>40</v>
      </c>
      <c r="AH1419" s="14">
        <f t="shared" ref="AH1419:AL1419" si="1627">IFERROR(FIND("#",$AF1419,AG1419+1),LEN($AF1419)+1)</f>
        <v>226</v>
      </c>
      <c r="AI1419" s="14">
        <f t="shared" si="1627"/>
        <v>226</v>
      </c>
      <c r="AJ1419" s="14">
        <f t="shared" si="1627"/>
        <v>226</v>
      </c>
      <c r="AK1419" s="14">
        <f t="shared" si="1627"/>
        <v>226</v>
      </c>
      <c r="AL1419" s="14">
        <f t="shared" si="1627"/>
        <v>226</v>
      </c>
      <c r="AM1419" s="14" t="str">
        <f t="shared" si="1574"/>
        <v>#mp Dr Evandro falou que esta questão de casal sorodiscordantes tratar precocemente, depende muito da adesão e isso preocupa. Disse que gosta do Dr Estevão e iria ler suas considerações.</v>
      </c>
      <c r="AN1419" s="14" t="str">
        <f t="shared" si="1575"/>
        <v/>
      </c>
      <c r="AO1419" s="14" t="str">
        <f t="shared" si="1576"/>
        <v/>
      </c>
      <c r="AP1419" s="14" t="str">
        <f t="shared" si="1577"/>
        <v/>
      </c>
      <c r="AQ1419" s="14" t="str">
        <f t="shared" si="1578"/>
        <v/>
      </c>
      <c r="AR1419" s="14" t="str">
        <f t="shared" si="1579"/>
        <v/>
      </c>
    </row>
    <row r="1420" spans="1:44" x14ac:dyDescent="0.25">
      <c r="A1420">
        <v>1</v>
      </c>
      <c r="B1420" t="s">
        <v>28</v>
      </c>
      <c r="C1420">
        <v>392106</v>
      </c>
      <c r="D1420" s="40">
        <v>41373.666666666701</v>
      </c>
      <c r="E1420" s="40">
        <v>41374.757638888899</v>
      </c>
      <c r="F1420" s="40">
        <v>41375.501388888901</v>
      </c>
      <c r="G1420" t="s">
        <v>29</v>
      </c>
      <c r="H1420">
        <v>60000012599219</v>
      </c>
      <c r="I1420" t="s">
        <v>3220</v>
      </c>
      <c r="J1420" t="s">
        <v>3221</v>
      </c>
      <c r="K1420" t="s">
        <v>238</v>
      </c>
      <c r="L1420">
        <v>3</v>
      </c>
      <c r="M1420" t="s">
        <v>33</v>
      </c>
      <c r="N1420">
        <v>60000015461254</v>
      </c>
      <c r="O1420">
        <v>60000016462712</v>
      </c>
      <c r="P1420">
        <v>140236000000643</v>
      </c>
      <c r="R1420" t="s">
        <v>34</v>
      </c>
      <c r="S1420" t="s">
        <v>35</v>
      </c>
      <c r="T1420" t="s">
        <v>36</v>
      </c>
      <c r="W1420" t="s">
        <v>176</v>
      </c>
      <c r="AC1420" t="s">
        <v>3222</v>
      </c>
      <c r="AD1420" t="s">
        <v>1446</v>
      </c>
      <c r="AE1420" s="14" t="str">
        <f t="shared" si="1615"/>
        <v>#mp mais uma vez Dr Silvia reclamou por não ter uma material específico para a pediatria. Foquei em adolescentes, devido o início da vida sexual e ela disse que realmente o HPTN 052 mostrou benefícios com relação a não transmissão, e por isso ela fala sempre com seus adolescentes também sobre adesão.</v>
      </c>
      <c r="AF1420" s="14" t="str">
        <f t="shared" si="1625"/>
        <v>#mp mais uma vez Dr Silvia reclamou por não ter uma material específico para a pediatria. Foquei em adolescentes, devido o início da vida sexual e ela disse que realmente o HPTN 052 mostrou benefícios com relação a não transmissão, e por isso ela fala sempre com seus adolescentes também sobre adesão.</v>
      </c>
      <c r="AG1420" s="14">
        <f t="shared" si="1626"/>
        <v>1</v>
      </c>
      <c r="AH1420" s="14">
        <f t="shared" ref="AH1420:AL1420" si="1628">IFERROR(FIND("#",$AF1420,AG1420+1),LEN($AF1420)+1)</f>
        <v>302</v>
      </c>
      <c r="AI1420" s="14">
        <f t="shared" si="1628"/>
        <v>302</v>
      </c>
      <c r="AJ1420" s="14">
        <f t="shared" si="1628"/>
        <v>302</v>
      </c>
      <c r="AK1420" s="14">
        <f t="shared" si="1628"/>
        <v>302</v>
      </c>
      <c r="AL1420" s="14">
        <f t="shared" si="1628"/>
        <v>302</v>
      </c>
      <c r="AM1420" s="14" t="str">
        <f t="shared" si="1574"/>
        <v>#mp mais uma vez Dr Silvia reclamou por não ter uma material específico para a pediatria. Foquei em adolescentes, devido o início da vida sexual e ela disse que realmente o HPTN 052 mostrou benefícios com relação a não transmissão, e por isso ela fala sempre com seus adolescentes também sobre adesão.</v>
      </c>
      <c r="AN1420" s="14" t="str">
        <f t="shared" si="1575"/>
        <v/>
      </c>
      <c r="AO1420" s="14" t="str">
        <f t="shared" si="1576"/>
        <v/>
      </c>
      <c r="AP1420" s="14" t="str">
        <f t="shared" si="1577"/>
        <v/>
      </c>
      <c r="AQ1420" s="14" t="str">
        <f t="shared" si="1578"/>
        <v/>
      </c>
      <c r="AR1420" s="14" t="str">
        <f t="shared" si="1579"/>
        <v/>
      </c>
    </row>
    <row r="1421" spans="1:44" x14ac:dyDescent="0.25">
      <c r="A1421">
        <v>1</v>
      </c>
      <c r="B1421" t="s">
        <v>28</v>
      </c>
      <c r="C1421">
        <v>392106</v>
      </c>
      <c r="D1421" s="40">
        <v>41373.604166666701</v>
      </c>
      <c r="E1421" s="40">
        <v>41374.754166666702</v>
      </c>
      <c r="F1421" s="40">
        <v>41375.501388888901</v>
      </c>
      <c r="G1421" t="s">
        <v>29</v>
      </c>
      <c r="H1421">
        <v>60000017963968</v>
      </c>
      <c r="I1421" t="s">
        <v>3223</v>
      </c>
      <c r="J1421" t="s">
        <v>3224</v>
      </c>
      <c r="K1421" t="s">
        <v>41</v>
      </c>
      <c r="L1421">
        <v>4</v>
      </c>
      <c r="M1421" t="s">
        <v>135</v>
      </c>
      <c r="N1421">
        <v>60000015461254</v>
      </c>
      <c r="O1421">
        <v>60000016462712</v>
      </c>
      <c r="P1421">
        <v>140236000000636</v>
      </c>
      <c r="R1421" t="s">
        <v>34</v>
      </c>
      <c r="S1421" t="s">
        <v>35</v>
      </c>
      <c r="T1421" t="s">
        <v>36</v>
      </c>
      <c r="W1421" t="s">
        <v>37</v>
      </c>
      <c r="AC1421" t="s">
        <v>3225</v>
      </c>
      <c r="AD1421" t="s">
        <v>1437</v>
      </c>
      <c r="AE1421" s="14" t="str">
        <f t="shared" si="1615"/>
        <v>#MP Dra Tânia participou do HPTN 052 e disse que achou muito legal o Dr Estevão comentar o estudo pois ele é muito inteligente e sensato.Ela falou que é um grande desafio tratar casal pois eles trocam de parceiro com facilidade, ou mesmo se envolvem em relações extra conjugais, e iniciar ARV por causa do outro as vezes é difícil.</v>
      </c>
      <c r="AF1421" s="14" t="str">
        <f t="shared" si="1625"/>
        <v>#MP Dra Tânia participou do HPTN 052 e disse que achou muito legal o Dr Estevão comentar o estudo pois ele é muito inteligente e sensato.Ela falou que é um grande desafio tratar casal pois eles trocam de parceiro com facilidade, ou mesmo se envolvem em relações extra conjugais, e iniciar ARV por causa do outro as vezes é difícil.</v>
      </c>
      <c r="AG1421" s="14">
        <f t="shared" si="1626"/>
        <v>1</v>
      </c>
      <c r="AH1421" s="14">
        <f t="shared" ref="AH1421:AL1421" si="1629">IFERROR(FIND("#",$AF1421,AG1421+1),LEN($AF1421)+1)</f>
        <v>332</v>
      </c>
      <c r="AI1421" s="14">
        <f t="shared" si="1629"/>
        <v>332</v>
      </c>
      <c r="AJ1421" s="14">
        <f t="shared" si="1629"/>
        <v>332</v>
      </c>
      <c r="AK1421" s="14">
        <f t="shared" si="1629"/>
        <v>332</v>
      </c>
      <c r="AL1421" s="14">
        <f t="shared" si="1629"/>
        <v>332</v>
      </c>
      <c r="AM1421" s="14" t="str">
        <f t="shared" si="1574"/>
        <v>#MP Dra Tânia participou do HPTN 052 e disse que achou muito legal o Dr Estevão comentar o estudo pois ele é muito inteligente e sensato.Ela falou que é um grande desafio tratar casal pois eles trocam de parceiro com facilidade, ou mesmo se envolvem em relações extra conjugais, e iniciar ARV por causa do outro as vezes é difícil.</v>
      </c>
      <c r="AN1421" s="14" t="str">
        <f t="shared" si="1575"/>
        <v/>
      </c>
      <c r="AO1421" s="14" t="str">
        <f t="shared" si="1576"/>
        <v/>
      </c>
      <c r="AP1421" s="14" t="str">
        <f t="shared" si="1577"/>
        <v/>
      </c>
      <c r="AQ1421" s="14" t="str">
        <f t="shared" si="1578"/>
        <v/>
      </c>
      <c r="AR1421" s="14" t="str">
        <f t="shared" si="1579"/>
        <v/>
      </c>
    </row>
    <row r="1422" spans="1:44" x14ac:dyDescent="0.25">
      <c r="A1422">
        <v>1</v>
      </c>
      <c r="B1422" t="s">
        <v>28</v>
      </c>
      <c r="C1422">
        <v>392106</v>
      </c>
      <c r="D1422" s="40">
        <v>41373.520833333299</v>
      </c>
      <c r="E1422" s="40">
        <v>41374.749305555597</v>
      </c>
      <c r="F1422" s="40">
        <v>41374.712500000001</v>
      </c>
      <c r="G1422" t="s">
        <v>29</v>
      </c>
      <c r="H1422">
        <v>60000017963752</v>
      </c>
      <c r="I1422" t="s">
        <v>3226</v>
      </c>
      <c r="J1422" t="s">
        <v>3227</v>
      </c>
      <c r="K1422" t="s">
        <v>238</v>
      </c>
      <c r="L1422">
        <v>3</v>
      </c>
      <c r="M1422" t="s">
        <v>135</v>
      </c>
      <c r="N1422">
        <v>60000015461254</v>
      </c>
      <c r="O1422">
        <v>60000016462712</v>
      </c>
      <c r="P1422">
        <v>140236000000629</v>
      </c>
      <c r="R1422" t="s">
        <v>34</v>
      </c>
      <c r="S1422" t="s">
        <v>35</v>
      </c>
      <c r="T1422" t="s">
        <v>36</v>
      </c>
      <c r="X1422" t="s">
        <v>176</v>
      </c>
      <c r="AC1422" t="s">
        <v>3228</v>
      </c>
      <c r="AD1422" t="s">
        <v>1437</v>
      </c>
      <c r="AE1422" s="14" t="str">
        <f t="shared" si="1615"/>
        <v>Dra falou que possui apenas 2 pacientes adolescentes, onde ratifica a importância da adesão para a proteção do parceiro.</v>
      </c>
      <c r="AF1422" s="14" t="str">
        <f t="shared" si="1625"/>
        <v>Dra falou que possui apenas 2 pacientes adolescentes, onde ratifica a importância da adesão para a proteção do parceiro.</v>
      </c>
      <c r="AG1422" s="14">
        <f t="shared" si="1626"/>
        <v>1</v>
      </c>
      <c r="AH1422" s="14">
        <f t="shared" ref="AH1422:AL1422" si="1630">IFERROR(FIND("#",$AF1422,AG1422+1),LEN($AF1422)+1)</f>
        <v>121</v>
      </c>
      <c r="AI1422" s="14">
        <f t="shared" si="1630"/>
        <v>121</v>
      </c>
      <c r="AJ1422" s="14">
        <f t="shared" si="1630"/>
        <v>121</v>
      </c>
      <c r="AK1422" s="14">
        <f t="shared" si="1630"/>
        <v>121</v>
      </c>
      <c r="AL1422" s="14">
        <f t="shared" si="1630"/>
        <v>121</v>
      </c>
      <c r="AM1422" s="14" t="str">
        <f t="shared" si="1574"/>
        <v>Dra falou que possui apenas 2 pacientes adolescentes, onde ratifica a importância da adesão para a proteção do parceiro.</v>
      </c>
      <c r="AN1422" s="14" t="str">
        <f t="shared" si="1575"/>
        <v/>
      </c>
      <c r="AO1422" s="14" t="str">
        <f t="shared" si="1576"/>
        <v/>
      </c>
      <c r="AP1422" s="14" t="str">
        <f t="shared" si="1577"/>
        <v/>
      </c>
      <c r="AQ1422" s="14" t="str">
        <f t="shared" si="1578"/>
        <v/>
      </c>
      <c r="AR1422" s="14" t="str">
        <f t="shared" si="1579"/>
        <v/>
      </c>
    </row>
    <row r="1423" spans="1:44" x14ac:dyDescent="0.25">
      <c r="A1423">
        <v>1</v>
      </c>
      <c r="B1423" t="s">
        <v>28</v>
      </c>
      <c r="C1423">
        <v>392106</v>
      </c>
      <c r="D1423" s="40">
        <v>41373.5</v>
      </c>
      <c r="E1423" s="40">
        <v>41374.745138888902</v>
      </c>
      <c r="F1423" s="40">
        <v>41374.712500000001</v>
      </c>
      <c r="G1423" t="s">
        <v>29</v>
      </c>
      <c r="H1423">
        <v>60000017964136</v>
      </c>
      <c r="I1423" t="s">
        <v>3102</v>
      </c>
      <c r="J1423" t="s">
        <v>3103</v>
      </c>
      <c r="K1423" t="s">
        <v>41</v>
      </c>
      <c r="L1423">
        <v>4</v>
      </c>
      <c r="M1423" t="s">
        <v>33</v>
      </c>
      <c r="N1423">
        <v>60000015461254</v>
      </c>
      <c r="O1423">
        <v>60000016462712</v>
      </c>
      <c r="P1423">
        <v>140236000000620</v>
      </c>
      <c r="R1423" t="s">
        <v>34</v>
      </c>
      <c r="S1423" t="s">
        <v>35</v>
      </c>
      <c r="T1423" t="s">
        <v>36</v>
      </c>
      <c r="W1423" t="s">
        <v>37</v>
      </c>
      <c r="AC1423" t="s">
        <v>3229</v>
      </c>
      <c r="AD1423" t="s">
        <v>1437</v>
      </c>
      <c r="AE1423" s="14" t="str">
        <f t="shared" si="1615"/>
        <v>#mp como o material de DR ainda não havia chegado, eu utilizei o VA na página do consenso e perguntei se ela estava utilizando TDF , ou como ela fazia caso o paciente apresentasse alguma disfunção renal. Ela falou que troca o TDF, e mantém a droga associada, ou seja, o IP.</v>
      </c>
      <c r="AF1423" s="14" t="str">
        <f t="shared" si="1625"/>
        <v>#mp como o material de DR ainda não havia chegado, eu utilizei o VA na página do consenso e perguntei se ela estava utilizando TDF , ou como ela fazia caso o paciente apresentasse alguma disfunção renal. Ela falou que troca o TDF, e mantém a droga associada, ou seja, o IP.</v>
      </c>
      <c r="AG1423" s="14">
        <f t="shared" si="1626"/>
        <v>1</v>
      </c>
      <c r="AH1423" s="14">
        <f t="shared" ref="AH1423:AL1423" si="1631">IFERROR(FIND("#",$AF1423,AG1423+1),LEN($AF1423)+1)</f>
        <v>274</v>
      </c>
      <c r="AI1423" s="14">
        <f t="shared" si="1631"/>
        <v>274</v>
      </c>
      <c r="AJ1423" s="14">
        <f t="shared" si="1631"/>
        <v>274</v>
      </c>
      <c r="AK1423" s="14">
        <f t="shared" si="1631"/>
        <v>274</v>
      </c>
      <c r="AL1423" s="14">
        <f t="shared" si="1631"/>
        <v>274</v>
      </c>
      <c r="AM1423" s="14" t="str">
        <f t="shared" si="1574"/>
        <v>#mp como o material de DR ainda não havia chegado, eu utilizei o VA na página do consenso e perguntei se ela estava utilizando TDF , ou como ela fazia caso o paciente apresentasse alguma disfunção renal. Ela falou que troca o TDF, e mantém a droga associada, ou seja, o IP.</v>
      </c>
      <c r="AN1423" s="14" t="str">
        <f t="shared" si="1575"/>
        <v/>
      </c>
      <c r="AO1423" s="14" t="str">
        <f t="shared" si="1576"/>
        <v/>
      </c>
      <c r="AP1423" s="14" t="str">
        <f t="shared" si="1577"/>
        <v/>
      </c>
      <c r="AQ1423" s="14" t="str">
        <f t="shared" si="1578"/>
        <v/>
      </c>
      <c r="AR1423" s="14" t="str">
        <f t="shared" si="1579"/>
        <v/>
      </c>
    </row>
    <row r="1424" spans="1:44" x14ac:dyDescent="0.25">
      <c r="A1424">
        <v>1</v>
      </c>
      <c r="B1424" t="s">
        <v>28</v>
      </c>
      <c r="C1424">
        <v>392106</v>
      </c>
      <c r="D1424" s="40">
        <v>41373.458333333299</v>
      </c>
      <c r="E1424" s="40">
        <v>41373.509722222203</v>
      </c>
      <c r="F1424" s="40">
        <v>41373.540972222203</v>
      </c>
      <c r="G1424" t="s">
        <v>29</v>
      </c>
      <c r="H1424">
        <v>60000017970272</v>
      </c>
      <c r="I1424" t="s">
        <v>3108</v>
      </c>
      <c r="J1424" t="s">
        <v>3109</v>
      </c>
      <c r="K1424" t="s">
        <v>41</v>
      </c>
      <c r="L1424">
        <v>4</v>
      </c>
      <c r="M1424" t="s">
        <v>33</v>
      </c>
      <c r="N1424">
        <v>60000015461254</v>
      </c>
      <c r="O1424">
        <v>60000016462712</v>
      </c>
      <c r="P1424">
        <v>140236000000613</v>
      </c>
      <c r="R1424" t="s">
        <v>34</v>
      </c>
      <c r="S1424" t="s">
        <v>35</v>
      </c>
      <c r="T1424" t="s">
        <v>36</v>
      </c>
      <c r="W1424" t="s">
        <v>37</v>
      </c>
      <c r="AC1424" t="s">
        <v>3230</v>
      </c>
      <c r="AD1424" t="s">
        <v>1437</v>
      </c>
      <c r="AE1424" s="14" t="str">
        <f t="shared" si="1615"/>
        <v>Dr Clety falou que sua grande preocupação é com relação a adesão.</v>
      </c>
      <c r="AF1424" s="14" t="str">
        <f t="shared" si="1625"/>
        <v>Dr Clety falou que sua grande preocupação é com relação a adesão.</v>
      </c>
      <c r="AG1424" s="14">
        <f t="shared" si="1626"/>
        <v>1</v>
      </c>
      <c r="AH1424" s="14">
        <f t="shared" ref="AH1424:AL1424" si="1632">IFERROR(FIND("#",$AF1424,AG1424+1),LEN($AF1424)+1)</f>
        <v>66</v>
      </c>
      <c r="AI1424" s="14">
        <f t="shared" si="1632"/>
        <v>66</v>
      </c>
      <c r="AJ1424" s="14">
        <f t="shared" si="1632"/>
        <v>66</v>
      </c>
      <c r="AK1424" s="14">
        <f t="shared" si="1632"/>
        <v>66</v>
      </c>
      <c r="AL1424" s="14">
        <f t="shared" si="1632"/>
        <v>66</v>
      </c>
      <c r="AM1424" s="14" t="str">
        <f t="shared" si="1574"/>
        <v>Dr Clety falou que sua grande preocupação é com relação a adesão.</v>
      </c>
      <c r="AN1424" s="14" t="str">
        <f t="shared" si="1575"/>
        <v/>
      </c>
      <c r="AO1424" s="14" t="str">
        <f t="shared" si="1576"/>
        <v/>
      </c>
      <c r="AP1424" s="14" t="str">
        <f t="shared" si="1577"/>
        <v/>
      </c>
      <c r="AQ1424" s="14" t="str">
        <f t="shared" si="1578"/>
        <v/>
      </c>
      <c r="AR1424" s="14" t="str">
        <f t="shared" si="1579"/>
        <v/>
      </c>
    </row>
    <row r="1425" spans="1:44" x14ac:dyDescent="0.25">
      <c r="A1425">
        <v>1</v>
      </c>
      <c r="B1425" t="s">
        <v>28</v>
      </c>
      <c r="C1425">
        <v>392106</v>
      </c>
      <c r="D1425" s="40">
        <v>41373.416666666701</v>
      </c>
      <c r="E1425" s="40">
        <v>41373.497222222199</v>
      </c>
      <c r="F1425" s="40">
        <v>41373.467361111099</v>
      </c>
      <c r="G1425" t="s">
        <v>29</v>
      </c>
      <c r="H1425">
        <v>60000017964240</v>
      </c>
      <c r="I1425" t="s">
        <v>3231</v>
      </c>
      <c r="J1425" t="s">
        <v>3232</v>
      </c>
      <c r="K1425" t="s">
        <v>41</v>
      </c>
      <c r="L1425">
        <v>3</v>
      </c>
      <c r="M1425" t="s">
        <v>135</v>
      </c>
      <c r="N1425">
        <v>60000015461254</v>
      </c>
      <c r="O1425">
        <v>60000016462712</v>
      </c>
      <c r="P1425">
        <v>140236000000606</v>
      </c>
      <c r="R1425" t="s">
        <v>34</v>
      </c>
      <c r="S1425" t="s">
        <v>35</v>
      </c>
      <c r="T1425" t="s">
        <v>36</v>
      </c>
      <c r="W1425" t="s">
        <v>37</v>
      </c>
      <c r="AC1425" t="s">
        <v>3233</v>
      </c>
      <c r="AD1425" t="s">
        <v>1437</v>
      </c>
      <c r="AE1425" s="14" t="str">
        <f t="shared" si="1615"/>
        <v>#MP Dr Jurema falou que a saúde pública está precária e iniciar precocemente um tratamento pode ser um risco, pois não há apoio aos pacientes para uma melhor adesão, por exemplo.</v>
      </c>
      <c r="AF1425" s="14" t="str">
        <f t="shared" si="1625"/>
        <v>#MP Dr Jurema falou que a saúde pública está precária e iniciar precocemente um tratamento pode ser um risco, pois não há apoio aos pacientes para uma melhor adesão, por exemplo.</v>
      </c>
      <c r="AG1425" s="14">
        <f t="shared" si="1626"/>
        <v>1</v>
      </c>
      <c r="AH1425" s="14">
        <f t="shared" ref="AH1425:AL1425" si="1633">IFERROR(FIND("#",$AF1425,AG1425+1),LEN($AF1425)+1)</f>
        <v>179</v>
      </c>
      <c r="AI1425" s="14">
        <f t="shared" si="1633"/>
        <v>179</v>
      </c>
      <c r="AJ1425" s="14">
        <f t="shared" si="1633"/>
        <v>179</v>
      </c>
      <c r="AK1425" s="14">
        <f t="shared" si="1633"/>
        <v>179</v>
      </c>
      <c r="AL1425" s="14">
        <f t="shared" si="1633"/>
        <v>179</v>
      </c>
      <c r="AM1425" s="14" t="str">
        <f t="shared" si="1574"/>
        <v>#MP Dr Jurema falou que a saúde pública está precária e iniciar precocemente um tratamento pode ser um risco, pois não há apoio aos pacientes para uma melhor adesão, por exemplo.</v>
      </c>
      <c r="AN1425" s="14" t="str">
        <f t="shared" si="1575"/>
        <v/>
      </c>
      <c r="AO1425" s="14" t="str">
        <f t="shared" si="1576"/>
        <v/>
      </c>
      <c r="AP1425" s="14" t="str">
        <f t="shared" si="1577"/>
        <v/>
      </c>
      <c r="AQ1425" s="14" t="str">
        <f t="shared" si="1578"/>
        <v/>
      </c>
      <c r="AR1425" s="14" t="str">
        <f t="shared" si="1579"/>
        <v/>
      </c>
    </row>
    <row r="1426" spans="1:44" x14ac:dyDescent="0.25">
      <c r="A1426">
        <v>1</v>
      </c>
      <c r="B1426" t="s">
        <v>28</v>
      </c>
      <c r="C1426">
        <v>392106</v>
      </c>
      <c r="D1426" s="40">
        <v>41373.375</v>
      </c>
      <c r="E1426" s="40">
        <v>41373.422222222202</v>
      </c>
      <c r="F1426" s="40">
        <v>41373.427777777797</v>
      </c>
      <c r="G1426" t="s">
        <v>29</v>
      </c>
      <c r="H1426">
        <v>60000017151194</v>
      </c>
      <c r="I1426" t="s">
        <v>3234</v>
      </c>
      <c r="J1426" t="s">
        <v>3235</v>
      </c>
      <c r="K1426" t="s">
        <v>41</v>
      </c>
      <c r="L1426">
        <v>3</v>
      </c>
      <c r="M1426" t="s">
        <v>135</v>
      </c>
      <c r="N1426">
        <v>60000015461254</v>
      </c>
      <c r="O1426">
        <v>60000016462712</v>
      </c>
      <c r="P1426">
        <v>140236000000599</v>
      </c>
      <c r="R1426" t="s">
        <v>34</v>
      </c>
      <c r="S1426" t="s">
        <v>35</v>
      </c>
      <c r="T1426" t="s">
        <v>36</v>
      </c>
      <c r="W1426" t="s">
        <v>37</v>
      </c>
      <c r="AC1426" t="s">
        <v>3236</v>
      </c>
      <c r="AD1426" t="s">
        <v>1446</v>
      </c>
      <c r="AE1426" s="14" t="str">
        <f t="shared" si="1615"/>
        <v>#MP Dr Vânia falou que a tabela de risco de transmissão contida no material, será muito útil para exemplificar para os pacientes o real risco.</v>
      </c>
      <c r="AF1426" s="14" t="str">
        <f t="shared" si="1625"/>
        <v>#MP Dr Vânia falou que a tabela de risco de transmissão contida no material, será muito útil para exemplificar para os pacientes o real risco.</v>
      </c>
      <c r="AG1426" s="14">
        <f t="shared" si="1626"/>
        <v>1</v>
      </c>
      <c r="AH1426" s="14">
        <f t="shared" ref="AH1426:AL1426" si="1634">IFERROR(FIND("#",$AF1426,AG1426+1),LEN($AF1426)+1)</f>
        <v>143</v>
      </c>
      <c r="AI1426" s="14">
        <f t="shared" si="1634"/>
        <v>143</v>
      </c>
      <c r="AJ1426" s="14">
        <f t="shared" si="1634"/>
        <v>143</v>
      </c>
      <c r="AK1426" s="14">
        <f t="shared" si="1634"/>
        <v>143</v>
      </c>
      <c r="AL1426" s="14">
        <f t="shared" si="1634"/>
        <v>143</v>
      </c>
      <c r="AM1426" s="14" t="str">
        <f t="shared" si="1574"/>
        <v>#MP Dr Vânia falou que a tabela de risco de transmissão contida no material, será muito útil para exemplificar para os pacientes o real risco.</v>
      </c>
      <c r="AN1426" s="14" t="str">
        <f t="shared" si="1575"/>
        <v/>
      </c>
      <c r="AO1426" s="14" t="str">
        <f t="shared" si="1576"/>
        <v/>
      </c>
      <c r="AP1426" s="14" t="str">
        <f t="shared" si="1577"/>
        <v/>
      </c>
      <c r="AQ1426" s="14" t="str">
        <f t="shared" si="1578"/>
        <v/>
      </c>
      <c r="AR1426" s="14" t="str">
        <f t="shared" si="1579"/>
        <v/>
      </c>
    </row>
    <row r="1427" spans="1:44" x14ac:dyDescent="0.25">
      <c r="A1427">
        <v>1</v>
      </c>
      <c r="B1427" t="s">
        <v>28</v>
      </c>
      <c r="C1427">
        <v>392106</v>
      </c>
      <c r="D1427" s="40">
        <v>41373.354166666701</v>
      </c>
      <c r="E1427" s="40">
        <v>41373.418749999997</v>
      </c>
      <c r="F1427" s="40">
        <v>41373.427777777797</v>
      </c>
      <c r="G1427" t="s">
        <v>29</v>
      </c>
      <c r="H1427">
        <v>60000012272387</v>
      </c>
      <c r="I1427" t="s">
        <v>3237</v>
      </c>
      <c r="J1427" t="s">
        <v>3238</v>
      </c>
      <c r="K1427" t="s">
        <v>3213</v>
      </c>
      <c r="L1427">
        <v>4</v>
      </c>
      <c r="M1427" t="s">
        <v>135</v>
      </c>
      <c r="N1427">
        <v>60000015461254</v>
      </c>
      <c r="O1427">
        <v>60000016462712</v>
      </c>
      <c r="P1427">
        <v>140236000000592</v>
      </c>
      <c r="R1427" t="s">
        <v>34</v>
      </c>
      <c r="S1427" t="s">
        <v>35</v>
      </c>
      <c r="T1427" t="s">
        <v>36</v>
      </c>
      <c r="W1427" t="s">
        <v>37</v>
      </c>
      <c r="AC1427" t="s">
        <v>3239</v>
      </c>
      <c r="AD1427" t="s">
        <v>1446</v>
      </c>
      <c r="AE1427" s="14" t="str">
        <f t="shared" si="1615"/>
        <v>#MP Dr Maria Inês demonstrou bastante interesse pelo material e disse que já adotava a postura preventiva sugerida pelo HPTN052.</v>
      </c>
      <c r="AF1427" s="14" t="str">
        <f t="shared" si="1625"/>
        <v>#MP Dr Maria Inês demonstrou bastante interesse pelo material e disse que já adotava a postura preventiva sugerida pelo HPTN052.</v>
      </c>
      <c r="AG1427" s="14">
        <f t="shared" si="1626"/>
        <v>1</v>
      </c>
      <c r="AH1427" s="14">
        <f t="shared" ref="AH1427:AL1427" si="1635">IFERROR(FIND("#",$AF1427,AG1427+1),LEN($AF1427)+1)</f>
        <v>129</v>
      </c>
      <c r="AI1427" s="14">
        <f t="shared" si="1635"/>
        <v>129</v>
      </c>
      <c r="AJ1427" s="14">
        <f t="shared" si="1635"/>
        <v>129</v>
      </c>
      <c r="AK1427" s="14">
        <f t="shared" si="1635"/>
        <v>129</v>
      </c>
      <c r="AL1427" s="14">
        <f t="shared" si="1635"/>
        <v>129</v>
      </c>
      <c r="AM1427" s="14" t="str">
        <f t="shared" si="1574"/>
        <v>#MP Dr Maria Inês demonstrou bastante interesse pelo material e disse que já adotava a postura preventiva sugerida pelo HPTN052.</v>
      </c>
      <c r="AN1427" s="14" t="str">
        <f t="shared" si="1575"/>
        <v/>
      </c>
      <c r="AO1427" s="14" t="str">
        <f t="shared" si="1576"/>
        <v/>
      </c>
      <c r="AP1427" s="14" t="str">
        <f t="shared" si="1577"/>
        <v/>
      </c>
      <c r="AQ1427" s="14" t="str">
        <f t="shared" si="1578"/>
        <v/>
      </c>
      <c r="AR1427" s="14" t="str">
        <f t="shared" si="1579"/>
        <v/>
      </c>
    </row>
    <row r="1428" spans="1:44" x14ac:dyDescent="0.25">
      <c r="A1428">
        <v>1</v>
      </c>
      <c r="B1428" t="s">
        <v>28</v>
      </c>
      <c r="C1428">
        <v>392106</v>
      </c>
      <c r="D1428" s="40">
        <v>41372.913194444402</v>
      </c>
      <c r="E1428" s="40">
        <v>41372.913888888899</v>
      </c>
      <c r="F1428" s="40">
        <v>41372.881944444402</v>
      </c>
      <c r="G1428" t="s">
        <v>29</v>
      </c>
      <c r="H1428">
        <v>140236000000212</v>
      </c>
      <c r="I1428" t="s">
        <v>3240</v>
      </c>
      <c r="J1428" t="s">
        <v>771</v>
      </c>
      <c r="K1428" t="s">
        <v>41</v>
      </c>
      <c r="M1428" t="s">
        <v>33</v>
      </c>
      <c r="N1428">
        <v>60000015461254</v>
      </c>
      <c r="O1428">
        <v>60000016462712</v>
      </c>
      <c r="P1428">
        <v>140236000000566</v>
      </c>
      <c r="R1428" t="s">
        <v>34</v>
      </c>
      <c r="S1428" t="s">
        <v>35</v>
      </c>
      <c r="T1428" t="s">
        <v>36</v>
      </c>
      <c r="W1428" t="s">
        <v>37</v>
      </c>
      <c r="AC1428" t="s">
        <v>772</v>
      </c>
      <c r="AD1428" t="s">
        <v>1446</v>
      </c>
      <c r="AE1428" s="14" t="str">
        <f t="shared" si="1615"/>
        <v>Primeira visita a nova residente do serviço ( R 1), momento de falar mais do que ouvir pois ela ainda não possui vivência de tratamento no HIV.</v>
      </c>
      <c r="AF1428" s="14" t="str">
        <f t="shared" si="1625"/>
        <v>Primeira visita a nova residente do serviço ( R 1), momento de falar mais do que ouvir pois ela ainda não possui vivência de tratamento no HIV.</v>
      </c>
      <c r="AG1428" s="14">
        <f t="shared" si="1626"/>
        <v>1</v>
      </c>
      <c r="AH1428" s="14">
        <f t="shared" ref="AH1428:AL1428" si="1636">IFERROR(FIND("#",$AF1428,AG1428+1),LEN($AF1428)+1)</f>
        <v>144</v>
      </c>
      <c r="AI1428" s="14">
        <f t="shared" si="1636"/>
        <v>144</v>
      </c>
      <c r="AJ1428" s="14">
        <f t="shared" si="1636"/>
        <v>144</v>
      </c>
      <c r="AK1428" s="14">
        <f t="shared" si="1636"/>
        <v>144</v>
      </c>
      <c r="AL1428" s="14">
        <f t="shared" si="1636"/>
        <v>144</v>
      </c>
      <c r="AM1428" s="14" t="str">
        <f t="shared" si="1574"/>
        <v>Primeira visita a nova residente do serviço ( R 1), momento de falar mais do que ouvir pois ela ainda não possui vivência de tratamento no HIV.</v>
      </c>
      <c r="AN1428" s="14" t="str">
        <f t="shared" si="1575"/>
        <v/>
      </c>
      <c r="AO1428" s="14" t="str">
        <f t="shared" si="1576"/>
        <v/>
      </c>
      <c r="AP1428" s="14" t="str">
        <f t="shared" si="1577"/>
        <v/>
      </c>
      <c r="AQ1428" s="14" t="str">
        <f t="shared" si="1578"/>
        <v/>
      </c>
      <c r="AR1428" s="14" t="str">
        <f t="shared" si="1579"/>
        <v/>
      </c>
    </row>
    <row r="1429" spans="1:44" x14ac:dyDescent="0.25">
      <c r="A1429">
        <v>1</v>
      </c>
      <c r="B1429" t="s">
        <v>28</v>
      </c>
      <c r="C1429">
        <v>392106</v>
      </c>
      <c r="D1429" s="40">
        <v>41372.6875</v>
      </c>
      <c r="E1429" s="40">
        <v>41372.923611111102</v>
      </c>
      <c r="F1429" s="40">
        <v>41373.374305555597</v>
      </c>
      <c r="G1429" t="s">
        <v>29</v>
      </c>
      <c r="H1429">
        <v>60000017970276</v>
      </c>
      <c r="I1429" t="s">
        <v>3241</v>
      </c>
      <c r="J1429" t="s">
        <v>3242</v>
      </c>
      <c r="K1429" t="s">
        <v>41</v>
      </c>
      <c r="L1429">
        <v>3</v>
      </c>
      <c r="M1429" t="s">
        <v>33</v>
      </c>
      <c r="N1429">
        <v>60000015461254</v>
      </c>
      <c r="O1429">
        <v>60000016462712</v>
      </c>
      <c r="P1429">
        <v>140236000000585</v>
      </c>
      <c r="R1429" t="s">
        <v>34</v>
      </c>
      <c r="S1429" t="s">
        <v>35</v>
      </c>
      <c r="T1429" t="s">
        <v>36</v>
      </c>
      <c r="W1429" t="s">
        <v>37</v>
      </c>
      <c r="AC1429" t="s">
        <v>3243</v>
      </c>
      <c r="AD1429" t="s">
        <v>1437</v>
      </c>
      <c r="AE1429" s="14" t="str">
        <f t="shared" si="1615"/>
        <v>#mp Dr Karis disse que realmente o Dr Estevão é muito sensato em suas colocações e que considera mais a possibilidade de tratar os casais sorodiscordantes precocemente , do que o indivíduo com um CD4 de 500 sem parceiro.</v>
      </c>
      <c r="AF1429" s="14" t="str">
        <f t="shared" si="1625"/>
        <v>#mp Dr Karis disse que realmente o Dr Estevão é muito sensato em suas colocações e que considera mais a possibilidade de tratar os casais sorodiscordantes precocemente , do que o indivíduo com um CD4 de 500 sem parceiro.</v>
      </c>
      <c r="AG1429" s="14">
        <f t="shared" si="1626"/>
        <v>1</v>
      </c>
      <c r="AH1429" s="14">
        <f t="shared" ref="AH1429:AL1429" si="1637">IFERROR(FIND("#",$AF1429,AG1429+1),LEN($AF1429)+1)</f>
        <v>221</v>
      </c>
      <c r="AI1429" s="14">
        <f t="shared" si="1637"/>
        <v>221</v>
      </c>
      <c r="AJ1429" s="14">
        <f t="shared" si="1637"/>
        <v>221</v>
      </c>
      <c r="AK1429" s="14">
        <f t="shared" si="1637"/>
        <v>221</v>
      </c>
      <c r="AL1429" s="14">
        <f t="shared" si="1637"/>
        <v>221</v>
      </c>
      <c r="AM1429" s="14" t="str">
        <f t="shared" si="1574"/>
        <v>#mp Dr Karis disse que realmente o Dr Estevão é muito sensato em suas colocações e que considera mais a possibilidade de tratar os casais sorodiscordantes precocemente , do que o indivíduo com um CD4 de 500 sem parceiro.</v>
      </c>
      <c r="AN1429" s="14" t="str">
        <f t="shared" si="1575"/>
        <v/>
      </c>
      <c r="AO1429" s="14" t="str">
        <f t="shared" si="1576"/>
        <v/>
      </c>
      <c r="AP1429" s="14" t="str">
        <f t="shared" si="1577"/>
        <v/>
      </c>
      <c r="AQ1429" s="14" t="str">
        <f t="shared" si="1578"/>
        <v/>
      </c>
      <c r="AR1429" s="14" t="str">
        <f t="shared" si="1579"/>
        <v/>
      </c>
    </row>
    <row r="1430" spans="1:44" x14ac:dyDescent="0.25">
      <c r="A1430">
        <v>1</v>
      </c>
      <c r="B1430" t="s">
        <v>28</v>
      </c>
      <c r="C1430">
        <v>392106</v>
      </c>
      <c r="D1430" s="40">
        <v>41372.645833333299</v>
      </c>
      <c r="E1430" s="40">
        <v>41372.920138888898</v>
      </c>
      <c r="F1430" s="40">
        <v>41372.881944444402</v>
      </c>
      <c r="G1430" t="s">
        <v>29</v>
      </c>
      <c r="H1430">
        <v>60000012593055</v>
      </c>
      <c r="I1430" t="s">
        <v>773</v>
      </c>
      <c r="J1430" t="s">
        <v>774</v>
      </c>
      <c r="K1430" t="s">
        <v>45</v>
      </c>
      <c r="L1430">
        <v>3</v>
      </c>
      <c r="M1430" t="s">
        <v>33</v>
      </c>
      <c r="N1430">
        <v>60000015461254</v>
      </c>
      <c r="O1430">
        <v>60000016462712</v>
      </c>
      <c r="P1430">
        <v>140236000000578</v>
      </c>
      <c r="R1430" t="s">
        <v>34</v>
      </c>
      <c r="S1430" t="s">
        <v>35</v>
      </c>
      <c r="T1430" t="s">
        <v>36</v>
      </c>
      <c r="W1430" t="s">
        <v>37</v>
      </c>
      <c r="AC1430" t="s">
        <v>775</v>
      </c>
      <c r="AD1430" t="s">
        <v>1446</v>
      </c>
      <c r="AE1430" s="14" t="str">
        <f t="shared" si="1615"/>
        <v>#mp Dr Renato acredita que o tema em questão é bastante polêmico, apesar do HPTN052, ser de fato um estudo de grande expressão.</v>
      </c>
      <c r="AF1430" s="14" t="str">
        <f t="shared" si="1625"/>
        <v>#mp Dr Renato acredita que o tema em questão é bastante polêmico, apesar do HPTN052, ser de fato um estudo de grande expressão.</v>
      </c>
      <c r="AG1430" s="14">
        <f t="shared" si="1626"/>
        <v>1</v>
      </c>
      <c r="AH1430" s="14">
        <f t="shared" ref="AH1430:AL1430" si="1638">IFERROR(FIND("#",$AF1430,AG1430+1),LEN($AF1430)+1)</f>
        <v>128</v>
      </c>
      <c r="AI1430" s="14">
        <f t="shared" si="1638"/>
        <v>128</v>
      </c>
      <c r="AJ1430" s="14">
        <f t="shared" si="1638"/>
        <v>128</v>
      </c>
      <c r="AK1430" s="14">
        <f t="shared" si="1638"/>
        <v>128</v>
      </c>
      <c r="AL1430" s="14">
        <f t="shared" si="1638"/>
        <v>128</v>
      </c>
      <c r="AM1430" s="14" t="str">
        <f t="shared" si="1574"/>
        <v>#mp Dr Renato acredita que o tema em questão é bastante polêmico, apesar do HPTN052, ser de fato um estudo de grande expressão.</v>
      </c>
      <c r="AN1430" s="14" t="str">
        <f t="shared" si="1575"/>
        <v/>
      </c>
      <c r="AO1430" s="14" t="str">
        <f t="shared" si="1576"/>
        <v/>
      </c>
      <c r="AP1430" s="14" t="str">
        <f t="shared" si="1577"/>
        <v/>
      </c>
      <c r="AQ1430" s="14" t="str">
        <f t="shared" si="1578"/>
        <v/>
      </c>
      <c r="AR1430" s="14" t="str">
        <f t="shared" si="1579"/>
        <v/>
      </c>
    </row>
    <row r="1431" spans="1:44" x14ac:dyDescent="0.25">
      <c r="A1431">
        <v>1</v>
      </c>
      <c r="B1431" t="s">
        <v>28</v>
      </c>
      <c r="C1431">
        <v>392106</v>
      </c>
      <c r="D1431" s="40">
        <v>41372.604166666701</v>
      </c>
      <c r="E1431" s="40">
        <v>41372.754861111098</v>
      </c>
      <c r="F1431" s="40">
        <v>41372.715277777803</v>
      </c>
      <c r="G1431" t="s">
        <v>29</v>
      </c>
      <c r="H1431">
        <v>140236000000179</v>
      </c>
      <c r="I1431" t="s">
        <v>3244</v>
      </c>
      <c r="J1431" t="s">
        <v>3245</v>
      </c>
      <c r="K1431" t="s">
        <v>41</v>
      </c>
      <c r="M1431" t="s">
        <v>33</v>
      </c>
      <c r="N1431">
        <v>60000015461254</v>
      </c>
      <c r="O1431">
        <v>60000016462712</v>
      </c>
      <c r="P1431">
        <v>140236000000553</v>
      </c>
      <c r="R1431" t="s">
        <v>34</v>
      </c>
      <c r="S1431" t="s">
        <v>35</v>
      </c>
      <c r="T1431" t="s">
        <v>36</v>
      </c>
      <c r="W1431" t="s">
        <v>37</v>
      </c>
      <c r="AC1431" t="s">
        <v>776</v>
      </c>
      <c r="AD1431" t="s">
        <v>1446</v>
      </c>
      <c r="AE1431" s="14" t="str">
        <f t="shared" si="1615"/>
        <v>Primeira visita ao novo residente do serviço ( R 1), momento de falar mais do que ouvir pois ele ainda não possui vivência de tratamento no HIV.</v>
      </c>
      <c r="AF1431" s="14" t="str">
        <f t="shared" si="1625"/>
        <v>Primeira visita ao novo residente do serviço ( R 1), momento de falar mais do que ouvir pois ele ainda não possui vivência de tratamento no HIV.</v>
      </c>
      <c r="AG1431" s="14">
        <f t="shared" si="1626"/>
        <v>1</v>
      </c>
      <c r="AH1431" s="14">
        <f t="shared" ref="AH1431:AL1431" si="1639">IFERROR(FIND("#",$AF1431,AG1431+1),LEN($AF1431)+1)</f>
        <v>145</v>
      </c>
      <c r="AI1431" s="14">
        <f t="shared" si="1639"/>
        <v>145</v>
      </c>
      <c r="AJ1431" s="14">
        <f t="shared" si="1639"/>
        <v>145</v>
      </c>
      <c r="AK1431" s="14">
        <f t="shared" si="1639"/>
        <v>145</v>
      </c>
      <c r="AL1431" s="14">
        <f t="shared" si="1639"/>
        <v>145</v>
      </c>
      <c r="AM1431" s="14" t="str">
        <f t="shared" si="1574"/>
        <v>Primeira visita ao novo residente do serviço ( R 1), momento de falar mais do que ouvir pois ele ainda não possui vivência de tratamento no HIV.</v>
      </c>
      <c r="AN1431" s="14" t="str">
        <f t="shared" si="1575"/>
        <v/>
      </c>
      <c r="AO1431" s="14" t="str">
        <f t="shared" si="1576"/>
        <v/>
      </c>
      <c r="AP1431" s="14" t="str">
        <f t="shared" si="1577"/>
        <v/>
      </c>
      <c r="AQ1431" s="14" t="str">
        <f t="shared" si="1578"/>
        <v/>
      </c>
      <c r="AR1431" s="14" t="str">
        <f t="shared" si="1579"/>
        <v/>
      </c>
    </row>
    <row r="1432" spans="1:44" x14ac:dyDescent="0.25">
      <c r="A1432">
        <v>1</v>
      </c>
      <c r="B1432" t="s">
        <v>28</v>
      </c>
      <c r="C1432">
        <v>392106</v>
      </c>
      <c r="D1432" s="40">
        <v>41372.416666666701</v>
      </c>
      <c r="E1432" s="40">
        <v>41372.757638888899</v>
      </c>
      <c r="F1432" s="40">
        <v>41372.840277777803</v>
      </c>
      <c r="G1432" t="s">
        <v>29</v>
      </c>
      <c r="H1432">
        <v>60000017963988</v>
      </c>
      <c r="I1432" t="s">
        <v>777</v>
      </c>
      <c r="J1432" t="s">
        <v>778</v>
      </c>
      <c r="K1432" t="s">
        <v>41</v>
      </c>
      <c r="L1432">
        <v>3</v>
      </c>
      <c r="M1432" t="s">
        <v>33</v>
      </c>
      <c r="N1432">
        <v>60000015461254</v>
      </c>
      <c r="O1432">
        <v>60000016462712</v>
      </c>
      <c r="P1432">
        <v>140236000000559</v>
      </c>
      <c r="R1432" t="s">
        <v>34</v>
      </c>
      <c r="S1432" t="s">
        <v>35</v>
      </c>
      <c r="T1432" t="s">
        <v>36</v>
      </c>
      <c r="W1432" t="s">
        <v>37</v>
      </c>
      <c r="AC1432" t="s">
        <v>779</v>
      </c>
      <c r="AD1432" t="s">
        <v>1437</v>
      </c>
      <c r="AE1432" s="14" t="str">
        <f t="shared" si="1615"/>
        <v>#mp médica achou interessante o assunto abordado o material, mas a questão da adesão ainda preocupa muito, tanto com relação aos casais, quanto com relação ao novo corte de CD4.</v>
      </c>
      <c r="AF1432" s="14" t="str">
        <f t="shared" si="1625"/>
        <v>#mp médica achou interessante o assunto abordado o material, mas a questão da adesão ainda preocupa muito, tanto com relação aos casais, quanto com relação ao novo corte de CD4.</v>
      </c>
      <c r="AG1432" s="14">
        <f t="shared" si="1626"/>
        <v>1</v>
      </c>
      <c r="AH1432" s="14">
        <f t="shared" ref="AH1432:AL1432" si="1640">IFERROR(FIND("#",$AF1432,AG1432+1),LEN($AF1432)+1)</f>
        <v>178</v>
      </c>
      <c r="AI1432" s="14">
        <f t="shared" si="1640"/>
        <v>178</v>
      </c>
      <c r="AJ1432" s="14">
        <f t="shared" si="1640"/>
        <v>178</v>
      </c>
      <c r="AK1432" s="14">
        <f t="shared" si="1640"/>
        <v>178</v>
      </c>
      <c r="AL1432" s="14">
        <f t="shared" si="1640"/>
        <v>178</v>
      </c>
      <c r="AM1432" s="14" t="str">
        <f t="shared" si="1574"/>
        <v>#mp médica achou interessante o assunto abordado o material, mas a questão da adesão ainda preocupa muito, tanto com relação aos casais, quanto com relação ao novo corte de CD4.</v>
      </c>
      <c r="AN1432" s="14" t="str">
        <f t="shared" si="1575"/>
        <v/>
      </c>
      <c r="AO1432" s="14" t="str">
        <f t="shared" si="1576"/>
        <v/>
      </c>
      <c r="AP1432" s="14" t="str">
        <f t="shared" si="1577"/>
        <v/>
      </c>
      <c r="AQ1432" s="14" t="str">
        <f t="shared" si="1578"/>
        <v/>
      </c>
      <c r="AR1432" s="14" t="str">
        <f t="shared" si="1579"/>
        <v/>
      </c>
    </row>
    <row r="1433" spans="1:44" x14ac:dyDescent="0.25">
      <c r="A1433">
        <v>1</v>
      </c>
      <c r="B1433" t="s">
        <v>28</v>
      </c>
      <c r="C1433">
        <v>392106</v>
      </c>
      <c r="D1433" s="40">
        <v>41372.375</v>
      </c>
      <c r="E1433" s="40">
        <v>41372.75</v>
      </c>
      <c r="F1433" s="40">
        <v>41372.715277777803</v>
      </c>
      <c r="G1433" t="s">
        <v>29</v>
      </c>
      <c r="H1433">
        <v>60000017961392</v>
      </c>
      <c r="I1433" t="s">
        <v>780</v>
      </c>
      <c r="J1433" t="s">
        <v>781</v>
      </c>
      <c r="K1433" t="s">
        <v>41</v>
      </c>
      <c r="L1433">
        <v>3</v>
      </c>
      <c r="M1433" t="s">
        <v>33</v>
      </c>
      <c r="N1433">
        <v>60000015461254</v>
      </c>
      <c r="O1433">
        <v>60000016462712</v>
      </c>
      <c r="P1433">
        <v>140236000000540</v>
      </c>
      <c r="R1433" t="s">
        <v>34</v>
      </c>
      <c r="S1433" t="s">
        <v>35</v>
      </c>
      <c r="T1433" t="s">
        <v>36</v>
      </c>
      <c r="W1433" t="s">
        <v>37</v>
      </c>
      <c r="AC1433" t="s">
        <v>782</v>
      </c>
      <c r="AD1433" t="s">
        <v>1437</v>
      </c>
      <c r="AE1433" s="14" t="str">
        <f t="shared" si="1615"/>
        <v>#MP Dr Maria Cristina disse que admira muito o Dr Estevão e não sabe como ele grava todas as mutações e todos os detalhes de estudos. Disse que o que ele escreve sempre vale a pena ler.</v>
      </c>
      <c r="AF1433" s="14" t="str">
        <f t="shared" si="1625"/>
        <v>#MP Dr Maria Cristina disse que admira muito o Dr Estevão e não sabe como ele grava todas as mutações e todos os detalhes de estudos. Disse que o que ele escreve sempre vale a pena ler.</v>
      </c>
      <c r="AG1433" s="14">
        <f t="shared" si="1626"/>
        <v>1</v>
      </c>
      <c r="AH1433" s="14">
        <f t="shared" ref="AH1433:AL1433" si="1641">IFERROR(FIND("#",$AF1433,AG1433+1),LEN($AF1433)+1)</f>
        <v>186</v>
      </c>
      <c r="AI1433" s="14">
        <f t="shared" si="1641"/>
        <v>186</v>
      </c>
      <c r="AJ1433" s="14">
        <f t="shared" si="1641"/>
        <v>186</v>
      </c>
      <c r="AK1433" s="14">
        <f t="shared" si="1641"/>
        <v>186</v>
      </c>
      <c r="AL1433" s="14">
        <f t="shared" si="1641"/>
        <v>186</v>
      </c>
      <c r="AM1433" s="14" t="str">
        <f t="shared" si="1574"/>
        <v>#MP Dr Maria Cristina disse que admira muito o Dr Estevão e não sabe como ele grava todas as mutações e todos os detalhes de estudos. Disse que o que ele escreve sempre vale a pena ler.</v>
      </c>
      <c r="AN1433" s="14" t="str">
        <f t="shared" si="1575"/>
        <v/>
      </c>
      <c r="AO1433" s="14" t="str">
        <f t="shared" si="1576"/>
        <v/>
      </c>
      <c r="AP1433" s="14" t="str">
        <f t="shared" si="1577"/>
        <v/>
      </c>
      <c r="AQ1433" s="14" t="str">
        <f t="shared" si="1578"/>
        <v/>
      </c>
      <c r="AR1433" s="14" t="str">
        <f t="shared" si="1579"/>
        <v/>
      </c>
    </row>
    <row r="1434" spans="1:44" x14ac:dyDescent="0.25">
      <c r="A1434">
        <v>1</v>
      </c>
      <c r="B1434" t="s">
        <v>28</v>
      </c>
      <c r="C1434">
        <v>392106</v>
      </c>
      <c r="D1434" s="40">
        <v>41369.692361111098</v>
      </c>
      <c r="E1434" s="40">
        <v>41369.694444444402</v>
      </c>
      <c r="F1434" s="40">
        <v>41369.654166666704</v>
      </c>
      <c r="G1434" t="s">
        <v>29</v>
      </c>
      <c r="H1434">
        <v>60000017963256</v>
      </c>
      <c r="I1434" t="s">
        <v>783</v>
      </c>
      <c r="J1434" t="s">
        <v>784</v>
      </c>
      <c r="K1434" t="s">
        <v>238</v>
      </c>
      <c r="L1434">
        <v>3</v>
      </c>
      <c r="M1434" t="s">
        <v>33</v>
      </c>
      <c r="N1434">
        <v>60000015461254</v>
      </c>
      <c r="O1434">
        <v>60000016462712</v>
      </c>
      <c r="P1434">
        <v>140236000000501</v>
      </c>
      <c r="R1434" t="s">
        <v>34</v>
      </c>
      <c r="S1434" t="s">
        <v>35</v>
      </c>
      <c r="T1434" t="s">
        <v>36</v>
      </c>
      <c r="W1434" t="s">
        <v>176</v>
      </c>
      <c r="AC1434" t="s">
        <v>785</v>
      </c>
      <c r="AD1434" t="s">
        <v>1437</v>
      </c>
      <c r="AE1434" s="14" t="str">
        <f t="shared" si="1615"/>
        <v>Dr Thalita ainda está doente e reduziu sua carga de trabalho, agora só está uma vez por semana.</v>
      </c>
      <c r="AF1434" s="14" t="str">
        <f t="shared" si="1625"/>
        <v>Dr Thalita ainda está doente e reduziu sua carga de trabalho, agora só está uma vez por semana.</v>
      </c>
      <c r="AG1434" s="14">
        <f t="shared" si="1626"/>
        <v>1</v>
      </c>
      <c r="AH1434" s="14">
        <f t="shared" ref="AH1434:AL1434" si="1642">IFERROR(FIND("#",$AF1434,AG1434+1),LEN($AF1434)+1)</f>
        <v>96</v>
      </c>
      <c r="AI1434" s="14">
        <f t="shared" si="1642"/>
        <v>96</v>
      </c>
      <c r="AJ1434" s="14">
        <f t="shared" si="1642"/>
        <v>96</v>
      </c>
      <c r="AK1434" s="14">
        <f t="shared" si="1642"/>
        <v>96</v>
      </c>
      <c r="AL1434" s="14">
        <f t="shared" si="1642"/>
        <v>96</v>
      </c>
      <c r="AM1434" s="14" t="str">
        <f t="shared" si="1574"/>
        <v>Dr Thalita ainda está doente e reduziu sua carga de trabalho, agora só está uma vez por semana.</v>
      </c>
      <c r="AN1434" s="14" t="str">
        <f t="shared" si="1575"/>
        <v/>
      </c>
      <c r="AO1434" s="14" t="str">
        <f t="shared" si="1576"/>
        <v/>
      </c>
      <c r="AP1434" s="14" t="str">
        <f t="shared" si="1577"/>
        <v/>
      </c>
      <c r="AQ1434" s="14" t="str">
        <f t="shared" si="1578"/>
        <v/>
      </c>
      <c r="AR1434" s="14" t="str">
        <f t="shared" si="1579"/>
        <v/>
      </c>
    </row>
    <row r="1435" spans="1:44" x14ac:dyDescent="0.25">
      <c r="A1435">
        <v>1</v>
      </c>
      <c r="B1435" t="s">
        <v>28</v>
      </c>
      <c r="C1435">
        <v>392106</v>
      </c>
      <c r="D1435" s="40">
        <v>41369.645833333299</v>
      </c>
      <c r="E1435" s="40">
        <v>41369.699305555601</v>
      </c>
      <c r="F1435" s="40">
        <v>41369.708333333299</v>
      </c>
      <c r="G1435" t="s">
        <v>29</v>
      </c>
      <c r="H1435">
        <v>60000017964164</v>
      </c>
      <c r="I1435" t="s">
        <v>786</v>
      </c>
      <c r="J1435" t="s">
        <v>787</v>
      </c>
      <c r="K1435" t="s">
        <v>41</v>
      </c>
      <c r="L1435">
        <v>3</v>
      </c>
      <c r="M1435" t="s">
        <v>33</v>
      </c>
      <c r="N1435">
        <v>60000015461254</v>
      </c>
      <c r="O1435">
        <v>60000016462712</v>
      </c>
      <c r="P1435">
        <v>140236000000508</v>
      </c>
      <c r="R1435" t="s">
        <v>34</v>
      </c>
      <c r="S1435" t="s">
        <v>35</v>
      </c>
      <c r="T1435" t="s">
        <v>36</v>
      </c>
      <c r="W1435" t="s">
        <v>176</v>
      </c>
      <c r="X1435" t="s">
        <v>37</v>
      </c>
      <c r="AC1435" t="s">
        <v>788</v>
      </c>
      <c r="AD1435" t="s">
        <v>1437</v>
      </c>
      <c r="AE1435" s="14" t="str">
        <f t="shared" si="1615"/>
        <v>#mp Dr Paulo apreciou o material do Dr Estevão pois admira seus comentários.</v>
      </c>
      <c r="AF1435" s="14" t="str">
        <f t="shared" si="1625"/>
        <v>#mp Dr Paulo apreciou o material do Dr Estevão pois admira seus comentários.</v>
      </c>
      <c r="AG1435" s="14">
        <f t="shared" si="1626"/>
        <v>1</v>
      </c>
      <c r="AH1435" s="14">
        <f t="shared" ref="AH1435:AL1435" si="1643">IFERROR(FIND("#",$AF1435,AG1435+1),LEN($AF1435)+1)</f>
        <v>77</v>
      </c>
      <c r="AI1435" s="14">
        <f t="shared" si="1643"/>
        <v>77</v>
      </c>
      <c r="AJ1435" s="14">
        <f t="shared" si="1643"/>
        <v>77</v>
      </c>
      <c r="AK1435" s="14">
        <f t="shared" si="1643"/>
        <v>77</v>
      </c>
      <c r="AL1435" s="14">
        <f t="shared" si="1643"/>
        <v>77</v>
      </c>
      <c r="AM1435" s="14" t="str">
        <f t="shared" si="1574"/>
        <v>#mp Dr Paulo apreciou o material do Dr Estevão pois admira seus comentários.</v>
      </c>
      <c r="AN1435" s="14" t="str">
        <f t="shared" si="1575"/>
        <v/>
      </c>
      <c r="AO1435" s="14" t="str">
        <f t="shared" si="1576"/>
        <v/>
      </c>
      <c r="AP1435" s="14" t="str">
        <f t="shared" si="1577"/>
        <v/>
      </c>
      <c r="AQ1435" s="14" t="str">
        <f t="shared" si="1578"/>
        <v/>
      </c>
      <c r="AR1435" s="14" t="str">
        <f t="shared" si="1579"/>
        <v/>
      </c>
    </row>
    <row r="1436" spans="1:44" x14ac:dyDescent="0.25">
      <c r="A1436">
        <v>1</v>
      </c>
      <c r="B1436" t="s">
        <v>28</v>
      </c>
      <c r="C1436">
        <v>392106</v>
      </c>
      <c r="D1436" s="40">
        <v>41369.604166666701</v>
      </c>
      <c r="E1436" s="40">
        <v>41369.690277777801</v>
      </c>
      <c r="F1436" s="40">
        <v>41369.654166666704</v>
      </c>
      <c r="G1436" t="s">
        <v>29</v>
      </c>
      <c r="H1436">
        <v>60000012365939</v>
      </c>
      <c r="I1436" t="s">
        <v>789</v>
      </c>
      <c r="J1436" t="s">
        <v>790</v>
      </c>
      <c r="K1436" t="s">
        <v>41</v>
      </c>
      <c r="L1436">
        <v>3</v>
      </c>
      <c r="M1436" t="s">
        <v>33</v>
      </c>
      <c r="N1436">
        <v>60000015461254</v>
      </c>
      <c r="O1436">
        <v>60000016462712</v>
      </c>
      <c r="P1436">
        <v>140236000000494</v>
      </c>
      <c r="R1436" t="s">
        <v>34</v>
      </c>
      <c r="S1436" t="s">
        <v>35</v>
      </c>
      <c r="T1436" t="s">
        <v>36</v>
      </c>
      <c r="W1436" t="s">
        <v>37</v>
      </c>
      <c r="AC1436" t="s">
        <v>791</v>
      </c>
      <c r="AD1436" t="s">
        <v>1446</v>
      </c>
      <c r="AE1436" s="14" t="str">
        <f t="shared" si="1615"/>
        <v>#SOL Dr Chebabo solicitou patrocínio para palestrante em seus encontros médicos que ocorrem toda quarta feira dentro do FUNDÃO. Eu expliquei que este ano não conseguiremos apoiá- lo, mas lembrei que ano passado o fizemos.</v>
      </c>
      <c r="AF1436" s="14" t="str">
        <f t="shared" si="1625"/>
        <v>#SOL Dr Chebabo solicitou patrocínio para palestrante em seus encontros médicos que ocorrem toda quarta feira dentro do FUNDÃO. Eu expliquei que este ano não conseguiremos apoiá- lo, mas lembrei que ano passado o fizemos.</v>
      </c>
      <c r="AG1436" s="14">
        <f t="shared" si="1626"/>
        <v>1</v>
      </c>
      <c r="AH1436" s="14">
        <f t="shared" ref="AH1436:AL1436" si="1644">IFERROR(FIND("#",$AF1436,AG1436+1),LEN($AF1436)+1)</f>
        <v>222</v>
      </c>
      <c r="AI1436" s="14">
        <f t="shared" si="1644"/>
        <v>222</v>
      </c>
      <c r="AJ1436" s="14">
        <f t="shared" si="1644"/>
        <v>222</v>
      </c>
      <c r="AK1436" s="14">
        <f t="shared" si="1644"/>
        <v>222</v>
      </c>
      <c r="AL1436" s="14">
        <f t="shared" si="1644"/>
        <v>222</v>
      </c>
      <c r="AM1436" s="14" t="str">
        <f t="shared" si="1574"/>
        <v>#SOL Dr Chebabo solicitou patrocínio para palestrante em seus encontros médicos que ocorrem toda quarta feira dentro do FUNDÃO. Eu expliquei que este ano não conseguiremos apoiá- lo, mas lembrei que ano passado o fizemos.</v>
      </c>
      <c r="AN1436" s="14" t="str">
        <f t="shared" si="1575"/>
        <v/>
      </c>
      <c r="AO1436" s="14" t="str">
        <f t="shared" si="1576"/>
        <v/>
      </c>
      <c r="AP1436" s="14" t="str">
        <f t="shared" si="1577"/>
        <v/>
      </c>
      <c r="AQ1436" s="14" t="str">
        <f t="shared" si="1578"/>
        <v/>
      </c>
      <c r="AR1436" s="14" t="str">
        <f t="shared" si="1579"/>
        <v/>
      </c>
    </row>
    <row r="1437" spans="1:44" x14ac:dyDescent="0.25">
      <c r="A1437">
        <v>1</v>
      </c>
      <c r="B1437" t="s">
        <v>28</v>
      </c>
      <c r="C1437">
        <v>392106</v>
      </c>
      <c r="D1437" s="40">
        <v>41369.5</v>
      </c>
      <c r="E1437" s="40">
        <v>41369.686111111099</v>
      </c>
      <c r="F1437" s="40">
        <v>41369.654166666704</v>
      </c>
      <c r="G1437" t="s">
        <v>29</v>
      </c>
      <c r="H1437">
        <v>60000017963952</v>
      </c>
      <c r="I1437" t="s">
        <v>792</v>
      </c>
      <c r="J1437" t="s">
        <v>793</v>
      </c>
      <c r="K1437" t="s">
        <v>238</v>
      </c>
      <c r="L1437">
        <v>3</v>
      </c>
      <c r="M1437" t="s">
        <v>33</v>
      </c>
      <c r="N1437">
        <v>60000015461254</v>
      </c>
      <c r="O1437">
        <v>60000016462712</v>
      </c>
      <c r="P1437">
        <v>140236000000487</v>
      </c>
      <c r="R1437" t="s">
        <v>34</v>
      </c>
      <c r="S1437" t="s">
        <v>35</v>
      </c>
      <c r="T1437" t="s">
        <v>36</v>
      </c>
      <c r="W1437" t="s">
        <v>176</v>
      </c>
      <c r="AC1437" t="s">
        <v>794</v>
      </c>
      <c r="AD1437" t="s">
        <v>1437</v>
      </c>
      <c r="AE1437" s="14" t="str">
        <f t="shared" si="1615"/>
        <v>Dr Elizabeth disse que iniciará um estudo com daruna em crianças, depois me explicará melhor.</v>
      </c>
      <c r="AF1437" s="14" t="str">
        <f t="shared" si="1625"/>
        <v>Dr Elizabeth disse que iniciará um estudo com daruna em crianças, depois me explicará melhor.</v>
      </c>
      <c r="AG1437" s="14">
        <f t="shared" si="1626"/>
        <v>1</v>
      </c>
      <c r="AH1437" s="14">
        <f t="shared" ref="AH1437:AL1437" si="1645">IFERROR(FIND("#",$AF1437,AG1437+1),LEN($AF1437)+1)</f>
        <v>94</v>
      </c>
      <c r="AI1437" s="14">
        <f t="shared" si="1645"/>
        <v>94</v>
      </c>
      <c r="AJ1437" s="14">
        <f t="shared" si="1645"/>
        <v>94</v>
      </c>
      <c r="AK1437" s="14">
        <f t="shared" si="1645"/>
        <v>94</v>
      </c>
      <c r="AL1437" s="14">
        <f t="shared" si="1645"/>
        <v>94</v>
      </c>
      <c r="AM1437" s="14" t="str">
        <f t="shared" si="1574"/>
        <v>Dr Elizabeth disse que iniciará um estudo com daruna em crianças, depois me explicará melhor.</v>
      </c>
      <c r="AN1437" s="14" t="str">
        <f t="shared" si="1575"/>
        <v/>
      </c>
      <c r="AO1437" s="14" t="str">
        <f t="shared" si="1576"/>
        <v/>
      </c>
      <c r="AP1437" s="14" t="str">
        <f t="shared" si="1577"/>
        <v/>
      </c>
      <c r="AQ1437" s="14" t="str">
        <f t="shared" si="1578"/>
        <v/>
      </c>
      <c r="AR1437" s="14" t="str">
        <f t="shared" si="1579"/>
        <v/>
      </c>
    </row>
    <row r="1438" spans="1:44" x14ac:dyDescent="0.25">
      <c r="A1438">
        <v>1</v>
      </c>
      <c r="B1438" t="s">
        <v>28</v>
      </c>
      <c r="C1438">
        <v>392106</v>
      </c>
      <c r="D1438" s="40">
        <v>41369.4375</v>
      </c>
      <c r="E1438" s="40">
        <v>41369.680555555598</v>
      </c>
      <c r="F1438" s="40">
        <v>41369.643750000003</v>
      </c>
      <c r="G1438" t="s">
        <v>29</v>
      </c>
      <c r="H1438">
        <v>60000017963260</v>
      </c>
      <c r="I1438" t="s">
        <v>795</v>
      </c>
      <c r="J1438" t="s">
        <v>796</v>
      </c>
      <c r="K1438" t="s">
        <v>238</v>
      </c>
      <c r="L1438">
        <v>3</v>
      </c>
      <c r="M1438" t="s">
        <v>33</v>
      </c>
      <c r="N1438">
        <v>60000015461254</v>
      </c>
      <c r="O1438">
        <v>60000016462712</v>
      </c>
      <c r="P1438">
        <v>140236000000480</v>
      </c>
      <c r="R1438" t="s">
        <v>34</v>
      </c>
      <c r="S1438" t="s">
        <v>35</v>
      </c>
      <c r="T1438" t="s">
        <v>36</v>
      </c>
      <c r="W1438" t="s">
        <v>176</v>
      </c>
      <c r="AC1438" t="s">
        <v>797</v>
      </c>
      <c r="AD1438" t="s">
        <v>1437</v>
      </c>
      <c r="AE1438" s="14" t="str">
        <f t="shared" si="1615"/>
        <v>#MP Dr Lúcia disse que a tabela contida no material é muito útil o dia a dia, principalmente para mostrar para pacientes adolescentes as vias de transmissão, a fim de preservar seus futuros parceiros.</v>
      </c>
      <c r="AF1438" s="14" t="str">
        <f t="shared" si="1625"/>
        <v>#MP Dr Lúcia disse que a tabela contida no material é muito útil o dia a dia, principalmente para mostrar para pacientes adolescentes as vias de transmissão, a fim de preservar seus futuros parceiros.</v>
      </c>
      <c r="AG1438" s="14">
        <f t="shared" si="1626"/>
        <v>1</v>
      </c>
      <c r="AH1438" s="14">
        <f t="shared" ref="AH1438:AL1438" si="1646">IFERROR(FIND("#",$AF1438,AG1438+1),LEN($AF1438)+1)</f>
        <v>201</v>
      </c>
      <c r="AI1438" s="14">
        <f t="shared" si="1646"/>
        <v>201</v>
      </c>
      <c r="AJ1438" s="14">
        <f t="shared" si="1646"/>
        <v>201</v>
      </c>
      <c r="AK1438" s="14">
        <f t="shared" si="1646"/>
        <v>201</v>
      </c>
      <c r="AL1438" s="14">
        <f t="shared" si="1646"/>
        <v>201</v>
      </c>
      <c r="AM1438" s="14" t="str">
        <f t="shared" ref="AM1438:AM1501" si="1647">MID($AF1438,AG1438,IF(AG1438=1,AH1438,(AH1438-AG1438)))</f>
        <v>#MP Dr Lúcia disse que a tabela contida no material é muito útil o dia a dia, principalmente para mostrar para pacientes adolescentes as vias de transmissão, a fim de preservar seus futuros parceiros.</v>
      </c>
      <c r="AN1438" s="14" t="str">
        <f t="shared" ref="AN1438:AN1501" si="1648">IF(AH1438=AI1438,"",MID($AF1438,AH1438,AI1438-AH1438))</f>
        <v/>
      </c>
      <c r="AO1438" s="14" t="str">
        <f t="shared" ref="AO1438:AO1501" si="1649">IF(AI1438=AJ1438,"",MID($AF1438,AI1438,AJ1438-AI1438))</f>
        <v/>
      </c>
      <c r="AP1438" s="14" t="str">
        <f t="shared" ref="AP1438:AP1501" si="1650">IF(AJ1438=AK1438,"",MID($AF1438,AJ1438,AK1438-AJ1438))</f>
        <v/>
      </c>
      <c r="AQ1438" s="14" t="str">
        <f t="shared" ref="AQ1438:AQ1501" si="1651">IF(AK1438=AL1438,"",MID($AF1438,AK1438,AL1438-AK1438))</f>
        <v/>
      </c>
      <c r="AR1438" s="14" t="str">
        <f t="shared" ref="AR1438:AR1501" si="1652">IF(AL1438=AK1438,"",MID($AF1438,AL1438,LEN(AF1438)-AL1438))</f>
        <v/>
      </c>
    </row>
    <row r="1439" spans="1:44" x14ac:dyDescent="0.25">
      <c r="A1439">
        <v>1</v>
      </c>
      <c r="B1439" t="s">
        <v>28</v>
      </c>
      <c r="C1439">
        <v>392106</v>
      </c>
      <c r="D1439" s="40">
        <v>41369.395833333299</v>
      </c>
      <c r="E1439" s="40">
        <v>41369.6784722222</v>
      </c>
      <c r="F1439" s="40">
        <v>41369.643750000003</v>
      </c>
      <c r="G1439" t="s">
        <v>29</v>
      </c>
      <c r="H1439">
        <v>60000012350463</v>
      </c>
      <c r="I1439" t="s">
        <v>798</v>
      </c>
      <c r="J1439" t="s">
        <v>799</v>
      </c>
      <c r="K1439" t="s">
        <v>41</v>
      </c>
      <c r="L1439">
        <v>3</v>
      </c>
      <c r="M1439" t="s">
        <v>33</v>
      </c>
      <c r="N1439">
        <v>60000015461254</v>
      </c>
      <c r="O1439">
        <v>60000016462712</v>
      </c>
      <c r="P1439">
        <v>140236000000473</v>
      </c>
      <c r="R1439" t="s">
        <v>34</v>
      </c>
      <c r="S1439" t="s">
        <v>35</v>
      </c>
      <c r="T1439" t="s">
        <v>36</v>
      </c>
      <c r="W1439" t="s">
        <v>176</v>
      </c>
      <c r="AC1439" t="s">
        <v>800</v>
      </c>
      <c r="AD1439" t="s">
        <v>1446</v>
      </c>
      <c r="AE1439" s="14" t="str">
        <f t="shared" si="1615"/>
        <v>Dr Ana estava com pressa, não falou muito somente ouviu e concordou.</v>
      </c>
      <c r="AF1439" s="14" t="str">
        <f t="shared" si="1625"/>
        <v>Dr Ana estava com pressa, não falou muito somente ouviu e concordou.</v>
      </c>
      <c r="AG1439" s="14">
        <f t="shared" si="1626"/>
        <v>1</v>
      </c>
      <c r="AH1439" s="14">
        <f t="shared" ref="AH1439:AL1439" si="1653">IFERROR(FIND("#",$AF1439,AG1439+1),LEN($AF1439)+1)</f>
        <v>69</v>
      </c>
      <c r="AI1439" s="14">
        <f t="shared" si="1653"/>
        <v>69</v>
      </c>
      <c r="AJ1439" s="14">
        <f t="shared" si="1653"/>
        <v>69</v>
      </c>
      <c r="AK1439" s="14">
        <f t="shared" si="1653"/>
        <v>69</v>
      </c>
      <c r="AL1439" s="14">
        <f t="shared" si="1653"/>
        <v>69</v>
      </c>
      <c r="AM1439" s="14" t="str">
        <f t="shared" si="1647"/>
        <v>Dr Ana estava com pressa, não falou muito somente ouviu e concordou.</v>
      </c>
      <c r="AN1439" s="14" t="str">
        <f t="shared" si="1648"/>
        <v/>
      </c>
      <c r="AO1439" s="14" t="str">
        <f t="shared" si="1649"/>
        <v/>
      </c>
      <c r="AP1439" s="14" t="str">
        <f t="shared" si="1650"/>
        <v/>
      </c>
      <c r="AQ1439" s="14" t="str">
        <f t="shared" si="1651"/>
        <v/>
      </c>
      <c r="AR1439" s="14" t="str">
        <f t="shared" si="1652"/>
        <v/>
      </c>
    </row>
    <row r="1440" spans="1:44" x14ac:dyDescent="0.25">
      <c r="A1440">
        <v>1</v>
      </c>
      <c r="B1440" t="s">
        <v>28</v>
      </c>
      <c r="C1440">
        <v>392106</v>
      </c>
      <c r="D1440" s="40">
        <v>41369.354166666701</v>
      </c>
      <c r="E1440" s="40">
        <v>41369.677083333299</v>
      </c>
      <c r="F1440" s="40">
        <v>41369.643750000003</v>
      </c>
      <c r="G1440" t="s">
        <v>29</v>
      </c>
      <c r="H1440">
        <v>60000017963252</v>
      </c>
      <c r="I1440" t="s">
        <v>801</v>
      </c>
      <c r="J1440" t="s">
        <v>802</v>
      </c>
      <c r="K1440" t="s">
        <v>238</v>
      </c>
      <c r="L1440">
        <v>3</v>
      </c>
      <c r="M1440" t="s">
        <v>33</v>
      </c>
      <c r="N1440">
        <v>60000015461254</v>
      </c>
      <c r="O1440">
        <v>60000016462712</v>
      </c>
      <c r="P1440">
        <v>140236000000466</v>
      </c>
      <c r="R1440" t="s">
        <v>34</v>
      </c>
      <c r="S1440" t="s">
        <v>35</v>
      </c>
      <c r="T1440" t="s">
        <v>36</v>
      </c>
      <c r="W1440" t="s">
        <v>176</v>
      </c>
      <c r="AC1440" t="s">
        <v>803</v>
      </c>
      <c r="AD1440" t="s">
        <v>1437</v>
      </c>
      <c r="AE1440" s="14" t="str">
        <f t="shared" si="1615"/>
        <v>#MP focamos em adolescentes e o início da vida sexual com um parceiro negativo.</v>
      </c>
      <c r="AF1440" s="14" t="str">
        <f t="shared" si="1625"/>
        <v>#MP focamos em adolescentes e o início da vida sexual com um parceiro negativo.</v>
      </c>
      <c r="AG1440" s="14">
        <f t="shared" si="1626"/>
        <v>1</v>
      </c>
      <c r="AH1440" s="14">
        <f t="shared" ref="AH1440:AL1440" si="1654">IFERROR(FIND("#",$AF1440,AG1440+1),LEN($AF1440)+1)</f>
        <v>80</v>
      </c>
      <c r="AI1440" s="14">
        <f t="shared" si="1654"/>
        <v>80</v>
      </c>
      <c r="AJ1440" s="14">
        <f t="shared" si="1654"/>
        <v>80</v>
      </c>
      <c r="AK1440" s="14">
        <f t="shared" si="1654"/>
        <v>80</v>
      </c>
      <c r="AL1440" s="14">
        <f t="shared" si="1654"/>
        <v>80</v>
      </c>
      <c r="AM1440" s="14" t="str">
        <f t="shared" si="1647"/>
        <v>#MP focamos em adolescentes e o início da vida sexual com um parceiro negativo.</v>
      </c>
      <c r="AN1440" s="14" t="str">
        <f t="shared" si="1648"/>
        <v/>
      </c>
      <c r="AO1440" s="14" t="str">
        <f t="shared" si="1649"/>
        <v/>
      </c>
      <c r="AP1440" s="14" t="str">
        <f t="shared" si="1650"/>
        <v/>
      </c>
      <c r="AQ1440" s="14" t="str">
        <f t="shared" si="1651"/>
        <v/>
      </c>
      <c r="AR1440" s="14" t="str">
        <f t="shared" si="1652"/>
        <v/>
      </c>
    </row>
    <row r="1441" spans="1:44" x14ac:dyDescent="0.25">
      <c r="A1441">
        <v>1</v>
      </c>
      <c r="B1441" t="s">
        <v>28</v>
      </c>
      <c r="C1441">
        <v>392106</v>
      </c>
      <c r="D1441" s="40">
        <v>41368.6875</v>
      </c>
      <c r="E1441" s="40">
        <v>41369.615277777797</v>
      </c>
      <c r="F1441" s="40">
        <v>41369.617361111101</v>
      </c>
      <c r="G1441" t="s">
        <v>29</v>
      </c>
      <c r="H1441">
        <v>60000017964268</v>
      </c>
      <c r="I1441" t="s">
        <v>804</v>
      </c>
      <c r="J1441" t="s">
        <v>805</v>
      </c>
      <c r="K1441" t="s">
        <v>41</v>
      </c>
      <c r="L1441">
        <v>4</v>
      </c>
      <c r="M1441" t="s">
        <v>33</v>
      </c>
      <c r="N1441">
        <v>60000015461254</v>
      </c>
      <c r="O1441">
        <v>60000016462712</v>
      </c>
      <c r="P1441">
        <v>140236000000396</v>
      </c>
      <c r="R1441" t="s">
        <v>34</v>
      </c>
      <c r="S1441" t="s">
        <v>35</v>
      </c>
      <c r="T1441" t="s">
        <v>36</v>
      </c>
      <c r="W1441" t="s">
        <v>37</v>
      </c>
      <c r="AC1441" t="s">
        <v>806</v>
      </c>
      <c r="AD1441" t="s">
        <v>1437</v>
      </c>
      <c r="AE1441" s="14" t="str">
        <f t="shared" si="1615"/>
        <v>#MP Dr Jorge não gosta muito de material comentado, mas disse que o assunto lhe interessa bastante e que possui alguns casais nesse perfil. Disse que compartilha a decisão com seus pacientes.</v>
      </c>
      <c r="AF1441" s="14" t="str">
        <f t="shared" si="1625"/>
        <v>#MP Dr Jorge não gosta muito de material comentado, mas disse que o assunto lhe interessa bastante e que possui alguns casais nesse perfil. Disse que compartilha a decisão com seus pacientes.</v>
      </c>
      <c r="AG1441" s="14">
        <f t="shared" si="1626"/>
        <v>1</v>
      </c>
      <c r="AH1441" s="14">
        <f t="shared" ref="AH1441:AL1441" si="1655">IFERROR(FIND("#",$AF1441,AG1441+1),LEN($AF1441)+1)</f>
        <v>192</v>
      </c>
      <c r="AI1441" s="14">
        <f t="shared" si="1655"/>
        <v>192</v>
      </c>
      <c r="AJ1441" s="14">
        <f t="shared" si="1655"/>
        <v>192</v>
      </c>
      <c r="AK1441" s="14">
        <f t="shared" si="1655"/>
        <v>192</v>
      </c>
      <c r="AL1441" s="14">
        <f t="shared" si="1655"/>
        <v>192</v>
      </c>
      <c r="AM1441" s="14" t="str">
        <f t="shared" si="1647"/>
        <v>#MP Dr Jorge não gosta muito de material comentado, mas disse que o assunto lhe interessa bastante e que possui alguns casais nesse perfil. Disse que compartilha a decisão com seus pacientes.</v>
      </c>
      <c r="AN1441" s="14" t="str">
        <f t="shared" si="1648"/>
        <v/>
      </c>
      <c r="AO1441" s="14" t="str">
        <f t="shared" si="1649"/>
        <v/>
      </c>
      <c r="AP1441" s="14" t="str">
        <f t="shared" si="1650"/>
        <v/>
      </c>
      <c r="AQ1441" s="14" t="str">
        <f t="shared" si="1651"/>
        <v/>
      </c>
      <c r="AR1441" s="14" t="str">
        <f t="shared" si="1652"/>
        <v/>
      </c>
    </row>
    <row r="1442" spans="1:44" x14ac:dyDescent="0.25">
      <c r="A1442">
        <v>1</v>
      </c>
      <c r="B1442" t="s">
        <v>28</v>
      </c>
      <c r="C1442">
        <v>392106</v>
      </c>
      <c r="D1442" s="40">
        <v>41368.583333333299</v>
      </c>
      <c r="E1442" s="40">
        <v>41369.608333333301</v>
      </c>
      <c r="F1442" s="40">
        <v>41369.617361111101</v>
      </c>
      <c r="G1442" t="s">
        <v>29</v>
      </c>
      <c r="H1442">
        <v>60000017970288</v>
      </c>
      <c r="I1442" t="s">
        <v>807</v>
      </c>
      <c r="J1442" t="s">
        <v>808</v>
      </c>
      <c r="K1442" t="s">
        <v>41</v>
      </c>
      <c r="L1442">
        <v>6</v>
      </c>
      <c r="M1442" t="s">
        <v>33</v>
      </c>
      <c r="N1442">
        <v>60000015461254</v>
      </c>
      <c r="O1442">
        <v>60000016462712</v>
      </c>
      <c r="P1442">
        <v>140236000000389</v>
      </c>
      <c r="R1442" t="s">
        <v>34</v>
      </c>
      <c r="S1442" t="s">
        <v>35</v>
      </c>
      <c r="T1442" t="s">
        <v>36</v>
      </c>
      <c r="W1442" t="s">
        <v>37</v>
      </c>
      <c r="AC1442" t="s">
        <v>809</v>
      </c>
      <c r="AD1442" t="s">
        <v>1437</v>
      </c>
      <c r="AE1442" s="14" t="str">
        <f t="shared" si="1615"/>
        <v>Dr Isabel irá ao ATHUS. Posicionei Kaletra frente ATV, pois conheço sua preferência.</v>
      </c>
      <c r="AF1442" s="14" t="str">
        <f t="shared" si="1625"/>
        <v>Dr Isabel irá ao ATHUS. Posicionei Kaletra frente ATV, pois conheço sua preferência.</v>
      </c>
      <c r="AG1442" s="14">
        <f t="shared" si="1626"/>
        <v>1</v>
      </c>
      <c r="AH1442" s="14">
        <f t="shared" ref="AH1442:AL1442" si="1656">IFERROR(FIND("#",$AF1442,AG1442+1),LEN($AF1442)+1)</f>
        <v>85</v>
      </c>
      <c r="AI1442" s="14">
        <f t="shared" si="1656"/>
        <v>85</v>
      </c>
      <c r="AJ1442" s="14">
        <f t="shared" si="1656"/>
        <v>85</v>
      </c>
      <c r="AK1442" s="14">
        <f t="shared" si="1656"/>
        <v>85</v>
      </c>
      <c r="AL1442" s="14">
        <f t="shared" si="1656"/>
        <v>85</v>
      </c>
      <c r="AM1442" s="14" t="str">
        <f t="shared" si="1647"/>
        <v>Dr Isabel irá ao ATHUS. Posicionei Kaletra frente ATV, pois conheço sua preferência.</v>
      </c>
      <c r="AN1442" s="14" t="str">
        <f t="shared" si="1648"/>
        <v/>
      </c>
      <c r="AO1442" s="14" t="str">
        <f t="shared" si="1649"/>
        <v/>
      </c>
      <c r="AP1442" s="14" t="str">
        <f t="shared" si="1650"/>
        <v/>
      </c>
      <c r="AQ1442" s="14" t="str">
        <f t="shared" si="1651"/>
        <v/>
      </c>
      <c r="AR1442" s="14" t="str">
        <f t="shared" si="1652"/>
        <v/>
      </c>
    </row>
    <row r="1443" spans="1:44" x14ac:dyDescent="0.25">
      <c r="A1443">
        <v>1</v>
      </c>
      <c r="B1443" t="s">
        <v>28</v>
      </c>
      <c r="C1443">
        <v>392106</v>
      </c>
      <c r="D1443" s="40">
        <v>41368.458333333299</v>
      </c>
      <c r="E1443" s="40">
        <v>41369.618750000001</v>
      </c>
      <c r="F1443" s="40">
        <v>41369.617361111101</v>
      </c>
      <c r="G1443" t="s">
        <v>29</v>
      </c>
      <c r="H1443">
        <v>60000017964152</v>
      </c>
      <c r="I1443" t="s">
        <v>810</v>
      </c>
      <c r="J1443" t="s">
        <v>811</v>
      </c>
      <c r="K1443" t="s">
        <v>238</v>
      </c>
      <c r="L1443">
        <v>3</v>
      </c>
      <c r="M1443" t="s">
        <v>33</v>
      </c>
      <c r="N1443">
        <v>60000015461254</v>
      </c>
      <c r="O1443">
        <v>60000016462712</v>
      </c>
      <c r="P1443">
        <v>140236000000403</v>
      </c>
      <c r="R1443" t="s">
        <v>34</v>
      </c>
      <c r="S1443" t="s">
        <v>35</v>
      </c>
      <c r="T1443" t="s">
        <v>36</v>
      </c>
      <c r="W1443" t="s">
        <v>37</v>
      </c>
      <c r="AC1443" t="s">
        <v>812</v>
      </c>
      <c r="AD1443" t="s">
        <v>1437</v>
      </c>
      <c r="AE1443" s="14" t="str">
        <f t="shared" si="1615"/>
        <v>#mp conversamos sobre importância se usar camisinha e da os adesão principalmente para os adolescentes que estão iniciando sua vida sexual, com um parceiro negativo.</v>
      </c>
      <c r="AF1443" s="14" t="str">
        <f t="shared" si="1625"/>
        <v>#mp conversamos sobre importância se usar camisinha e da os adesão principalmente para os adolescentes que estão iniciando sua vida sexual, com um parceiro negativo.</v>
      </c>
      <c r="AG1443" s="14">
        <f t="shared" si="1626"/>
        <v>1</v>
      </c>
      <c r="AH1443" s="14">
        <f t="shared" ref="AH1443:AL1443" si="1657">IFERROR(FIND("#",$AF1443,AG1443+1),LEN($AF1443)+1)</f>
        <v>166</v>
      </c>
      <c r="AI1443" s="14">
        <f t="shared" si="1657"/>
        <v>166</v>
      </c>
      <c r="AJ1443" s="14">
        <f t="shared" si="1657"/>
        <v>166</v>
      </c>
      <c r="AK1443" s="14">
        <f t="shared" si="1657"/>
        <v>166</v>
      </c>
      <c r="AL1443" s="14">
        <f t="shared" si="1657"/>
        <v>166</v>
      </c>
      <c r="AM1443" s="14" t="str">
        <f t="shared" si="1647"/>
        <v>#mp conversamos sobre importância se usar camisinha e da os adesão principalmente para os adolescentes que estão iniciando sua vida sexual, com um parceiro negativo.</v>
      </c>
      <c r="AN1443" s="14" t="str">
        <f t="shared" si="1648"/>
        <v/>
      </c>
      <c r="AO1443" s="14" t="str">
        <f t="shared" si="1649"/>
        <v/>
      </c>
      <c r="AP1443" s="14" t="str">
        <f t="shared" si="1650"/>
        <v/>
      </c>
      <c r="AQ1443" s="14" t="str">
        <f t="shared" si="1651"/>
        <v/>
      </c>
      <c r="AR1443" s="14" t="str">
        <f t="shared" si="1652"/>
        <v/>
      </c>
    </row>
    <row r="1444" spans="1:44" x14ac:dyDescent="0.25">
      <c r="A1444">
        <v>1</v>
      </c>
      <c r="B1444" t="s">
        <v>28</v>
      </c>
      <c r="C1444">
        <v>392106</v>
      </c>
      <c r="D1444" s="40">
        <v>41368.416666666701</v>
      </c>
      <c r="E1444" s="40">
        <v>41369.634722222203</v>
      </c>
      <c r="F1444" s="40">
        <v>41369.617361111101</v>
      </c>
      <c r="G1444" t="s">
        <v>29</v>
      </c>
      <c r="H1444">
        <v>140236000000223</v>
      </c>
      <c r="I1444" t="s">
        <v>3246</v>
      </c>
      <c r="J1444" t="s">
        <v>3247</v>
      </c>
      <c r="K1444" t="s">
        <v>41</v>
      </c>
      <c r="M1444" t="s">
        <v>33</v>
      </c>
      <c r="N1444">
        <v>60000015461254</v>
      </c>
      <c r="O1444">
        <v>60000016462712</v>
      </c>
      <c r="P1444">
        <v>140236000000453</v>
      </c>
      <c r="R1444" t="s">
        <v>34</v>
      </c>
      <c r="S1444" t="s">
        <v>35</v>
      </c>
      <c r="T1444" t="s">
        <v>36</v>
      </c>
      <c r="W1444" t="s">
        <v>37</v>
      </c>
      <c r="AC1444" t="s">
        <v>813</v>
      </c>
      <c r="AD1444" t="s">
        <v>1446</v>
      </c>
      <c r="AE1444" s="14" t="str">
        <f t="shared" si="1615"/>
        <v>#mp Dr Verônica disse que já ouviu falar no Dr Estevão, embora esteja a muitos anos na Bhaia. Disse que iria ler o material e que o assunto era muito interessante.</v>
      </c>
      <c r="AF1444" s="14" t="str">
        <f t="shared" si="1625"/>
        <v>#mp Dr Verônica disse que já ouviu falar no Dr Estevão, embora esteja a muitos anos na Bhaia. Disse que iria ler o material e que o assunto era muito interessante.</v>
      </c>
      <c r="AG1444" s="14">
        <f t="shared" si="1626"/>
        <v>1</v>
      </c>
      <c r="AH1444" s="14">
        <f t="shared" ref="AH1444:AL1444" si="1658">IFERROR(FIND("#",$AF1444,AG1444+1),LEN($AF1444)+1)</f>
        <v>164</v>
      </c>
      <c r="AI1444" s="14">
        <f t="shared" si="1658"/>
        <v>164</v>
      </c>
      <c r="AJ1444" s="14">
        <f t="shared" si="1658"/>
        <v>164</v>
      </c>
      <c r="AK1444" s="14">
        <f t="shared" si="1658"/>
        <v>164</v>
      </c>
      <c r="AL1444" s="14">
        <f t="shared" si="1658"/>
        <v>164</v>
      </c>
      <c r="AM1444" s="14" t="str">
        <f t="shared" si="1647"/>
        <v>#mp Dr Verônica disse que já ouviu falar no Dr Estevão, embora esteja a muitos anos na Bhaia. Disse que iria ler o material e que o assunto era muito interessante.</v>
      </c>
      <c r="AN1444" s="14" t="str">
        <f t="shared" si="1648"/>
        <v/>
      </c>
      <c r="AO1444" s="14" t="str">
        <f t="shared" si="1649"/>
        <v/>
      </c>
      <c r="AP1444" s="14" t="str">
        <f t="shared" si="1650"/>
        <v/>
      </c>
      <c r="AQ1444" s="14" t="str">
        <f t="shared" si="1651"/>
        <v/>
      </c>
      <c r="AR1444" s="14" t="str">
        <f t="shared" si="1652"/>
        <v/>
      </c>
    </row>
    <row r="1445" spans="1:44" x14ac:dyDescent="0.25">
      <c r="A1445">
        <v>1</v>
      </c>
      <c r="B1445" t="s">
        <v>28</v>
      </c>
      <c r="C1445">
        <v>392106</v>
      </c>
      <c r="D1445" s="40">
        <v>41368.416666666701</v>
      </c>
      <c r="E1445" s="40">
        <v>41369.621527777803</v>
      </c>
      <c r="F1445" s="40">
        <v>41369.617361111101</v>
      </c>
      <c r="G1445" t="s">
        <v>29</v>
      </c>
      <c r="H1445">
        <v>60000017963852</v>
      </c>
      <c r="I1445" t="s">
        <v>814</v>
      </c>
      <c r="J1445" t="s">
        <v>815</v>
      </c>
      <c r="K1445" t="s">
        <v>816</v>
      </c>
      <c r="L1445">
        <v>6</v>
      </c>
      <c r="M1445" t="s">
        <v>33</v>
      </c>
      <c r="N1445">
        <v>60000015461254</v>
      </c>
      <c r="O1445">
        <v>60000016462712</v>
      </c>
      <c r="P1445">
        <v>140236000000410</v>
      </c>
      <c r="R1445" t="s">
        <v>34</v>
      </c>
      <c r="S1445" t="s">
        <v>35</v>
      </c>
      <c r="T1445" t="s">
        <v>36</v>
      </c>
      <c r="W1445" t="s">
        <v>37</v>
      </c>
      <c r="AC1445" t="s">
        <v>817</v>
      </c>
      <c r="AD1445" t="s">
        <v>1437</v>
      </c>
      <c r="AE1445" s="14" t="str">
        <f t="shared" si="1615"/>
        <v>#MP conversamos sobre a questão dos casais sorodiscordantes e ela falou que sempre explica para os pacientes as vantagens e as desvantagens de se iniciar a TARV.</v>
      </c>
      <c r="AF1445" s="14" t="str">
        <f t="shared" si="1625"/>
        <v>#MP conversamos sobre a questão dos casais sorodiscordantes e ela falou que sempre explica para os pacientes as vantagens e as desvantagens de se iniciar a TARV.</v>
      </c>
      <c r="AG1445" s="14">
        <f t="shared" si="1626"/>
        <v>1</v>
      </c>
      <c r="AH1445" s="14">
        <f t="shared" ref="AH1445:AL1445" si="1659">IFERROR(FIND("#",$AF1445,AG1445+1),LEN($AF1445)+1)</f>
        <v>162</v>
      </c>
      <c r="AI1445" s="14">
        <f t="shared" si="1659"/>
        <v>162</v>
      </c>
      <c r="AJ1445" s="14">
        <f t="shared" si="1659"/>
        <v>162</v>
      </c>
      <c r="AK1445" s="14">
        <f t="shared" si="1659"/>
        <v>162</v>
      </c>
      <c r="AL1445" s="14">
        <f t="shared" si="1659"/>
        <v>162</v>
      </c>
      <c r="AM1445" s="14" t="str">
        <f t="shared" si="1647"/>
        <v>#MP conversamos sobre a questão dos casais sorodiscordantes e ela falou que sempre explica para os pacientes as vantagens e as desvantagens de se iniciar a TARV.</v>
      </c>
      <c r="AN1445" s="14" t="str">
        <f t="shared" si="1648"/>
        <v/>
      </c>
      <c r="AO1445" s="14" t="str">
        <f t="shared" si="1649"/>
        <v/>
      </c>
      <c r="AP1445" s="14" t="str">
        <f t="shared" si="1650"/>
        <v/>
      </c>
      <c r="AQ1445" s="14" t="str">
        <f t="shared" si="1651"/>
        <v/>
      </c>
      <c r="AR1445" s="14" t="str">
        <f t="shared" si="1652"/>
        <v/>
      </c>
    </row>
    <row r="1446" spans="1:44" x14ac:dyDescent="0.25">
      <c r="A1446">
        <v>1</v>
      </c>
      <c r="B1446" t="s">
        <v>28</v>
      </c>
      <c r="C1446">
        <v>392106</v>
      </c>
      <c r="D1446" s="40">
        <v>41368.375</v>
      </c>
      <c r="E1446" s="40">
        <v>41369.629166666702</v>
      </c>
      <c r="F1446" s="40">
        <v>41369.617361111101</v>
      </c>
      <c r="G1446" t="s">
        <v>29</v>
      </c>
      <c r="H1446">
        <v>140236000000168</v>
      </c>
      <c r="I1446" t="s">
        <v>3248</v>
      </c>
      <c r="J1446" t="s">
        <v>3249</v>
      </c>
      <c r="K1446" t="s">
        <v>41</v>
      </c>
      <c r="M1446" t="s">
        <v>33</v>
      </c>
      <c r="N1446">
        <v>60000015461254</v>
      </c>
      <c r="O1446">
        <v>60000016462712</v>
      </c>
      <c r="P1446">
        <v>140236000000431</v>
      </c>
      <c r="R1446" t="s">
        <v>34</v>
      </c>
      <c r="S1446" t="s">
        <v>35</v>
      </c>
      <c r="T1446" t="s">
        <v>36</v>
      </c>
      <c r="W1446" t="s">
        <v>37</v>
      </c>
      <c r="AC1446" t="s">
        <v>818</v>
      </c>
      <c r="AD1446" t="s">
        <v>1446</v>
      </c>
      <c r="AE1446" s="14" t="str">
        <f t="shared" si="1615"/>
        <v>#SOL solicitou HPTN 052 . Já liguei para o abbott center e solicitei.</v>
      </c>
      <c r="AF1446" s="14" t="str">
        <f t="shared" si="1625"/>
        <v>#SOL solicitou HPTN 052 . Já liguei para o abbott center e solicitei.</v>
      </c>
      <c r="AG1446" s="14">
        <f t="shared" si="1626"/>
        <v>1</v>
      </c>
      <c r="AH1446" s="14">
        <f t="shared" ref="AH1446:AL1446" si="1660">IFERROR(FIND("#",$AF1446,AG1446+1),LEN($AF1446)+1)</f>
        <v>70</v>
      </c>
      <c r="AI1446" s="14">
        <f t="shared" si="1660"/>
        <v>70</v>
      </c>
      <c r="AJ1446" s="14">
        <f t="shared" si="1660"/>
        <v>70</v>
      </c>
      <c r="AK1446" s="14">
        <f t="shared" si="1660"/>
        <v>70</v>
      </c>
      <c r="AL1446" s="14">
        <f t="shared" si="1660"/>
        <v>70</v>
      </c>
      <c r="AM1446" s="14" t="str">
        <f t="shared" si="1647"/>
        <v>#SOL solicitou HPTN 052 . Já liguei para o abbott center e solicitei.</v>
      </c>
      <c r="AN1446" s="14" t="str">
        <f t="shared" si="1648"/>
        <v/>
      </c>
      <c r="AO1446" s="14" t="str">
        <f t="shared" si="1649"/>
        <v/>
      </c>
      <c r="AP1446" s="14" t="str">
        <f t="shared" si="1650"/>
        <v/>
      </c>
      <c r="AQ1446" s="14" t="str">
        <f t="shared" si="1651"/>
        <v/>
      </c>
      <c r="AR1446" s="14" t="str">
        <f t="shared" si="1652"/>
        <v/>
      </c>
    </row>
    <row r="1447" spans="1:44" x14ac:dyDescent="0.25">
      <c r="A1447">
        <v>1</v>
      </c>
      <c r="B1447" t="s">
        <v>28</v>
      </c>
      <c r="C1447">
        <v>392106</v>
      </c>
      <c r="D1447" s="40">
        <v>41368.354166666701</v>
      </c>
      <c r="E1447" s="40">
        <v>41369.638888888898</v>
      </c>
      <c r="F1447" s="40">
        <v>41369.617361111101</v>
      </c>
      <c r="G1447" t="s">
        <v>29</v>
      </c>
      <c r="H1447">
        <v>60000012584767</v>
      </c>
      <c r="I1447" t="s">
        <v>819</v>
      </c>
      <c r="J1447" t="s">
        <v>820</v>
      </c>
      <c r="K1447" t="s">
        <v>45</v>
      </c>
      <c r="L1447">
        <v>3</v>
      </c>
      <c r="M1447" t="s">
        <v>33</v>
      </c>
      <c r="N1447">
        <v>60000015461254</v>
      </c>
      <c r="O1447">
        <v>60000016462712</v>
      </c>
      <c r="P1447">
        <v>140236000000459</v>
      </c>
      <c r="R1447" t="s">
        <v>34</v>
      </c>
      <c r="S1447" t="s">
        <v>35</v>
      </c>
      <c r="T1447" t="s">
        <v>36</v>
      </c>
      <c r="W1447" t="s">
        <v>37</v>
      </c>
      <c r="AC1447" t="s">
        <v>821</v>
      </c>
      <c r="AD1447" t="s">
        <v>1446</v>
      </c>
      <c r="AE1447" s="14" t="str">
        <f t="shared" si="1615"/>
        <v>Dr Lorena perguntou sobre nosso próximo encontro eu informei que ainda marcaria com o Dr Luiz Antônio.</v>
      </c>
      <c r="AF1447" s="14" t="str">
        <f t="shared" si="1625"/>
        <v>Dr Lorena perguntou sobre nosso próximo encontro eu informei que ainda marcaria com o Dr Luiz Antônio.</v>
      </c>
      <c r="AG1447" s="14">
        <f t="shared" si="1626"/>
        <v>1</v>
      </c>
      <c r="AH1447" s="14">
        <f t="shared" ref="AH1447:AL1447" si="1661">IFERROR(FIND("#",$AF1447,AG1447+1),LEN($AF1447)+1)</f>
        <v>103</v>
      </c>
      <c r="AI1447" s="14">
        <f t="shared" si="1661"/>
        <v>103</v>
      </c>
      <c r="AJ1447" s="14">
        <f t="shared" si="1661"/>
        <v>103</v>
      </c>
      <c r="AK1447" s="14">
        <f t="shared" si="1661"/>
        <v>103</v>
      </c>
      <c r="AL1447" s="14">
        <f t="shared" si="1661"/>
        <v>103</v>
      </c>
      <c r="AM1447" s="14" t="str">
        <f t="shared" si="1647"/>
        <v>Dr Lorena perguntou sobre nosso próximo encontro eu informei que ainda marcaria com o Dr Luiz Antônio.</v>
      </c>
      <c r="AN1447" s="14" t="str">
        <f t="shared" si="1648"/>
        <v/>
      </c>
      <c r="AO1447" s="14" t="str">
        <f t="shared" si="1649"/>
        <v/>
      </c>
      <c r="AP1447" s="14" t="str">
        <f t="shared" si="1650"/>
        <v/>
      </c>
      <c r="AQ1447" s="14" t="str">
        <f t="shared" si="1651"/>
        <v/>
      </c>
      <c r="AR1447" s="14" t="str">
        <f t="shared" si="1652"/>
        <v/>
      </c>
    </row>
    <row r="1448" spans="1:44" x14ac:dyDescent="0.25">
      <c r="A1448">
        <v>1</v>
      </c>
      <c r="B1448" t="s">
        <v>28</v>
      </c>
      <c r="C1448">
        <v>392106</v>
      </c>
      <c r="D1448" s="40">
        <v>41367.6875</v>
      </c>
      <c r="E1448" s="40">
        <v>41369.604861111096</v>
      </c>
      <c r="F1448" s="40">
        <v>41369.617361111101</v>
      </c>
      <c r="G1448" t="s">
        <v>29</v>
      </c>
      <c r="H1448">
        <v>60000012248295</v>
      </c>
      <c r="I1448" t="s">
        <v>822</v>
      </c>
      <c r="J1448" t="s">
        <v>823</v>
      </c>
      <c r="K1448" t="s">
        <v>41</v>
      </c>
      <c r="L1448">
        <v>4</v>
      </c>
      <c r="M1448" t="s">
        <v>33</v>
      </c>
      <c r="N1448">
        <v>60000015461254</v>
      </c>
      <c r="O1448">
        <v>60000016462712</v>
      </c>
      <c r="P1448">
        <v>140236000000382</v>
      </c>
      <c r="R1448" t="s">
        <v>34</v>
      </c>
      <c r="S1448" t="s">
        <v>35</v>
      </c>
      <c r="T1448" t="s">
        <v>36</v>
      </c>
      <c r="W1448" t="s">
        <v>37</v>
      </c>
      <c r="AC1448" t="s">
        <v>824</v>
      </c>
      <c r="AD1448" t="s">
        <v>1446</v>
      </c>
      <c r="AE1448" s="14" t="str">
        <f t="shared" si="1615"/>
        <v>#mp Dr Valéria elogiou o material do Dr Estevão, concordando que o HPTN 052 foi o estudo de maior expressão que tratou a questão dos casais sorodiscordantes .</v>
      </c>
      <c r="AF1448" s="14" t="str">
        <f t="shared" si="1625"/>
        <v>#mp Dr Valéria elogiou o material do Dr Estevão, concordando que o HPTN 052 foi o estudo de maior expressão que tratou a questão dos casais sorodiscordantes .</v>
      </c>
      <c r="AG1448" s="14">
        <f t="shared" si="1626"/>
        <v>1</v>
      </c>
      <c r="AH1448" s="14">
        <f t="shared" ref="AH1448:AL1448" si="1662">IFERROR(FIND("#",$AF1448,AG1448+1),LEN($AF1448)+1)</f>
        <v>159</v>
      </c>
      <c r="AI1448" s="14">
        <f t="shared" si="1662"/>
        <v>159</v>
      </c>
      <c r="AJ1448" s="14">
        <f t="shared" si="1662"/>
        <v>159</v>
      </c>
      <c r="AK1448" s="14">
        <f t="shared" si="1662"/>
        <v>159</v>
      </c>
      <c r="AL1448" s="14">
        <f t="shared" si="1662"/>
        <v>159</v>
      </c>
      <c r="AM1448" s="14" t="str">
        <f t="shared" si="1647"/>
        <v>#mp Dr Valéria elogiou o material do Dr Estevão, concordando que o HPTN 052 foi o estudo de maior expressão que tratou a questão dos casais sorodiscordantes .</v>
      </c>
      <c r="AN1448" s="14" t="str">
        <f t="shared" si="1648"/>
        <v/>
      </c>
      <c r="AO1448" s="14" t="str">
        <f t="shared" si="1649"/>
        <v/>
      </c>
      <c r="AP1448" s="14" t="str">
        <f t="shared" si="1650"/>
        <v/>
      </c>
      <c r="AQ1448" s="14" t="str">
        <f t="shared" si="1651"/>
        <v/>
      </c>
      <c r="AR1448" s="14" t="str">
        <f t="shared" si="1652"/>
        <v/>
      </c>
    </row>
    <row r="1449" spans="1:44" x14ac:dyDescent="0.25">
      <c r="A1449">
        <v>1</v>
      </c>
      <c r="B1449" t="s">
        <v>28</v>
      </c>
      <c r="C1449">
        <v>392106</v>
      </c>
      <c r="D1449" s="40">
        <v>41367.645833333299</v>
      </c>
      <c r="E1449" s="40">
        <v>41369.601388888899</v>
      </c>
      <c r="F1449" s="40">
        <v>41369.617361111101</v>
      </c>
      <c r="G1449" t="s">
        <v>29</v>
      </c>
      <c r="H1449">
        <v>60000017964004</v>
      </c>
      <c r="I1449" t="s">
        <v>825</v>
      </c>
      <c r="J1449" t="s">
        <v>826</v>
      </c>
      <c r="K1449" t="s">
        <v>41</v>
      </c>
      <c r="L1449">
        <v>4</v>
      </c>
      <c r="M1449" t="s">
        <v>33</v>
      </c>
      <c r="N1449">
        <v>60000015461254</v>
      </c>
      <c r="O1449">
        <v>60000016462712</v>
      </c>
      <c r="P1449">
        <v>140236000000375</v>
      </c>
      <c r="R1449" t="s">
        <v>34</v>
      </c>
      <c r="S1449" t="s">
        <v>35</v>
      </c>
      <c r="T1449" t="s">
        <v>36</v>
      </c>
      <c r="W1449" t="s">
        <v>37</v>
      </c>
      <c r="AC1449" t="s">
        <v>827</v>
      </c>
      <c r="AD1449" t="s">
        <v>1437</v>
      </c>
      <c r="AE1449" s="14" t="str">
        <f t="shared" si="1615"/>
        <v>#mp Dr Luiz comentou que a opinião do Dr Estevão é sempre muito importante para o serviço, mas tratar os casais sorodiscordantes ainda é uma polêmica devido a adesão.</v>
      </c>
      <c r="AF1449" s="14" t="str">
        <f t="shared" si="1625"/>
        <v>#mp Dr Luiz comentou que a opinião do Dr Estevão é sempre muito importante para o serviço, mas tratar os casais sorodiscordantes ainda é uma polêmica devido a adesão.</v>
      </c>
      <c r="AG1449" s="14">
        <f t="shared" si="1626"/>
        <v>1</v>
      </c>
      <c r="AH1449" s="14">
        <f t="shared" ref="AH1449:AL1449" si="1663">IFERROR(FIND("#",$AF1449,AG1449+1),LEN($AF1449)+1)</f>
        <v>167</v>
      </c>
      <c r="AI1449" s="14">
        <f t="shared" si="1663"/>
        <v>167</v>
      </c>
      <c r="AJ1449" s="14">
        <f t="shared" si="1663"/>
        <v>167</v>
      </c>
      <c r="AK1449" s="14">
        <f t="shared" si="1663"/>
        <v>167</v>
      </c>
      <c r="AL1449" s="14">
        <f t="shared" si="1663"/>
        <v>167</v>
      </c>
      <c r="AM1449" s="14" t="str">
        <f t="shared" si="1647"/>
        <v>#mp Dr Luiz comentou que a opinião do Dr Estevão é sempre muito importante para o serviço, mas tratar os casais sorodiscordantes ainda é uma polêmica devido a adesão.</v>
      </c>
      <c r="AN1449" s="14" t="str">
        <f t="shared" si="1648"/>
        <v/>
      </c>
      <c r="AO1449" s="14" t="str">
        <f t="shared" si="1649"/>
        <v/>
      </c>
      <c r="AP1449" s="14" t="str">
        <f t="shared" si="1650"/>
        <v/>
      </c>
      <c r="AQ1449" s="14" t="str">
        <f t="shared" si="1651"/>
        <v/>
      </c>
      <c r="AR1449" s="14" t="str">
        <f t="shared" si="1652"/>
        <v/>
      </c>
    </row>
    <row r="1450" spans="1:44" x14ac:dyDescent="0.25">
      <c r="A1450">
        <v>1</v>
      </c>
      <c r="B1450" t="s">
        <v>28</v>
      </c>
      <c r="C1450">
        <v>392106</v>
      </c>
      <c r="D1450" s="40">
        <v>41367.594444444403</v>
      </c>
      <c r="E1450" s="40">
        <v>41367.602083333302</v>
      </c>
      <c r="F1450" s="40">
        <v>41367.5805555556</v>
      </c>
      <c r="G1450" t="s">
        <v>29</v>
      </c>
      <c r="H1450">
        <v>60000012587379</v>
      </c>
      <c r="I1450" t="s">
        <v>828</v>
      </c>
      <c r="J1450" t="s">
        <v>829</v>
      </c>
      <c r="K1450" t="s">
        <v>45</v>
      </c>
      <c r="L1450">
        <v>3</v>
      </c>
      <c r="M1450" t="s">
        <v>33</v>
      </c>
      <c r="N1450">
        <v>60000015461254</v>
      </c>
      <c r="O1450">
        <v>60000016462712</v>
      </c>
      <c r="P1450">
        <v>140236000000141</v>
      </c>
      <c r="R1450" t="s">
        <v>34</v>
      </c>
      <c r="S1450" t="s">
        <v>35</v>
      </c>
      <c r="T1450" t="s">
        <v>36</v>
      </c>
      <c r="W1450" t="s">
        <v>37</v>
      </c>
      <c r="AC1450" t="s">
        <v>830</v>
      </c>
      <c r="AD1450" t="s">
        <v>1446</v>
      </c>
      <c r="AE1450" s="14" t="str">
        <f t="shared" si="1615"/>
        <v>#MP comentou que a tabela de formas de transmissão, auxilia muito no dia a dia, principalmente para mostrar para os pacientes os reais riscos.</v>
      </c>
      <c r="AF1450" s="14" t="str">
        <f t="shared" si="1625"/>
        <v>#MP comentou que a tabela de formas de transmissão, auxilia muito no dia a dia, principalmente para mostrar para os pacientes os reais riscos.</v>
      </c>
      <c r="AG1450" s="14">
        <f t="shared" si="1626"/>
        <v>1</v>
      </c>
      <c r="AH1450" s="14">
        <f t="shared" ref="AH1450:AL1450" si="1664">IFERROR(FIND("#",$AF1450,AG1450+1),LEN($AF1450)+1)</f>
        <v>143</v>
      </c>
      <c r="AI1450" s="14">
        <f t="shared" si="1664"/>
        <v>143</v>
      </c>
      <c r="AJ1450" s="14">
        <f t="shared" si="1664"/>
        <v>143</v>
      </c>
      <c r="AK1450" s="14">
        <f t="shared" si="1664"/>
        <v>143</v>
      </c>
      <c r="AL1450" s="14">
        <f t="shared" si="1664"/>
        <v>143</v>
      </c>
      <c r="AM1450" s="14" t="str">
        <f t="shared" si="1647"/>
        <v>#MP comentou que a tabela de formas de transmissão, auxilia muito no dia a dia, principalmente para mostrar para os pacientes os reais riscos.</v>
      </c>
      <c r="AN1450" s="14" t="str">
        <f t="shared" si="1648"/>
        <v/>
      </c>
      <c r="AO1450" s="14" t="str">
        <f t="shared" si="1649"/>
        <v/>
      </c>
      <c r="AP1450" s="14" t="str">
        <f t="shared" si="1650"/>
        <v/>
      </c>
      <c r="AQ1450" s="14" t="str">
        <f t="shared" si="1651"/>
        <v/>
      </c>
      <c r="AR1450" s="14" t="str">
        <f t="shared" si="1652"/>
        <v/>
      </c>
    </row>
    <row r="1451" spans="1:44" x14ac:dyDescent="0.25">
      <c r="A1451">
        <v>1</v>
      </c>
      <c r="B1451" t="s">
        <v>28</v>
      </c>
      <c r="C1451">
        <v>392106</v>
      </c>
      <c r="D1451" s="40">
        <v>41367.458333333299</v>
      </c>
      <c r="E1451" s="40">
        <v>41367.623611111099</v>
      </c>
      <c r="F1451" s="40">
        <v>41367.668749999997</v>
      </c>
      <c r="G1451" t="s">
        <v>29</v>
      </c>
      <c r="H1451">
        <v>60000017155206</v>
      </c>
      <c r="I1451" t="s">
        <v>831</v>
      </c>
      <c r="J1451" t="s">
        <v>832</v>
      </c>
      <c r="K1451" t="s">
        <v>45</v>
      </c>
      <c r="L1451">
        <v>3</v>
      </c>
      <c r="M1451" t="s">
        <v>33</v>
      </c>
      <c r="N1451">
        <v>60000015461254</v>
      </c>
      <c r="O1451">
        <v>60000016462712</v>
      </c>
      <c r="P1451">
        <v>140236000000163</v>
      </c>
      <c r="R1451" t="s">
        <v>34</v>
      </c>
      <c r="S1451" t="s">
        <v>35</v>
      </c>
      <c r="T1451" t="s">
        <v>36</v>
      </c>
      <c r="W1451" t="s">
        <v>37</v>
      </c>
      <c r="AC1451" t="s">
        <v>833</v>
      </c>
      <c r="AD1451" t="s">
        <v>1446</v>
      </c>
      <c r="AE1451" s="14" t="str">
        <f t="shared" si="1615"/>
        <v>#MP como a maioria dos médicos do Fundão, DR Luiz Felipe apreciou o fato do material ser comentado pelo Dr Estevão.</v>
      </c>
      <c r="AF1451" s="14" t="str">
        <f t="shared" si="1625"/>
        <v>#MP como a maioria dos médicos do Fundão, DR Luiz Felipe apreciou o fato do material ser comentado pelo Dr Estevão.</v>
      </c>
      <c r="AG1451" s="14">
        <f t="shared" si="1626"/>
        <v>1</v>
      </c>
      <c r="AH1451" s="14">
        <f t="shared" ref="AH1451:AL1451" si="1665">IFERROR(FIND("#",$AF1451,AG1451+1),LEN($AF1451)+1)</f>
        <v>116</v>
      </c>
      <c r="AI1451" s="14">
        <f t="shared" si="1665"/>
        <v>116</v>
      </c>
      <c r="AJ1451" s="14">
        <f t="shared" si="1665"/>
        <v>116</v>
      </c>
      <c r="AK1451" s="14">
        <f t="shared" si="1665"/>
        <v>116</v>
      </c>
      <c r="AL1451" s="14">
        <f t="shared" si="1665"/>
        <v>116</v>
      </c>
      <c r="AM1451" s="14" t="str">
        <f t="shared" si="1647"/>
        <v>#MP como a maioria dos médicos do Fundão, DR Luiz Felipe apreciou o fato do material ser comentado pelo Dr Estevão.</v>
      </c>
      <c r="AN1451" s="14" t="str">
        <f t="shared" si="1648"/>
        <v/>
      </c>
      <c r="AO1451" s="14" t="str">
        <f t="shared" si="1649"/>
        <v/>
      </c>
      <c r="AP1451" s="14" t="str">
        <f t="shared" si="1650"/>
        <v/>
      </c>
      <c r="AQ1451" s="14" t="str">
        <f t="shared" si="1651"/>
        <v/>
      </c>
      <c r="AR1451" s="14" t="str">
        <f t="shared" si="1652"/>
        <v/>
      </c>
    </row>
    <row r="1452" spans="1:44" x14ac:dyDescent="0.25">
      <c r="A1452">
        <v>1</v>
      </c>
      <c r="B1452" t="s">
        <v>28</v>
      </c>
      <c r="C1452">
        <v>392106</v>
      </c>
      <c r="D1452" s="40">
        <v>41367.416666666701</v>
      </c>
      <c r="E1452" s="40">
        <v>41367.6159722222</v>
      </c>
      <c r="F1452" s="40">
        <v>41367.581250000003</v>
      </c>
      <c r="G1452" t="s">
        <v>29</v>
      </c>
      <c r="H1452">
        <v>60000012583891</v>
      </c>
      <c r="I1452" t="s">
        <v>834</v>
      </c>
      <c r="J1452" t="s">
        <v>835</v>
      </c>
      <c r="K1452" t="s">
        <v>45</v>
      </c>
      <c r="L1452">
        <v>3</v>
      </c>
      <c r="M1452" t="s">
        <v>33</v>
      </c>
      <c r="N1452">
        <v>60000015461254</v>
      </c>
      <c r="O1452">
        <v>60000016462712</v>
      </c>
      <c r="P1452">
        <v>140236000000156</v>
      </c>
      <c r="R1452" t="s">
        <v>34</v>
      </c>
      <c r="S1452" t="s">
        <v>35</v>
      </c>
      <c r="T1452" t="s">
        <v>36</v>
      </c>
      <c r="W1452" t="s">
        <v>37</v>
      </c>
      <c r="AC1452" t="s">
        <v>836</v>
      </c>
      <c r="AD1452" t="s">
        <v>1446</v>
      </c>
      <c r="AE1452" s="14" t="str">
        <f t="shared" si="1615"/>
        <v>Dr Cláudia perguntou quando será nosso próximo encontro de residentes, informei que estou esperando a disponibilidade do Dr Luiz Antônio.</v>
      </c>
      <c r="AF1452" s="14" t="str">
        <f t="shared" si="1625"/>
        <v>Dr Cláudia perguntou quando será nosso próximo encontro de residentes, informei que estou esperando a disponibilidade do Dr Luiz Antônio.</v>
      </c>
      <c r="AG1452" s="14">
        <f t="shared" si="1626"/>
        <v>1</v>
      </c>
      <c r="AH1452" s="14">
        <f t="shared" ref="AH1452:AL1452" si="1666">IFERROR(FIND("#",$AF1452,AG1452+1),LEN($AF1452)+1)</f>
        <v>138</v>
      </c>
      <c r="AI1452" s="14">
        <f t="shared" si="1666"/>
        <v>138</v>
      </c>
      <c r="AJ1452" s="14">
        <f t="shared" si="1666"/>
        <v>138</v>
      </c>
      <c r="AK1452" s="14">
        <f t="shared" si="1666"/>
        <v>138</v>
      </c>
      <c r="AL1452" s="14">
        <f t="shared" si="1666"/>
        <v>138</v>
      </c>
      <c r="AM1452" s="14" t="str">
        <f t="shared" si="1647"/>
        <v>Dr Cláudia perguntou quando será nosso próximo encontro de residentes, informei que estou esperando a disponibilidade do Dr Luiz Antônio.</v>
      </c>
      <c r="AN1452" s="14" t="str">
        <f t="shared" si="1648"/>
        <v/>
      </c>
      <c r="AO1452" s="14" t="str">
        <f t="shared" si="1649"/>
        <v/>
      </c>
      <c r="AP1452" s="14" t="str">
        <f t="shared" si="1650"/>
        <v/>
      </c>
      <c r="AQ1452" s="14" t="str">
        <f t="shared" si="1651"/>
        <v/>
      </c>
      <c r="AR1452" s="14" t="str">
        <f t="shared" si="1652"/>
        <v/>
      </c>
    </row>
    <row r="1453" spans="1:44" x14ac:dyDescent="0.25">
      <c r="A1453">
        <v>1</v>
      </c>
      <c r="B1453" t="s">
        <v>28</v>
      </c>
      <c r="C1453">
        <v>392106</v>
      </c>
      <c r="D1453" s="40">
        <v>41367.375</v>
      </c>
      <c r="E1453" s="40">
        <v>41367.6069444444</v>
      </c>
      <c r="F1453" s="40">
        <v>41367.581250000003</v>
      </c>
      <c r="G1453" t="s">
        <v>29</v>
      </c>
      <c r="H1453">
        <v>60000012421491</v>
      </c>
      <c r="I1453" t="s">
        <v>837</v>
      </c>
      <c r="J1453" t="s">
        <v>838</v>
      </c>
      <c r="K1453" t="s">
        <v>41</v>
      </c>
      <c r="L1453">
        <v>4</v>
      </c>
      <c r="M1453" t="s">
        <v>33</v>
      </c>
      <c r="N1453">
        <v>60000015461254</v>
      </c>
      <c r="O1453">
        <v>60000016462712</v>
      </c>
      <c r="P1453">
        <v>140236000000148</v>
      </c>
      <c r="R1453" t="s">
        <v>34</v>
      </c>
      <c r="S1453" t="s">
        <v>35</v>
      </c>
      <c r="T1453" t="s">
        <v>36</v>
      </c>
      <c r="W1453" t="s">
        <v>37</v>
      </c>
      <c r="AC1453" t="s">
        <v>839</v>
      </c>
      <c r="AD1453" t="s">
        <v>1446</v>
      </c>
      <c r="AE1453" s="14" t="str">
        <f t="shared" si="1615"/>
        <v>#MP Dr Silvia falou que tudo que o Dr Estevão fala é sempre muito relevante, e que o material deve estar ótimo.</v>
      </c>
      <c r="AF1453" s="14" t="str">
        <f t="shared" si="1625"/>
        <v>#MP Dr Silvia falou que tudo que o Dr Estevão fala é sempre muito relevante, e que o material deve estar ótimo.</v>
      </c>
      <c r="AG1453" s="14">
        <f t="shared" si="1626"/>
        <v>1</v>
      </c>
      <c r="AH1453" s="14">
        <f t="shared" ref="AH1453:AL1453" si="1667">IFERROR(FIND("#",$AF1453,AG1453+1),LEN($AF1453)+1)</f>
        <v>112</v>
      </c>
      <c r="AI1453" s="14">
        <f t="shared" si="1667"/>
        <v>112</v>
      </c>
      <c r="AJ1453" s="14">
        <f t="shared" si="1667"/>
        <v>112</v>
      </c>
      <c r="AK1453" s="14">
        <f t="shared" si="1667"/>
        <v>112</v>
      </c>
      <c r="AL1453" s="14">
        <f t="shared" si="1667"/>
        <v>112</v>
      </c>
      <c r="AM1453" s="14" t="str">
        <f t="shared" si="1647"/>
        <v>#MP Dr Silvia falou que tudo que o Dr Estevão fala é sempre muito relevante, e que o material deve estar ótimo.</v>
      </c>
      <c r="AN1453" s="14" t="str">
        <f t="shared" si="1648"/>
        <v/>
      </c>
      <c r="AO1453" s="14" t="str">
        <f t="shared" si="1649"/>
        <v/>
      </c>
      <c r="AP1453" s="14" t="str">
        <f t="shared" si="1650"/>
        <v/>
      </c>
      <c r="AQ1453" s="14" t="str">
        <f t="shared" si="1651"/>
        <v/>
      </c>
      <c r="AR1453" s="14" t="str">
        <f t="shared" si="1652"/>
        <v/>
      </c>
    </row>
    <row r="1454" spans="1:44" x14ac:dyDescent="0.25">
      <c r="A1454">
        <v>1</v>
      </c>
      <c r="B1454" t="s">
        <v>28</v>
      </c>
      <c r="C1454">
        <v>392106</v>
      </c>
      <c r="D1454" s="40">
        <v>41366.666666666701</v>
      </c>
      <c r="E1454" s="40">
        <v>41366.891666666699</v>
      </c>
      <c r="F1454" s="40">
        <v>41367.5805555556</v>
      </c>
      <c r="G1454" t="s">
        <v>29</v>
      </c>
      <c r="H1454">
        <v>60000012593059</v>
      </c>
      <c r="I1454" t="s">
        <v>840</v>
      </c>
      <c r="J1454" t="s">
        <v>841</v>
      </c>
      <c r="K1454" t="s">
        <v>45</v>
      </c>
      <c r="L1454">
        <v>3</v>
      </c>
      <c r="M1454" t="s">
        <v>33</v>
      </c>
      <c r="N1454">
        <v>60000015461254</v>
      </c>
      <c r="O1454">
        <v>60000016462712</v>
      </c>
      <c r="P1454">
        <v>140236000000134</v>
      </c>
      <c r="R1454" t="s">
        <v>34</v>
      </c>
      <c r="S1454" t="s">
        <v>35</v>
      </c>
      <c r="T1454" t="s">
        <v>36</v>
      </c>
      <c r="W1454" t="s">
        <v>37</v>
      </c>
      <c r="AC1454" t="s">
        <v>842</v>
      </c>
      <c r="AD1454" t="s">
        <v>1446</v>
      </c>
      <c r="AE1454" s="14" t="str">
        <f t="shared" si="1615"/>
        <v>Dr André disse que Kaletra ainda tem seu espaço, e comentamos sobre os EA manejáveis e não manejáveis.</v>
      </c>
      <c r="AF1454" s="14" t="str">
        <f t="shared" si="1625"/>
        <v>Dr André disse que Kaletra ainda tem seu espaço, e comentamos sobre os EA manejáveis e não manejáveis.</v>
      </c>
      <c r="AG1454" s="14">
        <f t="shared" si="1626"/>
        <v>1</v>
      </c>
      <c r="AH1454" s="14">
        <f t="shared" ref="AH1454:AL1454" si="1668">IFERROR(FIND("#",$AF1454,AG1454+1),LEN($AF1454)+1)</f>
        <v>103</v>
      </c>
      <c r="AI1454" s="14">
        <f t="shared" si="1668"/>
        <v>103</v>
      </c>
      <c r="AJ1454" s="14">
        <f t="shared" si="1668"/>
        <v>103</v>
      </c>
      <c r="AK1454" s="14">
        <f t="shared" si="1668"/>
        <v>103</v>
      </c>
      <c r="AL1454" s="14">
        <f t="shared" si="1668"/>
        <v>103</v>
      </c>
      <c r="AM1454" s="14" t="str">
        <f t="shared" si="1647"/>
        <v>Dr André disse que Kaletra ainda tem seu espaço, e comentamos sobre os EA manejáveis e não manejáveis.</v>
      </c>
      <c r="AN1454" s="14" t="str">
        <f t="shared" si="1648"/>
        <v/>
      </c>
      <c r="AO1454" s="14" t="str">
        <f t="shared" si="1649"/>
        <v/>
      </c>
      <c r="AP1454" s="14" t="str">
        <f t="shared" si="1650"/>
        <v/>
      </c>
      <c r="AQ1454" s="14" t="str">
        <f t="shared" si="1651"/>
        <v/>
      </c>
      <c r="AR1454" s="14" t="str">
        <f t="shared" si="1652"/>
        <v/>
      </c>
    </row>
    <row r="1455" spans="1:44" x14ac:dyDescent="0.25">
      <c r="A1455">
        <v>1</v>
      </c>
      <c r="B1455" t="s">
        <v>28</v>
      </c>
      <c r="C1455">
        <v>392106</v>
      </c>
      <c r="D1455" s="40">
        <v>41366.645833333299</v>
      </c>
      <c r="E1455" s="40">
        <v>41366.887499999997</v>
      </c>
      <c r="F1455" s="40">
        <v>41367.5805555556</v>
      </c>
      <c r="G1455" t="s">
        <v>29</v>
      </c>
      <c r="H1455">
        <v>60000017968612</v>
      </c>
      <c r="I1455" t="s">
        <v>843</v>
      </c>
      <c r="J1455" t="s">
        <v>844</v>
      </c>
      <c r="K1455" t="s">
        <v>45</v>
      </c>
      <c r="L1455">
        <v>3</v>
      </c>
      <c r="M1455" t="s">
        <v>33</v>
      </c>
      <c r="N1455">
        <v>60000015461254</v>
      </c>
      <c r="O1455">
        <v>60000016462712</v>
      </c>
      <c r="P1455">
        <v>140236000000127</v>
      </c>
      <c r="R1455" t="s">
        <v>34</v>
      </c>
      <c r="S1455" t="s">
        <v>35</v>
      </c>
      <c r="T1455" t="s">
        <v>36</v>
      </c>
      <c r="W1455" t="s">
        <v>37</v>
      </c>
      <c r="AC1455" t="s">
        <v>845</v>
      </c>
      <c r="AD1455" t="s">
        <v>1437</v>
      </c>
      <c r="AE1455" s="14" t="str">
        <f t="shared" si="1615"/>
        <v>#MP gostou bastante do material do Dr Estevão, mas disse que apesar das evidências o assunto é polêmico.</v>
      </c>
      <c r="AF1455" s="14" t="str">
        <f t="shared" si="1625"/>
        <v>#MP gostou bastante do material do Dr Estevão, mas disse que apesar das evidências o assunto é polêmico.</v>
      </c>
      <c r="AG1455" s="14">
        <f t="shared" si="1626"/>
        <v>1</v>
      </c>
      <c r="AH1455" s="14">
        <f t="shared" ref="AH1455:AL1455" si="1669">IFERROR(FIND("#",$AF1455,AG1455+1),LEN($AF1455)+1)</f>
        <v>105</v>
      </c>
      <c r="AI1455" s="14">
        <f t="shared" si="1669"/>
        <v>105</v>
      </c>
      <c r="AJ1455" s="14">
        <f t="shared" si="1669"/>
        <v>105</v>
      </c>
      <c r="AK1455" s="14">
        <f t="shared" si="1669"/>
        <v>105</v>
      </c>
      <c r="AL1455" s="14">
        <f t="shared" si="1669"/>
        <v>105</v>
      </c>
      <c r="AM1455" s="14" t="str">
        <f t="shared" si="1647"/>
        <v>#MP gostou bastante do material do Dr Estevão, mas disse que apesar das evidências o assunto é polêmico.</v>
      </c>
      <c r="AN1455" s="14" t="str">
        <f t="shared" si="1648"/>
        <v/>
      </c>
      <c r="AO1455" s="14" t="str">
        <f t="shared" si="1649"/>
        <v/>
      </c>
      <c r="AP1455" s="14" t="str">
        <f t="shared" si="1650"/>
        <v/>
      </c>
      <c r="AQ1455" s="14" t="str">
        <f t="shared" si="1651"/>
        <v/>
      </c>
      <c r="AR1455" s="14" t="str">
        <f t="shared" si="1652"/>
        <v/>
      </c>
    </row>
    <row r="1456" spans="1:44" x14ac:dyDescent="0.25">
      <c r="A1456">
        <v>1</v>
      </c>
      <c r="B1456" t="s">
        <v>28</v>
      </c>
      <c r="C1456">
        <v>392106</v>
      </c>
      <c r="D1456" s="40">
        <v>41366.583333333299</v>
      </c>
      <c r="E1456" s="40">
        <v>41366.676388888904</v>
      </c>
      <c r="F1456" s="40">
        <v>41366.840972222199</v>
      </c>
      <c r="G1456" t="s">
        <v>29</v>
      </c>
      <c r="H1456">
        <v>60000017970284</v>
      </c>
      <c r="I1456" t="s">
        <v>846</v>
      </c>
      <c r="J1456" t="s">
        <v>847</v>
      </c>
      <c r="K1456" t="s">
        <v>41</v>
      </c>
      <c r="L1456">
        <v>6</v>
      </c>
      <c r="M1456" t="s">
        <v>33</v>
      </c>
      <c r="N1456">
        <v>60000015461254</v>
      </c>
      <c r="O1456">
        <v>60000016462712</v>
      </c>
      <c r="P1456">
        <v>140236000000120</v>
      </c>
      <c r="R1456" t="s">
        <v>34</v>
      </c>
      <c r="S1456" t="s">
        <v>35</v>
      </c>
      <c r="T1456" t="s">
        <v>36</v>
      </c>
      <c r="W1456" t="s">
        <v>37</v>
      </c>
      <c r="AC1456" t="s">
        <v>848</v>
      </c>
      <c r="AD1456" t="s">
        <v>1437</v>
      </c>
      <c r="AE1456" s="14" t="str">
        <f t="shared" si="1615"/>
        <v>Dr Cláudio já confirmou sua presença no Athus.</v>
      </c>
      <c r="AF1456" s="14" t="str">
        <f t="shared" si="1625"/>
        <v>Dr Cláudio já confirmou sua presença no Athus.</v>
      </c>
      <c r="AG1456" s="14">
        <f t="shared" si="1626"/>
        <v>1</v>
      </c>
      <c r="AH1456" s="14">
        <f t="shared" ref="AH1456:AL1456" si="1670">IFERROR(FIND("#",$AF1456,AG1456+1),LEN($AF1456)+1)</f>
        <v>47</v>
      </c>
      <c r="AI1456" s="14">
        <f t="shared" si="1670"/>
        <v>47</v>
      </c>
      <c r="AJ1456" s="14">
        <f t="shared" si="1670"/>
        <v>47</v>
      </c>
      <c r="AK1456" s="14">
        <f t="shared" si="1670"/>
        <v>47</v>
      </c>
      <c r="AL1456" s="14">
        <f t="shared" si="1670"/>
        <v>47</v>
      </c>
      <c r="AM1456" s="14" t="str">
        <f t="shared" si="1647"/>
        <v>Dr Cláudio já confirmou sua presença no Athus.</v>
      </c>
      <c r="AN1456" s="14" t="str">
        <f t="shared" si="1648"/>
        <v/>
      </c>
      <c r="AO1456" s="14" t="str">
        <f t="shared" si="1649"/>
        <v/>
      </c>
      <c r="AP1456" s="14" t="str">
        <f t="shared" si="1650"/>
        <v/>
      </c>
      <c r="AQ1456" s="14" t="str">
        <f t="shared" si="1651"/>
        <v/>
      </c>
      <c r="AR1456" s="14" t="str">
        <f t="shared" si="1652"/>
        <v/>
      </c>
    </row>
    <row r="1457" spans="1:44" x14ac:dyDescent="0.25">
      <c r="A1457">
        <v>1</v>
      </c>
      <c r="B1457" t="s">
        <v>28</v>
      </c>
      <c r="C1457">
        <v>392106</v>
      </c>
      <c r="D1457" s="40">
        <v>41366.479166666701</v>
      </c>
      <c r="E1457" s="40">
        <v>41366.569444444402</v>
      </c>
      <c r="F1457" s="40">
        <v>41366.631944444402</v>
      </c>
      <c r="G1457" t="s">
        <v>110</v>
      </c>
      <c r="H1457">
        <v>60000016840426</v>
      </c>
      <c r="J1457" t="s">
        <v>849</v>
      </c>
      <c r="M1457" t="s">
        <v>33</v>
      </c>
      <c r="N1457">
        <v>60000015461254</v>
      </c>
      <c r="O1457">
        <v>60000016462712</v>
      </c>
      <c r="P1457">
        <v>140236000000114</v>
      </c>
      <c r="R1457" t="s">
        <v>34</v>
      </c>
      <c r="S1457" t="s">
        <v>35</v>
      </c>
      <c r="W1457" t="s">
        <v>37</v>
      </c>
      <c r="AC1457" t="s">
        <v>850</v>
      </c>
      <c r="AD1457" t="s">
        <v>1446</v>
      </c>
      <c r="AE1457" s="14" t="str">
        <f t="shared" si="1615"/>
        <v>Estava de férias, voltou esta semana</v>
      </c>
      <c r="AF1457" s="14" t="str">
        <f t="shared" si="1625"/>
        <v>Estava de férias, voltou esta semana</v>
      </c>
      <c r="AG1457" s="14">
        <f t="shared" si="1626"/>
        <v>1</v>
      </c>
      <c r="AH1457" s="14">
        <f t="shared" ref="AH1457:AL1457" si="1671">IFERROR(FIND("#",$AF1457,AG1457+1),LEN($AF1457)+1)</f>
        <v>37</v>
      </c>
      <c r="AI1457" s="14">
        <f t="shared" si="1671"/>
        <v>37</v>
      </c>
      <c r="AJ1457" s="14">
        <f t="shared" si="1671"/>
        <v>37</v>
      </c>
      <c r="AK1457" s="14">
        <f t="shared" si="1671"/>
        <v>37</v>
      </c>
      <c r="AL1457" s="14">
        <f t="shared" si="1671"/>
        <v>37</v>
      </c>
      <c r="AM1457" s="14" t="str">
        <f t="shared" si="1647"/>
        <v>Estava de férias, voltou esta semana</v>
      </c>
      <c r="AN1457" s="14" t="str">
        <f t="shared" si="1648"/>
        <v/>
      </c>
      <c r="AO1457" s="14" t="str">
        <f t="shared" si="1649"/>
        <v/>
      </c>
      <c r="AP1457" s="14" t="str">
        <f t="shared" si="1650"/>
        <v/>
      </c>
      <c r="AQ1457" s="14" t="str">
        <f t="shared" si="1651"/>
        <v/>
      </c>
      <c r="AR1457" s="14" t="str">
        <f t="shared" si="1652"/>
        <v/>
      </c>
    </row>
    <row r="1458" spans="1:44" x14ac:dyDescent="0.25">
      <c r="A1458">
        <v>1</v>
      </c>
      <c r="B1458" t="s">
        <v>28</v>
      </c>
      <c r="C1458">
        <v>392106</v>
      </c>
      <c r="D1458" s="40">
        <v>41366.416666666701</v>
      </c>
      <c r="E1458" s="40">
        <v>41366.559027777803</v>
      </c>
      <c r="F1458" s="40">
        <v>41366.527777777803</v>
      </c>
      <c r="G1458" t="s">
        <v>29</v>
      </c>
      <c r="H1458">
        <v>60000012368139</v>
      </c>
      <c r="I1458" t="s">
        <v>851</v>
      </c>
      <c r="J1458" t="s">
        <v>852</v>
      </c>
      <c r="K1458" t="s">
        <v>32</v>
      </c>
      <c r="L1458">
        <v>4</v>
      </c>
      <c r="M1458" t="s">
        <v>33</v>
      </c>
      <c r="N1458">
        <v>60000015461254</v>
      </c>
      <c r="O1458">
        <v>60000016462712</v>
      </c>
      <c r="P1458">
        <v>140236000000107</v>
      </c>
      <c r="R1458" t="s">
        <v>34</v>
      </c>
      <c r="S1458" t="s">
        <v>35</v>
      </c>
      <c r="T1458" t="s">
        <v>36</v>
      </c>
      <c r="W1458" t="s">
        <v>37</v>
      </c>
      <c r="AC1458" t="s">
        <v>853</v>
      </c>
      <c r="AD1458" t="s">
        <v>1446</v>
      </c>
      <c r="AE1458" s="14" t="str">
        <f t="shared" si="1615"/>
        <v>Médico trabalha no Inca ( na Cruz vermelha) na parte de transplante.</v>
      </c>
      <c r="AF1458" s="14" t="str">
        <f t="shared" si="1625"/>
        <v>Médico trabalha no Inca ( na Cruz vermelha) na parte de transplante.</v>
      </c>
      <c r="AG1458" s="14">
        <f t="shared" si="1626"/>
        <v>1</v>
      </c>
      <c r="AH1458" s="14">
        <f t="shared" ref="AH1458:AL1458" si="1672">IFERROR(FIND("#",$AF1458,AG1458+1),LEN($AF1458)+1)</f>
        <v>69</v>
      </c>
      <c r="AI1458" s="14">
        <f t="shared" si="1672"/>
        <v>69</v>
      </c>
      <c r="AJ1458" s="14">
        <f t="shared" si="1672"/>
        <v>69</v>
      </c>
      <c r="AK1458" s="14">
        <f t="shared" si="1672"/>
        <v>69</v>
      </c>
      <c r="AL1458" s="14">
        <f t="shared" si="1672"/>
        <v>69</v>
      </c>
      <c r="AM1458" s="14" t="str">
        <f t="shared" si="1647"/>
        <v>Médico trabalha no Inca ( na Cruz vermelha) na parte de transplante.</v>
      </c>
      <c r="AN1458" s="14" t="str">
        <f t="shared" si="1648"/>
        <v/>
      </c>
      <c r="AO1458" s="14" t="str">
        <f t="shared" si="1649"/>
        <v/>
      </c>
      <c r="AP1458" s="14" t="str">
        <f t="shared" si="1650"/>
        <v/>
      </c>
      <c r="AQ1458" s="14" t="str">
        <f t="shared" si="1651"/>
        <v/>
      </c>
      <c r="AR1458" s="14" t="str">
        <f t="shared" si="1652"/>
        <v/>
      </c>
    </row>
    <row r="1459" spans="1:44" x14ac:dyDescent="0.25">
      <c r="A1459">
        <v>1</v>
      </c>
      <c r="B1459" t="s">
        <v>28</v>
      </c>
      <c r="C1459">
        <v>392106</v>
      </c>
      <c r="D1459" s="40">
        <v>41366.375</v>
      </c>
      <c r="E1459" s="40">
        <v>41366.554861111101</v>
      </c>
      <c r="F1459" s="40">
        <v>41366.527777777803</v>
      </c>
      <c r="G1459" t="s">
        <v>29</v>
      </c>
      <c r="H1459">
        <v>60000017964184</v>
      </c>
      <c r="I1459" t="s">
        <v>854</v>
      </c>
      <c r="J1459" t="s">
        <v>855</v>
      </c>
      <c r="K1459" t="s">
        <v>32</v>
      </c>
      <c r="L1459">
        <v>6</v>
      </c>
      <c r="M1459" t="s">
        <v>33</v>
      </c>
      <c r="N1459">
        <v>60000015461254</v>
      </c>
      <c r="O1459">
        <v>60000016462712</v>
      </c>
      <c r="P1459">
        <v>140236000000100</v>
      </c>
      <c r="R1459" t="s">
        <v>34</v>
      </c>
      <c r="S1459" t="s">
        <v>35</v>
      </c>
      <c r="T1459" t="s">
        <v>36</v>
      </c>
      <c r="W1459" t="s">
        <v>37</v>
      </c>
      <c r="AC1459" t="s">
        <v>856</v>
      </c>
      <c r="AD1459" t="s">
        <v>1437</v>
      </c>
      <c r="AE1459" s="14" t="str">
        <f t="shared" si="1615"/>
        <v>#MP médico achou o tema de casais sorodiscordantes bastante pertinente, mas também muito polêmico. Disse que concorda com o tratamento precoce quando se trata de outros esquemas de ARV, e com menos EA.#obj seu maior questionamento refere-se ao aumento de triglicérides e o impacto disso na saúde do paciente.</v>
      </c>
      <c r="AF1459" s="14" t="str">
        <f t="shared" si="1625"/>
        <v>#MP médico achou o tema de casais sorodiscordantes bastante pertinente, mas também muito polêmico. Disse que concorda com o tratamento precoce quando se trata de outros esquemas de ARV, e com menos EA.#obj seu maior questionamento refere-se ao aumento de triglicérides e o impacto disso na saúde do paciente.</v>
      </c>
      <c r="AG1459" s="14">
        <f t="shared" si="1626"/>
        <v>1</v>
      </c>
      <c r="AH1459" s="14">
        <f t="shared" ref="AH1459:AL1459" si="1673">IFERROR(FIND("#",$AF1459,AG1459+1),LEN($AF1459)+1)</f>
        <v>202</v>
      </c>
      <c r="AI1459" s="14">
        <f t="shared" si="1673"/>
        <v>309</v>
      </c>
      <c r="AJ1459" s="14">
        <f t="shared" si="1673"/>
        <v>309</v>
      </c>
      <c r="AK1459" s="14">
        <f t="shared" si="1673"/>
        <v>309</v>
      </c>
      <c r="AL1459" s="14">
        <f t="shared" si="1673"/>
        <v>309</v>
      </c>
      <c r="AM1459" s="14" t="str">
        <f t="shared" si="1647"/>
        <v>#MP médico achou o tema de casais sorodiscordantes bastante pertinente, mas também muito polêmico. Disse que concorda com o tratamento precoce quando se trata de outros esquemas de ARV, e com menos EA.#</v>
      </c>
      <c r="AN1459" s="14" t="str">
        <f t="shared" si="1648"/>
        <v>#obj seu maior questionamento refere-se ao aumento de triglicérides e o impacto disso na saúde do paciente.</v>
      </c>
      <c r="AO1459" s="14" t="str">
        <f t="shared" si="1649"/>
        <v/>
      </c>
      <c r="AP1459" s="14" t="str">
        <f t="shared" si="1650"/>
        <v/>
      </c>
      <c r="AQ1459" s="14" t="str">
        <f t="shared" si="1651"/>
        <v/>
      </c>
      <c r="AR1459" s="14" t="str">
        <f t="shared" si="1652"/>
        <v/>
      </c>
    </row>
    <row r="1460" spans="1:44" x14ac:dyDescent="0.25">
      <c r="A1460">
        <v>1</v>
      </c>
      <c r="B1460" t="s">
        <v>28</v>
      </c>
      <c r="C1460">
        <v>392106</v>
      </c>
      <c r="D1460" s="40">
        <v>41365.666666666701</v>
      </c>
      <c r="E1460" s="40">
        <v>41365.666666666701</v>
      </c>
      <c r="F1460" s="40">
        <v>41366.527777777803</v>
      </c>
      <c r="G1460" t="s">
        <v>29</v>
      </c>
      <c r="H1460">
        <v>60000012526003</v>
      </c>
      <c r="I1460" t="s">
        <v>857</v>
      </c>
      <c r="J1460" t="s">
        <v>858</v>
      </c>
      <c r="K1460" t="s">
        <v>859</v>
      </c>
      <c r="L1460">
        <v>4</v>
      </c>
      <c r="M1460" t="s">
        <v>33</v>
      </c>
      <c r="N1460">
        <v>60000015461254</v>
      </c>
      <c r="O1460">
        <v>60000016462712</v>
      </c>
      <c r="P1460">
        <v>140236000000093</v>
      </c>
      <c r="R1460" t="s">
        <v>34</v>
      </c>
      <c r="S1460" t="s">
        <v>35</v>
      </c>
      <c r="T1460" t="s">
        <v>36</v>
      </c>
      <c r="W1460" t="s">
        <v>37</v>
      </c>
      <c r="AC1460" t="s">
        <v>860</v>
      </c>
      <c r="AD1460" t="s">
        <v>1446</v>
      </c>
      <c r="AE1460" s="14" t="str">
        <f t="shared" si="1615"/>
        <v>#SOL Dr Walter solicitou mais um livro do Dr Ricardo Dias, material que entregamos ano passado. Como tinha disponível no carro, atendi prontamente sua solicitação.</v>
      </c>
      <c r="AF1460" s="14" t="str">
        <f t="shared" si="1625"/>
        <v>#SOL Dr Walter solicitou mais um livro do Dr Ricardo Dias, material que entregamos ano passado. Como tinha disponível no carro, atendi prontamente sua solicitação.</v>
      </c>
      <c r="AG1460" s="14">
        <f t="shared" si="1626"/>
        <v>1</v>
      </c>
      <c r="AH1460" s="14">
        <f t="shared" ref="AH1460:AL1460" si="1674">IFERROR(FIND("#",$AF1460,AG1460+1),LEN($AF1460)+1)</f>
        <v>164</v>
      </c>
      <c r="AI1460" s="14">
        <f t="shared" si="1674"/>
        <v>164</v>
      </c>
      <c r="AJ1460" s="14">
        <f t="shared" si="1674"/>
        <v>164</v>
      </c>
      <c r="AK1460" s="14">
        <f t="shared" si="1674"/>
        <v>164</v>
      </c>
      <c r="AL1460" s="14">
        <f t="shared" si="1674"/>
        <v>164</v>
      </c>
      <c r="AM1460" s="14" t="str">
        <f t="shared" si="1647"/>
        <v>#SOL Dr Walter solicitou mais um livro do Dr Ricardo Dias, material que entregamos ano passado. Como tinha disponível no carro, atendi prontamente sua solicitação.</v>
      </c>
      <c r="AN1460" s="14" t="str">
        <f t="shared" si="1648"/>
        <v/>
      </c>
      <c r="AO1460" s="14" t="str">
        <f t="shared" si="1649"/>
        <v/>
      </c>
      <c r="AP1460" s="14" t="str">
        <f t="shared" si="1650"/>
        <v/>
      </c>
      <c r="AQ1460" s="14" t="str">
        <f t="shared" si="1651"/>
        <v/>
      </c>
      <c r="AR1460" s="14" t="str">
        <f t="shared" si="1652"/>
        <v/>
      </c>
    </row>
    <row r="1461" spans="1:44" x14ac:dyDescent="0.25">
      <c r="A1461">
        <v>1</v>
      </c>
      <c r="B1461" t="s">
        <v>28</v>
      </c>
      <c r="C1461">
        <v>392106</v>
      </c>
      <c r="D1461" s="40">
        <v>41365.583333333299</v>
      </c>
      <c r="E1461" s="40">
        <v>41365.661111111098</v>
      </c>
      <c r="F1461" s="40">
        <v>41366.527777777803</v>
      </c>
      <c r="G1461" t="s">
        <v>29</v>
      </c>
      <c r="H1461">
        <v>60000017966116</v>
      </c>
      <c r="I1461" t="s">
        <v>861</v>
      </c>
      <c r="J1461" t="s">
        <v>862</v>
      </c>
      <c r="K1461" t="s">
        <v>32</v>
      </c>
      <c r="L1461">
        <v>4</v>
      </c>
      <c r="M1461" t="s">
        <v>33</v>
      </c>
      <c r="N1461">
        <v>60000015461254</v>
      </c>
      <c r="O1461">
        <v>60000016462712</v>
      </c>
      <c r="P1461">
        <v>140236000000086</v>
      </c>
      <c r="R1461" t="s">
        <v>34</v>
      </c>
      <c r="S1461" t="s">
        <v>35</v>
      </c>
      <c r="T1461" t="s">
        <v>36</v>
      </c>
      <c r="W1461" t="s">
        <v>37</v>
      </c>
      <c r="AC1461" t="s">
        <v>863</v>
      </c>
      <c r="AD1461" t="s">
        <v>1437</v>
      </c>
      <c r="AE1461" s="14" t="str">
        <f t="shared" si="1615"/>
        <v>#mp médica demonstrou interesse pela questão do tratamento precoce de casais, mas tem receio que a possível falha na adesão comprometa algum esquema.</v>
      </c>
      <c r="AF1461" s="14" t="str">
        <f t="shared" si="1625"/>
        <v>#mp médica demonstrou interesse pela questão do tratamento precoce de casais, mas tem receio que a possível falha na adesão comprometa algum esquema.</v>
      </c>
      <c r="AG1461" s="14">
        <f t="shared" si="1626"/>
        <v>1</v>
      </c>
      <c r="AH1461" s="14">
        <f t="shared" ref="AH1461:AL1461" si="1675">IFERROR(FIND("#",$AF1461,AG1461+1),LEN($AF1461)+1)</f>
        <v>150</v>
      </c>
      <c r="AI1461" s="14">
        <f t="shared" si="1675"/>
        <v>150</v>
      </c>
      <c r="AJ1461" s="14">
        <f t="shared" si="1675"/>
        <v>150</v>
      </c>
      <c r="AK1461" s="14">
        <f t="shared" si="1675"/>
        <v>150</v>
      </c>
      <c r="AL1461" s="14">
        <f t="shared" si="1675"/>
        <v>150</v>
      </c>
      <c r="AM1461" s="14" t="str">
        <f t="shared" si="1647"/>
        <v>#mp médica demonstrou interesse pela questão do tratamento precoce de casais, mas tem receio que a possível falha na adesão comprometa algum esquema.</v>
      </c>
      <c r="AN1461" s="14" t="str">
        <f t="shared" si="1648"/>
        <v/>
      </c>
      <c r="AO1461" s="14" t="str">
        <f t="shared" si="1649"/>
        <v/>
      </c>
      <c r="AP1461" s="14" t="str">
        <f t="shared" si="1650"/>
        <v/>
      </c>
      <c r="AQ1461" s="14" t="str">
        <f t="shared" si="1651"/>
        <v/>
      </c>
      <c r="AR1461" s="14" t="str">
        <f t="shared" si="1652"/>
        <v/>
      </c>
    </row>
    <row r="1462" spans="1:44" x14ac:dyDescent="0.25">
      <c r="A1462">
        <v>1</v>
      </c>
      <c r="B1462" t="s">
        <v>28</v>
      </c>
      <c r="C1462">
        <v>392106</v>
      </c>
      <c r="D1462" s="40">
        <v>41365.479166666701</v>
      </c>
      <c r="E1462" s="40">
        <v>41365.532638888901</v>
      </c>
      <c r="F1462" s="40">
        <v>41365.510416666701</v>
      </c>
      <c r="G1462" t="s">
        <v>29</v>
      </c>
      <c r="H1462">
        <v>60000017964064</v>
      </c>
      <c r="I1462" t="s">
        <v>864</v>
      </c>
      <c r="J1462" t="s">
        <v>865</v>
      </c>
      <c r="K1462" t="s">
        <v>41</v>
      </c>
      <c r="L1462">
        <v>4</v>
      </c>
      <c r="M1462" t="s">
        <v>33</v>
      </c>
      <c r="N1462">
        <v>60000015461254</v>
      </c>
      <c r="O1462">
        <v>60000016462712</v>
      </c>
      <c r="P1462">
        <v>140236000000074</v>
      </c>
      <c r="R1462" t="s">
        <v>34</v>
      </c>
      <c r="S1462" t="s">
        <v>35</v>
      </c>
      <c r="T1462" t="s">
        <v>36</v>
      </c>
      <c r="W1462" t="s">
        <v>37</v>
      </c>
      <c r="AC1462" t="s">
        <v>866</v>
      </c>
      <c r="AD1462" t="s">
        <v>1437</v>
      </c>
      <c r="AE1462" s="14" t="str">
        <f t="shared" si="1615"/>
        <v>#MP Demonstrou bastante interesse sobre o assunto - casais sorodiscordantes - .#sol solicitou estudo, HPTN 052.</v>
      </c>
      <c r="AF1462" s="14" t="str">
        <f t="shared" si="1625"/>
        <v>#MP Demonstrou bastante interesse sobre o assunto - casais sorodiscordantes - .#sol solicitou estudo, HPTN 052.</v>
      </c>
      <c r="AG1462" s="14">
        <f t="shared" si="1626"/>
        <v>1</v>
      </c>
      <c r="AH1462" s="14">
        <f t="shared" ref="AH1462:AL1462" si="1676">IFERROR(FIND("#",$AF1462,AG1462+1),LEN($AF1462)+1)</f>
        <v>80</v>
      </c>
      <c r="AI1462" s="14">
        <f t="shared" si="1676"/>
        <v>112</v>
      </c>
      <c r="AJ1462" s="14">
        <f t="shared" si="1676"/>
        <v>112</v>
      </c>
      <c r="AK1462" s="14">
        <f t="shared" si="1676"/>
        <v>112</v>
      </c>
      <c r="AL1462" s="14">
        <f t="shared" si="1676"/>
        <v>112</v>
      </c>
      <c r="AM1462" s="14" t="str">
        <f t="shared" si="1647"/>
        <v>#MP Demonstrou bastante interesse sobre o assunto - casais sorodiscordantes - .#</v>
      </c>
      <c r="AN1462" s="14" t="str">
        <f t="shared" si="1648"/>
        <v>#sol solicitou estudo, HPTN 052.</v>
      </c>
      <c r="AO1462" s="14" t="str">
        <f t="shared" si="1649"/>
        <v/>
      </c>
      <c r="AP1462" s="14" t="str">
        <f t="shared" si="1650"/>
        <v/>
      </c>
      <c r="AQ1462" s="14" t="str">
        <f t="shared" si="1651"/>
        <v/>
      </c>
      <c r="AR1462" s="14" t="str">
        <f t="shared" si="1652"/>
        <v/>
      </c>
    </row>
    <row r="1463" spans="1:44" x14ac:dyDescent="0.25">
      <c r="A1463">
        <v>1</v>
      </c>
      <c r="B1463" t="s">
        <v>28</v>
      </c>
      <c r="C1463">
        <v>392106</v>
      </c>
      <c r="D1463" s="40">
        <v>41365.416666666701</v>
      </c>
      <c r="E1463" s="40">
        <v>41365.529166666704</v>
      </c>
      <c r="F1463" s="40">
        <v>41365.510416666701</v>
      </c>
      <c r="G1463" t="s">
        <v>29</v>
      </c>
      <c r="H1463">
        <v>60000012249655</v>
      </c>
      <c r="I1463" t="s">
        <v>867</v>
      </c>
      <c r="J1463" t="s">
        <v>868</v>
      </c>
      <c r="K1463" t="s">
        <v>41</v>
      </c>
      <c r="L1463">
        <v>4</v>
      </c>
      <c r="M1463" t="s">
        <v>33</v>
      </c>
      <c r="N1463">
        <v>60000015461254</v>
      </c>
      <c r="O1463">
        <v>60000016462712</v>
      </c>
      <c r="P1463">
        <v>140236000000064</v>
      </c>
      <c r="R1463" t="s">
        <v>34</v>
      </c>
      <c r="S1463" t="s">
        <v>35</v>
      </c>
      <c r="T1463" t="s">
        <v>36</v>
      </c>
      <c r="W1463" t="s">
        <v>37</v>
      </c>
      <c r="AC1463" t="s">
        <v>869</v>
      </c>
      <c r="AD1463" t="s">
        <v>1446</v>
      </c>
      <c r="AE1463" s="14" t="str">
        <f t="shared" si="1615"/>
        <v>#obj médica comentou que é um pouco reticente ao uso de Kaletra devido a seus EA.</v>
      </c>
      <c r="AF1463" s="14" t="str">
        <f t="shared" si="1625"/>
        <v>#obj médica comentou que é um pouco reticente ao uso de Kaletra devido a seus EA.</v>
      </c>
      <c r="AG1463" s="14">
        <f t="shared" si="1626"/>
        <v>1</v>
      </c>
      <c r="AH1463" s="14">
        <f t="shared" ref="AH1463:AL1463" si="1677">IFERROR(FIND("#",$AF1463,AG1463+1),LEN($AF1463)+1)</f>
        <v>82</v>
      </c>
      <c r="AI1463" s="14">
        <f t="shared" si="1677"/>
        <v>82</v>
      </c>
      <c r="AJ1463" s="14">
        <f t="shared" si="1677"/>
        <v>82</v>
      </c>
      <c r="AK1463" s="14">
        <f t="shared" si="1677"/>
        <v>82</v>
      </c>
      <c r="AL1463" s="14">
        <f t="shared" si="1677"/>
        <v>82</v>
      </c>
      <c r="AM1463" s="14" t="str">
        <f t="shared" si="1647"/>
        <v>#obj médica comentou que é um pouco reticente ao uso de Kaletra devido a seus EA.</v>
      </c>
      <c r="AN1463" s="14" t="str">
        <f t="shared" si="1648"/>
        <v/>
      </c>
      <c r="AO1463" s="14" t="str">
        <f t="shared" si="1649"/>
        <v/>
      </c>
      <c r="AP1463" s="14" t="str">
        <f t="shared" si="1650"/>
        <v/>
      </c>
      <c r="AQ1463" s="14" t="str">
        <f t="shared" si="1651"/>
        <v/>
      </c>
      <c r="AR1463" s="14" t="str">
        <f t="shared" si="1652"/>
        <v/>
      </c>
    </row>
    <row r="1464" spans="1:44" x14ac:dyDescent="0.25">
      <c r="A1464">
        <v>1</v>
      </c>
      <c r="B1464" t="s">
        <v>28</v>
      </c>
      <c r="C1464">
        <v>392106</v>
      </c>
      <c r="D1464" s="40">
        <v>41365.416666666701</v>
      </c>
      <c r="E1464" s="40">
        <v>41365.529166666704</v>
      </c>
      <c r="F1464" s="40">
        <v>41365.510416666701</v>
      </c>
      <c r="G1464" t="s">
        <v>29</v>
      </c>
      <c r="H1464">
        <v>60000012249655</v>
      </c>
      <c r="I1464" t="s">
        <v>867</v>
      </c>
      <c r="J1464" t="s">
        <v>868</v>
      </c>
      <c r="K1464" t="s">
        <v>41</v>
      </c>
      <c r="L1464">
        <v>4</v>
      </c>
      <c r="M1464" t="s">
        <v>33</v>
      </c>
      <c r="N1464">
        <v>60000015461254</v>
      </c>
      <c r="O1464">
        <v>60000016462712</v>
      </c>
      <c r="P1464">
        <v>140236000000064</v>
      </c>
      <c r="R1464" t="s">
        <v>34</v>
      </c>
      <c r="S1464" t="s">
        <v>35</v>
      </c>
      <c r="T1464" t="s">
        <v>36</v>
      </c>
      <c r="W1464" t="s">
        <v>37</v>
      </c>
      <c r="AC1464" t="s">
        <v>869</v>
      </c>
      <c r="AD1464" t="s">
        <v>1446</v>
      </c>
      <c r="AE1464" s="14" t="str">
        <f t="shared" si="1615"/>
        <v>#obj médica comentou que é um pouco reticente ao uso de Kaletra devido a seus EA.</v>
      </c>
      <c r="AF1464" s="14" t="str">
        <f t="shared" si="1625"/>
        <v>#obj médica comentou que é um pouco reticente ao uso de Kaletra devido a seus EA.</v>
      </c>
      <c r="AG1464" s="14">
        <f t="shared" si="1626"/>
        <v>1</v>
      </c>
      <c r="AH1464" s="14">
        <f t="shared" ref="AH1464:AL1464" si="1678">IFERROR(FIND("#",$AF1464,AG1464+1),LEN($AF1464)+1)</f>
        <v>82</v>
      </c>
      <c r="AI1464" s="14">
        <f t="shared" si="1678"/>
        <v>82</v>
      </c>
      <c r="AJ1464" s="14">
        <f t="shared" si="1678"/>
        <v>82</v>
      </c>
      <c r="AK1464" s="14">
        <f t="shared" si="1678"/>
        <v>82</v>
      </c>
      <c r="AL1464" s="14">
        <f t="shared" si="1678"/>
        <v>82</v>
      </c>
      <c r="AM1464" s="14" t="str">
        <f t="shared" si="1647"/>
        <v>#obj médica comentou que é um pouco reticente ao uso de Kaletra devido a seus EA.</v>
      </c>
      <c r="AN1464" s="14" t="str">
        <f t="shared" si="1648"/>
        <v/>
      </c>
      <c r="AO1464" s="14" t="str">
        <f t="shared" si="1649"/>
        <v/>
      </c>
      <c r="AP1464" s="14" t="str">
        <f t="shared" si="1650"/>
        <v/>
      </c>
      <c r="AQ1464" s="14" t="str">
        <f t="shared" si="1651"/>
        <v/>
      </c>
      <c r="AR1464" s="14" t="str">
        <f t="shared" si="1652"/>
        <v/>
      </c>
    </row>
    <row r="1465" spans="1:44" x14ac:dyDescent="0.25">
      <c r="A1465">
        <v>1</v>
      </c>
      <c r="B1465" t="s">
        <v>28</v>
      </c>
      <c r="C1465">
        <v>392106</v>
      </c>
      <c r="D1465" s="40">
        <v>41365.354166666701</v>
      </c>
      <c r="E1465" s="40">
        <v>41365.5222222222</v>
      </c>
      <c r="F1465" s="40">
        <v>41365.510416666701</v>
      </c>
      <c r="G1465" t="s">
        <v>29</v>
      </c>
      <c r="H1465">
        <v>60000012355963</v>
      </c>
      <c r="I1465" t="s">
        <v>870</v>
      </c>
      <c r="J1465" t="s">
        <v>871</v>
      </c>
      <c r="K1465" t="s">
        <v>32</v>
      </c>
      <c r="L1465">
        <v>3</v>
      </c>
      <c r="M1465" t="s">
        <v>33</v>
      </c>
      <c r="N1465">
        <v>60000015461254</v>
      </c>
      <c r="O1465">
        <v>60000016462712</v>
      </c>
      <c r="P1465">
        <v>140236000000045</v>
      </c>
      <c r="R1465" t="s">
        <v>34</v>
      </c>
      <c r="S1465" t="s">
        <v>35</v>
      </c>
      <c r="T1465" t="s">
        <v>36</v>
      </c>
      <c r="W1465" t="s">
        <v>37</v>
      </c>
      <c r="AC1465" t="s">
        <v>872</v>
      </c>
      <c r="AD1465" t="s">
        <v>1446</v>
      </c>
      <c r="AE1465" s="14" t="str">
        <f t="shared" si="1615"/>
        <v>Médica está grávida de outro menino. Primeiro Bernardo. Solicitar estudo Start para estudo meu.#mp quando conversamos sobre casais sorodiscordantes, esta médica informou que embora as mulheres levem a " fama" de serem mais conscientes com relação ao uso da camisinha, na prática, ela não tem observado isso, e exatamente por isso tem medo que o uso precoce de ARV para proteger o parceiro, incentive as relações sem camisinha.</v>
      </c>
      <c r="AF1465" s="14" t="str">
        <f t="shared" si="1625"/>
        <v>Médica está grávida de outro menino. Primeiro Bernardo. Solicitar estudo Start para estudo meu.#mp quando conversamos sobre casais sorodiscordantes, esta médica informou que embora as mulheres levem a " fama" de serem mais conscientes com relação ao uso da camisinha, na prática, ela não tem observado isso, e exatamente por isso tem medo que o uso precoce de ARV para proteger o parceiro, incentive as relações sem camisinha.</v>
      </c>
      <c r="AG1465" s="14">
        <f t="shared" si="1626"/>
        <v>96</v>
      </c>
      <c r="AH1465" s="14">
        <f t="shared" ref="AH1465:AL1465" si="1679">IFERROR(FIND("#",$AF1465,AG1465+1),LEN($AF1465)+1)</f>
        <v>427</v>
      </c>
      <c r="AI1465" s="14">
        <f t="shared" si="1679"/>
        <v>427</v>
      </c>
      <c r="AJ1465" s="14">
        <f t="shared" si="1679"/>
        <v>427</v>
      </c>
      <c r="AK1465" s="14">
        <f t="shared" si="1679"/>
        <v>427</v>
      </c>
      <c r="AL1465" s="14">
        <f t="shared" si="1679"/>
        <v>427</v>
      </c>
      <c r="AM1465" s="14" t="str">
        <f t="shared" si="1647"/>
        <v>#mp quando conversamos sobre casais sorodiscordantes, esta médica informou que embora as mulheres levem a " fama" de serem mais conscientes com relação ao uso da camisinha, na prática, ela não tem observado isso, e exatamente por isso tem medo que o uso precoce de ARV para proteger o parceiro, incentive as relações sem camisinha.</v>
      </c>
      <c r="AN1465" s="14" t="str">
        <f t="shared" si="1648"/>
        <v/>
      </c>
      <c r="AO1465" s="14" t="str">
        <f t="shared" si="1649"/>
        <v/>
      </c>
      <c r="AP1465" s="14" t="str">
        <f t="shared" si="1650"/>
        <v/>
      </c>
      <c r="AQ1465" s="14" t="str">
        <f t="shared" si="1651"/>
        <v/>
      </c>
      <c r="AR1465" s="14" t="str">
        <f t="shared" si="1652"/>
        <v/>
      </c>
    </row>
    <row r="1466" spans="1:44" x14ac:dyDescent="0.25">
      <c r="A1466">
        <v>1</v>
      </c>
      <c r="B1466" t="s">
        <v>28</v>
      </c>
      <c r="C1466">
        <v>393102</v>
      </c>
      <c r="D1466" s="40">
        <v>41402.666666666701</v>
      </c>
      <c r="E1466" s="40">
        <v>41403.618750000001</v>
      </c>
      <c r="F1466" s="40">
        <v>41403.577777777798</v>
      </c>
      <c r="G1466" t="s">
        <v>29</v>
      </c>
      <c r="H1466">
        <v>60000012386631</v>
      </c>
      <c r="I1466" t="s">
        <v>919</v>
      </c>
      <c r="J1466" t="s">
        <v>920</v>
      </c>
      <c r="K1466" t="s">
        <v>41</v>
      </c>
      <c r="L1466">
        <v>3</v>
      </c>
      <c r="M1466" t="s">
        <v>33</v>
      </c>
      <c r="N1466">
        <v>60000015461254</v>
      </c>
      <c r="O1466">
        <v>60000016462716</v>
      </c>
      <c r="P1466">
        <v>140215000001123</v>
      </c>
      <c r="R1466" t="s">
        <v>34</v>
      </c>
      <c r="S1466" t="s">
        <v>35</v>
      </c>
      <c r="T1466" t="s">
        <v>36</v>
      </c>
      <c r="W1466" t="s">
        <v>37</v>
      </c>
      <c r="AC1466" t="s">
        <v>5160</v>
      </c>
      <c r="AD1466" t="s">
        <v>1437</v>
      </c>
      <c r="AE1466" s="14" t="str">
        <f t="shared" si="1615"/>
        <v>#DESTACAR A FLEXIBILIDADE DE KLT#OPV DESTAQUEI EFICACIA DE KLT</v>
      </c>
      <c r="AF1466" s="14" t="str">
        <f t="shared" si="1625"/>
        <v>#DESTACAR A FLEXIBILIDADE DE KLT#OPV DESTAQUEI EFICACIA DE KLT</v>
      </c>
      <c r="AG1466" s="14">
        <f t="shared" si="1626"/>
        <v>1</v>
      </c>
      <c r="AH1466" s="14">
        <f t="shared" ref="AH1466:AL1466" si="1680">IFERROR(FIND("#",$AF1466,AG1466+1),LEN($AF1466)+1)</f>
        <v>33</v>
      </c>
      <c r="AI1466" s="14">
        <f t="shared" si="1680"/>
        <v>63</v>
      </c>
      <c r="AJ1466" s="14">
        <f t="shared" si="1680"/>
        <v>63</v>
      </c>
      <c r="AK1466" s="14">
        <f t="shared" si="1680"/>
        <v>63</v>
      </c>
      <c r="AL1466" s="14">
        <f t="shared" si="1680"/>
        <v>63</v>
      </c>
      <c r="AM1466" s="14" t="str">
        <f t="shared" si="1647"/>
        <v>#DESTACAR A FLEXIBILIDADE DE KLT#</v>
      </c>
      <c r="AN1466" s="14" t="str">
        <f t="shared" si="1648"/>
        <v>#OPV DESTAQUEI EFICACIA DE KLT</v>
      </c>
      <c r="AO1466" s="14" t="str">
        <f t="shared" si="1649"/>
        <v/>
      </c>
      <c r="AP1466" s="14" t="str">
        <f t="shared" si="1650"/>
        <v/>
      </c>
      <c r="AQ1466" s="14" t="str">
        <f t="shared" si="1651"/>
        <v/>
      </c>
      <c r="AR1466" s="14" t="str">
        <f t="shared" si="1652"/>
        <v/>
      </c>
    </row>
    <row r="1467" spans="1:44" x14ac:dyDescent="0.25">
      <c r="A1467">
        <v>1</v>
      </c>
      <c r="B1467" t="s">
        <v>28</v>
      </c>
      <c r="C1467">
        <v>393102</v>
      </c>
      <c r="D1467" s="40">
        <v>41402.625</v>
      </c>
      <c r="E1467" s="40">
        <v>41403.616666666698</v>
      </c>
      <c r="F1467" s="40">
        <v>41403.577777777798</v>
      </c>
      <c r="G1467" t="s">
        <v>29</v>
      </c>
      <c r="H1467">
        <v>60000012465791</v>
      </c>
      <c r="I1467" t="s">
        <v>3302</v>
      </c>
      <c r="J1467" t="s">
        <v>3303</v>
      </c>
      <c r="K1467" t="s">
        <v>41</v>
      </c>
      <c r="L1467">
        <v>3</v>
      </c>
      <c r="M1467" t="s">
        <v>33</v>
      </c>
      <c r="N1467">
        <v>60000015461254</v>
      </c>
      <c r="O1467">
        <v>60000016462716</v>
      </c>
      <c r="P1467">
        <v>140215000001116</v>
      </c>
      <c r="R1467" t="s">
        <v>34</v>
      </c>
      <c r="S1467" t="s">
        <v>35</v>
      </c>
      <c r="T1467" t="s">
        <v>36</v>
      </c>
      <c r="W1467" t="s">
        <v>37</v>
      </c>
      <c r="AC1467" t="s">
        <v>5161</v>
      </c>
      <c r="AD1467" t="s">
        <v>1437</v>
      </c>
      <c r="AE1467" s="14" t="str">
        <f t="shared" si="1615"/>
        <v>#OPV DESTACAR ARTIGO SOBRE SNC#OPV DESTAQUEI EFICACIA DE KLT</v>
      </c>
      <c r="AF1467" s="14" t="str">
        <f t="shared" si="1625"/>
        <v>#OPV DESTACAR ARTIGO SOBRE SNC#OPV DESTAQUEI EFICACIA DE KLT</v>
      </c>
      <c r="AG1467" s="14">
        <f t="shared" si="1626"/>
        <v>1</v>
      </c>
      <c r="AH1467" s="14">
        <f t="shared" ref="AH1467:AL1467" si="1681">IFERROR(FIND("#",$AF1467,AG1467+1),LEN($AF1467)+1)</f>
        <v>31</v>
      </c>
      <c r="AI1467" s="14">
        <f t="shared" si="1681"/>
        <v>61</v>
      </c>
      <c r="AJ1467" s="14">
        <f t="shared" si="1681"/>
        <v>61</v>
      </c>
      <c r="AK1467" s="14">
        <f t="shared" si="1681"/>
        <v>61</v>
      </c>
      <c r="AL1467" s="14">
        <f t="shared" si="1681"/>
        <v>61</v>
      </c>
      <c r="AM1467" s="14" t="str">
        <f t="shared" si="1647"/>
        <v>#OPV DESTACAR ARTIGO SOBRE SNC#</v>
      </c>
      <c r="AN1467" s="14" t="str">
        <f t="shared" si="1648"/>
        <v>#OPV DESTAQUEI EFICACIA DE KLT</v>
      </c>
      <c r="AO1467" s="14" t="str">
        <f t="shared" si="1649"/>
        <v/>
      </c>
      <c r="AP1467" s="14" t="str">
        <f t="shared" si="1650"/>
        <v/>
      </c>
      <c r="AQ1467" s="14" t="str">
        <f t="shared" si="1651"/>
        <v/>
      </c>
      <c r="AR1467" s="14" t="str">
        <f t="shared" si="1652"/>
        <v/>
      </c>
    </row>
    <row r="1468" spans="1:44" x14ac:dyDescent="0.25">
      <c r="A1468">
        <v>1</v>
      </c>
      <c r="B1468" t="s">
        <v>28</v>
      </c>
      <c r="C1468">
        <v>393102</v>
      </c>
      <c r="D1468" s="40">
        <v>41402.583333333299</v>
      </c>
      <c r="E1468" s="40">
        <v>41403.6118055556</v>
      </c>
      <c r="F1468" s="40">
        <v>41403.577777777798</v>
      </c>
      <c r="G1468" t="s">
        <v>29</v>
      </c>
      <c r="H1468">
        <v>60000012326259</v>
      </c>
      <c r="I1468" t="s">
        <v>5162</v>
      </c>
      <c r="J1468" t="s">
        <v>5163</v>
      </c>
      <c r="M1468" t="s">
        <v>33</v>
      </c>
      <c r="N1468">
        <v>60000015461254</v>
      </c>
      <c r="O1468">
        <v>60000016462716</v>
      </c>
      <c r="P1468">
        <v>140215000001096</v>
      </c>
      <c r="R1468" t="s">
        <v>34</v>
      </c>
      <c r="S1468" t="s">
        <v>35</v>
      </c>
      <c r="W1468" t="s">
        <v>37</v>
      </c>
      <c r="AC1468" t="s">
        <v>5164</v>
      </c>
      <c r="AD1468" t="s">
        <v>1437</v>
      </c>
      <c r="AE1468" s="14" t="str">
        <f t="shared" si="1615"/>
        <v>#OPV DESTAQUEI FLEXIBILIDADE PSOLOGICA DE KLT</v>
      </c>
      <c r="AF1468" s="14" t="str">
        <f t="shared" si="1625"/>
        <v>#OPV DESTAQUEI FLEXIBILIDADE PSOLOGICA DE KLT</v>
      </c>
      <c r="AG1468" s="14">
        <f t="shared" si="1626"/>
        <v>1</v>
      </c>
      <c r="AH1468" s="14">
        <f t="shared" ref="AH1468:AL1468" si="1682">IFERROR(FIND("#",$AF1468,AG1468+1),LEN($AF1468)+1)</f>
        <v>46</v>
      </c>
      <c r="AI1468" s="14">
        <f t="shared" si="1682"/>
        <v>46</v>
      </c>
      <c r="AJ1468" s="14">
        <f t="shared" si="1682"/>
        <v>46</v>
      </c>
      <c r="AK1468" s="14">
        <f t="shared" si="1682"/>
        <v>46</v>
      </c>
      <c r="AL1468" s="14">
        <f t="shared" si="1682"/>
        <v>46</v>
      </c>
      <c r="AM1468" s="14" t="str">
        <f t="shared" si="1647"/>
        <v>#OPV DESTAQUEI FLEXIBILIDADE PSOLOGICA DE KLT</v>
      </c>
      <c r="AN1468" s="14" t="str">
        <f t="shared" si="1648"/>
        <v/>
      </c>
      <c r="AO1468" s="14" t="str">
        <f t="shared" si="1649"/>
        <v/>
      </c>
      <c r="AP1468" s="14" t="str">
        <f t="shared" si="1650"/>
        <v/>
      </c>
      <c r="AQ1468" s="14" t="str">
        <f t="shared" si="1651"/>
        <v/>
      </c>
      <c r="AR1468" s="14" t="str">
        <f t="shared" si="1652"/>
        <v/>
      </c>
    </row>
    <row r="1469" spans="1:44" x14ac:dyDescent="0.25">
      <c r="A1469">
        <v>1</v>
      </c>
      <c r="B1469" t="s">
        <v>28</v>
      </c>
      <c r="C1469">
        <v>393102</v>
      </c>
      <c r="D1469" s="40">
        <v>41402.458333333299</v>
      </c>
      <c r="E1469" s="40">
        <v>41403.615277777797</v>
      </c>
      <c r="F1469" s="40">
        <v>41403.577777777798</v>
      </c>
      <c r="G1469" t="s">
        <v>29</v>
      </c>
      <c r="H1469">
        <v>60000012277435</v>
      </c>
      <c r="I1469" t="s">
        <v>3393</v>
      </c>
      <c r="J1469" t="s">
        <v>3394</v>
      </c>
      <c r="K1469" t="s">
        <v>32</v>
      </c>
      <c r="L1469">
        <v>4</v>
      </c>
      <c r="M1469" t="s">
        <v>33</v>
      </c>
      <c r="N1469">
        <v>60000015461254</v>
      </c>
      <c r="O1469">
        <v>60000016462716</v>
      </c>
      <c r="P1469">
        <v>140215000001109</v>
      </c>
      <c r="R1469" t="s">
        <v>34</v>
      </c>
      <c r="S1469" t="s">
        <v>35</v>
      </c>
      <c r="T1469" t="s">
        <v>36</v>
      </c>
      <c r="W1469" t="s">
        <v>37</v>
      </c>
      <c r="AC1469" t="s">
        <v>5165</v>
      </c>
      <c r="AD1469" t="s">
        <v>1437</v>
      </c>
      <c r="AE1469" s="14" t="str">
        <f t="shared" si="1615"/>
        <v>REFORÇAR OS BENEFÍCIOS DE KLT#OPV DESTAQUEI ARTIGO DR JOSÉ VIDAL</v>
      </c>
      <c r="AF1469" s="14" t="str">
        <f t="shared" si="1625"/>
        <v>REFORÇAR OS BENEFÍCIOS DE KLT#OPV DESTAQUEI ARTIGO DR JOSÉ VIDAL</v>
      </c>
      <c r="AG1469" s="14">
        <f t="shared" si="1626"/>
        <v>30</v>
      </c>
      <c r="AH1469" s="14">
        <f t="shared" ref="AH1469:AL1469" si="1683">IFERROR(FIND("#",$AF1469,AG1469+1),LEN($AF1469)+1)</f>
        <v>65</v>
      </c>
      <c r="AI1469" s="14">
        <f t="shared" si="1683"/>
        <v>65</v>
      </c>
      <c r="AJ1469" s="14">
        <f t="shared" si="1683"/>
        <v>65</v>
      </c>
      <c r="AK1469" s="14">
        <f t="shared" si="1683"/>
        <v>65</v>
      </c>
      <c r="AL1469" s="14">
        <f t="shared" si="1683"/>
        <v>65</v>
      </c>
      <c r="AM1469" s="14" t="str">
        <f t="shared" si="1647"/>
        <v>#OPV DESTAQUEI ARTIGO DR JOSÉ VIDAL</v>
      </c>
      <c r="AN1469" s="14" t="str">
        <f t="shared" si="1648"/>
        <v/>
      </c>
      <c r="AO1469" s="14" t="str">
        <f t="shared" si="1649"/>
        <v/>
      </c>
      <c r="AP1469" s="14" t="str">
        <f t="shared" si="1650"/>
        <v/>
      </c>
      <c r="AQ1469" s="14" t="str">
        <f t="shared" si="1651"/>
        <v/>
      </c>
      <c r="AR1469" s="14" t="str">
        <f t="shared" si="1652"/>
        <v/>
      </c>
    </row>
    <row r="1470" spans="1:44" x14ac:dyDescent="0.25">
      <c r="A1470">
        <v>1</v>
      </c>
      <c r="B1470" t="s">
        <v>28</v>
      </c>
      <c r="C1470">
        <v>393102</v>
      </c>
      <c r="D1470" s="40">
        <v>41402.375</v>
      </c>
      <c r="E1470" s="40">
        <v>41403.613888888904</v>
      </c>
      <c r="F1470" s="40">
        <v>41403.577777777798</v>
      </c>
      <c r="G1470" t="s">
        <v>29</v>
      </c>
      <c r="H1470">
        <v>60000012369323</v>
      </c>
      <c r="I1470" t="s">
        <v>3395</v>
      </c>
      <c r="J1470" t="s">
        <v>3396</v>
      </c>
      <c r="K1470" t="s">
        <v>32</v>
      </c>
      <c r="L1470">
        <v>6</v>
      </c>
      <c r="M1470" t="s">
        <v>33</v>
      </c>
      <c r="N1470">
        <v>60000015461254</v>
      </c>
      <c r="O1470">
        <v>60000016462716</v>
      </c>
      <c r="P1470">
        <v>140215000001102</v>
      </c>
      <c r="R1470" t="s">
        <v>34</v>
      </c>
      <c r="S1470" t="s">
        <v>35</v>
      </c>
      <c r="T1470" t="s">
        <v>36</v>
      </c>
      <c r="W1470" t="s">
        <v>37</v>
      </c>
      <c r="AC1470" t="s">
        <v>5166</v>
      </c>
      <c r="AD1470" t="s">
        <v>1437</v>
      </c>
      <c r="AE1470" s="14" t="str">
        <f t="shared" si="1615"/>
        <v>REFORÇAR OS BENEFÍCIOS DE KLT#OPV DESTAQUEI EICACIA DE KLT</v>
      </c>
      <c r="AF1470" s="14" t="str">
        <f t="shared" si="1625"/>
        <v>REFORÇAR OS BENEFÍCIOS DE KLT#OPV DESTAQUEI EICACIA DE KLT</v>
      </c>
      <c r="AG1470" s="14">
        <f t="shared" si="1626"/>
        <v>30</v>
      </c>
      <c r="AH1470" s="14">
        <f t="shared" ref="AH1470:AL1470" si="1684">IFERROR(FIND("#",$AF1470,AG1470+1),LEN($AF1470)+1)</f>
        <v>59</v>
      </c>
      <c r="AI1470" s="14">
        <f t="shared" si="1684"/>
        <v>59</v>
      </c>
      <c r="AJ1470" s="14">
        <f t="shared" si="1684"/>
        <v>59</v>
      </c>
      <c r="AK1470" s="14">
        <f t="shared" si="1684"/>
        <v>59</v>
      </c>
      <c r="AL1470" s="14">
        <f t="shared" si="1684"/>
        <v>59</v>
      </c>
      <c r="AM1470" s="14" t="str">
        <f t="shared" si="1647"/>
        <v>#OPV DESTAQUEI EICACIA DE KLT</v>
      </c>
      <c r="AN1470" s="14" t="str">
        <f t="shared" si="1648"/>
        <v/>
      </c>
      <c r="AO1470" s="14" t="str">
        <f t="shared" si="1649"/>
        <v/>
      </c>
      <c r="AP1470" s="14" t="str">
        <f t="shared" si="1650"/>
        <v/>
      </c>
      <c r="AQ1470" s="14" t="str">
        <f t="shared" si="1651"/>
        <v/>
      </c>
      <c r="AR1470" s="14" t="str">
        <f t="shared" si="1652"/>
        <v/>
      </c>
    </row>
    <row r="1471" spans="1:44" x14ac:dyDescent="0.25">
      <c r="A1471">
        <v>1</v>
      </c>
      <c r="B1471" t="s">
        <v>28</v>
      </c>
      <c r="C1471">
        <v>393102</v>
      </c>
      <c r="D1471" s="40">
        <v>41402.375</v>
      </c>
      <c r="E1471" s="40">
        <v>41403.613888888904</v>
      </c>
      <c r="F1471" s="40">
        <v>41403.577777777798</v>
      </c>
      <c r="G1471" t="s">
        <v>29</v>
      </c>
      <c r="H1471">
        <v>60000012369323</v>
      </c>
      <c r="I1471" t="s">
        <v>3395</v>
      </c>
      <c r="J1471" t="s">
        <v>3396</v>
      </c>
      <c r="K1471" t="s">
        <v>32</v>
      </c>
      <c r="L1471">
        <v>6</v>
      </c>
      <c r="M1471" t="s">
        <v>33</v>
      </c>
      <c r="N1471">
        <v>60000015461254</v>
      </c>
      <c r="O1471">
        <v>60000016462716</v>
      </c>
      <c r="P1471">
        <v>140215000001102</v>
      </c>
      <c r="R1471" t="s">
        <v>34</v>
      </c>
      <c r="S1471" t="s">
        <v>35</v>
      </c>
      <c r="T1471" t="s">
        <v>36</v>
      </c>
      <c r="W1471" t="s">
        <v>37</v>
      </c>
      <c r="AC1471" t="s">
        <v>5166</v>
      </c>
      <c r="AD1471" t="s">
        <v>1437</v>
      </c>
      <c r="AE1471" s="14" t="str">
        <f t="shared" si="1615"/>
        <v>REFORÇAR OS BENEFÍCIOS DE KLT#OPV DESTAQUEI EICACIA DE KLT</v>
      </c>
      <c r="AF1471" s="14" t="str">
        <f t="shared" si="1625"/>
        <v>REFORÇAR OS BENEFÍCIOS DE KLT#OPV DESTAQUEI EICACIA DE KLT</v>
      </c>
      <c r="AG1471" s="14">
        <f t="shared" si="1626"/>
        <v>30</v>
      </c>
      <c r="AH1471" s="14">
        <f t="shared" ref="AH1471:AL1471" si="1685">IFERROR(FIND("#",$AF1471,AG1471+1),LEN($AF1471)+1)</f>
        <v>59</v>
      </c>
      <c r="AI1471" s="14">
        <f t="shared" si="1685"/>
        <v>59</v>
      </c>
      <c r="AJ1471" s="14">
        <f t="shared" si="1685"/>
        <v>59</v>
      </c>
      <c r="AK1471" s="14">
        <f t="shared" si="1685"/>
        <v>59</v>
      </c>
      <c r="AL1471" s="14">
        <f t="shared" si="1685"/>
        <v>59</v>
      </c>
      <c r="AM1471" s="14" t="str">
        <f t="shared" si="1647"/>
        <v>#OPV DESTAQUEI EICACIA DE KLT</v>
      </c>
      <c r="AN1471" s="14" t="str">
        <f t="shared" si="1648"/>
        <v/>
      </c>
      <c r="AO1471" s="14" t="str">
        <f t="shared" si="1649"/>
        <v/>
      </c>
      <c r="AP1471" s="14" t="str">
        <f t="shared" si="1650"/>
        <v/>
      </c>
      <c r="AQ1471" s="14" t="str">
        <f t="shared" si="1651"/>
        <v/>
      </c>
      <c r="AR1471" s="14" t="str">
        <f t="shared" si="1652"/>
        <v/>
      </c>
    </row>
    <row r="1472" spans="1:44" x14ac:dyDescent="0.25">
      <c r="A1472">
        <v>1</v>
      </c>
      <c r="B1472" t="s">
        <v>28</v>
      </c>
      <c r="C1472">
        <v>393102</v>
      </c>
      <c r="D1472" s="40">
        <v>41401.666666666701</v>
      </c>
      <c r="E1472" s="40">
        <v>41401.793749999997</v>
      </c>
      <c r="F1472" s="40">
        <v>41401.757638888899</v>
      </c>
      <c r="G1472" t="s">
        <v>29</v>
      </c>
      <c r="H1472">
        <v>60000012275059</v>
      </c>
      <c r="I1472" t="s">
        <v>3324</v>
      </c>
      <c r="J1472" t="s">
        <v>3325</v>
      </c>
      <c r="K1472" t="s">
        <v>32</v>
      </c>
      <c r="L1472">
        <v>4</v>
      </c>
      <c r="M1472" t="s">
        <v>33</v>
      </c>
      <c r="N1472">
        <v>60000015461254</v>
      </c>
      <c r="O1472">
        <v>60000016462716</v>
      </c>
      <c r="P1472">
        <v>140215000001041</v>
      </c>
      <c r="R1472" t="s">
        <v>34</v>
      </c>
      <c r="S1472" t="s">
        <v>35</v>
      </c>
      <c r="T1472" t="s">
        <v>36</v>
      </c>
      <c r="W1472" t="s">
        <v>37</v>
      </c>
      <c r="AC1472" t="s">
        <v>5167</v>
      </c>
      <c r="AD1472" t="s">
        <v>1437</v>
      </c>
      <c r="AE1472" s="14" t="str">
        <f t="shared" si="1615"/>
        <v>#OPV DESTACAR FLEXIBILIDADE POSOLOGICA DE KLTOPV DESTAQUEI ARTIGO DR JOSÉ VIDAL</v>
      </c>
      <c r="AF1472" s="14" t="str">
        <f t="shared" si="1625"/>
        <v>#OPV DESTACAR FLEXIBILIDADE POSOLOGICA DE KLTOPV DESTAQUEI ARTIGO DR JOSÉ VIDAL</v>
      </c>
      <c r="AG1472" s="14">
        <f t="shared" si="1626"/>
        <v>1</v>
      </c>
      <c r="AH1472" s="14">
        <f t="shared" ref="AH1472:AL1472" si="1686">IFERROR(FIND("#",$AF1472,AG1472+1),LEN($AF1472)+1)</f>
        <v>80</v>
      </c>
      <c r="AI1472" s="14">
        <f t="shared" si="1686"/>
        <v>80</v>
      </c>
      <c r="AJ1472" s="14">
        <f t="shared" si="1686"/>
        <v>80</v>
      </c>
      <c r="AK1472" s="14">
        <f t="shared" si="1686"/>
        <v>80</v>
      </c>
      <c r="AL1472" s="14">
        <f t="shared" si="1686"/>
        <v>80</v>
      </c>
      <c r="AM1472" s="14" t="str">
        <f t="shared" si="1647"/>
        <v>#OPV DESTACAR FLEXIBILIDADE POSOLOGICA DE KLTOPV DESTAQUEI ARTIGO DR JOSÉ VIDAL</v>
      </c>
      <c r="AN1472" s="14" t="str">
        <f t="shared" si="1648"/>
        <v/>
      </c>
      <c r="AO1472" s="14" t="str">
        <f t="shared" si="1649"/>
        <v/>
      </c>
      <c r="AP1472" s="14" t="str">
        <f t="shared" si="1650"/>
        <v/>
      </c>
      <c r="AQ1472" s="14" t="str">
        <f t="shared" si="1651"/>
        <v/>
      </c>
      <c r="AR1472" s="14" t="str">
        <f t="shared" si="1652"/>
        <v/>
      </c>
    </row>
    <row r="1473" spans="1:44" x14ac:dyDescent="0.25">
      <c r="A1473">
        <v>1</v>
      </c>
      <c r="B1473" t="s">
        <v>28</v>
      </c>
      <c r="C1473">
        <v>393102</v>
      </c>
      <c r="D1473" s="40">
        <v>41401.625</v>
      </c>
      <c r="E1473" s="40">
        <v>41401.786111111098</v>
      </c>
      <c r="F1473" s="40">
        <v>41401.747222222199</v>
      </c>
      <c r="G1473" t="s">
        <v>29</v>
      </c>
      <c r="H1473">
        <v>60000012517623</v>
      </c>
      <c r="I1473" t="s">
        <v>888</v>
      </c>
      <c r="J1473" t="s">
        <v>889</v>
      </c>
      <c r="K1473" t="s">
        <v>41</v>
      </c>
      <c r="L1473">
        <v>3</v>
      </c>
      <c r="M1473" t="s">
        <v>33</v>
      </c>
      <c r="N1473">
        <v>60000015461254</v>
      </c>
      <c r="O1473">
        <v>60000016462716</v>
      </c>
      <c r="P1473">
        <v>140215000000990</v>
      </c>
      <c r="R1473" t="s">
        <v>34</v>
      </c>
      <c r="S1473" t="s">
        <v>35</v>
      </c>
      <c r="T1473" t="s">
        <v>36</v>
      </c>
      <c r="W1473" t="s">
        <v>37</v>
      </c>
      <c r="AC1473" t="s">
        <v>5168</v>
      </c>
      <c r="AD1473" t="s">
        <v>1437</v>
      </c>
      <c r="AE1473" s="14" t="str">
        <f t="shared" si="1615"/>
        <v>#OPV DESTACAR EFICACIA DE KLT#OPV DESTAQUEI ARTIGO DO DR JOSÉ VIDAL</v>
      </c>
      <c r="AF1473" s="14" t="str">
        <f t="shared" si="1625"/>
        <v>#OPV DESTACAR EFICACIA DE KLT#OPV DESTAQUEI ARTIGO DO DR JOSÉ VIDAL</v>
      </c>
      <c r="AG1473" s="14">
        <f t="shared" si="1626"/>
        <v>1</v>
      </c>
      <c r="AH1473" s="14">
        <f t="shared" ref="AH1473:AL1473" si="1687">IFERROR(FIND("#",$AF1473,AG1473+1),LEN($AF1473)+1)</f>
        <v>30</v>
      </c>
      <c r="AI1473" s="14">
        <f t="shared" si="1687"/>
        <v>68</v>
      </c>
      <c r="AJ1473" s="14">
        <f t="shared" si="1687"/>
        <v>68</v>
      </c>
      <c r="AK1473" s="14">
        <f t="shared" si="1687"/>
        <v>68</v>
      </c>
      <c r="AL1473" s="14">
        <f t="shared" si="1687"/>
        <v>68</v>
      </c>
      <c r="AM1473" s="14" t="str">
        <f t="shared" si="1647"/>
        <v>#OPV DESTACAR EFICACIA DE KLT#</v>
      </c>
      <c r="AN1473" s="14" t="str">
        <f t="shared" si="1648"/>
        <v>#OPV DESTAQUEI ARTIGO DO DR JOSÉ VIDAL</v>
      </c>
      <c r="AO1473" s="14" t="str">
        <f t="shared" si="1649"/>
        <v/>
      </c>
      <c r="AP1473" s="14" t="str">
        <f t="shared" si="1650"/>
        <v/>
      </c>
      <c r="AQ1473" s="14" t="str">
        <f t="shared" si="1651"/>
        <v/>
      </c>
      <c r="AR1473" s="14" t="str">
        <f t="shared" si="1652"/>
        <v/>
      </c>
    </row>
    <row r="1474" spans="1:44" x14ac:dyDescent="0.25">
      <c r="A1474">
        <v>1</v>
      </c>
      <c r="B1474" t="s">
        <v>28</v>
      </c>
      <c r="C1474">
        <v>393102</v>
      </c>
      <c r="D1474" s="40">
        <v>41401.458333333299</v>
      </c>
      <c r="E1474" s="40">
        <v>41401.788888888899</v>
      </c>
      <c r="F1474" s="40">
        <v>41401.757638888899</v>
      </c>
      <c r="G1474" t="s">
        <v>29</v>
      </c>
      <c r="H1474">
        <v>60000012309155</v>
      </c>
      <c r="I1474" t="s">
        <v>904</v>
      </c>
      <c r="J1474" t="s">
        <v>905</v>
      </c>
      <c r="K1474" t="s">
        <v>41</v>
      </c>
      <c r="L1474">
        <v>6</v>
      </c>
      <c r="M1474" t="s">
        <v>33</v>
      </c>
      <c r="N1474">
        <v>60000015461254</v>
      </c>
      <c r="O1474">
        <v>60000016462716</v>
      </c>
      <c r="P1474">
        <v>140215000001007</v>
      </c>
      <c r="R1474" t="s">
        <v>34</v>
      </c>
      <c r="S1474" t="s">
        <v>35</v>
      </c>
      <c r="T1474" t="s">
        <v>36</v>
      </c>
      <c r="W1474" t="s">
        <v>37</v>
      </c>
      <c r="AC1474" t="s">
        <v>5169</v>
      </c>
      <c r="AD1474" t="s">
        <v>1437</v>
      </c>
      <c r="AE1474" s="14" t="str">
        <f t="shared" ref="AE1474:AE1537" si="1688">SUBSTITUTE(AC1474,"# ","#")</f>
        <v>#OPV DESTAQUEI ARTIGO SOBRE ALETRACOES NEUROCOGNITIVAS#OPV DESTAQUEI EFICACIA DE KLT</v>
      </c>
      <c r="AF1474" s="14" t="str">
        <f t="shared" si="1625"/>
        <v>#OPV DESTAQUEI ARTIGO SOBRE ALETRACOES NEUROCOGNITIVAS#OPV DESTAQUEI EFICACIA DE KLT</v>
      </c>
      <c r="AG1474" s="14">
        <f t="shared" si="1626"/>
        <v>1</v>
      </c>
      <c r="AH1474" s="14">
        <f t="shared" ref="AH1474:AL1474" si="1689">IFERROR(FIND("#",$AF1474,AG1474+1),LEN($AF1474)+1)</f>
        <v>55</v>
      </c>
      <c r="AI1474" s="14">
        <f t="shared" si="1689"/>
        <v>85</v>
      </c>
      <c r="AJ1474" s="14">
        <f t="shared" si="1689"/>
        <v>85</v>
      </c>
      <c r="AK1474" s="14">
        <f t="shared" si="1689"/>
        <v>85</v>
      </c>
      <c r="AL1474" s="14">
        <f t="shared" si="1689"/>
        <v>85</v>
      </c>
      <c r="AM1474" s="14" t="str">
        <f t="shared" si="1647"/>
        <v>#OPV DESTAQUEI ARTIGO SOBRE ALETRACOES NEUROCOGNITIVAS#</v>
      </c>
      <c r="AN1474" s="14" t="str">
        <f t="shared" si="1648"/>
        <v>#OPV DESTAQUEI EFICACIA DE KLT</v>
      </c>
      <c r="AO1474" s="14" t="str">
        <f t="shared" si="1649"/>
        <v/>
      </c>
      <c r="AP1474" s="14" t="str">
        <f t="shared" si="1650"/>
        <v/>
      </c>
      <c r="AQ1474" s="14" t="str">
        <f t="shared" si="1651"/>
        <v/>
      </c>
      <c r="AR1474" s="14" t="str">
        <f t="shared" si="1652"/>
        <v/>
      </c>
    </row>
    <row r="1475" spans="1:44" x14ac:dyDescent="0.25">
      <c r="A1475">
        <v>1</v>
      </c>
      <c r="B1475" t="s">
        <v>28</v>
      </c>
      <c r="C1475">
        <v>393102</v>
      </c>
      <c r="D1475" s="40">
        <v>41401.4375</v>
      </c>
      <c r="E1475" s="40">
        <v>41401.790972222203</v>
      </c>
      <c r="F1475" s="40">
        <v>41401.757638888899</v>
      </c>
      <c r="G1475" t="s">
        <v>29</v>
      </c>
      <c r="H1475">
        <v>60000012317031</v>
      </c>
      <c r="I1475" t="s">
        <v>882</v>
      </c>
      <c r="J1475" t="s">
        <v>883</v>
      </c>
      <c r="K1475" t="s">
        <v>41</v>
      </c>
      <c r="L1475">
        <v>3</v>
      </c>
      <c r="M1475" t="s">
        <v>33</v>
      </c>
      <c r="N1475">
        <v>60000015461254</v>
      </c>
      <c r="O1475">
        <v>60000016462716</v>
      </c>
      <c r="P1475">
        <v>140215000001024</v>
      </c>
      <c r="R1475" t="s">
        <v>34</v>
      </c>
      <c r="S1475" t="s">
        <v>35</v>
      </c>
      <c r="T1475" t="s">
        <v>36</v>
      </c>
      <c r="W1475" t="s">
        <v>37</v>
      </c>
      <c r="AC1475" t="s">
        <v>5170</v>
      </c>
      <c r="AD1475" t="s">
        <v>1437</v>
      </c>
      <c r="AE1475" s="14" t="str">
        <f t="shared" si="1688"/>
        <v>#OPV DESTACAR FLEXIBILIDADE POSOLOGICA DE KLT#DESTAQUEI ARTIGO DO DR JOSÉ VIDAL</v>
      </c>
      <c r="AF1475" s="14" t="str">
        <f t="shared" si="1625"/>
        <v>#OPV DESTACAR FLEXIBILIDADE POSOLOGICA DE KLT#DESTAQUEI ARTIGO DO DR JOSÉ VIDAL</v>
      </c>
      <c r="AG1475" s="14">
        <f t="shared" si="1626"/>
        <v>1</v>
      </c>
      <c r="AH1475" s="14">
        <f t="shared" ref="AH1475:AL1475" si="1690">IFERROR(FIND("#",$AF1475,AG1475+1),LEN($AF1475)+1)</f>
        <v>46</v>
      </c>
      <c r="AI1475" s="14">
        <f t="shared" si="1690"/>
        <v>80</v>
      </c>
      <c r="AJ1475" s="14">
        <f t="shared" si="1690"/>
        <v>80</v>
      </c>
      <c r="AK1475" s="14">
        <f t="shared" si="1690"/>
        <v>80</v>
      </c>
      <c r="AL1475" s="14">
        <f t="shared" si="1690"/>
        <v>80</v>
      </c>
      <c r="AM1475" s="14" t="str">
        <f t="shared" si="1647"/>
        <v>#OPV DESTACAR FLEXIBILIDADE POSOLOGICA DE KLT#</v>
      </c>
      <c r="AN1475" s="14" t="str">
        <f t="shared" si="1648"/>
        <v>#DESTAQUEI ARTIGO DO DR JOSÉ VIDAL</v>
      </c>
      <c r="AO1475" s="14" t="str">
        <f t="shared" si="1649"/>
        <v/>
      </c>
      <c r="AP1475" s="14" t="str">
        <f t="shared" si="1650"/>
        <v/>
      </c>
      <c r="AQ1475" s="14" t="str">
        <f t="shared" si="1651"/>
        <v/>
      </c>
      <c r="AR1475" s="14" t="str">
        <f t="shared" si="1652"/>
        <v/>
      </c>
    </row>
    <row r="1476" spans="1:44" x14ac:dyDescent="0.25">
      <c r="A1476">
        <v>1</v>
      </c>
      <c r="B1476" t="s">
        <v>28</v>
      </c>
      <c r="C1476">
        <v>393102</v>
      </c>
      <c r="D1476" s="40">
        <v>41401.375</v>
      </c>
      <c r="E1476" s="40">
        <v>41401.783333333296</v>
      </c>
      <c r="F1476" s="40">
        <v>41401.747222222199</v>
      </c>
      <c r="G1476" t="s">
        <v>29</v>
      </c>
      <c r="H1476">
        <v>60000012287443</v>
      </c>
      <c r="I1476" t="s">
        <v>3398</v>
      </c>
      <c r="J1476" t="s">
        <v>3399</v>
      </c>
      <c r="K1476" t="s">
        <v>41</v>
      </c>
      <c r="L1476">
        <v>3</v>
      </c>
      <c r="M1476" t="s">
        <v>33</v>
      </c>
      <c r="N1476">
        <v>60000015461254</v>
      </c>
      <c r="O1476">
        <v>60000016462716</v>
      </c>
      <c r="P1476">
        <v>140215000000963</v>
      </c>
      <c r="R1476" t="s">
        <v>34</v>
      </c>
      <c r="S1476" t="s">
        <v>35</v>
      </c>
      <c r="T1476" t="s">
        <v>36</v>
      </c>
      <c r="W1476" t="s">
        <v>37</v>
      </c>
      <c r="AC1476" t="s">
        <v>5171</v>
      </c>
      <c r="AD1476" t="s">
        <v>1437</v>
      </c>
      <c r="AE1476" s="14" t="str">
        <f t="shared" si="1688"/>
        <v>DESTACAR FLEXIBILIDADE POSOLOGICA DE KLT#OPV DESTAQUEI EFICACIA DE KLT</v>
      </c>
      <c r="AF1476" s="14" t="str">
        <f t="shared" si="1625"/>
        <v>DESTACAR FLEXIBILIDADE POSOLOGICA DE KLT#OPV DESTAQUEI EFICACIA DE KLT</v>
      </c>
      <c r="AG1476" s="14">
        <f t="shared" si="1626"/>
        <v>41</v>
      </c>
      <c r="AH1476" s="14">
        <f t="shared" ref="AH1476:AL1476" si="1691">IFERROR(FIND("#",$AF1476,AG1476+1),LEN($AF1476)+1)</f>
        <v>71</v>
      </c>
      <c r="AI1476" s="14">
        <f t="shared" si="1691"/>
        <v>71</v>
      </c>
      <c r="AJ1476" s="14">
        <f t="shared" si="1691"/>
        <v>71</v>
      </c>
      <c r="AK1476" s="14">
        <f t="shared" si="1691"/>
        <v>71</v>
      </c>
      <c r="AL1476" s="14">
        <f t="shared" si="1691"/>
        <v>71</v>
      </c>
      <c r="AM1476" s="14" t="str">
        <f t="shared" si="1647"/>
        <v>#OPV DESTAQUEI EFICACIA DE KLT</v>
      </c>
      <c r="AN1476" s="14" t="str">
        <f t="shared" si="1648"/>
        <v/>
      </c>
      <c r="AO1476" s="14" t="str">
        <f t="shared" si="1649"/>
        <v/>
      </c>
      <c r="AP1476" s="14" t="str">
        <f t="shared" si="1650"/>
        <v/>
      </c>
      <c r="AQ1476" s="14" t="str">
        <f t="shared" si="1651"/>
        <v/>
      </c>
      <c r="AR1476" s="14" t="str">
        <f t="shared" si="1652"/>
        <v/>
      </c>
    </row>
    <row r="1477" spans="1:44" x14ac:dyDescent="0.25">
      <c r="A1477">
        <v>1</v>
      </c>
      <c r="B1477" t="s">
        <v>28</v>
      </c>
      <c r="C1477">
        <v>393102</v>
      </c>
      <c r="D1477" s="40">
        <v>41401.354166666701</v>
      </c>
      <c r="E1477" s="40">
        <v>41401.78125</v>
      </c>
      <c r="F1477" s="40">
        <v>41401.747222222199</v>
      </c>
      <c r="G1477" t="s">
        <v>29</v>
      </c>
      <c r="H1477">
        <v>60000012475035</v>
      </c>
      <c r="I1477" t="s">
        <v>907</v>
      </c>
      <c r="J1477" t="s">
        <v>908</v>
      </c>
      <c r="K1477" t="s">
        <v>41</v>
      </c>
      <c r="L1477">
        <v>4</v>
      </c>
      <c r="M1477" t="s">
        <v>33</v>
      </c>
      <c r="N1477">
        <v>60000015461254</v>
      </c>
      <c r="O1477">
        <v>60000016462716</v>
      </c>
      <c r="P1477">
        <v>140215000000956</v>
      </c>
      <c r="R1477" t="s">
        <v>34</v>
      </c>
      <c r="S1477" t="s">
        <v>35</v>
      </c>
      <c r="T1477" t="s">
        <v>36</v>
      </c>
      <c r="W1477" t="s">
        <v>37</v>
      </c>
      <c r="AC1477" t="s">
        <v>5172</v>
      </c>
      <c r="AD1477" t="s">
        <v>1437</v>
      </c>
      <c r="AE1477" s="14" t="str">
        <f t="shared" si="1688"/>
        <v>#OPV NOVOS ALINHAMENTOS REF. AO PROJETO LIGA DE RESIDENTES#OPV DESTACAR EFICACIA DE KLT</v>
      </c>
      <c r="AF1477" s="14" t="str">
        <f t="shared" si="1625"/>
        <v>#OPV NOVOS ALINHAMENTOS REF. AO PROJETO LIGA DE RESIDENTES#OPV DESTACAR EFICACIA DE KLT</v>
      </c>
      <c r="AG1477" s="14">
        <f t="shared" si="1626"/>
        <v>1</v>
      </c>
      <c r="AH1477" s="14">
        <f t="shared" ref="AH1477:AL1477" si="1692">IFERROR(FIND("#",$AF1477,AG1477+1),LEN($AF1477)+1)</f>
        <v>59</v>
      </c>
      <c r="AI1477" s="14">
        <f t="shared" si="1692"/>
        <v>88</v>
      </c>
      <c r="AJ1477" s="14">
        <f t="shared" si="1692"/>
        <v>88</v>
      </c>
      <c r="AK1477" s="14">
        <f t="shared" si="1692"/>
        <v>88</v>
      </c>
      <c r="AL1477" s="14">
        <f t="shared" si="1692"/>
        <v>88</v>
      </c>
      <c r="AM1477" s="14" t="str">
        <f t="shared" si="1647"/>
        <v>#OPV NOVOS ALINHAMENTOS REF. AO PROJETO LIGA DE RESIDENTES#</v>
      </c>
      <c r="AN1477" s="14" t="str">
        <f t="shared" si="1648"/>
        <v>#OPV DESTACAR EFICACIA DE KLT</v>
      </c>
      <c r="AO1477" s="14" t="str">
        <f t="shared" si="1649"/>
        <v/>
      </c>
      <c r="AP1477" s="14" t="str">
        <f t="shared" si="1650"/>
        <v/>
      </c>
      <c r="AQ1477" s="14" t="str">
        <f t="shared" si="1651"/>
        <v/>
      </c>
      <c r="AR1477" s="14" t="str">
        <f t="shared" si="1652"/>
        <v/>
      </c>
    </row>
    <row r="1478" spans="1:44" x14ac:dyDescent="0.25">
      <c r="A1478">
        <v>1</v>
      </c>
      <c r="B1478" t="s">
        <v>28</v>
      </c>
      <c r="C1478">
        <v>393102</v>
      </c>
      <c r="D1478" s="40">
        <v>41397.625</v>
      </c>
      <c r="E1478" s="40">
        <v>41397.766666666699</v>
      </c>
      <c r="F1478" s="40">
        <v>41397.728472222203</v>
      </c>
      <c r="G1478" t="s">
        <v>29</v>
      </c>
      <c r="H1478">
        <v>60000012275059</v>
      </c>
      <c r="I1478" t="s">
        <v>3324</v>
      </c>
      <c r="J1478" t="s">
        <v>3325</v>
      </c>
      <c r="K1478" t="s">
        <v>32</v>
      </c>
      <c r="L1478">
        <v>4</v>
      </c>
      <c r="M1478" t="s">
        <v>33</v>
      </c>
      <c r="N1478">
        <v>60000015461254</v>
      </c>
      <c r="O1478">
        <v>60000016462716</v>
      </c>
      <c r="P1478">
        <v>140215000000913</v>
      </c>
      <c r="R1478" t="s">
        <v>34</v>
      </c>
      <c r="S1478" t="s">
        <v>35</v>
      </c>
      <c r="T1478" t="s">
        <v>36</v>
      </c>
      <c r="W1478" t="s">
        <v>37</v>
      </c>
      <c r="AC1478" t="s">
        <v>5173</v>
      </c>
      <c r="AD1478" t="s">
        <v>1437</v>
      </c>
      <c r="AE1478" s="14" t="str">
        <f t="shared" si="1688"/>
        <v>#OPV REFORÇAR BENEFÍCIOS DE KLT#OPV DESTAQUEI EFICACIA DE KLT</v>
      </c>
      <c r="AF1478" s="14" t="str">
        <f t="shared" si="1625"/>
        <v>#OPV REFORÇAR BENEFÍCIOS DE KLT#OPV DESTAQUEI EFICACIA DE KLT</v>
      </c>
      <c r="AG1478" s="14">
        <f t="shared" si="1626"/>
        <v>1</v>
      </c>
      <c r="AH1478" s="14">
        <f t="shared" ref="AH1478:AL1478" si="1693">IFERROR(FIND("#",$AF1478,AG1478+1),LEN($AF1478)+1)</f>
        <v>32</v>
      </c>
      <c r="AI1478" s="14">
        <f t="shared" si="1693"/>
        <v>62</v>
      </c>
      <c r="AJ1478" s="14">
        <f t="shared" si="1693"/>
        <v>62</v>
      </c>
      <c r="AK1478" s="14">
        <f t="shared" si="1693"/>
        <v>62</v>
      </c>
      <c r="AL1478" s="14">
        <f t="shared" si="1693"/>
        <v>62</v>
      </c>
      <c r="AM1478" s="14" t="str">
        <f t="shared" si="1647"/>
        <v>#OPV REFORÇAR BENEFÍCIOS DE KLT#</v>
      </c>
      <c r="AN1478" s="14" t="str">
        <f t="shared" si="1648"/>
        <v>#OPV DESTAQUEI EFICACIA DE KLT</v>
      </c>
      <c r="AO1478" s="14" t="str">
        <f t="shared" si="1649"/>
        <v/>
      </c>
      <c r="AP1478" s="14" t="str">
        <f t="shared" si="1650"/>
        <v/>
      </c>
      <c r="AQ1478" s="14" t="str">
        <f t="shared" si="1651"/>
        <v/>
      </c>
      <c r="AR1478" s="14" t="str">
        <f t="shared" si="1652"/>
        <v/>
      </c>
    </row>
    <row r="1479" spans="1:44" x14ac:dyDescent="0.25">
      <c r="A1479">
        <v>1</v>
      </c>
      <c r="B1479" t="s">
        <v>28</v>
      </c>
      <c r="C1479">
        <v>393102</v>
      </c>
      <c r="D1479" s="40">
        <v>41397.583333333299</v>
      </c>
      <c r="E1479" s="40">
        <v>41397.765277777798</v>
      </c>
      <c r="F1479" s="40">
        <v>41397.728472222203</v>
      </c>
      <c r="G1479" t="s">
        <v>29</v>
      </c>
      <c r="H1479">
        <v>60000017152734</v>
      </c>
      <c r="I1479" t="s">
        <v>3371</v>
      </c>
      <c r="J1479" t="s">
        <v>3372</v>
      </c>
      <c r="K1479" t="s">
        <v>41</v>
      </c>
      <c r="L1479">
        <v>4</v>
      </c>
      <c r="M1479" t="s">
        <v>33</v>
      </c>
      <c r="N1479">
        <v>60000015461254</v>
      </c>
      <c r="O1479">
        <v>60000016462716</v>
      </c>
      <c r="P1479">
        <v>140215000000906</v>
      </c>
      <c r="R1479" t="s">
        <v>34</v>
      </c>
      <c r="S1479" t="s">
        <v>35</v>
      </c>
      <c r="T1479" t="s">
        <v>36</v>
      </c>
      <c r="W1479" t="s">
        <v>37</v>
      </c>
      <c r="AC1479" t="s">
        <v>3355</v>
      </c>
      <c r="AD1479" t="s">
        <v>1437</v>
      </c>
      <c r="AE1479" s="14" t="str">
        <f t="shared" si="1688"/>
        <v>#OPV DESTACAR ARTIGO DR VIDAL#OPV DESTAQUEI EFICACIA DE KLT</v>
      </c>
      <c r="AF1479" s="14" t="str">
        <f t="shared" si="1625"/>
        <v>#OPV DESTACAR ARTIGO DR VIDAL#OPV DESTAQUEI EFICACIA DE KLT</v>
      </c>
      <c r="AG1479" s="14">
        <f t="shared" si="1626"/>
        <v>1</v>
      </c>
      <c r="AH1479" s="14">
        <f t="shared" ref="AH1479:AL1479" si="1694">IFERROR(FIND("#",$AF1479,AG1479+1),LEN($AF1479)+1)</f>
        <v>30</v>
      </c>
      <c r="AI1479" s="14">
        <f t="shared" si="1694"/>
        <v>60</v>
      </c>
      <c r="AJ1479" s="14">
        <f t="shared" si="1694"/>
        <v>60</v>
      </c>
      <c r="AK1479" s="14">
        <f t="shared" si="1694"/>
        <v>60</v>
      </c>
      <c r="AL1479" s="14">
        <f t="shared" si="1694"/>
        <v>60</v>
      </c>
      <c r="AM1479" s="14" t="str">
        <f t="shared" si="1647"/>
        <v>#OPV DESTACAR ARTIGO DR VIDAL#</v>
      </c>
      <c r="AN1479" s="14" t="str">
        <f t="shared" si="1648"/>
        <v>#OPV DESTAQUEI EFICACIA DE KLT</v>
      </c>
      <c r="AO1479" s="14" t="str">
        <f t="shared" si="1649"/>
        <v/>
      </c>
      <c r="AP1479" s="14" t="str">
        <f t="shared" si="1650"/>
        <v/>
      </c>
      <c r="AQ1479" s="14" t="str">
        <f t="shared" si="1651"/>
        <v/>
      </c>
      <c r="AR1479" s="14" t="str">
        <f t="shared" si="1652"/>
        <v/>
      </c>
    </row>
    <row r="1480" spans="1:44" x14ac:dyDescent="0.25">
      <c r="A1480">
        <v>1</v>
      </c>
      <c r="B1480" t="s">
        <v>28</v>
      </c>
      <c r="C1480">
        <v>393102</v>
      </c>
      <c r="D1480" s="40">
        <v>41397.479166666701</v>
      </c>
      <c r="E1480" s="40">
        <v>41397.7680555556</v>
      </c>
      <c r="F1480" s="40">
        <v>41397.728472222203</v>
      </c>
      <c r="G1480" t="s">
        <v>29</v>
      </c>
      <c r="H1480">
        <v>60000012514167</v>
      </c>
      <c r="I1480" t="s">
        <v>3327</v>
      </c>
      <c r="J1480" t="s">
        <v>3328</v>
      </c>
      <c r="K1480" t="s">
        <v>41</v>
      </c>
      <c r="L1480">
        <v>3</v>
      </c>
      <c r="M1480" t="s">
        <v>33</v>
      </c>
      <c r="N1480">
        <v>60000015461254</v>
      </c>
      <c r="O1480">
        <v>60000016462716</v>
      </c>
      <c r="P1480">
        <v>140215000000920</v>
      </c>
      <c r="R1480" t="s">
        <v>34</v>
      </c>
      <c r="S1480" t="s">
        <v>35</v>
      </c>
      <c r="T1480" t="s">
        <v>36</v>
      </c>
      <c r="W1480" t="s">
        <v>37</v>
      </c>
      <c r="AC1480" t="s">
        <v>5174</v>
      </c>
      <c r="AD1480" t="s">
        <v>1437</v>
      </c>
      <c r="AE1480" s="14" t="str">
        <f t="shared" si="1688"/>
        <v>#OPV REFORCAR EFICACIA DE KLT#OPV DESTAQUEI KLT COMO IP PREF. NO CONSENSO BRÁS.</v>
      </c>
      <c r="AF1480" s="14" t="str">
        <f t="shared" si="1625"/>
        <v>#OPV REFORCAR EFICACIA DE KLT#OPV DESTAQUEI KLT COMO IP PREF. NO CONSENSO BRÁS.</v>
      </c>
      <c r="AG1480" s="14">
        <f t="shared" si="1626"/>
        <v>1</v>
      </c>
      <c r="AH1480" s="14">
        <f t="shared" ref="AH1480:AL1480" si="1695">IFERROR(FIND("#",$AF1480,AG1480+1),LEN($AF1480)+1)</f>
        <v>30</v>
      </c>
      <c r="AI1480" s="14">
        <f t="shared" si="1695"/>
        <v>80</v>
      </c>
      <c r="AJ1480" s="14">
        <f t="shared" si="1695"/>
        <v>80</v>
      </c>
      <c r="AK1480" s="14">
        <f t="shared" si="1695"/>
        <v>80</v>
      </c>
      <c r="AL1480" s="14">
        <f t="shared" si="1695"/>
        <v>80</v>
      </c>
      <c r="AM1480" s="14" t="str">
        <f t="shared" si="1647"/>
        <v>#OPV REFORCAR EFICACIA DE KLT#</v>
      </c>
      <c r="AN1480" s="14" t="str">
        <f t="shared" si="1648"/>
        <v>#OPV DESTAQUEI KLT COMO IP PREF. NO CONSENSO BRÁS.</v>
      </c>
      <c r="AO1480" s="14" t="str">
        <f t="shared" si="1649"/>
        <v/>
      </c>
      <c r="AP1480" s="14" t="str">
        <f t="shared" si="1650"/>
        <v/>
      </c>
      <c r="AQ1480" s="14" t="str">
        <f t="shared" si="1651"/>
        <v/>
      </c>
      <c r="AR1480" s="14" t="str">
        <f t="shared" si="1652"/>
        <v/>
      </c>
    </row>
    <row r="1481" spans="1:44" x14ac:dyDescent="0.25">
      <c r="A1481">
        <v>1</v>
      </c>
      <c r="B1481" t="s">
        <v>28</v>
      </c>
      <c r="C1481">
        <v>393102</v>
      </c>
      <c r="D1481" s="40">
        <v>41397.4375</v>
      </c>
      <c r="E1481" s="40">
        <v>41397.761805555601</v>
      </c>
      <c r="F1481" s="40">
        <v>41397.728472222203</v>
      </c>
      <c r="G1481" t="s">
        <v>29</v>
      </c>
      <c r="H1481">
        <v>60000012317031</v>
      </c>
      <c r="I1481" t="s">
        <v>882</v>
      </c>
      <c r="J1481" t="s">
        <v>883</v>
      </c>
      <c r="K1481" t="s">
        <v>41</v>
      </c>
      <c r="L1481">
        <v>3</v>
      </c>
      <c r="M1481" t="s">
        <v>33</v>
      </c>
      <c r="N1481">
        <v>60000015461254</v>
      </c>
      <c r="O1481">
        <v>60000016462716</v>
      </c>
      <c r="P1481">
        <v>140215000000899</v>
      </c>
      <c r="R1481" t="s">
        <v>34</v>
      </c>
      <c r="S1481" t="s">
        <v>35</v>
      </c>
      <c r="T1481" t="s">
        <v>36</v>
      </c>
      <c r="W1481" t="s">
        <v>37</v>
      </c>
      <c r="AC1481" t="s">
        <v>5175</v>
      </c>
      <c r="AD1481" t="s">
        <v>1437</v>
      </c>
      <c r="AE1481" s="14" t="str">
        <f t="shared" si="1688"/>
        <v>#OPV DESTACAR BENEFÍCIOS DE KLT #OPV DESTAQUEI EFICACIA DE KLT</v>
      </c>
      <c r="AF1481" s="14" t="str">
        <f t="shared" si="1625"/>
        <v>#OPV DESTACAR BENEFÍCIOS DE KLT #OPV DESTAQUEI EFICACIA DE KLT</v>
      </c>
      <c r="AG1481" s="14">
        <f t="shared" si="1626"/>
        <v>1</v>
      </c>
      <c r="AH1481" s="14">
        <f t="shared" ref="AH1481:AL1481" si="1696">IFERROR(FIND("#",$AF1481,AG1481+1),LEN($AF1481)+1)</f>
        <v>33</v>
      </c>
      <c r="AI1481" s="14">
        <f t="shared" si="1696"/>
        <v>63</v>
      </c>
      <c r="AJ1481" s="14">
        <f t="shared" si="1696"/>
        <v>63</v>
      </c>
      <c r="AK1481" s="14">
        <f t="shared" si="1696"/>
        <v>63</v>
      </c>
      <c r="AL1481" s="14">
        <f t="shared" si="1696"/>
        <v>63</v>
      </c>
      <c r="AM1481" s="14" t="str">
        <f t="shared" si="1647"/>
        <v>#OPV DESTACAR BENEFÍCIOS DE KLT #</v>
      </c>
      <c r="AN1481" s="14" t="str">
        <f t="shared" si="1648"/>
        <v>#OPV DESTAQUEI EFICACIA DE KLT</v>
      </c>
      <c r="AO1481" s="14" t="str">
        <f t="shared" si="1649"/>
        <v/>
      </c>
      <c r="AP1481" s="14" t="str">
        <f t="shared" si="1650"/>
        <v/>
      </c>
      <c r="AQ1481" s="14" t="str">
        <f t="shared" si="1651"/>
        <v/>
      </c>
      <c r="AR1481" s="14" t="str">
        <f t="shared" si="1652"/>
        <v/>
      </c>
    </row>
    <row r="1482" spans="1:44" x14ac:dyDescent="0.25">
      <c r="A1482">
        <v>1</v>
      </c>
      <c r="B1482" t="s">
        <v>28</v>
      </c>
      <c r="C1482">
        <v>393102</v>
      </c>
      <c r="D1482" s="40">
        <v>41396.645833333299</v>
      </c>
      <c r="E1482" s="40">
        <v>41397.773611111101</v>
      </c>
      <c r="F1482" s="40">
        <v>41397.748611111099</v>
      </c>
      <c r="G1482" t="s">
        <v>29</v>
      </c>
      <c r="H1482">
        <v>60000017151882</v>
      </c>
      <c r="I1482" t="s">
        <v>3342</v>
      </c>
      <c r="J1482" t="s">
        <v>3343</v>
      </c>
      <c r="K1482" t="s">
        <v>41</v>
      </c>
      <c r="L1482">
        <v>3</v>
      </c>
      <c r="M1482" t="s">
        <v>33</v>
      </c>
      <c r="N1482">
        <v>60000015461254</v>
      </c>
      <c r="O1482">
        <v>60000016462716</v>
      </c>
      <c r="P1482">
        <v>140215000000934</v>
      </c>
      <c r="R1482" t="s">
        <v>34</v>
      </c>
      <c r="S1482" t="s">
        <v>35</v>
      </c>
      <c r="T1482" t="s">
        <v>36</v>
      </c>
      <c r="W1482" t="s">
        <v>37</v>
      </c>
      <c r="AC1482" t="s">
        <v>5176</v>
      </c>
      <c r="AD1482" t="s">
        <v>1437</v>
      </c>
      <c r="AE1482" s="14" t="str">
        <f t="shared" si="1688"/>
        <v>OPV DESTACAR EFICACIA DE KLT#OPV DESTAQUEI FLEXIBILIDADE POSOLOGICA DE KLT</v>
      </c>
      <c r="AF1482" s="14" t="str">
        <f t="shared" si="1625"/>
        <v>OPV DESTACAR EFICACIA DE KLT#OPV DESTAQUEI FLEXIBILIDADE POSOLOGICA DE KLT</v>
      </c>
      <c r="AG1482" s="14">
        <f t="shared" si="1626"/>
        <v>29</v>
      </c>
      <c r="AH1482" s="14">
        <f t="shared" ref="AH1482:AL1482" si="1697">IFERROR(FIND("#",$AF1482,AG1482+1),LEN($AF1482)+1)</f>
        <v>75</v>
      </c>
      <c r="AI1482" s="14">
        <f t="shared" si="1697"/>
        <v>75</v>
      </c>
      <c r="AJ1482" s="14">
        <f t="shared" si="1697"/>
        <v>75</v>
      </c>
      <c r="AK1482" s="14">
        <f t="shared" si="1697"/>
        <v>75</v>
      </c>
      <c r="AL1482" s="14">
        <f t="shared" si="1697"/>
        <v>75</v>
      </c>
      <c r="AM1482" s="14" t="str">
        <f t="shared" si="1647"/>
        <v>#OPV DESTAQUEI FLEXIBILIDADE POSOLOGICA DE KLT</v>
      </c>
      <c r="AN1482" s="14" t="str">
        <f t="shared" si="1648"/>
        <v/>
      </c>
      <c r="AO1482" s="14" t="str">
        <f t="shared" si="1649"/>
        <v/>
      </c>
      <c r="AP1482" s="14" t="str">
        <f t="shared" si="1650"/>
        <v/>
      </c>
      <c r="AQ1482" s="14" t="str">
        <f t="shared" si="1651"/>
        <v/>
      </c>
      <c r="AR1482" s="14" t="str">
        <f t="shared" si="1652"/>
        <v/>
      </c>
    </row>
    <row r="1483" spans="1:44" x14ac:dyDescent="0.25">
      <c r="A1483">
        <v>1</v>
      </c>
      <c r="B1483" t="s">
        <v>28</v>
      </c>
      <c r="C1483">
        <v>393102</v>
      </c>
      <c r="D1483" s="40">
        <v>41396.583333333299</v>
      </c>
      <c r="E1483" s="40">
        <v>41397.7722222222</v>
      </c>
      <c r="F1483" s="40">
        <v>41397.748611111099</v>
      </c>
      <c r="G1483" t="s">
        <v>29</v>
      </c>
      <c r="H1483">
        <v>60000012394083</v>
      </c>
      <c r="I1483" t="s">
        <v>3339</v>
      </c>
      <c r="J1483" t="s">
        <v>3340</v>
      </c>
      <c r="K1483" t="s">
        <v>32</v>
      </c>
      <c r="L1483">
        <v>6</v>
      </c>
      <c r="M1483" t="s">
        <v>33</v>
      </c>
      <c r="N1483">
        <v>60000015461254</v>
      </c>
      <c r="O1483">
        <v>60000016462716</v>
      </c>
      <c r="P1483">
        <v>140215000000927</v>
      </c>
      <c r="R1483" t="s">
        <v>34</v>
      </c>
      <c r="S1483" t="s">
        <v>35</v>
      </c>
      <c r="T1483" t="s">
        <v>36</v>
      </c>
      <c r="W1483" t="s">
        <v>37</v>
      </c>
      <c r="AC1483" t="s">
        <v>5177</v>
      </c>
      <c r="AD1483" t="s">
        <v>1437</v>
      </c>
      <c r="AE1483" s="14" t="str">
        <f t="shared" si="1688"/>
        <v>OPV DESTACAR BENEFÍCIOS DE KLT#OPV DESTAQUEI EFICACIA DE KLT</v>
      </c>
      <c r="AF1483" s="14" t="str">
        <f t="shared" ref="AF1483:AF1546" si="1698">SUBSTITUTE(AE1483,"@ ","@")</f>
        <v>OPV DESTACAR BENEFÍCIOS DE KLT#OPV DESTAQUEI EFICACIA DE KLT</v>
      </c>
      <c r="AG1483" s="14">
        <f t="shared" ref="AG1483:AG1546" si="1699">IFERROR(FIND("#",AF1483),1)</f>
        <v>31</v>
      </c>
      <c r="AH1483" s="14">
        <f t="shared" ref="AH1483:AL1483" si="1700">IFERROR(FIND("#",$AF1483,AG1483+1),LEN($AF1483)+1)</f>
        <v>61</v>
      </c>
      <c r="AI1483" s="14">
        <f t="shared" si="1700"/>
        <v>61</v>
      </c>
      <c r="AJ1483" s="14">
        <f t="shared" si="1700"/>
        <v>61</v>
      </c>
      <c r="AK1483" s="14">
        <f t="shared" si="1700"/>
        <v>61</v>
      </c>
      <c r="AL1483" s="14">
        <f t="shared" si="1700"/>
        <v>61</v>
      </c>
      <c r="AM1483" s="14" t="str">
        <f t="shared" si="1647"/>
        <v>#OPV DESTAQUEI EFICACIA DE KLT</v>
      </c>
      <c r="AN1483" s="14" t="str">
        <f t="shared" si="1648"/>
        <v/>
      </c>
      <c r="AO1483" s="14" t="str">
        <f t="shared" si="1649"/>
        <v/>
      </c>
      <c r="AP1483" s="14" t="str">
        <f t="shared" si="1650"/>
        <v/>
      </c>
      <c r="AQ1483" s="14" t="str">
        <f t="shared" si="1651"/>
        <v/>
      </c>
      <c r="AR1483" s="14" t="str">
        <f t="shared" si="1652"/>
        <v/>
      </c>
    </row>
    <row r="1484" spans="1:44" x14ac:dyDescent="0.25">
      <c r="A1484">
        <v>1</v>
      </c>
      <c r="B1484" t="s">
        <v>28</v>
      </c>
      <c r="C1484">
        <v>393102</v>
      </c>
      <c r="D1484" s="40">
        <v>41396.458333333299</v>
      </c>
      <c r="E1484" s="40">
        <v>41397.791666666701</v>
      </c>
      <c r="F1484" s="40">
        <v>41397.756249999999</v>
      </c>
      <c r="G1484" t="s">
        <v>29</v>
      </c>
      <c r="H1484">
        <v>60000012475775</v>
      </c>
      <c r="I1484" t="s">
        <v>3345</v>
      </c>
      <c r="J1484" t="s">
        <v>3346</v>
      </c>
      <c r="K1484" t="s">
        <v>238</v>
      </c>
      <c r="M1484" t="s">
        <v>33</v>
      </c>
      <c r="N1484">
        <v>60000015461254</v>
      </c>
      <c r="O1484">
        <v>60000016462716</v>
      </c>
      <c r="P1484">
        <v>140215000000941</v>
      </c>
      <c r="R1484" t="s">
        <v>34</v>
      </c>
      <c r="S1484" t="s">
        <v>35</v>
      </c>
      <c r="T1484" t="s">
        <v>36</v>
      </c>
      <c r="W1484" t="s">
        <v>37</v>
      </c>
      <c r="AC1484" t="s">
        <v>5177</v>
      </c>
      <c r="AD1484" t="s">
        <v>1437</v>
      </c>
      <c r="AE1484" s="14" t="str">
        <f t="shared" si="1688"/>
        <v>OPV DESTACAR BENEFÍCIOS DE KLT#OPV DESTAQUEI EFICACIA DE KLT</v>
      </c>
      <c r="AF1484" s="14" t="str">
        <f t="shared" si="1698"/>
        <v>OPV DESTACAR BENEFÍCIOS DE KLT#OPV DESTAQUEI EFICACIA DE KLT</v>
      </c>
      <c r="AG1484" s="14">
        <f t="shared" si="1699"/>
        <v>31</v>
      </c>
      <c r="AH1484" s="14">
        <f t="shared" ref="AH1484:AL1484" si="1701">IFERROR(FIND("#",$AF1484,AG1484+1),LEN($AF1484)+1)</f>
        <v>61</v>
      </c>
      <c r="AI1484" s="14">
        <f t="shared" si="1701"/>
        <v>61</v>
      </c>
      <c r="AJ1484" s="14">
        <f t="shared" si="1701"/>
        <v>61</v>
      </c>
      <c r="AK1484" s="14">
        <f t="shared" si="1701"/>
        <v>61</v>
      </c>
      <c r="AL1484" s="14">
        <f t="shared" si="1701"/>
        <v>61</v>
      </c>
      <c r="AM1484" s="14" t="str">
        <f t="shared" si="1647"/>
        <v>#OPV DESTAQUEI EFICACIA DE KLT</v>
      </c>
      <c r="AN1484" s="14" t="str">
        <f t="shared" si="1648"/>
        <v/>
      </c>
      <c r="AO1484" s="14" t="str">
        <f t="shared" si="1649"/>
        <v/>
      </c>
      <c r="AP1484" s="14" t="str">
        <f t="shared" si="1650"/>
        <v/>
      </c>
      <c r="AQ1484" s="14" t="str">
        <f t="shared" si="1651"/>
        <v/>
      </c>
      <c r="AR1484" s="14" t="str">
        <f t="shared" si="1652"/>
        <v/>
      </c>
    </row>
    <row r="1485" spans="1:44" x14ac:dyDescent="0.25">
      <c r="A1485">
        <v>1</v>
      </c>
      <c r="B1485" t="s">
        <v>28</v>
      </c>
      <c r="C1485">
        <v>393102</v>
      </c>
      <c r="D1485" s="40">
        <v>41396.375</v>
      </c>
      <c r="E1485" s="40">
        <v>41397.797222222202</v>
      </c>
      <c r="F1485" s="40">
        <v>41397.756249999999</v>
      </c>
      <c r="G1485" t="s">
        <v>29</v>
      </c>
      <c r="H1485">
        <v>60000017963340</v>
      </c>
      <c r="I1485" t="s">
        <v>3307</v>
      </c>
      <c r="J1485" t="s">
        <v>3308</v>
      </c>
      <c r="K1485" t="s">
        <v>41</v>
      </c>
      <c r="L1485">
        <v>3</v>
      </c>
      <c r="M1485" t="s">
        <v>33</v>
      </c>
      <c r="N1485">
        <v>60000015461254</v>
      </c>
      <c r="O1485">
        <v>60000016462716</v>
      </c>
      <c r="P1485">
        <v>140215000000947</v>
      </c>
      <c r="R1485" t="s">
        <v>34</v>
      </c>
      <c r="S1485" t="s">
        <v>35</v>
      </c>
      <c r="T1485" t="s">
        <v>36</v>
      </c>
      <c r="W1485" t="s">
        <v>37</v>
      </c>
      <c r="AC1485" t="s">
        <v>5178</v>
      </c>
      <c r="AD1485" t="s">
        <v>1437</v>
      </c>
      <c r="AE1485" s="14" t="str">
        <f t="shared" si="1688"/>
        <v>#OPV DESTACAR BENEFÍCIOS DE KLT#OPV DESTAQUEI EFICACIA DE KLT</v>
      </c>
      <c r="AF1485" s="14" t="str">
        <f t="shared" si="1698"/>
        <v>#OPV DESTACAR BENEFÍCIOS DE KLT#OPV DESTAQUEI EFICACIA DE KLT</v>
      </c>
      <c r="AG1485" s="14">
        <f t="shared" si="1699"/>
        <v>1</v>
      </c>
      <c r="AH1485" s="14">
        <f t="shared" ref="AH1485:AL1485" si="1702">IFERROR(FIND("#",$AF1485,AG1485+1),LEN($AF1485)+1)</f>
        <v>32</v>
      </c>
      <c r="AI1485" s="14">
        <f t="shared" si="1702"/>
        <v>62</v>
      </c>
      <c r="AJ1485" s="14">
        <f t="shared" si="1702"/>
        <v>62</v>
      </c>
      <c r="AK1485" s="14">
        <f t="shared" si="1702"/>
        <v>62</v>
      </c>
      <c r="AL1485" s="14">
        <f t="shared" si="1702"/>
        <v>62</v>
      </c>
      <c r="AM1485" s="14" t="str">
        <f t="shared" si="1647"/>
        <v>#OPV DESTACAR BENEFÍCIOS DE KLT#</v>
      </c>
      <c r="AN1485" s="14" t="str">
        <f t="shared" si="1648"/>
        <v>#OPV DESTAQUEI EFICACIA DE KLT</v>
      </c>
      <c r="AO1485" s="14" t="str">
        <f t="shared" si="1649"/>
        <v/>
      </c>
      <c r="AP1485" s="14" t="str">
        <f t="shared" si="1650"/>
        <v/>
      </c>
      <c r="AQ1485" s="14" t="str">
        <f t="shared" si="1651"/>
        <v/>
      </c>
      <c r="AR1485" s="14" t="str">
        <f t="shared" si="1652"/>
        <v/>
      </c>
    </row>
    <row r="1486" spans="1:44" x14ac:dyDescent="0.25">
      <c r="A1486">
        <v>1</v>
      </c>
      <c r="B1486" t="s">
        <v>28</v>
      </c>
      <c r="C1486">
        <v>393102</v>
      </c>
      <c r="D1486" s="40">
        <v>41394.645833333299</v>
      </c>
      <c r="E1486" s="40">
        <v>41394.730555555601</v>
      </c>
      <c r="F1486" s="40">
        <v>41394.693749999999</v>
      </c>
      <c r="G1486" t="s">
        <v>29</v>
      </c>
      <c r="H1486">
        <v>60000012522363</v>
      </c>
      <c r="I1486" t="s">
        <v>3250</v>
      </c>
      <c r="J1486" t="s">
        <v>3251</v>
      </c>
      <c r="K1486" t="s">
        <v>32</v>
      </c>
      <c r="L1486">
        <v>6</v>
      </c>
      <c r="M1486" t="s">
        <v>33</v>
      </c>
      <c r="N1486">
        <v>60000015461254</v>
      </c>
      <c r="O1486">
        <v>60000016462716</v>
      </c>
      <c r="P1486">
        <v>140215000000878</v>
      </c>
      <c r="R1486" t="s">
        <v>34</v>
      </c>
      <c r="S1486" t="s">
        <v>35</v>
      </c>
      <c r="T1486" t="s">
        <v>36</v>
      </c>
      <c r="W1486" t="s">
        <v>37</v>
      </c>
      <c r="AC1486" t="s">
        <v>3252</v>
      </c>
      <c r="AD1486" t="s">
        <v>1437</v>
      </c>
      <c r="AE1486" s="14" t="str">
        <f t="shared" si="1688"/>
        <v>#OPV DESTACAR BENEFÍCIOS DE KLt #OPV DESTAQUEI KLT COMO 1 IP NO CONSENSO BRÁS.</v>
      </c>
      <c r="AF1486" s="14" t="str">
        <f t="shared" si="1698"/>
        <v>#OPV DESTACAR BENEFÍCIOS DE KLt #OPV DESTAQUEI KLT COMO 1 IP NO CONSENSO BRÁS.</v>
      </c>
      <c r="AG1486" s="14">
        <f t="shared" si="1699"/>
        <v>1</v>
      </c>
      <c r="AH1486" s="14">
        <f t="shared" ref="AH1486:AL1486" si="1703">IFERROR(FIND("#",$AF1486,AG1486+1),LEN($AF1486)+1)</f>
        <v>33</v>
      </c>
      <c r="AI1486" s="14">
        <f t="shared" si="1703"/>
        <v>79</v>
      </c>
      <c r="AJ1486" s="14">
        <f t="shared" si="1703"/>
        <v>79</v>
      </c>
      <c r="AK1486" s="14">
        <f t="shared" si="1703"/>
        <v>79</v>
      </c>
      <c r="AL1486" s="14">
        <f t="shared" si="1703"/>
        <v>79</v>
      </c>
      <c r="AM1486" s="14" t="str">
        <f t="shared" si="1647"/>
        <v>#OPV DESTACAR BENEFÍCIOS DE KLt #</v>
      </c>
      <c r="AN1486" s="14" t="str">
        <f t="shared" si="1648"/>
        <v>#OPV DESTAQUEI KLT COMO 1 IP NO CONSENSO BRÁS.</v>
      </c>
      <c r="AO1486" s="14" t="str">
        <f t="shared" si="1649"/>
        <v/>
      </c>
      <c r="AP1486" s="14" t="str">
        <f t="shared" si="1650"/>
        <v/>
      </c>
      <c r="AQ1486" s="14" t="str">
        <f t="shared" si="1651"/>
        <v/>
      </c>
      <c r="AR1486" s="14" t="str">
        <f t="shared" si="1652"/>
        <v/>
      </c>
    </row>
    <row r="1487" spans="1:44" x14ac:dyDescent="0.25">
      <c r="A1487">
        <v>1</v>
      </c>
      <c r="B1487" t="s">
        <v>28</v>
      </c>
      <c r="C1487">
        <v>393102</v>
      </c>
      <c r="D1487" s="40">
        <v>41394.625</v>
      </c>
      <c r="E1487" s="40">
        <v>41394.734722222202</v>
      </c>
      <c r="F1487" s="40">
        <v>41394.693749999999</v>
      </c>
      <c r="G1487" t="s">
        <v>29</v>
      </c>
      <c r="H1487">
        <v>60000012307779</v>
      </c>
      <c r="I1487" t="s">
        <v>3253</v>
      </c>
      <c r="J1487" t="s">
        <v>3254</v>
      </c>
      <c r="K1487" t="s">
        <v>32</v>
      </c>
      <c r="L1487">
        <v>6</v>
      </c>
      <c r="M1487" t="s">
        <v>33</v>
      </c>
      <c r="N1487">
        <v>60000015461254</v>
      </c>
      <c r="O1487">
        <v>60000016462716</v>
      </c>
      <c r="P1487">
        <v>140215000000892</v>
      </c>
      <c r="R1487" t="s">
        <v>34</v>
      </c>
      <c r="S1487" t="s">
        <v>35</v>
      </c>
      <c r="T1487" t="s">
        <v>36</v>
      </c>
      <c r="W1487" t="s">
        <v>37</v>
      </c>
      <c r="AC1487" t="s">
        <v>3255</v>
      </c>
      <c r="AD1487" t="s">
        <v>1437</v>
      </c>
      <c r="AE1487" s="14" t="str">
        <f t="shared" si="1688"/>
        <v>#OPV DESTACAR ARTIGO SOBRE SNC #OPV DESTAQUEI EFICACIA DE KLT</v>
      </c>
      <c r="AF1487" s="14" t="str">
        <f t="shared" si="1698"/>
        <v>#OPV DESTACAR ARTIGO SOBRE SNC #OPV DESTAQUEI EFICACIA DE KLT</v>
      </c>
      <c r="AG1487" s="14">
        <f t="shared" si="1699"/>
        <v>1</v>
      </c>
      <c r="AH1487" s="14">
        <f t="shared" ref="AH1487:AL1487" si="1704">IFERROR(FIND("#",$AF1487,AG1487+1),LEN($AF1487)+1)</f>
        <v>32</v>
      </c>
      <c r="AI1487" s="14">
        <f t="shared" si="1704"/>
        <v>62</v>
      </c>
      <c r="AJ1487" s="14">
        <f t="shared" si="1704"/>
        <v>62</v>
      </c>
      <c r="AK1487" s="14">
        <f t="shared" si="1704"/>
        <v>62</v>
      </c>
      <c r="AL1487" s="14">
        <f t="shared" si="1704"/>
        <v>62</v>
      </c>
      <c r="AM1487" s="14" t="str">
        <f t="shared" si="1647"/>
        <v>#OPV DESTACAR ARTIGO SOBRE SNC #</v>
      </c>
      <c r="AN1487" s="14" t="str">
        <f t="shared" si="1648"/>
        <v>#OPV DESTAQUEI EFICACIA DE KLT</v>
      </c>
      <c r="AO1487" s="14" t="str">
        <f t="shared" si="1649"/>
        <v/>
      </c>
      <c r="AP1487" s="14" t="str">
        <f t="shared" si="1650"/>
        <v/>
      </c>
      <c r="AQ1487" s="14" t="str">
        <f t="shared" si="1651"/>
        <v/>
      </c>
      <c r="AR1487" s="14" t="str">
        <f t="shared" si="1652"/>
        <v/>
      </c>
    </row>
    <row r="1488" spans="1:44" x14ac:dyDescent="0.25">
      <c r="A1488">
        <v>1</v>
      </c>
      <c r="B1488" t="s">
        <v>28</v>
      </c>
      <c r="C1488">
        <v>393102</v>
      </c>
      <c r="D1488" s="40">
        <v>41394.583333333299</v>
      </c>
      <c r="E1488" s="40">
        <v>41394.725694444402</v>
      </c>
      <c r="F1488" s="40">
        <v>41394.685416666704</v>
      </c>
      <c r="G1488" t="s">
        <v>29</v>
      </c>
      <c r="H1488">
        <v>60000012400919</v>
      </c>
      <c r="I1488" t="s">
        <v>3256</v>
      </c>
      <c r="J1488" t="s">
        <v>3257</v>
      </c>
      <c r="K1488" t="s">
        <v>41</v>
      </c>
      <c r="L1488">
        <v>4</v>
      </c>
      <c r="M1488" t="s">
        <v>33</v>
      </c>
      <c r="N1488">
        <v>60000015461254</v>
      </c>
      <c r="O1488">
        <v>60000016462716</v>
      </c>
      <c r="P1488">
        <v>140215000000857</v>
      </c>
      <c r="R1488" t="s">
        <v>34</v>
      </c>
      <c r="S1488" t="s">
        <v>35</v>
      </c>
      <c r="T1488" t="s">
        <v>36</v>
      </c>
      <c r="W1488" t="s">
        <v>37</v>
      </c>
      <c r="AC1488" t="s">
        <v>3258</v>
      </c>
      <c r="AD1488" t="s">
        <v>1437</v>
      </c>
      <c r="AE1488" s="14" t="str">
        <f t="shared" si="1688"/>
        <v>DISCUTIR EV DE JUNHO/13 #OPV DESTAQUEI EFICACIA DE KLT</v>
      </c>
      <c r="AF1488" s="14" t="str">
        <f t="shared" si="1698"/>
        <v>DISCUTIR EV DE JUNHO/13 #OPV DESTAQUEI EFICACIA DE KLT</v>
      </c>
      <c r="AG1488" s="14">
        <f t="shared" si="1699"/>
        <v>25</v>
      </c>
      <c r="AH1488" s="14">
        <f t="shared" ref="AH1488:AL1488" si="1705">IFERROR(FIND("#",$AF1488,AG1488+1),LEN($AF1488)+1)</f>
        <v>55</v>
      </c>
      <c r="AI1488" s="14">
        <f t="shared" si="1705"/>
        <v>55</v>
      </c>
      <c r="AJ1488" s="14">
        <f t="shared" si="1705"/>
        <v>55</v>
      </c>
      <c r="AK1488" s="14">
        <f t="shared" si="1705"/>
        <v>55</v>
      </c>
      <c r="AL1488" s="14">
        <f t="shared" si="1705"/>
        <v>55</v>
      </c>
      <c r="AM1488" s="14" t="str">
        <f t="shared" si="1647"/>
        <v>#OPV DESTAQUEI EFICACIA DE KLT</v>
      </c>
      <c r="AN1488" s="14" t="str">
        <f t="shared" si="1648"/>
        <v/>
      </c>
      <c r="AO1488" s="14" t="str">
        <f t="shared" si="1649"/>
        <v/>
      </c>
      <c r="AP1488" s="14" t="str">
        <f t="shared" si="1650"/>
        <v/>
      </c>
      <c r="AQ1488" s="14" t="str">
        <f t="shared" si="1651"/>
        <v/>
      </c>
      <c r="AR1488" s="14" t="str">
        <f t="shared" si="1652"/>
        <v/>
      </c>
    </row>
    <row r="1489" spans="1:44" x14ac:dyDescent="0.25">
      <c r="A1489">
        <v>1</v>
      </c>
      <c r="B1489" t="s">
        <v>28</v>
      </c>
      <c r="C1489">
        <v>393102</v>
      </c>
      <c r="D1489" s="40">
        <v>41394.458333333299</v>
      </c>
      <c r="E1489" s="40">
        <v>41394.7277777778</v>
      </c>
      <c r="F1489" s="40">
        <v>41394.693749999999</v>
      </c>
      <c r="G1489" t="s">
        <v>29</v>
      </c>
      <c r="H1489">
        <v>60000012396767</v>
      </c>
      <c r="I1489" t="s">
        <v>3259</v>
      </c>
      <c r="J1489" t="s">
        <v>3260</v>
      </c>
      <c r="K1489" t="s">
        <v>41</v>
      </c>
      <c r="L1489">
        <v>3</v>
      </c>
      <c r="M1489" t="s">
        <v>33</v>
      </c>
      <c r="N1489">
        <v>60000015461254</v>
      </c>
      <c r="O1489">
        <v>60000016462716</v>
      </c>
      <c r="P1489">
        <v>140215000000864</v>
      </c>
      <c r="R1489" t="s">
        <v>34</v>
      </c>
      <c r="S1489" t="s">
        <v>35</v>
      </c>
      <c r="T1489" t="s">
        <v>36</v>
      </c>
      <c r="W1489" t="s">
        <v>37</v>
      </c>
      <c r="AC1489" t="s">
        <v>3261</v>
      </c>
      <c r="AD1489" t="s">
        <v>1437</v>
      </c>
      <c r="AE1489" s="14" t="str">
        <f t="shared" si="1688"/>
        <v>#OPV DESTAQUEI EFICACIA DE KLT</v>
      </c>
      <c r="AF1489" s="14" t="str">
        <f t="shared" si="1698"/>
        <v>#OPV DESTAQUEI EFICACIA DE KLT</v>
      </c>
      <c r="AG1489" s="14">
        <f t="shared" si="1699"/>
        <v>1</v>
      </c>
      <c r="AH1489" s="14">
        <f t="shared" ref="AH1489:AL1489" si="1706">IFERROR(FIND("#",$AF1489,AG1489+1),LEN($AF1489)+1)</f>
        <v>31</v>
      </c>
      <c r="AI1489" s="14">
        <f t="shared" si="1706"/>
        <v>31</v>
      </c>
      <c r="AJ1489" s="14">
        <f t="shared" si="1706"/>
        <v>31</v>
      </c>
      <c r="AK1489" s="14">
        <f t="shared" si="1706"/>
        <v>31</v>
      </c>
      <c r="AL1489" s="14">
        <f t="shared" si="1706"/>
        <v>31</v>
      </c>
      <c r="AM1489" s="14" t="str">
        <f t="shared" si="1647"/>
        <v>#OPV DESTAQUEI EFICACIA DE KLT</v>
      </c>
      <c r="AN1489" s="14" t="str">
        <f t="shared" si="1648"/>
        <v/>
      </c>
      <c r="AO1489" s="14" t="str">
        <f t="shared" si="1649"/>
        <v/>
      </c>
      <c r="AP1489" s="14" t="str">
        <f t="shared" si="1650"/>
        <v/>
      </c>
      <c r="AQ1489" s="14" t="str">
        <f t="shared" si="1651"/>
        <v/>
      </c>
      <c r="AR1489" s="14" t="str">
        <f t="shared" si="1652"/>
        <v/>
      </c>
    </row>
    <row r="1490" spans="1:44" x14ac:dyDescent="0.25">
      <c r="A1490">
        <v>1</v>
      </c>
      <c r="B1490" t="s">
        <v>28</v>
      </c>
      <c r="C1490">
        <v>393102</v>
      </c>
      <c r="D1490" s="40">
        <v>41394.4375</v>
      </c>
      <c r="E1490" s="40">
        <v>41394.729166666701</v>
      </c>
      <c r="F1490" s="40">
        <v>41394.693749999999</v>
      </c>
      <c r="G1490" t="s">
        <v>29</v>
      </c>
      <c r="H1490">
        <v>60000012584955</v>
      </c>
      <c r="I1490" t="s">
        <v>3262</v>
      </c>
      <c r="J1490" t="s">
        <v>3263</v>
      </c>
      <c r="K1490" t="s">
        <v>41</v>
      </c>
      <c r="L1490">
        <v>4</v>
      </c>
      <c r="M1490" t="s">
        <v>33</v>
      </c>
      <c r="N1490">
        <v>60000015461254</v>
      </c>
      <c r="O1490">
        <v>60000016462716</v>
      </c>
      <c r="P1490">
        <v>140215000000871</v>
      </c>
      <c r="R1490" t="s">
        <v>34</v>
      </c>
      <c r="S1490" t="s">
        <v>35</v>
      </c>
      <c r="T1490" t="s">
        <v>36</v>
      </c>
      <c r="W1490" t="s">
        <v>37</v>
      </c>
      <c r="AC1490" t="s">
        <v>3264</v>
      </c>
      <c r="AD1490" t="s">
        <v>1437</v>
      </c>
      <c r="AE1490" s="14" t="str">
        <f t="shared" si="1688"/>
        <v>#OPV DESTACAR ARTIGO SOBRE SNC #OPV DESTAQUEI A FLEXIBILIDADE POSOLOGICA DE KLT</v>
      </c>
      <c r="AF1490" s="14" t="str">
        <f t="shared" si="1698"/>
        <v>#OPV DESTACAR ARTIGO SOBRE SNC #OPV DESTAQUEI A FLEXIBILIDADE POSOLOGICA DE KLT</v>
      </c>
      <c r="AG1490" s="14">
        <f t="shared" si="1699"/>
        <v>1</v>
      </c>
      <c r="AH1490" s="14">
        <f t="shared" ref="AH1490:AL1490" si="1707">IFERROR(FIND("#",$AF1490,AG1490+1),LEN($AF1490)+1)</f>
        <v>32</v>
      </c>
      <c r="AI1490" s="14">
        <f t="shared" si="1707"/>
        <v>80</v>
      </c>
      <c r="AJ1490" s="14">
        <f t="shared" si="1707"/>
        <v>80</v>
      </c>
      <c r="AK1490" s="14">
        <f t="shared" si="1707"/>
        <v>80</v>
      </c>
      <c r="AL1490" s="14">
        <f t="shared" si="1707"/>
        <v>80</v>
      </c>
      <c r="AM1490" s="14" t="str">
        <f t="shared" si="1647"/>
        <v>#OPV DESTACAR ARTIGO SOBRE SNC #</v>
      </c>
      <c r="AN1490" s="14" t="str">
        <f t="shared" si="1648"/>
        <v>#OPV DESTAQUEI A FLEXIBILIDADE POSOLOGICA DE KLT</v>
      </c>
      <c r="AO1490" s="14" t="str">
        <f t="shared" si="1649"/>
        <v/>
      </c>
      <c r="AP1490" s="14" t="str">
        <f t="shared" si="1650"/>
        <v/>
      </c>
      <c r="AQ1490" s="14" t="str">
        <f t="shared" si="1651"/>
        <v/>
      </c>
      <c r="AR1490" s="14" t="str">
        <f t="shared" si="1652"/>
        <v/>
      </c>
    </row>
    <row r="1491" spans="1:44" x14ac:dyDescent="0.25">
      <c r="A1491">
        <v>1</v>
      </c>
      <c r="B1491" t="s">
        <v>28</v>
      </c>
      <c r="C1491">
        <v>393102</v>
      </c>
      <c r="D1491" s="40">
        <v>41394.416666666701</v>
      </c>
      <c r="E1491" s="40">
        <v>41394.721527777801</v>
      </c>
      <c r="F1491" s="40">
        <v>41394.685416666704</v>
      </c>
      <c r="G1491" t="s">
        <v>29</v>
      </c>
      <c r="H1491">
        <v>60000012420843</v>
      </c>
      <c r="I1491" t="s">
        <v>3265</v>
      </c>
      <c r="J1491" t="s">
        <v>3266</v>
      </c>
      <c r="K1491" t="s">
        <v>41</v>
      </c>
      <c r="L1491">
        <v>3</v>
      </c>
      <c r="M1491" t="s">
        <v>33</v>
      </c>
      <c r="N1491">
        <v>60000015461254</v>
      </c>
      <c r="O1491">
        <v>60000016462716</v>
      </c>
      <c r="P1491">
        <v>140215000000850</v>
      </c>
      <c r="R1491" t="s">
        <v>34</v>
      </c>
      <c r="S1491" t="s">
        <v>35</v>
      </c>
      <c r="T1491" t="s">
        <v>36</v>
      </c>
      <c r="W1491" t="s">
        <v>37</v>
      </c>
      <c r="AC1491" t="s">
        <v>3261</v>
      </c>
      <c r="AD1491" t="s">
        <v>1437</v>
      </c>
      <c r="AE1491" s="14" t="str">
        <f t="shared" si="1688"/>
        <v>#OPV DESTAQUEI EFICACIA DE KLT</v>
      </c>
      <c r="AF1491" s="14" t="str">
        <f t="shared" si="1698"/>
        <v>#OPV DESTAQUEI EFICACIA DE KLT</v>
      </c>
      <c r="AG1491" s="14">
        <f t="shared" si="1699"/>
        <v>1</v>
      </c>
      <c r="AH1491" s="14">
        <f t="shared" ref="AH1491:AL1491" si="1708">IFERROR(FIND("#",$AF1491,AG1491+1),LEN($AF1491)+1)</f>
        <v>31</v>
      </c>
      <c r="AI1491" s="14">
        <f t="shared" si="1708"/>
        <v>31</v>
      </c>
      <c r="AJ1491" s="14">
        <f t="shared" si="1708"/>
        <v>31</v>
      </c>
      <c r="AK1491" s="14">
        <f t="shared" si="1708"/>
        <v>31</v>
      </c>
      <c r="AL1491" s="14">
        <f t="shared" si="1708"/>
        <v>31</v>
      </c>
      <c r="AM1491" s="14" t="str">
        <f t="shared" si="1647"/>
        <v>#OPV DESTAQUEI EFICACIA DE KLT</v>
      </c>
      <c r="AN1491" s="14" t="str">
        <f t="shared" si="1648"/>
        <v/>
      </c>
      <c r="AO1491" s="14" t="str">
        <f t="shared" si="1649"/>
        <v/>
      </c>
      <c r="AP1491" s="14" t="str">
        <f t="shared" si="1650"/>
        <v/>
      </c>
      <c r="AQ1491" s="14" t="str">
        <f t="shared" si="1651"/>
        <v/>
      </c>
      <c r="AR1491" s="14" t="str">
        <f t="shared" si="1652"/>
        <v/>
      </c>
    </row>
    <row r="1492" spans="1:44" x14ac:dyDescent="0.25">
      <c r="A1492">
        <v>1</v>
      </c>
      <c r="B1492" t="s">
        <v>28</v>
      </c>
      <c r="C1492">
        <v>393102</v>
      </c>
      <c r="D1492" s="40">
        <v>41394.375</v>
      </c>
      <c r="E1492" s="40">
        <v>41394.720138888901</v>
      </c>
      <c r="F1492" s="40">
        <v>41394.685416666704</v>
      </c>
      <c r="G1492" t="s">
        <v>29</v>
      </c>
      <c r="H1492">
        <v>60000012442023</v>
      </c>
      <c r="I1492" t="s">
        <v>3267</v>
      </c>
      <c r="J1492" t="s">
        <v>3268</v>
      </c>
      <c r="K1492" t="s">
        <v>41</v>
      </c>
      <c r="L1492">
        <v>3</v>
      </c>
      <c r="M1492" t="s">
        <v>33</v>
      </c>
      <c r="N1492">
        <v>60000015461254</v>
      </c>
      <c r="O1492">
        <v>60000016462716</v>
      </c>
      <c r="P1492">
        <v>140215000000843</v>
      </c>
      <c r="R1492" t="s">
        <v>34</v>
      </c>
      <c r="S1492" t="s">
        <v>35</v>
      </c>
      <c r="T1492" t="s">
        <v>36</v>
      </c>
      <c r="W1492" t="s">
        <v>37</v>
      </c>
      <c r="AC1492" t="s">
        <v>3261</v>
      </c>
      <c r="AD1492" t="s">
        <v>1437</v>
      </c>
      <c r="AE1492" s="14" t="str">
        <f t="shared" si="1688"/>
        <v>#OPV DESTAQUEI EFICACIA DE KLT</v>
      </c>
      <c r="AF1492" s="14" t="str">
        <f t="shared" si="1698"/>
        <v>#OPV DESTAQUEI EFICACIA DE KLT</v>
      </c>
      <c r="AG1492" s="14">
        <f t="shared" si="1699"/>
        <v>1</v>
      </c>
      <c r="AH1492" s="14">
        <f t="shared" ref="AH1492:AL1492" si="1709">IFERROR(FIND("#",$AF1492,AG1492+1),LEN($AF1492)+1)</f>
        <v>31</v>
      </c>
      <c r="AI1492" s="14">
        <f t="shared" si="1709"/>
        <v>31</v>
      </c>
      <c r="AJ1492" s="14">
        <f t="shared" si="1709"/>
        <v>31</v>
      </c>
      <c r="AK1492" s="14">
        <f t="shared" si="1709"/>
        <v>31</v>
      </c>
      <c r="AL1492" s="14">
        <f t="shared" si="1709"/>
        <v>31</v>
      </c>
      <c r="AM1492" s="14" t="str">
        <f t="shared" si="1647"/>
        <v>#OPV DESTAQUEI EFICACIA DE KLT</v>
      </c>
      <c r="AN1492" s="14" t="str">
        <f t="shared" si="1648"/>
        <v/>
      </c>
      <c r="AO1492" s="14" t="str">
        <f t="shared" si="1649"/>
        <v/>
      </c>
      <c r="AP1492" s="14" t="str">
        <f t="shared" si="1650"/>
        <v/>
      </c>
      <c r="AQ1492" s="14" t="str">
        <f t="shared" si="1651"/>
        <v/>
      </c>
      <c r="AR1492" s="14" t="str">
        <f t="shared" si="1652"/>
        <v/>
      </c>
    </row>
    <row r="1493" spans="1:44" x14ac:dyDescent="0.25">
      <c r="A1493">
        <v>1</v>
      </c>
      <c r="B1493" t="s">
        <v>28</v>
      </c>
      <c r="C1493">
        <v>393102</v>
      </c>
      <c r="D1493" s="40">
        <v>41394.354166666701</v>
      </c>
      <c r="E1493" s="40">
        <v>41394.732638888898</v>
      </c>
      <c r="F1493" s="40">
        <v>41394.693749999999</v>
      </c>
      <c r="G1493" t="s">
        <v>29</v>
      </c>
      <c r="H1493">
        <v>60000012555079</v>
      </c>
      <c r="I1493" t="s">
        <v>3269</v>
      </c>
      <c r="J1493" t="s">
        <v>3270</v>
      </c>
      <c r="K1493" t="s">
        <v>41</v>
      </c>
      <c r="L1493">
        <v>6</v>
      </c>
      <c r="M1493" t="s">
        <v>33</v>
      </c>
      <c r="N1493">
        <v>60000015461254</v>
      </c>
      <c r="O1493">
        <v>60000016462716</v>
      </c>
      <c r="P1493">
        <v>140215000000885</v>
      </c>
      <c r="R1493" t="s">
        <v>34</v>
      </c>
      <c r="S1493" t="s">
        <v>35</v>
      </c>
      <c r="T1493" t="s">
        <v>36</v>
      </c>
      <c r="W1493" t="s">
        <v>37</v>
      </c>
      <c r="AC1493" t="s">
        <v>3261</v>
      </c>
      <c r="AD1493" t="s">
        <v>1437</v>
      </c>
      <c r="AE1493" s="14" t="str">
        <f t="shared" si="1688"/>
        <v>#OPV DESTAQUEI EFICACIA DE KLT</v>
      </c>
      <c r="AF1493" s="14" t="str">
        <f t="shared" si="1698"/>
        <v>#OPV DESTAQUEI EFICACIA DE KLT</v>
      </c>
      <c r="AG1493" s="14">
        <f t="shared" si="1699"/>
        <v>1</v>
      </c>
      <c r="AH1493" s="14">
        <f t="shared" ref="AH1493:AL1493" si="1710">IFERROR(FIND("#",$AF1493,AG1493+1),LEN($AF1493)+1)</f>
        <v>31</v>
      </c>
      <c r="AI1493" s="14">
        <f t="shared" si="1710"/>
        <v>31</v>
      </c>
      <c r="AJ1493" s="14">
        <f t="shared" si="1710"/>
        <v>31</v>
      </c>
      <c r="AK1493" s="14">
        <f t="shared" si="1710"/>
        <v>31</v>
      </c>
      <c r="AL1493" s="14">
        <f t="shared" si="1710"/>
        <v>31</v>
      </c>
      <c r="AM1493" s="14" t="str">
        <f t="shared" si="1647"/>
        <v>#OPV DESTAQUEI EFICACIA DE KLT</v>
      </c>
      <c r="AN1493" s="14" t="str">
        <f t="shared" si="1648"/>
        <v/>
      </c>
      <c r="AO1493" s="14" t="str">
        <f t="shared" si="1649"/>
        <v/>
      </c>
      <c r="AP1493" s="14" t="str">
        <f t="shared" si="1650"/>
        <v/>
      </c>
      <c r="AQ1493" s="14" t="str">
        <f t="shared" si="1651"/>
        <v/>
      </c>
      <c r="AR1493" s="14" t="str">
        <f t="shared" si="1652"/>
        <v/>
      </c>
    </row>
    <row r="1494" spans="1:44" x14ac:dyDescent="0.25">
      <c r="A1494">
        <v>1</v>
      </c>
      <c r="B1494" t="s">
        <v>28</v>
      </c>
      <c r="C1494">
        <v>393102</v>
      </c>
      <c r="D1494" s="40">
        <v>41393.666666666701</v>
      </c>
      <c r="E1494" s="40">
        <v>41394.718055555597</v>
      </c>
      <c r="F1494" s="40">
        <v>41394.685416666704</v>
      </c>
      <c r="G1494" t="s">
        <v>29</v>
      </c>
      <c r="H1494">
        <v>60000012264723</v>
      </c>
      <c r="I1494" t="s">
        <v>3271</v>
      </c>
      <c r="J1494" t="s">
        <v>3272</v>
      </c>
      <c r="K1494" t="s">
        <v>41</v>
      </c>
      <c r="L1494">
        <v>3</v>
      </c>
      <c r="M1494" t="s">
        <v>33</v>
      </c>
      <c r="N1494">
        <v>60000015461254</v>
      </c>
      <c r="O1494">
        <v>60000016462716</v>
      </c>
      <c r="P1494">
        <v>140215000000836</v>
      </c>
      <c r="R1494" t="s">
        <v>34</v>
      </c>
      <c r="S1494" t="s">
        <v>35</v>
      </c>
      <c r="T1494" t="s">
        <v>36</v>
      </c>
      <c r="W1494" t="s">
        <v>37</v>
      </c>
      <c r="AC1494" t="s">
        <v>3273</v>
      </c>
      <c r="AD1494" t="s">
        <v>1437</v>
      </c>
      <c r="AE1494" s="14" t="str">
        <f t="shared" si="1688"/>
        <v>#zOPV DESTAQUEI EFICACIA DE KLT</v>
      </c>
      <c r="AF1494" s="14" t="str">
        <f t="shared" si="1698"/>
        <v>#zOPV DESTAQUEI EFICACIA DE KLT</v>
      </c>
      <c r="AG1494" s="14">
        <f t="shared" si="1699"/>
        <v>1</v>
      </c>
      <c r="AH1494" s="14">
        <f t="shared" ref="AH1494:AL1494" si="1711">IFERROR(FIND("#",$AF1494,AG1494+1),LEN($AF1494)+1)</f>
        <v>32</v>
      </c>
      <c r="AI1494" s="14">
        <f t="shared" si="1711"/>
        <v>32</v>
      </c>
      <c r="AJ1494" s="14">
        <f t="shared" si="1711"/>
        <v>32</v>
      </c>
      <c r="AK1494" s="14">
        <f t="shared" si="1711"/>
        <v>32</v>
      </c>
      <c r="AL1494" s="14">
        <f t="shared" si="1711"/>
        <v>32</v>
      </c>
      <c r="AM1494" s="14" t="str">
        <f t="shared" si="1647"/>
        <v>#zOPV DESTAQUEI EFICACIA DE KLT</v>
      </c>
      <c r="AN1494" s="14" t="str">
        <f t="shared" si="1648"/>
        <v/>
      </c>
      <c r="AO1494" s="14" t="str">
        <f t="shared" si="1649"/>
        <v/>
      </c>
      <c r="AP1494" s="14" t="str">
        <f t="shared" si="1650"/>
        <v/>
      </c>
      <c r="AQ1494" s="14" t="str">
        <f t="shared" si="1651"/>
        <v/>
      </c>
      <c r="AR1494" s="14" t="str">
        <f t="shared" si="1652"/>
        <v/>
      </c>
    </row>
    <row r="1495" spans="1:44" x14ac:dyDescent="0.25">
      <c r="A1495">
        <v>1</v>
      </c>
      <c r="B1495" t="s">
        <v>28</v>
      </c>
      <c r="C1495">
        <v>393102</v>
      </c>
      <c r="D1495" s="40">
        <v>41393.666666666701</v>
      </c>
      <c r="E1495" s="40">
        <v>41394.718055555597</v>
      </c>
      <c r="F1495" s="40">
        <v>41394.685416666704</v>
      </c>
      <c r="G1495" t="s">
        <v>29</v>
      </c>
      <c r="H1495">
        <v>60000012264723</v>
      </c>
      <c r="I1495" t="s">
        <v>3271</v>
      </c>
      <c r="J1495" t="s">
        <v>3272</v>
      </c>
      <c r="K1495" t="s">
        <v>41</v>
      </c>
      <c r="L1495">
        <v>3</v>
      </c>
      <c r="M1495" t="s">
        <v>33</v>
      </c>
      <c r="N1495">
        <v>60000015461254</v>
      </c>
      <c r="O1495">
        <v>60000016462716</v>
      </c>
      <c r="P1495">
        <v>140215000000836</v>
      </c>
      <c r="R1495" t="s">
        <v>34</v>
      </c>
      <c r="S1495" t="s">
        <v>35</v>
      </c>
      <c r="T1495" t="s">
        <v>36</v>
      </c>
      <c r="W1495" t="s">
        <v>37</v>
      </c>
      <c r="AC1495" t="s">
        <v>3273</v>
      </c>
      <c r="AD1495" t="s">
        <v>1437</v>
      </c>
      <c r="AE1495" s="14" t="str">
        <f t="shared" si="1688"/>
        <v>#zOPV DESTAQUEI EFICACIA DE KLT</v>
      </c>
      <c r="AF1495" s="14" t="str">
        <f t="shared" si="1698"/>
        <v>#zOPV DESTAQUEI EFICACIA DE KLT</v>
      </c>
      <c r="AG1495" s="14">
        <f t="shared" si="1699"/>
        <v>1</v>
      </c>
      <c r="AH1495" s="14">
        <f t="shared" ref="AH1495:AL1495" si="1712">IFERROR(FIND("#",$AF1495,AG1495+1),LEN($AF1495)+1)</f>
        <v>32</v>
      </c>
      <c r="AI1495" s="14">
        <f t="shared" si="1712"/>
        <v>32</v>
      </c>
      <c r="AJ1495" s="14">
        <f t="shared" si="1712"/>
        <v>32</v>
      </c>
      <c r="AK1495" s="14">
        <f t="shared" si="1712"/>
        <v>32</v>
      </c>
      <c r="AL1495" s="14">
        <f t="shared" si="1712"/>
        <v>32</v>
      </c>
      <c r="AM1495" s="14" t="str">
        <f t="shared" si="1647"/>
        <v>#zOPV DESTAQUEI EFICACIA DE KLT</v>
      </c>
      <c r="AN1495" s="14" t="str">
        <f t="shared" si="1648"/>
        <v/>
      </c>
      <c r="AO1495" s="14" t="str">
        <f t="shared" si="1649"/>
        <v/>
      </c>
      <c r="AP1495" s="14" t="str">
        <f t="shared" si="1650"/>
        <v/>
      </c>
      <c r="AQ1495" s="14" t="str">
        <f t="shared" si="1651"/>
        <v/>
      </c>
      <c r="AR1495" s="14" t="str">
        <f t="shared" si="1652"/>
        <v/>
      </c>
    </row>
    <row r="1496" spans="1:44" x14ac:dyDescent="0.25">
      <c r="A1496">
        <v>1</v>
      </c>
      <c r="B1496" t="s">
        <v>28</v>
      </c>
      <c r="C1496">
        <v>393102</v>
      </c>
      <c r="D1496" s="40">
        <v>41393.625</v>
      </c>
      <c r="E1496" s="40">
        <v>41394.715972222199</v>
      </c>
      <c r="F1496" s="40">
        <v>41394.685416666704</v>
      </c>
      <c r="G1496" t="s">
        <v>29</v>
      </c>
      <c r="H1496">
        <v>60000012422987</v>
      </c>
      <c r="I1496" t="s">
        <v>3274</v>
      </c>
      <c r="J1496" t="s">
        <v>3275</v>
      </c>
      <c r="K1496" t="s">
        <v>41</v>
      </c>
      <c r="L1496">
        <v>3</v>
      </c>
      <c r="M1496" t="s">
        <v>33</v>
      </c>
      <c r="N1496">
        <v>60000015461254</v>
      </c>
      <c r="O1496">
        <v>60000016462716</v>
      </c>
      <c r="P1496">
        <v>140215000000829</v>
      </c>
      <c r="R1496" t="s">
        <v>34</v>
      </c>
      <c r="S1496" t="s">
        <v>35</v>
      </c>
      <c r="T1496" t="s">
        <v>36</v>
      </c>
      <c r="W1496" t="s">
        <v>37</v>
      </c>
      <c r="AC1496" t="s">
        <v>3276</v>
      </c>
      <c r="AD1496" t="s">
        <v>1437</v>
      </c>
      <c r="AE1496" s="14" t="str">
        <f t="shared" si="1688"/>
        <v>#OPV DESTAQUEI ARTIGO SOBRE SNC</v>
      </c>
      <c r="AF1496" s="14" t="str">
        <f t="shared" si="1698"/>
        <v>#OPV DESTAQUEI ARTIGO SOBRE SNC</v>
      </c>
      <c r="AG1496" s="14">
        <f t="shared" si="1699"/>
        <v>1</v>
      </c>
      <c r="AH1496" s="14">
        <f t="shared" ref="AH1496:AL1496" si="1713">IFERROR(FIND("#",$AF1496,AG1496+1),LEN($AF1496)+1)</f>
        <v>32</v>
      </c>
      <c r="AI1496" s="14">
        <f t="shared" si="1713"/>
        <v>32</v>
      </c>
      <c r="AJ1496" s="14">
        <f t="shared" si="1713"/>
        <v>32</v>
      </c>
      <c r="AK1496" s="14">
        <f t="shared" si="1713"/>
        <v>32</v>
      </c>
      <c r="AL1496" s="14">
        <f t="shared" si="1713"/>
        <v>32</v>
      </c>
      <c r="AM1496" s="14" t="str">
        <f t="shared" si="1647"/>
        <v>#OPV DESTAQUEI ARTIGO SOBRE SNC</v>
      </c>
      <c r="AN1496" s="14" t="str">
        <f t="shared" si="1648"/>
        <v/>
      </c>
      <c r="AO1496" s="14" t="str">
        <f t="shared" si="1649"/>
        <v/>
      </c>
      <c r="AP1496" s="14" t="str">
        <f t="shared" si="1650"/>
        <v/>
      </c>
      <c r="AQ1496" s="14" t="str">
        <f t="shared" si="1651"/>
        <v/>
      </c>
      <c r="AR1496" s="14" t="str">
        <f t="shared" si="1652"/>
        <v/>
      </c>
    </row>
    <row r="1497" spans="1:44" x14ac:dyDescent="0.25">
      <c r="A1497">
        <v>1</v>
      </c>
      <c r="B1497" t="s">
        <v>28</v>
      </c>
      <c r="C1497">
        <v>393102</v>
      </c>
      <c r="D1497" s="40">
        <v>41393.583333333299</v>
      </c>
      <c r="E1497" s="40">
        <v>41394.712500000001</v>
      </c>
      <c r="F1497" s="40">
        <v>41394.6743055556</v>
      </c>
      <c r="G1497" t="s">
        <v>29</v>
      </c>
      <c r="H1497">
        <v>60000017966616</v>
      </c>
      <c r="I1497" t="s">
        <v>3277</v>
      </c>
      <c r="J1497" t="s">
        <v>3278</v>
      </c>
      <c r="K1497" t="s">
        <v>41</v>
      </c>
      <c r="L1497">
        <v>4</v>
      </c>
      <c r="M1497" t="s">
        <v>33</v>
      </c>
      <c r="N1497">
        <v>60000015461254</v>
      </c>
      <c r="O1497">
        <v>60000016462716</v>
      </c>
      <c r="P1497">
        <v>140215000000815</v>
      </c>
      <c r="R1497" t="s">
        <v>34</v>
      </c>
      <c r="S1497" t="s">
        <v>35</v>
      </c>
      <c r="T1497" t="s">
        <v>36</v>
      </c>
      <c r="W1497" t="s">
        <v>37</v>
      </c>
      <c r="AC1497" t="s">
        <v>3279</v>
      </c>
      <c r="AD1497" t="s">
        <v>1437</v>
      </c>
      <c r="AE1497" s="14" t="str">
        <f t="shared" si="1688"/>
        <v>#OPV DESTAQUEI ARTIGO SOBRE RIM E OSSO</v>
      </c>
      <c r="AF1497" s="14" t="str">
        <f t="shared" si="1698"/>
        <v>#OPV DESTAQUEI ARTIGO SOBRE RIM E OSSO</v>
      </c>
      <c r="AG1497" s="14">
        <f t="shared" si="1699"/>
        <v>1</v>
      </c>
      <c r="AH1497" s="14">
        <f t="shared" ref="AH1497:AL1497" si="1714">IFERROR(FIND("#",$AF1497,AG1497+1),LEN($AF1497)+1)</f>
        <v>39</v>
      </c>
      <c r="AI1497" s="14">
        <f t="shared" si="1714"/>
        <v>39</v>
      </c>
      <c r="AJ1497" s="14">
        <f t="shared" si="1714"/>
        <v>39</v>
      </c>
      <c r="AK1497" s="14">
        <f t="shared" si="1714"/>
        <v>39</v>
      </c>
      <c r="AL1497" s="14">
        <f t="shared" si="1714"/>
        <v>39</v>
      </c>
      <c r="AM1497" s="14" t="str">
        <f t="shared" si="1647"/>
        <v>#OPV DESTAQUEI ARTIGO SOBRE RIM E OSSO</v>
      </c>
      <c r="AN1497" s="14" t="str">
        <f t="shared" si="1648"/>
        <v/>
      </c>
      <c r="AO1497" s="14" t="str">
        <f t="shared" si="1649"/>
        <v/>
      </c>
      <c r="AP1497" s="14" t="str">
        <f t="shared" si="1650"/>
        <v/>
      </c>
      <c r="AQ1497" s="14" t="str">
        <f t="shared" si="1651"/>
        <v/>
      </c>
      <c r="AR1497" s="14" t="str">
        <f t="shared" si="1652"/>
        <v/>
      </c>
    </row>
    <row r="1498" spans="1:44" x14ac:dyDescent="0.25">
      <c r="A1498">
        <v>1</v>
      </c>
      <c r="B1498" t="s">
        <v>28</v>
      </c>
      <c r="C1498">
        <v>393102</v>
      </c>
      <c r="D1498" s="40">
        <v>41393.5</v>
      </c>
      <c r="E1498" s="40">
        <v>41394.713888888902</v>
      </c>
      <c r="F1498" s="40">
        <v>41394.6743055556</v>
      </c>
      <c r="G1498" t="s">
        <v>29</v>
      </c>
      <c r="H1498">
        <v>60000012319603</v>
      </c>
      <c r="I1498" t="s">
        <v>3280</v>
      </c>
      <c r="J1498" t="s">
        <v>3281</v>
      </c>
      <c r="K1498" t="s">
        <v>32</v>
      </c>
      <c r="L1498">
        <v>4</v>
      </c>
      <c r="M1498" t="s">
        <v>33</v>
      </c>
      <c r="N1498">
        <v>60000015461254</v>
      </c>
      <c r="O1498">
        <v>60000016462716</v>
      </c>
      <c r="P1498">
        <v>140215000000822</v>
      </c>
      <c r="R1498" t="s">
        <v>34</v>
      </c>
      <c r="S1498" t="s">
        <v>35</v>
      </c>
      <c r="T1498" t="s">
        <v>36</v>
      </c>
      <c r="W1498" t="s">
        <v>37</v>
      </c>
      <c r="AC1498" t="s">
        <v>3282</v>
      </c>
      <c r="AD1498" t="s">
        <v>1437</v>
      </c>
      <c r="AE1498" s="14" t="str">
        <f t="shared" si="1688"/>
        <v>#OPV DESTACAR A FLEXIBILIDADE DE KLT#OPV DESTAQUEI EFICACIA DE KLT</v>
      </c>
      <c r="AF1498" s="14" t="str">
        <f t="shared" si="1698"/>
        <v>#OPV DESTACAR A FLEXIBILIDADE DE KLT#OPV DESTAQUEI EFICACIA DE KLT</v>
      </c>
      <c r="AG1498" s="14">
        <f t="shared" si="1699"/>
        <v>1</v>
      </c>
      <c r="AH1498" s="14">
        <f t="shared" ref="AH1498:AL1498" si="1715">IFERROR(FIND("#",$AF1498,AG1498+1),LEN($AF1498)+1)</f>
        <v>37</v>
      </c>
      <c r="AI1498" s="14">
        <f t="shared" si="1715"/>
        <v>67</v>
      </c>
      <c r="AJ1498" s="14">
        <f t="shared" si="1715"/>
        <v>67</v>
      </c>
      <c r="AK1498" s="14">
        <f t="shared" si="1715"/>
        <v>67</v>
      </c>
      <c r="AL1498" s="14">
        <f t="shared" si="1715"/>
        <v>67</v>
      </c>
      <c r="AM1498" s="14" t="str">
        <f t="shared" si="1647"/>
        <v>#OPV DESTACAR A FLEXIBILIDADE DE KLT#</v>
      </c>
      <c r="AN1498" s="14" t="str">
        <f t="shared" si="1648"/>
        <v>#OPV DESTAQUEI EFICACIA DE KLT</v>
      </c>
      <c r="AO1498" s="14" t="str">
        <f t="shared" si="1649"/>
        <v/>
      </c>
      <c r="AP1498" s="14" t="str">
        <f t="shared" si="1650"/>
        <v/>
      </c>
      <c r="AQ1498" s="14" t="str">
        <f t="shared" si="1651"/>
        <v/>
      </c>
      <c r="AR1498" s="14" t="str">
        <f t="shared" si="1652"/>
        <v/>
      </c>
    </row>
    <row r="1499" spans="1:44" x14ac:dyDescent="0.25">
      <c r="A1499">
        <v>1</v>
      </c>
      <c r="B1499" t="s">
        <v>28</v>
      </c>
      <c r="C1499">
        <v>393102</v>
      </c>
      <c r="D1499" s="40">
        <v>41393.395833333299</v>
      </c>
      <c r="E1499" s="40">
        <v>41394.711111111101</v>
      </c>
      <c r="F1499" s="40">
        <v>41394.6743055556</v>
      </c>
      <c r="G1499" t="s">
        <v>29</v>
      </c>
      <c r="H1499">
        <v>60000012365311</v>
      </c>
      <c r="I1499" t="s">
        <v>3283</v>
      </c>
      <c r="J1499" t="s">
        <v>3284</v>
      </c>
      <c r="K1499" t="s">
        <v>32</v>
      </c>
      <c r="L1499">
        <v>4</v>
      </c>
      <c r="M1499" t="s">
        <v>33</v>
      </c>
      <c r="N1499">
        <v>60000015461254</v>
      </c>
      <c r="O1499">
        <v>60000016462716</v>
      </c>
      <c r="P1499">
        <v>140215000000808</v>
      </c>
      <c r="R1499" t="s">
        <v>34</v>
      </c>
      <c r="S1499" t="s">
        <v>35</v>
      </c>
      <c r="T1499" t="s">
        <v>36</v>
      </c>
      <c r="W1499" t="s">
        <v>37</v>
      </c>
      <c r="AC1499" t="s">
        <v>3285</v>
      </c>
      <c r="AD1499" t="s">
        <v>1437</v>
      </c>
      <c r="AE1499" s="14" t="str">
        <f t="shared" si="1688"/>
        <v>#OPV DESTACAR BENEFÍCIOS DE KLT#OPV DESTAQUEI ARTIGO DR JOSÉ VIDAL</v>
      </c>
      <c r="AF1499" s="14" t="str">
        <f t="shared" si="1698"/>
        <v>#OPV DESTACAR BENEFÍCIOS DE KLT#OPV DESTAQUEI ARTIGO DR JOSÉ VIDAL</v>
      </c>
      <c r="AG1499" s="14">
        <f t="shared" si="1699"/>
        <v>1</v>
      </c>
      <c r="AH1499" s="14">
        <f t="shared" ref="AH1499:AL1499" si="1716">IFERROR(FIND("#",$AF1499,AG1499+1),LEN($AF1499)+1)</f>
        <v>32</v>
      </c>
      <c r="AI1499" s="14">
        <f t="shared" si="1716"/>
        <v>67</v>
      </c>
      <c r="AJ1499" s="14">
        <f t="shared" si="1716"/>
        <v>67</v>
      </c>
      <c r="AK1499" s="14">
        <f t="shared" si="1716"/>
        <v>67</v>
      </c>
      <c r="AL1499" s="14">
        <f t="shared" si="1716"/>
        <v>67</v>
      </c>
      <c r="AM1499" s="14" t="str">
        <f t="shared" si="1647"/>
        <v>#OPV DESTACAR BENEFÍCIOS DE KLT#</v>
      </c>
      <c r="AN1499" s="14" t="str">
        <f t="shared" si="1648"/>
        <v>#OPV DESTAQUEI ARTIGO DR JOSÉ VIDAL</v>
      </c>
      <c r="AO1499" s="14" t="str">
        <f t="shared" si="1649"/>
        <v/>
      </c>
      <c r="AP1499" s="14" t="str">
        <f t="shared" si="1650"/>
        <v/>
      </c>
      <c r="AQ1499" s="14" t="str">
        <f t="shared" si="1651"/>
        <v/>
      </c>
      <c r="AR1499" s="14" t="str">
        <f t="shared" si="1652"/>
        <v/>
      </c>
    </row>
    <row r="1500" spans="1:44" x14ac:dyDescent="0.25">
      <c r="A1500">
        <v>1</v>
      </c>
      <c r="B1500" t="s">
        <v>28</v>
      </c>
      <c r="C1500">
        <v>393102</v>
      </c>
      <c r="D1500" s="40">
        <v>41393.375</v>
      </c>
      <c r="E1500" s="40">
        <v>41394.708333333299</v>
      </c>
      <c r="F1500" s="40">
        <v>41394.6743055556</v>
      </c>
      <c r="G1500" t="s">
        <v>29</v>
      </c>
      <c r="H1500">
        <v>60000012355611</v>
      </c>
      <c r="I1500" t="s">
        <v>3286</v>
      </c>
      <c r="J1500" t="s">
        <v>3287</v>
      </c>
      <c r="K1500" t="s">
        <v>32</v>
      </c>
      <c r="L1500">
        <v>4</v>
      </c>
      <c r="M1500" t="s">
        <v>33</v>
      </c>
      <c r="N1500">
        <v>60000015461254</v>
      </c>
      <c r="O1500">
        <v>60000016462716</v>
      </c>
      <c r="P1500">
        <v>140215000000794</v>
      </c>
      <c r="R1500" t="s">
        <v>34</v>
      </c>
      <c r="S1500" t="s">
        <v>35</v>
      </c>
      <c r="T1500" t="s">
        <v>36</v>
      </c>
      <c r="W1500" t="s">
        <v>37</v>
      </c>
      <c r="AC1500" t="s">
        <v>3288</v>
      </c>
      <c r="AD1500" t="s">
        <v>1437</v>
      </c>
      <c r="AE1500" s="14" t="str">
        <f t="shared" si="1688"/>
        <v>#DESTACAR EFICACIA DE KLT#OPV DESTAQUEI ARTIGO DR JOSÉ VIDAL</v>
      </c>
      <c r="AF1500" s="14" t="str">
        <f t="shared" si="1698"/>
        <v>#DESTACAR EFICACIA DE KLT#OPV DESTAQUEI ARTIGO DR JOSÉ VIDAL</v>
      </c>
      <c r="AG1500" s="14">
        <f t="shared" si="1699"/>
        <v>1</v>
      </c>
      <c r="AH1500" s="14">
        <f t="shared" ref="AH1500:AL1500" si="1717">IFERROR(FIND("#",$AF1500,AG1500+1),LEN($AF1500)+1)</f>
        <v>26</v>
      </c>
      <c r="AI1500" s="14">
        <f t="shared" si="1717"/>
        <v>61</v>
      </c>
      <c r="AJ1500" s="14">
        <f t="shared" si="1717"/>
        <v>61</v>
      </c>
      <c r="AK1500" s="14">
        <f t="shared" si="1717"/>
        <v>61</v>
      </c>
      <c r="AL1500" s="14">
        <f t="shared" si="1717"/>
        <v>61</v>
      </c>
      <c r="AM1500" s="14" t="str">
        <f t="shared" si="1647"/>
        <v>#DESTACAR EFICACIA DE KLT#</v>
      </c>
      <c r="AN1500" s="14" t="str">
        <f t="shared" si="1648"/>
        <v>#OPV DESTAQUEI ARTIGO DR JOSÉ VIDAL</v>
      </c>
      <c r="AO1500" s="14" t="str">
        <f t="shared" si="1649"/>
        <v/>
      </c>
      <c r="AP1500" s="14" t="str">
        <f t="shared" si="1650"/>
        <v/>
      </c>
      <c r="AQ1500" s="14" t="str">
        <f t="shared" si="1651"/>
        <v/>
      </c>
      <c r="AR1500" s="14" t="str">
        <f t="shared" si="1652"/>
        <v/>
      </c>
    </row>
    <row r="1501" spans="1:44" x14ac:dyDescent="0.25">
      <c r="A1501">
        <v>1</v>
      </c>
      <c r="B1501" t="s">
        <v>28</v>
      </c>
      <c r="C1501">
        <v>393102</v>
      </c>
      <c r="D1501" s="40">
        <v>41393.354166666701</v>
      </c>
      <c r="E1501" s="40">
        <v>41394.709027777797</v>
      </c>
      <c r="F1501" s="40">
        <v>41394.6743055556</v>
      </c>
      <c r="G1501" t="s">
        <v>29</v>
      </c>
      <c r="H1501">
        <v>60000012357459</v>
      </c>
      <c r="I1501" t="s">
        <v>879</v>
      </c>
      <c r="J1501" t="s">
        <v>880</v>
      </c>
      <c r="K1501" t="s">
        <v>32</v>
      </c>
      <c r="L1501">
        <v>4</v>
      </c>
      <c r="M1501" t="s">
        <v>33</v>
      </c>
      <c r="N1501">
        <v>60000015461254</v>
      </c>
      <c r="O1501">
        <v>60000016462716</v>
      </c>
      <c r="P1501">
        <v>140215000000801</v>
      </c>
      <c r="R1501" t="s">
        <v>34</v>
      </c>
      <c r="S1501" t="s">
        <v>35</v>
      </c>
      <c r="T1501" t="s">
        <v>36</v>
      </c>
      <c r="W1501" t="s">
        <v>37</v>
      </c>
      <c r="AC1501" t="s">
        <v>3289</v>
      </c>
      <c r="AD1501" t="s">
        <v>1437</v>
      </c>
      <c r="AE1501" s="14" t="str">
        <f t="shared" si="1688"/>
        <v>Destacar eficacia de KLT#OPV DESTAQUEI EFICACIA DE KLT</v>
      </c>
      <c r="AF1501" s="14" t="str">
        <f t="shared" si="1698"/>
        <v>Destacar eficacia de KLT#OPV DESTAQUEI EFICACIA DE KLT</v>
      </c>
      <c r="AG1501" s="14">
        <f t="shared" si="1699"/>
        <v>25</v>
      </c>
      <c r="AH1501" s="14">
        <f t="shared" ref="AH1501:AL1501" si="1718">IFERROR(FIND("#",$AF1501,AG1501+1),LEN($AF1501)+1)</f>
        <v>55</v>
      </c>
      <c r="AI1501" s="14">
        <f t="shared" si="1718"/>
        <v>55</v>
      </c>
      <c r="AJ1501" s="14">
        <f t="shared" si="1718"/>
        <v>55</v>
      </c>
      <c r="AK1501" s="14">
        <f t="shared" si="1718"/>
        <v>55</v>
      </c>
      <c r="AL1501" s="14">
        <f t="shared" si="1718"/>
        <v>55</v>
      </c>
      <c r="AM1501" s="14" t="str">
        <f t="shared" si="1647"/>
        <v>#OPV DESTAQUEI EFICACIA DE KLT</v>
      </c>
      <c r="AN1501" s="14" t="str">
        <f t="shared" si="1648"/>
        <v/>
      </c>
      <c r="AO1501" s="14" t="str">
        <f t="shared" si="1649"/>
        <v/>
      </c>
      <c r="AP1501" s="14" t="str">
        <f t="shared" si="1650"/>
        <v/>
      </c>
      <c r="AQ1501" s="14" t="str">
        <f t="shared" si="1651"/>
        <v/>
      </c>
      <c r="AR1501" s="14" t="str">
        <f t="shared" si="1652"/>
        <v/>
      </c>
    </row>
    <row r="1502" spans="1:44" x14ac:dyDescent="0.25">
      <c r="A1502">
        <v>1</v>
      </c>
      <c r="B1502" t="s">
        <v>28</v>
      </c>
      <c r="C1502">
        <v>393102</v>
      </c>
      <c r="D1502" s="40">
        <v>41390.666666666701</v>
      </c>
      <c r="E1502" s="40">
        <v>41390.840277777803</v>
      </c>
      <c r="F1502" s="40">
        <v>41390.806250000001</v>
      </c>
      <c r="G1502" t="s">
        <v>29</v>
      </c>
      <c r="H1502">
        <v>60000012388035</v>
      </c>
      <c r="I1502" t="s">
        <v>3290</v>
      </c>
      <c r="J1502" t="s">
        <v>3291</v>
      </c>
      <c r="K1502" t="s">
        <v>32</v>
      </c>
      <c r="L1502">
        <v>4</v>
      </c>
      <c r="M1502" t="s">
        <v>33</v>
      </c>
      <c r="N1502">
        <v>60000015461254</v>
      </c>
      <c r="O1502">
        <v>60000016462716</v>
      </c>
      <c r="P1502">
        <v>140215000000759</v>
      </c>
      <c r="R1502" t="s">
        <v>34</v>
      </c>
      <c r="S1502" t="s">
        <v>35</v>
      </c>
      <c r="T1502" t="s">
        <v>36</v>
      </c>
      <c r="W1502" t="s">
        <v>37</v>
      </c>
      <c r="AC1502" t="s">
        <v>3261</v>
      </c>
      <c r="AD1502" t="s">
        <v>1437</v>
      </c>
      <c r="AE1502" s="14" t="str">
        <f t="shared" si="1688"/>
        <v>#OPV DESTAQUEI EFICACIA DE KLT</v>
      </c>
      <c r="AF1502" s="14" t="str">
        <f t="shared" si="1698"/>
        <v>#OPV DESTAQUEI EFICACIA DE KLT</v>
      </c>
      <c r="AG1502" s="14">
        <f t="shared" si="1699"/>
        <v>1</v>
      </c>
      <c r="AH1502" s="14">
        <f t="shared" ref="AH1502:AL1502" si="1719">IFERROR(FIND("#",$AF1502,AG1502+1),LEN($AF1502)+1)</f>
        <v>31</v>
      </c>
      <c r="AI1502" s="14">
        <f t="shared" si="1719"/>
        <v>31</v>
      </c>
      <c r="AJ1502" s="14">
        <f t="shared" si="1719"/>
        <v>31</v>
      </c>
      <c r="AK1502" s="14">
        <f t="shared" si="1719"/>
        <v>31</v>
      </c>
      <c r="AL1502" s="14">
        <f t="shared" si="1719"/>
        <v>31</v>
      </c>
      <c r="AM1502" s="14" t="str">
        <f t="shared" ref="AM1502:AM1565" si="1720">MID($AF1502,AG1502,IF(AG1502=1,AH1502,(AH1502-AG1502)))</f>
        <v>#OPV DESTAQUEI EFICACIA DE KLT</v>
      </c>
      <c r="AN1502" s="14" t="str">
        <f t="shared" ref="AN1502:AN1565" si="1721">IF(AH1502=AI1502,"",MID($AF1502,AH1502,AI1502-AH1502))</f>
        <v/>
      </c>
      <c r="AO1502" s="14" t="str">
        <f t="shared" ref="AO1502:AO1565" si="1722">IF(AI1502=AJ1502,"",MID($AF1502,AI1502,AJ1502-AI1502))</f>
        <v/>
      </c>
      <c r="AP1502" s="14" t="str">
        <f t="shared" ref="AP1502:AP1565" si="1723">IF(AJ1502=AK1502,"",MID($AF1502,AJ1502,AK1502-AJ1502))</f>
        <v/>
      </c>
      <c r="AQ1502" s="14" t="str">
        <f t="shared" ref="AQ1502:AQ1565" si="1724">IF(AK1502=AL1502,"",MID($AF1502,AK1502,AL1502-AK1502))</f>
        <v/>
      </c>
      <c r="AR1502" s="14" t="str">
        <f t="shared" ref="AR1502:AR1565" si="1725">IF(AL1502=AK1502,"",MID($AF1502,AL1502,LEN(AF1502)-AL1502))</f>
        <v/>
      </c>
    </row>
    <row r="1503" spans="1:44" x14ac:dyDescent="0.25">
      <c r="A1503">
        <v>1</v>
      </c>
      <c r="B1503" t="s">
        <v>28</v>
      </c>
      <c r="C1503">
        <v>393102</v>
      </c>
      <c r="D1503" s="40">
        <v>41390.645833333299</v>
      </c>
      <c r="E1503" s="40">
        <v>41390.841666666704</v>
      </c>
      <c r="F1503" s="40">
        <v>41390.806250000001</v>
      </c>
      <c r="G1503" t="s">
        <v>29</v>
      </c>
      <c r="H1503">
        <v>60000012307779</v>
      </c>
      <c r="I1503" t="s">
        <v>3253</v>
      </c>
      <c r="J1503" t="s">
        <v>3254</v>
      </c>
      <c r="K1503" t="s">
        <v>32</v>
      </c>
      <c r="L1503">
        <v>6</v>
      </c>
      <c r="M1503" t="s">
        <v>33</v>
      </c>
      <c r="N1503">
        <v>60000015461254</v>
      </c>
      <c r="O1503">
        <v>60000016462716</v>
      </c>
      <c r="P1503">
        <v>140215000000766</v>
      </c>
      <c r="R1503" t="s">
        <v>34</v>
      </c>
      <c r="S1503" t="s">
        <v>35</v>
      </c>
      <c r="T1503" t="s">
        <v>36</v>
      </c>
      <c r="W1503" t="s">
        <v>37</v>
      </c>
      <c r="AC1503" t="s">
        <v>3292</v>
      </c>
      <c r="AD1503" t="s">
        <v>1437</v>
      </c>
      <c r="AE1503" s="14" t="str">
        <f t="shared" si="1688"/>
        <v>#opv destaquei eficacia de KLT</v>
      </c>
      <c r="AF1503" s="14" t="str">
        <f t="shared" si="1698"/>
        <v>#opv destaquei eficacia de KLT</v>
      </c>
      <c r="AG1503" s="14">
        <f t="shared" si="1699"/>
        <v>1</v>
      </c>
      <c r="AH1503" s="14">
        <f t="shared" ref="AH1503:AL1503" si="1726">IFERROR(FIND("#",$AF1503,AG1503+1),LEN($AF1503)+1)</f>
        <v>31</v>
      </c>
      <c r="AI1503" s="14">
        <f t="shared" si="1726"/>
        <v>31</v>
      </c>
      <c r="AJ1503" s="14">
        <f t="shared" si="1726"/>
        <v>31</v>
      </c>
      <c r="AK1503" s="14">
        <f t="shared" si="1726"/>
        <v>31</v>
      </c>
      <c r="AL1503" s="14">
        <f t="shared" si="1726"/>
        <v>31</v>
      </c>
      <c r="AM1503" s="14" t="str">
        <f t="shared" si="1720"/>
        <v>#opv destaquei eficacia de KLT</v>
      </c>
      <c r="AN1503" s="14" t="str">
        <f t="shared" si="1721"/>
        <v/>
      </c>
      <c r="AO1503" s="14" t="str">
        <f t="shared" si="1722"/>
        <v/>
      </c>
      <c r="AP1503" s="14" t="str">
        <f t="shared" si="1723"/>
        <v/>
      </c>
      <c r="AQ1503" s="14" t="str">
        <f t="shared" si="1724"/>
        <v/>
      </c>
      <c r="AR1503" s="14" t="str">
        <f t="shared" si="1725"/>
        <v/>
      </c>
    </row>
    <row r="1504" spans="1:44" x14ac:dyDescent="0.25">
      <c r="A1504">
        <v>1</v>
      </c>
      <c r="B1504" t="s">
        <v>28</v>
      </c>
      <c r="C1504">
        <v>393102</v>
      </c>
      <c r="D1504" s="40">
        <v>41390.583333333299</v>
      </c>
      <c r="E1504" s="40">
        <v>41390.816666666702</v>
      </c>
      <c r="F1504" s="40">
        <v>41390.785416666702</v>
      </c>
      <c r="G1504" t="s">
        <v>29</v>
      </c>
      <c r="H1504">
        <v>60000012522363</v>
      </c>
      <c r="I1504" t="s">
        <v>3250</v>
      </c>
      <c r="J1504" t="s">
        <v>3251</v>
      </c>
      <c r="K1504" t="s">
        <v>32</v>
      </c>
      <c r="L1504">
        <v>6</v>
      </c>
      <c r="M1504" t="s">
        <v>33</v>
      </c>
      <c r="N1504">
        <v>60000015461254</v>
      </c>
      <c r="O1504">
        <v>60000016462716</v>
      </c>
      <c r="P1504">
        <v>140215000000689</v>
      </c>
      <c r="R1504" t="s">
        <v>34</v>
      </c>
      <c r="S1504" t="s">
        <v>35</v>
      </c>
      <c r="T1504" t="s">
        <v>36</v>
      </c>
      <c r="W1504" t="s">
        <v>37</v>
      </c>
      <c r="AC1504" t="s">
        <v>3293</v>
      </c>
      <c r="AD1504" t="s">
        <v>1437</v>
      </c>
      <c r="AE1504" s="14" t="str">
        <f t="shared" si="1688"/>
        <v>#OPV DESTACAR BENEFÍCIOS DE KLT#OPV DESTAQUEI FLEXIBILIDADE POSOLOGICA DE KLT</v>
      </c>
      <c r="AF1504" s="14" t="str">
        <f t="shared" si="1698"/>
        <v>#OPV DESTACAR BENEFÍCIOS DE KLT#OPV DESTAQUEI FLEXIBILIDADE POSOLOGICA DE KLT</v>
      </c>
      <c r="AG1504" s="14">
        <f t="shared" si="1699"/>
        <v>1</v>
      </c>
      <c r="AH1504" s="14">
        <f t="shared" ref="AH1504:AL1504" si="1727">IFERROR(FIND("#",$AF1504,AG1504+1),LEN($AF1504)+1)</f>
        <v>32</v>
      </c>
      <c r="AI1504" s="14">
        <f t="shared" si="1727"/>
        <v>78</v>
      </c>
      <c r="AJ1504" s="14">
        <f t="shared" si="1727"/>
        <v>78</v>
      </c>
      <c r="AK1504" s="14">
        <f t="shared" si="1727"/>
        <v>78</v>
      </c>
      <c r="AL1504" s="14">
        <f t="shared" si="1727"/>
        <v>78</v>
      </c>
      <c r="AM1504" s="14" t="str">
        <f t="shared" si="1720"/>
        <v>#OPV DESTACAR BENEFÍCIOS DE KLT#</v>
      </c>
      <c r="AN1504" s="14" t="str">
        <f t="shared" si="1721"/>
        <v>#OPV DESTAQUEI FLEXIBILIDADE POSOLOGICA DE KLT</v>
      </c>
      <c r="AO1504" s="14" t="str">
        <f t="shared" si="1722"/>
        <v/>
      </c>
      <c r="AP1504" s="14" t="str">
        <f t="shared" si="1723"/>
        <v/>
      </c>
      <c r="AQ1504" s="14" t="str">
        <f t="shared" si="1724"/>
        <v/>
      </c>
      <c r="AR1504" s="14" t="str">
        <f t="shared" si="1725"/>
        <v/>
      </c>
    </row>
    <row r="1505" spans="1:44" x14ac:dyDescent="0.25">
      <c r="A1505">
        <v>1</v>
      </c>
      <c r="B1505" t="s">
        <v>28</v>
      </c>
      <c r="C1505">
        <v>393102</v>
      </c>
      <c r="D1505" s="40">
        <v>41390.520833333299</v>
      </c>
      <c r="E1505" s="40">
        <v>41390.829861111102</v>
      </c>
      <c r="F1505" s="40">
        <v>41390.795833333301</v>
      </c>
      <c r="G1505" t="s">
        <v>29</v>
      </c>
      <c r="H1505">
        <v>60000012400331</v>
      </c>
      <c r="I1505" t="s">
        <v>3294</v>
      </c>
      <c r="J1505" t="s">
        <v>3295</v>
      </c>
      <c r="K1505" t="s">
        <v>32</v>
      </c>
      <c r="L1505">
        <v>6</v>
      </c>
      <c r="M1505" t="s">
        <v>33</v>
      </c>
      <c r="N1505">
        <v>60000015461254</v>
      </c>
      <c r="O1505">
        <v>60000016462716</v>
      </c>
      <c r="P1505">
        <v>140215000000724</v>
      </c>
      <c r="R1505" t="s">
        <v>34</v>
      </c>
      <c r="S1505" t="s">
        <v>35</v>
      </c>
      <c r="T1505" t="s">
        <v>36</v>
      </c>
      <c r="W1505" t="s">
        <v>37</v>
      </c>
      <c r="AC1505" t="s">
        <v>3296</v>
      </c>
      <c r="AD1505" t="s">
        <v>1437</v>
      </c>
      <c r="AE1505" s="14" t="str">
        <f t="shared" si="1688"/>
        <v>##OPV DESTACAR FLEXIBILIDADE DE KLT#OPV DESTAQUEI ARTIGO SOBRE RIM E OSSO</v>
      </c>
      <c r="AF1505" s="14" t="str">
        <f t="shared" si="1698"/>
        <v>##OPV DESTACAR FLEXIBILIDADE DE KLT#OPV DESTAQUEI ARTIGO SOBRE RIM E OSSO</v>
      </c>
      <c r="AG1505" s="14">
        <f t="shared" si="1699"/>
        <v>1</v>
      </c>
      <c r="AH1505" s="14">
        <f t="shared" ref="AH1505:AL1505" si="1728">IFERROR(FIND("#",$AF1505,AG1505+1),LEN($AF1505)+1)</f>
        <v>2</v>
      </c>
      <c r="AI1505" s="14">
        <f t="shared" si="1728"/>
        <v>36</v>
      </c>
      <c r="AJ1505" s="14">
        <f t="shared" si="1728"/>
        <v>74</v>
      </c>
      <c r="AK1505" s="14">
        <f t="shared" si="1728"/>
        <v>74</v>
      </c>
      <c r="AL1505" s="14">
        <f t="shared" si="1728"/>
        <v>74</v>
      </c>
      <c r="AM1505" s="14" t="str">
        <f t="shared" si="1720"/>
        <v>##</v>
      </c>
      <c r="AN1505" s="14" t="str">
        <f t="shared" si="1721"/>
        <v>#OPV DESTACAR FLEXIBILIDADE DE KLT</v>
      </c>
      <c r="AO1505" s="14" t="str">
        <f t="shared" si="1722"/>
        <v>#OPV DESTAQUEI ARTIGO SOBRE RIM E OSSO</v>
      </c>
      <c r="AP1505" s="14" t="str">
        <f t="shared" si="1723"/>
        <v/>
      </c>
      <c r="AQ1505" s="14" t="str">
        <f t="shared" si="1724"/>
        <v/>
      </c>
      <c r="AR1505" s="14" t="str">
        <f t="shared" si="1725"/>
        <v/>
      </c>
    </row>
    <row r="1506" spans="1:44" x14ac:dyDescent="0.25">
      <c r="A1506">
        <v>1</v>
      </c>
      <c r="B1506" t="s">
        <v>28</v>
      </c>
      <c r="C1506">
        <v>393102</v>
      </c>
      <c r="D1506" s="40">
        <v>41390.5</v>
      </c>
      <c r="E1506" s="40">
        <v>41390.827777777798</v>
      </c>
      <c r="F1506" s="40">
        <v>41390.795833333301</v>
      </c>
      <c r="G1506" t="s">
        <v>29</v>
      </c>
      <c r="H1506">
        <v>60000012372603</v>
      </c>
      <c r="I1506" t="s">
        <v>3297</v>
      </c>
      <c r="J1506" t="s">
        <v>3298</v>
      </c>
      <c r="K1506" t="s">
        <v>32</v>
      </c>
      <c r="L1506">
        <v>6</v>
      </c>
      <c r="M1506" t="s">
        <v>33</v>
      </c>
      <c r="N1506">
        <v>60000015461254</v>
      </c>
      <c r="O1506">
        <v>60000016462716</v>
      </c>
      <c r="P1506">
        <v>140215000000710</v>
      </c>
      <c r="R1506" t="s">
        <v>34</v>
      </c>
      <c r="S1506" t="s">
        <v>35</v>
      </c>
      <c r="T1506" t="s">
        <v>36</v>
      </c>
      <c r="W1506" t="s">
        <v>37</v>
      </c>
      <c r="AC1506" t="s">
        <v>3299</v>
      </c>
      <c r="AD1506" t="s">
        <v>1437</v>
      </c>
      <c r="AE1506" s="14" t="str">
        <f t="shared" si="1688"/>
        <v>#OPV REFORÇAR BENEFÍCIOS DE KLT #OPV DESTAQUEI EFICACIA DE KLT</v>
      </c>
      <c r="AF1506" s="14" t="str">
        <f t="shared" si="1698"/>
        <v>#OPV REFORÇAR BENEFÍCIOS DE KLT #OPV DESTAQUEI EFICACIA DE KLT</v>
      </c>
      <c r="AG1506" s="14">
        <f t="shared" si="1699"/>
        <v>1</v>
      </c>
      <c r="AH1506" s="14">
        <f t="shared" ref="AH1506:AL1506" si="1729">IFERROR(FIND("#",$AF1506,AG1506+1),LEN($AF1506)+1)</f>
        <v>33</v>
      </c>
      <c r="AI1506" s="14">
        <f t="shared" si="1729"/>
        <v>63</v>
      </c>
      <c r="AJ1506" s="14">
        <f t="shared" si="1729"/>
        <v>63</v>
      </c>
      <c r="AK1506" s="14">
        <f t="shared" si="1729"/>
        <v>63</v>
      </c>
      <c r="AL1506" s="14">
        <f t="shared" si="1729"/>
        <v>63</v>
      </c>
      <c r="AM1506" s="14" t="str">
        <f t="shared" si="1720"/>
        <v>#OPV REFORÇAR BENEFÍCIOS DE KLT #</v>
      </c>
      <c r="AN1506" s="14" t="str">
        <f t="shared" si="1721"/>
        <v>#OPV DESTAQUEI EFICACIA DE KLT</v>
      </c>
      <c r="AO1506" s="14" t="str">
        <f t="shared" si="1722"/>
        <v/>
      </c>
      <c r="AP1506" s="14" t="str">
        <f t="shared" si="1723"/>
        <v/>
      </c>
      <c r="AQ1506" s="14" t="str">
        <f t="shared" si="1724"/>
        <v/>
      </c>
      <c r="AR1506" s="14" t="str">
        <f t="shared" si="1725"/>
        <v/>
      </c>
    </row>
    <row r="1507" spans="1:44" x14ac:dyDescent="0.25">
      <c r="A1507">
        <v>1</v>
      </c>
      <c r="B1507" t="s">
        <v>28</v>
      </c>
      <c r="C1507">
        <v>393102</v>
      </c>
      <c r="D1507" s="40">
        <v>41390.458333333299</v>
      </c>
      <c r="E1507" s="40">
        <v>41390.831250000003</v>
      </c>
      <c r="F1507" s="40">
        <v>41390.795833333301</v>
      </c>
      <c r="G1507" t="s">
        <v>29</v>
      </c>
      <c r="H1507">
        <v>60000012347279</v>
      </c>
      <c r="I1507" t="s">
        <v>3300</v>
      </c>
      <c r="J1507" t="s">
        <v>3301</v>
      </c>
      <c r="K1507" t="s">
        <v>41</v>
      </c>
      <c r="L1507">
        <v>6</v>
      </c>
      <c r="M1507" t="s">
        <v>33</v>
      </c>
      <c r="N1507">
        <v>60000015461254</v>
      </c>
      <c r="O1507">
        <v>60000016462716</v>
      </c>
      <c r="P1507">
        <v>140215000000731</v>
      </c>
      <c r="R1507" t="s">
        <v>34</v>
      </c>
      <c r="S1507" t="s">
        <v>35</v>
      </c>
      <c r="T1507" t="s">
        <v>36</v>
      </c>
      <c r="W1507" t="s">
        <v>37</v>
      </c>
      <c r="AC1507" t="s">
        <v>3261</v>
      </c>
      <c r="AD1507" t="s">
        <v>1437</v>
      </c>
      <c r="AE1507" s="14" t="str">
        <f t="shared" si="1688"/>
        <v>#OPV DESTAQUEI EFICACIA DE KLT</v>
      </c>
      <c r="AF1507" s="14" t="str">
        <f t="shared" si="1698"/>
        <v>#OPV DESTAQUEI EFICACIA DE KLT</v>
      </c>
      <c r="AG1507" s="14">
        <f t="shared" si="1699"/>
        <v>1</v>
      </c>
      <c r="AH1507" s="14">
        <f t="shared" ref="AH1507:AL1507" si="1730">IFERROR(FIND("#",$AF1507,AG1507+1),LEN($AF1507)+1)</f>
        <v>31</v>
      </c>
      <c r="AI1507" s="14">
        <f t="shared" si="1730"/>
        <v>31</v>
      </c>
      <c r="AJ1507" s="14">
        <f t="shared" si="1730"/>
        <v>31</v>
      </c>
      <c r="AK1507" s="14">
        <f t="shared" si="1730"/>
        <v>31</v>
      </c>
      <c r="AL1507" s="14">
        <f t="shared" si="1730"/>
        <v>31</v>
      </c>
      <c r="AM1507" s="14" t="str">
        <f t="shared" si="1720"/>
        <v>#OPV DESTAQUEI EFICACIA DE KLT</v>
      </c>
      <c r="AN1507" s="14" t="str">
        <f t="shared" si="1721"/>
        <v/>
      </c>
      <c r="AO1507" s="14" t="str">
        <f t="shared" si="1722"/>
        <v/>
      </c>
      <c r="AP1507" s="14" t="str">
        <f t="shared" si="1723"/>
        <v/>
      </c>
      <c r="AQ1507" s="14" t="str">
        <f t="shared" si="1724"/>
        <v/>
      </c>
      <c r="AR1507" s="14" t="str">
        <f t="shared" si="1725"/>
        <v/>
      </c>
    </row>
    <row r="1508" spans="1:44" x14ac:dyDescent="0.25">
      <c r="A1508">
        <v>1</v>
      </c>
      <c r="B1508" t="s">
        <v>28</v>
      </c>
      <c r="C1508">
        <v>393102</v>
      </c>
      <c r="D1508" s="40">
        <v>41390.458333333299</v>
      </c>
      <c r="E1508" s="40">
        <v>41390.831250000003</v>
      </c>
      <c r="F1508" s="40">
        <v>41390.795833333301</v>
      </c>
      <c r="G1508" t="s">
        <v>29</v>
      </c>
      <c r="H1508">
        <v>60000012347279</v>
      </c>
      <c r="I1508" t="s">
        <v>3300</v>
      </c>
      <c r="J1508" t="s">
        <v>3301</v>
      </c>
      <c r="K1508" t="s">
        <v>41</v>
      </c>
      <c r="L1508">
        <v>6</v>
      </c>
      <c r="M1508" t="s">
        <v>33</v>
      </c>
      <c r="N1508">
        <v>60000015461254</v>
      </c>
      <c r="O1508">
        <v>60000016462716</v>
      </c>
      <c r="P1508">
        <v>140215000000731</v>
      </c>
      <c r="R1508" t="s">
        <v>34</v>
      </c>
      <c r="S1508" t="s">
        <v>35</v>
      </c>
      <c r="T1508" t="s">
        <v>36</v>
      </c>
      <c r="W1508" t="s">
        <v>37</v>
      </c>
      <c r="AC1508" t="s">
        <v>3261</v>
      </c>
      <c r="AD1508" t="s">
        <v>1437</v>
      </c>
      <c r="AE1508" s="14" t="str">
        <f t="shared" si="1688"/>
        <v>#OPV DESTAQUEI EFICACIA DE KLT</v>
      </c>
      <c r="AF1508" s="14" t="str">
        <f t="shared" si="1698"/>
        <v>#OPV DESTAQUEI EFICACIA DE KLT</v>
      </c>
      <c r="AG1508" s="14">
        <f t="shared" si="1699"/>
        <v>1</v>
      </c>
      <c r="AH1508" s="14">
        <f t="shared" ref="AH1508:AL1508" si="1731">IFERROR(FIND("#",$AF1508,AG1508+1),LEN($AF1508)+1)</f>
        <v>31</v>
      </c>
      <c r="AI1508" s="14">
        <f t="shared" si="1731"/>
        <v>31</v>
      </c>
      <c r="AJ1508" s="14">
        <f t="shared" si="1731"/>
        <v>31</v>
      </c>
      <c r="AK1508" s="14">
        <f t="shared" si="1731"/>
        <v>31</v>
      </c>
      <c r="AL1508" s="14">
        <f t="shared" si="1731"/>
        <v>31</v>
      </c>
      <c r="AM1508" s="14" t="str">
        <f t="shared" si="1720"/>
        <v>#OPV DESTAQUEI EFICACIA DE KLT</v>
      </c>
      <c r="AN1508" s="14" t="str">
        <f t="shared" si="1721"/>
        <v/>
      </c>
      <c r="AO1508" s="14" t="str">
        <f t="shared" si="1722"/>
        <v/>
      </c>
      <c r="AP1508" s="14" t="str">
        <f t="shared" si="1723"/>
        <v/>
      </c>
      <c r="AQ1508" s="14" t="str">
        <f t="shared" si="1724"/>
        <v/>
      </c>
      <c r="AR1508" s="14" t="str">
        <f t="shared" si="1725"/>
        <v/>
      </c>
    </row>
    <row r="1509" spans="1:44" x14ac:dyDescent="0.25">
      <c r="A1509">
        <v>1</v>
      </c>
      <c r="B1509" t="s">
        <v>28</v>
      </c>
      <c r="C1509">
        <v>393102</v>
      </c>
      <c r="D1509" s="40">
        <v>41389.625</v>
      </c>
      <c r="E1509" s="40">
        <v>41390.842361111099</v>
      </c>
      <c r="F1509" s="40">
        <v>41390.806250000001</v>
      </c>
      <c r="G1509" t="s">
        <v>29</v>
      </c>
      <c r="H1509">
        <v>60000012465791</v>
      </c>
      <c r="I1509" t="s">
        <v>3302</v>
      </c>
      <c r="J1509" t="s">
        <v>3303</v>
      </c>
      <c r="K1509" t="s">
        <v>41</v>
      </c>
      <c r="L1509">
        <v>3</v>
      </c>
      <c r="M1509" t="s">
        <v>33</v>
      </c>
      <c r="N1509">
        <v>60000015461254</v>
      </c>
      <c r="O1509">
        <v>60000016462716</v>
      </c>
      <c r="P1509">
        <v>140215000000773</v>
      </c>
      <c r="R1509" t="s">
        <v>34</v>
      </c>
      <c r="S1509" t="s">
        <v>35</v>
      </c>
      <c r="T1509" t="s">
        <v>36</v>
      </c>
      <c r="W1509" t="s">
        <v>37</v>
      </c>
      <c r="AC1509" t="s">
        <v>3261</v>
      </c>
      <c r="AD1509" t="s">
        <v>1437</v>
      </c>
      <c r="AE1509" s="14" t="str">
        <f t="shared" si="1688"/>
        <v>#OPV DESTAQUEI EFICACIA DE KLT</v>
      </c>
      <c r="AF1509" s="14" t="str">
        <f t="shared" si="1698"/>
        <v>#OPV DESTAQUEI EFICACIA DE KLT</v>
      </c>
      <c r="AG1509" s="14">
        <f t="shared" si="1699"/>
        <v>1</v>
      </c>
      <c r="AH1509" s="14">
        <f t="shared" ref="AH1509:AL1509" si="1732">IFERROR(FIND("#",$AF1509,AG1509+1),LEN($AF1509)+1)</f>
        <v>31</v>
      </c>
      <c r="AI1509" s="14">
        <f t="shared" si="1732"/>
        <v>31</v>
      </c>
      <c r="AJ1509" s="14">
        <f t="shared" si="1732"/>
        <v>31</v>
      </c>
      <c r="AK1509" s="14">
        <f t="shared" si="1732"/>
        <v>31</v>
      </c>
      <c r="AL1509" s="14">
        <f t="shared" si="1732"/>
        <v>31</v>
      </c>
      <c r="AM1509" s="14" t="str">
        <f t="shared" si="1720"/>
        <v>#OPV DESTAQUEI EFICACIA DE KLT</v>
      </c>
      <c r="AN1509" s="14" t="str">
        <f t="shared" si="1721"/>
        <v/>
      </c>
      <c r="AO1509" s="14" t="str">
        <f t="shared" si="1722"/>
        <v/>
      </c>
      <c r="AP1509" s="14" t="str">
        <f t="shared" si="1723"/>
        <v/>
      </c>
      <c r="AQ1509" s="14" t="str">
        <f t="shared" si="1724"/>
        <v/>
      </c>
      <c r="AR1509" s="14" t="str">
        <f t="shared" si="1725"/>
        <v/>
      </c>
    </row>
    <row r="1510" spans="1:44" x14ac:dyDescent="0.25">
      <c r="A1510">
        <v>1</v>
      </c>
      <c r="B1510" t="s">
        <v>28</v>
      </c>
      <c r="C1510">
        <v>393102</v>
      </c>
      <c r="D1510" s="40">
        <v>41389.604166666701</v>
      </c>
      <c r="E1510" s="40">
        <v>41390.850694444402</v>
      </c>
      <c r="F1510" s="40">
        <v>41390.811111111099</v>
      </c>
      <c r="G1510" t="s">
        <v>29</v>
      </c>
      <c r="H1510">
        <v>60000012478095</v>
      </c>
      <c r="I1510" t="s">
        <v>3304</v>
      </c>
      <c r="J1510" t="s">
        <v>3305</v>
      </c>
      <c r="K1510" t="s">
        <v>41</v>
      </c>
      <c r="L1510">
        <v>3</v>
      </c>
      <c r="M1510" t="s">
        <v>33</v>
      </c>
      <c r="N1510">
        <v>60000015461254</v>
      </c>
      <c r="O1510">
        <v>60000016462716</v>
      </c>
      <c r="P1510">
        <v>140215000000787</v>
      </c>
      <c r="R1510" t="s">
        <v>34</v>
      </c>
      <c r="S1510" t="s">
        <v>35</v>
      </c>
      <c r="T1510" t="s">
        <v>36</v>
      </c>
      <c r="W1510" t="s">
        <v>37</v>
      </c>
      <c r="AC1510" t="s">
        <v>3306</v>
      </c>
      <c r="AD1510" t="s">
        <v>1437</v>
      </c>
      <c r="AE1510" s="14" t="str">
        <f t="shared" si="1688"/>
        <v>#OPV DESTAQUEI FLEXIBILIDADE POSOLOGICA DE KLT</v>
      </c>
      <c r="AF1510" s="14" t="str">
        <f t="shared" si="1698"/>
        <v>#OPV DESTAQUEI FLEXIBILIDADE POSOLOGICA DE KLT</v>
      </c>
      <c r="AG1510" s="14">
        <f t="shared" si="1699"/>
        <v>1</v>
      </c>
      <c r="AH1510" s="14">
        <f t="shared" ref="AH1510:AL1510" si="1733">IFERROR(FIND("#",$AF1510,AG1510+1),LEN($AF1510)+1)</f>
        <v>47</v>
      </c>
      <c r="AI1510" s="14">
        <f t="shared" si="1733"/>
        <v>47</v>
      </c>
      <c r="AJ1510" s="14">
        <f t="shared" si="1733"/>
        <v>47</v>
      </c>
      <c r="AK1510" s="14">
        <f t="shared" si="1733"/>
        <v>47</v>
      </c>
      <c r="AL1510" s="14">
        <f t="shared" si="1733"/>
        <v>47</v>
      </c>
      <c r="AM1510" s="14" t="str">
        <f t="shared" si="1720"/>
        <v>#OPV DESTAQUEI FLEXIBILIDADE POSOLOGICA DE KLT</v>
      </c>
      <c r="AN1510" s="14" t="str">
        <f t="shared" si="1721"/>
        <v/>
      </c>
      <c r="AO1510" s="14" t="str">
        <f t="shared" si="1722"/>
        <v/>
      </c>
      <c r="AP1510" s="14" t="str">
        <f t="shared" si="1723"/>
        <v/>
      </c>
      <c r="AQ1510" s="14" t="str">
        <f t="shared" si="1724"/>
        <v/>
      </c>
      <c r="AR1510" s="14" t="str">
        <f t="shared" si="1725"/>
        <v/>
      </c>
    </row>
    <row r="1511" spans="1:44" x14ac:dyDescent="0.25">
      <c r="A1511">
        <v>1</v>
      </c>
      <c r="B1511" t="s">
        <v>28</v>
      </c>
      <c r="C1511">
        <v>393102</v>
      </c>
      <c r="D1511" s="40">
        <v>41389.5</v>
      </c>
      <c r="E1511" s="40">
        <v>41390.846527777801</v>
      </c>
      <c r="F1511" s="40">
        <v>41390.806250000001</v>
      </c>
      <c r="G1511" t="s">
        <v>29</v>
      </c>
      <c r="H1511">
        <v>60000017963340</v>
      </c>
      <c r="I1511" t="s">
        <v>3307</v>
      </c>
      <c r="J1511" t="s">
        <v>3308</v>
      </c>
      <c r="K1511" t="s">
        <v>41</v>
      </c>
      <c r="L1511">
        <v>3</v>
      </c>
      <c r="M1511" t="s">
        <v>33</v>
      </c>
      <c r="N1511">
        <v>60000015461254</v>
      </c>
      <c r="O1511">
        <v>60000016462716</v>
      </c>
      <c r="P1511">
        <v>140215000000780</v>
      </c>
      <c r="R1511" t="s">
        <v>34</v>
      </c>
      <c r="S1511" t="s">
        <v>35</v>
      </c>
      <c r="T1511" t="s">
        <v>36</v>
      </c>
      <c r="W1511" t="s">
        <v>37</v>
      </c>
      <c r="AC1511" t="s">
        <v>3279</v>
      </c>
      <c r="AD1511" t="s">
        <v>1437</v>
      </c>
      <c r="AE1511" s="14" t="str">
        <f t="shared" si="1688"/>
        <v>#OPV DESTAQUEI ARTIGO SOBRE RIM E OSSO</v>
      </c>
      <c r="AF1511" s="14" t="str">
        <f t="shared" si="1698"/>
        <v>#OPV DESTAQUEI ARTIGO SOBRE RIM E OSSO</v>
      </c>
      <c r="AG1511" s="14">
        <f t="shared" si="1699"/>
        <v>1</v>
      </c>
      <c r="AH1511" s="14">
        <f t="shared" ref="AH1511:AL1511" si="1734">IFERROR(FIND("#",$AF1511,AG1511+1),LEN($AF1511)+1)</f>
        <v>39</v>
      </c>
      <c r="AI1511" s="14">
        <f t="shared" si="1734"/>
        <v>39</v>
      </c>
      <c r="AJ1511" s="14">
        <f t="shared" si="1734"/>
        <v>39</v>
      </c>
      <c r="AK1511" s="14">
        <f t="shared" si="1734"/>
        <v>39</v>
      </c>
      <c r="AL1511" s="14">
        <f t="shared" si="1734"/>
        <v>39</v>
      </c>
      <c r="AM1511" s="14" t="str">
        <f t="shared" si="1720"/>
        <v>#OPV DESTAQUEI ARTIGO SOBRE RIM E OSSO</v>
      </c>
      <c r="AN1511" s="14" t="str">
        <f t="shared" si="1721"/>
        <v/>
      </c>
      <c r="AO1511" s="14" t="str">
        <f t="shared" si="1722"/>
        <v/>
      </c>
      <c r="AP1511" s="14" t="str">
        <f t="shared" si="1723"/>
        <v/>
      </c>
      <c r="AQ1511" s="14" t="str">
        <f t="shared" si="1724"/>
        <v/>
      </c>
      <c r="AR1511" s="14" t="str">
        <f t="shared" si="1725"/>
        <v/>
      </c>
    </row>
    <row r="1512" spans="1:44" x14ac:dyDescent="0.25">
      <c r="A1512">
        <v>1</v>
      </c>
      <c r="B1512" t="s">
        <v>28</v>
      </c>
      <c r="C1512">
        <v>393102</v>
      </c>
      <c r="D1512" s="40">
        <v>41389.479166666701</v>
      </c>
      <c r="E1512" s="40">
        <v>41390.838194444397</v>
      </c>
      <c r="F1512" s="40">
        <v>41390.806250000001</v>
      </c>
      <c r="G1512" t="s">
        <v>29</v>
      </c>
      <c r="H1512">
        <v>60000012522091</v>
      </c>
      <c r="I1512" t="s">
        <v>3309</v>
      </c>
      <c r="J1512" t="s">
        <v>3310</v>
      </c>
      <c r="K1512" t="s">
        <v>32</v>
      </c>
      <c r="L1512">
        <v>3</v>
      </c>
      <c r="M1512" t="s">
        <v>33</v>
      </c>
      <c r="N1512">
        <v>60000015461254</v>
      </c>
      <c r="O1512">
        <v>60000016462716</v>
      </c>
      <c r="P1512">
        <v>140215000000752</v>
      </c>
      <c r="R1512" t="s">
        <v>34</v>
      </c>
      <c r="S1512" t="s">
        <v>35</v>
      </c>
      <c r="T1512" t="s">
        <v>36</v>
      </c>
      <c r="W1512" t="s">
        <v>37</v>
      </c>
      <c r="AC1512" t="s">
        <v>3276</v>
      </c>
      <c r="AD1512" t="s">
        <v>1437</v>
      </c>
      <c r="AE1512" s="14" t="str">
        <f t="shared" si="1688"/>
        <v>#OPV DESTAQUEI ARTIGO SOBRE SNC</v>
      </c>
      <c r="AF1512" s="14" t="str">
        <f t="shared" si="1698"/>
        <v>#OPV DESTAQUEI ARTIGO SOBRE SNC</v>
      </c>
      <c r="AG1512" s="14">
        <f t="shared" si="1699"/>
        <v>1</v>
      </c>
      <c r="AH1512" s="14">
        <f t="shared" ref="AH1512:AL1512" si="1735">IFERROR(FIND("#",$AF1512,AG1512+1),LEN($AF1512)+1)</f>
        <v>32</v>
      </c>
      <c r="AI1512" s="14">
        <f t="shared" si="1735"/>
        <v>32</v>
      </c>
      <c r="AJ1512" s="14">
        <f t="shared" si="1735"/>
        <v>32</v>
      </c>
      <c r="AK1512" s="14">
        <f t="shared" si="1735"/>
        <v>32</v>
      </c>
      <c r="AL1512" s="14">
        <f t="shared" si="1735"/>
        <v>32</v>
      </c>
      <c r="AM1512" s="14" t="str">
        <f t="shared" si="1720"/>
        <v>#OPV DESTAQUEI ARTIGO SOBRE SNC</v>
      </c>
      <c r="AN1512" s="14" t="str">
        <f t="shared" si="1721"/>
        <v/>
      </c>
      <c r="AO1512" s="14" t="str">
        <f t="shared" si="1722"/>
        <v/>
      </c>
      <c r="AP1512" s="14" t="str">
        <f t="shared" si="1723"/>
        <v/>
      </c>
      <c r="AQ1512" s="14" t="str">
        <f t="shared" si="1724"/>
        <v/>
      </c>
      <c r="AR1512" s="14" t="str">
        <f t="shared" si="1725"/>
        <v/>
      </c>
    </row>
    <row r="1513" spans="1:44" x14ac:dyDescent="0.25">
      <c r="A1513">
        <v>1</v>
      </c>
      <c r="B1513" t="s">
        <v>28</v>
      </c>
      <c r="C1513">
        <v>393102</v>
      </c>
      <c r="D1513" s="40">
        <v>41389.4375</v>
      </c>
      <c r="E1513" s="40">
        <v>41390.8347222222</v>
      </c>
      <c r="F1513" s="40">
        <v>41390.795833333301</v>
      </c>
      <c r="G1513" t="s">
        <v>29</v>
      </c>
      <c r="H1513">
        <v>60000012451799</v>
      </c>
      <c r="I1513" t="s">
        <v>3311</v>
      </c>
      <c r="J1513" t="s">
        <v>3312</v>
      </c>
      <c r="K1513" t="s">
        <v>41</v>
      </c>
      <c r="L1513">
        <v>3</v>
      </c>
      <c r="M1513" t="s">
        <v>33</v>
      </c>
      <c r="N1513">
        <v>60000015461254</v>
      </c>
      <c r="O1513">
        <v>60000016462716</v>
      </c>
      <c r="P1513">
        <v>140215000000745</v>
      </c>
      <c r="R1513" t="s">
        <v>34</v>
      </c>
      <c r="S1513" t="s">
        <v>35</v>
      </c>
      <c r="T1513" t="s">
        <v>36</v>
      </c>
      <c r="W1513" t="s">
        <v>37</v>
      </c>
      <c r="AC1513" t="s">
        <v>3313</v>
      </c>
      <c r="AD1513" t="s">
        <v>1437</v>
      </c>
      <c r="AE1513" s="14" t="str">
        <f t="shared" si="1688"/>
        <v>#OPV DESTAQUEI O ARTIGO SOBRE RIM E OSSO</v>
      </c>
      <c r="AF1513" s="14" t="str">
        <f t="shared" si="1698"/>
        <v>#OPV DESTAQUEI O ARTIGO SOBRE RIM E OSSO</v>
      </c>
      <c r="AG1513" s="14">
        <f t="shared" si="1699"/>
        <v>1</v>
      </c>
      <c r="AH1513" s="14">
        <f t="shared" ref="AH1513:AL1513" si="1736">IFERROR(FIND("#",$AF1513,AG1513+1),LEN($AF1513)+1)</f>
        <v>41</v>
      </c>
      <c r="AI1513" s="14">
        <f t="shared" si="1736"/>
        <v>41</v>
      </c>
      <c r="AJ1513" s="14">
        <f t="shared" si="1736"/>
        <v>41</v>
      </c>
      <c r="AK1513" s="14">
        <f t="shared" si="1736"/>
        <v>41</v>
      </c>
      <c r="AL1513" s="14">
        <f t="shared" si="1736"/>
        <v>41</v>
      </c>
      <c r="AM1513" s="14" t="str">
        <f t="shared" si="1720"/>
        <v>#OPV DESTAQUEI O ARTIGO SOBRE RIM E OSSO</v>
      </c>
      <c r="AN1513" s="14" t="str">
        <f t="shared" si="1721"/>
        <v/>
      </c>
      <c r="AO1513" s="14" t="str">
        <f t="shared" si="1722"/>
        <v/>
      </c>
      <c r="AP1513" s="14" t="str">
        <f t="shared" si="1723"/>
        <v/>
      </c>
      <c r="AQ1513" s="14" t="str">
        <f t="shared" si="1724"/>
        <v/>
      </c>
      <c r="AR1513" s="14" t="str">
        <f t="shared" si="1725"/>
        <v/>
      </c>
    </row>
    <row r="1514" spans="1:44" x14ac:dyDescent="0.25">
      <c r="A1514">
        <v>1</v>
      </c>
      <c r="B1514" t="s">
        <v>28</v>
      </c>
      <c r="C1514">
        <v>393102</v>
      </c>
      <c r="D1514" s="40">
        <v>41389.416666666701</v>
      </c>
      <c r="E1514" s="40">
        <v>41390.833333333299</v>
      </c>
      <c r="F1514" s="40">
        <v>41390.795833333301</v>
      </c>
      <c r="G1514" t="s">
        <v>29</v>
      </c>
      <c r="H1514">
        <v>60000012584955</v>
      </c>
      <c r="I1514" t="s">
        <v>3262</v>
      </c>
      <c r="J1514" t="s">
        <v>3263</v>
      </c>
      <c r="K1514" t="s">
        <v>41</v>
      </c>
      <c r="L1514">
        <v>4</v>
      </c>
      <c r="M1514" t="s">
        <v>33</v>
      </c>
      <c r="N1514">
        <v>60000015461254</v>
      </c>
      <c r="O1514">
        <v>60000016462716</v>
      </c>
      <c r="P1514">
        <v>140215000000738</v>
      </c>
      <c r="R1514" t="s">
        <v>34</v>
      </c>
      <c r="S1514" t="s">
        <v>35</v>
      </c>
      <c r="T1514" t="s">
        <v>36</v>
      </c>
      <c r="W1514" t="s">
        <v>37</v>
      </c>
      <c r="AC1514" t="s">
        <v>3314</v>
      </c>
      <c r="AD1514" t="s">
        <v>1437</v>
      </c>
      <c r="AE1514" s="14" t="str">
        <f t="shared" si="1688"/>
        <v>#OPV DESTAQUEI FLEXIBILIDADE POSOLOGICA DE KLT,</v>
      </c>
      <c r="AF1514" s="14" t="str">
        <f t="shared" si="1698"/>
        <v>#OPV DESTAQUEI FLEXIBILIDADE POSOLOGICA DE KLT,</v>
      </c>
      <c r="AG1514" s="14">
        <f t="shared" si="1699"/>
        <v>1</v>
      </c>
      <c r="AH1514" s="14">
        <f t="shared" ref="AH1514:AL1514" si="1737">IFERROR(FIND("#",$AF1514,AG1514+1),LEN($AF1514)+1)</f>
        <v>48</v>
      </c>
      <c r="AI1514" s="14">
        <f t="shared" si="1737"/>
        <v>48</v>
      </c>
      <c r="AJ1514" s="14">
        <f t="shared" si="1737"/>
        <v>48</v>
      </c>
      <c r="AK1514" s="14">
        <f t="shared" si="1737"/>
        <v>48</v>
      </c>
      <c r="AL1514" s="14">
        <f t="shared" si="1737"/>
        <v>48</v>
      </c>
      <c r="AM1514" s="14" t="str">
        <f t="shared" si="1720"/>
        <v>#OPV DESTAQUEI FLEXIBILIDADE POSOLOGICA DE KLT,</v>
      </c>
      <c r="AN1514" s="14" t="str">
        <f t="shared" si="1721"/>
        <v/>
      </c>
      <c r="AO1514" s="14" t="str">
        <f t="shared" si="1722"/>
        <v/>
      </c>
      <c r="AP1514" s="14" t="str">
        <f t="shared" si="1723"/>
        <v/>
      </c>
      <c r="AQ1514" s="14" t="str">
        <f t="shared" si="1724"/>
        <v/>
      </c>
      <c r="AR1514" s="14" t="str">
        <f t="shared" si="1725"/>
        <v/>
      </c>
    </row>
    <row r="1515" spans="1:44" x14ac:dyDescent="0.25">
      <c r="A1515">
        <v>1</v>
      </c>
      <c r="B1515" t="s">
        <v>28</v>
      </c>
      <c r="C1515">
        <v>393102</v>
      </c>
      <c r="D1515" s="40">
        <v>41389.395833333299</v>
      </c>
      <c r="E1515" s="40">
        <v>41390.828472222202</v>
      </c>
      <c r="F1515" s="40">
        <v>41390.795833333301</v>
      </c>
      <c r="G1515" t="s">
        <v>29</v>
      </c>
      <c r="H1515">
        <v>60000012452899</v>
      </c>
      <c r="I1515" t="s">
        <v>3315</v>
      </c>
      <c r="J1515" t="s">
        <v>3316</v>
      </c>
      <c r="K1515" t="s">
        <v>41</v>
      </c>
      <c r="L1515">
        <v>6</v>
      </c>
      <c r="M1515" t="s">
        <v>33</v>
      </c>
      <c r="N1515">
        <v>60000015461254</v>
      </c>
      <c r="O1515">
        <v>60000016462716</v>
      </c>
      <c r="P1515">
        <v>140215000000717</v>
      </c>
      <c r="R1515" t="s">
        <v>34</v>
      </c>
      <c r="S1515" t="s">
        <v>35</v>
      </c>
      <c r="T1515" t="s">
        <v>36</v>
      </c>
      <c r="W1515" t="s">
        <v>37</v>
      </c>
      <c r="AC1515" t="s">
        <v>3317</v>
      </c>
      <c r="AD1515" t="s">
        <v>1437</v>
      </c>
      <c r="AE1515" s="14" t="str">
        <f t="shared" si="1688"/>
        <v>#DESTAQUEI ARTIGO SOBRE OSSO E RIM</v>
      </c>
      <c r="AF1515" s="14" t="str">
        <f t="shared" si="1698"/>
        <v>#DESTAQUEI ARTIGO SOBRE OSSO E RIM</v>
      </c>
      <c r="AG1515" s="14">
        <f t="shared" si="1699"/>
        <v>1</v>
      </c>
      <c r="AH1515" s="14">
        <f t="shared" ref="AH1515:AL1515" si="1738">IFERROR(FIND("#",$AF1515,AG1515+1),LEN($AF1515)+1)</f>
        <v>35</v>
      </c>
      <c r="AI1515" s="14">
        <f t="shared" si="1738"/>
        <v>35</v>
      </c>
      <c r="AJ1515" s="14">
        <f t="shared" si="1738"/>
        <v>35</v>
      </c>
      <c r="AK1515" s="14">
        <f t="shared" si="1738"/>
        <v>35</v>
      </c>
      <c r="AL1515" s="14">
        <f t="shared" si="1738"/>
        <v>35</v>
      </c>
      <c r="AM1515" s="14" t="str">
        <f t="shared" si="1720"/>
        <v>#DESTAQUEI ARTIGO SOBRE OSSO E RIM</v>
      </c>
      <c r="AN1515" s="14" t="str">
        <f t="shared" si="1721"/>
        <v/>
      </c>
      <c r="AO1515" s="14" t="str">
        <f t="shared" si="1722"/>
        <v/>
      </c>
      <c r="AP1515" s="14" t="str">
        <f t="shared" si="1723"/>
        <v/>
      </c>
      <c r="AQ1515" s="14" t="str">
        <f t="shared" si="1724"/>
        <v/>
      </c>
      <c r="AR1515" s="14" t="str">
        <f t="shared" si="1725"/>
        <v/>
      </c>
    </row>
    <row r="1516" spans="1:44" x14ac:dyDescent="0.25">
      <c r="A1516">
        <v>1</v>
      </c>
      <c r="B1516" t="s">
        <v>28</v>
      </c>
      <c r="C1516">
        <v>393102</v>
      </c>
      <c r="D1516" s="40">
        <v>41389.375</v>
      </c>
      <c r="E1516" s="40">
        <v>41390.819444444402</v>
      </c>
      <c r="F1516" s="40">
        <v>41390.785416666702</v>
      </c>
      <c r="G1516" t="s">
        <v>29</v>
      </c>
      <c r="H1516">
        <v>60000012338091</v>
      </c>
      <c r="I1516" t="s">
        <v>891</v>
      </c>
      <c r="J1516" t="s">
        <v>892</v>
      </c>
      <c r="K1516" t="s">
        <v>41</v>
      </c>
      <c r="L1516">
        <v>6</v>
      </c>
      <c r="M1516" t="s">
        <v>33</v>
      </c>
      <c r="N1516">
        <v>60000015461254</v>
      </c>
      <c r="O1516">
        <v>60000016462716</v>
      </c>
      <c r="P1516">
        <v>140215000000703</v>
      </c>
      <c r="R1516" t="s">
        <v>34</v>
      </c>
      <c r="S1516" t="s">
        <v>35</v>
      </c>
      <c r="T1516" t="s">
        <v>36</v>
      </c>
      <c r="W1516" t="s">
        <v>37</v>
      </c>
      <c r="AC1516" t="s">
        <v>3318</v>
      </c>
      <c r="AD1516" t="s">
        <v>1437</v>
      </c>
      <c r="AE1516" s="14" t="str">
        <f t="shared" si="1688"/>
        <v>Destacar benefícios de KLT#OPV DESTAQUEI ARTIGO DR JOSÉ VIDAL SOBRE SNC</v>
      </c>
      <c r="AF1516" s="14" t="str">
        <f t="shared" si="1698"/>
        <v>Destacar benefícios de KLT#OPV DESTAQUEI ARTIGO DR JOSÉ VIDAL SOBRE SNC</v>
      </c>
      <c r="AG1516" s="14">
        <f t="shared" si="1699"/>
        <v>27</v>
      </c>
      <c r="AH1516" s="14">
        <f t="shared" ref="AH1516:AL1516" si="1739">IFERROR(FIND("#",$AF1516,AG1516+1),LEN($AF1516)+1)</f>
        <v>72</v>
      </c>
      <c r="AI1516" s="14">
        <f t="shared" si="1739"/>
        <v>72</v>
      </c>
      <c r="AJ1516" s="14">
        <f t="shared" si="1739"/>
        <v>72</v>
      </c>
      <c r="AK1516" s="14">
        <f t="shared" si="1739"/>
        <v>72</v>
      </c>
      <c r="AL1516" s="14">
        <f t="shared" si="1739"/>
        <v>72</v>
      </c>
      <c r="AM1516" s="14" t="str">
        <f t="shared" si="1720"/>
        <v>#OPV DESTAQUEI ARTIGO DR JOSÉ VIDAL SOBRE SNC</v>
      </c>
      <c r="AN1516" s="14" t="str">
        <f t="shared" si="1721"/>
        <v/>
      </c>
      <c r="AO1516" s="14" t="str">
        <f t="shared" si="1722"/>
        <v/>
      </c>
      <c r="AP1516" s="14" t="str">
        <f t="shared" si="1723"/>
        <v/>
      </c>
      <c r="AQ1516" s="14" t="str">
        <f t="shared" si="1724"/>
        <v/>
      </c>
      <c r="AR1516" s="14" t="str">
        <f t="shared" si="1725"/>
        <v/>
      </c>
    </row>
    <row r="1517" spans="1:44" x14ac:dyDescent="0.25">
      <c r="A1517">
        <v>1</v>
      </c>
      <c r="B1517" t="s">
        <v>28</v>
      </c>
      <c r="C1517">
        <v>393102</v>
      </c>
      <c r="D1517" s="40">
        <v>41389.354166666701</v>
      </c>
      <c r="E1517" s="40">
        <v>41390.818055555603</v>
      </c>
      <c r="F1517" s="40">
        <v>41390.785416666702</v>
      </c>
      <c r="G1517" t="s">
        <v>29</v>
      </c>
      <c r="H1517">
        <v>60000012555079</v>
      </c>
      <c r="I1517" t="s">
        <v>3269</v>
      </c>
      <c r="J1517" t="s">
        <v>3270</v>
      </c>
      <c r="K1517" t="s">
        <v>41</v>
      </c>
      <c r="L1517">
        <v>6</v>
      </c>
      <c r="M1517" t="s">
        <v>33</v>
      </c>
      <c r="N1517">
        <v>60000015461254</v>
      </c>
      <c r="O1517">
        <v>60000016462716</v>
      </c>
      <c r="P1517">
        <v>140215000000696</v>
      </c>
      <c r="R1517" t="s">
        <v>34</v>
      </c>
      <c r="S1517" t="s">
        <v>35</v>
      </c>
      <c r="T1517" t="s">
        <v>36</v>
      </c>
      <c r="W1517" t="s">
        <v>37</v>
      </c>
      <c r="AC1517" t="s">
        <v>3319</v>
      </c>
      <c r="AD1517" t="s">
        <v>1437</v>
      </c>
      <c r="AE1517" s="14" t="str">
        <f t="shared" si="1688"/>
        <v>#OPV DESTAQUEI ARTIGO SOBRE RIM/OSSO</v>
      </c>
      <c r="AF1517" s="14" t="str">
        <f t="shared" si="1698"/>
        <v>#OPV DESTAQUEI ARTIGO SOBRE RIM/OSSO</v>
      </c>
      <c r="AG1517" s="14">
        <f t="shared" si="1699"/>
        <v>1</v>
      </c>
      <c r="AH1517" s="14">
        <f t="shared" ref="AH1517:AL1517" si="1740">IFERROR(FIND("#",$AF1517,AG1517+1),LEN($AF1517)+1)</f>
        <v>37</v>
      </c>
      <c r="AI1517" s="14">
        <f t="shared" si="1740"/>
        <v>37</v>
      </c>
      <c r="AJ1517" s="14">
        <f t="shared" si="1740"/>
        <v>37</v>
      </c>
      <c r="AK1517" s="14">
        <f t="shared" si="1740"/>
        <v>37</v>
      </c>
      <c r="AL1517" s="14">
        <f t="shared" si="1740"/>
        <v>37</v>
      </c>
      <c r="AM1517" s="14" t="str">
        <f t="shared" si="1720"/>
        <v>#OPV DESTAQUEI ARTIGO SOBRE RIM/OSSO</v>
      </c>
      <c r="AN1517" s="14" t="str">
        <f t="shared" si="1721"/>
        <v/>
      </c>
      <c r="AO1517" s="14" t="str">
        <f t="shared" si="1722"/>
        <v/>
      </c>
      <c r="AP1517" s="14" t="str">
        <f t="shared" si="1723"/>
        <v/>
      </c>
      <c r="AQ1517" s="14" t="str">
        <f t="shared" si="1724"/>
        <v/>
      </c>
      <c r="AR1517" s="14" t="str">
        <f t="shared" si="1725"/>
        <v/>
      </c>
    </row>
    <row r="1518" spans="1:44" x14ac:dyDescent="0.25">
      <c r="A1518">
        <v>1</v>
      </c>
      <c r="B1518" t="s">
        <v>28</v>
      </c>
      <c r="C1518">
        <v>393102</v>
      </c>
      <c r="D1518" s="40">
        <v>41388.666666666701</v>
      </c>
      <c r="E1518" s="40">
        <v>41389.884722222203</v>
      </c>
      <c r="F1518" s="40">
        <v>41390.7368055556</v>
      </c>
      <c r="G1518" t="s">
        <v>29</v>
      </c>
      <c r="H1518">
        <v>60000012517623</v>
      </c>
      <c r="I1518" t="s">
        <v>888</v>
      </c>
      <c r="J1518" t="s">
        <v>889</v>
      </c>
      <c r="K1518" t="s">
        <v>41</v>
      </c>
      <c r="L1518">
        <v>3</v>
      </c>
      <c r="M1518" t="s">
        <v>33</v>
      </c>
      <c r="N1518">
        <v>60000015461254</v>
      </c>
      <c r="O1518">
        <v>60000016462716</v>
      </c>
      <c r="P1518">
        <v>140215000000682</v>
      </c>
      <c r="R1518" t="s">
        <v>34</v>
      </c>
      <c r="S1518" t="s">
        <v>35</v>
      </c>
      <c r="T1518" t="s">
        <v>36</v>
      </c>
      <c r="W1518" t="s">
        <v>37</v>
      </c>
      <c r="AC1518" t="s">
        <v>3320</v>
      </c>
      <c r="AD1518" t="s">
        <v>1437</v>
      </c>
      <c r="AE1518" s="14" t="str">
        <f t="shared" si="1688"/>
        <v>Destacar benefícios de KLT#OPV REFORCEI BENEFÍCIOS DE KL</v>
      </c>
      <c r="AF1518" s="14" t="str">
        <f t="shared" si="1698"/>
        <v>Destacar benefícios de KLT#OPV REFORCEI BENEFÍCIOS DE KL</v>
      </c>
      <c r="AG1518" s="14">
        <f t="shared" si="1699"/>
        <v>27</v>
      </c>
      <c r="AH1518" s="14">
        <f t="shared" ref="AH1518:AL1518" si="1741">IFERROR(FIND("#",$AF1518,AG1518+1),LEN($AF1518)+1)</f>
        <v>57</v>
      </c>
      <c r="AI1518" s="14">
        <f t="shared" si="1741"/>
        <v>57</v>
      </c>
      <c r="AJ1518" s="14">
        <f t="shared" si="1741"/>
        <v>57</v>
      </c>
      <c r="AK1518" s="14">
        <f t="shared" si="1741"/>
        <v>57</v>
      </c>
      <c r="AL1518" s="14">
        <f t="shared" si="1741"/>
        <v>57</v>
      </c>
      <c r="AM1518" s="14" t="str">
        <f t="shared" si="1720"/>
        <v>#OPV REFORCEI BENEFÍCIOS DE KL</v>
      </c>
      <c r="AN1518" s="14" t="str">
        <f t="shared" si="1721"/>
        <v/>
      </c>
      <c r="AO1518" s="14" t="str">
        <f t="shared" si="1722"/>
        <v/>
      </c>
      <c r="AP1518" s="14" t="str">
        <f t="shared" si="1723"/>
        <v/>
      </c>
      <c r="AQ1518" s="14" t="str">
        <f t="shared" si="1724"/>
        <v/>
      </c>
      <c r="AR1518" s="14" t="str">
        <f t="shared" si="1725"/>
        <v/>
      </c>
    </row>
    <row r="1519" spans="1:44" x14ac:dyDescent="0.25">
      <c r="A1519">
        <v>1</v>
      </c>
      <c r="B1519" t="s">
        <v>28</v>
      </c>
      <c r="C1519">
        <v>393102</v>
      </c>
      <c r="D1519" s="40">
        <v>41388.625</v>
      </c>
      <c r="E1519" s="40">
        <v>41389.882638888899</v>
      </c>
      <c r="F1519" s="40">
        <v>41390.7368055556</v>
      </c>
      <c r="G1519" t="s">
        <v>29</v>
      </c>
      <c r="H1519">
        <v>60000012376959</v>
      </c>
      <c r="I1519" t="s">
        <v>3321</v>
      </c>
      <c r="J1519" t="s">
        <v>3322</v>
      </c>
      <c r="K1519" t="s">
        <v>32</v>
      </c>
      <c r="L1519">
        <v>3</v>
      </c>
      <c r="M1519" t="s">
        <v>33</v>
      </c>
      <c r="N1519">
        <v>60000015461254</v>
      </c>
      <c r="O1519">
        <v>60000016462716</v>
      </c>
      <c r="P1519">
        <v>140215000000675</v>
      </c>
      <c r="R1519" t="s">
        <v>34</v>
      </c>
      <c r="S1519" t="s">
        <v>35</v>
      </c>
      <c r="T1519" t="s">
        <v>36</v>
      </c>
      <c r="W1519" t="s">
        <v>37</v>
      </c>
      <c r="AC1519" t="s">
        <v>3323</v>
      </c>
      <c r="AD1519" t="s">
        <v>1437</v>
      </c>
      <c r="AE1519" s="14" t="str">
        <f t="shared" si="1688"/>
        <v>#OPV REFORCAR BENEFÍCIOS DE KLT</v>
      </c>
      <c r="AF1519" s="14" t="str">
        <f t="shared" si="1698"/>
        <v>#OPV REFORCAR BENEFÍCIOS DE KLT</v>
      </c>
      <c r="AG1519" s="14">
        <f t="shared" si="1699"/>
        <v>1</v>
      </c>
      <c r="AH1519" s="14">
        <f t="shared" ref="AH1519:AL1519" si="1742">IFERROR(FIND("#",$AF1519,AG1519+1),LEN($AF1519)+1)</f>
        <v>32</v>
      </c>
      <c r="AI1519" s="14">
        <f t="shared" si="1742"/>
        <v>32</v>
      </c>
      <c r="AJ1519" s="14">
        <f t="shared" si="1742"/>
        <v>32</v>
      </c>
      <c r="AK1519" s="14">
        <f t="shared" si="1742"/>
        <v>32</v>
      </c>
      <c r="AL1519" s="14">
        <f t="shared" si="1742"/>
        <v>32</v>
      </c>
      <c r="AM1519" s="14" t="str">
        <f t="shared" si="1720"/>
        <v>#OPV REFORCAR BENEFÍCIOS DE KLT</v>
      </c>
      <c r="AN1519" s="14" t="str">
        <f t="shared" si="1721"/>
        <v/>
      </c>
      <c r="AO1519" s="14" t="str">
        <f t="shared" si="1722"/>
        <v/>
      </c>
      <c r="AP1519" s="14" t="str">
        <f t="shared" si="1723"/>
        <v/>
      </c>
      <c r="AQ1519" s="14" t="str">
        <f t="shared" si="1724"/>
        <v/>
      </c>
      <c r="AR1519" s="14" t="str">
        <f t="shared" si="1725"/>
        <v/>
      </c>
    </row>
    <row r="1520" spans="1:44" x14ac:dyDescent="0.25">
      <c r="A1520">
        <v>1</v>
      </c>
      <c r="B1520" t="s">
        <v>28</v>
      </c>
      <c r="C1520">
        <v>393102</v>
      </c>
      <c r="D1520" s="40">
        <v>41388.583333333299</v>
      </c>
      <c r="E1520" s="40">
        <v>41389.880555555603</v>
      </c>
      <c r="F1520" s="40">
        <v>41390.7368055556</v>
      </c>
      <c r="G1520" t="s">
        <v>29</v>
      </c>
      <c r="H1520">
        <v>60000012275059</v>
      </c>
      <c r="I1520" t="s">
        <v>3324</v>
      </c>
      <c r="J1520" t="s">
        <v>3325</v>
      </c>
      <c r="K1520" t="s">
        <v>32</v>
      </c>
      <c r="L1520">
        <v>4</v>
      </c>
      <c r="M1520" t="s">
        <v>33</v>
      </c>
      <c r="N1520">
        <v>60000015461254</v>
      </c>
      <c r="O1520">
        <v>60000016462716</v>
      </c>
      <c r="P1520">
        <v>140215000000668</v>
      </c>
      <c r="R1520" t="s">
        <v>34</v>
      </c>
      <c r="S1520" t="s">
        <v>35</v>
      </c>
      <c r="T1520" t="s">
        <v>36</v>
      </c>
      <c r="W1520" t="s">
        <v>37</v>
      </c>
      <c r="AC1520" t="s">
        <v>3326</v>
      </c>
      <c r="AD1520" t="s">
        <v>1437</v>
      </c>
      <c r="AE1520" s="14" t="str">
        <f t="shared" si="1688"/>
        <v>REFORCAR BENEFÍCIOS DE KLT#OPV DESTAQUEI ARTIGO DE JOSÉ VIDAL</v>
      </c>
      <c r="AF1520" s="14" t="str">
        <f t="shared" si="1698"/>
        <v>REFORCAR BENEFÍCIOS DE KLT#OPV DESTAQUEI ARTIGO DE JOSÉ VIDAL</v>
      </c>
      <c r="AG1520" s="14">
        <f t="shared" si="1699"/>
        <v>27</v>
      </c>
      <c r="AH1520" s="14">
        <f t="shared" ref="AH1520:AL1520" si="1743">IFERROR(FIND("#",$AF1520,AG1520+1),LEN($AF1520)+1)</f>
        <v>62</v>
      </c>
      <c r="AI1520" s="14">
        <f t="shared" si="1743"/>
        <v>62</v>
      </c>
      <c r="AJ1520" s="14">
        <f t="shared" si="1743"/>
        <v>62</v>
      </c>
      <c r="AK1520" s="14">
        <f t="shared" si="1743"/>
        <v>62</v>
      </c>
      <c r="AL1520" s="14">
        <f t="shared" si="1743"/>
        <v>62</v>
      </c>
      <c r="AM1520" s="14" t="str">
        <f t="shared" si="1720"/>
        <v>#OPV DESTAQUEI ARTIGO DE JOSÉ VIDAL</v>
      </c>
      <c r="AN1520" s="14" t="str">
        <f t="shared" si="1721"/>
        <v/>
      </c>
      <c r="AO1520" s="14" t="str">
        <f t="shared" si="1722"/>
        <v/>
      </c>
      <c r="AP1520" s="14" t="str">
        <f t="shared" si="1723"/>
        <v/>
      </c>
      <c r="AQ1520" s="14" t="str">
        <f t="shared" si="1724"/>
        <v/>
      </c>
      <c r="AR1520" s="14" t="str">
        <f t="shared" si="1725"/>
        <v/>
      </c>
    </row>
    <row r="1521" spans="1:44" x14ac:dyDescent="0.25">
      <c r="A1521">
        <v>1</v>
      </c>
      <c r="B1521" t="s">
        <v>28</v>
      </c>
      <c r="C1521">
        <v>393102</v>
      </c>
      <c r="D1521" s="40">
        <v>41388.458333333299</v>
      </c>
      <c r="E1521" s="40">
        <v>41389.879166666702</v>
      </c>
      <c r="F1521" s="40">
        <v>41390.7368055556</v>
      </c>
      <c r="G1521" t="s">
        <v>29</v>
      </c>
      <c r="H1521">
        <v>60000012514167</v>
      </c>
      <c r="I1521" t="s">
        <v>3327</v>
      </c>
      <c r="J1521" t="s">
        <v>3328</v>
      </c>
      <c r="K1521" t="s">
        <v>41</v>
      </c>
      <c r="L1521">
        <v>3</v>
      </c>
      <c r="M1521" t="s">
        <v>33</v>
      </c>
      <c r="N1521">
        <v>60000015461254</v>
      </c>
      <c r="O1521">
        <v>60000016462716</v>
      </c>
      <c r="P1521">
        <v>140215000000661</v>
      </c>
      <c r="R1521" t="s">
        <v>34</v>
      </c>
      <c r="S1521" t="s">
        <v>35</v>
      </c>
      <c r="T1521" t="s">
        <v>36</v>
      </c>
      <c r="W1521" t="s">
        <v>37</v>
      </c>
      <c r="AC1521" t="s">
        <v>3329</v>
      </c>
      <c r="AD1521" t="s">
        <v>1437</v>
      </c>
      <c r="AE1521" s="14" t="str">
        <f t="shared" si="1688"/>
        <v>#OPV DESTAQUEI BENEFÍCIOS DE KLT</v>
      </c>
      <c r="AF1521" s="14" t="str">
        <f t="shared" si="1698"/>
        <v>#OPV DESTAQUEI BENEFÍCIOS DE KLT</v>
      </c>
      <c r="AG1521" s="14">
        <f t="shared" si="1699"/>
        <v>1</v>
      </c>
      <c r="AH1521" s="14">
        <f t="shared" ref="AH1521:AL1521" si="1744">IFERROR(FIND("#",$AF1521,AG1521+1),LEN($AF1521)+1)</f>
        <v>33</v>
      </c>
      <c r="AI1521" s="14">
        <f t="shared" si="1744"/>
        <v>33</v>
      </c>
      <c r="AJ1521" s="14">
        <f t="shared" si="1744"/>
        <v>33</v>
      </c>
      <c r="AK1521" s="14">
        <f t="shared" si="1744"/>
        <v>33</v>
      </c>
      <c r="AL1521" s="14">
        <f t="shared" si="1744"/>
        <v>33</v>
      </c>
      <c r="AM1521" s="14" t="str">
        <f t="shared" si="1720"/>
        <v>#OPV DESTAQUEI BENEFÍCIOS DE KLT</v>
      </c>
      <c r="AN1521" s="14" t="str">
        <f t="shared" si="1721"/>
        <v/>
      </c>
      <c r="AO1521" s="14" t="str">
        <f t="shared" si="1722"/>
        <v/>
      </c>
      <c r="AP1521" s="14" t="str">
        <f t="shared" si="1723"/>
        <v/>
      </c>
      <c r="AQ1521" s="14" t="str">
        <f t="shared" si="1724"/>
        <v/>
      </c>
      <c r="AR1521" s="14" t="str">
        <f t="shared" si="1725"/>
        <v/>
      </c>
    </row>
    <row r="1522" spans="1:44" x14ac:dyDescent="0.25">
      <c r="A1522">
        <v>1</v>
      </c>
      <c r="B1522" t="s">
        <v>28</v>
      </c>
      <c r="C1522">
        <v>393102</v>
      </c>
      <c r="D1522" s="40">
        <v>41388.416666666701</v>
      </c>
      <c r="E1522" s="40">
        <v>41389.878472222197</v>
      </c>
      <c r="F1522" s="40">
        <v>41390.7368055556</v>
      </c>
      <c r="G1522" t="s">
        <v>29</v>
      </c>
      <c r="H1522">
        <v>60000012463995</v>
      </c>
      <c r="I1522" t="s">
        <v>896</v>
      </c>
      <c r="J1522" t="s">
        <v>897</v>
      </c>
      <c r="K1522" t="s">
        <v>41</v>
      </c>
      <c r="L1522">
        <v>6</v>
      </c>
      <c r="M1522" t="s">
        <v>33</v>
      </c>
      <c r="N1522">
        <v>60000015461254</v>
      </c>
      <c r="O1522">
        <v>60000016462716</v>
      </c>
      <c r="P1522">
        <v>140215000000654</v>
      </c>
      <c r="R1522" t="s">
        <v>34</v>
      </c>
      <c r="S1522" t="s">
        <v>35</v>
      </c>
      <c r="T1522" t="s">
        <v>36</v>
      </c>
      <c r="W1522" t="s">
        <v>37</v>
      </c>
      <c r="AC1522" t="s">
        <v>3330</v>
      </c>
      <c r="AD1522" t="s">
        <v>1437</v>
      </c>
      <c r="AE1522" s="14" t="str">
        <f t="shared" si="1688"/>
        <v>REFORÇAR OS BENEFÍCIOS DE KLT#OPV DESTAQUEI EFICACIA DE KLT</v>
      </c>
      <c r="AF1522" s="14" t="str">
        <f t="shared" si="1698"/>
        <v>REFORÇAR OS BENEFÍCIOS DE KLT#OPV DESTAQUEI EFICACIA DE KLT</v>
      </c>
      <c r="AG1522" s="14">
        <f t="shared" si="1699"/>
        <v>30</v>
      </c>
      <c r="AH1522" s="14">
        <f t="shared" ref="AH1522:AL1522" si="1745">IFERROR(FIND("#",$AF1522,AG1522+1),LEN($AF1522)+1)</f>
        <v>60</v>
      </c>
      <c r="AI1522" s="14">
        <f t="shared" si="1745"/>
        <v>60</v>
      </c>
      <c r="AJ1522" s="14">
        <f t="shared" si="1745"/>
        <v>60</v>
      </c>
      <c r="AK1522" s="14">
        <f t="shared" si="1745"/>
        <v>60</v>
      </c>
      <c r="AL1522" s="14">
        <f t="shared" si="1745"/>
        <v>60</v>
      </c>
      <c r="AM1522" s="14" t="str">
        <f t="shared" si="1720"/>
        <v>#OPV DESTAQUEI EFICACIA DE KLT</v>
      </c>
      <c r="AN1522" s="14" t="str">
        <f t="shared" si="1721"/>
        <v/>
      </c>
      <c r="AO1522" s="14" t="str">
        <f t="shared" si="1722"/>
        <v/>
      </c>
      <c r="AP1522" s="14" t="str">
        <f t="shared" si="1723"/>
        <v/>
      </c>
      <c r="AQ1522" s="14" t="str">
        <f t="shared" si="1724"/>
        <v/>
      </c>
      <c r="AR1522" s="14" t="str">
        <f t="shared" si="1725"/>
        <v/>
      </c>
    </row>
    <row r="1523" spans="1:44" x14ac:dyDescent="0.25">
      <c r="A1523">
        <v>1</v>
      </c>
      <c r="B1523" t="s">
        <v>28</v>
      </c>
      <c r="C1523">
        <v>393102</v>
      </c>
      <c r="D1523" s="40">
        <v>41388.375</v>
      </c>
      <c r="E1523" s="40">
        <v>41389.877083333296</v>
      </c>
      <c r="F1523" s="40">
        <v>41390.7368055556</v>
      </c>
      <c r="G1523" t="s">
        <v>29</v>
      </c>
      <c r="H1523">
        <v>60000012309155</v>
      </c>
      <c r="I1523" t="s">
        <v>904</v>
      </c>
      <c r="J1523" t="s">
        <v>905</v>
      </c>
      <c r="K1523" t="s">
        <v>41</v>
      </c>
      <c r="L1523">
        <v>6</v>
      </c>
      <c r="M1523" t="s">
        <v>33</v>
      </c>
      <c r="N1523">
        <v>60000015461254</v>
      </c>
      <c r="O1523">
        <v>60000016462716</v>
      </c>
      <c r="P1523">
        <v>140215000000647</v>
      </c>
      <c r="R1523" t="s">
        <v>34</v>
      </c>
      <c r="S1523" t="s">
        <v>35</v>
      </c>
      <c r="T1523" t="s">
        <v>36</v>
      </c>
      <c r="W1523" t="s">
        <v>37</v>
      </c>
      <c r="AC1523" t="s">
        <v>3331</v>
      </c>
      <c r="AD1523" t="s">
        <v>1437</v>
      </c>
      <c r="AE1523" s="14" t="str">
        <f t="shared" si="1688"/>
        <v>REFORÇAR BENEFÍCIOS DE KLT#OPV DESTAQUEI ARTIGO SOBRE ALTERAÇÕES RENAIS/OSSO</v>
      </c>
      <c r="AF1523" s="14" t="str">
        <f t="shared" si="1698"/>
        <v>REFORÇAR BENEFÍCIOS DE KLT#OPV DESTAQUEI ARTIGO SOBRE ALTERAÇÕES RENAIS/OSSO</v>
      </c>
      <c r="AG1523" s="14">
        <f t="shared" si="1699"/>
        <v>27</v>
      </c>
      <c r="AH1523" s="14">
        <f t="shared" ref="AH1523:AL1523" si="1746">IFERROR(FIND("#",$AF1523,AG1523+1),LEN($AF1523)+1)</f>
        <v>77</v>
      </c>
      <c r="AI1523" s="14">
        <f t="shared" si="1746"/>
        <v>77</v>
      </c>
      <c r="AJ1523" s="14">
        <f t="shared" si="1746"/>
        <v>77</v>
      </c>
      <c r="AK1523" s="14">
        <f t="shared" si="1746"/>
        <v>77</v>
      </c>
      <c r="AL1523" s="14">
        <f t="shared" si="1746"/>
        <v>77</v>
      </c>
      <c r="AM1523" s="14" t="str">
        <f t="shared" si="1720"/>
        <v>#OPV DESTAQUEI ARTIGO SOBRE ALTERAÇÕES RENAIS/OSSO</v>
      </c>
      <c r="AN1523" s="14" t="str">
        <f t="shared" si="1721"/>
        <v/>
      </c>
      <c r="AO1523" s="14" t="str">
        <f t="shared" si="1722"/>
        <v/>
      </c>
      <c r="AP1523" s="14" t="str">
        <f t="shared" si="1723"/>
        <v/>
      </c>
      <c r="AQ1523" s="14" t="str">
        <f t="shared" si="1724"/>
        <v/>
      </c>
      <c r="AR1523" s="14" t="str">
        <f t="shared" si="1725"/>
        <v/>
      </c>
    </row>
    <row r="1524" spans="1:44" x14ac:dyDescent="0.25">
      <c r="A1524">
        <v>1</v>
      </c>
      <c r="B1524" t="s">
        <v>28</v>
      </c>
      <c r="C1524">
        <v>393102</v>
      </c>
      <c r="D1524" s="40">
        <v>41387.625</v>
      </c>
      <c r="E1524" s="40">
        <v>41387.865277777797</v>
      </c>
      <c r="F1524" s="40">
        <v>41387.8256944444</v>
      </c>
      <c r="G1524" t="s">
        <v>29</v>
      </c>
      <c r="H1524">
        <v>60000012375955</v>
      </c>
      <c r="I1524" t="s">
        <v>3332</v>
      </c>
      <c r="J1524" t="s">
        <v>3333</v>
      </c>
      <c r="K1524" t="s">
        <v>238</v>
      </c>
      <c r="M1524" t="s">
        <v>33</v>
      </c>
      <c r="N1524">
        <v>60000015461254</v>
      </c>
      <c r="O1524">
        <v>60000016462716</v>
      </c>
      <c r="P1524">
        <v>140215000000600</v>
      </c>
      <c r="R1524" t="s">
        <v>34</v>
      </c>
      <c r="S1524" t="s">
        <v>35</v>
      </c>
      <c r="T1524" t="s">
        <v>36</v>
      </c>
      <c r="W1524" t="s">
        <v>37</v>
      </c>
      <c r="AC1524" t="s">
        <v>3334</v>
      </c>
      <c r="AD1524" t="s">
        <v>1437</v>
      </c>
      <c r="AE1524" s="14" t="str">
        <f t="shared" si="1688"/>
        <v>Destacar benefícios de KLT#OPV DESTAQUEI FLEXIBILIDADE POSOLOGICA DE KLT</v>
      </c>
      <c r="AF1524" s="14" t="str">
        <f t="shared" si="1698"/>
        <v>Destacar benefícios de KLT#OPV DESTAQUEI FLEXIBILIDADE POSOLOGICA DE KLT</v>
      </c>
      <c r="AG1524" s="14">
        <f t="shared" si="1699"/>
        <v>27</v>
      </c>
      <c r="AH1524" s="14">
        <f t="shared" ref="AH1524:AL1524" si="1747">IFERROR(FIND("#",$AF1524,AG1524+1),LEN($AF1524)+1)</f>
        <v>73</v>
      </c>
      <c r="AI1524" s="14">
        <f t="shared" si="1747"/>
        <v>73</v>
      </c>
      <c r="AJ1524" s="14">
        <f t="shared" si="1747"/>
        <v>73</v>
      </c>
      <c r="AK1524" s="14">
        <f t="shared" si="1747"/>
        <v>73</v>
      </c>
      <c r="AL1524" s="14">
        <f t="shared" si="1747"/>
        <v>73</v>
      </c>
      <c r="AM1524" s="14" t="str">
        <f t="shared" si="1720"/>
        <v>#OPV DESTAQUEI FLEXIBILIDADE POSOLOGICA DE KLT</v>
      </c>
      <c r="AN1524" s="14" t="str">
        <f t="shared" si="1721"/>
        <v/>
      </c>
      <c r="AO1524" s="14" t="str">
        <f t="shared" si="1722"/>
        <v/>
      </c>
      <c r="AP1524" s="14" t="str">
        <f t="shared" si="1723"/>
        <v/>
      </c>
      <c r="AQ1524" s="14" t="str">
        <f t="shared" si="1724"/>
        <v/>
      </c>
      <c r="AR1524" s="14" t="str">
        <f t="shared" si="1725"/>
        <v/>
      </c>
    </row>
    <row r="1525" spans="1:44" x14ac:dyDescent="0.25">
      <c r="A1525">
        <v>1</v>
      </c>
      <c r="B1525" t="s">
        <v>28</v>
      </c>
      <c r="C1525">
        <v>393102</v>
      </c>
      <c r="D1525" s="40">
        <v>41387.604166666701</v>
      </c>
      <c r="E1525" s="40">
        <v>41387.867361111101</v>
      </c>
      <c r="F1525" s="40">
        <v>41387.836111111101</v>
      </c>
      <c r="G1525" t="s">
        <v>29</v>
      </c>
      <c r="H1525">
        <v>60000012369839</v>
      </c>
      <c r="I1525" t="s">
        <v>3335</v>
      </c>
      <c r="J1525" t="s">
        <v>3336</v>
      </c>
      <c r="K1525" t="s">
        <v>238</v>
      </c>
      <c r="M1525" t="s">
        <v>33</v>
      </c>
      <c r="N1525">
        <v>60000015461254</v>
      </c>
      <c r="O1525">
        <v>60000016462716</v>
      </c>
      <c r="P1525">
        <v>140215000000606</v>
      </c>
      <c r="R1525" t="s">
        <v>34</v>
      </c>
      <c r="S1525" t="s">
        <v>35</v>
      </c>
      <c r="T1525" t="s">
        <v>36</v>
      </c>
      <c r="W1525" t="s">
        <v>37</v>
      </c>
      <c r="AC1525" t="s">
        <v>3329</v>
      </c>
      <c r="AD1525" t="s">
        <v>1437</v>
      </c>
      <c r="AE1525" s="14" t="str">
        <f t="shared" si="1688"/>
        <v>#OPV DESTAQUEI BENEFÍCIOS DE KLT</v>
      </c>
      <c r="AF1525" s="14" t="str">
        <f t="shared" si="1698"/>
        <v>#OPV DESTAQUEI BENEFÍCIOS DE KLT</v>
      </c>
      <c r="AG1525" s="14">
        <f t="shared" si="1699"/>
        <v>1</v>
      </c>
      <c r="AH1525" s="14">
        <f t="shared" ref="AH1525:AL1525" si="1748">IFERROR(FIND("#",$AF1525,AG1525+1),LEN($AF1525)+1)</f>
        <v>33</v>
      </c>
      <c r="AI1525" s="14">
        <f t="shared" si="1748"/>
        <v>33</v>
      </c>
      <c r="AJ1525" s="14">
        <f t="shared" si="1748"/>
        <v>33</v>
      </c>
      <c r="AK1525" s="14">
        <f t="shared" si="1748"/>
        <v>33</v>
      </c>
      <c r="AL1525" s="14">
        <f t="shared" si="1748"/>
        <v>33</v>
      </c>
      <c r="AM1525" s="14" t="str">
        <f t="shared" si="1720"/>
        <v>#OPV DESTAQUEI BENEFÍCIOS DE KLT</v>
      </c>
      <c r="AN1525" s="14" t="str">
        <f t="shared" si="1721"/>
        <v/>
      </c>
      <c r="AO1525" s="14" t="str">
        <f t="shared" si="1722"/>
        <v/>
      </c>
      <c r="AP1525" s="14" t="str">
        <f t="shared" si="1723"/>
        <v/>
      </c>
      <c r="AQ1525" s="14" t="str">
        <f t="shared" si="1724"/>
        <v/>
      </c>
      <c r="AR1525" s="14" t="str">
        <f t="shared" si="1725"/>
        <v/>
      </c>
    </row>
    <row r="1526" spans="1:44" x14ac:dyDescent="0.25">
      <c r="A1526">
        <v>1</v>
      </c>
      <c r="B1526" t="s">
        <v>28</v>
      </c>
      <c r="C1526">
        <v>393102</v>
      </c>
      <c r="D1526" s="40">
        <v>41387.583333333299</v>
      </c>
      <c r="E1526" s="40">
        <v>41387.863888888904</v>
      </c>
      <c r="F1526" s="40">
        <v>41387.8256944444</v>
      </c>
      <c r="G1526" t="s">
        <v>29</v>
      </c>
      <c r="H1526">
        <v>60000012326479</v>
      </c>
      <c r="I1526" t="s">
        <v>3337</v>
      </c>
      <c r="J1526" t="s">
        <v>3338</v>
      </c>
      <c r="K1526" t="s">
        <v>32</v>
      </c>
      <c r="L1526">
        <v>4</v>
      </c>
      <c r="M1526" t="s">
        <v>33</v>
      </c>
      <c r="N1526">
        <v>60000015461254</v>
      </c>
      <c r="O1526">
        <v>60000016462716</v>
      </c>
      <c r="P1526">
        <v>140215000000593</v>
      </c>
      <c r="R1526" t="s">
        <v>34</v>
      </c>
      <c r="S1526" t="s">
        <v>35</v>
      </c>
      <c r="T1526" t="s">
        <v>36</v>
      </c>
      <c r="W1526" t="s">
        <v>37</v>
      </c>
      <c r="AC1526" t="s">
        <v>3261</v>
      </c>
      <c r="AD1526" t="s">
        <v>1437</v>
      </c>
      <c r="AE1526" s="14" t="str">
        <f t="shared" si="1688"/>
        <v>#OPV DESTAQUEI EFICACIA DE KLT</v>
      </c>
      <c r="AF1526" s="14" t="str">
        <f t="shared" si="1698"/>
        <v>#OPV DESTAQUEI EFICACIA DE KLT</v>
      </c>
      <c r="AG1526" s="14">
        <f t="shared" si="1699"/>
        <v>1</v>
      </c>
      <c r="AH1526" s="14">
        <f t="shared" ref="AH1526:AL1526" si="1749">IFERROR(FIND("#",$AF1526,AG1526+1),LEN($AF1526)+1)</f>
        <v>31</v>
      </c>
      <c r="AI1526" s="14">
        <f t="shared" si="1749"/>
        <v>31</v>
      </c>
      <c r="AJ1526" s="14">
        <f t="shared" si="1749"/>
        <v>31</v>
      </c>
      <c r="AK1526" s="14">
        <f t="shared" si="1749"/>
        <v>31</v>
      </c>
      <c r="AL1526" s="14">
        <f t="shared" si="1749"/>
        <v>31</v>
      </c>
      <c r="AM1526" s="14" t="str">
        <f t="shared" si="1720"/>
        <v>#OPV DESTAQUEI EFICACIA DE KLT</v>
      </c>
      <c r="AN1526" s="14" t="str">
        <f t="shared" si="1721"/>
        <v/>
      </c>
      <c r="AO1526" s="14" t="str">
        <f t="shared" si="1722"/>
        <v/>
      </c>
      <c r="AP1526" s="14" t="str">
        <f t="shared" si="1723"/>
        <v/>
      </c>
      <c r="AQ1526" s="14" t="str">
        <f t="shared" si="1724"/>
        <v/>
      </c>
      <c r="AR1526" s="14" t="str">
        <f t="shared" si="1725"/>
        <v/>
      </c>
    </row>
    <row r="1527" spans="1:44" x14ac:dyDescent="0.25">
      <c r="A1527">
        <v>1</v>
      </c>
      <c r="B1527" t="s">
        <v>28</v>
      </c>
      <c r="C1527">
        <v>393102</v>
      </c>
      <c r="D1527" s="40">
        <v>41387.5</v>
      </c>
      <c r="E1527" s="40">
        <v>41387.859722222202</v>
      </c>
      <c r="F1527" s="40">
        <v>41387.8256944444</v>
      </c>
      <c r="G1527" t="s">
        <v>29</v>
      </c>
      <c r="H1527">
        <v>60000012394083</v>
      </c>
      <c r="I1527" t="s">
        <v>3339</v>
      </c>
      <c r="J1527" t="s">
        <v>3340</v>
      </c>
      <c r="K1527" t="s">
        <v>32</v>
      </c>
      <c r="L1527">
        <v>6</v>
      </c>
      <c r="M1527" t="s">
        <v>33</v>
      </c>
      <c r="N1527">
        <v>60000015461254</v>
      </c>
      <c r="O1527">
        <v>60000016462716</v>
      </c>
      <c r="P1527">
        <v>140215000000573</v>
      </c>
      <c r="R1527" t="s">
        <v>34</v>
      </c>
      <c r="S1527" t="s">
        <v>35</v>
      </c>
      <c r="T1527" t="s">
        <v>36</v>
      </c>
      <c r="W1527" t="s">
        <v>37</v>
      </c>
      <c r="AC1527" t="s">
        <v>3341</v>
      </c>
      <c r="AD1527" t="s">
        <v>1437</v>
      </c>
      <c r="AE1527" s="14" t="str">
        <f t="shared" si="1688"/>
        <v>#OPV DESTACAR EFICACIA DE KLTOPV DESTAQUEI ARTIGO SOBRE RIM E OSSO EVIDENCIANDO O ALGORITMO</v>
      </c>
      <c r="AF1527" s="14" t="str">
        <f t="shared" si="1698"/>
        <v>#OPV DESTACAR EFICACIA DE KLTOPV DESTAQUEI ARTIGO SOBRE RIM E OSSO EVIDENCIANDO O ALGORITMO</v>
      </c>
      <c r="AG1527" s="14">
        <f t="shared" si="1699"/>
        <v>1</v>
      </c>
      <c r="AH1527" s="14">
        <f t="shared" ref="AH1527:AL1527" si="1750">IFERROR(FIND("#",$AF1527,AG1527+1),LEN($AF1527)+1)</f>
        <v>92</v>
      </c>
      <c r="AI1527" s="14">
        <f t="shared" si="1750"/>
        <v>92</v>
      </c>
      <c r="AJ1527" s="14">
        <f t="shared" si="1750"/>
        <v>92</v>
      </c>
      <c r="AK1527" s="14">
        <f t="shared" si="1750"/>
        <v>92</v>
      </c>
      <c r="AL1527" s="14">
        <f t="shared" si="1750"/>
        <v>92</v>
      </c>
      <c r="AM1527" s="14" t="str">
        <f t="shared" si="1720"/>
        <v>#OPV DESTACAR EFICACIA DE KLTOPV DESTAQUEI ARTIGO SOBRE RIM E OSSO EVIDENCIANDO O ALGORITMO</v>
      </c>
      <c r="AN1527" s="14" t="str">
        <f t="shared" si="1721"/>
        <v/>
      </c>
      <c r="AO1527" s="14" t="str">
        <f t="shared" si="1722"/>
        <v/>
      </c>
      <c r="AP1527" s="14" t="str">
        <f t="shared" si="1723"/>
        <v/>
      </c>
      <c r="AQ1527" s="14" t="str">
        <f t="shared" si="1724"/>
        <v/>
      </c>
      <c r="AR1527" s="14" t="str">
        <f t="shared" si="1725"/>
        <v/>
      </c>
    </row>
    <row r="1528" spans="1:44" x14ac:dyDescent="0.25">
      <c r="A1528">
        <v>1</v>
      </c>
      <c r="B1528" t="s">
        <v>28</v>
      </c>
      <c r="C1528">
        <v>393102</v>
      </c>
      <c r="D1528" s="40">
        <v>41387.4375</v>
      </c>
      <c r="E1528" s="40">
        <v>41387.861111111102</v>
      </c>
      <c r="F1528" s="40">
        <v>41387.8256944444</v>
      </c>
      <c r="G1528" t="s">
        <v>29</v>
      </c>
      <c r="H1528">
        <v>60000017151882</v>
      </c>
      <c r="I1528" t="s">
        <v>3342</v>
      </c>
      <c r="J1528" t="s">
        <v>3343</v>
      </c>
      <c r="K1528" t="s">
        <v>41</v>
      </c>
      <c r="L1528">
        <v>3</v>
      </c>
      <c r="M1528" t="s">
        <v>33</v>
      </c>
      <c r="N1528">
        <v>60000015461254</v>
      </c>
      <c r="O1528">
        <v>60000016462716</v>
      </c>
      <c r="P1528">
        <v>140215000000580</v>
      </c>
      <c r="R1528" t="s">
        <v>34</v>
      </c>
      <c r="S1528" t="s">
        <v>35</v>
      </c>
      <c r="T1528" t="s">
        <v>36</v>
      </c>
      <c r="W1528" t="s">
        <v>37</v>
      </c>
      <c r="AC1528" t="s">
        <v>3344</v>
      </c>
      <c r="AD1528" t="s">
        <v>1437</v>
      </c>
      <c r="AE1528" s="14" t="str">
        <f t="shared" si="1688"/>
        <v>#OPV DESTACAR FLEXIBILIDADE DE KLT OPV DESTAQUEI ARTIGO SOBRE SNC DR JOSÉ VIDAL</v>
      </c>
      <c r="AF1528" s="14" t="str">
        <f t="shared" si="1698"/>
        <v>#OPV DESTACAR FLEXIBILIDADE DE KLT OPV DESTAQUEI ARTIGO SOBRE SNC DR JOSÉ VIDAL</v>
      </c>
      <c r="AG1528" s="14">
        <f t="shared" si="1699"/>
        <v>1</v>
      </c>
      <c r="AH1528" s="14">
        <f t="shared" ref="AH1528:AL1528" si="1751">IFERROR(FIND("#",$AF1528,AG1528+1),LEN($AF1528)+1)</f>
        <v>80</v>
      </c>
      <c r="AI1528" s="14">
        <f t="shared" si="1751"/>
        <v>80</v>
      </c>
      <c r="AJ1528" s="14">
        <f t="shared" si="1751"/>
        <v>80</v>
      </c>
      <c r="AK1528" s="14">
        <f t="shared" si="1751"/>
        <v>80</v>
      </c>
      <c r="AL1528" s="14">
        <f t="shared" si="1751"/>
        <v>80</v>
      </c>
      <c r="AM1528" s="14" t="str">
        <f t="shared" si="1720"/>
        <v>#OPV DESTACAR FLEXIBILIDADE DE KLT OPV DESTAQUEI ARTIGO SOBRE SNC DR JOSÉ VIDAL</v>
      </c>
      <c r="AN1528" s="14" t="str">
        <f t="shared" si="1721"/>
        <v/>
      </c>
      <c r="AO1528" s="14" t="str">
        <f t="shared" si="1722"/>
        <v/>
      </c>
      <c r="AP1528" s="14" t="str">
        <f t="shared" si="1723"/>
        <v/>
      </c>
      <c r="AQ1528" s="14" t="str">
        <f t="shared" si="1724"/>
        <v/>
      </c>
      <c r="AR1528" s="14" t="str">
        <f t="shared" si="1725"/>
        <v/>
      </c>
    </row>
    <row r="1529" spans="1:44" x14ac:dyDescent="0.25">
      <c r="A1529">
        <v>1</v>
      </c>
      <c r="B1529" t="s">
        <v>28</v>
      </c>
      <c r="C1529">
        <v>393102</v>
      </c>
      <c r="D1529" s="40">
        <v>41387.395833333299</v>
      </c>
      <c r="E1529" s="40">
        <v>41387.862500000003</v>
      </c>
      <c r="F1529" s="40">
        <v>41387.8256944444</v>
      </c>
      <c r="G1529" t="s">
        <v>29</v>
      </c>
      <c r="H1529">
        <v>60000012475775</v>
      </c>
      <c r="I1529" t="s">
        <v>3345</v>
      </c>
      <c r="J1529" t="s">
        <v>3346</v>
      </c>
      <c r="K1529" t="s">
        <v>238</v>
      </c>
      <c r="M1529" t="s">
        <v>33</v>
      </c>
      <c r="N1529">
        <v>60000015461254</v>
      </c>
      <c r="O1529">
        <v>60000016462716</v>
      </c>
      <c r="P1529">
        <v>140215000000587</v>
      </c>
      <c r="R1529" t="s">
        <v>34</v>
      </c>
      <c r="S1529" t="s">
        <v>35</v>
      </c>
      <c r="T1529" t="s">
        <v>36</v>
      </c>
      <c r="W1529" t="s">
        <v>37</v>
      </c>
      <c r="AC1529" t="s">
        <v>3347</v>
      </c>
      <c r="AD1529" t="s">
        <v>1437</v>
      </c>
      <c r="AE1529" s="14" t="str">
        <f t="shared" si="1688"/>
        <v>Reforçar benefícios de KLT na pediatria #OPV DESTAQUEI ARTIGO SOBRE RIM E OSSO</v>
      </c>
      <c r="AF1529" s="14" t="str">
        <f t="shared" si="1698"/>
        <v>Reforçar benefícios de KLT na pediatria #OPV DESTAQUEI ARTIGO SOBRE RIM E OSSO</v>
      </c>
      <c r="AG1529" s="14">
        <f t="shared" si="1699"/>
        <v>41</v>
      </c>
      <c r="AH1529" s="14">
        <f t="shared" ref="AH1529:AL1529" si="1752">IFERROR(FIND("#",$AF1529,AG1529+1),LEN($AF1529)+1)</f>
        <v>79</v>
      </c>
      <c r="AI1529" s="14">
        <f t="shared" si="1752"/>
        <v>79</v>
      </c>
      <c r="AJ1529" s="14">
        <f t="shared" si="1752"/>
        <v>79</v>
      </c>
      <c r="AK1529" s="14">
        <f t="shared" si="1752"/>
        <v>79</v>
      </c>
      <c r="AL1529" s="14">
        <f t="shared" si="1752"/>
        <v>79</v>
      </c>
      <c r="AM1529" s="14" t="str">
        <f t="shared" si="1720"/>
        <v>#OPV DESTAQUEI ARTIGO SOBRE RIM E OSSO</v>
      </c>
      <c r="AN1529" s="14" t="str">
        <f t="shared" si="1721"/>
        <v/>
      </c>
      <c r="AO1529" s="14" t="str">
        <f t="shared" si="1722"/>
        <v/>
      </c>
      <c r="AP1529" s="14" t="str">
        <f t="shared" si="1723"/>
        <v/>
      </c>
      <c r="AQ1529" s="14" t="str">
        <f t="shared" si="1724"/>
        <v/>
      </c>
      <c r="AR1529" s="14" t="str">
        <f t="shared" si="1725"/>
        <v/>
      </c>
    </row>
    <row r="1530" spans="1:44" x14ac:dyDescent="0.25">
      <c r="A1530">
        <v>1</v>
      </c>
      <c r="B1530" t="s">
        <v>28</v>
      </c>
      <c r="C1530">
        <v>393102</v>
      </c>
      <c r="D1530" s="40">
        <v>41386.625</v>
      </c>
      <c r="E1530" s="40">
        <v>41387.871527777803</v>
      </c>
      <c r="F1530" s="40">
        <v>41387.836111111101</v>
      </c>
      <c r="G1530" t="s">
        <v>29</v>
      </c>
      <c r="H1530">
        <v>60000017966956</v>
      </c>
      <c r="I1530" t="s">
        <v>3348</v>
      </c>
      <c r="J1530" t="s">
        <v>3349</v>
      </c>
      <c r="K1530" t="s">
        <v>32</v>
      </c>
      <c r="L1530">
        <v>3</v>
      </c>
      <c r="M1530" t="s">
        <v>33</v>
      </c>
      <c r="N1530">
        <v>60000015461254</v>
      </c>
      <c r="O1530">
        <v>60000016462716</v>
      </c>
      <c r="P1530">
        <v>140215000000619</v>
      </c>
      <c r="R1530" t="s">
        <v>34</v>
      </c>
      <c r="S1530" t="s">
        <v>35</v>
      </c>
      <c r="T1530" t="s">
        <v>36</v>
      </c>
      <c r="W1530" t="s">
        <v>37</v>
      </c>
      <c r="AC1530" t="s">
        <v>3261</v>
      </c>
      <c r="AD1530" t="s">
        <v>1437</v>
      </c>
      <c r="AE1530" s="14" t="str">
        <f t="shared" si="1688"/>
        <v>#OPV DESTAQUEI EFICACIA DE KLT</v>
      </c>
      <c r="AF1530" s="14" t="str">
        <f t="shared" si="1698"/>
        <v>#OPV DESTAQUEI EFICACIA DE KLT</v>
      </c>
      <c r="AG1530" s="14">
        <f t="shared" si="1699"/>
        <v>1</v>
      </c>
      <c r="AH1530" s="14">
        <f t="shared" ref="AH1530:AL1530" si="1753">IFERROR(FIND("#",$AF1530,AG1530+1),LEN($AF1530)+1)</f>
        <v>31</v>
      </c>
      <c r="AI1530" s="14">
        <f t="shared" si="1753"/>
        <v>31</v>
      </c>
      <c r="AJ1530" s="14">
        <f t="shared" si="1753"/>
        <v>31</v>
      </c>
      <c r="AK1530" s="14">
        <f t="shared" si="1753"/>
        <v>31</v>
      </c>
      <c r="AL1530" s="14">
        <f t="shared" si="1753"/>
        <v>31</v>
      </c>
      <c r="AM1530" s="14" t="str">
        <f t="shared" si="1720"/>
        <v>#OPV DESTAQUEI EFICACIA DE KLT</v>
      </c>
      <c r="AN1530" s="14" t="str">
        <f t="shared" si="1721"/>
        <v/>
      </c>
      <c r="AO1530" s="14" t="str">
        <f t="shared" si="1722"/>
        <v/>
      </c>
      <c r="AP1530" s="14" t="str">
        <f t="shared" si="1723"/>
        <v/>
      </c>
      <c r="AQ1530" s="14" t="str">
        <f t="shared" si="1724"/>
        <v/>
      </c>
      <c r="AR1530" s="14" t="str">
        <f t="shared" si="1725"/>
        <v/>
      </c>
    </row>
    <row r="1531" spans="1:44" x14ac:dyDescent="0.25">
      <c r="A1531">
        <v>1</v>
      </c>
      <c r="B1531" t="s">
        <v>28</v>
      </c>
      <c r="C1531">
        <v>393102</v>
      </c>
      <c r="D1531" s="40">
        <v>41386.583333333299</v>
      </c>
      <c r="E1531" s="40">
        <v>41387.870138888902</v>
      </c>
      <c r="F1531" s="40">
        <v>41387.836111111101</v>
      </c>
      <c r="G1531" t="s">
        <v>29</v>
      </c>
      <c r="H1531">
        <v>60000012420147</v>
      </c>
      <c r="I1531" t="s">
        <v>3350</v>
      </c>
      <c r="J1531" t="s">
        <v>3351</v>
      </c>
      <c r="K1531" t="s">
        <v>41</v>
      </c>
      <c r="L1531">
        <v>4</v>
      </c>
      <c r="M1531" t="s">
        <v>33</v>
      </c>
      <c r="N1531">
        <v>60000015461254</v>
      </c>
      <c r="O1531">
        <v>60000016462716</v>
      </c>
      <c r="P1531">
        <v>140215000000612</v>
      </c>
      <c r="R1531" t="s">
        <v>34</v>
      </c>
      <c r="S1531" t="s">
        <v>35</v>
      </c>
      <c r="T1531" t="s">
        <v>36</v>
      </c>
      <c r="W1531" t="s">
        <v>37</v>
      </c>
      <c r="AC1531" t="s">
        <v>3261</v>
      </c>
      <c r="AD1531" t="s">
        <v>1437</v>
      </c>
      <c r="AE1531" s="14" t="str">
        <f t="shared" si="1688"/>
        <v>#OPV DESTAQUEI EFICACIA DE KLT</v>
      </c>
      <c r="AF1531" s="14" t="str">
        <f t="shared" si="1698"/>
        <v>#OPV DESTAQUEI EFICACIA DE KLT</v>
      </c>
      <c r="AG1531" s="14">
        <f t="shared" si="1699"/>
        <v>1</v>
      </c>
      <c r="AH1531" s="14">
        <f t="shared" ref="AH1531:AL1531" si="1754">IFERROR(FIND("#",$AF1531,AG1531+1),LEN($AF1531)+1)</f>
        <v>31</v>
      </c>
      <c r="AI1531" s="14">
        <f t="shared" si="1754"/>
        <v>31</v>
      </c>
      <c r="AJ1531" s="14">
        <f t="shared" si="1754"/>
        <v>31</v>
      </c>
      <c r="AK1531" s="14">
        <f t="shared" si="1754"/>
        <v>31</v>
      </c>
      <c r="AL1531" s="14">
        <f t="shared" si="1754"/>
        <v>31</v>
      </c>
      <c r="AM1531" s="14" t="str">
        <f t="shared" si="1720"/>
        <v>#OPV DESTAQUEI EFICACIA DE KLT</v>
      </c>
      <c r="AN1531" s="14" t="str">
        <f t="shared" si="1721"/>
        <v/>
      </c>
      <c r="AO1531" s="14" t="str">
        <f t="shared" si="1722"/>
        <v/>
      </c>
      <c r="AP1531" s="14" t="str">
        <f t="shared" si="1723"/>
        <v/>
      </c>
      <c r="AQ1531" s="14" t="str">
        <f t="shared" si="1724"/>
        <v/>
      </c>
      <c r="AR1531" s="14" t="str">
        <f t="shared" si="1725"/>
        <v/>
      </c>
    </row>
    <row r="1532" spans="1:44" x14ac:dyDescent="0.25">
      <c r="A1532">
        <v>1</v>
      </c>
      <c r="B1532" t="s">
        <v>28</v>
      </c>
      <c r="C1532">
        <v>393102</v>
      </c>
      <c r="D1532" s="40">
        <v>41386.5</v>
      </c>
      <c r="E1532" s="40">
        <v>41387.876388888901</v>
      </c>
      <c r="F1532" s="40">
        <v>41387.836111111101</v>
      </c>
      <c r="G1532" t="s">
        <v>29</v>
      </c>
      <c r="H1532">
        <v>60000012437495</v>
      </c>
      <c r="I1532" t="s">
        <v>3352</v>
      </c>
      <c r="J1532" t="s">
        <v>3353</v>
      </c>
      <c r="K1532" t="s">
        <v>41</v>
      </c>
      <c r="L1532">
        <v>4</v>
      </c>
      <c r="M1532" t="s">
        <v>33</v>
      </c>
      <c r="N1532">
        <v>60000015461254</v>
      </c>
      <c r="O1532">
        <v>60000016462716</v>
      </c>
      <c r="P1532">
        <v>140215000000640</v>
      </c>
      <c r="R1532" t="s">
        <v>34</v>
      </c>
      <c r="S1532" t="s">
        <v>35</v>
      </c>
      <c r="T1532" t="s">
        <v>36</v>
      </c>
      <c r="W1532" t="s">
        <v>37</v>
      </c>
      <c r="AC1532" t="s">
        <v>3354</v>
      </c>
      <c r="AD1532" t="s">
        <v>1437</v>
      </c>
      <c r="AE1532" s="14" t="str">
        <f t="shared" si="1688"/>
        <v>#OPV DESTAQUEI KLT IP PREF NO CONSENSO BRÁS.</v>
      </c>
      <c r="AF1532" s="14" t="str">
        <f t="shared" si="1698"/>
        <v>#OPV DESTAQUEI KLT IP PREF NO CONSENSO BRÁS.</v>
      </c>
      <c r="AG1532" s="14">
        <f t="shared" si="1699"/>
        <v>1</v>
      </c>
      <c r="AH1532" s="14">
        <f t="shared" ref="AH1532:AL1532" si="1755">IFERROR(FIND("#",$AF1532,AG1532+1),LEN($AF1532)+1)</f>
        <v>45</v>
      </c>
      <c r="AI1532" s="14">
        <f t="shared" si="1755"/>
        <v>45</v>
      </c>
      <c r="AJ1532" s="14">
        <f t="shared" si="1755"/>
        <v>45</v>
      </c>
      <c r="AK1532" s="14">
        <f t="shared" si="1755"/>
        <v>45</v>
      </c>
      <c r="AL1532" s="14">
        <f t="shared" si="1755"/>
        <v>45</v>
      </c>
      <c r="AM1532" s="14" t="str">
        <f t="shared" si="1720"/>
        <v>#OPV DESTAQUEI KLT IP PREF NO CONSENSO BRÁS.</v>
      </c>
      <c r="AN1532" s="14" t="str">
        <f t="shared" si="1721"/>
        <v/>
      </c>
      <c r="AO1532" s="14" t="str">
        <f t="shared" si="1722"/>
        <v/>
      </c>
      <c r="AP1532" s="14" t="str">
        <f t="shared" si="1723"/>
        <v/>
      </c>
      <c r="AQ1532" s="14" t="str">
        <f t="shared" si="1724"/>
        <v/>
      </c>
      <c r="AR1532" s="14" t="str">
        <f t="shared" si="1725"/>
        <v/>
      </c>
    </row>
    <row r="1533" spans="1:44" x14ac:dyDescent="0.25">
      <c r="A1533">
        <v>1</v>
      </c>
      <c r="B1533" t="s">
        <v>28</v>
      </c>
      <c r="C1533">
        <v>393102</v>
      </c>
      <c r="D1533" s="40">
        <v>41386.416666666701</v>
      </c>
      <c r="E1533" s="40">
        <v>41387.874305555597</v>
      </c>
      <c r="F1533" s="40">
        <v>41387.836111111101</v>
      </c>
      <c r="G1533" t="s">
        <v>29</v>
      </c>
      <c r="H1533">
        <v>60000012370875</v>
      </c>
      <c r="I1533" t="s">
        <v>885</v>
      </c>
      <c r="J1533" t="s">
        <v>886</v>
      </c>
      <c r="K1533" t="s">
        <v>41</v>
      </c>
      <c r="L1533">
        <v>3</v>
      </c>
      <c r="M1533" t="s">
        <v>33</v>
      </c>
      <c r="N1533">
        <v>60000015461254</v>
      </c>
      <c r="O1533">
        <v>60000016462716</v>
      </c>
      <c r="P1533">
        <v>140215000000633</v>
      </c>
      <c r="R1533" t="s">
        <v>34</v>
      </c>
      <c r="S1533" t="s">
        <v>35</v>
      </c>
      <c r="T1533" t="s">
        <v>36</v>
      </c>
      <c r="W1533" t="s">
        <v>37</v>
      </c>
      <c r="AC1533" t="s">
        <v>3355</v>
      </c>
      <c r="AD1533" t="s">
        <v>1437</v>
      </c>
      <c r="AE1533" s="14" t="str">
        <f t="shared" si="1688"/>
        <v>#OPV DESTACAR ARTIGO DR VIDAL#OPV DESTAQUEI EFICACIA DE KLT</v>
      </c>
      <c r="AF1533" s="14" t="str">
        <f t="shared" si="1698"/>
        <v>#OPV DESTACAR ARTIGO DR VIDAL#OPV DESTAQUEI EFICACIA DE KLT</v>
      </c>
      <c r="AG1533" s="14">
        <f t="shared" si="1699"/>
        <v>1</v>
      </c>
      <c r="AH1533" s="14">
        <f t="shared" ref="AH1533:AL1533" si="1756">IFERROR(FIND("#",$AF1533,AG1533+1),LEN($AF1533)+1)</f>
        <v>30</v>
      </c>
      <c r="AI1533" s="14">
        <f t="shared" si="1756"/>
        <v>60</v>
      </c>
      <c r="AJ1533" s="14">
        <f t="shared" si="1756"/>
        <v>60</v>
      </c>
      <c r="AK1533" s="14">
        <f t="shared" si="1756"/>
        <v>60</v>
      </c>
      <c r="AL1533" s="14">
        <f t="shared" si="1756"/>
        <v>60</v>
      </c>
      <c r="AM1533" s="14" t="str">
        <f t="shared" si="1720"/>
        <v>#OPV DESTACAR ARTIGO DR VIDAL#</v>
      </c>
      <c r="AN1533" s="14" t="str">
        <f t="shared" si="1721"/>
        <v>#OPV DESTAQUEI EFICACIA DE KLT</v>
      </c>
      <c r="AO1533" s="14" t="str">
        <f t="shared" si="1722"/>
        <v/>
      </c>
      <c r="AP1533" s="14" t="str">
        <f t="shared" si="1723"/>
        <v/>
      </c>
      <c r="AQ1533" s="14" t="str">
        <f t="shared" si="1724"/>
        <v/>
      </c>
      <c r="AR1533" s="14" t="str">
        <f t="shared" si="1725"/>
        <v/>
      </c>
    </row>
    <row r="1534" spans="1:44" x14ac:dyDescent="0.25">
      <c r="A1534">
        <v>1</v>
      </c>
      <c r="B1534" t="s">
        <v>28</v>
      </c>
      <c r="C1534">
        <v>393102</v>
      </c>
      <c r="D1534" s="40">
        <v>41386.375</v>
      </c>
      <c r="E1534" s="40">
        <v>41387.873611111099</v>
      </c>
      <c r="F1534" s="40">
        <v>41387.836111111101</v>
      </c>
      <c r="G1534" t="s">
        <v>29</v>
      </c>
      <c r="H1534">
        <v>60000012365311</v>
      </c>
      <c r="I1534" t="s">
        <v>3283</v>
      </c>
      <c r="J1534" t="s">
        <v>3284</v>
      </c>
      <c r="K1534" t="s">
        <v>32</v>
      </c>
      <c r="L1534">
        <v>4</v>
      </c>
      <c r="M1534" t="s">
        <v>33</v>
      </c>
      <c r="N1534">
        <v>60000015461254</v>
      </c>
      <c r="O1534">
        <v>60000016462716</v>
      </c>
      <c r="P1534">
        <v>140215000000626</v>
      </c>
      <c r="R1534" t="s">
        <v>34</v>
      </c>
      <c r="S1534" t="s">
        <v>35</v>
      </c>
      <c r="T1534" t="s">
        <v>36</v>
      </c>
      <c r="W1534" t="s">
        <v>37</v>
      </c>
      <c r="AC1534" t="s">
        <v>3261</v>
      </c>
      <c r="AD1534" t="s">
        <v>1437</v>
      </c>
      <c r="AE1534" s="14" t="str">
        <f t="shared" si="1688"/>
        <v>#OPV DESTAQUEI EFICACIA DE KLT</v>
      </c>
      <c r="AF1534" s="14" t="str">
        <f t="shared" si="1698"/>
        <v>#OPV DESTAQUEI EFICACIA DE KLT</v>
      </c>
      <c r="AG1534" s="14">
        <f t="shared" si="1699"/>
        <v>1</v>
      </c>
      <c r="AH1534" s="14">
        <f t="shared" ref="AH1534:AL1534" si="1757">IFERROR(FIND("#",$AF1534,AG1534+1),LEN($AF1534)+1)</f>
        <v>31</v>
      </c>
      <c r="AI1534" s="14">
        <f t="shared" si="1757"/>
        <v>31</v>
      </c>
      <c r="AJ1534" s="14">
        <f t="shared" si="1757"/>
        <v>31</v>
      </c>
      <c r="AK1534" s="14">
        <f t="shared" si="1757"/>
        <v>31</v>
      </c>
      <c r="AL1534" s="14">
        <f t="shared" si="1757"/>
        <v>31</v>
      </c>
      <c r="AM1534" s="14" t="str">
        <f t="shared" si="1720"/>
        <v>#OPV DESTAQUEI EFICACIA DE KLT</v>
      </c>
      <c r="AN1534" s="14" t="str">
        <f t="shared" si="1721"/>
        <v/>
      </c>
      <c r="AO1534" s="14" t="str">
        <f t="shared" si="1722"/>
        <v/>
      </c>
      <c r="AP1534" s="14" t="str">
        <f t="shared" si="1723"/>
        <v/>
      </c>
      <c r="AQ1534" s="14" t="str">
        <f t="shared" si="1724"/>
        <v/>
      </c>
      <c r="AR1534" s="14" t="str">
        <f t="shared" si="1725"/>
        <v/>
      </c>
    </row>
    <row r="1535" spans="1:44" x14ac:dyDescent="0.25">
      <c r="A1535">
        <v>1</v>
      </c>
      <c r="B1535" t="s">
        <v>28</v>
      </c>
      <c r="C1535">
        <v>393102</v>
      </c>
      <c r="D1535" s="40">
        <v>41383.5</v>
      </c>
      <c r="E1535" s="40">
        <v>41383.9152777778</v>
      </c>
      <c r="F1535" s="40">
        <v>41383.874305555597</v>
      </c>
      <c r="G1535" t="s">
        <v>29</v>
      </c>
      <c r="H1535">
        <v>60000012305495</v>
      </c>
      <c r="I1535" t="s">
        <v>3356</v>
      </c>
      <c r="J1535" t="s">
        <v>3357</v>
      </c>
      <c r="K1535" t="s">
        <v>41</v>
      </c>
      <c r="L1535">
        <v>3</v>
      </c>
      <c r="M1535" t="s">
        <v>33</v>
      </c>
      <c r="N1535">
        <v>60000015461254</v>
      </c>
      <c r="O1535">
        <v>60000016462716</v>
      </c>
      <c r="P1535">
        <v>140215000000566</v>
      </c>
      <c r="R1535" t="s">
        <v>34</v>
      </c>
      <c r="S1535" t="s">
        <v>35</v>
      </c>
      <c r="T1535" t="s">
        <v>36</v>
      </c>
      <c r="W1535" t="s">
        <v>37</v>
      </c>
      <c r="AC1535" t="s">
        <v>3358</v>
      </c>
      <c r="AD1535" t="s">
        <v>1437</v>
      </c>
      <c r="AE1535" s="14" t="str">
        <f t="shared" si="1688"/>
        <v>Reforçar BENEFÍCIOS DE KLT#OPV DESTAQUEI EFICACIA DE KLT</v>
      </c>
      <c r="AF1535" s="14" t="str">
        <f t="shared" si="1698"/>
        <v>Reforçar BENEFÍCIOS DE KLT#OPV DESTAQUEI EFICACIA DE KLT</v>
      </c>
      <c r="AG1535" s="14">
        <f t="shared" si="1699"/>
        <v>27</v>
      </c>
      <c r="AH1535" s="14">
        <f t="shared" ref="AH1535:AL1535" si="1758">IFERROR(FIND("#",$AF1535,AG1535+1),LEN($AF1535)+1)</f>
        <v>57</v>
      </c>
      <c r="AI1535" s="14">
        <f t="shared" si="1758"/>
        <v>57</v>
      </c>
      <c r="AJ1535" s="14">
        <f t="shared" si="1758"/>
        <v>57</v>
      </c>
      <c r="AK1535" s="14">
        <f t="shared" si="1758"/>
        <v>57</v>
      </c>
      <c r="AL1535" s="14">
        <f t="shared" si="1758"/>
        <v>57</v>
      </c>
      <c r="AM1535" s="14" t="str">
        <f t="shared" si="1720"/>
        <v>#OPV DESTAQUEI EFICACIA DE KLT</v>
      </c>
      <c r="AN1535" s="14" t="str">
        <f t="shared" si="1721"/>
        <v/>
      </c>
      <c r="AO1535" s="14" t="str">
        <f t="shared" si="1722"/>
        <v/>
      </c>
      <c r="AP1535" s="14" t="str">
        <f t="shared" si="1723"/>
        <v/>
      </c>
      <c r="AQ1535" s="14" t="str">
        <f t="shared" si="1724"/>
        <v/>
      </c>
      <c r="AR1535" s="14" t="str">
        <f t="shared" si="1725"/>
        <v/>
      </c>
    </row>
    <row r="1536" spans="1:44" x14ac:dyDescent="0.25">
      <c r="A1536">
        <v>1</v>
      </c>
      <c r="B1536" t="s">
        <v>28</v>
      </c>
      <c r="C1536">
        <v>393102</v>
      </c>
      <c r="D1536" s="40">
        <v>41383.479166666701</v>
      </c>
      <c r="E1536" s="40">
        <v>41383.911111111098</v>
      </c>
      <c r="F1536" s="40">
        <v>41383.874305555597</v>
      </c>
      <c r="G1536" t="s">
        <v>29</v>
      </c>
      <c r="H1536">
        <v>60000012393751</v>
      </c>
      <c r="I1536" t="s">
        <v>3359</v>
      </c>
      <c r="J1536" t="s">
        <v>3360</v>
      </c>
      <c r="K1536" t="s">
        <v>41</v>
      </c>
      <c r="L1536">
        <v>3</v>
      </c>
      <c r="M1536" t="s">
        <v>33</v>
      </c>
      <c r="N1536">
        <v>60000015461254</v>
      </c>
      <c r="O1536">
        <v>60000016462716</v>
      </c>
      <c r="P1536">
        <v>140215000000559</v>
      </c>
      <c r="R1536" t="s">
        <v>34</v>
      </c>
      <c r="S1536" t="s">
        <v>35</v>
      </c>
      <c r="T1536" t="s">
        <v>36</v>
      </c>
      <c r="W1536" t="s">
        <v>37</v>
      </c>
      <c r="AC1536" t="s">
        <v>3361</v>
      </c>
      <c r="AD1536" t="s">
        <v>1437</v>
      </c>
      <c r="AE1536" s="14" t="str">
        <f t="shared" si="1688"/>
        <v>#OPV REFORCEI BENEFÍCIOS DE KLT</v>
      </c>
      <c r="AF1536" s="14" t="str">
        <f t="shared" si="1698"/>
        <v>#OPV REFORCEI BENEFÍCIOS DE KLT</v>
      </c>
      <c r="AG1536" s="14">
        <f t="shared" si="1699"/>
        <v>1</v>
      </c>
      <c r="AH1536" s="14">
        <f t="shared" ref="AH1536:AL1536" si="1759">IFERROR(FIND("#",$AF1536,AG1536+1),LEN($AF1536)+1)</f>
        <v>32</v>
      </c>
      <c r="AI1536" s="14">
        <f t="shared" si="1759"/>
        <v>32</v>
      </c>
      <c r="AJ1536" s="14">
        <f t="shared" si="1759"/>
        <v>32</v>
      </c>
      <c r="AK1536" s="14">
        <f t="shared" si="1759"/>
        <v>32</v>
      </c>
      <c r="AL1536" s="14">
        <f t="shared" si="1759"/>
        <v>32</v>
      </c>
      <c r="AM1536" s="14" t="str">
        <f t="shared" si="1720"/>
        <v>#OPV REFORCEI BENEFÍCIOS DE KLT</v>
      </c>
      <c r="AN1536" s="14" t="str">
        <f t="shared" si="1721"/>
        <v/>
      </c>
      <c r="AO1536" s="14" t="str">
        <f t="shared" si="1722"/>
        <v/>
      </c>
      <c r="AP1536" s="14" t="str">
        <f t="shared" si="1723"/>
        <v/>
      </c>
      <c r="AQ1536" s="14" t="str">
        <f t="shared" si="1724"/>
        <v/>
      </c>
      <c r="AR1536" s="14" t="str">
        <f t="shared" si="1725"/>
        <v/>
      </c>
    </row>
    <row r="1537" spans="1:44" x14ac:dyDescent="0.25">
      <c r="A1537">
        <v>1</v>
      </c>
      <c r="B1537" t="s">
        <v>28</v>
      </c>
      <c r="C1537">
        <v>393102</v>
      </c>
      <c r="D1537" s="40">
        <v>41383.458333333299</v>
      </c>
      <c r="E1537" s="40">
        <v>41383.909722222197</v>
      </c>
      <c r="F1537" s="40">
        <v>41383.874305555597</v>
      </c>
      <c r="G1537" t="s">
        <v>29</v>
      </c>
      <c r="H1537">
        <v>60000012317031</v>
      </c>
      <c r="I1537" t="s">
        <v>882</v>
      </c>
      <c r="J1537" t="s">
        <v>883</v>
      </c>
      <c r="K1537" t="s">
        <v>41</v>
      </c>
      <c r="L1537">
        <v>3</v>
      </c>
      <c r="M1537" t="s">
        <v>33</v>
      </c>
      <c r="N1537">
        <v>60000015461254</v>
      </c>
      <c r="O1537">
        <v>60000016462716</v>
      </c>
      <c r="P1537">
        <v>140215000000552</v>
      </c>
      <c r="R1537" t="s">
        <v>34</v>
      </c>
      <c r="S1537" t="s">
        <v>35</v>
      </c>
      <c r="T1537" t="s">
        <v>36</v>
      </c>
      <c r="W1537" t="s">
        <v>37</v>
      </c>
      <c r="AC1537" t="s">
        <v>3362</v>
      </c>
      <c r="AD1537" t="s">
        <v>1437</v>
      </c>
      <c r="AE1537" s="14" t="str">
        <f t="shared" si="1688"/>
        <v>DESTAQUEI EFICACIA DE KLT#OPV DESTAQUEI KL COMO IP PRHEF DO CONSENSO</v>
      </c>
      <c r="AF1537" s="14" t="str">
        <f t="shared" si="1698"/>
        <v>DESTAQUEI EFICACIA DE KLT#OPV DESTAQUEI KL COMO IP PRHEF DO CONSENSO</v>
      </c>
      <c r="AG1537" s="14">
        <f t="shared" si="1699"/>
        <v>26</v>
      </c>
      <c r="AH1537" s="14">
        <f t="shared" ref="AH1537:AL1537" si="1760">IFERROR(FIND("#",$AF1537,AG1537+1),LEN($AF1537)+1)</f>
        <v>69</v>
      </c>
      <c r="AI1537" s="14">
        <f t="shared" si="1760"/>
        <v>69</v>
      </c>
      <c r="AJ1537" s="14">
        <f t="shared" si="1760"/>
        <v>69</v>
      </c>
      <c r="AK1537" s="14">
        <f t="shared" si="1760"/>
        <v>69</v>
      </c>
      <c r="AL1537" s="14">
        <f t="shared" si="1760"/>
        <v>69</v>
      </c>
      <c r="AM1537" s="14" t="str">
        <f t="shared" si="1720"/>
        <v>#OPV DESTAQUEI KL COMO IP PRHEF DO CONSENSO</v>
      </c>
      <c r="AN1537" s="14" t="str">
        <f t="shared" si="1721"/>
        <v/>
      </c>
      <c r="AO1537" s="14" t="str">
        <f t="shared" si="1722"/>
        <v/>
      </c>
      <c r="AP1537" s="14" t="str">
        <f t="shared" si="1723"/>
        <v/>
      </c>
      <c r="AQ1537" s="14" t="str">
        <f t="shared" si="1724"/>
        <v/>
      </c>
      <c r="AR1537" s="14" t="str">
        <f t="shared" si="1725"/>
        <v/>
      </c>
    </row>
    <row r="1538" spans="1:44" x14ac:dyDescent="0.25">
      <c r="A1538">
        <v>1</v>
      </c>
      <c r="B1538" t="s">
        <v>28</v>
      </c>
      <c r="C1538">
        <v>393102</v>
      </c>
      <c r="D1538" s="40">
        <v>41382.666666666701</v>
      </c>
      <c r="E1538" s="40">
        <v>41382.886805555601</v>
      </c>
      <c r="F1538" s="40">
        <v>41382.855555555601</v>
      </c>
      <c r="G1538" t="s">
        <v>29</v>
      </c>
      <c r="H1538">
        <v>60000012395007</v>
      </c>
      <c r="I1538" t="s">
        <v>3363</v>
      </c>
      <c r="J1538" t="s">
        <v>3364</v>
      </c>
      <c r="K1538" t="s">
        <v>41</v>
      </c>
      <c r="L1538">
        <v>3</v>
      </c>
      <c r="M1538" t="s">
        <v>33</v>
      </c>
      <c r="N1538">
        <v>60000015461254</v>
      </c>
      <c r="O1538">
        <v>60000016462716</v>
      </c>
      <c r="P1538">
        <v>140215000000482</v>
      </c>
      <c r="R1538" t="s">
        <v>34</v>
      </c>
      <c r="S1538" t="s">
        <v>35</v>
      </c>
      <c r="T1538" t="s">
        <v>36</v>
      </c>
      <c r="W1538" t="s">
        <v>37</v>
      </c>
      <c r="AC1538" t="s">
        <v>3365</v>
      </c>
      <c r="AD1538" t="s">
        <v>1437</v>
      </c>
      <c r="AE1538" s="14" t="str">
        <f t="shared" ref="AE1538:AE1601" si="1761">SUBSTITUTE(AC1538,"# ","#")</f>
        <v>#DESTAQUEI ARTIGO SOBRE HIV/OSSO E RIM</v>
      </c>
      <c r="AF1538" s="14" t="str">
        <f t="shared" si="1698"/>
        <v>#DESTAQUEI ARTIGO SOBRE HIV/OSSO E RIM</v>
      </c>
      <c r="AG1538" s="14">
        <f t="shared" si="1699"/>
        <v>1</v>
      </c>
      <c r="AH1538" s="14">
        <f t="shared" ref="AH1538:AL1538" si="1762">IFERROR(FIND("#",$AF1538,AG1538+1),LEN($AF1538)+1)</f>
        <v>39</v>
      </c>
      <c r="AI1538" s="14">
        <f t="shared" si="1762"/>
        <v>39</v>
      </c>
      <c r="AJ1538" s="14">
        <f t="shared" si="1762"/>
        <v>39</v>
      </c>
      <c r="AK1538" s="14">
        <f t="shared" si="1762"/>
        <v>39</v>
      </c>
      <c r="AL1538" s="14">
        <f t="shared" si="1762"/>
        <v>39</v>
      </c>
      <c r="AM1538" s="14" t="str">
        <f t="shared" si="1720"/>
        <v>#DESTAQUEI ARTIGO SOBRE HIV/OSSO E RIM</v>
      </c>
      <c r="AN1538" s="14" t="str">
        <f t="shared" si="1721"/>
        <v/>
      </c>
      <c r="AO1538" s="14" t="str">
        <f t="shared" si="1722"/>
        <v/>
      </c>
      <c r="AP1538" s="14" t="str">
        <f t="shared" si="1723"/>
        <v/>
      </c>
      <c r="AQ1538" s="14" t="str">
        <f t="shared" si="1724"/>
        <v/>
      </c>
      <c r="AR1538" s="14" t="str">
        <f t="shared" si="1725"/>
        <v/>
      </c>
    </row>
    <row r="1539" spans="1:44" x14ac:dyDescent="0.25">
      <c r="A1539">
        <v>1</v>
      </c>
      <c r="B1539" t="s">
        <v>28</v>
      </c>
      <c r="C1539">
        <v>393102</v>
      </c>
      <c r="D1539" s="40">
        <v>41382.614583333299</v>
      </c>
      <c r="E1539" s="40">
        <v>41382.884722222203</v>
      </c>
      <c r="F1539" s="40">
        <v>41382.845138888901</v>
      </c>
      <c r="G1539" t="s">
        <v>29</v>
      </c>
      <c r="H1539">
        <v>60000012584979</v>
      </c>
      <c r="I1539" t="s">
        <v>3366</v>
      </c>
      <c r="J1539" t="s">
        <v>3367</v>
      </c>
      <c r="K1539" t="s">
        <v>41</v>
      </c>
      <c r="L1539">
        <v>3</v>
      </c>
      <c r="M1539" t="s">
        <v>33</v>
      </c>
      <c r="N1539">
        <v>60000015461254</v>
      </c>
      <c r="O1539">
        <v>60000016462716</v>
      </c>
      <c r="P1539">
        <v>140215000000467</v>
      </c>
      <c r="R1539" t="s">
        <v>34</v>
      </c>
      <c r="S1539" t="s">
        <v>35</v>
      </c>
      <c r="T1539" t="s">
        <v>36</v>
      </c>
      <c r="W1539" t="s">
        <v>37</v>
      </c>
      <c r="AC1539" t="s">
        <v>3368</v>
      </c>
      <c r="AD1539" t="s">
        <v>1437</v>
      </c>
      <c r="AE1539" s="14" t="str">
        <f t="shared" si="1761"/>
        <v>#OPV DESTAQUEI ARTIGO SOBRE HIV/RIM E OSSO</v>
      </c>
      <c r="AF1539" s="14" t="str">
        <f t="shared" si="1698"/>
        <v>#OPV DESTAQUEI ARTIGO SOBRE HIV/RIM E OSSO</v>
      </c>
      <c r="AG1539" s="14">
        <f t="shared" si="1699"/>
        <v>1</v>
      </c>
      <c r="AH1539" s="14">
        <f t="shared" ref="AH1539:AL1539" si="1763">IFERROR(FIND("#",$AF1539,AG1539+1),LEN($AF1539)+1)</f>
        <v>43</v>
      </c>
      <c r="AI1539" s="14">
        <f t="shared" si="1763"/>
        <v>43</v>
      </c>
      <c r="AJ1539" s="14">
        <f t="shared" si="1763"/>
        <v>43</v>
      </c>
      <c r="AK1539" s="14">
        <f t="shared" si="1763"/>
        <v>43</v>
      </c>
      <c r="AL1539" s="14">
        <f t="shared" si="1763"/>
        <v>43</v>
      </c>
      <c r="AM1539" s="14" t="str">
        <f t="shared" si="1720"/>
        <v>#OPV DESTAQUEI ARTIGO SOBRE HIV/RIM E OSSO</v>
      </c>
      <c r="AN1539" s="14" t="str">
        <f t="shared" si="1721"/>
        <v/>
      </c>
      <c r="AO1539" s="14" t="str">
        <f t="shared" si="1722"/>
        <v/>
      </c>
      <c r="AP1539" s="14" t="str">
        <f t="shared" si="1723"/>
        <v/>
      </c>
      <c r="AQ1539" s="14" t="str">
        <f t="shared" si="1724"/>
        <v/>
      </c>
      <c r="AR1539" s="14" t="str">
        <f t="shared" si="1725"/>
        <v/>
      </c>
    </row>
    <row r="1540" spans="1:44" x14ac:dyDescent="0.25">
      <c r="A1540">
        <v>1</v>
      </c>
      <c r="B1540" t="s">
        <v>28</v>
      </c>
      <c r="C1540">
        <v>393102</v>
      </c>
      <c r="D1540" s="40">
        <v>41382.604166666701</v>
      </c>
      <c r="E1540" s="40">
        <v>41382.882638888899</v>
      </c>
      <c r="F1540" s="40">
        <v>41382.845138888901</v>
      </c>
      <c r="G1540" t="s">
        <v>29</v>
      </c>
      <c r="H1540">
        <v>60000012335107</v>
      </c>
      <c r="I1540" t="s">
        <v>3369</v>
      </c>
      <c r="J1540" t="s">
        <v>3370</v>
      </c>
      <c r="K1540" t="s">
        <v>41</v>
      </c>
      <c r="L1540">
        <v>3</v>
      </c>
      <c r="M1540" t="s">
        <v>33</v>
      </c>
      <c r="N1540">
        <v>60000015461254</v>
      </c>
      <c r="O1540">
        <v>60000016462716</v>
      </c>
      <c r="P1540">
        <v>140215000000452</v>
      </c>
      <c r="R1540" t="s">
        <v>34</v>
      </c>
      <c r="S1540" t="s">
        <v>35</v>
      </c>
      <c r="T1540" t="s">
        <v>36</v>
      </c>
      <c r="W1540" t="s">
        <v>37</v>
      </c>
      <c r="AC1540" t="s">
        <v>3313</v>
      </c>
      <c r="AD1540" t="s">
        <v>1437</v>
      </c>
      <c r="AE1540" s="14" t="str">
        <f t="shared" si="1761"/>
        <v>#OPV DESTAQUEI O ARTIGO SOBRE RIM E OSSO</v>
      </c>
      <c r="AF1540" s="14" t="str">
        <f t="shared" si="1698"/>
        <v>#OPV DESTAQUEI O ARTIGO SOBRE RIM E OSSO</v>
      </c>
      <c r="AG1540" s="14">
        <f t="shared" si="1699"/>
        <v>1</v>
      </c>
      <c r="AH1540" s="14">
        <f t="shared" ref="AH1540:AL1540" si="1764">IFERROR(FIND("#",$AF1540,AG1540+1),LEN($AF1540)+1)</f>
        <v>41</v>
      </c>
      <c r="AI1540" s="14">
        <f t="shared" si="1764"/>
        <v>41</v>
      </c>
      <c r="AJ1540" s="14">
        <f t="shared" si="1764"/>
        <v>41</v>
      </c>
      <c r="AK1540" s="14">
        <f t="shared" si="1764"/>
        <v>41</v>
      </c>
      <c r="AL1540" s="14">
        <f t="shared" si="1764"/>
        <v>41</v>
      </c>
      <c r="AM1540" s="14" t="str">
        <f t="shared" si="1720"/>
        <v>#OPV DESTAQUEI O ARTIGO SOBRE RIM E OSSO</v>
      </c>
      <c r="AN1540" s="14" t="str">
        <f t="shared" si="1721"/>
        <v/>
      </c>
      <c r="AO1540" s="14" t="str">
        <f t="shared" si="1722"/>
        <v/>
      </c>
      <c r="AP1540" s="14" t="str">
        <f t="shared" si="1723"/>
        <v/>
      </c>
      <c r="AQ1540" s="14" t="str">
        <f t="shared" si="1724"/>
        <v/>
      </c>
      <c r="AR1540" s="14" t="str">
        <f t="shared" si="1725"/>
        <v/>
      </c>
    </row>
    <row r="1541" spans="1:44" x14ac:dyDescent="0.25">
      <c r="A1541">
        <v>1</v>
      </c>
      <c r="B1541" t="s">
        <v>28</v>
      </c>
      <c r="C1541">
        <v>393102</v>
      </c>
      <c r="D1541" s="40">
        <v>41382.59375</v>
      </c>
      <c r="E1541" s="40">
        <v>41382.881249999999</v>
      </c>
      <c r="F1541" s="40">
        <v>41382.845138888901</v>
      </c>
      <c r="G1541" t="s">
        <v>29</v>
      </c>
      <c r="H1541">
        <v>60000017152734</v>
      </c>
      <c r="I1541" t="s">
        <v>3371</v>
      </c>
      <c r="J1541" t="s">
        <v>3372</v>
      </c>
      <c r="K1541" t="s">
        <v>41</v>
      </c>
      <c r="L1541">
        <v>4</v>
      </c>
      <c r="M1541" t="s">
        <v>33</v>
      </c>
      <c r="N1541">
        <v>60000015461254</v>
      </c>
      <c r="O1541">
        <v>60000016462716</v>
      </c>
      <c r="P1541">
        <v>140215000000437</v>
      </c>
      <c r="R1541" t="s">
        <v>34</v>
      </c>
      <c r="S1541" t="s">
        <v>35</v>
      </c>
      <c r="T1541" t="s">
        <v>36</v>
      </c>
      <c r="W1541" t="s">
        <v>37</v>
      </c>
      <c r="AC1541" t="s">
        <v>3279</v>
      </c>
      <c r="AD1541" t="s">
        <v>1437</v>
      </c>
      <c r="AE1541" s="14" t="str">
        <f t="shared" si="1761"/>
        <v>#OPV DESTAQUEI ARTIGO SOBRE RIM E OSSO</v>
      </c>
      <c r="AF1541" s="14" t="str">
        <f t="shared" si="1698"/>
        <v>#OPV DESTAQUEI ARTIGO SOBRE RIM E OSSO</v>
      </c>
      <c r="AG1541" s="14">
        <f t="shared" si="1699"/>
        <v>1</v>
      </c>
      <c r="AH1541" s="14">
        <f t="shared" ref="AH1541:AL1541" si="1765">IFERROR(FIND("#",$AF1541,AG1541+1),LEN($AF1541)+1)</f>
        <v>39</v>
      </c>
      <c r="AI1541" s="14">
        <f t="shared" si="1765"/>
        <v>39</v>
      </c>
      <c r="AJ1541" s="14">
        <f t="shared" si="1765"/>
        <v>39</v>
      </c>
      <c r="AK1541" s="14">
        <f t="shared" si="1765"/>
        <v>39</v>
      </c>
      <c r="AL1541" s="14">
        <f t="shared" si="1765"/>
        <v>39</v>
      </c>
      <c r="AM1541" s="14" t="str">
        <f t="shared" si="1720"/>
        <v>#OPV DESTAQUEI ARTIGO SOBRE RIM E OSSO</v>
      </c>
      <c r="AN1541" s="14" t="str">
        <f t="shared" si="1721"/>
        <v/>
      </c>
      <c r="AO1541" s="14" t="str">
        <f t="shared" si="1722"/>
        <v/>
      </c>
      <c r="AP1541" s="14" t="str">
        <f t="shared" si="1723"/>
        <v/>
      </c>
      <c r="AQ1541" s="14" t="str">
        <f t="shared" si="1724"/>
        <v/>
      </c>
      <c r="AR1541" s="14" t="str">
        <f t="shared" si="1725"/>
        <v/>
      </c>
    </row>
    <row r="1542" spans="1:44" x14ac:dyDescent="0.25">
      <c r="A1542">
        <v>1</v>
      </c>
      <c r="B1542" t="s">
        <v>28</v>
      </c>
      <c r="C1542">
        <v>393102</v>
      </c>
      <c r="D1542" s="40">
        <v>41382.510416666701</v>
      </c>
      <c r="E1542" s="40">
        <v>41382.879166666702</v>
      </c>
      <c r="F1542" s="40">
        <v>41382.845138888901</v>
      </c>
      <c r="G1542" t="s">
        <v>29</v>
      </c>
      <c r="H1542">
        <v>60000012475035</v>
      </c>
      <c r="I1542" t="s">
        <v>907</v>
      </c>
      <c r="J1542" t="s">
        <v>908</v>
      </c>
      <c r="K1542" t="s">
        <v>41</v>
      </c>
      <c r="L1542">
        <v>4</v>
      </c>
      <c r="M1542" t="s">
        <v>4829</v>
      </c>
      <c r="N1542">
        <v>60000015461254</v>
      </c>
      <c r="O1542">
        <v>60000016462716</v>
      </c>
      <c r="P1542">
        <v>140215000000422</v>
      </c>
      <c r="R1542" t="s">
        <v>34</v>
      </c>
      <c r="S1542" t="s">
        <v>35</v>
      </c>
      <c r="T1542" t="s">
        <v>36</v>
      </c>
      <c r="W1542" t="s">
        <v>37</v>
      </c>
      <c r="AC1542" t="s">
        <v>3373</v>
      </c>
      <c r="AD1542" t="s">
        <v>1437</v>
      </c>
      <c r="AE1542" s="14" t="str">
        <f t="shared" si="1761"/>
        <v>DESTACAR OS BENEFÍCIOS DE KLT#OPV REALIZAMOS REUNIÃO PARA DEFINIR OS PRÓXIMOS PASSOS REF AO PROJETO LIGA DE RESIDENTES</v>
      </c>
      <c r="AF1542" s="14" t="str">
        <f t="shared" si="1698"/>
        <v>DESTACAR OS BENEFÍCIOS DE KLT#OPV REALIZAMOS REUNIÃO PARA DEFINIR OS PRÓXIMOS PASSOS REF AO PROJETO LIGA DE RESIDENTES</v>
      </c>
      <c r="AG1542" s="14">
        <f t="shared" si="1699"/>
        <v>30</v>
      </c>
      <c r="AH1542" s="14">
        <f t="shared" ref="AH1542:AL1542" si="1766">IFERROR(FIND("#",$AF1542,AG1542+1),LEN($AF1542)+1)</f>
        <v>119</v>
      </c>
      <c r="AI1542" s="14">
        <f t="shared" si="1766"/>
        <v>119</v>
      </c>
      <c r="AJ1542" s="14">
        <f t="shared" si="1766"/>
        <v>119</v>
      </c>
      <c r="AK1542" s="14">
        <f t="shared" si="1766"/>
        <v>119</v>
      </c>
      <c r="AL1542" s="14">
        <f t="shared" si="1766"/>
        <v>119</v>
      </c>
      <c r="AM1542" s="14" t="str">
        <f t="shared" si="1720"/>
        <v>#OPV REALIZAMOS REUNIÃO PARA DEFINIR OS PRÓXIMOS PASSOS REF AO PROJETO LIGA DE RESIDENTES</v>
      </c>
      <c r="AN1542" s="14" t="str">
        <f t="shared" si="1721"/>
        <v/>
      </c>
      <c r="AO1542" s="14" t="str">
        <f t="shared" si="1722"/>
        <v/>
      </c>
      <c r="AP1542" s="14" t="str">
        <f t="shared" si="1723"/>
        <v/>
      </c>
      <c r="AQ1542" s="14" t="str">
        <f t="shared" si="1724"/>
        <v/>
      </c>
      <c r="AR1542" s="14" t="str">
        <f t="shared" si="1725"/>
        <v/>
      </c>
    </row>
    <row r="1543" spans="1:44" x14ac:dyDescent="0.25">
      <c r="A1543">
        <v>1</v>
      </c>
      <c r="B1543" t="s">
        <v>28</v>
      </c>
      <c r="C1543">
        <v>393102</v>
      </c>
      <c r="D1543" s="40">
        <v>41382.416666666701</v>
      </c>
      <c r="E1543" s="40">
        <v>41382.847222222197</v>
      </c>
      <c r="F1543" s="40">
        <v>41382.834027777797</v>
      </c>
      <c r="G1543" t="s">
        <v>29</v>
      </c>
      <c r="H1543">
        <v>60000012540943</v>
      </c>
      <c r="I1543" t="s">
        <v>910</v>
      </c>
      <c r="J1543" t="s">
        <v>911</v>
      </c>
      <c r="K1543" t="s">
        <v>41</v>
      </c>
      <c r="L1543">
        <v>4</v>
      </c>
      <c r="M1543" t="s">
        <v>33</v>
      </c>
      <c r="N1543">
        <v>60000015461254</v>
      </c>
      <c r="O1543">
        <v>60000016462716</v>
      </c>
      <c r="P1543">
        <v>140215000000407</v>
      </c>
      <c r="R1543" t="s">
        <v>34</v>
      </c>
      <c r="S1543" t="s">
        <v>35</v>
      </c>
      <c r="T1543" t="s">
        <v>36</v>
      </c>
      <c r="W1543" t="s">
        <v>37</v>
      </c>
      <c r="AC1543" t="s">
        <v>3374</v>
      </c>
      <c r="AD1543" t="s">
        <v>1437</v>
      </c>
      <c r="AE1543" s="14" t="str">
        <f t="shared" si="1761"/>
        <v>REFORÇAR OS BENEFÍCIOS DE KLT#OPV CONVERSAMOS SOBRE EVENTO DO IIER SOBRE CONSENSO E COMORBIDADES QUE IREMOS REALIZAR NO IIER</v>
      </c>
      <c r="AF1543" s="14" t="str">
        <f t="shared" si="1698"/>
        <v>REFORÇAR OS BENEFÍCIOS DE KLT#OPV CONVERSAMOS SOBRE EVENTO DO IIER SOBRE CONSENSO E COMORBIDADES QUE IREMOS REALIZAR NO IIER</v>
      </c>
      <c r="AG1543" s="14">
        <f t="shared" si="1699"/>
        <v>30</v>
      </c>
      <c r="AH1543" s="14">
        <f t="shared" ref="AH1543:AL1543" si="1767">IFERROR(FIND("#",$AF1543,AG1543+1),LEN($AF1543)+1)</f>
        <v>125</v>
      </c>
      <c r="AI1543" s="14">
        <f t="shared" si="1767"/>
        <v>125</v>
      </c>
      <c r="AJ1543" s="14">
        <f t="shared" si="1767"/>
        <v>125</v>
      </c>
      <c r="AK1543" s="14">
        <f t="shared" si="1767"/>
        <v>125</v>
      </c>
      <c r="AL1543" s="14">
        <f t="shared" si="1767"/>
        <v>125</v>
      </c>
      <c r="AM1543" s="14" t="str">
        <f t="shared" si="1720"/>
        <v>#OPV CONVERSAMOS SOBRE EVENTO DO IIER SOBRE CONSENSO E COMORBIDADES QUE IREMOS REALIZAR NO IIER</v>
      </c>
      <c r="AN1543" s="14" t="str">
        <f t="shared" si="1721"/>
        <v/>
      </c>
      <c r="AO1543" s="14" t="str">
        <f t="shared" si="1722"/>
        <v/>
      </c>
      <c r="AP1543" s="14" t="str">
        <f t="shared" si="1723"/>
        <v/>
      </c>
      <c r="AQ1543" s="14" t="str">
        <f t="shared" si="1724"/>
        <v/>
      </c>
      <c r="AR1543" s="14" t="str">
        <f t="shared" si="1725"/>
        <v/>
      </c>
    </row>
    <row r="1544" spans="1:44" x14ac:dyDescent="0.25">
      <c r="A1544">
        <v>1</v>
      </c>
      <c r="B1544" t="s">
        <v>28</v>
      </c>
      <c r="C1544">
        <v>393102</v>
      </c>
      <c r="D1544" s="40">
        <v>41382.40625</v>
      </c>
      <c r="E1544" s="40">
        <v>41382.839583333298</v>
      </c>
      <c r="F1544" s="40">
        <v>41382.834027777797</v>
      </c>
      <c r="G1544" t="s">
        <v>29</v>
      </c>
      <c r="H1544">
        <v>60000012370875</v>
      </c>
      <c r="I1544" t="s">
        <v>885</v>
      </c>
      <c r="J1544" t="s">
        <v>886</v>
      </c>
      <c r="K1544" t="s">
        <v>41</v>
      </c>
      <c r="L1544">
        <v>3</v>
      </c>
      <c r="M1544" t="s">
        <v>33</v>
      </c>
      <c r="N1544">
        <v>60000015461254</v>
      </c>
      <c r="O1544">
        <v>60000016462716</v>
      </c>
      <c r="P1544">
        <v>140215000000392</v>
      </c>
      <c r="R1544" t="s">
        <v>34</v>
      </c>
      <c r="S1544" t="s">
        <v>35</v>
      </c>
      <c r="T1544" t="s">
        <v>36</v>
      </c>
      <c r="W1544" t="s">
        <v>37</v>
      </c>
      <c r="AC1544" t="s">
        <v>3375</v>
      </c>
      <c r="AD1544" t="s">
        <v>1437</v>
      </c>
      <c r="AE1544" s="14" t="str">
        <f t="shared" si="1761"/>
        <v>Destacar benefícios de KLT#DESTAQUEI ARTIGO SOBRE RIM E OSSO</v>
      </c>
      <c r="AF1544" s="14" t="str">
        <f t="shared" si="1698"/>
        <v>Destacar benefícios de KLT#DESTAQUEI ARTIGO SOBRE RIM E OSSO</v>
      </c>
      <c r="AG1544" s="14">
        <f t="shared" si="1699"/>
        <v>27</v>
      </c>
      <c r="AH1544" s="14">
        <f t="shared" ref="AH1544:AL1544" si="1768">IFERROR(FIND("#",$AF1544,AG1544+1),LEN($AF1544)+1)</f>
        <v>61</v>
      </c>
      <c r="AI1544" s="14">
        <f t="shared" si="1768"/>
        <v>61</v>
      </c>
      <c r="AJ1544" s="14">
        <f t="shared" si="1768"/>
        <v>61</v>
      </c>
      <c r="AK1544" s="14">
        <f t="shared" si="1768"/>
        <v>61</v>
      </c>
      <c r="AL1544" s="14">
        <f t="shared" si="1768"/>
        <v>61</v>
      </c>
      <c r="AM1544" s="14" t="str">
        <f t="shared" si="1720"/>
        <v>#DESTAQUEI ARTIGO SOBRE RIM E OSSO</v>
      </c>
      <c r="AN1544" s="14" t="str">
        <f t="shared" si="1721"/>
        <v/>
      </c>
      <c r="AO1544" s="14" t="str">
        <f t="shared" si="1722"/>
        <v/>
      </c>
      <c r="AP1544" s="14" t="str">
        <f t="shared" si="1723"/>
        <v/>
      </c>
      <c r="AQ1544" s="14" t="str">
        <f t="shared" si="1724"/>
        <v/>
      </c>
      <c r="AR1544" s="14" t="str">
        <f t="shared" si="1725"/>
        <v/>
      </c>
    </row>
    <row r="1545" spans="1:44" x14ac:dyDescent="0.25">
      <c r="A1545">
        <v>1</v>
      </c>
      <c r="B1545" t="s">
        <v>28</v>
      </c>
      <c r="C1545">
        <v>393102</v>
      </c>
      <c r="D1545" s="40">
        <v>41382.395833333299</v>
      </c>
      <c r="E1545" s="40">
        <v>41382.8347222222</v>
      </c>
      <c r="F1545" s="40">
        <v>41382.796527777798</v>
      </c>
      <c r="G1545" t="s">
        <v>29</v>
      </c>
      <c r="H1545">
        <v>60000012402567</v>
      </c>
      <c r="I1545" t="s">
        <v>3376</v>
      </c>
      <c r="J1545" t="s">
        <v>3377</v>
      </c>
      <c r="K1545" t="s">
        <v>41</v>
      </c>
      <c r="L1545">
        <v>6</v>
      </c>
      <c r="M1545" t="s">
        <v>33</v>
      </c>
      <c r="N1545">
        <v>60000015461254</v>
      </c>
      <c r="O1545">
        <v>60000016462716</v>
      </c>
      <c r="P1545">
        <v>140215000000377</v>
      </c>
      <c r="R1545" t="s">
        <v>34</v>
      </c>
      <c r="S1545" t="s">
        <v>35</v>
      </c>
      <c r="T1545" t="s">
        <v>36</v>
      </c>
      <c r="W1545" t="s">
        <v>37</v>
      </c>
      <c r="AC1545" t="s">
        <v>3378</v>
      </c>
      <c r="AD1545" t="s">
        <v>1437</v>
      </c>
      <c r="AE1545" s="14" t="str">
        <f t="shared" si="1761"/>
        <v>REFORÇAR OS BENEFÍCIOS DE KLT#OPV DESTAQUEI ARTIGO SOBRE RIM/OSSO</v>
      </c>
      <c r="AF1545" s="14" t="str">
        <f t="shared" si="1698"/>
        <v>REFORÇAR OS BENEFÍCIOS DE KLT#OPV DESTAQUEI ARTIGO SOBRE RIM/OSSO</v>
      </c>
      <c r="AG1545" s="14">
        <f t="shared" si="1699"/>
        <v>30</v>
      </c>
      <c r="AH1545" s="14">
        <f t="shared" ref="AH1545:AL1545" si="1769">IFERROR(FIND("#",$AF1545,AG1545+1),LEN($AF1545)+1)</f>
        <v>66</v>
      </c>
      <c r="AI1545" s="14">
        <f t="shared" si="1769"/>
        <v>66</v>
      </c>
      <c r="AJ1545" s="14">
        <f t="shared" si="1769"/>
        <v>66</v>
      </c>
      <c r="AK1545" s="14">
        <f t="shared" si="1769"/>
        <v>66</v>
      </c>
      <c r="AL1545" s="14">
        <f t="shared" si="1769"/>
        <v>66</v>
      </c>
      <c r="AM1545" s="14" t="str">
        <f t="shared" si="1720"/>
        <v>#OPV DESTAQUEI ARTIGO SOBRE RIM/OSSO</v>
      </c>
      <c r="AN1545" s="14" t="str">
        <f t="shared" si="1721"/>
        <v/>
      </c>
      <c r="AO1545" s="14" t="str">
        <f t="shared" si="1722"/>
        <v/>
      </c>
      <c r="AP1545" s="14" t="str">
        <f t="shared" si="1723"/>
        <v/>
      </c>
      <c r="AQ1545" s="14" t="str">
        <f t="shared" si="1724"/>
        <v/>
      </c>
      <c r="AR1545" s="14" t="str">
        <f t="shared" si="1725"/>
        <v/>
      </c>
    </row>
    <row r="1546" spans="1:44" x14ac:dyDescent="0.25">
      <c r="A1546">
        <v>1</v>
      </c>
      <c r="B1546" t="s">
        <v>28</v>
      </c>
      <c r="C1546">
        <v>393102</v>
      </c>
      <c r="D1546" s="40">
        <v>41382.385416666701</v>
      </c>
      <c r="E1546" s="40">
        <v>41382.831250000003</v>
      </c>
      <c r="F1546" s="40">
        <v>41382.796527777798</v>
      </c>
      <c r="G1546" t="s">
        <v>29</v>
      </c>
      <c r="H1546">
        <v>60000012386631</v>
      </c>
      <c r="I1546" t="s">
        <v>919</v>
      </c>
      <c r="J1546" t="s">
        <v>920</v>
      </c>
      <c r="K1546" t="s">
        <v>41</v>
      </c>
      <c r="L1546">
        <v>3</v>
      </c>
      <c r="M1546" t="s">
        <v>33</v>
      </c>
      <c r="N1546">
        <v>60000015461254</v>
      </c>
      <c r="O1546">
        <v>60000016462716</v>
      </c>
      <c r="P1546">
        <v>140215000000362</v>
      </c>
      <c r="R1546" t="s">
        <v>34</v>
      </c>
      <c r="S1546" t="s">
        <v>35</v>
      </c>
      <c r="T1546" t="s">
        <v>36</v>
      </c>
      <c r="W1546" t="s">
        <v>37</v>
      </c>
      <c r="AC1546" t="s">
        <v>3379</v>
      </c>
      <c r="AD1546" t="s">
        <v>1437</v>
      </c>
      <c r="AE1546" s="14" t="str">
        <f t="shared" si="1761"/>
        <v>DESTAQUEI BENEFÍCIOS DE KLT#OPV DESTAQUEI EFICACIA DE KLT NA PEDIATRIA</v>
      </c>
      <c r="AF1546" s="14" t="str">
        <f t="shared" si="1698"/>
        <v>DESTAQUEI BENEFÍCIOS DE KLT#OPV DESTAQUEI EFICACIA DE KLT NA PEDIATRIA</v>
      </c>
      <c r="AG1546" s="14">
        <f t="shared" si="1699"/>
        <v>28</v>
      </c>
      <c r="AH1546" s="14">
        <f t="shared" ref="AH1546:AL1546" si="1770">IFERROR(FIND("#",$AF1546,AG1546+1),LEN($AF1546)+1)</f>
        <v>71</v>
      </c>
      <c r="AI1546" s="14">
        <f t="shared" si="1770"/>
        <v>71</v>
      </c>
      <c r="AJ1546" s="14">
        <f t="shared" si="1770"/>
        <v>71</v>
      </c>
      <c r="AK1546" s="14">
        <f t="shared" si="1770"/>
        <v>71</v>
      </c>
      <c r="AL1546" s="14">
        <f t="shared" si="1770"/>
        <v>71</v>
      </c>
      <c r="AM1546" s="14" t="str">
        <f t="shared" si="1720"/>
        <v>#OPV DESTAQUEI EFICACIA DE KLT NA PEDIATRIA</v>
      </c>
      <c r="AN1546" s="14" t="str">
        <f t="shared" si="1721"/>
        <v/>
      </c>
      <c r="AO1546" s="14" t="str">
        <f t="shared" si="1722"/>
        <v/>
      </c>
      <c r="AP1546" s="14" t="str">
        <f t="shared" si="1723"/>
        <v/>
      </c>
      <c r="AQ1546" s="14" t="str">
        <f t="shared" si="1724"/>
        <v/>
      </c>
      <c r="AR1546" s="14" t="str">
        <f t="shared" si="1725"/>
        <v/>
      </c>
    </row>
    <row r="1547" spans="1:44" x14ac:dyDescent="0.25">
      <c r="A1547">
        <v>1</v>
      </c>
      <c r="B1547" t="s">
        <v>28</v>
      </c>
      <c r="C1547">
        <v>393102</v>
      </c>
      <c r="D1547" s="40">
        <v>41382.375</v>
      </c>
      <c r="E1547" s="40">
        <v>41382.8256944444</v>
      </c>
      <c r="F1547" s="40">
        <v>41382.786111111098</v>
      </c>
      <c r="G1547" t="s">
        <v>29</v>
      </c>
      <c r="H1547">
        <v>60000012355611</v>
      </c>
      <c r="I1547" t="s">
        <v>3286</v>
      </c>
      <c r="J1547" t="s">
        <v>3287</v>
      </c>
      <c r="K1547" t="s">
        <v>32</v>
      </c>
      <c r="L1547">
        <v>4</v>
      </c>
      <c r="M1547" t="s">
        <v>33</v>
      </c>
      <c r="N1547">
        <v>60000015461254</v>
      </c>
      <c r="O1547">
        <v>60000016462716</v>
      </c>
      <c r="P1547">
        <v>140215000000347</v>
      </c>
      <c r="R1547" t="s">
        <v>34</v>
      </c>
      <c r="S1547" t="s">
        <v>35</v>
      </c>
      <c r="T1547" t="s">
        <v>36</v>
      </c>
      <c r="W1547" t="s">
        <v>37</v>
      </c>
      <c r="AC1547" t="s">
        <v>3380</v>
      </c>
      <c r="AD1547" t="s">
        <v>1437</v>
      </c>
      <c r="AE1547" s="14" t="str">
        <f t="shared" si="1761"/>
        <v>#OPV ENTREGUEI CONVITE ATHUS PORTO ALEGRE</v>
      </c>
      <c r="AF1547" s="14" t="str">
        <f t="shared" ref="AF1547:AF1610" si="1771">SUBSTITUTE(AE1547,"@ ","@")</f>
        <v>#OPV ENTREGUEI CONVITE ATHUS PORTO ALEGRE</v>
      </c>
      <c r="AG1547" s="14">
        <f t="shared" ref="AG1547:AG1610" si="1772">IFERROR(FIND("#",AF1547),1)</f>
        <v>1</v>
      </c>
      <c r="AH1547" s="14">
        <f t="shared" ref="AH1547:AL1547" si="1773">IFERROR(FIND("#",$AF1547,AG1547+1),LEN($AF1547)+1)</f>
        <v>42</v>
      </c>
      <c r="AI1547" s="14">
        <f t="shared" si="1773"/>
        <v>42</v>
      </c>
      <c r="AJ1547" s="14">
        <f t="shared" si="1773"/>
        <v>42</v>
      </c>
      <c r="AK1547" s="14">
        <f t="shared" si="1773"/>
        <v>42</v>
      </c>
      <c r="AL1547" s="14">
        <f t="shared" si="1773"/>
        <v>42</v>
      </c>
      <c r="AM1547" s="14" t="str">
        <f t="shared" si="1720"/>
        <v>#OPV ENTREGUEI CONVITE ATHUS PORTO ALEGRE</v>
      </c>
      <c r="AN1547" s="14" t="str">
        <f t="shared" si="1721"/>
        <v/>
      </c>
      <c r="AO1547" s="14" t="str">
        <f t="shared" si="1722"/>
        <v/>
      </c>
      <c r="AP1547" s="14" t="str">
        <f t="shared" si="1723"/>
        <v/>
      </c>
      <c r="AQ1547" s="14" t="str">
        <f t="shared" si="1724"/>
        <v/>
      </c>
      <c r="AR1547" s="14" t="str">
        <f t="shared" si="1725"/>
        <v/>
      </c>
    </row>
    <row r="1548" spans="1:44" x14ac:dyDescent="0.25">
      <c r="A1548">
        <v>1</v>
      </c>
      <c r="B1548" t="s">
        <v>28</v>
      </c>
      <c r="C1548">
        <v>393102</v>
      </c>
      <c r="D1548" s="40">
        <v>41381.666666666701</v>
      </c>
      <c r="E1548" s="40">
        <v>41382.908333333296</v>
      </c>
      <c r="F1548" s="40">
        <v>41382.868055555598</v>
      </c>
      <c r="G1548" t="s">
        <v>29</v>
      </c>
      <c r="H1548">
        <v>60000012400331</v>
      </c>
      <c r="I1548" t="s">
        <v>3294</v>
      </c>
      <c r="J1548" t="s">
        <v>3295</v>
      </c>
      <c r="K1548" t="s">
        <v>32</v>
      </c>
      <c r="L1548">
        <v>6</v>
      </c>
      <c r="M1548" t="s">
        <v>33</v>
      </c>
      <c r="N1548">
        <v>60000015461254</v>
      </c>
      <c r="O1548">
        <v>60000016462716</v>
      </c>
      <c r="P1548">
        <v>140215000000543</v>
      </c>
      <c r="R1548" t="s">
        <v>34</v>
      </c>
      <c r="S1548" t="s">
        <v>35</v>
      </c>
      <c r="T1548" t="s">
        <v>36</v>
      </c>
      <c r="W1548" t="s">
        <v>37</v>
      </c>
      <c r="AC1548" t="s">
        <v>3261</v>
      </c>
      <c r="AD1548" t="s">
        <v>1437</v>
      </c>
      <c r="AE1548" s="14" t="str">
        <f t="shared" si="1761"/>
        <v>#OPV DESTAQUEI EFICACIA DE KLT</v>
      </c>
      <c r="AF1548" s="14" t="str">
        <f t="shared" si="1771"/>
        <v>#OPV DESTAQUEI EFICACIA DE KLT</v>
      </c>
      <c r="AG1548" s="14">
        <f t="shared" si="1772"/>
        <v>1</v>
      </c>
      <c r="AH1548" s="14">
        <f t="shared" ref="AH1548:AL1548" si="1774">IFERROR(FIND("#",$AF1548,AG1548+1),LEN($AF1548)+1)</f>
        <v>31</v>
      </c>
      <c r="AI1548" s="14">
        <f t="shared" si="1774"/>
        <v>31</v>
      </c>
      <c r="AJ1548" s="14">
        <f t="shared" si="1774"/>
        <v>31</v>
      </c>
      <c r="AK1548" s="14">
        <f t="shared" si="1774"/>
        <v>31</v>
      </c>
      <c r="AL1548" s="14">
        <f t="shared" si="1774"/>
        <v>31</v>
      </c>
      <c r="AM1548" s="14" t="str">
        <f t="shared" si="1720"/>
        <v>#OPV DESTAQUEI EFICACIA DE KLT</v>
      </c>
      <c r="AN1548" s="14" t="str">
        <f t="shared" si="1721"/>
        <v/>
      </c>
      <c r="AO1548" s="14" t="str">
        <f t="shared" si="1722"/>
        <v/>
      </c>
      <c r="AP1548" s="14" t="str">
        <f t="shared" si="1723"/>
        <v/>
      </c>
      <c r="AQ1548" s="14" t="str">
        <f t="shared" si="1724"/>
        <v/>
      </c>
      <c r="AR1548" s="14" t="str">
        <f t="shared" si="1725"/>
        <v/>
      </c>
    </row>
    <row r="1549" spans="1:44" x14ac:dyDescent="0.25">
      <c r="A1549">
        <v>1</v>
      </c>
      <c r="B1549" t="s">
        <v>28</v>
      </c>
      <c r="C1549">
        <v>393102</v>
      </c>
      <c r="D1549" s="40">
        <v>41381.604166666701</v>
      </c>
      <c r="E1549" s="40">
        <v>41382.900694444397</v>
      </c>
      <c r="F1549" s="40">
        <v>41382.8659722222</v>
      </c>
      <c r="G1549" t="s">
        <v>29</v>
      </c>
      <c r="H1549">
        <v>60000012522363</v>
      </c>
      <c r="I1549" t="s">
        <v>3250</v>
      </c>
      <c r="J1549" t="s">
        <v>3251</v>
      </c>
      <c r="K1549" t="s">
        <v>32</v>
      </c>
      <c r="L1549">
        <v>6</v>
      </c>
      <c r="M1549" t="s">
        <v>33</v>
      </c>
      <c r="N1549">
        <v>60000015461254</v>
      </c>
      <c r="O1549">
        <v>60000016462716</v>
      </c>
      <c r="P1549">
        <v>140215000000513</v>
      </c>
      <c r="R1549" t="s">
        <v>34</v>
      </c>
      <c r="S1549" t="s">
        <v>35</v>
      </c>
      <c r="T1549" t="s">
        <v>36</v>
      </c>
      <c r="W1549" t="s">
        <v>37</v>
      </c>
      <c r="AC1549" t="s">
        <v>3261</v>
      </c>
      <c r="AD1549" t="s">
        <v>1437</v>
      </c>
      <c r="AE1549" s="14" t="str">
        <f t="shared" si="1761"/>
        <v>#OPV DESTAQUEI EFICACIA DE KLT</v>
      </c>
      <c r="AF1549" s="14" t="str">
        <f t="shared" si="1771"/>
        <v>#OPV DESTAQUEI EFICACIA DE KLT</v>
      </c>
      <c r="AG1549" s="14">
        <f t="shared" si="1772"/>
        <v>1</v>
      </c>
      <c r="AH1549" s="14">
        <f t="shared" ref="AH1549:AL1549" si="1775">IFERROR(FIND("#",$AF1549,AG1549+1),LEN($AF1549)+1)</f>
        <v>31</v>
      </c>
      <c r="AI1549" s="14">
        <f t="shared" si="1775"/>
        <v>31</v>
      </c>
      <c r="AJ1549" s="14">
        <f t="shared" si="1775"/>
        <v>31</v>
      </c>
      <c r="AK1549" s="14">
        <f t="shared" si="1775"/>
        <v>31</v>
      </c>
      <c r="AL1549" s="14">
        <f t="shared" si="1775"/>
        <v>31</v>
      </c>
      <c r="AM1549" s="14" t="str">
        <f t="shared" si="1720"/>
        <v>#OPV DESTAQUEI EFICACIA DE KLT</v>
      </c>
      <c r="AN1549" s="14" t="str">
        <f t="shared" si="1721"/>
        <v/>
      </c>
      <c r="AO1549" s="14" t="str">
        <f t="shared" si="1722"/>
        <v/>
      </c>
      <c r="AP1549" s="14" t="str">
        <f t="shared" si="1723"/>
        <v/>
      </c>
      <c r="AQ1549" s="14" t="str">
        <f t="shared" si="1724"/>
        <v/>
      </c>
      <c r="AR1549" s="14" t="str">
        <f t="shared" si="1725"/>
        <v/>
      </c>
    </row>
    <row r="1550" spans="1:44" x14ac:dyDescent="0.25">
      <c r="A1550">
        <v>1</v>
      </c>
      <c r="B1550" t="s">
        <v>28</v>
      </c>
      <c r="C1550">
        <v>393102</v>
      </c>
      <c r="D1550" s="40">
        <v>41381.5</v>
      </c>
      <c r="E1550" s="40">
        <v>41382.895833333299</v>
      </c>
      <c r="F1550" s="40">
        <v>41382.855555555601</v>
      </c>
      <c r="G1550" t="s">
        <v>29</v>
      </c>
      <c r="H1550">
        <v>60000012402771</v>
      </c>
      <c r="I1550" t="s">
        <v>3381</v>
      </c>
      <c r="J1550" t="s">
        <v>3382</v>
      </c>
      <c r="K1550" t="s">
        <v>238</v>
      </c>
      <c r="M1550" t="s">
        <v>33</v>
      </c>
      <c r="N1550">
        <v>60000015461254</v>
      </c>
      <c r="O1550">
        <v>60000016462716</v>
      </c>
      <c r="P1550">
        <v>140215000000499</v>
      </c>
      <c r="R1550" t="s">
        <v>34</v>
      </c>
      <c r="S1550" t="s">
        <v>35</v>
      </c>
      <c r="T1550" t="s">
        <v>36</v>
      </c>
      <c r="W1550" t="s">
        <v>37</v>
      </c>
      <c r="AC1550" t="s">
        <v>3261</v>
      </c>
      <c r="AD1550" t="s">
        <v>1437</v>
      </c>
      <c r="AE1550" s="14" t="str">
        <f t="shared" si="1761"/>
        <v>#OPV DESTAQUEI EFICACIA DE KLT</v>
      </c>
      <c r="AF1550" s="14" t="str">
        <f t="shared" si="1771"/>
        <v>#OPV DESTAQUEI EFICACIA DE KLT</v>
      </c>
      <c r="AG1550" s="14">
        <f t="shared" si="1772"/>
        <v>1</v>
      </c>
      <c r="AH1550" s="14">
        <f t="shared" ref="AH1550:AL1550" si="1776">IFERROR(FIND("#",$AF1550,AG1550+1),LEN($AF1550)+1)</f>
        <v>31</v>
      </c>
      <c r="AI1550" s="14">
        <f t="shared" si="1776"/>
        <v>31</v>
      </c>
      <c r="AJ1550" s="14">
        <f t="shared" si="1776"/>
        <v>31</v>
      </c>
      <c r="AK1550" s="14">
        <f t="shared" si="1776"/>
        <v>31</v>
      </c>
      <c r="AL1550" s="14">
        <f t="shared" si="1776"/>
        <v>31</v>
      </c>
      <c r="AM1550" s="14" t="str">
        <f t="shared" si="1720"/>
        <v>#OPV DESTAQUEI EFICACIA DE KLT</v>
      </c>
      <c r="AN1550" s="14" t="str">
        <f t="shared" si="1721"/>
        <v/>
      </c>
      <c r="AO1550" s="14" t="str">
        <f t="shared" si="1722"/>
        <v/>
      </c>
      <c r="AP1550" s="14" t="str">
        <f t="shared" si="1723"/>
        <v/>
      </c>
      <c r="AQ1550" s="14" t="str">
        <f t="shared" si="1724"/>
        <v/>
      </c>
      <c r="AR1550" s="14" t="str">
        <f t="shared" si="1725"/>
        <v/>
      </c>
    </row>
    <row r="1551" spans="1:44" x14ac:dyDescent="0.25">
      <c r="A1551">
        <v>1</v>
      </c>
      <c r="B1551" t="s">
        <v>28</v>
      </c>
      <c r="C1551">
        <v>393102</v>
      </c>
      <c r="D1551" s="40">
        <v>41381.395833333299</v>
      </c>
      <c r="E1551" s="40">
        <v>41382.904861111099</v>
      </c>
      <c r="F1551" s="40">
        <v>41382.8659722222</v>
      </c>
      <c r="G1551" t="s">
        <v>29</v>
      </c>
      <c r="H1551">
        <v>60000012372603</v>
      </c>
      <c r="I1551" t="s">
        <v>3297</v>
      </c>
      <c r="J1551" t="s">
        <v>3298</v>
      </c>
      <c r="K1551" t="s">
        <v>32</v>
      </c>
      <c r="L1551">
        <v>6</v>
      </c>
      <c r="M1551" t="s">
        <v>33</v>
      </c>
      <c r="N1551">
        <v>60000015461254</v>
      </c>
      <c r="O1551">
        <v>60000016462716</v>
      </c>
      <c r="P1551">
        <v>140215000000528</v>
      </c>
      <c r="R1551" t="s">
        <v>34</v>
      </c>
      <c r="S1551" t="s">
        <v>35</v>
      </c>
      <c r="T1551" t="s">
        <v>36</v>
      </c>
      <c r="W1551" t="s">
        <v>37</v>
      </c>
      <c r="AC1551" t="s">
        <v>3383</v>
      </c>
      <c r="AD1551" t="s">
        <v>1437</v>
      </c>
      <c r="AE1551" s="14" t="str">
        <f t="shared" si="1761"/>
        <v>#OPV DESTAQUEI EFICÁCIA DE KLT</v>
      </c>
      <c r="AF1551" s="14" t="str">
        <f t="shared" si="1771"/>
        <v>#OPV DESTAQUEI EFICÁCIA DE KLT</v>
      </c>
      <c r="AG1551" s="14">
        <f t="shared" si="1772"/>
        <v>1</v>
      </c>
      <c r="AH1551" s="14">
        <f t="shared" ref="AH1551:AL1551" si="1777">IFERROR(FIND("#",$AF1551,AG1551+1),LEN($AF1551)+1)</f>
        <v>31</v>
      </c>
      <c r="AI1551" s="14">
        <f t="shared" si="1777"/>
        <v>31</v>
      </c>
      <c r="AJ1551" s="14">
        <f t="shared" si="1777"/>
        <v>31</v>
      </c>
      <c r="AK1551" s="14">
        <f t="shared" si="1777"/>
        <v>31</v>
      </c>
      <c r="AL1551" s="14">
        <f t="shared" si="1777"/>
        <v>31</v>
      </c>
      <c r="AM1551" s="14" t="str">
        <f t="shared" si="1720"/>
        <v>#OPV DESTAQUEI EFICÁCIA DE KLT</v>
      </c>
      <c r="AN1551" s="14" t="str">
        <f t="shared" si="1721"/>
        <v/>
      </c>
      <c r="AO1551" s="14" t="str">
        <f t="shared" si="1722"/>
        <v/>
      </c>
      <c r="AP1551" s="14" t="str">
        <f t="shared" si="1723"/>
        <v/>
      </c>
      <c r="AQ1551" s="14" t="str">
        <f t="shared" si="1724"/>
        <v/>
      </c>
      <c r="AR1551" s="14" t="str">
        <f t="shared" si="1725"/>
        <v/>
      </c>
    </row>
    <row r="1552" spans="1:44" x14ac:dyDescent="0.25">
      <c r="A1552">
        <v>1</v>
      </c>
      <c r="B1552" t="s">
        <v>28</v>
      </c>
      <c r="C1552">
        <v>393102</v>
      </c>
      <c r="D1552" s="40">
        <v>41380.666666666701</v>
      </c>
      <c r="E1552" s="40">
        <v>41380.784027777801</v>
      </c>
      <c r="F1552" s="40">
        <v>41380.963888888902</v>
      </c>
      <c r="G1552" t="s">
        <v>29</v>
      </c>
      <c r="H1552">
        <v>60000017151882</v>
      </c>
      <c r="I1552" t="s">
        <v>3342</v>
      </c>
      <c r="J1552" t="s">
        <v>3343</v>
      </c>
      <c r="K1552" t="s">
        <v>41</v>
      </c>
      <c r="L1552">
        <v>3</v>
      </c>
      <c r="M1552" t="s">
        <v>33</v>
      </c>
      <c r="N1552">
        <v>60000015461254</v>
      </c>
      <c r="O1552">
        <v>60000016462716</v>
      </c>
      <c r="P1552">
        <v>140215000000312</v>
      </c>
      <c r="R1552" t="s">
        <v>34</v>
      </c>
      <c r="S1552" t="s">
        <v>35</v>
      </c>
      <c r="T1552" t="s">
        <v>36</v>
      </c>
      <c r="W1552" t="s">
        <v>37</v>
      </c>
      <c r="AC1552" t="s">
        <v>3384</v>
      </c>
      <c r="AD1552" t="s">
        <v>1437</v>
      </c>
      <c r="AE1552" s="14" t="str">
        <f t="shared" si="1761"/>
        <v>DESTACAR EFICACIA DE KLT#OPV DESTACAR KLT COMO IP PREF. NO CONSENSO</v>
      </c>
      <c r="AF1552" s="14" t="str">
        <f t="shared" si="1771"/>
        <v>DESTACAR EFICACIA DE KLT#OPV DESTACAR KLT COMO IP PREF. NO CONSENSO</v>
      </c>
      <c r="AG1552" s="14">
        <f t="shared" si="1772"/>
        <v>25</v>
      </c>
      <c r="AH1552" s="14">
        <f t="shared" ref="AH1552:AL1552" si="1778">IFERROR(FIND("#",$AF1552,AG1552+1),LEN($AF1552)+1)</f>
        <v>68</v>
      </c>
      <c r="AI1552" s="14">
        <f t="shared" si="1778"/>
        <v>68</v>
      </c>
      <c r="AJ1552" s="14">
        <f t="shared" si="1778"/>
        <v>68</v>
      </c>
      <c r="AK1552" s="14">
        <f t="shared" si="1778"/>
        <v>68</v>
      </c>
      <c r="AL1552" s="14">
        <f t="shared" si="1778"/>
        <v>68</v>
      </c>
      <c r="AM1552" s="14" t="str">
        <f t="shared" si="1720"/>
        <v>#OPV DESTACAR KLT COMO IP PREF. NO CONSENSO</v>
      </c>
      <c r="AN1552" s="14" t="str">
        <f t="shared" si="1721"/>
        <v/>
      </c>
      <c r="AO1552" s="14" t="str">
        <f t="shared" si="1722"/>
        <v/>
      </c>
      <c r="AP1552" s="14" t="str">
        <f t="shared" si="1723"/>
        <v/>
      </c>
      <c r="AQ1552" s="14" t="str">
        <f t="shared" si="1724"/>
        <v/>
      </c>
      <c r="AR1552" s="14" t="str">
        <f t="shared" si="1725"/>
        <v/>
      </c>
    </row>
    <row r="1553" spans="1:44" x14ac:dyDescent="0.25">
      <c r="A1553">
        <v>1</v>
      </c>
      <c r="B1553" t="s">
        <v>28</v>
      </c>
      <c r="C1553">
        <v>393102</v>
      </c>
      <c r="D1553" s="40">
        <v>41380.604166666701</v>
      </c>
      <c r="E1553" s="40">
        <v>41380.782638888901</v>
      </c>
      <c r="F1553" s="40">
        <v>41380.963888888902</v>
      </c>
      <c r="G1553" t="s">
        <v>29</v>
      </c>
      <c r="H1553">
        <v>60000012394083</v>
      </c>
      <c r="I1553" t="s">
        <v>3339</v>
      </c>
      <c r="J1553" t="s">
        <v>3340</v>
      </c>
      <c r="K1553" t="s">
        <v>32</v>
      </c>
      <c r="L1553">
        <v>6</v>
      </c>
      <c r="M1553" t="s">
        <v>33</v>
      </c>
      <c r="N1553">
        <v>60000015461254</v>
      </c>
      <c r="O1553">
        <v>60000016462716</v>
      </c>
      <c r="P1553">
        <v>140215000000305</v>
      </c>
      <c r="R1553" t="s">
        <v>34</v>
      </c>
      <c r="S1553" t="s">
        <v>35</v>
      </c>
      <c r="T1553" t="s">
        <v>36</v>
      </c>
      <c r="W1553" t="s">
        <v>37</v>
      </c>
      <c r="AC1553" t="s">
        <v>3385</v>
      </c>
      <c r="AD1553" t="s">
        <v>1437</v>
      </c>
      <c r="AE1553" s="14" t="str">
        <f t="shared" si="1761"/>
        <v>Destacar eficacia de klt#OPV DESTAQUEI A FLEXIBILIDADE DE KLT</v>
      </c>
      <c r="AF1553" s="14" t="str">
        <f t="shared" si="1771"/>
        <v>Destacar eficacia de klt#OPV DESTAQUEI A FLEXIBILIDADE DE KLT</v>
      </c>
      <c r="AG1553" s="14">
        <f t="shared" si="1772"/>
        <v>25</v>
      </c>
      <c r="AH1553" s="14">
        <f t="shared" ref="AH1553:AL1553" si="1779">IFERROR(FIND("#",$AF1553,AG1553+1),LEN($AF1553)+1)</f>
        <v>62</v>
      </c>
      <c r="AI1553" s="14">
        <f t="shared" si="1779"/>
        <v>62</v>
      </c>
      <c r="AJ1553" s="14">
        <f t="shared" si="1779"/>
        <v>62</v>
      </c>
      <c r="AK1553" s="14">
        <f t="shared" si="1779"/>
        <v>62</v>
      </c>
      <c r="AL1553" s="14">
        <f t="shared" si="1779"/>
        <v>62</v>
      </c>
      <c r="AM1553" s="14" t="str">
        <f t="shared" si="1720"/>
        <v>#OPV DESTAQUEI A FLEXIBILIDADE DE KLT</v>
      </c>
      <c r="AN1553" s="14" t="str">
        <f t="shared" si="1721"/>
        <v/>
      </c>
      <c r="AO1553" s="14" t="str">
        <f t="shared" si="1722"/>
        <v/>
      </c>
      <c r="AP1553" s="14" t="str">
        <f t="shared" si="1723"/>
        <v/>
      </c>
      <c r="AQ1553" s="14" t="str">
        <f t="shared" si="1724"/>
        <v/>
      </c>
      <c r="AR1553" s="14" t="str">
        <f t="shared" si="1725"/>
        <v/>
      </c>
    </row>
    <row r="1554" spans="1:44" x14ac:dyDescent="0.25">
      <c r="A1554">
        <v>1</v>
      </c>
      <c r="B1554" t="s">
        <v>28</v>
      </c>
      <c r="C1554">
        <v>393102</v>
      </c>
      <c r="D1554" s="40">
        <v>41379.645833333299</v>
      </c>
      <c r="E1554" s="40">
        <v>41380.793749999997</v>
      </c>
      <c r="F1554" s="40">
        <v>41380.965277777803</v>
      </c>
      <c r="G1554" t="s">
        <v>29</v>
      </c>
      <c r="H1554">
        <v>60000012375955</v>
      </c>
      <c r="I1554" t="s">
        <v>3332</v>
      </c>
      <c r="J1554" t="s">
        <v>3333</v>
      </c>
      <c r="K1554" t="s">
        <v>238</v>
      </c>
      <c r="M1554" t="s">
        <v>33</v>
      </c>
      <c r="N1554">
        <v>60000015461254</v>
      </c>
      <c r="O1554">
        <v>60000016462716</v>
      </c>
      <c r="P1554">
        <v>140215000000333</v>
      </c>
      <c r="R1554" t="s">
        <v>34</v>
      </c>
      <c r="S1554" t="s">
        <v>35</v>
      </c>
      <c r="T1554" t="s">
        <v>36</v>
      </c>
      <c r="W1554" t="s">
        <v>37</v>
      </c>
      <c r="AC1554" t="s">
        <v>3386</v>
      </c>
      <c r="AD1554" t="s">
        <v>1437</v>
      </c>
      <c r="AE1554" s="14" t="str">
        <f t="shared" si="1761"/>
        <v>Destaquei KLT no consenso como IP preferencial</v>
      </c>
      <c r="AF1554" s="14" t="str">
        <f t="shared" si="1771"/>
        <v>Destaquei KLT no consenso como IP preferencial</v>
      </c>
      <c r="AG1554" s="14">
        <f t="shared" si="1772"/>
        <v>1</v>
      </c>
      <c r="AH1554" s="14">
        <f t="shared" ref="AH1554:AL1554" si="1780">IFERROR(FIND("#",$AF1554,AG1554+1),LEN($AF1554)+1)</f>
        <v>47</v>
      </c>
      <c r="AI1554" s="14">
        <f t="shared" si="1780"/>
        <v>47</v>
      </c>
      <c r="AJ1554" s="14">
        <f t="shared" si="1780"/>
        <v>47</v>
      </c>
      <c r="AK1554" s="14">
        <f t="shared" si="1780"/>
        <v>47</v>
      </c>
      <c r="AL1554" s="14">
        <f t="shared" si="1780"/>
        <v>47</v>
      </c>
      <c r="AM1554" s="14" t="str">
        <f t="shared" si="1720"/>
        <v>Destaquei KLT no consenso como IP preferencial</v>
      </c>
      <c r="AN1554" s="14" t="str">
        <f t="shared" si="1721"/>
        <v/>
      </c>
      <c r="AO1554" s="14" t="str">
        <f t="shared" si="1722"/>
        <v/>
      </c>
      <c r="AP1554" s="14" t="str">
        <f t="shared" si="1723"/>
        <v/>
      </c>
      <c r="AQ1554" s="14" t="str">
        <f t="shared" si="1724"/>
        <v/>
      </c>
      <c r="AR1554" s="14" t="str">
        <f t="shared" si="1725"/>
        <v/>
      </c>
    </row>
    <row r="1555" spans="1:44" x14ac:dyDescent="0.25">
      <c r="A1555">
        <v>1</v>
      </c>
      <c r="B1555" t="s">
        <v>28</v>
      </c>
      <c r="C1555">
        <v>393102</v>
      </c>
      <c r="D1555" s="40">
        <v>41379.583333333299</v>
      </c>
      <c r="E1555" s="40">
        <v>41380.788194444402</v>
      </c>
      <c r="F1555" s="40">
        <v>41380.963888888902</v>
      </c>
      <c r="G1555" t="s">
        <v>29</v>
      </c>
      <c r="H1555">
        <v>60000017154438</v>
      </c>
      <c r="I1555" t="s">
        <v>876</v>
      </c>
      <c r="J1555" t="s">
        <v>877</v>
      </c>
      <c r="K1555" t="s">
        <v>32</v>
      </c>
      <c r="L1555">
        <v>6</v>
      </c>
      <c r="M1555" t="s">
        <v>33</v>
      </c>
      <c r="N1555">
        <v>60000015461254</v>
      </c>
      <c r="O1555">
        <v>60000016462716</v>
      </c>
      <c r="P1555">
        <v>140215000000326</v>
      </c>
      <c r="R1555" t="s">
        <v>34</v>
      </c>
      <c r="S1555" t="s">
        <v>35</v>
      </c>
      <c r="T1555" t="s">
        <v>36</v>
      </c>
      <c r="W1555" t="s">
        <v>37</v>
      </c>
      <c r="AC1555" t="s">
        <v>3387</v>
      </c>
      <c r="AD1555" t="s">
        <v>1437</v>
      </c>
      <c r="AE1555" s="14" t="str">
        <f t="shared" si="1761"/>
        <v>Destacar eficácia de KLT#OPV REFORCEI A FLEXIBILIDADE POSOLOGICA DE KLT</v>
      </c>
      <c r="AF1555" s="14" t="str">
        <f t="shared" si="1771"/>
        <v>Destacar eficácia de KLT#OPV REFORCEI A FLEXIBILIDADE POSOLOGICA DE KLT</v>
      </c>
      <c r="AG1555" s="14">
        <f t="shared" si="1772"/>
        <v>25</v>
      </c>
      <c r="AH1555" s="14">
        <f t="shared" ref="AH1555:AL1555" si="1781">IFERROR(FIND("#",$AF1555,AG1555+1),LEN($AF1555)+1)</f>
        <v>72</v>
      </c>
      <c r="AI1555" s="14">
        <f t="shared" si="1781"/>
        <v>72</v>
      </c>
      <c r="AJ1555" s="14">
        <f t="shared" si="1781"/>
        <v>72</v>
      </c>
      <c r="AK1555" s="14">
        <f t="shared" si="1781"/>
        <v>72</v>
      </c>
      <c r="AL1555" s="14">
        <f t="shared" si="1781"/>
        <v>72</v>
      </c>
      <c r="AM1555" s="14" t="str">
        <f t="shared" si="1720"/>
        <v>#OPV REFORCEI A FLEXIBILIDADE POSOLOGICA DE KLT</v>
      </c>
      <c r="AN1555" s="14" t="str">
        <f t="shared" si="1721"/>
        <v/>
      </c>
      <c r="AO1555" s="14" t="str">
        <f t="shared" si="1722"/>
        <v/>
      </c>
      <c r="AP1555" s="14" t="str">
        <f t="shared" si="1723"/>
        <v/>
      </c>
      <c r="AQ1555" s="14" t="str">
        <f t="shared" si="1724"/>
        <v/>
      </c>
      <c r="AR1555" s="14" t="str">
        <f t="shared" si="1725"/>
        <v/>
      </c>
    </row>
    <row r="1556" spans="1:44" x14ac:dyDescent="0.25">
      <c r="A1556">
        <v>1</v>
      </c>
      <c r="B1556" t="s">
        <v>28</v>
      </c>
      <c r="C1556">
        <v>393102</v>
      </c>
      <c r="D1556" s="40">
        <v>41379.375</v>
      </c>
      <c r="E1556" s="40">
        <v>41380.786111111098</v>
      </c>
      <c r="F1556" s="40">
        <v>41380.963888888902</v>
      </c>
      <c r="G1556" t="s">
        <v>29</v>
      </c>
      <c r="H1556">
        <v>60000012319603</v>
      </c>
      <c r="I1556" t="s">
        <v>3280</v>
      </c>
      <c r="J1556" t="s">
        <v>3281</v>
      </c>
      <c r="K1556" t="s">
        <v>32</v>
      </c>
      <c r="L1556">
        <v>4</v>
      </c>
      <c r="M1556" t="s">
        <v>33</v>
      </c>
      <c r="N1556">
        <v>60000015461254</v>
      </c>
      <c r="O1556">
        <v>60000016462716</v>
      </c>
      <c r="P1556">
        <v>140215000000319</v>
      </c>
      <c r="R1556" t="s">
        <v>34</v>
      </c>
      <c r="S1556" t="s">
        <v>35</v>
      </c>
      <c r="T1556" t="s">
        <v>36</v>
      </c>
      <c r="W1556" t="s">
        <v>37</v>
      </c>
      <c r="AC1556" t="s">
        <v>3388</v>
      </c>
      <c r="AD1556" t="s">
        <v>1437</v>
      </c>
      <c r="AE1556" s="14" t="str">
        <f t="shared" si="1761"/>
        <v>#OPV REFORCEI OS BENEFÍCIOS DE KLT</v>
      </c>
      <c r="AF1556" s="14" t="str">
        <f t="shared" si="1771"/>
        <v>#OPV REFORCEI OS BENEFÍCIOS DE KLT</v>
      </c>
      <c r="AG1556" s="14">
        <f t="shared" si="1772"/>
        <v>1</v>
      </c>
      <c r="AH1556" s="14">
        <f t="shared" ref="AH1556:AL1556" si="1782">IFERROR(FIND("#",$AF1556,AG1556+1),LEN($AF1556)+1)</f>
        <v>35</v>
      </c>
      <c r="AI1556" s="14">
        <f t="shared" si="1782"/>
        <v>35</v>
      </c>
      <c r="AJ1556" s="14">
        <f t="shared" si="1782"/>
        <v>35</v>
      </c>
      <c r="AK1556" s="14">
        <f t="shared" si="1782"/>
        <v>35</v>
      </c>
      <c r="AL1556" s="14">
        <f t="shared" si="1782"/>
        <v>35</v>
      </c>
      <c r="AM1556" s="14" t="str">
        <f t="shared" si="1720"/>
        <v>#OPV REFORCEI OS BENEFÍCIOS DE KLT</v>
      </c>
      <c r="AN1556" s="14" t="str">
        <f t="shared" si="1721"/>
        <v/>
      </c>
      <c r="AO1556" s="14" t="str">
        <f t="shared" si="1722"/>
        <v/>
      </c>
      <c r="AP1556" s="14" t="str">
        <f t="shared" si="1723"/>
        <v/>
      </c>
      <c r="AQ1556" s="14" t="str">
        <f t="shared" si="1724"/>
        <v/>
      </c>
      <c r="AR1556" s="14" t="str">
        <f t="shared" si="1725"/>
        <v/>
      </c>
    </row>
    <row r="1557" spans="1:44" x14ac:dyDescent="0.25">
      <c r="A1557">
        <v>1</v>
      </c>
      <c r="B1557" t="s">
        <v>28</v>
      </c>
      <c r="C1557">
        <v>393102</v>
      </c>
      <c r="D1557" s="40">
        <v>41376.625</v>
      </c>
      <c r="E1557" s="40">
        <v>41376.748611111099</v>
      </c>
      <c r="F1557" s="40">
        <v>41376.707638888904</v>
      </c>
      <c r="G1557" t="s">
        <v>29</v>
      </c>
      <c r="H1557">
        <v>60000012475775</v>
      </c>
      <c r="I1557" t="s">
        <v>3345</v>
      </c>
      <c r="J1557" t="s">
        <v>3346</v>
      </c>
      <c r="K1557" t="s">
        <v>238</v>
      </c>
      <c r="M1557" t="s">
        <v>33</v>
      </c>
      <c r="N1557">
        <v>60000015461254</v>
      </c>
      <c r="O1557">
        <v>60000016462716</v>
      </c>
      <c r="P1557">
        <v>140215000000297</v>
      </c>
      <c r="R1557" t="s">
        <v>34</v>
      </c>
      <c r="S1557" t="s">
        <v>35</v>
      </c>
      <c r="T1557" t="s">
        <v>36</v>
      </c>
      <c r="W1557" t="s">
        <v>37</v>
      </c>
      <c r="AC1557" t="s">
        <v>895</v>
      </c>
      <c r="AD1557" t="s">
        <v>1437</v>
      </c>
      <c r="AE1557" s="14" t="str">
        <f t="shared" si="1761"/>
        <v>Destaquei eficacia de KLT</v>
      </c>
      <c r="AF1557" s="14" t="str">
        <f t="shared" si="1771"/>
        <v>Destaquei eficacia de KLT</v>
      </c>
      <c r="AG1557" s="14">
        <f t="shared" si="1772"/>
        <v>1</v>
      </c>
      <c r="AH1557" s="14">
        <f t="shared" ref="AH1557:AL1557" si="1783">IFERROR(FIND("#",$AF1557,AG1557+1),LEN($AF1557)+1)</f>
        <v>26</v>
      </c>
      <c r="AI1557" s="14">
        <f t="shared" si="1783"/>
        <v>26</v>
      </c>
      <c r="AJ1557" s="14">
        <f t="shared" si="1783"/>
        <v>26</v>
      </c>
      <c r="AK1557" s="14">
        <f t="shared" si="1783"/>
        <v>26</v>
      </c>
      <c r="AL1557" s="14">
        <f t="shared" si="1783"/>
        <v>26</v>
      </c>
      <c r="AM1557" s="14" t="str">
        <f t="shared" si="1720"/>
        <v>Destaquei eficacia de KLT</v>
      </c>
      <c r="AN1557" s="14" t="str">
        <f t="shared" si="1721"/>
        <v/>
      </c>
      <c r="AO1557" s="14" t="str">
        <f t="shared" si="1722"/>
        <v/>
      </c>
      <c r="AP1557" s="14" t="str">
        <f t="shared" si="1723"/>
        <v/>
      </c>
      <c r="AQ1557" s="14" t="str">
        <f t="shared" si="1724"/>
        <v/>
      </c>
      <c r="AR1557" s="14" t="str">
        <f t="shared" si="1725"/>
        <v/>
      </c>
    </row>
    <row r="1558" spans="1:44" x14ac:dyDescent="0.25">
      <c r="A1558">
        <v>1</v>
      </c>
      <c r="B1558" t="s">
        <v>28</v>
      </c>
      <c r="C1558">
        <v>393102</v>
      </c>
      <c r="D1558" s="40">
        <v>41376.520833333299</v>
      </c>
      <c r="E1558" s="40">
        <v>41376.738888888904</v>
      </c>
      <c r="F1558" s="40">
        <v>41376.706944444399</v>
      </c>
      <c r="G1558" t="s">
        <v>29</v>
      </c>
      <c r="H1558">
        <v>60000012400919</v>
      </c>
      <c r="I1558" t="s">
        <v>3256</v>
      </c>
      <c r="J1558" t="s">
        <v>3257</v>
      </c>
      <c r="K1558" t="s">
        <v>41</v>
      </c>
      <c r="L1558">
        <v>4</v>
      </c>
      <c r="M1558" t="s">
        <v>33</v>
      </c>
      <c r="N1558">
        <v>60000015461254</v>
      </c>
      <c r="O1558">
        <v>60000016462716</v>
      </c>
      <c r="P1558">
        <v>140215000000283</v>
      </c>
      <c r="R1558" t="s">
        <v>34</v>
      </c>
      <c r="S1558" t="s">
        <v>35</v>
      </c>
      <c r="T1558" t="s">
        <v>36</v>
      </c>
      <c r="W1558" t="s">
        <v>37</v>
      </c>
      <c r="AC1558" t="s">
        <v>895</v>
      </c>
      <c r="AD1558" t="s">
        <v>1437</v>
      </c>
      <c r="AE1558" s="14" t="str">
        <f t="shared" si="1761"/>
        <v>Destaquei eficacia de KLT</v>
      </c>
      <c r="AF1558" s="14" t="str">
        <f t="shared" si="1771"/>
        <v>Destaquei eficacia de KLT</v>
      </c>
      <c r="AG1558" s="14">
        <f t="shared" si="1772"/>
        <v>1</v>
      </c>
      <c r="AH1558" s="14">
        <f t="shared" ref="AH1558:AL1558" si="1784">IFERROR(FIND("#",$AF1558,AG1558+1),LEN($AF1558)+1)</f>
        <v>26</v>
      </c>
      <c r="AI1558" s="14">
        <f t="shared" si="1784"/>
        <v>26</v>
      </c>
      <c r="AJ1558" s="14">
        <f t="shared" si="1784"/>
        <v>26</v>
      </c>
      <c r="AK1558" s="14">
        <f t="shared" si="1784"/>
        <v>26</v>
      </c>
      <c r="AL1558" s="14">
        <f t="shared" si="1784"/>
        <v>26</v>
      </c>
      <c r="AM1558" s="14" t="str">
        <f t="shared" si="1720"/>
        <v>Destaquei eficacia de KLT</v>
      </c>
      <c r="AN1558" s="14" t="str">
        <f t="shared" si="1721"/>
        <v/>
      </c>
      <c r="AO1558" s="14" t="str">
        <f t="shared" si="1722"/>
        <v/>
      </c>
      <c r="AP1558" s="14" t="str">
        <f t="shared" si="1723"/>
        <v/>
      </c>
      <c r="AQ1558" s="14" t="str">
        <f t="shared" si="1724"/>
        <v/>
      </c>
      <c r="AR1558" s="14" t="str">
        <f t="shared" si="1725"/>
        <v/>
      </c>
    </row>
    <row r="1559" spans="1:44" x14ac:dyDescent="0.25">
      <c r="A1559">
        <v>1</v>
      </c>
      <c r="B1559" t="s">
        <v>28</v>
      </c>
      <c r="C1559">
        <v>393102</v>
      </c>
      <c r="D1559" s="40">
        <v>41376.479166666701</v>
      </c>
      <c r="E1559" s="40">
        <v>41376.7409722222</v>
      </c>
      <c r="F1559" s="40">
        <v>41376.706944444399</v>
      </c>
      <c r="G1559" t="s">
        <v>29</v>
      </c>
      <c r="H1559">
        <v>60000012490855</v>
      </c>
      <c r="I1559" t="s">
        <v>3389</v>
      </c>
      <c r="J1559" t="s">
        <v>3390</v>
      </c>
      <c r="K1559" t="s">
        <v>41</v>
      </c>
      <c r="L1559">
        <v>4</v>
      </c>
      <c r="M1559" t="s">
        <v>33</v>
      </c>
      <c r="N1559">
        <v>60000015461254</v>
      </c>
      <c r="O1559">
        <v>60000016462716</v>
      </c>
      <c r="P1559">
        <v>140215000000290</v>
      </c>
      <c r="R1559" t="s">
        <v>34</v>
      </c>
      <c r="S1559" t="s">
        <v>35</v>
      </c>
      <c r="T1559" t="s">
        <v>36</v>
      </c>
      <c r="W1559" t="s">
        <v>37</v>
      </c>
      <c r="AC1559" t="s">
        <v>884</v>
      </c>
      <c r="AD1559" t="s">
        <v>1437</v>
      </c>
      <c r="AE1559" s="14" t="str">
        <f t="shared" si="1761"/>
        <v>DESTAQUEI EFICACIA DE KLT</v>
      </c>
      <c r="AF1559" s="14" t="str">
        <f t="shared" si="1771"/>
        <v>DESTAQUEI EFICACIA DE KLT</v>
      </c>
      <c r="AG1559" s="14">
        <f t="shared" si="1772"/>
        <v>1</v>
      </c>
      <c r="AH1559" s="14">
        <f t="shared" ref="AH1559:AL1559" si="1785">IFERROR(FIND("#",$AF1559,AG1559+1),LEN($AF1559)+1)</f>
        <v>26</v>
      </c>
      <c r="AI1559" s="14">
        <f t="shared" si="1785"/>
        <v>26</v>
      </c>
      <c r="AJ1559" s="14">
        <f t="shared" si="1785"/>
        <v>26</v>
      </c>
      <c r="AK1559" s="14">
        <f t="shared" si="1785"/>
        <v>26</v>
      </c>
      <c r="AL1559" s="14">
        <f t="shared" si="1785"/>
        <v>26</v>
      </c>
      <c r="AM1559" s="14" t="str">
        <f t="shared" si="1720"/>
        <v>DESTAQUEI EFICACIA DE KLT</v>
      </c>
      <c r="AN1559" s="14" t="str">
        <f t="shared" si="1721"/>
        <v/>
      </c>
      <c r="AO1559" s="14" t="str">
        <f t="shared" si="1722"/>
        <v/>
      </c>
      <c r="AP1559" s="14" t="str">
        <f t="shared" si="1723"/>
        <v/>
      </c>
      <c r="AQ1559" s="14" t="str">
        <f t="shared" si="1724"/>
        <v/>
      </c>
      <c r="AR1559" s="14" t="str">
        <f t="shared" si="1725"/>
        <v/>
      </c>
    </row>
    <row r="1560" spans="1:44" x14ac:dyDescent="0.25">
      <c r="A1560">
        <v>1</v>
      </c>
      <c r="B1560" t="s">
        <v>28</v>
      </c>
      <c r="C1560">
        <v>393102</v>
      </c>
      <c r="D1560" s="40">
        <v>41376.479166666701</v>
      </c>
      <c r="E1560" s="40">
        <v>41376.7409722222</v>
      </c>
      <c r="F1560" s="40">
        <v>41376.706944444399</v>
      </c>
      <c r="G1560" t="s">
        <v>29</v>
      </c>
      <c r="H1560">
        <v>60000012490855</v>
      </c>
      <c r="I1560" t="s">
        <v>3389</v>
      </c>
      <c r="J1560" t="s">
        <v>3390</v>
      </c>
      <c r="K1560" t="s">
        <v>41</v>
      </c>
      <c r="L1560">
        <v>4</v>
      </c>
      <c r="M1560" t="s">
        <v>33</v>
      </c>
      <c r="N1560">
        <v>60000015461254</v>
      </c>
      <c r="O1560">
        <v>60000016462716</v>
      </c>
      <c r="P1560">
        <v>140215000000290</v>
      </c>
      <c r="R1560" t="s">
        <v>34</v>
      </c>
      <c r="S1560" t="s">
        <v>35</v>
      </c>
      <c r="T1560" t="s">
        <v>36</v>
      </c>
      <c r="W1560" t="s">
        <v>37</v>
      </c>
      <c r="AC1560" t="s">
        <v>884</v>
      </c>
      <c r="AD1560" t="s">
        <v>1437</v>
      </c>
      <c r="AE1560" s="14" t="str">
        <f t="shared" si="1761"/>
        <v>DESTAQUEI EFICACIA DE KLT</v>
      </c>
      <c r="AF1560" s="14" t="str">
        <f t="shared" si="1771"/>
        <v>DESTAQUEI EFICACIA DE KLT</v>
      </c>
      <c r="AG1560" s="14">
        <f t="shared" si="1772"/>
        <v>1</v>
      </c>
      <c r="AH1560" s="14">
        <f t="shared" ref="AH1560:AL1560" si="1786">IFERROR(FIND("#",$AF1560,AG1560+1),LEN($AF1560)+1)</f>
        <v>26</v>
      </c>
      <c r="AI1560" s="14">
        <f t="shared" si="1786"/>
        <v>26</v>
      </c>
      <c r="AJ1560" s="14">
        <f t="shared" si="1786"/>
        <v>26</v>
      </c>
      <c r="AK1560" s="14">
        <f t="shared" si="1786"/>
        <v>26</v>
      </c>
      <c r="AL1560" s="14">
        <f t="shared" si="1786"/>
        <v>26</v>
      </c>
      <c r="AM1560" s="14" t="str">
        <f t="shared" si="1720"/>
        <v>DESTAQUEI EFICACIA DE KLT</v>
      </c>
      <c r="AN1560" s="14" t="str">
        <f t="shared" si="1721"/>
        <v/>
      </c>
      <c r="AO1560" s="14" t="str">
        <f t="shared" si="1722"/>
        <v/>
      </c>
      <c r="AP1560" s="14" t="str">
        <f t="shared" si="1723"/>
        <v/>
      </c>
      <c r="AQ1560" s="14" t="str">
        <f t="shared" si="1724"/>
        <v/>
      </c>
      <c r="AR1560" s="14" t="str">
        <f t="shared" si="1725"/>
        <v/>
      </c>
    </row>
    <row r="1561" spans="1:44" x14ac:dyDescent="0.25">
      <c r="A1561">
        <v>1</v>
      </c>
      <c r="B1561" t="s">
        <v>28</v>
      </c>
      <c r="C1561">
        <v>393102</v>
      </c>
      <c r="D1561" s="40">
        <v>41375.645833333299</v>
      </c>
      <c r="E1561" s="40">
        <v>41375.783333333296</v>
      </c>
      <c r="F1561" s="40">
        <v>41375.744444444397</v>
      </c>
      <c r="G1561" t="s">
        <v>29</v>
      </c>
      <c r="H1561">
        <v>60000017151882</v>
      </c>
      <c r="I1561" t="s">
        <v>3342</v>
      </c>
      <c r="J1561" t="s">
        <v>3343</v>
      </c>
      <c r="K1561" t="s">
        <v>41</v>
      </c>
      <c r="L1561">
        <v>3</v>
      </c>
      <c r="M1561" t="s">
        <v>33</v>
      </c>
      <c r="N1561">
        <v>60000015461254</v>
      </c>
      <c r="O1561">
        <v>60000016462716</v>
      </c>
      <c r="P1561">
        <v>140215000000276</v>
      </c>
      <c r="R1561" t="s">
        <v>34</v>
      </c>
      <c r="S1561" t="s">
        <v>35</v>
      </c>
      <c r="T1561" t="s">
        <v>36</v>
      </c>
      <c r="W1561" t="s">
        <v>37</v>
      </c>
      <c r="AC1561" t="s">
        <v>3391</v>
      </c>
      <c r="AD1561" t="s">
        <v>1437</v>
      </c>
      <c r="AE1561" s="14" t="str">
        <f t="shared" si="1761"/>
        <v>REFORCEI BENEFÍCIOS DE KLT</v>
      </c>
      <c r="AF1561" s="14" t="str">
        <f t="shared" si="1771"/>
        <v>REFORCEI BENEFÍCIOS DE KLT</v>
      </c>
      <c r="AG1561" s="14">
        <f t="shared" si="1772"/>
        <v>1</v>
      </c>
      <c r="AH1561" s="14">
        <f t="shared" ref="AH1561:AL1561" si="1787">IFERROR(FIND("#",$AF1561,AG1561+1),LEN($AF1561)+1)</f>
        <v>27</v>
      </c>
      <c r="AI1561" s="14">
        <f t="shared" si="1787"/>
        <v>27</v>
      </c>
      <c r="AJ1561" s="14">
        <f t="shared" si="1787"/>
        <v>27</v>
      </c>
      <c r="AK1561" s="14">
        <f t="shared" si="1787"/>
        <v>27</v>
      </c>
      <c r="AL1561" s="14">
        <f t="shared" si="1787"/>
        <v>27</v>
      </c>
      <c r="AM1561" s="14" t="str">
        <f t="shared" si="1720"/>
        <v>REFORCEI BENEFÍCIOS DE KLT</v>
      </c>
      <c r="AN1561" s="14" t="str">
        <f t="shared" si="1721"/>
        <v/>
      </c>
      <c r="AO1561" s="14" t="str">
        <f t="shared" si="1722"/>
        <v/>
      </c>
      <c r="AP1561" s="14" t="str">
        <f t="shared" si="1723"/>
        <v/>
      </c>
      <c r="AQ1561" s="14" t="str">
        <f t="shared" si="1724"/>
        <v/>
      </c>
      <c r="AR1561" s="14" t="str">
        <f t="shared" si="1725"/>
        <v/>
      </c>
    </row>
    <row r="1562" spans="1:44" x14ac:dyDescent="0.25">
      <c r="A1562">
        <v>1</v>
      </c>
      <c r="B1562" t="s">
        <v>28</v>
      </c>
      <c r="C1562">
        <v>393102</v>
      </c>
      <c r="D1562" s="40">
        <v>41375.583333333299</v>
      </c>
      <c r="E1562" s="40">
        <v>41375.780555555597</v>
      </c>
      <c r="F1562" s="40">
        <v>41375.744444444397</v>
      </c>
      <c r="G1562" t="s">
        <v>29</v>
      </c>
      <c r="H1562">
        <v>60000012394083</v>
      </c>
      <c r="I1562" t="s">
        <v>3339</v>
      </c>
      <c r="J1562" t="s">
        <v>3340</v>
      </c>
      <c r="K1562" t="s">
        <v>32</v>
      </c>
      <c r="L1562">
        <v>6</v>
      </c>
      <c r="M1562" t="s">
        <v>33</v>
      </c>
      <c r="N1562">
        <v>60000015461254</v>
      </c>
      <c r="O1562">
        <v>60000016462716</v>
      </c>
      <c r="P1562">
        <v>140215000000269</v>
      </c>
      <c r="R1562" t="s">
        <v>34</v>
      </c>
      <c r="S1562" t="s">
        <v>35</v>
      </c>
      <c r="T1562" t="s">
        <v>36</v>
      </c>
      <c r="W1562" t="s">
        <v>37</v>
      </c>
      <c r="AC1562" t="s">
        <v>3392</v>
      </c>
      <c r="AD1562" t="s">
        <v>1437</v>
      </c>
      <c r="AE1562" s="14" t="str">
        <f t="shared" si="1761"/>
        <v>REFORCEI KLT COMO IP PREF NO CONSENSO</v>
      </c>
      <c r="AF1562" s="14" t="str">
        <f t="shared" si="1771"/>
        <v>REFORCEI KLT COMO IP PREF NO CONSENSO</v>
      </c>
      <c r="AG1562" s="14">
        <f t="shared" si="1772"/>
        <v>1</v>
      </c>
      <c r="AH1562" s="14">
        <f t="shared" ref="AH1562:AL1562" si="1788">IFERROR(FIND("#",$AF1562,AG1562+1),LEN($AF1562)+1)</f>
        <v>38</v>
      </c>
      <c r="AI1562" s="14">
        <f t="shared" si="1788"/>
        <v>38</v>
      </c>
      <c r="AJ1562" s="14">
        <f t="shared" si="1788"/>
        <v>38</v>
      </c>
      <c r="AK1562" s="14">
        <f t="shared" si="1788"/>
        <v>38</v>
      </c>
      <c r="AL1562" s="14">
        <f t="shared" si="1788"/>
        <v>38</v>
      </c>
      <c r="AM1562" s="14" t="str">
        <f t="shared" si="1720"/>
        <v>REFORCEI KLT COMO IP PREF NO CONSENSO</v>
      </c>
      <c r="AN1562" s="14" t="str">
        <f t="shared" si="1721"/>
        <v/>
      </c>
      <c r="AO1562" s="14" t="str">
        <f t="shared" si="1722"/>
        <v/>
      </c>
      <c r="AP1562" s="14" t="str">
        <f t="shared" si="1723"/>
        <v/>
      </c>
      <c r="AQ1562" s="14" t="str">
        <f t="shared" si="1724"/>
        <v/>
      </c>
      <c r="AR1562" s="14" t="str">
        <f t="shared" si="1725"/>
        <v/>
      </c>
    </row>
    <row r="1563" spans="1:44" x14ac:dyDescent="0.25">
      <c r="A1563">
        <v>1</v>
      </c>
      <c r="B1563" t="s">
        <v>28</v>
      </c>
      <c r="C1563">
        <v>393102</v>
      </c>
      <c r="D1563" s="40">
        <v>41375.4375</v>
      </c>
      <c r="E1563" s="40">
        <v>41375.772916666698</v>
      </c>
      <c r="F1563" s="40">
        <v>41375.738888888904</v>
      </c>
      <c r="G1563" t="s">
        <v>29</v>
      </c>
      <c r="H1563">
        <v>60000012277435</v>
      </c>
      <c r="I1563" t="s">
        <v>3393</v>
      </c>
      <c r="J1563" t="s">
        <v>3394</v>
      </c>
      <c r="K1563" t="s">
        <v>32</v>
      </c>
      <c r="L1563">
        <v>4</v>
      </c>
      <c r="M1563" t="s">
        <v>33</v>
      </c>
      <c r="N1563">
        <v>60000015461254</v>
      </c>
      <c r="O1563">
        <v>60000016462716</v>
      </c>
      <c r="P1563">
        <v>140215000000234</v>
      </c>
      <c r="R1563" t="s">
        <v>34</v>
      </c>
      <c r="S1563" t="s">
        <v>35</v>
      </c>
      <c r="T1563" t="s">
        <v>36</v>
      </c>
      <c r="W1563" t="s">
        <v>37</v>
      </c>
      <c r="AC1563" t="s">
        <v>884</v>
      </c>
      <c r="AD1563" t="s">
        <v>1437</v>
      </c>
      <c r="AE1563" s="14" t="str">
        <f t="shared" si="1761"/>
        <v>DESTAQUEI EFICACIA DE KLT</v>
      </c>
      <c r="AF1563" s="14" t="str">
        <f t="shared" si="1771"/>
        <v>DESTAQUEI EFICACIA DE KLT</v>
      </c>
      <c r="AG1563" s="14">
        <f t="shared" si="1772"/>
        <v>1</v>
      </c>
      <c r="AH1563" s="14">
        <f t="shared" ref="AH1563:AL1563" si="1789">IFERROR(FIND("#",$AF1563,AG1563+1),LEN($AF1563)+1)</f>
        <v>26</v>
      </c>
      <c r="AI1563" s="14">
        <f t="shared" si="1789"/>
        <v>26</v>
      </c>
      <c r="AJ1563" s="14">
        <f t="shared" si="1789"/>
        <v>26</v>
      </c>
      <c r="AK1563" s="14">
        <f t="shared" si="1789"/>
        <v>26</v>
      </c>
      <c r="AL1563" s="14">
        <f t="shared" si="1789"/>
        <v>26</v>
      </c>
      <c r="AM1563" s="14" t="str">
        <f t="shared" si="1720"/>
        <v>DESTAQUEI EFICACIA DE KLT</v>
      </c>
      <c r="AN1563" s="14" t="str">
        <f t="shared" si="1721"/>
        <v/>
      </c>
      <c r="AO1563" s="14" t="str">
        <f t="shared" si="1722"/>
        <v/>
      </c>
      <c r="AP1563" s="14" t="str">
        <f t="shared" si="1723"/>
        <v/>
      </c>
      <c r="AQ1563" s="14" t="str">
        <f t="shared" si="1724"/>
        <v/>
      </c>
      <c r="AR1563" s="14" t="str">
        <f t="shared" si="1725"/>
        <v/>
      </c>
    </row>
    <row r="1564" spans="1:44" x14ac:dyDescent="0.25">
      <c r="A1564">
        <v>1</v>
      </c>
      <c r="B1564" t="s">
        <v>28</v>
      </c>
      <c r="C1564">
        <v>393102</v>
      </c>
      <c r="D1564" s="40">
        <v>41375.385416666701</v>
      </c>
      <c r="E1564" s="40">
        <v>41375.771527777797</v>
      </c>
      <c r="F1564" s="40">
        <v>41375.738888888904</v>
      </c>
      <c r="G1564" t="s">
        <v>29</v>
      </c>
      <c r="H1564">
        <v>60000012369323</v>
      </c>
      <c r="I1564" t="s">
        <v>3395</v>
      </c>
      <c r="J1564" t="s">
        <v>3396</v>
      </c>
      <c r="K1564" t="s">
        <v>32</v>
      </c>
      <c r="L1564">
        <v>6</v>
      </c>
      <c r="M1564" t="s">
        <v>33</v>
      </c>
      <c r="N1564">
        <v>60000015461254</v>
      </c>
      <c r="O1564">
        <v>60000016462716</v>
      </c>
      <c r="P1564">
        <v>140215000000227</v>
      </c>
      <c r="R1564" t="s">
        <v>34</v>
      </c>
      <c r="S1564" t="s">
        <v>35</v>
      </c>
      <c r="T1564" t="s">
        <v>36</v>
      </c>
      <c r="W1564" t="s">
        <v>37</v>
      </c>
      <c r="AC1564" t="s">
        <v>3397</v>
      </c>
      <c r="AD1564" t="s">
        <v>1437</v>
      </c>
      <c r="AE1564" s="14" t="str">
        <f t="shared" si="1761"/>
        <v>DESTAQUEI A EFICACIA DE KLT</v>
      </c>
      <c r="AF1564" s="14" t="str">
        <f t="shared" si="1771"/>
        <v>DESTAQUEI A EFICACIA DE KLT</v>
      </c>
      <c r="AG1564" s="14">
        <f t="shared" si="1772"/>
        <v>1</v>
      </c>
      <c r="AH1564" s="14">
        <f t="shared" ref="AH1564:AL1564" si="1790">IFERROR(FIND("#",$AF1564,AG1564+1),LEN($AF1564)+1)</f>
        <v>28</v>
      </c>
      <c r="AI1564" s="14">
        <f t="shared" si="1790"/>
        <v>28</v>
      </c>
      <c r="AJ1564" s="14">
        <f t="shared" si="1790"/>
        <v>28</v>
      </c>
      <c r="AK1564" s="14">
        <f t="shared" si="1790"/>
        <v>28</v>
      </c>
      <c r="AL1564" s="14">
        <f t="shared" si="1790"/>
        <v>28</v>
      </c>
      <c r="AM1564" s="14" t="str">
        <f t="shared" si="1720"/>
        <v>DESTAQUEI A EFICACIA DE KLT</v>
      </c>
      <c r="AN1564" s="14" t="str">
        <f t="shared" si="1721"/>
        <v/>
      </c>
      <c r="AO1564" s="14" t="str">
        <f t="shared" si="1722"/>
        <v/>
      </c>
      <c r="AP1564" s="14" t="str">
        <f t="shared" si="1723"/>
        <v/>
      </c>
      <c r="AQ1564" s="14" t="str">
        <f t="shared" si="1724"/>
        <v/>
      </c>
      <c r="AR1564" s="14" t="str">
        <f t="shared" si="1725"/>
        <v/>
      </c>
    </row>
    <row r="1565" spans="1:44" x14ac:dyDescent="0.25">
      <c r="A1565">
        <v>1</v>
      </c>
      <c r="B1565" t="s">
        <v>28</v>
      </c>
      <c r="C1565">
        <v>393102</v>
      </c>
      <c r="D1565" s="40">
        <v>41375.385416666701</v>
      </c>
      <c r="E1565" s="40">
        <v>41375.771527777797</v>
      </c>
      <c r="F1565" s="40">
        <v>41375.738888888904</v>
      </c>
      <c r="G1565" t="s">
        <v>29</v>
      </c>
      <c r="H1565">
        <v>60000012369323</v>
      </c>
      <c r="I1565" t="s">
        <v>3395</v>
      </c>
      <c r="J1565" t="s">
        <v>3396</v>
      </c>
      <c r="K1565" t="s">
        <v>32</v>
      </c>
      <c r="L1565">
        <v>6</v>
      </c>
      <c r="M1565" t="s">
        <v>33</v>
      </c>
      <c r="N1565">
        <v>60000015461254</v>
      </c>
      <c r="O1565">
        <v>60000016462716</v>
      </c>
      <c r="P1565">
        <v>140215000000227</v>
      </c>
      <c r="R1565" t="s">
        <v>34</v>
      </c>
      <c r="S1565" t="s">
        <v>35</v>
      </c>
      <c r="T1565" t="s">
        <v>36</v>
      </c>
      <c r="W1565" t="s">
        <v>37</v>
      </c>
      <c r="AC1565" t="s">
        <v>3397</v>
      </c>
      <c r="AD1565" t="s">
        <v>1437</v>
      </c>
      <c r="AE1565" s="14" t="str">
        <f t="shared" si="1761"/>
        <v>DESTAQUEI A EFICACIA DE KLT</v>
      </c>
      <c r="AF1565" s="14" t="str">
        <f t="shared" si="1771"/>
        <v>DESTAQUEI A EFICACIA DE KLT</v>
      </c>
      <c r="AG1565" s="14">
        <f t="shared" si="1772"/>
        <v>1</v>
      </c>
      <c r="AH1565" s="14">
        <f t="shared" ref="AH1565:AL1565" si="1791">IFERROR(FIND("#",$AF1565,AG1565+1),LEN($AF1565)+1)</f>
        <v>28</v>
      </c>
      <c r="AI1565" s="14">
        <f t="shared" si="1791"/>
        <v>28</v>
      </c>
      <c r="AJ1565" s="14">
        <f t="shared" si="1791"/>
        <v>28</v>
      </c>
      <c r="AK1565" s="14">
        <f t="shared" si="1791"/>
        <v>28</v>
      </c>
      <c r="AL1565" s="14">
        <f t="shared" si="1791"/>
        <v>28</v>
      </c>
      <c r="AM1565" s="14" t="str">
        <f t="shared" si="1720"/>
        <v>DESTAQUEI A EFICACIA DE KLT</v>
      </c>
      <c r="AN1565" s="14" t="str">
        <f t="shared" si="1721"/>
        <v/>
      </c>
      <c r="AO1565" s="14" t="str">
        <f t="shared" si="1722"/>
        <v/>
      </c>
      <c r="AP1565" s="14" t="str">
        <f t="shared" si="1723"/>
        <v/>
      </c>
      <c r="AQ1565" s="14" t="str">
        <f t="shared" si="1724"/>
        <v/>
      </c>
      <c r="AR1565" s="14" t="str">
        <f t="shared" si="1725"/>
        <v/>
      </c>
    </row>
    <row r="1566" spans="1:44" x14ac:dyDescent="0.25">
      <c r="A1566">
        <v>1</v>
      </c>
      <c r="B1566" t="s">
        <v>28</v>
      </c>
      <c r="C1566">
        <v>393102</v>
      </c>
      <c r="D1566" s="40">
        <v>41374.666666666701</v>
      </c>
      <c r="E1566" s="40">
        <v>41375.777777777803</v>
      </c>
      <c r="F1566" s="40">
        <v>41375.738888888904</v>
      </c>
      <c r="G1566" t="s">
        <v>29</v>
      </c>
      <c r="H1566">
        <v>60000012275059</v>
      </c>
      <c r="I1566" t="s">
        <v>3324</v>
      </c>
      <c r="J1566" t="s">
        <v>3325</v>
      </c>
      <c r="K1566" t="s">
        <v>32</v>
      </c>
      <c r="L1566">
        <v>4</v>
      </c>
      <c r="M1566" t="s">
        <v>33</v>
      </c>
      <c r="N1566">
        <v>60000015461254</v>
      </c>
      <c r="O1566">
        <v>60000016462716</v>
      </c>
      <c r="P1566">
        <v>140215000000262</v>
      </c>
      <c r="R1566" t="s">
        <v>34</v>
      </c>
      <c r="S1566" t="s">
        <v>35</v>
      </c>
      <c r="T1566" t="s">
        <v>36</v>
      </c>
      <c r="W1566" t="s">
        <v>37</v>
      </c>
      <c r="AC1566" t="s">
        <v>884</v>
      </c>
      <c r="AD1566" t="s">
        <v>1437</v>
      </c>
      <c r="AE1566" s="14" t="str">
        <f t="shared" si="1761"/>
        <v>DESTAQUEI EFICACIA DE KLT</v>
      </c>
      <c r="AF1566" s="14" t="str">
        <f t="shared" si="1771"/>
        <v>DESTAQUEI EFICACIA DE KLT</v>
      </c>
      <c r="AG1566" s="14">
        <f t="shared" si="1772"/>
        <v>1</v>
      </c>
      <c r="AH1566" s="14">
        <f t="shared" ref="AH1566:AL1566" si="1792">IFERROR(FIND("#",$AF1566,AG1566+1),LEN($AF1566)+1)</f>
        <v>26</v>
      </c>
      <c r="AI1566" s="14">
        <f t="shared" si="1792"/>
        <v>26</v>
      </c>
      <c r="AJ1566" s="14">
        <f t="shared" si="1792"/>
        <v>26</v>
      </c>
      <c r="AK1566" s="14">
        <f t="shared" si="1792"/>
        <v>26</v>
      </c>
      <c r="AL1566" s="14">
        <f t="shared" si="1792"/>
        <v>26</v>
      </c>
      <c r="AM1566" s="14" t="str">
        <f t="shared" ref="AM1566:AM1629" si="1793">MID($AF1566,AG1566,IF(AG1566=1,AH1566,(AH1566-AG1566)))</f>
        <v>DESTAQUEI EFICACIA DE KLT</v>
      </c>
      <c r="AN1566" s="14" t="str">
        <f t="shared" ref="AN1566:AN1629" si="1794">IF(AH1566=AI1566,"",MID($AF1566,AH1566,AI1566-AH1566))</f>
        <v/>
      </c>
      <c r="AO1566" s="14" t="str">
        <f t="shared" ref="AO1566:AO1629" si="1795">IF(AI1566=AJ1566,"",MID($AF1566,AI1566,AJ1566-AI1566))</f>
        <v/>
      </c>
      <c r="AP1566" s="14" t="str">
        <f t="shared" ref="AP1566:AP1629" si="1796">IF(AJ1566=AK1566,"",MID($AF1566,AJ1566,AK1566-AJ1566))</f>
        <v/>
      </c>
      <c r="AQ1566" s="14" t="str">
        <f t="shared" ref="AQ1566:AQ1629" si="1797">IF(AK1566=AL1566,"",MID($AF1566,AK1566,AL1566-AK1566))</f>
        <v/>
      </c>
      <c r="AR1566" s="14" t="str">
        <f t="shared" ref="AR1566:AR1629" si="1798">IF(AL1566=AK1566,"",MID($AF1566,AL1566,LEN(AF1566)-AL1566))</f>
        <v/>
      </c>
    </row>
    <row r="1567" spans="1:44" x14ac:dyDescent="0.25">
      <c r="A1567">
        <v>1</v>
      </c>
      <c r="B1567" t="s">
        <v>28</v>
      </c>
      <c r="C1567">
        <v>393102</v>
      </c>
      <c r="D1567" s="40">
        <v>41374.604166666701</v>
      </c>
      <c r="E1567" s="40">
        <v>41375.776388888902</v>
      </c>
      <c r="F1567" s="40">
        <v>41375.738888888904</v>
      </c>
      <c r="G1567" t="s">
        <v>29</v>
      </c>
      <c r="H1567">
        <v>60000012287443</v>
      </c>
      <c r="I1567" t="s">
        <v>3398</v>
      </c>
      <c r="J1567" t="s">
        <v>3399</v>
      </c>
      <c r="K1567" t="s">
        <v>41</v>
      </c>
      <c r="L1567">
        <v>3</v>
      </c>
      <c r="M1567" t="s">
        <v>33</v>
      </c>
      <c r="N1567">
        <v>60000015461254</v>
      </c>
      <c r="O1567">
        <v>60000016462716</v>
      </c>
      <c r="P1567">
        <v>140215000000255</v>
      </c>
      <c r="R1567" t="s">
        <v>34</v>
      </c>
      <c r="S1567" t="s">
        <v>35</v>
      </c>
      <c r="T1567" t="s">
        <v>36</v>
      </c>
      <c r="W1567" t="s">
        <v>37</v>
      </c>
      <c r="AC1567" t="s">
        <v>884</v>
      </c>
      <c r="AD1567" t="s">
        <v>1437</v>
      </c>
      <c r="AE1567" s="14" t="str">
        <f t="shared" si="1761"/>
        <v>DESTAQUEI EFICACIA DE KLT</v>
      </c>
      <c r="AF1567" s="14" t="str">
        <f t="shared" si="1771"/>
        <v>DESTAQUEI EFICACIA DE KLT</v>
      </c>
      <c r="AG1567" s="14">
        <f t="shared" si="1772"/>
        <v>1</v>
      </c>
      <c r="AH1567" s="14">
        <f t="shared" ref="AH1567:AL1567" si="1799">IFERROR(FIND("#",$AF1567,AG1567+1),LEN($AF1567)+1)</f>
        <v>26</v>
      </c>
      <c r="AI1567" s="14">
        <f t="shared" si="1799"/>
        <v>26</v>
      </c>
      <c r="AJ1567" s="14">
        <f t="shared" si="1799"/>
        <v>26</v>
      </c>
      <c r="AK1567" s="14">
        <f t="shared" si="1799"/>
        <v>26</v>
      </c>
      <c r="AL1567" s="14">
        <f t="shared" si="1799"/>
        <v>26</v>
      </c>
      <c r="AM1567" s="14" t="str">
        <f t="shared" si="1793"/>
        <v>DESTAQUEI EFICACIA DE KLT</v>
      </c>
      <c r="AN1567" s="14" t="str">
        <f t="shared" si="1794"/>
        <v/>
      </c>
      <c r="AO1567" s="14" t="str">
        <f t="shared" si="1795"/>
        <v/>
      </c>
      <c r="AP1567" s="14" t="str">
        <f t="shared" si="1796"/>
        <v/>
      </c>
      <c r="AQ1567" s="14" t="str">
        <f t="shared" si="1797"/>
        <v/>
      </c>
      <c r="AR1567" s="14" t="str">
        <f t="shared" si="1798"/>
        <v/>
      </c>
    </row>
    <row r="1568" spans="1:44" x14ac:dyDescent="0.25">
      <c r="A1568">
        <v>1</v>
      </c>
      <c r="B1568" t="s">
        <v>28</v>
      </c>
      <c r="C1568">
        <v>393102</v>
      </c>
      <c r="D1568" s="40">
        <v>41374.4375</v>
      </c>
      <c r="E1568" s="40">
        <v>41375.775000000001</v>
      </c>
      <c r="F1568" s="40">
        <v>41375.738888888904</v>
      </c>
      <c r="G1568" t="s">
        <v>29</v>
      </c>
      <c r="H1568">
        <v>60000012305495</v>
      </c>
      <c r="I1568" t="s">
        <v>3356</v>
      </c>
      <c r="J1568" t="s">
        <v>3357</v>
      </c>
      <c r="K1568" t="s">
        <v>41</v>
      </c>
      <c r="L1568">
        <v>3</v>
      </c>
      <c r="M1568" t="s">
        <v>33</v>
      </c>
      <c r="N1568">
        <v>60000015461254</v>
      </c>
      <c r="O1568">
        <v>60000016462716</v>
      </c>
      <c r="P1568">
        <v>140215000000248</v>
      </c>
      <c r="R1568" t="s">
        <v>34</v>
      </c>
      <c r="S1568" t="s">
        <v>35</v>
      </c>
      <c r="T1568" t="s">
        <v>36</v>
      </c>
      <c r="W1568" t="s">
        <v>37</v>
      </c>
      <c r="AC1568" t="s">
        <v>3400</v>
      </c>
      <c r="AD1568" t="s">
        <v>1437</v>
      </c>
      <c r="AE1568" s="14" t="str">
        <f t="shared" si="1761"/>
        <v>DESTAQUEI KLT COMO IP PREF. NO CONSENSO</v>
      </c>
      <c r="AF1568" s="14" t="str">
        <f t="shared" si="1771"/>
        <v>DESTAQUEI KLT COMO IP PREF. NO CONSENSO</v>
      </c>
      <c r="AG1568" s="14">
        <f t="shared" si="1772"/>
        <v>1</v>
      </c>
      <c r="AH1568" s="14">
        <f t="shared" ref="AH1568:AL1568" si="1800">IFERROR(FIND("#",$AF1568,AG1568+1),LEN($AF1568)+1)</f>
        <v>40</v>
      </c>
      <c r="AI1568" s="14">
        <f t="shared" si="1800"/>
        <v>40</v>
      </c>
      <c r="AJ1568" s="14">
        <f t="shared" si="1800"/>
        <v>40</v>
      </c>
      <c r="AK1568" s="14">
        <f t="shared" si="1800"/>
        <v>40</v>
      </c>
      <c r="AL1568" s="14">
        <f t="shared" si="1800"/>
        <v>40</v>
      </c>
      <c r="AM1568" s="14" t="str">
        <f t="shared" si="1793"/>
        <v>DESTAQUEI KLT COMO IP PREF. NO CONSENSO</v>
      </c>
      <c r="AN1568" s="14" t="str">
        <f t="shared" si="1794"/>
        <v/>
      </c>
      <c r="AO1568" s="14" t="str">
        <f t="shared" si="1795"/>
        <v/>
      </c>
      <c r="AP1568" s="14" t="str">
        <f t="shared" si="1796"/>
        <v/>
      </c>
      <c r="AQ1568" s="14" t="str">
        <f t="shared" si="1797"/>
        <v/>
      </c>
      <c r="AR1568" s="14" t="str">
        <f t="shared" si="1798"/>
        <v/>
      </c>
    </row>
    <row r="1569" spans="1:44" x14ac:dyDescent="0.25">
      <c r="A1569">
        <v>1</v>
      </c>
      <c r="B1569" t="s">
        <v>28</v>
      </c>
      <c r="C1569">
        <v>393102</v>
      </c>
      <c r="D1569" s="40">
        <v>41374.375</v>
      </c>
      <c r="E1569" s="40">
        <v>41375.773611111101</v>
      </c>
      <c r="F1569" s="40">
        <v>41375.738888888904</v>
      </c>
      <c r="G1569" t="s">
        <v>29</v>
      </c>
      <c r="H1569">
        <v>60000012317031</v>
      </c>
      <c r="I1569" t="s">
        <v>882</v>
      </c>
      <c r="J1569" t="s">
        <v>883</v>
      </c>
      <c r="K1569" t="s">
        <v>41</v>
      </c>
      <c r="L1569">
        <v>3</v>
      </c>
      <c r="M1569" t="s">
        <v>33</v>
      </c>
      <c r="N1569">
        <v>60000015461254</v>
      </c>
      <c r="O1569">
        <v>60000016462716</v>
      </c>
      <c r="P1569">
        <v>140215000000241</v>
      </c>
      <c r="R1569" t="s">
        <v>34</v>
      </c>
      <c r="S1569" t="s">
        <v>35</v>
      </c>
      <c r="T1569" t="s">
        <v>36</v>
      </c>
      <c r="W1569" t="s">
        <v>37</v>
      </c>
      <c r="AC1569" t="s">
        <v>3401</v>
      </c>
      <c r="AD1569" t="s">
        <v>1437</v>
      </c>
      <c r="AE1569" s="14" t="str">
        <f t="shared" si="1761"/>
        <v>Destacar flexibilidade posologica de KLTREFORCEI BENEFÍCIOS DE KLT</v>
      </c>
      <c r="AF1569" s="14" t="str">
        <f t="shared" si="1771"/>
        <v>Destacar flexibilidade posologica de KLTREFORCEI BENEFÍCIOS DE KLT</v>
      </c>
      <c r="AG1569" s="14">
        <f t="shared" si="1772"/>
        <v>1</v>
      </c>
      <c r="AH1569" s="14">
        <f t="shared" ref="AH1569:AL1569" si="1801">IFERROR(FIND("#",$AF1569,AG1569+1),LEN($AF1569)+1)</f>
        <v>67</v>
      </c>
      <c r="AI1569" s="14">
        <f t="shared" si="1801"/>
        <v>67</v>
      </c>
      <c r="AJ1569" s="14">
        <f t="shared" si="1801"/>
        <v>67</v>
      </c>
      <c r="AK1569" s="14">
        <f t="shared" si="1801"/>
        <v>67</v>
      </c>
      <c r="AL1569" s="14">
        <f t="shared" si="1801"/>
        <v>67</v>
      </c>
      <c r="AM1569" s="14" t="str">
        <f t="shared" si="1793"/>
        <v>Destacar flexibilidade posologica de KLTREFORCEI BENEFÍCIOS DE KLT</v>
      </c>
      <c r="AN1569" s="14" t="str">
        <f t="shared" si="1794"/>
        <v/>
      </c>
      <c r="AO1569" s="14" t="str">
        <f t="shared" si="1795"/>
        <v/>
      </c>
      <c r="AP1569" s="14" t="str">
        <f t="shared" si="1796"/>
        <v/>
      </c>
      <c r="AQ1569" s="14" t="str">
        <f t="shared" si="1797"/>
        <v/>
      </c>
      <c r="AR1569" s="14" t="str">
        <f t="shared" si="1798"/>
        <v/>
      </c>
    </row>
    <row r="1570" spans="1:44" x14ac:dyDescent="0.25">
      <c r="A1570">
        <v>1</v>
      </c>
      <c r="B1570" t="s">
        <v>28</v>
      </c>
      <c r="C1570">
        <v>393102</v>
      </c>
      <c r="D1570" s="40">
        <v>41373.5625</v>
      </c>
      <c r="E1570" s="40">
        <v>41373.848611111098</v>
      </c>
      <c r="F1570" s="40">
        <v>41373.811805555597</v>
      </c>
      <c r="G1570" t="s">
        <v>29</v>
      </c>
      <c r="H1570">
        <v>60000012475035</v>
      </c>
      <c r="I1570" t="s">
        <v>907</v>
      </c>
      <c r="J1570" t="s">
        <v>908</v>
      </c>
      <c r="K1570" t="s">
        <v>41</v>
      </c>
      <c r="L1570">
        <v>4</v>
      </c>
      <c r="M1570" t="s">
        <v>4829</v>
      </c>
      <c r="N1570">
        <v>60000015461254</v>
      </c>
      <c r="O1570">
        <v>60000016462716</v>
      </c>
      <c r="P1570">
        <v>140215000000195</v>
      </c>
      <c r="R1570" t="s">
        <v>34</v>
      </c>
      <c r="S1570" t="s">
        <v>35</v>
      </c>
      <c r="T1570" t="s">
        <v>36</v>
      </c>
      <c r="W1570" t="s">
        <v>37</v>
      </c>
      <c r="AC1570" t="s">
        <v>3402</v>
      </c>
      <c r="AD1570" t="s">
        <v>1437</v>
      </c>
      <c r="AE1570" s="14" t="str">
        <f t="shared" si="1761"/>
        <v>ALINHAR PROJETO LIGA DE RESIDENTES PARA APRESENTAR PARA OS STAFFS ABBOT#OPV DR LUIZ APRESENTOU OS PROJETOS QUE ESTÃO ENVOLVIDOS COM O ABBOTT BODY MIND CAARE, LIGA DE RESIDENTES E PROJETO ACESSO PARA O SR EVRSON DIRETOR DA AMÉRICA LATINA ESPECIALIDADES</v>
      </c>
      <c r="AF1570" s="14" t="str">
        <f t="shared" si="1771"/>
        <v>ALINHAR PROJETO LIGA DE RESIDENTES PARA APRESENTAR PARA OS STAFFS ABBOT#OPV DR LUIZ APRESENTOU OS PROJETOS QUE ESTÃO ENVOLVIDOS COM O ABBOTT BODY MIND CAARE, LIGA DE RESIDENTES E PROJETO ACESSO PARA O SR EVRSON DIRETOR DA AMÉRICA LATINA ESPECIALIDADES</v>
      </c>
      <c r="AG1570" s="14">
        <f t="shared" si="1772"/>
        <v>72</v>
      </c>
      <c r="AH1570" s="14">
        <f t="shared" ref="AH1570:AL1570" si="1802">IFERROR(FIND("#",$AF1570,AG1570+1),LEN($AF1570)+1)</f>
        <v>252</v>
      </c>
      <c r="AI1570" s="14">
        <f t="shared" si="1802"/>
        <v>252</v>
      </c>
      <c r="AJ1570" s="14">
        <f t="shared" si="1802"/>
        <v>252</v>
      </c>
      <c r="AK1570" s="14">
        <f t="shared" si="1802"/>
        <v>252</v>
      </c>
      <c r="AL1570" s="14">
        <f t="shared" si="1802"/>
        <v>252</v>
      </c>
      <c r="AM1570" s="14" t="str">
        <f t="shared" si="1793"/>
        <v>#OPV DR LUIZ APRESENTOU OS PROJETOS QUE ESTÃO ENVOLVIDOS COM O ABBOTT BODY MIND CAARE, LIGA DE RESIDENTES E PROJETO ACESSO PARA O SR EVRSON DIRETOR DA AMÉRICA LATINA ESPECIALIDADES</v>
      </c>
      <c r="AN1570" s="14" t="str">
        <f t="shared" si="1794"/>
        <v/>
      </c>
      <c r="AO1570" s="14" t="str">
        <f t="shared" si="1795"/>
        <v/>
      </c>
      <c r="AP1570" s="14" t="str">
        <f t="shared" si="1796"/>
        <v/>
      </c>
      <c r="AQ1570" s="14" t="str">
        <f t="shared" si="1797"/>
        <v/>
      </c>
      <c r="AR1570" s="14" t="str">
        <f t="shared" si="1798"/>
        <v/>
      </c>
    </row>
    <row r="1571" spans="1:44" x14ac:dyDescent="0.25">
      <c r="A1571">
        <v>1</v>
      </c>
      <c r="B1571" t="s">
        <v>28</v>
      </c>
      <c r="C1571">
        <v>393102</v>
      </c>
      <c r="D1571" s="40">
        <v>41373.552083333299</v>
      </c>
      <c r="E1571" s="40">
        <v>41373.846527777801</v>
      </c>
      <c r="F1571" s="40">
        <v>41373.811805555597</v>
      </c>
      <c r="G1571" t="s">
        <v>29</v>
      </c>
      <c r="H1571">
        <v>60000012540943</v>
      </c>
      <c r="I1571" t="s">
        <v>910</v>
      </c>
      <c r="J1571" t="s">
        <v>911</v>
      </c>
      <c r="K1571" t="s">
        <v>41</v>
      </c>
      <c r="L1571">
        <v>4</v>
      </c>
      <c r="M1571" t="s">
        <v>4829</v>
      </c>
      <c r="N1571">
        <v>60000015461254</v>
      </c>
      <c r="O1571">
        <v>60000016462716</v>
      </c>
      <c r="P1571">
        <v>140215000000187</v>
      </c>
      <c r="R1571" t="s">
        <v>34</v>
      </c>
      <c r="S1571" t="s">
        <v>35</v>
      </c>
      <c r="T1571" t="s">
        <v>36</v>
      </c>
      <c r="W1571" t="s">
        <v>37</v>
      </c>
      <c r="AC1571" t="s">
        <v>3403</v>
      </c>
      <c r="AD1571" t="s">
        <v>1437</v>
      </c>
      <c r="AE1571" s="14" t="str">
        <f t="shared" si="1761"/>
        <v>#OBJ destacar eficacia de Kaletra#OPV APRESENTOU A PREVALÊNCIA DE HIV PACIENTES NO IIER E QUAL O FLUXOGRAMA DA INSTITUIÇÃO E ROTINA DE ATENDIMENTO, PARA O SR EVERSON, DIRETOR DA AMÉRICA LATINA ESPECIALIDADE</v>
      </c>
      <c r="AF1571" s="14" t="str">
        <f t="shared" si="1771"/>
        <v>#OBJ destacar eficacia de Kaletra#OPV APRESENTOU A PREVALÊNCIA DE HIV PACIENTES NO IIER E QUAL O FLUXOGRAMA DA INSTITUIÇÃO E ROTINA DE ATENDIMENTO, PARA O SR EVERSON, DIRETOR DA AMÉRICA LATINA ESPECIALIDADE</v>
      </c>
      <c r="AG1571" s="14">
        <f t="shared" si="1772"/>
        <v>1</v>
      </c>
      <c r="AH1571" s="14">
        <f t="shared" ref="AH1571:AL1571" si="1803">IFERROR(FIND("#",$AF1571,AG1571+1),LEN($AF1571)+1)</f>
        <v>34</v>
      </c>
      <c r="AI1571" s="14">
        <f t="shared" si="1803"/>
        <v>207</v>
      </c>
      <c r="AJ1571" s="14">
        <f t="shared" si="1803"/>
        <v>207</v>
      </c>
      <c r="AK1571" s="14">
        <f t="shared" si="1803"/>
        <v>207</v>
      </c>
      <c r="AL1571" s="14">
        <f t="shared" si="1803"/>
        <v>207</v>
      </c>
      <c r="AM1571" s="14" t="str">
        <f t="shared" si="1793"/>
        <v>#OBJ destacar eficacia de Kaletra#</v>
      </c>
      <c r="AN1571" s="14" t="str">
        <f t="shared" si="1794"/>
        <v>#OPV APRESENTOU A PREVALÊNCIA DE HIV PACIENTES NO IIER E QUAL O FLUXOGRAMA DA INSTITUIÇÃO E ROTINA DE ATENDIMENTO, PARA O SR EVERSON, DIRETOR DA AMÉRICA LATINA ESPECIALIDADE</v>
      </c>
      <c r="AO1571" s="14" t="str">
        <f t="shared" si="1795"/>
        <v/>
      </c>
      <c r="AP1571" s="14" t="str">
        <f t="shared" si="1796"/>
        <v/>
      </c>
      <c r="AQ1571" s="14" t="str">
        <f t="shared" si="1797"/>
        <v/>
      </c>
      <c r="AR1571" s="14" t="str">
        <f t="shared" si="1798"/>
        <v/>
      </c>
    </row>
    <row r="1572" spans="1:44" x14ac:dyDescent="0.25">
      <c r="A1572">
        <v>1</v>
      </c>
      <c r="B1572" t="s">
        <v>28</v>
      </c>
      <c r="C1572">
        <v>393102</v>
      </c>
      <c r="D1572" s="40">
        <v>41373.541666666701</v>
      </c>
      <c r="E1572" s="40">
        <v>41373.844444444403</v>
      </c>
      <c r="F1572" s="40">
        <v>41373.811805555597</v>
      </c>
      <c r="G1572" t="s">
        <v>29</v>
      </c>
      <c r="H1572">
        <v>60000017152618</v>
      </c>
      <c r="I1572" t="s">
        <v>913</v>
      </c>
      <c r="J1572" t="s">
        <v>914</v>
      </c>
      <c r="K1572" t="s">
        <v>41</v>
      </c>
      <c r="L1572">
        <v>6</v>
      </c>
      <c r="M1572" t="s">
        <v>4829</v>
      </c>
      <c r="N1572">
        <v>60000015461254</v>
      </c>
      <c r="O1572">
        <v>60000016462716</v>
      </c>
      <c r="P1572">
        <v>140215000000180</v>
      </c>
      <c r="R1572" t="s">
        <v>34</v>
      </c>
      <c r="S1572" t="s">
        <v>35</v>
      </c>
      <c r="T1572" t="s">
        <v>36</v>
      </c>
      <c r="W1572" t="s">
        <v>37</v>
      </c>
      <c r="AC1572" t="s">
        <v>3404</v>
      </c>
      <c r="AD1572" t="s">
        <v>1437</v>
      </c>
      <c r="AE1572" s="14" t="str">
        <f t="shared" si="1761"/>
        <v>APRESENTAR PROJETOS IIER PARA STAFFS ABBOTTAPRESENTOU DADOS DO IIER PARA O SR EVRSON DIRETOR DA ESPECIALIDADE PARA AMÉRICA LATINA</v>
      </c>
      <c r="AF1572" s="14" t="str">
        <f t="shared" si="1771"/>
        <v>APRESENTAR PROJETOS IIER PARA STAFFS ABBOTTAPRESENTOU DADOS DO IIER PARA O SR EVRSON DIRETOR DA ESPECIALIDADE PARA AMÉRICA LATINA</v>
      </c>
      <c r="AG1572" s="14">
        <f t="shared" si="1772"/>
        <v>1</v>
      </c>
      <c r="AH1572" s="14">
        <f t="shared" ref="AH1572:AL1572" si="1804">IFERROR(FIND("#",$AF1572,AG1572+1),LEN($AF1572)+1)</f>
        <v>130</v>
      </c>
      <c r="AI1572" s="14">
        <f t="shared" si="1804"/>
        <v>130</v>
      </c>
      <c r="AJ1572" s="14">
        <f t="shared" si="1804"/>
        <v>130</v>
      </c>
      <c r="AK1572" s="14">
        <f t="shared" si="1804"/>
        <v>130</v>
      </c>
      <c r="AL1572" s="14">
        <f t="shared" si="1804"/>
        <v>130</v>
      </c>
      <c r="AM1572" s="14" t="str">
        <f t="shared" si="1793"/>
        <v>APRESENTAR PROJETOS IIER PARA STAFFS ABBOTTAPRESENTOU DADOS DO IIER PARA O SR EVRSON DIRETOR DA ESPECIALIDADE PARA AMÉRICA LATINA</v>
      </c>
      <c r="AN1572" s="14" t="str">
        <f t="shared" si="1794"/>
        <v/>
      </c>
      <c r="AO1572" s="14" t="str">
        <f t="shared" si="1795"/>
        <v/>
      </c>
      <c r="AP1572" s="14" t="str">
        <f t="shared" si="1796"/>
        <v/>
      </c>
      <c r="AQ1572" s="14" t="str">
        <f t="shared" si="1797"/>
        <v/>
      </c>
      <c r="AR1572" s="14" t="str">
        <f t="shared" si="1798"/>
        <v/>
      </c>
    </row>
    <row r="1573" spans="1:44" x14ac:dyDescent="0.25">
      <c r="A1573">
        <v>1</v>
      </c>
      <c r="B1573" t="s">
        <v>28</v>
      </c>
      <c r="C1573">
        <v>393102</v>
      </c>
      <c r="D1573" s="40">
        <v>41373.53125</v>
      </c>
      <c r="E1573" s="40">
        <v>41373.842361111099</v>
      </c>
      <c r="F1573" s="40">
        <v>41373.811805555597</v>
      </c>
      <c r="G1573" t="s">
        <v>29</v>
      </c>
      <c r="H1573">
        <v>60000012463995</v>
      </c>
      <c r="I1573" t="s">
        <v>896</v>
      </c>
      <c r="J1573" t="s">
        <v>897</v>
      </c>
      <c r="K1573" t="s">
        <v>41</v>
      </c>
      <c r="L1573">
        <v>6</v>
      </c>
      <c r="M1573" t="s">
        <v>4829</v>
      </c>
      <c r="N1573">
        <v>60000015461254</v>
      </c>
      <c r="O1573">
        <v>60000016462716</v>
      </c>
      <c r="P1573">
        <v>140215000000173</v>
      </c>
      <c r="R1573" t="s">
        <v>34</v>
      </c>
      <c r="S1573" t="s">
        <v>35</v>
      </c>
      <c r="T1573" t="s">
        <v>36</v>
      </c>
      <c r="W1573" t="s">
        <v>37</v>
      </c>
      <c r="AC1573" t="s">
        <v>3405</v>
      </c>
      <c r="AD1573" t="s">
        <v>1437</v>
      </c>
      <c r="AE1573" s="14" t="str">
        <f t="shared" si="1761"/>
        <v>APRESENTAR PROJETOS SNC DO IIER PARA STAFFS ABBOTT#OPV O DR AUGUSTO PENALVA APRESENTOU O PROJETO BODY MIND CARE NETWORK PARTE SNC E PRÓXIMOS PASSOSPARA A PRATICA CLINICA</v>
      </c>
      <c r="AF1573" s="14" t="str">
        <f t="shared" si="1771"/>
        <v>APRESENTAR PROJETOS SNC DO IIER PARA STAFFS ABBOTT#OPV O DR AUGUSTO PENALVA APRESENTOU O PROJETO BODY MIND CARE NETWORK PARTE SNC E PRÓXIMOS PASSOSPARA A PRATICA CLINICA</v>
      </c>
      <c r="AG1573" s="14">
        <f t="shared" si="1772"/>
        <v>51</v>
      </c>
      <c r="AH1573" s="14">
        <f t="shared" ref="AH1573:AL1573" si="1805">IFERROR(FIND("#",$AF1573,AG1573+1),LEN($AF1573)+1)</f>
        <v>170</v>
      </c>
      <c r="AI1573" s="14">
        <f t="shared" si="1805"/>
        <v>170</v>
      </c>
      <c r="AJ1573" s="14">
        <f t="shared" si="1805"/>
        <v>170</v>
      </c>
      <c r="AK1573" s="14">
        <f t="shared" si="1805"/>
        <v>170</v>
      </c>
      <c r="AL1573" s="14">
        <f t="shared" si="1805"/>
        <v>170</v>
      </c>
      <c r="AM1573" s="14" t="str">
        <f t="shared" si="1793"/>
        <v>#OPV O DR AUGUSTO PENALVA APRESENTOU O PROJETO BODY MIND CARE NETWORK PARTE SNC E PRÓXIMOS PASSOSPARA A PRATICA CLINICA</v>
      </c>
      <c r="AN1573" s="14" t="str">
        <f t="shared" si="1794"/>
        <v/>
      </c>
      <c r="AO1573" s="14" t="str">
        <f t="shared" si="1795"/>
        <v/>
      </c>
      <c r="AP1573" s="14" t="str">
        <f t="shared" si="1796"/>
        <v/>
      </c>
      <c r="AQ1573" s="14" t="str">
        <f t="shared" si="1797"/>
        <v/>
      </c>
      <c r="AR1573" s="14" t="str">
        <f t="shared" si="1798"/>
        <v/>
      </c>
    </row>
    <row r="1574" spans="1:44" x14ac:dyDescent="0.25">
      <c r="A1574">
        <v>1</v>
      </c>
      <c r="B1574" t="s">
        <v>28</v>
      </c>
      <c r="C1574">
        <v>393102</v>
      </c>
      <c r="D1574" s="40">
        <v>41373.520833333299</v>
      </c>
      <c r="E1574" s="40">
        <v>41373.838888888902</v>
      </c>
      <c r="F1574" s="40">
        <v>41373.800694444399</v>
      </c>
      <c r="G1574" t="s">
        <v>29</v>
      </c>
      <c r="H1574">
        <v>60000012309155</v>
      </c>
      <c r="I1574" t="s">
        <v>904</v>
      </c>
      <c r="J1574" t="s">
        <v>905</v>
      </c>
      <c r="K1574" t="s">
        <v>41</v>
      </c>
      <c r="L1574">
        <v>6</v>
      </c>
      <c r="M1574" t="s">
        <v>4829</v>
      </c>
      <c r="N1574">
        <v>60000015461254</v>
      </c>
      <c r="O1574">
        <v>60000016462716</v>
      </c>
      <c r="P1574">
        <v>140215000000166</v>
      </c>
      <c r="R1574" t="s">
        <v>34</v>
      </c>
      <c r="S1574" t="s">
        <v>35</v>
      </c>
      <c r="T1574" t="s">
        <v>36</v>
      </c>
      <c r="W1574" t="s">
        <v>37</v>
      </c>
      <c r="AC1574" t="s">
        <v>3406</v>
      </c>
      <c r="AD1574" t="s">
        <v>1437</v>
      </c>
      <c r="AE1574" s="14" t="str">
        <f t="shared" si="1761"/>
        <v>APRESENTAR PROJETO SNC PARA STAFFS ABBOTT#OPV APRESENTAMOS O PROJETO BODY MIND CARE NETWORK PARTE DE SNC , PARA O DIRETOR DA ESPECIALIDADE DA AMÉRICA LATINA SR EVERSON</v>
      </c>
      <c r="AF1574" s="14" t="str">
        <f t="shared" si="1771"/>
        <v>APRESENTAR PROJETO SNC PARA STAFFS ABBOTT#OPV APRESENTAMOS O PROJETO BODY MIND CARE NETWORK PARTE DE SNC , PARA O DIRETOR DA ESPECIALIDADE DA AMÉRICA LATINA SR EVERSON</v>
      </c>
      <c r="AG1574" s="14">
        <f t="shared" si="1772"/>
        <v>42</v>
      </c>
      <c r="AH1574" s="14">
        <f t="shared" ref="AH1574:AL1574" si="1806">IFERROR(FIND("#",$AF1574,AG1574+1),LEN($AF1574)+1)</f>
        <v>168</v>
      </c>
      <c r="AI1574" s="14">
        <f t="shared" si="1806"/>
        <v>168</v>
      </c>
      <c r="AJ1574" s="14">
        <f t="shared" si="1806"/>
        <v>168</v>
      </c>
      <c r="AK1574" s="14">
        <f t="shared" si="1806"/>
        <v>168</v>
      </c>
      <c r="AL1574" s="14">
        <f t="shared" si="1806"/>
        <v>168</v>
      </c>
      <c r="AM1574" s="14" t="str">
        <f t="shared" si="1793"/>
        <v>#OPV APRESENTAMOS O PROJETO BODY MIND CARE NETWORK PARTE DE SNC , PARA O DIRETOR DA ESPECIALIDADE DA AMÉRICA LATINA SR EVERSON</v>
      </c>
      <c r="AN1574" s="14" t="str">
        <f t="shared" si="1794"/>
        <v/>
      </c>
      <c r="AO1574" s="14" t="str">
        <f t="shared" si="1795"/>
        <v/>
      </c>
      <c r="AP1574" s="14" t="str">
        <f t="shared" si="1796"/>
        <v/>
      </c>
      <c r="AQ1574" s="14" t="str">
        <f t="shared" si="1797"/>
        <v/>
      </c>
      <c r="AR1574" s="14" t="str">
        <f t="shared" si="1798"/>
        <v/>
      </c>
    </row>
    <row r="1575" spans="1:44" x14ac:dyDescent="0.25">
      <c r="A1575">
        <v>1</v>
      </c>
      <c r="B1575" t="s">
        <v>28</v>
      </c>
      <c r="C1575">
        <v>393102</v>
      </c>
      <c r="D1575" s="40">
        <v>41373.479166666701</v>
      </c>
      <c r="E1575" s="40">
        <v>41373.836111111101</v>
      </c>
      <c r="F1575" s="40">
        <v>41373.800694444399</v>
      </c>
      <c r="G1575" t="s">
        <v>29</v>
      </c>
      <c r="H1575">
        <v>60000012406675</v>
      </c>
      <c r="I1575" t="s">
        <v>916</v>
      </c>
      <c r="J1575" t="s">
        <v>917</v>
      </c>
      <c r="K1575" t="s">
        <v>32</v>
      </c>
      <c r="L1575">
        <v>4</v>
      </c>
      <c r="M1575" t="s">
        <v>4829</v>
      </c>
      <c r="N1575">
        <v>60000015461254</v>
      </c>
      <c r="O1575">
        <v>60000016462716</v>
      </c>
      <c r="P1575">
        <v>140215000000159</v>
      </c>
      <c r="R1575" t="s">
        <v>34</v>
      </c>
      <c r="S1575" t="s">
        <v>35</v>
      </c>
      <c r="T1575" t="s">
        <v>36</v>
      </c>
      <c r="W1575" t="s">
        <v>37</v>
      </c>
      <c r="AC1575" t="s">
        <v>3407</v>
      </c>
      <c r="AD1575" t="s">
        <v>1437</v>
      </c>
      <c r="AE1575" s="14" t="str">
        <f t="shared" si="1761"/>
        <v>PROGRAMAMOS VISITA A SECRETARIA DE SÃO PAULOAPRESENTAMOS. A ENFERMARIA PARA O DIRETOR DA AMÉRICA LATINA ESPECIALIDADES E NOVOS PROJETOS JUNTO A COORDENACAO DE DSTAIDS DA CIDADE DE SÃO PAULO</v>
      </c>
      <c r="AF1575" s="14" t="str">
        <f t="shared" si="1771"/>
        <v>PROGRAMAMOS VISITA A SECRETARIA DE SÃO PAULOAPRESENTAMOS. A ENFERMARIA PARA O DIRETOR DA AMÉRICA LATINA ESPECIALIDADES E NOVOS PROJETOS JUNTO A COORDENACAO DE DSTAIDS DA CIDADE DE SÃO PAULO</v>
      </c>
      <c r="AG1575" s="14">
        <f t="shared" si="1772"/>
        <v>1</v>
      </c>
      <c r="AH1575" s="14">
        <f t="shared" ref="AH1575:AL1575" si="1807">IFERROR(FIND("#",$AF1575,AG1575+1),LEN($AF1575)+1)</f>
        <v>190</v>
      </c>
      <c r="AI1575" s="14">
        <f t="shared" si="1807"/>
        <v>190</v>
      </c>
      <c r="AJ1575" s="14">
        <f t="shared" si="1807"/>
        <v>190</v>
      </c>
      <c r="AK1575" s="14">
        <f t="shared" si="1807"/>
        <v>190</v>
      </c>
      <c r="AL1575" s="14">
        <f t="shared" si="1807"/>
        <v>190</v>
      </c>
      <c r="AM1575" s="14" t="str">
        <f t="shared" si="1793"/>
        <v>PROGRAMAMOS VISITA A SECRETARIA DE SÃO PAULOAPRESENTAMOS. A ENFERMARIA PARA O DIRETOR DA AMÉRICA LATINA ESPECIALIDADES E NOVOS PROJETOS JUNTO A COORDENACAO DE DSTAIDS DA CIDADE DE SÃO PAULO</v>
      </c>
      <c r="AN1575" s="14" t="str">
        <f t="shared" si="1794"/>
        <v/>
      </c>
      <c r="AO1575" s="14" t="str">
        <f t="shared" si="1795"/>
        <v/>
      </c>
      <c r="AP1575" s="14" t="str">
        <f t="shared" si="1796"/>
        <v/>
      </c>
      <c r="AQ1575" s="14" t="str">
        <f t="shared" si="1797"/>
        <v/>
      </c>
      <c r="AR1575" s="14" t="str">
        <f t="shared" si="1798"/>
        <v/>
      </c>
    </row>
    <row r="1576" spans="1:44" x14ac:dyDescent="0.25">
      <c r="A1576">
        <v>1</v>
      </c>
      <c r="B1576" t="s">
        <v>28</v>
      </c>
      <c r="C1576">
        <v>393102</v>
      </c>
      <c r="D1576" s="40">
        <v>41372.4375</v>
      </c>
      <c r="E1576" s="40">
        <v>41373.857638888898</v>
      </c>
      <c r="F1576" s="40">
        <v>41373.817361111098</v>
      </c>
      <c r="G1576" t="s">
        <v>29</v>
      </c>
      <c r="H1576">
        <v>60000012402567</v>
      </c>
      <c r="I1576" t="s">
        <v>3376</v>
      </c>
      <c r="J1576" t="s">
        <v>3377</v>
      </c>
      <c r="K1576" t="s">
        <v>41</v>
      </c>
      <c r="L1576">
        <v>6</v>
      </c>
      <c r="M1576" t="s">
        <v>33</v>
      </c>
      <c r="N1576">
        <v>60000015461254</v>
      </c>
      <c r="O1576">
        <v>60000016462716</v>
      </c>
      <c r="P1576">
        <v>140215000000220</v>
      </c>
      <c r="R1576" t="s">
        <v>34</v>
      </c>
      <c r="S1576" t="s">
        <v>35</v>
      </c>
      <c r="T1576" t="s">
        <v>36</v>
      </c>
      <c r="W1576" t="s">
        <v>37</v>
      </c>
      <c r="AC1576" t="s">
        <v>884</v>
      </c>
      <c r="AD1576" t="s">
        <v>1437</v>
      </c>
      <c r="AE1576" s="14" t="str">
        <f t="shared" si="1761"/>
        <v>DESTAQUEI EFICACIA DE KLT</v>
      </c>
      <c r="AF1576" s="14" t="str">
        <f t="shared" si="1771"/>
        <v>DESTAQUEI EFICACIA DE KLT</v>
      </c>
      <c r="AG1576" s="14">
        <f t="shared" si="1772"/>
        <v>1</v>
      </c>
      <c r="AH1576" s="14">
        <f t="shared" ref="AH1576:AL1576" si="1808">IFERROR(FIND("#",$AF1576,AG1576+1),LEN($AF1576)+1)</f>
        <v>26</v>
      </c>
      <c r="AI1576" s="14">
        <f t="shared" si="1808"/>
        <v>26</v>
      </c>
      <c r="AJ1576" s="14">
        <f t="shared" si="1808"/>
        <v>26</v>
      </c>
      <c r="AK1576" s="14">
        <f t="shared" si="1808"/>
        <v>26</v>
      </c>
      <c r="AL1576" s="14">
        <f t="shared" si="1808"/>
        <v>26</v>
      </c>
      <c r="AM1576" s="14" t="str">
        <f t="shared" si="1793"/>
        <v>DESTAQUEI EFICACIA DE KLT</v>
      </c>
      <c r="AN1576" s="14" t="str">
        <f t="shared" si="1794"/>
        <v/>
      </c>
      <c r="AO1576" s="14" t="str">
        <f t="shared" si="1795"/>
        <v/>
      </c>
      <c r="AP1576" s="14" t="str">
        <f t="shared" si="1796"/>
        <v/>
      </c>
      <c r="AQ1576" s="14" t="str">
        <f t="shared" si="1797"/>
        <v/>
      </c>
      <c r="AR1576" s="14" t="str">
        <f t="shared" si="1798"/>
        <v/>
      </c>
    </row>
    <row r="1577" spans="1:44" x14ac:dyDescent="0.25">
      <c r="A1577">
        <v>1</v>
      </c>
      <c r="B1577" t="s">
        <v>28</v>
      </c>
      <c r="C1577">
        <v>393102</v>
      </c>
      <c r="D1577" s="40">
        <v>41372.416666666701</v>
      </c>
      <c r="E1577" s="40">
        <v>41373.856249999997</v>
      </c>
      <c r="F1577" s="40">
        <v>41373.817361111098</v>
      </c>
      <c r="G1577" t="s">
        <v>29</v>
      </c>
      <c r="H1577">
        <v>60000012559471</v>
      </c>
      <c r="I1577" t="s">
        <v>3408</v>
      </c>
      <c r="J1577" t="s">
        <v>3409</v>
      </c>
      <c r="K1577" t="s">
        <v>41</v>
      </c>
      <c r="L1577">
        <v>3</v>
      </c>
      <c r="M1577" t="s">
        <v>33</v>
      </c>
      <c r="N1577">
        <v>60000015461254</v>
      </c>
      <c r="O1577">
        <v>60000016462716</v>
      </c>
      <c r="P1577">
        <v>140215000000213</v>
      </c>
      <c r="R1577" t="s">
        <v>34</v>
      </c>
      <c r="S1577" t="s">
        <v>35</v>
      </c>
      <c r="T1577" t="s">
        <v>36</v>
      </c>
      <c r="W1577" t="s">
        <v>37</v>
      </c>
      <c r="AC1577" t="s">
        <v>3410</v>
      </c>
      <c r="AD1577" t="s">
        <v>1437</v>
      </c>
      <c r="AE1577" s="14" t="str">
        <f t="shared" si="1761"/>
        <v>#OPV DESTAQUEI OS BENEFÍCIOS DE KLT</v>
      </c>
      <c r="AF1577" s="14" t="str">
        <f t="shared" si="1771"/>
        <v>#OPV DESTAQUEI OS BENEFÍCIOS DE KLT</v>
      </c>
      <c r="AG1577" s="14">
        <f t="shared" si="1772"/>
        <v>1</v>
      </c>
      <c r="AH1577" s="14">
        <f t="shared" ref="AH1577:AL1577" si="1809">IFERROR(FIND("#",$AF1577,AG1577+1),LEN($AF1577)+1)</f>
        <v>36</v>
      </c>
      <c r="AI1577" s="14">
        <f t="shared" si="1809"/>
        <v>36</v>
      </c>
      <c r="AJ1577" s="14">
        <f t="shared" si="1809"/>
        <v>36</v>
      </c>
      <c r="AK1577" s="14">
        <f t="shared" si="1809"/>
        <v>36</v>
      </c>
      <c r="AL1577" s="14">
        <f t="shared" si="1809"/>
        <v>36</v>
      </c>
      <c r="AM1577" s="14" t="str">
        <f t="shared" si="1793"/>
        <v>#OPV DESTAQUEI OS BENEFÍCIOS DE KLT</v>
      </c>
      <c r="AN1577" s="14" t="str">
        <f t="shared" si="1794"/>
        <v/>
      </c>
      <c r="AO1577" s="14" t="str">
        <f t="shared" si="1795"/>
        <v/>
      </c>
      <c r="AP1577" s="14" t="str">
        <f t="shared" si="1796"/>
        <v/>
      </c>
      <c r="AQ1577" s="14" t="str">
        <f t="shared" si="1797"/>
        <v/>
      </c>
      <c r="AR1577" s="14" t="str">
        <f t="shared" si="1798"/>
        <v/>
      </c>
    </row>
    <row r="1578" spans="1:44" x14ac:dyDescent="0.25">
      <c r="A1578">
        <v>1</v>
      </c>
      <c r="B1578" t="s">
        <v>28</v>
      </c>
      <c r="C1578">
        <v>393102</v>
      </c>
      <c r="D1578" s="40">
        <v>41372.375</v>
      </c>
      <c r="E1578" s="40">
        <v>41373.854166666701</v>
      </c>
      <c r="F1578" s="40">
        <v>41373.817361111098</v>
      </c>
      <c r="G1578" t="s">
        <v>29</v>
      </c>
      <c r="H1578">
        <v>60000012278439</v>
      </c>
      <c r="I1578" t="s">
        <v>3411</v>
      </c>
      <c r="J1578" t="s">
        <v>3412</v>
      </c>
      <c r="K1578" t="s">
        <v>32</v>
      </c>
      <c r="L1578">
        <v>4</v>
      </c>
      <c r="M1578" t="s">
        <v>33</v>
      </c>
      <c r="N1578">
        <v>60000015461254</v>
      </c>
      <c r="O1578">
        <v>60000016462716</v>
      </c>
      <c r="P1578">
        <v>140215000000206</v>
      </c>
      <c r="R1578" t="s">
        <v>34</v>
      </c>
      <c r="S1578" t="s">
        <v>35</v>
      </c>
      <c r="T1578" t="s">
        <v>36</v>
      </c>
      <c r="W1578" t="s">
        <v>37</v>
      </c>
      <c r="AC1578" t="s">
        <v>3413</v>
      </c>
      <c r="AD1578" t="s">
        <v>1437</v>
      </c>
      <c r="AE1578" s="14" t="str">
        <f t="shared" si="1761"/>
        <v>#OPV DESTAQUEI KLT COMO IP PREF. NO CONSENSO</v>
      </c>
      <c r="AF1578" s="14" t="str">
        <f t="shared" si="1771"/>
        <v>#OPV DESTAQUEI KLT COMO IP PREF. NO CONSENSO</v>
      </c>
      <c r="AG1578" s="14">
        <f t="shared" si="1772"/>
        <v>1</v>
      </c>
      <c r="AH1578" s="14">
        <f t="shared" ref="AH1578:AL1578" si="1810">IFERROR(FIND("#",$AF1578,AG1578+1),LEN($AF1578)+1)</f>
        <v>45</v>
      </c>
      <c r="AI1578" s="14">
        <f t="shared" si="1810"/>
        <v>45</v>
      </c>
      <c r="AJ1578" s="14">
        <f t="shared" si="1810"/>
        <v>45</v>
      </c>
      <c r="AK1578" s="14">
        <f t="shared" si="1810"/>
        <v>45</v>
      </c>
      <c r="AL1578" s="14">
        <f t="shared" si="1810"/>
        <v>45</v>
      </c>
      <c r="AM1578" s="14" t="str">
        <f t="shared" si="1793"/>
        <v>#OPV DESTAQUEI KLT COMO IP PREF. NO CONSENSO</v>
      </c>
      <c r="AN1578" s="14" t="str">
        <f t="shared" si="1794"/>
        <v/>
      </c>
      <c r="AO1578" s="14" t="str">
        <f t="shared" si="1795"/>
        <v/>
      </c>
      <c r="AP1578" s="14" t="str">
        <f t="shared" si="1796"/>
        <v/>
      </c>
      <c r="AQ1578" s="14" t="str">
        <f t="shared" si="1797"/>
        <v/>
      </c>
      <c r="AR1578" s="14" t="str">
        <f t="shared" si="1798"/>
        <v/>
      </c>
    </row>
    <row r="1579" spans="1:44" x14ac:dyDescent="0.25">
      <c r="A1579">
        <v>1</v>
      </c>
      <c r="B1579" t="s">
        <v>28</v>
      </c>
      <c r="C1579">
        <v>393102</v>
      </c>
      <c r="D1579" s="40">
        <v>41369.666666666701</v>
      </c>
      <c r="E1579" s="40">
        <v>41369.838888888902</v>
      </c>
      <c r="F1579" s="40">
        <v>41369.804861111101</v>
      </c>
      <c r="G1579" t="s">
        <v>29</v>
      </c>
      <c r="H1579">
        <v>60000012532859</v>
      </c>
      <c r="I1579" t="s">
        <v>873</v>
      </c>
      <c r="J1579" t="s">
        <v>874</v>
      </c>
      <c r="K1579" t="s">
        <v>32</v>
      </c>
      <c r="L1579">
        <v>4</v>
      </c>
      <c r="M1579" t="s">
        <v>33</v>
      </c>
      <c r="N1579">
        <v>60000015461254</v>
      </c>
      <c r="O1579">
        <v>60000016462716</v>
      </c>
      <c r="P1579">
        <v>140215000000131</v>
      </c>
      <c r="R1579" t="s">
        <v>34</v>
      </c>
      <c r="S1579" t="s">
        <v>35</v>
      </c>
      <c r="T1579" t="s">
        <v>36</v>
      </c>
      <c r="W1579" t="s">
        <v>37</v>
      </c>
      <c r="AC1579" t="s">
        <v>875</v>
      </c>
      <c r="AD1579" t="s">
        <v>1437</v>
      </c>
      <c r="AE1579" s="14" t="str">
        <f t="shared" si="1761"/>
        <v>DESTAQUEI KLT COMO IP PREFERENCIAL NO CONSENSO, ABORDEI HSH PAC SORODISCORDANTES</v>
      </c>
      <c r="AF1579" s="14" t="str">
        <f t="shared" si="1771"/>
        <v>DESTAQUEI KLT COMO IP PREFERENCIAL NO CONSENSO, ABORDEI HSH PAC SORODISCORDANTES</v>
      </c>
      <c r="AG1579" s="14">
        <f t="shared" si="1772"/>
        <v>1</v>
      </c>
      <c r="AH1579" s="14">
        <f t="shared" ref="AH1579:AL1579" si="1811">IFERROR(FIND("#",$AF1579,AG1579+1),LEN($AF1579)+1)</f>
        <v>81</v>
      </c>
      <c r="AI1579" s="14">
        <f t="shared" si="1811"/>
        <v>81</v>
      </c>
      <c r="AJ1579" s="14">
        <f t="shared" si="1811"/>
        <v>81</v>
      </c>
      <c r="AK1579" s="14">
        <f t="shared" si="1811"/>
        <v>81</v>
      </c>
      <c r="AL1579" s="14">
        <f t="shared" si="1811"/>
        <v>81</v>
      </c>
      <c r="AM1579" s="14" t="str">
        <f t="shared" si="1793"/>
        <v>DESTAQUEI KLT COMO IP PREFERENCIAL NO CONSENSO, ABORDEI HSH PAC SORODISCORDANTES</v>
      </c>
      <c r="AN1579" s="14" t="str">
        <f t="shared" si="1794"/>
        <v/>
      </c>
      <c r="AO1579" s="14" t="str">
        <f t="shared" si="1795"/>
        <v/>
      </c>
      <c r="AP1579" s="14" t="str">
        <f t="shared" si="1796"/>
        <v/>
      </c>
      <c r="AQ1579" s="14" t="str">
        <f t="shared" si="1797"/>
        <v/>
      </c>
      <c r="AR1579" s="14" t="str">
        <f t="shared" si="1798"/>
        <v/>
      </c>
    </row>
    <row r="1580" spans="1:44" x14ac:dyDescent="0.25">
      <c r="A1580">
        <v>1</v>
      </c>
      <c r="B1580" t="s">
        <v>28</v>
      </c>
      <c r="C1580">
        <v>393102</v>
      </c>
      <c r="D1580" s="40">
        <v>41369.625</v>
      </c>
      <c r="E1580" s="40">
        <v>41369.843055555597</v>
      </c>
      <c r="F1580" s="40">
        <v>41369.804861111101</v>
      </c>
      <c r="G1580" t="s">
        <v>29</v>
      </c>
      <c r="H1580">
        <v>60000017154438</v>
      </c>
      <c r="I1580" t="s">
        <v>876</v>
      </c>
      <c r="J1580" t="s">
        <v>877</v>
      </c>
      <c r="K1580" t="s">
        <v>32</v>
      </c>
      <c r="L1580">
        <v>6</v>
      </c>
      <c r="M1580" t="s">
        <v>33</v>
      </c>
      <c r="N1580">
        <v>60000015461254</v>
      </c>
      <c r="O1580">
        <v>60000016462716</v>
      </c>
      <c r="P1580">
        <v>140215000000138</v>
      </c>
      <c r="R1580" t="s">
        <v>34</v>
      </c>
      <c r="S1580" t="s">
        <v>35</v>
      </c>
      <c r="T1580" t="s">
        <v>36</v>
      </c>
      <c r="W1580" t="s">
        <v>37</v>
      </c>
      <c r="AC1580" t="s">
        <v>878</v>
      </c>
      <c r="AD1580" t="s">
        <v>1437</v>
      </c>
      <c r="AE1580" s="14" t="str">
        <f t="shared" si="1761"/>
        <v>Destaquei flexibilidade posologica de KLT</v>
      </c>
      <c r="AF1580" s="14" t="str">
        <f t="shared" si="1771"/>
        <v>Destaquei flexibilidade posologica de KLT</v>
      </c>
      <c r="AG1580" s="14">
        <f t="shared" si="1772"/>
        <v>1</v>
      </c>
      <c r="AH1580" s="14">
        <f t="shared" ref="AH1580:AL1580" si="1812">IFERROR(FIND("#",$AF1580,AG1580+1),LEN($AF1580)+1)</f>
        <v>42</v>
      </c>
      <c r="AI1580" s="14">
        <f t="shared" si="1812"/>
        <v>42</v>
      </c>
      <c r="AJ1580" s="14">
        <f t="shared" si="1812"/>
        <v>42</v>
      </c>
      <c r="AK1580" s="14">
        <f t="shared" si="1812"/>
        <v>42</v>
      </c>
      <c r="AL1580" s="14">
        <f t="shared" si="1812"/>
        <v>42</v>
      </c>
      <c r="AM1580" s="14" t="str">
        <f t="shared" si="1793"/>
        <v>Destaquei flexibilidade posologica de KLT</v>
      </c>
      <c r="AN1580" s="14" t="str">
        <f t="shared" si="1794"/>
        <v/>
      </c>
      <c r="AO1580" s="14" t="str">
        <f t="shared" si="1795"/>
        <v/>
      </c>
      <c r="AP1580" s="14" t="str">
        <f t="shared" si="1796"/>
        <v/>
      </c>
      <c r="AQ1580" s="14" t="str">
        <f t="shared" si="1797"/>
        <v/>
      </c>
      <c r="AR1580" s="14" t="str">
        <f t="shared" si="1798"/>
        <v/>
      </c>
    </row>
    <row r="1581" spans="1:44" x14ac:dyDescent="0.25">
      <c r="A1581">
        <v>1</v>
      </c>
      <c r="B1581" t="s">
        <v>28</v>
      </c>
      <c r="C1581">
        <v>393102</v>
      </c>
      <c r="D1581" s="40">
        <v>41369.458333333299</v>
      </c>
      <c r="E1581" s="40">
        <v>41369.850694444402</v>
      </c>
      <c r="F1581" s="40">
        <v>41369.810416666704</v>
      </c>
      <c r="G1581" t="s">
        <v>29</v>
      </c>
      <c r="H1581">
        <v>60000012357459</v>
      </c>
      <c r="I1581" t="s">
        <v>879</v>
      </c>
      <c r="J1581" t="s">
        <v>880</v>
      </c>
      <c r="K1581" t="s">
        <v>32</v>
      </c>
      <c r="L1581">
        <v>4</v>
      </c>
      <c r="M1581" t="s">
        <v>33</v>
      </c>
      <c r="N1581">
        <v>60000015461254</v>
      </c>
      <c r="O1581">
        <v>60000016462716</v>
      </c>
      <c r="P1581">
        <v>140215000000152</v>
      </c>
      <c r="R1581" t="s">
        <v>34</v>
      </c>
      <c r="S1581" t="s">
        <v>35</v>
      </c>
      <c r="T1581" t="s">
        <v>36</v>
      </c>
      <c r="W1581" t="s">
        <v>37</v>
      </c>
      <c r="AC1581" t="s">
        <v>881</v>
      </c>
      <c r="AD1581" t="s">
        <v>1437</v>
      </c>
      <c r="AE1581" s="14" t="str">
        <f t="shared" si="1761"/>
        <v>Reforcei os benefícios de KLT</v>
      </c>
      <c r="AF1581" s="14" t="str">
        <f t="shared" si="1771"/>
        <v>Reforcei os benefícios de KLT</v>
      </c>
      <c r="AG1581" s="14">
        <f t="shared" si="1772"/>
        <v>1</v>
      </c>
      <c r="AH1581" s="14">
        <f t="shared" ref="AH1581:AL1581" si="1813">IFERROR(FIND("#",$AF1581,AG1581+1),LEN($AF1581)+1)</f>
        <v>30</v>
      </c>
      <c r="AI1581" s="14">
        <f t="shared" si="1813"/>
        <v>30</v>
      </c>
      <c r="AJ1581" s="14">
        <f t="shared" si="1813"/>
        <v>30</v>
      </c>
      <c r="AK1581" s="14">
        <f t="shared" si="1813"/>
        <v>30</v>
      </c>
      <c r="AL1581" s="14">
        <f t="shared" si="1813"/>
        <v>30</v>
      </c>
      <c r="AM1581" s="14" t="str">
        <f t="shared" si="1793"/>
        <v>Reforcei os benefícios de KLT</v>
      </c>
      <c r="AN1581" s="14" t="str">
        <f t="shared" si="1794"/>
        <v/>
      </c>
      <c r="AO1581" s="14" t="str">
        <f t="shared" si="1795"/>
        <v/>
      </c>
      <c r="AP1581" s="14" t="str">
        <f t="shared" si="1796"/>
        <v/>
      </c>
      <c r="AQ1581" s="14" t="str">
        <f t="shared" si="1797"/>
        <v/>
      </c>
      <c r="AR1581" s="14" t="str">
        <f t="shared" si="1798"/>
        <v/>
      </c>
    </row>
    <row r="1582" spans="1:44" x14ac:dyDescent="0.25">
      <c r="A1582">
        <v>1</v>
      </c>
      <c r="B1582" t="s">
        <v>28</v>
      </c>
      <c r="C1582">
        <v>393102</v>
      </c>
      <c r="D1582" s="40">
        <v>41369.4375</v>
      </c>
      <c r="E1582" s="40">
        <v>41369.848611111098</v>
      </c>
      <c r="F1582" s="40">
        <v>41369.810416666704</v>
      </c>
      <c r="G1582" t="s">
        <v>29</v>
      </c>
      <c r="H1582">
        <v>60000012317031</v>
      </c>
      <c r="I1582" t="s">
        <v>882</v>
      </c>
      <c r="J1582" t="s">
        <v>883</v>
      </c>
      <c r="K1582" t="s">
        <v>41</v>
      </c>
      <c r="L1582">
        <v>3</v>
      </c>
      <c r="M1582" t="s">
        <v>33</v>
      </c>
      <c r="N1582">
        <v>60000015461254</v>
      </c>
      <c r="O1582">
        <v>60000016462716</v>
      </c>
      <c r="P1582">
        <v>140215000000145</v>
      </c>
      <c r="R1582" t="s">
        <v>34</v>
      </c>
      <c r="S1582" t="s">
        <v>35</v>
      </c>
      <c r="T1582" t="s">
        <v>36</v>
      </c>
      <c r="W1582" t="s">
        <v>37</v>
      </c>
      <c r="AC1582" t="s">
        <v>884</v>
      </c>
      <c r="AD1582" t="s">
        <v>1437</v>
      </c>
      <c r="AE1582" s="14" t="str">
        <f t="shared" si="1761"/>
        <v>DESTAQUEI EFICACIA DE KLT</v>
      </c>
      <c r="AF1582" s="14" t="str">
        <f t="shared" si="1771"/>
        <v>DESTAQUEI EFICACIA DE KLT</v>
      </c>
      <c r="AG1582" s="14">
        <f t="shared" si="1772"/>
        <v>1</v>
      </c>
      <c r="AH1582" s="14">
        <f t="shared" ref="AH1582:AL1582" si="1814">IFERROR(FIND("#",$AF1582,AG1582+1),LEN($AF1582)+1)</f>
        <v>26</v>
      </c>
      <c r="AI1582" s="14">
        <f t="shared" si="1814"/>
        <v>26</v>
      </c>
      <c r="AJ1582" s="14">
        <f t="shared" si="1814"/>
        <v>26</v>
      </c>
      <c r="AK1582" s="14">
        <f t="shared" si="1814"/>
        <v>26</v>
      </c>
      <c r="AL1582" s="14">
        <f t="shared" si="1814"/>
        <v>26</v>
      </c>
      <c r="AM1582" s="14" t="str">
        <f t="shared" si="1793"/>
        <v>DESTAQUEI EFICACIA DE KLT</v>
      </c>
      <c r="AN1582" s="14" t="str">
        <f t="shared" si="1794"/>
        <v/>
      </c>
      <c r="AO1582" s="14" t="str">
        <f t="shared" si="1795"/>
        <v/>
      </c>
      <c r="AP1582" s="14" t="str">
        <f t="shared" si="1796"/>
        <v/>
      </c>
      <c r="AQ1582" s="14" t="str">
        <f t="shared" si="1797"/>
        <v/>
      </c>
      <c r="AR1582" s="14" t="str">
        <f t="shared" si="1798"/>
        <v/>
      </c>
    </row>
    <row r="1583" spans="1:44" x14ac:dyDescent="0.25">
      <c r="A1583">
        <v>1</v>
      </c>
      <c r="B1583" t="s">
        <v>28</v>
      </c>
      <c r="C1583">
        <v>393102</v>
      </c>
      <c r="D1583" s="40">
        <v>41367.666666666701</v>
      </c>
      <c r="E1583" s="40">
        <v>41367.909027777801</v>
      </c>
      <c r="F1583" s="40">
        <v>41369.464583333298</v>
      </c>
      <c r="G1583" t="s">
        <v>29</v>
      </c>
      <c r="H1583">
        <v>60000012370875</v>
      </c>
      <c r="I1583" t="s">
        <v>885</v>
      </c>
      <c r="J1583" t="s">
        <v>886</v>
      </c>
      <c r="K1583" t="s">
        <v>41</v>
      </c>
      <c r="L1583">
        <v>3</v>
      </c>
      <c r="M1583" t="s">
        <v>33</v>
      </c>
      <c r="N1583">
        <v>60000015461254</v>
      </c>
      <c r="O1583">
        <v>60000016462716</v>
      </c>
      <c r="P1583">
        <v>140215000000120</v>
      </c>
      <c r="R1583" t="s">
        <v>34</v>
      </c>
      <c r="S1583" t="s">
        <v>35</v>
      </c>
      <c r="T1583" t="s">
        <v>36</v>
      </c>
      <c r="W1583" t="s">
        <v>37</v>
      </c>
      <c r="AC1583" t="s">
        <v>887</v>
      </c>
      <c r="AD1583" t="s">
        <v>1437</v>
      </c>
      <c r="AE1583" s="14" t="str">
        <f t="shared" si="1761"/>
        <v>Reforcei eficacia de KLT</v>
      </c>
      <c r="AF1583" s="14" t="str">
        <f t="shared" si="1771"/>
        <v>Reforcei eficacia de KLT</v>
      </c>
      <c r="AG1583" s="14">
        <f t="shared" si="1772"/>
        <v>1</v>
      </c>
      <c r="AH1583" s="14">
        <f t="shared" ref="AH1583:AL1583" si="1815">IFERROR(FIND("#",$AF1583,AG1583+1),LEN($AF1583)+1)</f>
        <v>25</v>
      </c>
      <c r="AI1583" s="14">
        <f t="shared" si="1815"/>
        <v>25</v>
      </c>
      <c r="AJ1583" s="14">
        <f t="shared" si="1815"/>
        <v>25</v>
      </c>
      <c r="AK1583" s="14">
        <f t="shared" si="1815"/>
        <v>25</v>
      </c>
      <c r="AL1583" s="14">
        <f t="shared" si="1815"/>
        <v>25</v>
      </c>
      <c r="AM1583" s="14" t="str">
        <f t="shared" si="1793"/>
        <v>Reforcei eficacia de KLT</v>
      </c>
      <c r="AN1583" s="14" t="str">
        <f t="shared" si="1794"/>
        <v/>
      </c>
      <c r="AO1583" s="14" t="str">
        <f t="shared" si="1795"/>
        <v/>
      </c>
      <c r="AP1583" s="14" t="str">
        <f t="shared" si="1796"/>
        <v/>
      </c>
      <c r="AQ1583" s="14" t="str">
        <f t="shared" si="1797"/>
        <v/>
      </c>
      <c r="AR1583" s="14" t="str">
        <f t="shared" si="1798"/>
        <v/>
      </c>
    </row>
    <row r="1584" spans="1:44" x14ac:dyDescent="0.25">
      <c r="A1584">
        <v>1</v>
      </c>
      <c r="B1584" t="s">
        <v>28</v>
      </c>
      <c r="C1584">
        <v>393102</v>
      </c>
      <c r="D1584" s="40">
        <v>41367.625</v>
      </c>
      <c r="E1584" s="40">
        <v>41367.907638888901</v>
      </c>
      <c r="F1584" s="40">
        <v>41369.464583333298</v>
      </c>
      <c r="G1584" t="s">
        <v>29</v>
      </c>
      <c r="H1584">
        <v>60000012517623</v>
      </c>
      <c r="I1584" t="s">
        <v>888</v>
      </c>
      <c r="J1584" t="s">
        <v>889</v>
      </c>
      <c r="K1584" t="s">
        <v>41</v>
      </c>
      <c r="L1584">
        <v>3</v>
      </c>
      <c r="M1584" t="s">
        <v>33</v>
      </c>
      <c r="N1584">
        <v>60000015461254</v>
      </c>
      <c r="O1584">
        <v>60000016462716</v>
      </c>
      <c r="P1584">
        <v>140215000000113</v>
      </c>
      <c r="R1584" t="s">
        <v>34</v>
      </c>
      <c r="S1584" t="s">
        <v>35</v>
      </c>
      <c r="T1584" t="s">
        <v>36</v>
      </c>
      <c r="W1584" t="s">
        <v>37</v>
      </c>
      <c r="AC1584" t="s">
        <v>890</v>
      </c>
      <c r="AD1584" t="s">
        <v>1437</v>
      </c>
      <c r="AE1584" s="14" t="str">
        <f t="shared" si="1761"/>
        <v>Destacar eficacia de KLT</v>
      </c>
      <c r="AF1584" s="14" t="str">
        <f t="shared" si="1771"/>
        <v>Destacar eficacia de KLT</v>
      </c>
      <c r="AG1584" s="14">
        <f t="shared" si="1772"/>
        <v>1</v>
      </c>
      <c r="AH1584" s="14">
        <f t="shared" ref="AH1584:AL1584" si="1816">IFERROR(FIND("#",$AF1584,AG1584+1),LEN($AF1584)+1)</f>
        <v>25</v>
      </c>
      <c r="AI1584" s="14">
        <f t="shared" si="1816"/>
        <v>25</v>
      </c>
      <c r="AJ1584" s="14">
        <f t="shared" si="1816"/>
        <v>25</v>
      </c>
      <c r="AK1584" s="14">
        <f t="shared" si="1816"/>
        <v>25</v>
      </c>
      <c r="AL1584" s="14">
        <f t="shared" si="1816"/>
        <v>25</v>
      </c>
      <c r="AM1584" s="14" t="str">
        <f t="shared" si="1793"/>
        <v>Destacar eficacia de KLT</v>
      </c>
      <c r="AN1584" s="14" t="str">
        <f t="shared" si="1794"/>
        <v/>
      </c>
      <c r="AO1584" s="14" t="str">
        <f t="shared" si="1795"/>
        <v/>
      </c>
      <c r="AP1584" s="14" t="str">
        <f t="shared" si="1796"/>
        <v/>
      </c>
      <c r="AQ1584" s="14" t="str">
        <f t="shared" si="1797"/>
        <v/>
      </c>
      <c r="AR1584" s="14" t="str">
        <f t="shared" si="1798"/>
        <v/>
      </c>
    </row>
    <row r="1585" spans="1:44" x14ac:dyDescent="0.25">
      <c r="A1585">
        <v>1</v>
      </c>
      <c r="B1585" t="s">
        <v>28</v>
      </c>
      <c r="C1585">
        <v>393102</v>
      </c>
      <c r="D1585" s="40">
        <v>41367.583333333299</v>
      </c>
      <c r="E1585" s="40">
        <v>41367.903472222199</v>
      </c>
      <c r="F1585" s="40">
        <v>41369.464583333298</v>
      </c>
      <c r="G1585" t="s">
        <v>29</v>
      </c>
      <c r="H1585">
        <v>60000012338091</v>
      </c>
      <c r="I1585" t="s">
        <v>891</v>
      </c>
      <c r="J1585" t="s">
        <v>892</v>
      </c>
      <c r="K1585" t="s">
        <v>41</v>
      </c>
      <c r="L1585">
        <v>6</v>
      </c>
      <c r="M1585" t="s">
        <v>33</v>
      </c>
      <c r="N1585">
        <v>60000015461254</v>
      </c>
      <c r="O1585">
        <v>60000016462716</v>
      </c>
      <c r="P1585">
        <v>140215000000106</v>
      </c>
      <c r="R1585" t="s">
        <v>34</v>
      </c>
      <c r="S1585" t="s">
        <v>35</v>
      </c>
      <c r="T1585" t="s">
        <v>36</v>
      </c>
      <c r="W1585" t="s">
        <v>37</v>
      </c>
      <c r="AC1585" t="s">
        <v>878</v>
      </c>
      <c r="AD1585" t="s">
        <v>1437</v>
      </c>
      <c r="AE1585" s="14" t="str">
        <f t="shared" si="1761"/>
        <v>Destaquei flexibilidade posologica de KLT</v>
      </c>
      <c r="AF1585" s="14" t="str">
        <f t="shared" si="1771"/>
        <v>Destaquei flexibilidade posologica de KLT</v>
      </c>
      <c r="AG1585" s="14">
        <f t="shared" si="1772"/>
        <v>1</v>
      </c>
      <c r="AH1585" s="14">
        <f t="shared" ref="AH1585:AL1585" si="1817">IFERROR(FIND("#",$AF1585,AG1585+1),LEN($AF1585)+1)</f>
        <v>42</v>
      </c>
      <c r="AI1585" s="14">
        <f t="shared" si="1817"/>
        <v>42</v>
      </c>
      <c r="AJ1585" s="14">
        <f t="shared" si="1817"/>
        <v>42</v>
      </c>
      <c r="AK1585" s="14">
        <f t="shared" si="1817"/>
        <v>42</v>
      </c>
      <c r="AL1585" s="14">
        <f t="shared" si="1817"/>
        <v>42</v>
      </c>
      <c r="AM1585" s="14" t="str">
        <f t="shared" si="1793"/>
        <v>Destaquei flexibilidade posologica de KLT</v>
      </c>
      <c r="AN1585" s="14" t="str">
        <f t="shared" si="1794"/>
        <v/>
      </c>
      <c r="AO1585" s="14" t="str">
        <f t="shared" si="1795"/>
        <v/>
      </c>
      <c r="AP1585" s="14" t="str">
        <f t="shared" si="1796"/>
        <v/>
      </c>
      <c r="AQ1585" s="14" t="str">
        <f t="shared" si="1797"/>
        <v/>
      </c>
      <c r="AR1585" s="14" t="str">
        <f t="shared" si="1798"/>
        <v/>
      </c>
    </row>
    <row r="1586" spans="1:44" x14ac:dyDescent="0.25">
      <c r="A1586">
        <v>1</v>
      </c>
      <c r="B1586" t="s">
        <v>28</v>
      </c>
      <c r="C1586">
        <v>393102</v>
      </c>
      <c r="D1586" s="40">
        <v>41367.5</v>
      </c>
      <c r="E1586" s="40">
        <v>41367.901388888902</v>
      </c>
      <c r="F1586" s="40">
        <v>41367.861111111102</v>
      </c>
      <c r="G1586" t="s">
        <v>29</v>
      </c>
      <c r="H1586">
        <v>60000012535463</v>
      </c>
      <c r="I1586" t="s">
        <v>893</v>
      </c>
      <c r="J1586" t="s">
        <v>894</v>
      </c>
      <c r="K1586" t="s">
        <v>41</v>
      </c>
      <c r="L1586">
        <v>3</v>
      </c>
      <c r="M1586" t="s">
        <v>33</v>
      </c>
      <c r="N1586">
        <v>60000015461254</v>
      </c>
      <c r="O1586">
        <v>60000016462716</v>
      </c>
      <c r="P1586">
        <v>140215000000099</v>
      </c>
      <c r="R1586" t="s">
        <v>34</v>
      </c>
      <c r="S1586" t="s">
        <v>35</v>
      </c>
      <c r="T1586" t="s">
        <v>36</v>
      </c>
      <c r="W1586" t="s">
        <v>37</v>
      </c>
      <c r="AC1586" t="s">
        <v>895</v>
      </c>
      <c r="AD1586" t="s">
        <v>1437</v>
      </c>
      <c r="AE1586" s="14" t="str">
        <f t="shared" si="1761"/>
        <v>Destaquei eficacia de KLT</v>
      </c>
      <c r="AF1586" s="14" t="str">
        <f t="shared" si="1771"/>
        <v>Destaquei eficacia de KLT</v>
      </c>
      <c r="AG1586" s="14">
        <f t="shared" si="1772"/>
        <v>1</v>
      </c>
      <c r="AH1586" s="14">
        <f t="shared" ref="AH1586:AL1586" si="1818">IFERROR(FIND("#",$AF1586,AG1586+1),LEN($AF1586)+1)</f>
        <v>26</v>
      </c>
      <c r="AI1586" s="14">
        <f t="shared" si="1818"/>
        <v>26</v>
      </c>
      <c r="AJ1586" s="14">
        <f t="shared" si="1818"/>
        <v>26</v>
      </c>
      <c r="AK1586" s="14">
        <f t="shared" si="1818"/>
        <v>26</v>
      </c>
      <c r="AL1586" s="14">
        <f t="shared" si="1818"/>
        <v>26</v>
      </c>
      <c r="AM1586" s="14" t="str">
        <f t="shared" si="1793"/>
        <v>Destaquei eficacia de KLT</v>
      </c>
      <c r="AN1586" s="14" t="str">
        <f t="shared" si="1794"/>
        <v/>
      </c>
      <c r="AO1586" s="14" t="str">
        <f t="shared" si="1795"/>
        <v/>
      </c>
      <c r="AP1586" s="14" t="str">
        <f t="shared" si="1796"/>
        <v/>
      </c>
      <c r="AQ1586" s="14" t="str">
        <f t="shared" si="1797"/>
        <v/>
      </c>
      <c r="AR1586" s="14" t="str">
        <f t="shared" si="1798"/>
        <v/>
      </c>
    </row>
    <row r="1587" spans="1:44" x14ac:dyDescent="0.25">
      <c r="A1587">
        <v>1</v>
      </c>
      <c r="B1587" t="s">
        <v>28</v>
      </c>
      <c r="C1587">
        <v>393102</v>
      </c>
      <c r="D1587" s="40">
        <v>41367.458333333299</v>
      </c>
      <c r="E1587" s="40">
        <v>41367.8972222222</v>
      </c>
      <c r="F1587" s="40">
        <v>41367.861111111102</v>
      </c>
      <c r="G1587" t="s">
        <v>29</v>
      </c>
      <c r="H1587">
        <v>60000012463995</v>
      </c>
      <c r="I1587" t="s">
        <v>896</v>
      </c>
      <c r="J1587" t="s">
        <v>897</v>
      </c>
      <c r="K1587" t="s">
        <v>41</v>
      </c>
      <c r="L1587">
        <v>6</v>
      </c>
      <c r="M1587" t="s">
        <v>33</v>
      </c>
      <c r="N1587">
        <v>60000015461254</v>
      </c>
      <c r="O1587">
        <v>60000016462716</v>
      </c>
      <c r="P1587">
        <v>140215000000092</v>
      </c>
      <c r="R1587" t="s">
        <v>34</v>
      </c>
      <c r="S1587" t="s">
        <v>35</v>
      </c>
      <c r="T1587" t="s">
        <v>36</v>
      </c>
      <c r="W1587" t="s">
        <v>37</v>
      </c>
      <c r="AC1587" t="s">
        <v>898</v>
      </c>
      <c r="AD1587" t="s">
        <v>1437</v>
      </c>
      <c r="AE1587" s="14" t="str">
        <f t="shared" si="1761"/>
        <v>Alinhamos O que será apresentado na reunião do dia 09-04-13 com os STAFFS Abbott</v>
      </c>
      <c r="AF1587" s="14" t="str">
        <f t="shared" si="1771"/>
        <v>Alinhamos O que será apresentado na reunião do dia 09-04-13 com os STAFFS Abbott</v>
      </c>
      <c r="AG1587" s="14">
        <f t="shared" si="1772"/>
        <v>1</v>
      </c>
      <c r="AH1587" s="14">
        <f t="shared" ref="AH1587:AL1587" si="1819">IFERROR(FIND("#",$AF1587,AG1587+1),LEN($AF1587)+1)</f>
        <v>81</v>
      </c>
      <c r="AI1587" s="14">
        <f t="shared" si="1819"/>
        <v>81</v>
      </c>
      <c r="AJ1587" s="14">
        <f t="shared" si="1819"/>
        <v>81</v>
      </c>
      <c r="AK1587" s="14">
        <f t="shared" si="1819"/>
        <v>81</v>
      </c>
      <c r="AL1587" s="14">
        <f t="shared" si="1819"/>
        <v>81</v>
      </c>
      <c r="AM1587" s="14" t="str">
        <f t="shared" si="1793"/>
        <v>Alinhamos O que será apresentado na reunião do dia 09-04-13 com os STAFFS Abbott</v>
      </c>
      <c r="AN1587" s="14" t="str">
        <f t="shared" si="1794"/>
        <v/>
      </c>
      <c r="AO1587" s="14" t="str">
        <f t="shared" si="1795"/>
        <v/>
      </c>
      <c r="AP1587" s="14" t="str">
        <f t="shared" si="1796"/>
        <v/>
      </c>
      <c r="AQ1587" s="14" t="str">
        <f t="shared" si="1797"/>
        <v/>
      </c>
      <c r="AR1587" s="14" t="str">
        <f t="shared" si="1798"/>
        <v/>
      </c>
    </row>
    <row r="1588" spans="1:44" x14ac:dyDescent="0.25">
      <c r="A1588">
        <v>1</v>
      </c>
      <c r="B1588" t="s">
        <v>28</v>
      </c>
      <c r="C1588">
        <v>393102</v>
      </c>
      <c r="D1588" s="40">
        <v>41367.375</v>
      </c>
      <c r="E1588" s="40">
        <v>41367.894444444399</v>
      </c>
      <c r="F1588" s="40">
        <v>41367.861111111102</v>
      </c>
      <c r="G1588" t="s">
        <v>29</v>
      </c>
      <c r="H1588">
        <v>60000012249003</v>
      </c>
      <c r="I1588" t="s">
        <v>899</v>
      </c>
      <c r="J1588" t="s">
        <v>900</v>
      </c>
      <c r="K1588" t="s">
        <v>41</v>
      </c>
      <c r="L1588">
        <v>3</v>
      </c>
      <c r="M1588" t="s">
        <v>33</v>
      </c>
      <c r="N1588">
        <v>60000015461254</v>
      </c>
      <c r="O1588">
        <v>60000016462716</v>
      </c>
      <c r="P1588">
        <v>140215000000085</v>
      </c>
      <c r="R1588" t="s">
        <v>34</v>
      </c>
      <c r="S1588" t="s">
        <v>35</v>
      </c>
      <c r="T1588" t="s">
        <v>36</v>
      </c>
      <c r="W1588" t="s">
        <v>37</v>
      </c>
      <c r="AC1588" t="s">
        <v>895</v>
      </c>
      <c r="AD1588" t="s">
        <v>1437</v>
      </c>
      <c r="AE1588" s="14" t="str">
        <f t="shared" si="1761"/>
        <v>Destaquei eficacia de KLT</v>
      </c>
      <c r="AF1588" s="14" t="str">
        <f t="shared" si="1771"/>
        <v>Destaquei eficacia de KLT</v>
      </c>
      <c r="AG1588" s="14">
        <f t="shared" si="1772"/>
        <v>1</v>
      </c>
      <c r="AH1588" s="14">
        <f t="shared" ref="AH1588:AL1588" si="1820">IFERROR(FIND("#",$AF1588,AG1588+1),LEN($AF1588)+1)</f>
        <v>26</v>
      </c>
      <c r="AI1588" s="14">
        <f t="shared" si="1820"/>
        <v>26</v>
      </c>
      <c r="AJ1588" s="14">
        <f t="shared" si="1820"/>
        <v>26</v>
      </c>
      <c r="AK1588" s="14">
        <f t="shared" si="1820"/>
        <v>26</v>
      </c>
      <c r="AL1588" s="14">
        <f t="shared" si="1820"/>
        <v>26</v>
      </c>
      <c r="AM1588" s="14" t="str">
        <f t="shared" si="1793"/>
        <v>Destaquei eficacia de KLT</v>
      </c>
      <c r="AN1588" s="14" t="str">
        <f t="shared" si="1794"/>
        <v/>
      </c>
      <c r="AO1588" s="14" t="str">
        <f t="shared" si="1795"/>
        <v/>
      </c>
      <c r="AP1588" s="14" t="str">
        <f t="shared" si="1796"/>
        <v/>
      </c>
      <c r="AQ1588" s="14" t="str">
        <f t="shared" si="1797"/>
        <v/>
      </c>
      <c r="AR1588" s="14" t="str">
        <f t="shared" si="1798"/>
        <v/>
      </c>
    </row>
    <row r="1589" spans="1:44" x14ac:dyDescent="0.25">
      <c r="A1589">
        <v>1</v>
      </c>
      <c r="B1589" t="s">
        <v>28</v>
      </c>
      <c r="C1589">
        <v>393102</v>
      </c>
      <c r="D1589" s="40">
        <v>41366.645833333299</v>
      </c>
      <c r="E1589" s="40">
        <v>41367.512499999997</v>
      </c>
      <c r="F1589" s="40">
        <v>41367.520833333299</v>
      </c>
      <c r="G1589" t="s">
        <v>29</v>
      </c>
      <c r="H1589">
        <v>60000012444655</v>
      </c>
      <c r="I1589" t="s">
        <v>901</v>
      </c>
      <c r="J1589" t="s">
        <v>902</v>
      </c>
      <c r="K1589" t="s">
        <v>41</v>
      </c>
      <c r="L1589">
        <v>4</v>
      </c>
      <c r="M1589" t="s">
        <v>33</v>
      </c>
      <c r="N1589">
        <v>60000015461254</v>
      </c>
      <c r="O1589">
        <v>60000016462716</v>
      </c>
      <c r="P1589">
        <v>140215000000078</v>
      </c>
      <c r="R1589" t="s">
        <v>34</v>
      </c>
      <c r="S1589" t="s">
        <v>35</v>
      </c>
      <c r="T1589" t="s">
        <v>36</v>
      </c>
      <c r="W1589" t="s">
        <v>37</v>
      </c>
      <c r="AC1589" t="s">
        <v>903</v>
      </c>
      <c r="AD1589" t="s">
        <v>1437</v>
      </c>
      <c r="AE1589" s="14" t="str">
        <f t="shared" si="1761"/>
        <v>Destaquei benefícios de KLT/ COMORBIDADES -ALTERAÇÕES RENAIS</v>
      </c>
      <c r="AF1589" s="14" t="str">
        <f t="shared" si="1771"/>
        <v>Destaquei benefícios de KLT/ COMORBIDADES -ALTERAÇÕES RENAIS</v>
      </c>
      <c r="AG1589" s="14">
        <f t="shared" si="1772"/>
        <v>1</v>
      </c>
      <c r="AH1589" s="14">
        <f t="shared" ref="AH1589:AL1589" si="1821">IFERROR(FIND("#",$AF1589,AG1589+1),LEN($AF1589)+1)</f>
        <v>61</v>
      </c>
      <c r="AI1589" s="14">
        <f t="shared" si="1821"/>
        <v>61</v>
      </c>
      <c r="AJ1589" s="14">
        <f t="shared" si="1821"/>
        <v>61</v>
      </c>
      <c r="AK1589" s="14">
        <f t="shared" si="1821"/>
        <v>61</v>
      </c>
      <c r="AL1589" s="14">
        <f t="shared" si="1821"/>
        <v>61</v>
      </c>
      <c r="AM1589" s="14" t="str">
        <f t="shared" si="1793"/>
        <v>Destaquei benefícios de KLT/ COMORBIDADES -ALTERAÇÕES RENAIS</v>
      </c>
      <c r="AN1589" s="14" t="str">
        <f t="shared" si="1794"/>
        <v/>
      </c>
      <c r="AO1589" s="14" t="str">
        <f t="shared" si="1795"/>
        <v/>
      </c>
      <c r="AP1589" s="14" t="str">
        <f t="shared" si="1796"/>
        <v/>
      </c>
      <c r="AQ1589" s="14" t="str">
        <f t="shared" si="1797"/>
        <v/>
      </c>
      <c r="AR1589" s="14" t="str">
        <f t="shared" si="1798"/>
        <v/>
      </c>
    </row>
    <row r="1590" spans="1:44" x14ac:dyDescent="0.25">
      <c r="A1590">
        <v>1</v>
      </c>
      <c r="B1590" t="s">
        <v>28</v>
      </c>
      <c r="C1590">
        <v>393102</v>
      </c>
      <c r="D1590" s="40">
        <v>41366.583333333299</v>
      </c>
      <c r="E1590" s="40">
        <v>41367.507638888899</v>
      </c>
      <c r="F1590" s="40">
        <v>41367.46875</v>
      </c>
      <c r="G1590" t="s">
        <v>29</v>
      </c>
      <c r="H1590">
        <v>60000012309155</v>
      </c>
      <c r="I1590" t="s">
        <v>904</v>
      </c>
      <c r="J1590" t="s">
        <v>905</v>
      </c>
      <c r="K1590" t="s">
        <v>41</v>
      </c>
      <c r="L1590">
        <v>6</v>
      </c>
      <c r="M1590" t="s">
        <v>33</v>
      </c>
      <c r="N1590">
        <v>60000015461254</v>
      </c>
      <c r="O1590">
        <v>60000016462716</v>
      </c>
      <c r="P1590">
        <v>140215000000064</v>
      </c>
      <c r="R1590" t="s">
        <v>34</v>
      </c>
      <c r="S1590" t="s">
        <v>35</v>
      </c>
      <c r="T1590" t="s">
        <v>36</v>
      </c>
      <c r="W1590" t="s">
        <v>37</v>
      </c>
      <c r="AC1590" t="s">
        <v>906</v>
      </c>
      <c r="AD1590" t="s">
        <v>1437</v>
      </c>
      <c r="AE1590" s="14" t="str">
        <f t="shared" si="1761"/>
        <v>ALINHAMOS O QUE SERÁ APRESENTADO REFERENTE AO PROJETO SNC - BODY MINDINHO CARE NETWORK PARA OS STAFFS ABBOTT</v>
      </c>
      <c r="AF1590" s="14" t="str">
        <f t="shared" si="1771"/>
        <v>ALINHAMOS O QUE SERÁ APRESENTADO REFERENTE AO PROJETO SNC - BODY MINDINHO CARE NETWORK PARA OS STAFFS ABBOTT</v>
      </c>
      <c r="AG1590" s="14">
        <f t="shared" si="1772"/>
        <v>1</v>
      </c>
      <c r="AH1590" s="14">
        <f t="shared" ref="AH1590:AL1590" si="1822">IFERROR(FIND("#",$AF1590,AG1590+1),LEN($AF1590)+1)</f>
        <v>109</v>
      </c>
      <c r="AI1590" s="14">
        <f t="shared" si="1822"/>
        <v>109</v>
      </c>
      <c r="AJ1590" s="14">
        <f t="shared" si="1822"/>
        <v>109</v>
      </c>
      <c r="AK1590" s="14">
        <f t="shared" si="1822"/>
        <v>109</v>
      </c>
      <c r="AL1590" s="14">
        <f t="shared" si="1822"/>
        <v>109</v>
      </c>
      <c r="AM1590" s="14" t="str">
        <f t="shared" si="1793"/>
        <v>ALINHAMOS O QUE SERÁ APRESENTADO REFERENTE AO PROJETO SNC - BODY MINDINHO CARE NETWORK PARA OS STAFFS ABBOTT</v>
      </c>
      <c r="AN1590" s="14" t="str">
        <f t="shared" si="1794"/>
        <v/>
      </c>
      <c r="AO1590" s="14" t="str">
        <f t="shared" si="1795"/>
        <v/>
      </c>
      <c r="AP1590" s="14" t="str">
        <f t="shared" si="1796"/>
        <v/>
      </c>
      <c r="AQ1590" s="14" t="str">
        <f t="shared" si="1797"/>
        <v/>
      </c>
      <c r="AR1590" s="14" t="str">
        <f t="shared" si="1798"/>
        <v/>
      </c>
    </row>
    <row r="1591" spans="1:44" x14ac:dyDescent="0.25">
      <c r="A1591">
        <v>1</v>
      </c>
      <c r="B1591" t="s">
        <v>28</v>
      </c>
      <c r="C1591">
        <v>393102</v>
      </c>
      <c r="D1591" s="40">
        <v>41366.5</v>
      </c>
      <c r="E1591" s="40">
        <v>41367.502777777801</v>
      </c>
      <c r="F1591" s="40">
        <v>41367.46875</v>
      </c>
      <c r="G1591" t="s">
        <v>29</v>
      </c>
      <c r="H1591">
        <v>60000012475035</v>
      </c>
      <c r="I1591" t="s">
        <v>907</v>
      </c>
      <c r="J1591" t="s">
        <v>908</v>
      </c>
      <c r="K1591" t="s">
        <v>41</v>
      </c>
      <c r="L1591">
        <v>4</v>
      </c>
      <c r="M1591" t="s">
        <v>33</v>
      </c>
      <c r="N1591">
        <v>60000015461254</v>
      </c>
      <c r="O1591">
        <v>60000016462716</v>
      </c>
      <c r="P1591">
        <v>140215000000050</v>
      </c>
      <c r="R1591" t="s">
        <v>34</v>
      </c>
      <c r="S1591" t="s">
        <v>35</v>
      </c>
      <c r="T1591" t="s">
        <v>36</v>
      </c>
      <c r="W1591" t="s">
        <v>37</v>
      </c>
      <c r="AC1591" t="s">
        <v>909</v>
      </c>
      <c r="AD1591" t="s">
        <v>1437</v>
      </c>
      <c r="AE1591" s="14" t="str">
        <f t="shared" si="1761"/>
        <v>ALINHAMOS O QUE SERÁ APRESENTADO NA REUNIÃO COM STAFFS ABBOTT - PROJETO BODY MINDINHO CARE NETWORK, LIGA DE RESIDENTES, PROJETO SNC, DADOS INSTITUIÇÃO. E ONGS</v>
      </c>
      <c r="AF1591" s="14" t="str">
        <f t="shared" si="1771"/>
        <v>ALINHAMOS O QUE SERÁ APRESENTADO NA REUNIÃO COM STAFFS ABBOTT - PROJETO BODY MINDINHO CARE NETWORK, LIGA DE RESIDENTES, PROJETO SNC, DADOS INSTITUIÇÃO. E ONGS</v>
      </c>
      <c r="AG1591" s="14">
        <f t="shared" si="1772"/>
        <v>1</v>
      </c>
      <c r="AH1591" s="14">
        <f t="shared" ref="AH1591:AL1591" si="1823">IFERROR(FIND("#",$AF1591,AG1591+1),LEN($AF1591)+1)</f>
        <v>159</v>
      </c>
      <c r="AI1591" s="14">
        <f t="shared" si="1823"/>
        <v>159</v>
      </c>
      <c r="AJ1591" s="14">
        <f t="shared" si="1823"/>
        <v>159</v>
      </c>
      <c r="AK1591" s="14">
        <f t="shared" si="1823"/>
        <v>159</v>
      </c>
      <c r="AL1591" s="14">
        <f t="shared" si="1823"/>
        <v>159</v>
      </c>
      <c r="AM1591" s="14" t="str">
        <f t="shared" si="1793"/>
        <v>ALINHAMOS O QUE SERÁ APRESENTADO NA REUNIÃO COM STAFFS ABBOTT - PROJETO BODY MINDINHO CARE NETWORK, LIGA DE RESIDENTES, PROJETO SNC, DADOS INSTITUIÇÃO. E ONGS</v>
      </c>
      <c r="AN1591" s="14" t="str">
        <f t="shared" si="1794"/>
        <v/>
      </c>
      <c r="AO1591" s="14" t="str">
        <f t="shared" si="1795"/>
        <v/>
      </c>
      <c r="AP1591" s="14" t="str">
        <f t="shared" si="1796"/>
        <v/>
      </c>
      <c r="AQ1591" s="14" t="str">
        <f t="shared" si="1797"/>
        <v/>
      </c>
      <c r="AR1591" s="14" t="str">
        <f t="shared" si="1798"/>
        <v/>
      </c>
    </row>
    <row r="1592" spans="1:44" x14ac:dyDescent="0.25">
      <c r="A1592">
        <v>1</v>
      </c>
      <c r="B1592" t="s">
        <v>28</v>
      </c>
      <c r="C1592">
        <v>393102</v>
      </c>
      <c r="D1592" s="40">
        <v>41366.479166666701</v>
      </c>
      <c r="E1592" s="40">
        <v>41367.488194444399</v>
      </c>
      <c r="F1592" s="40">
        <v>41367.447222222203</v>
      </c>
      <c r="G1592" t="s">
        <v>29</v>
      </c>
      <c r="H1592">
        <v>60000012540943</v>
      </c>
      <c r="I1592" t="s">
        <v>910</v>
      </c>
      <c r="J1592" t="s">
        <v>911</v>
      </c>
      <c r="K1592" t="s">
        <v>41</v>
      </c>
      <c r="L1592">
        <v>4</v>
      </c>
      <c r="M1592" t="s">
        <v>33</v>
      </c>
      <c r="N1592">
        <v>60000015461254</v>
      </c>
      <c r="O1592">
        <v>60000016462716</v>
      </c>
      <c r="P1592">
        <v>140215000000029</v>
      </c>
      <c r="R1592" t="s">
        <v>34</v>
      </c>
      <c r="S1592" t="s">
        <v>35</v>
      </c>
      <c r="T1592" t="s">
        <v>36</v>
      </c>
      <c r="W1592" t="s">
        <v>37</v>
      </c>
      <c r="AC1592" t="s">
        <v>912</v>
      </c>
      <c r="AD1592" t="s">
        <v>1437</v>
      </c>
      <c r="AE1592" s="14" t="str">
        <f t="shared" si="1761"/>
        <v>Alinhamos reunião com staffs Abbott para o dia 09-04-13</v>
      </c>
      <c r="AF1592" s="14" t="str">
        <f t="shared" si="1771"/>
        <v>Alinhamos reunião com staffs Abbott para o dia 09-04-13</v>
      </c>
      <c r="AG1592" s="14">
        <f t="shared" si="1772"/>
        <v>1</v>
      </c>
      <c r="AH1592" s="14">
        <f t="shared" ref="AH1592:AL1592" si="1824">IFERROR(FIND("#",$AF1592,AG1592+1),LEN($AF1592)+1)</f>
        <v>56</v>
      </c>
      <c r="AI1592" s="14">
        <f t="shared" si="1824"/>
        <v>56</v>
      </c>
      <c r="AJ1592" s="14">
        <f t="shared" si="1824"/>
        <v>56</v>
      </c>
      <c r="AK1592" s="14">
        <f t="shared" si="1824"/>
        <v>56</v>
      </c>
      <c r="AL1592" s="14">
        <f t="shared" si="1824"/>
        <v>56</v>
      </c>
      <c r="AM1592" s="14" t="str">
        <f t="shared" si="1793"/>
        <v>Alinhamos reunião com staffs Abbott para o dia 09-04-13</v>
      </c>
      <c r="AN1592" s="14" t="str">
        <f t="shared" si="1794"/>
        <v/>
      </c>
      <c r="AO1592" s="14" t="str">
        <f t="shared" si="1795"/>
        <v/>
      </c>
      <c r="AP1592" s="14" t="str">
        <f t="shared" si="1796"/>
        <v/>
      </c>
      <c r="AQ1592" s="14" t="str">
        <f t="shared" si="1797"/>
        <v/>
      </c>
      <c r="AR1592" s="14" t="str">
        <f t="shared" si="1798"/>
        <v/>
      </c>
    </row>
    <row r="1593" spans="1:44" x14ac:dyDescent="0.25">
      <c r="A1593">
        <v>1</v>
      </c>
      <c r="B1593" t="s">
        <v>28</v>
      </c>
      <c r="C1593">
        <v>393102</v>
      </c>
      <c r="D1593" s="40">
        <v>41366.4375</v>
      </c>
      <c r="E1593" s="40">
        <v>41367.509722222203</v>
      </c>
      <c r="F1593" s="40">
        <v>41367.520833333299</v>
      </c>
      <c r="G1593" t="s">
        <v>29</v>
      </c>
      <c r="H1593">
        <v>60000017152618</v>
      </c>
      <c r="I1593" t="s">
        <v>913</v>
      </c>
      <c r="J1593" t="s">
        <v>914</v>
      </c>
      <c r="K1593" t="s">
        <v>41</v>
      </c>
      <c r="L1593">
        <v>6</v>
      </c>
      <c r="M1593" t="s">
        <v>33</v>
      </c>
      <c r="N1593">
        <v>60000015461254</v>
      </c>
      <c r="O1593">
        <v>60000016462716</v>
      </c>
      <c r="P1593">
        <v>140215000000071</v>
      </c>
      <c r="R1593" t="s">
        <v>34</v>
      </c>
      <c r="S1593" t="s">
        <v>35</v>
      </c>
      <c r="T1593" t="s">
        <v>36</v>
      </c>
      <c r="W1593" t="s">
        <v>37</v>
      </c>
      <c r="AC1593" t="s">
        <v>915</v>
      </c>
      <c r="AD1593" t="s">
        <v>1437</v>
      </c>
      <c r="AE1593" s="14" t="str">
        <f t="shared" si="1761"/>
        <v>ALINHAMOS O QUE SERÁ APRESENTADO PARA OS STAFFS ABBOTT NO DIA 09-04-13 REFERENTE AO PROJETO BODY MINDINHO CARE NETWORK</v>
      </c>
      <c r="AF1593" s="14" t="str">
        <f t="shared" si="1771"/>
        <v>ALINHAMOS O QUE SERÁ APRESENTADO PARA OS STAFFS ABBOTT NO DIA 09-04-13 REFERENTE AO PROJETO BODY MINDINHO CARE NETWORK</v>
      </c>
      <c r="AG1593" s="14">
        <f t="shared" si="1772"/>
        <v>1</v>
      </c>
      <c r="AH1593" s="14">
        <f t="shared" ref="AH1593:AL1593" si="1825">IFERROR(FIND("#",$AF1593,AG1593+1),LEN($AF1593)+1)</f>
        <v>119</v>
      </c>
      <c r="AI1593" s="14">
        <f t="shared" si="1825"/>
        <v>119</v>
      </c>
      <c r="AJ1593" s="14">
        <f t="shared" si="1825"/>
        <v>119</v>
      </c>
      <c r="AK1593" s="14">
        <f t="shared" si="1825"/>
        <v>119</v>
      </c>
      <c r="AL1593" s="14">
        <f t="shared" si="1825"/>
        <v>119</v>
      </c>
      <c r="AM1593" s="14" t="str">
        <f t="shared" si="1793"/>
        <v>ALINHAMOS O QUE SERÁ APRESENTADO PARA OS STAFFS ABBOTT NO DIA 09-04-13 REFERENTE AO PROJETO BODY MINDINHO CARE NETWORK</v>
      </c>
      <c r="AN1593" s="14" t="str">
        <f t="shared" si="1794"/>
        <v/>
      </c>
      <c r="AO1593" s="14" t="str">
        <f t="shared" si="1795"/>
        <v/>
      </c>
      <c r="AP1593" s="14" t="str">
        <f t="shared" si="1796"/>
        <v/>
      </c>
      <c r="AQ1593" s="14" t="str">
        <f t="shared" si="1797"/>
        <v/>
      </c>
      <c r="AR1593" s="14" t="str">
        <f t="shared" si="1798"/>
        <v/>
      </c>
    </row>
    <row r="1594" spans="1:44" x14ac:dyDescent="0.25">
      <c r="A1594">
        <v>1</v>
      </c>
      <c r="B1594" t="s">
        <v>28</v>
      </c>
      <c r="C1594">
        <v>393102</v>
      </c>
      <c r="D1594" s="40">
        <v>41366.416666666701</v>
      </c>
      <c r="E1594" s="40">
        <v>41367.505555555603</v>
      </c>
      <c r="F1594" s="40">
        <v>41367.46875</v>
      </c>
      <c r="G1594" t="s">
        <v>29</v>
      </c>
      <c r="H1594">
        <v>60000012406675</v>
      </c>
      <c r="I1594" t="s">
        <v>916</v>
      </c>
      <c r="J1594" t="s">
        <v>917</v>
      </c>
      <c r="K1594" t="s">
        <v>32</v>
      </c>
      <c r="L1594">
        <v>4</v>
      </c>
      <c r="M1594" t="s">
        <v>33</v>
      </c>
      <c r="N1594">
        <v>60000015461254</v>
      </c>
      <c r="O1594">
        <v>60000016462716</v>
      </c>
      <c r="P1594">
        <v>140215000000057</v>
      </c>
      <c r="R1594" t="s">
        <v>34</v>
      </c>
      <c r="S1594" t="s">
        <v>35</v>
      </c>
      <c r="T1594" t="s">
        <v>36</v>
      </c>
      <c r="W1594" t="s">
        <v>37</v>
      </c>
      <c r="AC1594" t="s">
        <v>918</v>
      </c>
      <c r="AD1594" t="s">
        <v>1437</v>
      </c>
      <c r="AE1594" s="14" t="str">
        <f t="shared" si="1761"/>
        <v>ALINHAMOS COMO SERÁ A VISITA DOS STAFFS ABBOTT NA ENFERMARIA DO IIER</v>
      </c>
      <c r="AF1594" s="14" t="str">
        <f t="shared" si="1771"/>
        <v>ALINHAMOS COMO SERÁ A VISITA DOS STAFFS ABBOTT NA ENFERMARIA DO IIER</v>
      </c>
      <c r="AG1594" s="14">
        <f t="shared" si="1772"/>
        <v>1</v>
      </c>
      <c r="AH1594" s="14">
        <f t="shared" ref="AH1594:AL1594" si="1826">IFERROR(FIND("#",$AF1594,AG1594+1),LEN($AF1594)+1)</f>
        <v>69</v>
      </c>
      <c r="AI1594" s="14">
        <f t="shared" si="1826"/>
        <v>69</v>
      </c>
      <c r="AJ1594" s="14">
        <f t="shared" si="1826"/>
        <v>69</v>
      </c>
      <c r="AK1594" s="14">
        <f t="shared" si="1826"/>
        <v>69</v>
      </c>
      <c r="AL1594" s="14">
        <f t="shared" si="1826"/>
        <v>69</v>
      </c>
      <c r="AM1594" s="14" t="str">
        <f t="shared" si="1793"/>
        <v>ALINHAMOS COMO SERÁ A VISITA DOS STAFFS ABBOTT NA ENFERMARIA DO IIER</v>
      </c>
      <c r="AN1594" s="14" t="str">
        <f t="shared" si="1794"/>
        <v/>
      </c>
      <c r="AO1594" s="14" t="str">
        <f t="shared" si="1795"/>
        <v/>
      </c>
      <c r="AP1594" s="14" t="str">
        <f t="shared" si="1796"/>
        <v/>
      </c>
      <c r="AQ1594" s="14" t="str">
        <f t="shared" si="1797"/>
        <v/>
      </c>
      <c r="AR1594" s="14" t="str">
        <f t="shared" si="1798"/>
        <v/>
      </c>
    </row>
    <row r="1595" spans="1:44" x14ac:dyDescent="0.25">
      <c r="A1595">
        <v>1</v>
      </c>
      <c r="B1595" t="s">
        <v>28</v>
      </c>
      <c r="C1595">
        <v>393102</v>
      </c>
      <c r="D1595" s="40">
        <v>41366.395833333299</v>
      </c>
      <c r="E1595" s="40">
        <v>41367.493750000001</v>
      </c>
      <c r="F1595" s="40">
        <v>41367.457638888904</v>
      </c>
      <c r="G1595" t="s">
        <v>29</v>
      </c>
      <c r="H1595">
        <v>60000012386631</v>
      </c>
      <c r="I1595" t="s">
        <v>919</v>
      </c>
      <c r="J1595" t="s">
        <v>920</v>
      </c>
      <c r="K1595" t="s">
        <v>41</v>
      </c>
      <c r="L1595">
        <v>3</v>
      </c>
      <c r="M1595" t="s">
        <v>33</v>
      </c>
      <c r="N1595">
        <v>60000015461254</v>
      </c>
      <c r="O1595">
        <v>60000016462716</v>
      </c>
      <c r="P1595">
        <v>140215000000041</v>
      </c>
      <c r="R1595" t="s">
        <v>34</v>
      </c>
      <c r="S1595" t="s">
        <v>35</v>
      </c>
      <c r="T1595" t="s">
        <v>36</v>
      </c>
      <c r="W1595" t="s">
        <v>37</v>
      </c>
      <c r="AC1595" t="s">
        <v>921</v>
      </c>
      <c r="AD1595" t="s">
        <v>1437</v>
      </c>
      <c r="AE1595" s="14" t="str">
        <f t="shared" si="1761"/>
        <v>DESTAQUEI BENEF DE KLT NA PEDIATRIA</v>
      </c>
      <c r="AF1595" s="14" t="str">
        <f t="shared" si="1771"/>
        <v>DESTAQUEI BENEF DE KLT NA PEDIATRIA</v>
      </c>
      <c r="AG1595" s="14">
        <f t="shared" si="1772"/>
        <v>1</v>
      </c>
      <c r="AH1595" s="14">
        <f t="shared" ref="AH1595:AL1595" si="1827">IFERROR(FIND("#",$AF1595,AG1595+1),LEN($AF1595)+1)</f>
        <v>36</v>
      </c>
      <c r="AI1595" s="14">
        <f t="shared" si="1827"/>
        <v>36</v>
      </c>
      <c r="AJ1595" s="14">
        <f t="shared" si="1827"/>
        <v>36</v>
      </c>
      <c r="AK1595" s="14">
        <f t="shared" si="1827"/>
        <v>36</v>
      </c>
      <c r="AL1595" s="14">
        <f t="shared" si="1827"/>
        <v>36</v>
      </c>
      <c r="AM1595" s="14" t="str">
        <f t="shared" si="1793"/>
        <v>DESTAQUEI BENEF DE KLT NA PEDIATRIA</v>
      </c>
      <c r="AN1595" s="14" t="str">
        <f t="shared" si="1794"/>
        <v/>
      </c>
      <c r="AO1595" s="14" t="str">
        <f t="shared" si="1795"/>
        <v/>
      </c>
      <c r="AP1595" s="14" t="str">
        <f t="shared" si="1796"/>
        <v/>
      </c>
      <c r="AQ1595" s="14" t="str">
        <f t="shared" si="1797"/>
        <v/>
      </c>
      <c r="AR1595" s="14" t="str">
        <f t="shared" si="1798"/>
        <v/>
      </c>
    </row>
    <row r="1596" spans="1:44" x14ac:dyDescent="0.25">
      <c r="A1596">
        <v>1</v>
      </c>
      <c r="B1596" t="s">
        <v>28</v>
      </c>
      <c r="C1596">
        <v>392104</v>
      </c>
      <c r="D1596" s="40">
        <v>41404.625</v>
      </c>
      <c r="E1596" s="40">
        <v>41404.934027777803</v>
      </c>
      <c r="F1596" s="40">
        <v>41404.892361111102</v>
      </c>
      <c r="G1596" t="s">
        <v>29</v>
      </c>
      <c r="H1596">
        <v>60000012584763</v>
      </c>
      <c r="I1596" t="s">
        <v>958</v>
      </c>
      <c r="J1596" t="s">
        <v>959</v>
      </c>
      <c r="K1596" t="s">
        <v>41</v>
      </c>
      <c r="L1596">
        <v>4</v>
      </c>
      <c r="M1596" t="s">
        <v>33</v>
      </c>
      <c r="N1596">
        <v>60000015461254</v>
      </c>
      <c r="O1596">
        <v>60000016462717</v>
      </c>
      <c r="P1596">
        <v>141281000001108</v>
      </c>
      <c r="R1596" t="s">
        <v>34</v>
      </c>
      <c r="S1596" t="s">
        <v>35</v>
      </c>
      <c r="T1596" t="s">
        <v>36</v>
      </c>
      <c r="W1596" t="s">
        <v>37</v>
      </c>
      <c r="AC1596" t="s">
        <v>5179</v>
      </c>
      <c r="AD1596" t="s">
        <v>1446</v>
      </c>
      <c r="AE1596" s="14" t="str">
        <f t="shared" si="1761"/>
        <v>Conversamos sobre a gravidade das comorbidades silenciosas e fiz o médico refletir sobre o tema.#Mercado Realizei pesquisa MI e sinalizou preferência por EFV, seguido de Kal</v>
      </c>
      <c r="AF1596" s="14" t="str">
        <f t="shared" si="1771"/>
        <v>Conversamos sobre a gravidade das comorbidades silenciosas e fiz o médico refletir sobre o tema.#Mercado Realizei pesquisa MI e sinalizou preferência por EFV, seguido de Kal</v>
      </c>
      <c r="AG1596" s="14">
        <f t="shared" si="1772"/>
        <v>97</v>
      </c>
      <c r="AH1596" s="14">
        <f t="shared" ref="AH1596:AL1596" si="1828">IFERROR(FIND("#",$AF1596,AG1596+1),LEN($AF1596)+1)</f>
        <v>174</v>
      </c>
      <c r="AI1596" s="14">
        <f t="shared" si="1828"/>
        <v>174</v>
      </c>
      <c r="AJ1596" s="14">
        <f t="shared" si="1828"/>
        <v>174</v>
      </c>
      <c r="AK1596" s="14">
        <f t="shared" si="1828"/>
        <v>174</v>
      </c>
      <c r="AL1596" s="14">
        <f t="shared" si="1828"/>
        <v>174</v>
      </c>
      <c r="AM1596" s="14" t="str">
        <f t="shared" si="1793"/>
        <v>#Mercado Realizei pesquisa MI e sinalizou preferência por EFV, seguido de Kal</v>
      </c>
      <c r="AN1596" s="14" t="str">
        <f t="shared" si="1794"/>
        <v/>
      </c>
      <c r="AO1596" s="14" t="str">
        <f t="shared" si="1795"/>
        <v/>
      </c>
      <c r="AP1596" s="14" t="str">
        <f t="shared" si="1796"/>
        <v/>
      </c>
      <c r="AQ1596" s="14" t="str">
        <f t="shared" si="1797"/>
        <v/>
      </c>
      <c r="AR1596" s="14" t="str">
        <f t="shared" si="1798"/>
        <v/>
      </c>
    </row>
    <row r="1597" spans="1:44" x14ac:dyDescent="0.25">
      <c r="A1597">
        <v>1</v>
      </c>
      <c r="B1597" t="s">
        <v>28</v>
      </c>
      <c r="C1597">
        <v>392104</v>
      </c>
      <c r="D1597" s="40">
        <v>41404.583333333299</v>
      </c>
      <c r="E1597" s="40">
        <v>41404.908333333296</v>
      </c>
      <c r="F1597" s="40">
        <v>41404.866666666698</v>
      </c>
      <c r="G1597" t="s">
        <v>29</v>
      </c>
      <c r="H1597">
        <v>60000017963804</v>
      </c>
      <c r="I1597" t="s">
        <v>940</v>
      </c>
      <c r="J1597" t="s">
        <v>941</v>
      </c>
      <c r="K1597" t="s">
        <v>32</v>
      </c>
      <c r="L1597">
        <v>6</v>
      </c>
      <c r="M1597" t="s">
        <v>33</v>
      </c>
      <c r="N1597">
        <v>60000015461254</v>
      </c>
      <c r="O1597">
        <v>60000016462717</v>
      </c>
      <c r="P1597">
        <v>141281000001002</v>
      </c>
      <c r="R1597" t="s">
        <v>34</v>
      </c>
      <c r="S1597" t="s">
        <v>35</v>
      </c>
      <c r="T1597" t="s">
        <v>36</v>
      </c>
      <c r="W1597" t="s">
        <v>37</v>
      </c>
      <c r="AC1597" t="s">
        <v>5180</v>
      </c>
      <c r="AD1597" t="s">
        <v>1437</v>
      </c>
      <c r="AE1597" s="14" t="str">
        <f t="shared" si="1761"/>
        <v>Conversamos sobre o ATHUS. @Mercado Comentou sobre FOSA como ''otima escolha" mas não tem a seguraça comprovada do Kaletra.</v>
      </c>
      <c r="AF1597" s="14" t="str">
        <f t="shared" si="1771"/>
        <v>Conversamos sobre o ATHUS. @Mercado Comentou sobre FOSA como ''otima escolha" mas não tem a seguraça comprovada do Kaletra.</v>
      </c>
      <c r="AG1597" s="14">
        <f t="shared" si="1772"/>
        <v>1</v>
      </c>
      <c r="AH1597" s="14">
        <f t="shared" ref="AH1597:AL1597" si="1829">IFERROR(FIND("#",$AF1597,AG1597+1),LEN($AF1597)+1)</f>
        <v>124</v>
      </c>
      <c r="AI1597" s="14">
        <f t="shared" si="1829"/>
        <v>124</v>
      </c>
      <c r="AJ1597" s="14">
        <f t="shared" si="1829"/>
        <v>124</v>
      </c>
      <c r="AK1597" s="14">
        <f t="shared" si="1829"/>
        <v>124</v>
      </c>
      <c r="AL1597" s="14">
        <f t="shared" si="1829"/>
        <v>124</v>
      </c>
      <c r="AM1597" s="14" t="str">
        <f t="shared" si="1793"/>
        <v>Conversamos sobre o ATHUS. @Mercado Comentou sobre FOSA como ''otima escolha" mas não tem a seguraça comprovada do Kaletra.</v>
      </c>
      <c r="AN1597" s="14" t="str">
        <f t="shared" si="1794"/>
        <v/>
      </c>
      <c r="AO1597" s="14" t="str">
        <f t="shared" si="1795"/>
        <v/>
      </c>
      <c r="AP1597" s="14" t="str">
        <f t="shared" si="1796"/>
        <v/>
      </c>
      <c r="AQ1597" s="14" t="str">
        <f t="shared" si="1797"/>
        <v/>
      </c>
      <c r="AR1597" s="14" t="str">
        <f t="shared" si="1798"/>
        <v/>
      </c>
    </row>
    <row r="1598" spans="1:44" x14ac:dyDescent="0.25">
      <c r="A1598">
        <v>1</v>
      </c>
      <c r="B1598" t="s">
        <v>28</v>
      </c>
      <c r="C1598">
        <v>392104</v>
      </c>
      <c r="D1598" s="40">
        <v>41404.541666666701</v>
      </c>
      <c r="E1598" s="40">
        <v>41404.903472222199</v>
      </c>
      <c r="F1598" s="40">
        <v>41404.8618055556</v>
      </c>
      <c r="G1598" t="s">
        <v>29</v>
      </c>
      <c r="H1598">
        <v>60000017964160</v>
      </c>
      <c r="I1598" t="s">
        <v>3441</v>
      </c>
      <c r="J1598" t="s">
        <v>3442</v>
      </c>
      <c r="K1598" t="s">
        <v>32</v>
      </c>
      <c r="L1598">
        <v>6</v>
      </c>
      <c r="M1598" t="s">
        <v>33</v>
      </c>
      <c r="N1598">
        <v>60000015461254</v>
      </c>
      <c r="O1598">
        <v>60000016462717</v>
      </c>
      <c r="P1598">
        <v>141281000000996</v>
      </c>
      <c r="R1598" t="s">
        <v>34</v>
      </c>
      <c r="S1598" t="s">
        <v>35</v>
      </c>
      <c r="T1598" t="s">
        <v>36</v>
      </c>
      <c r="W1598" t="s">
        <v>37</v>
      </c>
      <c r="AC1598" t="s">
        <v>5181</v>
      </c>
      <c r="AD1598" t="s">
        <v>1437</v>
      </c>
      <c r="AE1598" s="14" t="str">
        <f t="shared" si="1761"/>
        <v>Conversamos sobre evento do grupo pela vida. Atendeu rapidamente, pois o contato na SESRJ está mais complicado.</v>
      </c>
      <c r="AF1598" s="14" t="str">
        <f t="shared" si="1771"/>
        <v>Conversamos sobre evento do grupo pela vida. Atendeu rapidamente, pois o contato na SESRJ está mais complicado.</v>
      </c>
      <c r="AG1598" s="14">
        <f t="shared" si="1772"/>
        <v>1</v>
      </c>
      <c r="AH1598" s="14">
        <f t="shared" ref="AH1598:AL1598" si="1830">IFERROR(FIND("#",$AF1598,AG1598+1),LEN($AF1598)+1)</f>
        <v>112</v>
      </c>
      <c r="AI1598" s="14">
        <f t="shared" si="1830"/>
        <v>112</v>
      </c>
      <c r="AJ1598" s="14">
        <f t="shared" si="1830"/>
        <v>112</v>
      </c>
      <c r="AK1598" s="14">
        <f t="shared" si="1830"/>
        <v>112</v>
      </c>
      <c r="AL1598" s="14">
        <f t="shared" si="1830"/>
        <v>112</v>
      </c>
      <c r="AM1598" s="14" t="str">
        <f t="shared" si="1793"/>
        <v>Conversamos sobre evento do grupo pela vida. Atendeu rapidamente, pois o contato na SESRJ está mais complicado.</v>
      </c>
      <c r="AN1598" s="14" t="str">
        <f t="shared" si="1794"/>
        <v/>
      </c>
      <c r="AO1598" s="14" t="str">
        <f t="shared" si="1795"/>
        <v/>
      </c>
      <c r="AP1598" s="14" t="str">
        <f t="shared" si="1796"/>
        <v/>
      </c>
      <c r="AQ1598" s="14" t="str">
        <f t="shared" si="1797"/>
        <v/>
      </c>
      <c r="AR1598" s="14" t="str">
        <f t="shared" si="1798"/>
        <v/>
      </c>
    </row>
    <row r="1599" spans="1:44" x14ac:dyDescent="0.25">
      <c r="A1599">
        <v>1</v>
      </c>
      <c r="B1599" t="s">
        <v>28</v>
      </c>
      <c r="C1599">
        <v>392104</v>
      </c>
      <c r="D1599" s="40">
        <v>41404.458333333299</v>
      </c>
      <c r="E1599" s="40">
        <v>41404.916666666701</v>
      </c>
      <c r="F1599" s="40">
        <v>41404.875</v>
      </c>
      <c r="G1599" t="s">
        <v>29</v>
      </c>
      <c r="H1599">
        <v>60000017963932</v>
      </c>
      <c r="I1599" t="s">
        <v>979</v>
      </c>
      <c r="J1599" t="s">
        <v>980</v>
      </c>
      <c r="K1599" t="s">
        <v>32</v>
      </c>
      <c r="L1599">
        <v>4</v>
      </c>
      <c r="M1599" t="s">
        <v>33</v>
      </c>
      <c r="N1599">
        <v>60000015461254</v>
      </c>
      <c r="O1599">
        <v>60000016462717</v>
      </c>
      <c r="P1599">
        <v>141281000001026</v>
      </c>
      <c r="R1599" t="s">
        <v>34</v>
      </c>
      <c r="S1599" t="s">
        <v>35</v>
      </c>
      <c r="T1599" t="s">
        <v>36</v>
      </c>
      <c r="W1599" t="s">
        <v>37</v>
      </c>
      <c r="AC1599" t="s">
        <v>5182</v>
      </c>
      <c r="AD1599" t="s">
        <v>1437</v>
      </c>
      <c r="AE1599" s="14" t="str">
        <f t="shared" si="1761"/>
        <v>Conversamos sobre sua candidatura na FIOCRUZ, ficando responsável pela área de orçamentos. Estava envolvida com o último dia de votação.</v>
      </c>
      <c r="AF1599" s="14" t="str">
        <f t="shared" si="1771"/>
        <v>Conversamos sobre sua candidatura na FIOCRUZ, ficando responsável pela área de orçamentos. Estava envolvida com o último dia de votação.</v>
      </c>
      <c r="AG1599" s="14">
        <f t="shared" si="1772"/>
        <v>1</v>
      </c>
      <c r="AH1599" s="14">
        <f t="shared" ref="AH1599:AL1599" si="1831">IFERROR(FIND("#",$AF1599,AG1599+1),LEN($AF1599)+1)</f>
        <v>137</v>
      </c>
      <c r="AI1599" s="14">
        <f t="shared" si="1831"/>
        <v>137</v>
      </c>
      <c r="AJ1599" s="14">
        <f t="shared" si="1831"/>
        <v>137</v>
      </c>
      <c r="AK1599" s="14">
        <f t="shared" si="1831"/>
        <v>137</v>
      </c>
      <c r="AL1599" s="14">
        <f t="shared" si="1831"/>
        <v>137</v>
      </c>
      <c r="AM1599" s="14" t="str">
        <f t="shared" si="1793"/>
        <v>Conversamos sobre sua candidatura na FIOCRUZ, ficando responsável pela área de orçamentos. Estava envolvida com o último dia de votação.</v>
      </c>
      <c r="AN1599" s="14" t="str">
        <f t="shared" si="1794"/>
        <v/>
      </c>
      <c r="AO1599" s="14" t="str">
        <f t="shared" si="1795"/>
        <v/>
      </c>
      <c r="AP1599" s="14" t="str">
        <f t="shared" si="1796"/>
        <v/>
      </c>
      <c r="AQ1599" s="14" t="str">
        <f t="shared" si="1797"/>
        <v/>
      </c>
      <c r="AR1599" s="14" t="str">
        <f t="shared" si="1798"/>
        <v/>
      </c>
    </row>
    <row r="1600" spans="1:44" x14ac:dyDescent="0.25">
      <c r="A1600">
        <v>1</v>
      </c>
      <c r="B1600" t="s">
        <v>28</v>
      </c>
      <c r="C1600">
        <v>392104</v>
      </c>
      <c r="D1600" s="40">
        <v>41404.416666666701</v>
      </c>
      <c r="E1600" s="40">
        <v>41404.913194444402</v>
      </c>
      <c r="F1600" s="40">
        <v>41404.871527777803</v>
      </c>
      <c r="G1600" t="s">
        <v>29</v>
      </c>
      <c r="H1600">
        <v>60000012568719</v>
      </c>
      <c r="I1600" t="s">
        <v>988</v>
      </c>
      <c r="J1600" t="s">
        <v>989</v>
      </c>
      <c r="K1600" t="s">
        <v>41</v>
      </c>
      <c r="L1600">
        <v>4</v>
      </c>
      <c r="M1600" t="s">
        <v>33</v>
      </c>
      <c r="N1600">
        <v>60000015461254</v>
      </c>
      <c r="O1600">
        <v>60000016462717</v>
      </c>
      <c r="P1600">
        <v>141281000001020</v>
      </c>
      <c r="R1600" t="s">
        <v>34</v>
      </c>
      <c r="S1600" t="s">
        <v>35</v>
      </c>
      <c r="T1600" t="s">
        <v>36</v>
      </c>
      <c r="W1600" t="s">
        <v>37</v>
      </c>
      <c r="AC1600" t="s">
        <v>5183</v>
      </c>
      <c r="AD1600" t="s">
        <v>1446</v>
      </c>
      <c r="AE1600" s="14" t="str">
        <f t="shared" si="1761"/>
        <v>Introduzi pilar comorbidades.Conversamos sobre a gravidade das comorbidades silenciosas e fiz o médico refletir sobre o tema.#Mercado Realizei pesquisa MI e sinalizou preferência por EFV seguido de ATV</v>
      </c>
      <c r="AF1600" s="14" t="str">
        <f t="shared" si="1771"/>
        <v>Introduzi pilar comorbidades.Conversamos sobre a gravidade das comorbidades silenciosas e fiz o médico refletir sobre o tema.#Mercado Realizei pesquisa MI e sinalizou preferência por EFV seguido de ATV</v>
      </c>
      <c r="AG1600" s="14">
        <f t="shared" si="1772"/>
        <v>126</v>
      </c>
      <c r="AH1600" s="14">
        <f t="shared" ref="AH1600:AL1600" si="1832">IFERROR(FIND("#",$AF1600,AG1600+1),LEN($AF1600)+1)</f>
        <v>202</v>
      </c>
      <c r="AI1600" s="14">
        <f t="shared" si="1832"/>
        <v>202</v>
      </c>
      <c r="AJ1600" s="14">
        <f t="shared" si="1832"/>
        <v>202</v>
      </c>
      <c r="AK1600" s="14">
        <f t="shared" si="1832"/>
        <v>202</v>
      </c>
      <c r="AL1600" s="14">
        <f t="shared" si="1832"/>
        <v>202</v>
      </c>
      <c r="AM1600" s="14" t="str">
        <f t="shared" si="1793"/>
        <v>#Mercado Realizei pesquisa MI e sinalizou preferência por EFV seguido de ATV</v>
      </c>
      <c r="AN1600" s="14" t="str">
        <f t="shared" si="1794"/>
        <v/>
      </c>
      <c r="AO1600" s="14" t="str">
        <f t="shared" si="1795"/>
        <v/>
      </c>
      <c r="AP1600" s="14" t="str">
        <f t="shared" si="1796"/>
        <v/>
      </c>
      <c r="AQ1600" s="14" t="str">
        <f t="shared" si="1797"/>
        <v/>
      </c>
      <c r="AR1600" s="14" t="str">
        <f t="shared" si="1798"/>
        <v/>
      </c>
    </row>
    <row r="1601" spans="1:44" x14ac:dyDescent="0.25">
      <c r="A1601">
        <v>1</v>
      </c>
      <c r="B1601" t="s">
        <v>28</v>
      </c>
      <c r="C1601">
        <v>392104</v>
      </c>
      <c r="D1601" s="40">
        <v>41404.416666666701</v>
      </c>
      <c r="E1601" s="40">
        <v>41404.913194444402</v>
      </c>
      <c r="F1601" s="40">
        <v>41404.871527777803</v>
      </c>
      <c r="G1601" t="s">
        <v>29</v>
      </c>
      <c r="H1601">
        <v>60000012568719</v>
      </c>
      <c r="I1601" t="s">
        <v>988</v>
      </c>
      <c r="J1601" t="s">
        <v>989</v>
      </c>
      <c r="K1601" t="s">
        <v>41</v>
      </c>
      <c r="L1601">
        <v>4</v>
      </c>
      <c r="M1601" t="s">
        <v>33</v>
      </c>
      <c r="N1601">
        <v>60000015461254</v>
      </c>
      <c r="O1601">
        <v>60000016462717</v>
      </c>
      <c r="P1601">
        <v>141281000001020</v>
      </c>
      <c r="R1601" t="s">
        <v>34</v>
      </c>
      <c r="S1601" t="s">
        <v>35</v>
      </c>
      <c r="T1601" t="s">
        <v>36</v>
      </c>
      <c r="W1601" t="s">
        <v>37</v>
      </c>
      <c r="AC1601" t="s">
        <v>5183</v>
      </c>
      <c r="AD1601" t="s">
        <v>1446</v>
      </c>
      <c r="AE1601" s="14" t="str">
        <f t="shared" si="1761"/>
        <v>Introduzi pilar comorbidades.Conversamos sobre a gravidade das comorbidades silenciosas e fiz o médico refletir sobre o tema.#Mercado Realizei pesquisa MI e sinalizou preferência por EFV seguido de ATV</v>
      </c>
      <c r="AF1601" s="14" t="str">
        <f t="shared" si="1771"/>
        <v>Introduzi pilar comorbidades.Conversamos sobre a gravidade das comorbidades silenciosas e fiz o médico refletir sobre o tema.#Mercado Realizei pesquisa MI e sinalizou preferência por EFV seguido de ATV</v>
      </c>
      <c r="AG1601" s="14">
        <f t="shared" si="1772"/>
        <v>126</v>
      </c>
      <c r="AH1601" s="14">
        <f t="shared" ref="AH1601:AL1601" si="1833">IFERROR(FIND("#",$AF1601,AG1601+1),LEN($AF1601)+1)</f>
        <v>202</v>
      </c>
      <c r="AI1601" s="14">
        <f t="shared" si="1833"/>
        <v>202</v>
      </c>
      <c r="AJ1601" s="14">
        <f t="shared" si="1833"/>
        <v>202</v>
      </c>
      <c r="AK1601" s="14">
        <f t="shared" si="1833"/>
        <v>202</v>
      </c>
      <c r="AL1601" s="14">
        <f t="shared" si="1833"/>
        <v>202</v>
      </c>
      <c r="AM1601" s="14" t="str">
        <f t="shared" si="1793"/>
        <v>#Mercado Realizei pesquisa MI e sinalizou preferência por EFV seguido de ATV</v>
      </c>
      <c r="AN1601" s="14" t="str">
        <f t="shared" si="1794"/>
        <v/>
      </c>
      <c r="AO1601" s="14" t="str">
        <f t="shared" si="1795"/>
        <v/>
      </c>
      <c r="AP1601" s="14" t="str">
        <f t="shared" si="1796"/>
        <v/>
      </c>
      <c r="AQ1601" s="14" t="str">
        <f t="shared" si="1797"/>
        <v/>
      </c>
      <c r="AR1601" s="14" t="str">
        <f t="shared" si="1798"/>
        <v/>
      </c>
    </row>
    <row r="1602" spans="1:44" x14ac:dyDescent="0.25">
      <c r="A1602">
        <v>1</v>
      </c>
      <c r="B1602" t="s">
        <v>28</v>
      </c>
      <c r="C1602">
        <v>392104</v>
      </c>
      <c r="D1602" s="40">
        <v>41404.375</v>
      </c>
      <c r="E1602" s="40">
        <v>41404.911805555603</v>
      </c>
      <c r="F1602" s="40">
        <v>41404.870138888902</v>
      </c>
      <c r="G1602" t="s">
        <v>29</v>
      </c>
      <c r="H1602">
        <v>60000017964092</v>
      </c>
      <c r="I1602" t="s">
        <v>942</v>
      </c>
      <c r="J1602" t="s">
        <v>943</v>
      </c>
      <c r="K1602" t="s">
        <v>32</v>
      </c>
      <c r="L1602">
        <v>6</v>
      </c>
      <c r="M1602" t="s">
        <v>33</v>
      </c>
      <c r="N1602">
        <v>60000015461254</v>
      </c>
      <c r="O1602">
        <v>60000016462717</v>
      </c>
      <c r="P1602">
        <v>141281000001014</v>
      </c>
      <c r="R1602" t="s">
        <v>34</v>
      </c>
      <c r="S1602" t="s">
        <v>35</v>
      </c>
      <c r="T1602" t="s">
        <v>36</v>
      </c>
      <c r="W1602" t="s">
        <v>37</v>
      </c>
      <c r="AC1602" t="s">
        <v>5184</v>
      </c>
      <c r="AD1602" t="s">
        <v>1437</v>
      </c>
      <c r="AE1602" s="14" t="str">
        <f t="shared" ref="AE1602:AE1665" si="1834">SUBSTITUTE(AC1602,"# ","#")</f>
        <v>Introduzi pilar comorbidades.Conversamos sobre a gravidade das comorbidades silenciosas.#Mercado Realizei pesquisa MI com respostas abertas...</v>
      </c>
      <c r="AF1602" s="14" t="str">
        <f t="shared" si="1771"/>
        <v>Introduzi pilar comorbidades.Conversamos sobre a gravidade das comorbidades silenciosas.#Mercado Realizei pesquisa MI com respostas abertas...</v>
      </c>
      <c r="AG1602" s="14">
        <f t="shared" si="1772"/>
        <v>89</v>
      </c>
      <c r="AH1602" s="14">
        <f t="shared" ref="AH1602:AL1602" si="1835">IFERROR(FIND("#",$AF1602,AG1602+1),LEN($AF1602)+1)</f>
        <v>143</v>
      </c>
      <c r="AI1602" s="14">
        <f t="shared" si="1835"/>
        <v>143</v>
      </c>
      <c r="AJ1602" s="14">
        <f t="shared" si="1835"/>
        <v>143</v>
      </c>
      <c r="AK1602" s="14">
        <f t="shared" si="1835"/>
        <v>143</v>
      </c>
      <c r="AL1602" s="14">
        <f t="shared" si="1835"/>
        <v>143</v>
      </c>
      <c r="AM1602" s="14" t="str">
        <f t="shared" si="1793"/>
        <v>#Mercado Realizei pesquisa MI com respostas abertas...</v>
      </c>
      <c r="AN1602" s="14" t="str">
        <f t="shared" si="1794"/>
        <v/>
      </c>
      <c r="AO1602" s="14" t="str">
        <f t="shared" si="1795"/>
        <v/>
      </c>
      <c r="AP1602" s="14" t="str">
        <f t="shared" si="1796"/>
        <v/>
      </c>
      <c r="AQ1602" s="14" t="str">
        <f t="shared" si="1797"/>
        <v/>
      </c>
      <c r="AR1602" s="14" t="str">
        <f t="shared" si="1798"/>
        <v/>
      </c>
    </row>
    <row r="1603" spans="1:44" x14ac:dyDescent="0.25">
      <c r="A1603">
        <v>1</v>
      </c>
      <c r="B1603" t="s">
        <v>28</v>
      </c>
      <c r="C1603">
        <v>392104</v>
      </c>
      <c r="D1603" s="40">
        <v>41403.666666666701</v>
      </c>
      <c r="E1603" s="40">
        <v>41404.929166666698</v>
      </c>
      <c r="F1603" s="40">
        <v>41404.887499999997</v>
      </c>
      <c r="G1603" t="s">
        <v>29</v>
      </c>
      <c r="H1603">
        <v>60000012315715</v>
      </c>
      <c r="I1603" t="s">
        <v>976</v>
      </c>
      <c r="J1603" t="s">
        <v>977</v>
      </c>
      <c r="K1603" t="s">
        <v>41</v>
      </c>
      <c r="L1603">
        <v>4</v>
      </c>
      <c r="M1603" t="s">
        <v>33</v>
      </c>
      <c r="N1603">
        <v>60000015461254</v>
      </c>
      <c r="O1603">
        <v>60000016462717</v>
      </c>
      <c r="P1603">
        <v>141281000001090</v>
      </c>
      <c r="R1603" t="s">
        <v>34</v>
      </c>
      <c r="S1603" t="s">
        <v>35</v>
      </c>
      <c r="T1603" t="s">
        <v>36</v>
      </c>
      <c r="W1603" t="s">
        <v>37</v>
      </c>
      <c r="AC1603" t="s">
        <v>5185</v>
      </c>
      <c r="AD1603" t="s">
        <v>1446</v>
      </c>
      <c r="AE1603" s="14" t="str">
        <f t="shared" si="1834"/>
        <v>Alertei para as comorbidades silenciosas. Conversamos sobre função renal causada por atv quando associado à tenofovir e conversar mais sobre diagnósticos e manejo..#Mercado Realizei pesquisa MI e sinalizou preferência por EFV</v>
      </c>
      <c r="AF1603" s="14" t="str">
        <f t="shared" si="1771"/>
        <v>Alertei para as comorbidades silenciosas. Conversamos sobre função renal causada por atv quando associado à tenofovir e conversar mais sobre diagnósticos e manejo..#Mercado Realizei pesquisa MI e sinalizou preferência por EFV</v>
      </c>
      <c r="AG1603" s="14">
        <f t="shared" si="1772"/>
        <v>165</v>
      </c>
      <c r="AH1603" s="14">
        <f t="shared" ref="AH1603:AL1603" si="1836">IFERROR(FIND("#",$AF1603,AG1603+1),LEN($AF1603)+1)</f>
        <v>226</v>
      </c>
      <c r="AI1603" s="14">
        <f t="shared" si="1836"/>
        <v>226</v>
      </c>
      <c r="AJ1603" s="14">
        <f t="shared" si="1836"/>
        <v>226</v>
      </c>
      <c r="AK1603" s="14">
        <f t="shared" si="1836"/>
        <v>226</v>
      </c>
      <c r="AL1603" s="14">
        <f t="shared" si="1836"/>
        <v>226</v>
      </c>
      <c r="AM1603" s="14" t="str">
        <f t="shared" si="1793"/>
        <v>#Mercado Realizei pesquisa MI e sinalizou preferência por EFV</v>
      </c>
      <c r="AN1603" s="14" t="str">
        <f t="shared" si="1794"/>
        <v/>
      </c>
      <c r="AO1603" s="14" t="str">
        <f t="shared" si="1795"/>
        <v/>
      </c>
      <c r="AP1603" s="14" t="str">
        <f t="shared" si="1796"/>
        <v/>
      </c>
      <c r="AQ1603" s="14" t="str">
        <f t="shared" si="1797"/>
        <v/>
      </c>
      <c r="AR1603" s="14" t="str">
        <f t="shared" si="1798"/>
        <v/>
      </c>
    </row>
    <row r="1604" spans="1:44" x14ac:dyDescent="0.25">
      <c r="A1604">
        <v>1</v>
      </c>
      <c r="B1604" t="s">
        <v>28</v>
      </c>
      <c r="C1604">
        <v>392104</v>
      </c>
      <c r="D1604" s="40">
        <v>41403.625</v>
      </c>
      <c r="E1604" s="40">
        <v>41404.927083333299</v>
      </c>
      <c r="F1604" s="40">
        <v>41404.885416666701</v>
      </c>
      <c r="G1604" t="s">
        <v>29</v>
      </c>
      <c r="H1604">
        <v>60000017965624</v>
      </c>
      <c r="I1604" t="s">
        <v>946</v>
      </c>
      <c r="J1604" t="s">
        <v>947</v>
      </c>
      <c r="K1604" t="s">
        <v>32</v>
      </c>
      <c r="L1604">
        <v>4</v>
      </c>
      <c r="M1604" t="s">
        <v>33</v>
      </c>
      <c r="N1604">
        <v>60000015461254</v>
      </c>
      <c r="O1604">
        <v>60000016462717</v>
      </c>
      <c r="P1604">
        <v>141281000001075</v>
      </c>
      <c r="R1604" t="s">
        <v>34</v>
      </c>
      <c r="S1604" t="s">
        <v>35</v>
      </c>
      <c r="T1604" t="s">
        <v>36</v>
      </c>
      <c r="W1604" t="s">
        <v>37</v>
      </c>
      <c r="AC1604" t="s">
        <v>5186</v>
      </c>
      <c r="AD1604" t="s">
        <v>1437</v>
      </c>
      <c r="AE1604" s="14" t="str">
        <f t="shared" si="1834"/>
        <v>Comentei sobre a gravidade das comorbidades silenciosas. Levei a médica refletir sobre o tema.#Mercado Realizei pesquisa MI e mais uma a sinalizar preferência por EFV</v>
      </c>
      <c r="AF1604" s="14" t="str">
        <f t="shared" si="1771"/>
        <v>Comentei sobre a gravidade das comorbidades silenciosas. Levei a médica refletir sobre o tema.#Mercado Realizei pesquisa MI e mais uma a sinalizar preferência por EFV</v>
      </c>
      <c r="AG1604" s="14">
        <f t="shared" si="1772"/>
        <v>95</v>
      </c>
      <c r="AH1604" s="14">
        <f t="shared" ref="AH1604:AL1604" si="1837">IFERROR(FIND("#",$AF1604,AG1604+1),LEN($AF1604)+1)</f>
        <v>167</v>
      </c>
      <c r="AI1604" s="14">
        <f t="shared" si="1837"/>
        <v>167</v>
      </c>
      <c r="AJ1604" s="14">
        <f t="shared" si="1837"/>
        <v>167</v>
      </c>
      <c r="AK1604" s="14">
        <f t="shared" si="1837"/>
        <v>167</v>
      </c>
      <c r="AL1604" s="14">
        <f t="shared" si="1837"/>
        <v>167</v>
      </c>
      <c r="AM1604" s="14" t="str">
        <f t="shared" si="1793"/>
        <v>#Mercado Realizei pesquisa MI e mais uma a sinalizar preferência por EFV</v>
      </c>
      <c r="AN1604" s="14" t="str">
        <f t="shared" si="1794"/>
        <v/>
      </c>
      <c r="AO1604" s="14" t="str">
        <f t="shared" si="1795"/>
        <v/>
      </c>
      <c r="AP1604" s="14" t="str">
        <f t="shared" si="1796"/>
        <v/>
      </c>
      <c r="AQ1604" s="14" t="str">
        <f t="shared" si="1797"/>
        <v/>
      </c>
      <c r="AR1604" s="14" t="str">
        <f t="shared" si="1798"/>
        <v/>
      </c>
    </row>
    <row r="1605" spans="1:44" x14ac:dyDescent="0.25">
      <c r="A1605">
        <v>1</v>
      </c>
      <c r="B1605" t="s">
        <v>28</v>
      </c>
      <c r="C1605">
        <v>392104</v>
      </c>
      <c r="D1605" s="40">
        <v>41403.583333333299</v>
      </c>
      <c r="E1605" s="40">
        <v>41404.8972222222</v>
      </c>
      <c r="F1605" s="40">
        <v>41404.855555555601</v>
      </c>
      <c r="G1605" t="s">
        <v>29</v>
      </c>
      <c r="H1605">
        <v>60000012248227</v>
      </c>
      <c r="I1605" t="s">
        <v>991</v>
      </c>
      <c r="J1605" t="s">
        <v>992</v>
      </c>
      <c r="K1605" t="s">
        <v>32</v>
      </c>
      <c r="L1605">
        <v>3</v>
      </c>
      <c r="M1605" t="s">
        <v>33</v>
      </c>
      <c r="N1605">
        <v>60000015461254</v>
      </c>
      <c r="O1605">
        <v>60000016462717</v>
      </c>
      <c r="P1605">
        <v>141281000000978</v>
      </c>
      <c r="R1605" t="s">
        <v>34</v>
      </c>
      <c r="S1605" t="s">
        <v>35</v>
      </c>
      <c r="T1605" t="s">
        <v>36</v>
      </c>
      <c r="W1605" t="s">
        <v>37</v>
      </c>
      <c r="AC1605" t="s">
        <v>5187</v>
      </c>
      <c r="AD1605" t="s">
        <v>1446</v>
      </c>
      <c r="AE1605" s="14" t="str">
        <f t="shared" si="1834"/>
        <v>Introduzi pilar comorbidades.Conversamos sobre a gravidade das comorbidades silenciosas e fiz o médico refletir sobre o tema.#Mercado Realizei pesquisa MI e sinalizou preferência por EFV</v>
      </c>
      <c r="AF1605" s="14" t="str">
        <f t="shared" si="1771"/>
        <v>Introduzi pilar comorbidades.Conversamos sobre a gravidade das comorbidades silenciosas e fiz o médico refletir sobre o tema.#Mercado Realizei pesquisa MI e sinalizou preferência por EFV</v>
      </c>
      <c r="AG1605" s="14">
        <f t="shared" si="1772"/>
        <v>126</v>
      </c>
      <c r="AH1605" s="14">
        <f t="shared" ref="AH1605:AL1605" si="1838">IFERROR(FIND("#",$AF1605,AG1605+1),LEN($AF1605)+1)</f>
        <v>187</v>
      </c>
      <c r="AI1605" s="14">
        <f t="shared" si="1838"/>
        <v>187</v>
      </c>
      <c r="AJ1605" s="14">
        <f t="shared" si="1838"/>
        <v>187</v>
      </c>
      <c r="AK1605" s="14">
        <f t="shared" si="1838"/>
        <v>187</v>
      </c>
      <c r="AL1605" s="14">
        <f t="shared" si="1838"/>
        <v>187</v>
      </c>
      <c r="AM1605" s="14" t="str">
        <f t="shared" si="1793"/>
        <v>#Mercado Realizei pesquisa MI e sinalizou preferência por EFV</v>
      </c>
      <c r="AN1605" s="14" t="str">
        <f t="shared" si="1794"/>
        <v/>
      </c>
      <c r="AO1605" s="14" t="str">
        <f t="shared" si="1795"/>
        <v/>
      </c>
      <c r="AP1605" s="14" t="str">
        <f t="shared" si="1796"/>
        <v/>
      </c>
      <c r="AQ1605" s="14" t="str">
        <f t="shared" si="1797"/>
        <v/>
      </c>
      <c r="AR1605" s="14" t="str">
        <f t="shared" si="1798"/>
        <v/>
      </c>
    </row>
    <row r="1606" spans="1:44" x14ac:dyDescent="0.25">
      <c r="A1606">
        <v>1</v>
      </c>
      <c r="B1606" t="s">
        <v>28</v>
      </c>
      <c r="C1606">
        <v>392104</v>
      </c>
      <c r="D1606" s="40">
        <v>41403.541666666701</v>
      </c>
      <c r="E1606" s="40">
        <v>41403.843055555597</v>
      </c>
      <c r="F1606" s="40">
        <v>41404.846527777801</v>
      </c>
      <c r="G1606" t="s">
        <v>29</v>
      </c>
      <c r="H1606">
        <v>60000012404207</v>
      </c>
      <c r="I1606" t="s">
        <v>5188</v>
      </c>
      <c r="J1606" t="s">
        <v>5189</v>
      </c>
      <c r="K1606" t="s">
        <v>32</v>
      </c>
      <c r="L1606">
        <v>3</v>
      </c>
      <c r="M1606" t="s">
        <v>33</v>
      </c>
      <c r="N1606">
        <v>60000015461254</v>
      </c>
      <c r="O1606">
        <v>60000016462717</v>
      </c>
      <c r="P1606">
        <v>140219000000480</v>
      </c>
      <c r="R1606" t="s">
        <v>34</v>
      </c>
      <c r="S1606" t="s">
        <v>35</v>
      </c>
      <c r="T1606" t="s">
        <v>36</v>
      </c>
      <c r="W1606" t="s">
        <v>37</v>
      </c>
      <c r="AC1606" t="s">
        <v>5190</v>
      </c>
      <c r="AD1606" t="s">
        <v>1446</v>
      </c>
      <c r="AE1606" s="14" t="str">
        <f t="shared" si="1834"/>
        <v>Conversamos sobre o evento Infecto Petrópolis e momento político da sociedade. realizei pesquisa MI.</v>
      </c>
      <c r="AF1606" s="14" t="str">
        <f t="shared" si="1771"/>
        <v>Conversamos sobre o evento Infecto Petrópolis e momento político da sociedade. realizei pesquisa MI.</v>
      </c>
      <c r="AG1606" s="14">
        <f t="shared" si="1772"/>
        <v>1</v>
      </c>
      <c r="AH1606" s="14">
        <f t="shared" ref="AH1606:AL1606" si="1839">IFERROR(FIND("#",$AF1606,AG1606+1),LEN($AF1606)+1)</f>
        <v>101</v>
      </c>
      <c r="AI1606" s="14">
        <f t="shared" si="1839"/>
        <v>101</v>
      </c>
      <c r="AJ1606" s="14">
        <f t="shared" si="1839"/>
        <v>101</v>
      </c>
      <c r="AK1606" s="14">
        <f t="shared" si="1839"/>
        <v>101</v>
      </c>
      <c r="AL1606" s="14">
        <f t="shared" si="1839"/>
        <v>101</v>
      </c>
      <c r="AM1606" s="14" t="str">
        <f t="shared" si="1793"/>
        <v>Conversamos sobre o evento Infecto Petrópolis e momento político da sociedade. realizei pesquisa MI.</v>
      </c>
      <c r="AN1606" s="14" t="str">
        <f t="shared" si="1794"/>
        <v/>
      </c>
      <c r="AO1606" s="14" t="str">
        <f t="shared" si="1795"/>
        <v/>
      </c>
      <c r="AP1606" s="14" t="str">
        <f t="shared" si="1796"/>
        <v/>
      </c>
      <c r="AQ1606" s="14" t="str">
        <f t="shared" si="1797"/>
        <v/>
      </c>
      <c r="AR1606" s="14" t="str">
        <f t="shared" si="1798"/>
        <v/>
      </c>
    </row>
    <row r="1607" spans="1:44" x14ac:dyDescent="0.25">
      <c r="A1607">
        <v>1</v>
      </c>
      <c r="B1607" t="s">
        <v>28</v>
      </c>
      <c r="C1607">
        <v>392104</v>
      </c>
      <c r="D1607" s="40">
        <v>41400.458333333299</v>
      </c>
      <c r="E1607" s="40">
        <v>41401.636111111096</v>
      </c>
      <c r="F1607" s="40">
        <v>41401.610416666699</v>
      </c>
      <c r="G1607" t="s">
        <v>29</v>
      </c>
      <c r="H1607">
        <v>60000012277747</v>
      </c>
      <c r="I1607" t="s">
        <v>948</v>
      </c>
      <c r="J1607" t="s">
        <v>949</v>
      </c>
      <c r="K1607" t="s">
        <v>32</v>
      </c>
      <c r="L1607">
        <v>4</v>
      </c>
      <c r="M1607" t="s">
        <v>33</v>
      </c>
      <c r="N1607">
        <v>60000015461254</v>
      </c>
      <c r="O1607">
        <v>60000016462717</v>
      </c>
      <c r="P1607">
        <v>140219000000342</v>
      </c>
      <c r="R1607" t="s">
        <v>34</v>
      </c>
      <c r="S1607" t="s">
        <v>35</v>
      </c>
      <c r="T1607" t="s">
        <v>36</v>
      </c>
      <c r="W1607" t="s">
        <v>37</v>
      </c>
      <c r="AC1607" t="s">
        <v>5191</v>
      </c>
      <c r="AD1607" t="s">
        <v>1446</v>
      </c>
      <c r="AE1607" s="14" t="str">
        <f t="shared" si="1834"/>
        <v>Contato mais de relacionamento em função do nascimento de sua primeira filha, Alice. Confirmou brasileiro.</v>
      </c>
      <c r="AF1607" s="14" t="str">
        <f t="shared" si="1771"/>
        <v>Contato mais de relacionamento em função do nascimento de sua primeira filha, Alice. Confirmou brasileiro.</v>
      </c>
      <c r="AG1607" s="14">
        <f t="shared" si="1772"/>
        <v>1</v>
      </c>
      <c r="AH1607" s="14">
        <f t="shared" ref="AH1607:AL1607" si="1840">IFERROR(FIND("#",$AF1607,AG1607+1),LEN($AF1607)+1)</f>
        <v>107</v>
      </c>
      <c r="AI1607" s="14">
        <f t="shared" si="1840"/>
        <v>107</v>
      </c>
      <c r="AJ1607" s="14">
        <f t="shared" si="1840"/>
        <v>107</v>
      </c>
      <c r="AK1607" s="14">
        <f t="shared" si="1840"/>
        <v>107</v>
      </c>
      <c r="AL1607" s="14">
        <f t="shared" si="1840"/>
        <v>107</v>
      </c>
      <c r="AM1607" s="14" t="str">
        <f t="shared" si="1793"/>
        <v>Contato mais de relacionamento em função do nascimento de sua primeira filha, Alice. Confirmou brasileiro.</v>
      </c>
      <c r="AN1607" s="14" t="str">
        <f t="shared" si="1794"/>
        <v/>
      </c>
      <c r="AO1607" s="14" t="str">
        <f t="shared" si="1795"/>
        <v/>
      </c>
      <c r="AP1607" s="14" t="str">
        <f t="shared" si="1796"/>
        <v/>
      </c>
      <c r="AQ1607" s="14" t="str">
        <f t="shared" si="1797"/>
        <v/>
      </c>
      <c r="AR1607" s="14" t="str">
        <f t="shared" si="1798"/>
        <v/>
      </c>
    </row>
    <row r="1608" spans="1:44" x14ac:dyDescent="0.25">
      <c r="A1608">
        <v>1</v>
      </c>
      <c r="B1608" t="s">
        <v>28</v>
      </c>
      <c r="C1608">
        <v>392104</v>
      </c>
      <c r="D1608" s="40">
        <v>41400.416666666701</v>
      </c>
      <c r="E1608" s="40">
        <v>41401.610416666699</v>
      </c>
      <c r="F1608" s="40">
        <v>41401.591666666704</v>
      </c>
      <c r="G1608" t="s">
        <v>29</v>
      </c>
      <c r="H1608">
        <v>60000012268887</v>
      </c>
      <c r="I1608" t="s">
        <v>950</v>
      </c>
      <c r="J1608" t="s">
        <v>951</v>
      </c>
      <c r="K1608" t="s">
        <v>32</v>
      </c>
      <c r="L1608">
        <v>3</v>
      </c>
      <c r="M1608" t="s">
        <v>33</v>
      </c>
      <c r="N1608">
        <v>60000015461254</v>
      </c>
      <c r="O1608">
        <v>60000016462717</v>
      </c>
      <c r="P1608">
        <v>140219000000335</v>
      </c>
      <c r="R1608" t="s">
        <v>34</v>
      </c>
      <c r="S1608" t="s">
        <v>35</v>
      </c>
      <c r="T1608" t="s">
        <v>36</v>
      </c>
      <c r="W1608" t="s">
        <v>37</v>
      </c>
      <c r="AC1608" t="s">
        <v>5192</v>
      </c>
      <c r="AD1608" t="s">
        <v>1446</v>
      </c>
      <c r="AE1608" s="14" t="str">
        <f t="shared" si="1834"/>
        <v>Alertei para comorbidades silenciosas (renais e ósseas),trabalhando material Dr. Lauro. Levei a medica a refletir sobre dificuldade no diagnostico e a prescrição segura com Kaletra.</v>
      </c>
      <c r="AF1608" s="14" t="str">
        <f t="shared" si="1771"/>
        <v>Alertei para comorbidades silenciosas (renais e ósseas),trabalhando material Dr. Lauro. Levei a medica a refletir sobre dificuldade no diagnostico e a prescrição segura com Kaletra.</v>
      </c>
      <c r="AG1608" s="14">
        <f t="shared" si="1772"/>
        <v>1</v>
      </c>
      <c r="AH1608" s="14">
        <f t="shared" ref="AH1608:AL1608" si="1841">IFERROR(FIND("#",$AF1608,AG1608+1),LEN($AF1608)+1)</f>
        <v>182</v>
      </c>
      <c r="AI1608" s="14">
        <f t="shared" si="1841"/>
        <v>182</v>
      </c>
      <c r="AJ1608" s="14">
        <f t="shared" si="1841"/>
        <v>182</v>
      </c>
      <c r="AK1608" s="14">
        <f t="shared" si="1841"/>
        <v>182</v>
      </c>
      <c r="AL1608" s="14">
        <f t="shared" si="1841"/>
        <v>182</v>
      </c>
      <c r="AM1608" s="14" t="str">
        <f t="shared" si="1793"/>
        <v>Alertei para comorbidades silenciosas (renais e ósseas),trabalhando material Dr. Lauro. Levei a medica a refletir sobre dificuldade no diagnostico e a prescrição segura com Kaletra.</v>
      </c>
      <c r="AN1608" s="14" t="str">
        <f t="shared" si="1794"/>
        <v/>
      </c>
      <c r="AO1608" s="14" t="str">
        <f t="shared" si="1795"/>
        <v/>
      </c>
      <c r="AP1608" s="14" t="str">
        <f t="shared" si="1796"/>
        <v/>
      </c>
      <c r="AQ1608" s="14" t="str">
        <f t="shared" si="1797"/>
        <v/>
      </c>
      <c r="AR1608" s="14" t="str">
        <f t="shared" si="1798"/>
        <v/>
      </c>
    </row>
    <row r="1609" spans="1:44" x14ac:dyDescent="0.25">
      <c r="A1609">
        <v>1</v>
      </c>
      <c r="B1609" t="s">
        <v>28</v>
      </c>
      <c r="C1609">
        <v>392104</v>
      </c>
      <c r="D1609" s="40">
        <v>41400.333333333299</v>
      </c>
      <c r="E1609" s="40">
        <v>41401.606249999997</v>
      </c>
      <c r="F1609" s="40">
        <v>41401.591666666704</v>
      </c>
      <c r="G1609" t="s">
        <v>29</v>
      </c>
      <c r="H1609">
        <v>60000012308675</v>
      </c>
      <c r="I1609" t="s">
        <v>928</v>
      </c>
      <c r="J1609" t="s">
        <v>929</v>
      </c>
      <c r="K1609" t="s">
        <v>32</v>
      </c>
      <c r="L1609">
        <v>6</v>
      </c>
      <c r="M1609" t="s">
        <v>33</v>
      </c>
      <c r="N1609">
        <v>60000015461254</v>
      </c>
      <c r="O1609">
        <v>60000016462717</v>
      </c>
      <c r="P1609">
        <v>140219000000328</v>
      </c>
      <c r="R1609" t="s">
        <v>34</v>
      </c>
      <c r="S1609" t="s">
        <v>35</v>
      </c>
      <c r="T1609" t="s">
        <v>36</v>
      </c>
      <c r="W1609" t="s">
        <v>37</v>
      </c>
      <c r="AC1609" t="s">
        <v>5193</v>
      </c>
      <c r="AD1609" t="s">
        <v>1446</v>
      </c>
      <c r="AE1609" s="14" t="str">
        <f t="shared" si="1834"/>
        <v>Conversamos sobre comorbidades, doenças silenciosas. Levei a medica a refletir sobre dificuldade no diagnostico e a prescrição segura com Kaletra. Concordou com o fato sinalizado.</v>
      </c>
      <c r="AF1609" s="14" t="str">
        <f t="shared" si="1771"/>
        <v>Conversamos sobre comorbidades, doenças silenciosas. Levei a medica a refletir sobre dificuldade no diagnostico e a prescrição segura com Kaletra. Concordou com o fato sinalizado.</v>
      </c>
      <c r="AG1609" s="14">
        <f t="shared" si="1772"/>
        <v>1</v>
      </c>
      <c r="AH1609" s="14">
        <f t="shared" ref="AH1609:AL1609" si="1842">IFERROR(FIND("#",$AF1609,AG1609+1),LEN($AF1609)+1)</f>
        <v>180</v>
      </c>
      <c r="AI1609" s="14">
        <f t="shared" si="1842"/>
        <v>180</v>
      </c>
      <c r="AJ1609" s="14">
        <f t="shared" si="1842"/>
        <v>180</v>
      </c>
      <c r="AK1609" s="14">
        <f t="shared" si="1842"/>
        <v>180</v>
      </c>
      <c r="AL1609" s="14">
        <f t="shared" si="1842"/>
        <v>180</v>
      </c>
      <c r="AM1609" s="14" t="str">
        <f t="shared" si="1793"/>
        <v>Conversamos sobre comorbidades, doenças silenciosas. Levei a medica a refletir sobre dificuldade no diagnostico e a prescrição segura com Kaletra. Concordou com o fato sinalizado.</v>
      </c>
      <c r="AN1609" s="14" t="str">
        <f t="shared" si="1794"/>
        <v/>
      </c>
      <c r="AO1609" s="14" t="str">
        <f t="shared" si="1795"/>
        <v/>
      </c>
      <c r="AP1609" s="14" t="str">
        <f t="shared" si="1796"/>
        <v/>
      </c>
      <c r="AQ1609" s="14" t="str">
        <f t="shared" si="1797"/>
        <v/>
      </c>
      <c r="AR1609" s="14" t="str">
        <f t="shared" si="1798"/>
        <v/>
      </c>
    </row>
    <row r="1610" spans="1:44" x14ac:dyDescent="0.25">
      <c r="A1610">
        <v>1</v>
      </c>
      <c r="B1610" t="s">
        <v>28</v>
      </c>
      <c r="C1610">
        <v>392104</v>
      </c>
      <c r="D1610" s="40">
        <v>41394.666666666701</v>
      </c>
      <c r="E1610" s="40">
        <v>41394.815972222197</v>
      </c>
      <c r="F1610" s="40">
        <v>41394.774305555598</v>
      </c>
      <c r="G1610" t="s">
        <v>29</v>
      </c>
      <c r="H1610">
        <v>60000012373639</v>
      </c>
      <c r="I1610" t="s">
        <v>3414</v>
      </c>
      <c r="J1610" t="s">
        <v>3415</v>
      </c>
      <c r="K1610" t="s">
        <v>41</v>
      </c>
      <c r="L1610">
        <v>6</v>
      </c>
      <c r="M1610" t="s">
        <v>33</v>
      </c>
      <c r="N1610">
        <v>60000015461254</v>
      </c>
      <c r="O1610">
        <v>60000016462717</v>
      </c>
      <c r="P1610">
        <v>141281000000873</v>
      </c>
      <c r="R1610" t="s">
        <v>34</v>
      </c>
      <c r="S1610" t="s">
        <v>35</v>
      </c>
      <c r="T1610" t="s">
        <v>36</v>
      </c>
      <c r="W1610" t="s">
        <v>37</v>
      </c>
      <c r="AC1610" t="s">
        <v>3416</v>
      </c>
      <c r="AD1610" t="s">
        <v>1446</v>
      </c>
      <c r="AE1610" s="14" t="str">
        <f t="shared" si="1834"/>
        <v>Conversamos mais sobre a JH. Ainda sem material de ciclo em função de minha mudança e NF endereço anterior. #MP elogiou bastante o manual comorbidades, distribuído na JH. "melhor material do ano"</v>
      </c>
      <c r="AF1610" s="14" t="str">
        <f t="shared" si="1771"/>
        <v>Conversamos mais sobre a JH. Ainda sem material de ciclo em função de minha mudança e NF endereço anterior. #MP elogiou bastante o manual comorbidades, distribuído na JH. "melhor material do ano"</v>
      </c>
      <c r="AG1610" s="14">
        <f t="shared" si="1772"/>
        <v>109</v>
      </c>
      <c r="AH1610" s="14">
        <f t="shared" ref="AH1610:AL1610" si="1843">IFERROR(FIND("#",$AF1610,AG1610+1),LEN($AF1610)+1)</f>
        <v>196</v>
      </c>
      <c r="AI1610" s="14">
        <f t="shared" si="1843"/>
        <v>196</v>
      </c>
      <c r="AJ1610" s="14">
        <f t="shared" si="1843"/>
        <v>196</v>
      </c>
      <c r="AK1610" s="14">
        <f t="shared" si="1843"/>
        <v>196</v>
      </c>
      <c r="AL1610" s="14">
        <f t="shared" si="1843"/>
        <v>196</v>
      </c>
      <c r="AM1610" s="14" t="str">
        <f t="shared" si="1793"/>
        <v>#MP elogiou bastante o manual comorbidades, distribuído na JH. "melhor material do ano"</v>
      </c>
      <c r="AN1610" s="14" t="str">
        <f t="shared" si="1794"/>
        <v/>
      </c>
      <c r="AO1610" s="14" t="str">
        <f t="shared" si="1795"/>
        <v/>
      </c>
      <c r="AP1610" s="14" t="str">
        <f t="shared" si="1796"/>
        <v/>
      </c>
      <c r="AQ1610" s="14" t="str">
        <f t="shared" si="1797"/>
        <v/>
      </c>
      <c r="AR1610" s="14" t="str">
        <f t="shared" si="1798"/>
        <v/>
      </c>
    </row>
    <row r="1611" spans="1:44" x14ac:dyDescent="0.25">
      <c r="A1611">
        <v>1</v>
      </c>
      <c r="B1611" t="s">
        <v>28</v>
      </c>
      <c r="C1611">
        <v>392104</v>
      </c>
      <c r="D1611" s="40">
        <v>41394.666666666701</v>
      </c>
      <c r="E1611" s="40">
        <v>41394.815972222197</v>
      </c>
      <c r="F1611" s="40">
        <v>41394.774305555598</v>
      </c>
      <c r="G1611" t="s">
        <v>29</v>
      </c>
      <c r="H1611">
        <v>60000012373639</v>
      </c>
      <c r="I1611" t="s">
        <v>3414</v>
      </c>
      <c r="J1611" t="s">
        <v>3415</v>
      </c>
      <c r="K1611" t="s">
        <v>41</v>
      </c>
      <c r="L1611">
        <v>6</v>
      </c>
      <c r="M1611" t="s">
        <v>33</v>
      </c>
      <c r="N1611">
        <v>60000015461254</v>
      </c>
      <c r="O1611">
        <v>60000016462717</v>
      </c>
      <c r="P1611">
        <v>141281000000873</v>
      </c>
      <c r="R1611" t="s">
        <v>34</v>
      </c>
      <c r="S1611" t="s">
        <v>35</v>
      </c>
      <c r="T1611" t="s">
        <v>36</v>
      </c>
      <c r="W1611" t="s">
        <v>37</v>
      </c>
      <c r="AC1611" t="s">
        <v>3416</v>
      </c>
      <c r="AD1611" t="s">
        <v>1437</v>
      </c>
      <c r="AE1611" s="14" t="str">
        <f t="shared" si="1834"/>
        <v>Conversamos mais sobre a JH. Ainda sem material de ciclo em função de minha mudança e NF endereço anterior. #MP elogiou bastante o manual comorbidades, distribuído na JH. "melhor material do ano"</v>
      </c>
      <c r="AF1611" s="14" t="str">
        <f t="shared" ref="AF1611:AF1673" si="1844">SUBSTITUTE(AE1611,"@ ","@")</f>
        <v>Conversamos mais sobre a JH. Ainda sem material de ciclo em função de minha mudança e NF endereço anterior. #MP elogiou bastante o manual comorbidades, distribuído na JH. "melhor material do ano"</v>
      </c>
      <c r="AG1611" s="14">
        <f t="shared" ref="AG1611:AG1673" si="1845">IFERROR(FIND("#",AF1611),1)</f>
        <v>109</v>
      </c>
      <c r="AH1611" s="14">
        <f t="shared" ref="AH1611:AL1611" si="1846">IFERROR(FIND("#",$AF1611,AG1611+1),LEN($AF1611)+1)</f>
        <v>196</v>
      </c>
      <c r="AI1611" s="14">
        <f t="shared" si="1846"/>
        <v>196</v>
      </c>
      <c r="AJ1611" s="14">
        <f t="shared" si="1846"/>
        <v>196</v>
      </c>
      <c r="AK1611" s="14">
        <f t="shared" si="1846"/>
        <v>196</v>
      </c>
      <c r="AL1611" s="14">
        <f t="shared" si="1846"/>
        <v>196</v>
      </c>
      <c r="AM1611" s="14" t="str">
        <f t="shared" si="1793"/>
        <v>#MP elogiou bastante o manual comorbidades, distribuído na JH. "melhor material do ano"</v>
      </c>
      <c r="AN1611" s="14" t="str">
        <f t="shared" si="1794"/>
        <v/>
      </c>
      <c r="AO1611" s="14" t="str">
        <f t="shared" si="1795"/>
        <v/>
      </c>
      <c r="AP1611" s="14" t="str">
        <f t="shared" si="1796"/>
        <v/>
      </c>
      <c r="AQ1611" s="14" t="str">
        <f t="shared" si="1797"/>
        <v/>
      </c>
      <c r="AR1611" s="14" t="str">
        <f t="shared" si="1798"/>
        <v/>
      </c>
    </row>
    <row r="1612" spans="1:44" x14ac:dyDescent="0.25">
      <c r="A1612">
        <v>1</v>
      </c>
      <c r="B1612" t="s">
        <v>28</v>
      </c>
      <c r="C1612">
        <v>392104</v>
      </c>
      <c r="D1612" s="40">
        <v>41394.583333333299</v>
      </c>
      <c r="E1612" s="40">
        <v>41394.833333333299</v>
      </c>
      <c r="F1612" s="40">
        <v>41394.791666666701</v>
      </c>
      <c r="G1612" t="s">
        <v>29</v>
      </c>
      <c r="H1612">
        <v>60000012380687</v>
      </c>
      <c r="I1612" t="s">
        <v>3417</v>
      </c>
      <c r="J1612" t="s">
        <v>3418</v>
      </c>
      <c r="K1612" t="s">
        <v>32</v>
      </c>
      <c r="L1612">
        <v>4</v>
      </c>
      <c r="M1612" t="s">
        <v>33</v>
      </c>
      <c r="N1612">
        <v>60000015461254</v>
      </c>
      <c r="O1612">
        <v>60000016462717</v>
      </c>
      <c r="P1612">
        <v>141281000000925</v>
      </c>
      <c r="R1612" t="s">
        <v>34</v>
      </c>
      <c r="S1612" t="s">
        <v>35</v>
      </c>
      <c r="T1612" t="s">
        <v>36</v>
      </c>
      <c r="W1612" t="s">
        <v>37</v>
      </c>
      <c r="AC1612" t="s">
        <v>3419</v>
      </c>
      <c r="AD1612" t="s">
        <v>1446</v>
      </c>
      <c r="AE1612" s="14" t="str">
        <f t="shared" si="1834"/>
        <v>Assim como o Dr. Alberto, ficou 80% da visita se desculpando pelo cancelamento no ATHUS.  Comentou sobre a entrada de novos pacientes e sobrecarga de trabalho.</v>
      </c>
      <c r="AF1612" s="14" t="str">
        <f t="shared" si="1844"/>
        <v>Assim como o Dr. Alberto, ficou 80% da visita se desculpando pelo cancelamento no ATHUS.  Comentou sobre a entrada de novos pacientes e sobrecarga de trabalho.</v>
      </c>
      <c r="AG1612" s="14">
        <f t="shared" si="1845"/>
        <v>1</v>
      </c>
      <c r="AH1612" s="14">
        <f t="shared" ref="AH1612:AL1612" si="1847">IFERROR(FIND("#",$AF1612,AG1612+1),LEN($AF1612)+1)</f>
        <v>160</v>
      </c>
      <c r="AI1612" s="14">
        <f t="shared" si="1847"/>
        <v>160</v>
      </c>
      <c r="AJ1612" s="14">
        <f t="shared" si="1847"/>
        <v>160</v>
      </c>
      <c r="AK1612" s="14">
        <f t="shared" si="1847"/>
        <v>160</v>
      </c>
      <c r="AL1612" s="14">
        <f t="shared" si="1847"/>
        <v>160</v>
      </c>
      <c r="AM1612" s="14" t="str">
        <f t="shared" si="1793"/>
        <v>Assim como o Dr. Alberto, ficou 80% da visita se desculpando pelo cancelamento no ATHUS.  Comentou sobre a entrada de novos pacientes e sobrecarga de trabalho.</v>
      </c>
      <c r="AN1612" s="14" t="str">
        <f t="shared" si="1794"/>
        <v/>
      </c>
      <c r="AO1612" s="14" t="str">
        <f t="shared" si="1795"/>
        <v/>
      </c>
      <c r="AP1612" s="14" t="str">
        <f t="shared" si="1796"/>
        <v/>
      </c>
      <c r="AQ1612" s="14" t="str">
        <f t="shared" si="1797"/>
        <v/>
      </c>
      <c r="AR1612" s="14" t="str">
        <f t="shared" si="1798"/>
        <v/>
      </c>
    </row>
    <row r="1613" spans="1:44" x14ac:dyDescent="0.25">
      <c r="A1613">
        <v>1</v>
      </c>
      <c r="B1613" t="s">
        <v>28</v>
      </c>
      <c r="C1613">
        <v>392104</v>
      </c>
      <c r="D1613" s="40">
        <v>41394.5625</v>
      </c>
      <c r="E1613" s="40">
        <v>41394.829861111102</v>
      </c>
      <c r="F1613" s="40">
        <v>41394.788194444402</v>
      </c>
      <c r="G1613" t="s">
        <v>29</v>
      </c>
      <c r="H1613">
        <v>60000017155174</v>
      </c>
      <c r="I1613" t="s">
        <v>3420</v>
      </c>
      <c r="J1613" t="s">
        <v>3421</v>
      </c>
      <c r="K1613" t="s">
        <v>41</v>
      </c>
      <c r="L1613">
        <v>3</v>
      </c>
      <c r="M1613" t="s">
        <v>33</v>
      </c>
      <c r="N1613">
        <v>60000015461254</v>
      </c>
      <c r="O1613">
        <v>60000016462717</v>
      </c>
      <c r="P1613">
        <v>141281000000918</v>
      </c>
      <c r="R1613" t="s">
        <v>34</v>
      </c>
      <c r="S1613" t="s">
        <v>35</v>
      </c>
      <c r="T1613" t="s">
        <v>36</v>
      </c>
      <c r="W1613" t="s">
        <v>37</v>
      </c>
      <c r="AC1613" t="s">
        <v>3422</v>
      </c>
      <c r="AD1613" t="s">
        <v>1446</v>
      </c>
      <c r="AE1613" s="14" t="str">
        <f t="shared" si="1834"/>
        <v>Conversamos mais sobre a JH. #MP Mais uma a elogiar o manual Emilio Ribas entregue na JH.</v>
      </c>
      <c r="AF1613" s="14" t="str">
        <f t="shared" si="1844"/>
        <v>Conversamos mais sobre a JH. #MP Mais uma a elogiar o manual Emilio Ribas entregue na JH.</v>
      </c>
      <c r="AG1613" s="14">
        <f t="shared" si="1845"/>
        <v>30</v>
      </c>
      <c r="AH1613" s="14">
        <f t="shared" ref="AH1613:AL1613" si="1848">IFERROR(FIND("#",$AF1613,AG1613+1),LEN($AF1613)+1)</f>
        <v>90</v>
      </c>
      <c r="AI1613" s="14">
        <f t="shared" si="1848"/>
        <v>90</v>
      </c>
      <c r="AJ1613" s="14">
        <f t="shared" si="1848"/>
        <v>90</v>
      </c>
      <c r="AK1613" s="14">
        <f t="shared" si="1848"/>
        <v>90</v>
      </c>
      <c r="AL1613" s="14">
        <f t="shared" si="1848"/>
        <v>90</v>
      </c>
      <c r="AM1613" s="14" t="str">
        <f t="shared" si="1793"/>
        <v>#MP Mais uma a elogiar o manual Emilio Ribas entregue na JH.</v>
      </c>
      <c r="AN1613" s="14" t="str">
        <f t="shared" si="1794"/>
        <v/>
      </c>
      <c r="AO1613" s="14" t="str">
        <f t="shared" si="1795"/>
        <v/>
      </c>
      <c r="AP1613" s="14" t="str">
        <f t="shared" si="1796"/>
        <v/>
      </c>
      <c r="AQ1613" s="14" t="str">
        <f t="shared" si="1797"/>
        <v/>
      </c>
      <c r="AR1613" s="14" t="str">
        <f t="shared" si="1798"/>
        <v/>
      </c>
    </row>
    <row r="1614" spans="1:44" x14ac:dyDescent="0.25">
      <c r="A1614">
        <v>1</v>
      </c>
      <c r="B1614" t="s">
        <v>28</v>
      </c>
      <c r="C1614">
        <v>392104</v>
      </c>
      <c r="D1614" s="40">
        <v>41394.520833333299</v>
      </c>
      <c r="E1614" s="40">
        <v>41394.828472222202</v>
      </c>
      <c r="F1614" s="40">
        <v>41394.786805555603</v>
      </c>
      <c r="G1614" t="s">
        <v>29</v>
      </c>
      <c r="H1614">
        <v>60000017964284</v>
      </c>
      <c r="I1614" t="s">
        <v>3423</v>
      </c>
      <c r="J1614" t="s">
        <v>3424</v>
      </c>
      <c r="K1614" t="s">
        <v>32</v>
      </c>
      <c r="L1614">
        <v>4</v>
      </c>
      <c r="M1614" t="s">
        <v>33</v>
      </c>
      <c r="N1614">
        <v>60000015461254</v>
      </c>
      <c r="O1614">
        <v>60000016462717</v>
      </c>
      <c r="P1614">
        <v>141281000000911</v>
      </c>
      <c r="R1614" t="s">
        <v>34</v>
      </c>
      <c r="S1614" t="s">
        <v>35</v>
      </c>
      <c r="T1614" t="s">
        <v>36</v>
      </c>
      <c r="W1614" t="s">
        <v>37</v>
      </c>
      <c r="AC1614" t="s">
        <v>3425</v>
      </c>
      <c r="AD1614" t="s">
        <v>1437</v>
      </c>
      <c r="AE1614" s="14" t="str">
        <f t="shared" si="1834"/>
        <v>Ficou muito tempo se desculpando pelo seu cancelamento no ATHUS. Não consegui entrar com outro assunto pois não se concentrava.#MP Mais um a elogiar o manual Emilio Ribas entregue na JH.</v>
      </c>
      <c r="AF1614" s="14" t="str">
        <f t="shared" si="1844"/>
        <v>Ficou muito tempo se desculpando pelo seu cancelamento no ATHUS. Não consegui entrar com outro assunto pois não se concentrava.#MP Mais um a elogiar o manual Emilio Ribas entregue na JH.</v>
      </c>
      <c r="AG1614" s="14">
        <f t="shared" si="1845"/>
        <v>128</v>
      </c>
      <c r="AH1614" s="14">
        <f t="shared" ref="AH1614:AL1614" si="1849">IFERROR(FIND("#",$AF1614,AG1614+1),LEN($AF1614)+1)</f>
        <v>187</v>
      </c>
      <c r="AI1614" s="14">
        <f t="shared" si="1849"/>
        <v>187</v>
      </c>
      <c r="AJ1614" s="14">
        <f t="shared" si="1849"/>
        <v>187</v>
      </c>
      <c r="AK1614" s="14">
        <f t="shared" si="1849"/>
        <v>187</v>
      </c>
      <c r="AL1614" s="14">
        <f t="shared" si="1849"/>
        <v>187</v>
      </c>
      <c r="AM1614" s="14" t="str">
        <f t="shared" si="1793"/>
        <v>#MP Mais um a elogiar o manual Emilio Ribas entregue na JH.</v>
      </c>
      <c r="AN1614" s="14" t="str">
        <f t="shared" si="1794"/>
        <v/>
      </c>
      <c r="AO1614" s="14" t="str">
        <f t="shared" si="1795"/>
        <v/>
      </c>
      <c r="AP1614" s="14" t="str">
        <f t="shared" si="1796"/>
        <v/>
      </c>
      <c r="AQ1614" s="14" t="str">
        <f t="shared" si="1797"/>
        <v/>
      </c>
      <c r="AR1614" s="14" t="str">
        <f t="shared" si="1798"/>
        <v/>
      </c>
    </row>
    <row r="1615" spans="1:44" x14ac:dyDescent="0.25">
      <c r="A1615">
        <v>1</v>
      </c>
      <c r="B1615" t="s">
        <v>28</v>
      </c>
      <c r="C1615">
        <v>392104</v>
      </c>
      <c r="D1615" s="40">
        <v>41394.479166666701</v>
      </c>
      <c r="E1615" s="40">
        <v>41394.826388888898</v>
      </c>
      <c r="F1615" s="40">
        <v>41394.784722222197</v>
      </c>
      <c r="G1615" t="s">
        <v>29</v>
      </c>
      <c r="H1615">
        <v>60000017150910</v>
      </c>
      <c r="I1615" t="s">
        <v>3426</v>
      </c>
      <c r="J1615" t="s">
        <v>3427</v>
      </c>
      <c r="K1615" t="s">
        <v>41</v>
      </c>
      <c r="L1615">
        <v>3</v>
      </c>
      <c r="M1615" t="s">
        <v>33</v>
      </c>
      <c r="N1615">
        <v>60000015461254</v>
      </c>
      <c r="O1615">
        <v>60000016462717</v>
      </c>
      <c r="P1615">
        <v>141281000000904</v>
      </c>
      <c r="R1615" t="s">
        <v>34</v>
      </c>
      <c r="S1615" t="s">
        <v>35</v>
      </c>
      <c r="T1615" t="s">
        <v>36</v>
      </c>
      <c r="W1615" t="s">
        <v>37</v>
      </c>
      <c r="AC1615" t="s">
        <v>3428</v>
      </c>
      <c r="AD1615" t="s">
        <v>1446</v>
      </c>
      <c r="AE1615" s="14" t="str">
        <f t="shared" si="1834"/>
        <v>#MP Mais um a elogiar o manual Emilio Ribas entregue na JH.Conversamos sobre a JH e conversamos mais sobre consenso e suas novas recomendações, sustentabilidade do programa e cenário atual em Barra Mansa .</v>
      </c>
      <c r="AF1615" s="14" t="str">
        <f t="shared" si="1844"/>
        <v>#MP Mais um a elogiar o manual Emilio Ribas entregue na JH.Conversamos sobre a JH e conversamos mais sobre consenso e suas novas recomendações, sustentabilidade do programa e cenário atual em Barra Mansa .</v>
      </c>
      <c r="AG1615" s="14">
        <f t="shared" si="1845"/>
        <v>1</v>
      </c>
      <c r="AH1615" s="14">
        <f t="shared" ref="AH1615:AL1615" si="1850">IFERROR(FIND("#",$AF1615,AG1615+1),LEN($AF1615)+1)</f>
        <v>206</v>
      </c>
      <c r="AI1615" s="14">
        <f t="shared" si="1850"/>
        <v>206</v>
      </c>
      <c r="AJ1615" s="14">
        <f t="shared" si="1850"/>
        <v>206</v>
      </c>
      <c r="AK1615" s="14">
        <f t="shared" si="1850"/>
        <v>206</v>
      </c>
      <c r="AL1615" s="14">
        <f t="shared" si="1850"/>
        <v>206</v>
      </c>
      <c r="AM1615" s="14" t="str">
        <f t="shared" si="1793"/>
        <v>#MP Mais um a elogiar o manual Emilio Ribas entregue na JH.Conversamos sobre a JH e conversamos mais sobre consenso e suas novas recomendações, sustentabilidade do programa e cenário atual em Barra Mansa .</v>
      </c>
      <c r="AN1615" s="14" t="str">
        <f t="shared" si="1794"/>
        <v/>
      </c>
      <c r="AO1615" s="14" t="str">
        <f t="shared" si="1795"/>
        <v/>
      </c>
      <c r="AP1615" s="14" t="str">
        <f t="shared" si="1796"/>
        <v/>
      </c>
      <c r="AQ1615" s="14" t="str">
        <f t="shared" si="1797"/>
        <v/>
      </c>
      <c r="AR1615" s="14" t="str">
        <f t="shared" si="1798"/>
        <v/>
      </c>
    </row>
    <row r="1616" spans="1:44" x14ac:dyDescent="0.25">
      <c r="A1616">
        <v>1</v>
      </c>
      <c r="B1616" t="s">
        <v>28</v>
      </c>
      <c r="C1616">
        <v>392104</v>
      </c>
      <c r="D1616" s="40">
        <v>41394.4375</v>
      </c>
      <c r="E1616" s="40">
        <v>41394.822916666701</v>
      </c>
      <c r="F1616" s="40">
        <v>41394.78125</v>
      </c>
      <c r="G1616" t="s">
        <v>29</v>
      </c>
      <c r="H1616">
        <v>60000017153118</v>
      </c>
      <c r="I1616" t="s">
        <v>3429</v>
      </c>
      <c r="J1616" t="s">
        <v>3430</v>
      </c>
      <c r="K1616" t="s">
        <v>245</v>
      </c>
      <c r="L1616">
        <v>3</v>
      </c>
      <c r="M1616" t="s">
        <v>33</v>
      </c>
      <c r="N1616">
        <v>60000015461254</v>
      </c>
      <c r="O1616">
        <v>60000016462717</v>
      </c>
      <c r="P1616">
        <v>141281000000897</v>
      </c>
      <c r="R1616" t="s">
        <v>34</v>
      </c>
      <c r="S1616" t="s">
        <v>35</v>
      </c>
      <c r="T1616" t="s">
        <v>36</v>
      </c>
      <c r="W1616" t="s">
        <v>37</v>
      </c>
      <c r="AC1616" t="s">
        <v>3431</v>
      </c>
      <c r="AD1616" t="s">
        <v>1446</v>
      </c>
      <c r="AE1616" s="14" t="str">
        <f t="shared" si="1834"/>
        <v>#MP Mais um a elogiar o manual Emilio Ribas entregue na JH.Conversamos mais sobre a JH. Ainda sem material de ciclo em função de minha mudança e NF endereço anterior.</v>
      </c>
      <c r="AF1616" s="14" t="str">
        <f t="shared" si="1844"/>
        <v>#MP Mais um a elogiar o manual Emilio Ribas entregue na JH.Conversamos mais sobre a JH. Ainda sem material de ciclo em função de minha mudança e NF endereço anterior.</v>
      </c>
      <c r="AG1616" s="14">
        <f t="shared" si="1845"/>
        <v>1</v>
      </c>
      <c r="AH1616" s="14">
        <f t="shared" ref="AH1616:AL1616" si="1851">IFERROR(FIND("#",$AF1616,AG1616+1),LEN($AF1616)+1)</f>
        <v>167</v>
      </c>
      <c r="AI1616" s="14">
        <f t="shared" si="1851"/>
        <v>167</v>
      </c>
      <c r="AJ1616" s="14">
        <f t="shared" si="1851"/>
        <v>167</v>
      </c>
      <c r="AK1616" s="14">
        <f t="shared" si="1851"/>
        <v>167</v>
      </c>
      <c r="AL1616" s="14">
        <f t="shared" si="1851"/>
        <v>167</v>
      </c>
      <c r="AM1616" s="14" t="str">
        <f t="shared" si="1793"/>
        <v>#MP Mais um a elogiar o manual Emilio Ribas entregue na JH.Conversamos mais sobre a JH. Ainda sem material de ciclo em função de minha mudança e NF endereço anterior.</v>
      </c>
      <c r="AN1616" s="14" t="str">
        <f t="shared" si="1794"/>
        <v/>
      </c>
      <c r="AO1616" s="14" t="str">
        <f t="shared" si="1795"/>
        <v/>
      </c>
      <c r="AP1616" s="14" t="str">
        <f t="shared" si="1796"/>
        <v/>
      </c>
      <c r="AQ1616" s="14" t="str">
        <f t="shared" si="1797"/>
        <v/>
      </c>
      <c r="AR1616" s="14" t="str">
        <f t="shared" si="1798"/>
        <v/>
      </c>
    </row>
    <row r="1617" spans="1:44" x14ac:dyDescent="0.25">
      <c r="A1617">
        <v>1</v>
      </c>
      <c r="B1617" t="s">
        <v>28</v>
      </c>
      <c r="C1617">
        <v>392104</v>
      </c>
      <c r="D1617" s="40">
        <v>41394.416666666701</v>
      </c>
      <c r="E1617" s="40">
        <v>41394.8215277778</v>
      </c>
      <c r="F1617" s="40">
        <v>41394.779861111099</v>
      </c>
      <c r="G1617" t="s">
        <v>29</v>
      </c>
      <c r="H1617">
        <v>60000017965728</v>
      </c>
      <c r="I1617" t="s">
        <v>3432</v>
      </c>
      <c r="J1617" t="s">
        <v>3433</v>
      </c>
      <c r="K1617" t="s">
        <v>32</v>
      </c>
      <c r="L1617">
        <v>3</v>
      </c>
      <c r="M1617" t="s">
        <v>33</v>
      </c>
      <c r="N1617">
        <v>60000015461254</v>
      </c>
      <c r="O1617">
        <v>60000016462717</v>
      </c>
      <c r="P1617">
        <v>141281000000890</v>
      </c>
      <c r="R1617" t="s">
        <v>34</v>
      </c>
      <c r="S1617" t="s">
        <v>35</v>
      </c>
      <c r="T1617" t="s">
        <v>36</v>
      </c>
      <c r="W1617" t="s">
        <v>37</v>
      </c>
      <c r="AC1617" t="s">
        <v>3434</v>
      </c>
      <c r="AD1617" t="s">
        <v>1437</v>
      </c>
      <c r="AE1617" s="14" t="str">
        <f t="shared" si="1834"/>
        <v>Ainda sem material de ciclo, conversamos sobre seu retorno. #MP Mais uma a elogiar o manual Emilio Ribas entregue na JH.</v>
      </c>
      <c r="AF1617" s="14" t="str">
        <f t="shared" si="1844"/>
        <v>Ainda sem material de ciclo, conversamos sobre seu retorno. #MP Mais uma a elogiar o manual Emilio Ribas entregue na JH.</v>
      </c>
      <c r="AG1617" s="14">
        <f t="shared" si="1845"/>
        <v>61</v>
      </c>
      <c r="AH1617" s="14">
        <f t="shared" ref="AH1617:AL1617" si="1852">IFERROR(FIND("#",$AF1617,AG1617+1),LEN($AF1617)+1)</f>
        <v>121</v>
      </c>
      <c r="AI1617" s="14">
        <f t="shared" si="1852"/>
        <v>121</v>
      </c>
      <c r="AJ1617" s="14">
        <f t="shared" si="1852"/>
        <v>121</v>
      </c>
      <c r="AK1617" s="14">
        <f t="shared" si="1852"/>
        <v>121</v>
      </c>
      <c r="AL1617" s="14">
        <f t="shared" si="1852"/>
        <v>121</v>
      </c>
      <c r="AM1617" s="14" t="str">
        <f t="shared" si="1793"/>
        <v>#MP Mais uma a elogiar o manual Emilio Ribas entregue na JH.</v>
      </c>
      <c r="AN1617" s="14" t="str">
        <f t="shared" si="1794"/>
        <v/>
      </c>
      <c r="AO1617" s="14" t="str">
        <f t="shared" si="1795"/>
        <v/>
      </c>
      <c r="AP1617" s="14" t="str">
        <f t="shared" si="1796"/>
        <v/>
      </c>
      <c r="AQ1617" s="14" t="str">
        <f t="shared" si="1797"/>
        <v/>
      </c>
      <c r="AR1617" s="14" t="str">
        <f t="shared" si="1798"/>
        <v/>
      </c>
    </row>
    <row r="1618" spans="1:44" x14ac:dyDescent="0.25">
      <c r="A1618">
        <v>1</v>
      </c>
      <c r="B1618" t="s">
        <v>28</v>
      </c>
      <c r="C1618">
        <v>392104</v>
      </c>
      <c r="D1618" s="40">
        <v>41394.375</v>
      </c>
      <c r="E1618" s="40">
        <v>41394.819444444402</v>
      </c>
      <c r="F1618" s="40">
        <v>41394.777777777803</v>
      </c>
      <c r="G1618" t="s">
        <v>29</v>
      </c>
      <c r="H1618">
        <v>60000017971608</v>
      </c>
      <c r="I1618" t="s">
        <v>3435</v>
      </c>
      <c r="J1618" t="s">
        <v>3436</v>
      </c>
      <c r="K1618" t="s">
        <v>41</v>
      </c>
      <c r="L1618">
        <v>3</v>
      </c>
      <c r="M1618" t="s">
        <v>33</v>
      </c>
      <c r="N1618">
        <v>60000015461254</v>
      </c>
      <c r="O1618">
        <v>60000016462717</v>
      </c>
      <c r="P1618">
        <v>141281000000883</v>
      </c>
      <c r="R1618" t="s">
        <v>34</v>
      </c>
      <c r="S1618" t="s">
        <v>35</v>
      </c>
      <c r="T1618" t="s">
        <v>36</v>
      </c>
      <c r="W1618" t="s">
        <v>37</v>
      </c>
      <c r="AC1618" t="s">
        <v>3437</v>
      </c>
      <c r="AD1618" t="s">
        <v>1437</v>
      </c>
      <c r="AE1618" s="14" t="str">
        <f t="shared" si="1834"/>
        <v>Conversamos mais sobre a JH. Ainda sem material de ciclo em função de minha mudança e NF endereço anterior. #MP Mais um a elogiar o manual Emilio Ribas entregue na JH.</v>
      </c>
      <c r="AF1618" s="14" t="str">
        <f t="shared" si="1844"/>
        <v>Conversamos mais sobre a JH. Ainda sem material de ciclo em função de minha mudança e NF endereço anterior. #MP Mais um a elogiar o manual Emilio Ribas entregue na JH.</v>
      </c>
      <c r="AG1618" s="14">
        <f t="shared" si="1845"/>
        <v>109</v>
      </c>
      <c r="AH1618" s="14">
        <f t="shared" ref="AH1618:AL1618" si="1853">IFERROR(FIND("#",$AF1618,AG1618+1),LEN($AF1618)+1)</f>
        <v>168</v>
      </c>
      <c r="AI1618" s="14">
        <f t="shared" si="1853"/>
        <v>168</v>
      </c>
      <c r="AJ1618" s="14">
        <f t="shared" si="1853"/>
        <v>168</v>
      </c>
      <c r="AK1618" s="14">
        <f t="shared" si="1853"/>
        <v>168</v>
      </c>
      <c r="AL1618" s="14">
        <f t="shared" si="1853"/>
        <v>168</v>
      </c>
      <c r="AM1618" s="14" t="str">
        <f t="shared" si="1793"/>
        <v>#MP Mais um a elogiar o manual Emilio Ribas entregue na JH.</v>
      </c>
      <c r="AN1618" s="14" t="str">
        <f t="shared" si="1794"/>
        <v/>
      </c>
      <c r="AO1618" s="14" t="str">
        <f t="shared" si="1795"/>
        <v/>
      </c>
      <c r="AP1618" s="14" t="str">
        <f t="shared" si="1796"/>
        <v/>
      </c>
      <c r="AQ1618" s="14" t="str">
        <f t="shared" si="1797"/>
        <v/>
      </c>
      <c r="AR1618" s="14" t="str">
        <f t="shared" si="1798"/>
        <v/>
      </c>
    </row>
    <row r="1619" spans="1:44" x14ac:dyDescent="0.25">
      <c r="A1619">
        <v>1</v>
      </c>
      <c r="B1619" t="s">
        <v>28</v>
      </c>
      <c r="C1619">
        <v>392104</v>
      </c>
      <c r="D1619" s="40">
        <v>41393.645833333299</v>
      </c>
      <c r="E1619" s="40">
        <v>41394.813888888901</v>
      </c>
      <c r="F1619" s="40">
        <v>41394.7722222222</v>
      </c>
      <c r="G1619" t="s">
        <v>29</v>
      </c>
      <c r="H1619">
        <v>60000017963804</v>
      </c>
      <c r="I1619" t="s">
        <v>940</v>
      </c>
      <c r="J1619" t="s">
        <v>941</v>
      </c>
      <c r="K1619" t="s">
        <v>32</v>
      </c>
      <c r="L1619">
        <v>6</v>
      </c>
      <c r="M1619" t="s">
        <v>33</v>
      </c>
      <c r="N1619">
        <v>60000015461254</v>
      </c>
      <c r="O1619">
        <v>60000016462717</v>
      </c>
      <c r="P1619">
        <v>141281000000867</v>
      </c>
      <c r="R1619" t="s">
        <v>34</v>
      </c>
      <c r="S1619" t="s">
        <v>35</v>
      </c>
      <c r="T1619" t="s">
        <v>36</v>
      </c>
      <c r="W1619" t="s">
        <v>37</v>
      </c>
      <c r="AC1619" t="s">
        <v>3438</v>
      </c>
      <c r="AD1619" t="s">
        <v>1437</v>
      </c>
      <c r="AE1619" s="14" t="str">
        <f t="shared" si="1834"/>
        <v>Conversamos rapidamente sobre a JH e sobre o ATHUS.  (estava atrasado)</v>
      </c>
      <c r="AF1619" s="14" t="str">
        <f t="shared" si="1844"/>
        <v>Conversamos rapidamente sobre a JH e sobre o ATHUS.  (estava atrasado)</v>
      </c>
      <c r="AG1619" s="14">
        <f t="shared" si="1845"/>
        <v>1</v>
      </c>
      <c r="AH1619" s="14">
        <f t="shared" ref="AH1619:AL1619" si="1854">IFERROR(FIND("#",$AF1619,AG1619+1),LEN($AF1619)+1)</f>
        <v>71</v>
      </c>
      <c r="AI1619" s="14">
        <f t="shared" si="1854"/>
        <v>71</v>
      </c>
      <c r="AJ1619" s="14">
        <f t="shared" si="1854"/>
        <v>71</v>
      </c>
      <c r="AK1619" s="14">
        <f t="shared" si="1854"/>
        <v>71</v>
      </c>
      <c r="AL1619" s="14">
        <f t="shared" si="1854"/>
        <v>71</v>
      </c>
      <c r="AM1619" s="14" t="str">
        <f t="shared" si="1793"/>
        <v>Conversamos rapidamente sobre a JH e sobre o ATHUS.  (estava atrasado)</v>
      </c>
      <c r="AN1619" s="14" t="str">
        <f t="shared" si="1794"/>
        <v/>
      </c>
      <c r="AO1619" s="14" t="str">
        <f t="shared" si="1795"/>
        <v/>
      </c>
      <c r="AP1619" s="14" t="str">
        <f t="shared" si="1796"/>
        <v/>
      </c>
      <c r="AQ1619" s="14" t="str">
        <f t="shared" si="1797"/>
        <v/>
      </c>
      <c r="AR1619" s="14" t="str">
        <f t="shared" si="1798"/>
        <v/>
      </c>
    </row>
    <row r="1620" spans="1:44" x14ac:dyDescent="0.25">
      <c r="A1620">
        <v>1</v>
      </c>
      <c r="B1620" t="s">
        <v>28</v>
      </c>
      <c r="C1620">
        <v>392104</v>
      </c>
      <c r="D1620" s="40">
        <v>41393.604166666701</v>
      </c>
      <c r="E1620" s="40">
        <v>41394.811805555597</v>
      </c>
      <c r="F1620" s="40">
        <v>41394.770138888904</v>
      </c>
      <c r="G1620" t="s">
        <v>29</v>
      </c>
      <c r="H1620">
        <v>60000017964092</v>
      </c>
      <c r="I1620" t="s">
        <v>942</v>
      </c>
      <c r="J1620" t="s">
        <v>943</v>
      </c>
      <c r="K1620" t="s">
        <v>32</v>
      </c>
      <c r="L1620">
        <v>6</v>
      </c>
      <c r="M1620" t="s">
        <v>33</v>
      </c>
      <c r="N1620">
        <v>60000015461254</v>
      </c>
      <c r="O1620">
        <v>60000016462717</v>
      </c>
      <c r="P1620">
        <v>141281000000861</v>
      </c>
      <c r="R1620" t="s">
        <v>34</v>
      </c>
      <c r="S1620" t="s">
        <v>35</v>
      </c>
      <c r="T1620" t="s">
        <v>36</v>
      </c>
      <c r="W1620" t="s">
        <v>37</v>
      </c>
      <c r="AC1620" t="s">
        <v>3439</v>
      </c>
      <c r="AD1620" t="s">
        <v>1437</v>
      </c>
      <c r="AE1620" s="14" t="str">
        <f t="shared" si="1834"/>
        <v>Conversamos mais sobre a JH. Ainda sem material de ciclo em função de minha mudança e NF endereço anterior.</v>
      </c>
      <c r="AF1620" s="14" t="str">
        <f t="shared" si="1844"/>
        <v>Conversamos mais sobre a JH. Ainda sem material de ciclo em função de minha mudança e NF endereço anterior.</v>
      </c>
      <c r="AG1620" s="14">
        <f t="shared" si="1845"/>
        <v>1</v>
      </c>
      <c r="AH1620" s="14">
        <f t="shared" ref="AH1620:AL1620" si="1855">IFERROR(FIND("#",$AF1620,AG1620+1),LEN($AF1620)+1)</f>
        <v>108</v>
      </c>
      <c r="AI1620" s="14">
        <f t="shared" si="1855"/>
        <v>108</v>
      </c>
      <c r="AJ1620" s="14">
        <f t="shared" si="1855"/>
        <v>108</v>
      </c>
      <c r="AK1620" s="14">
        <f t="shared" si="1855"/>
        <v>108</v>
      </c>
      <c r="AL1620" s="14">
        <f t="shared" si="1855"/>
        <v>108</v>
      </c>
      <c r="AM1620" s="14" t="str">
        <f t="shared" si="1793"/>
        <v>Conversamos mais sobre a JH. Ainda sem material de ciclo em função de minha mudança e NF endereço anterior.</v>
      </c>
      <c r="AN1620" s="14" t="str">
        <f t="shared" si="1794"/>
        <v/>
      </c>
      <c r="AO1620" s="14" t="str">
        <f t="shared" si="1795"/>
        <v/>
      </c>
      <c r="AP1620" s="14" t="str">
        <f t="shared" si="1796"/>
        <v/>
      </c>
      <c r="AQ1620" s="14" t="str">
        <f t="shared" si="1797"/>
        <v/>
      </c>
      <c r="AR1620" s="14" t="str">
        <f t="shared" si="1798"/>
        <v/>
      </c>
    </row>
    <row r="1621" spans="1:44" x14ac:dyDescent="0.25">
      <c r="A1621">
        <v>1</v>
      </c>
      <c r="B1621" t="s">
        <v>28</v>
      </c>
      <c r="C1621">
        <v>392104</v>
      </c>
      <c r="D1621" s="40">
        <v>41393.5625</v>
      </c>
      <c r="E1621" s="40">
        <v>41394.811111111099</v>
      </c>
      <c r="F1621" s="40">
        <v>41394.769444444399</v>
      </c>
      <c r="G1621" t="s">
        <v>29</v>
      </c>
      <c r="H1621">
        <v>60000012249411</v>
      </c>
      <c r="I1621" t="s">
        <v>930</v>
      </c>
      <c r="J1621" t="s">
        <v>931</v>
      </c>
      <c r="K1621" t="s">
        <v>32</v>
      </c>
      <c r="L1621">
        <v>6</v>
      </c>
      <c r="M1621" t="s">
        <v>33</v>
      </c>
      <c r="N1621">
        <v>60000015461254</v>
      </c>
      <c r="O1621">
        <v>60000016462717</v>
      </c>
      <c r="P1621">
        <v>141281000000855</v>
      </c>
      <c r="R1621" t="s">
        <v>34</v>
      </c>
      <c r="S1621" t="s">
        <v>35</v>
      </c>
      <c r="T1621" t="s">
        <v>36</v>
      </c>
      <c r="W1621" t="s">
        <v>37</v>
      </c>
      <c r="AC1621" t="s">
        <v>3440</v>
      </c>
      <c r="AD1621" t="s">
        <v>1446</v>
      </c>
      <c r="AE1621" s="14" t="str">
        <f t="shared" si="1834"/>
        <v>Conversamos mais sobre a JH. Sondei perfil de pacientes, confirmando muito estrangeiro no posto com esquemas de fora. Sem material de ciclo.</v>
      </c>
      <c r="AF1621" s="14" t="str">
        <f t="shared" si="1844"/>
        <v>Conversamos mais sobre a JH. Sondei perfil de pacientes, confirmando muito estrangeiro no posto com esquemas de fora. Sem material de ciclo.</v>
      </c>
      <c r="AG1621" s="14">
        <f t="shared" si="1845"/>
        <v>1</v>
      </c>
      <c r="AH1621" s="14">
        <f t="shared" ref="AH1621:AL1621" si="1856">IFERROR(FIND("#",$AF1621,AG1621+1),LEN($AF1621)+1)</f>
        <v>141</v>
      </c>
      <c r="AI1621" s="14">
        <f t="shared" si="1856"/>
        <v>141</v>
      </c>
      <c r="AJ1621" s="14">
        <f t="shared" si="1856"/>
        <v>141</v>
      </c>
      <c r="AK1621" s="14">
        <f t="shared" si="1856"/>
        <v>141</v>
      </c>
      <c r="AL1621" s="14">
        <f t="shared" si="1856"/>
        <v>141</v>
      </c>
      <c r="AM1621" s="14" t="str">
        <f t="shared" si="1793"/>
        <v>Conversamos mais sobre a JH. Sondei perfil de pacientes, confirmando muito estrangeiro no posto com esquemas de fora. Sem material de ciclo.</v>
      </c>
      <c r="AN1621" s="14" t="str">
        <f t="shared" si="1794"/>
        <v/>
      </c>
      <c r="AO1621" s="14" t="str">
        <f t="shared" si="1795"/>
        <v/>
      </c>
      <c r="AP1621" s="14" t="str">
        <f t="shared" si="1796"/>
        <v/>
      </c>
      <c r="AQ1621" s="14" t="str">
        <f t="shared" si="1797"/>
        <v/>
      </c>
      <c r="AR1621" s="14" t="str">
        <f t="shared" si="1798"/>
        <v/>
      </c>
    </row>
    <row r="1622" spans="1:44" x14ac:dyDescent="0.25">
      <c r="A1622">
        <v>1</v>
      </c>
      <c r="B1622" t="s">
        <v>28</v>
      </c>
      <c r="C1622">
        <v>392104</v>
      </c>
      <c r="D1622" s="40">
        <v>41393.520833333299</v>
      </c>
      <c r="E1622" s="40">
        <v>41394.808333333298</v>
      </c>
      <c r="F1622" s="40">
        <v>41394.766666666699</v>
      </c>
      <c r="G1622" t="s">
        <v>29</v>
      </c>
      <c r="H1622">
        <v>60000017964160</v>
      </c>
      <c r="I1622" t="s">
        <v>3441</v>
      </c>
      <c r="J1622" t="s">
        <v>3442</v>
      </c>
      <c r="K1622" t="s">
        <v>32</v>
      </c>
      <c r="L1622">
        <v>6</v>
      </c>
      <c r="M1622" t="s">
        <v>33</v>
      </c>
      <c r="N1622">
        <v>60000015461254</v>
      </c>
      <c r="O1622">
        <v>60000016462717</v>
      </c>
      <c r="P1622">
        <v>141281000000849</v>
      </c>
      <c r="R1622" t="s">
        <v>34</v>
      </c>
      <c r="S1622" t="s">
        <v>35</v>
      </c>
      <c r="T1622" t="s">
        <v>36</v>
      </c>
      <c r="W1622" t="s">
        <v>37</v>
      </c>
      <c r="AC1622" t="s">
        <v>3443</v>
      </c>
      <c r="AD1622" t="s">
        <v>1437</v>
      </c>
      <c r="AE1622" s="14" t="str">
        <f t="shared" si="1834"/>
        <v>#Mercado Sondei mais sobre a situação da Denise na SESRJ e quanto a entrada do Gustavo na SMSRJ poderia influenciar a coordenação estadual. Disse que não deve mudar muito. Reforçou que a relação com a indústria na SESRJ vai piorar. A Denise concorda com o Dirceu e já solicitou o afastamento do seu pessoal.</v>
      </c>
      <c r="AF1622" s="14" t="str">
        <f t="shared" si="1844"/>
        <v>#Mercado Sondei mais sobre a situação da Denise na SESRJ e quanto a entrada do Gustavo na SMSRJ poderia influenciar a coordenação estadual. Disse que não deve mudar muito. Reforçou que a relação com a indústria na SESRJ vai piorar. A Denise concorda com o Dirceu e já solicitou o afastamento do seu pessoal.</v>
      </c>
      <c r="AG1622" s="14">
        <f t="shared" si="1845"/>
        <v>1</v>
      </c>
      <c r="AH1622" s="14">
        <f t="shared" ref="AH1622:AL1622" si="1857">IFERROR(FIND("#",$AF1622,AG1622+1),LEN($AF1622)+1)</f>
        <v>308</v>
      </c>
      <c r="AI1622" s="14">
        <f t="shared" si="1857"/>
        <v>308</v>
      </c>
      <c r="AJ1622" s="14">
        <f t="shared" si="1857"/>
        <v>308</v>
      </c>
      <c r="AK1622" s="14">
        <f t="shared" si="1857"/>
        <v>308</v>
      </c>
      <c r="AL1622" s="14">
        <f t="shared" si="1857"/>
        <v>308</v>
      </c>
      <c r="AM1622" s="14" t="str">
        <f t="shared" si="1793"/>
        <v>#Mercado Sondei mais sobre a situação da Denise na SESRJ e quanto a entrada do Gustavo na SMSRJ poderia influenciar a coordenação estadual. Disse que não deve mudar muito. Reforçou que a relação com a indústria na SESRJ vai piorar. A Denise concorda com o Dirceu e já solicitou o afastamento do seu pessoal.</v>
      </c>
      <c r="AN1622" s="14" t="str">
        <f t="shared" si="1794"/>
        <v/>
      </c>
      <c r="AO1622" s="14" t="str">
        <f t="shared" si="1795"/>
        <v/>
      </c>
      <c r="AP1622" s="14" t="str">
        <f t="shared" si="1796"/>
        <v/>
      </c>
      <c r="AQ1622" s="14" t="str">
        <f t="shared" si="1797"/>
        <v/>
      </c>
      <c r="AR1622" s="14" t="str">
        <f t="shared" si="1798"/>
        <v/>
      </c>
    </row>
    <row r="1623" spans="1:44" x14ac:dyDescent="0.25">
      <c r="A1623">
        <v>1</v>
      </c>
      <c r="B1623" t="s">
        <v>28</v>
      </c>
      <c r="C1623">
        <v>392104</v>
      </c>
      <c r="D1623" s="40">
        <v>41393.4375</v>
      </c>
      <c r="E1623" s="40">
        <v>41394.8034722222</v>
      </c>
      <c r="F1623" s="40">
        <v>41394.761805555601</v>
      </c>
      <c r="G1623" t="s">
        <v>29</v>
      </c>
      <c r="H1623">
        <v>60000012332211</v>
      </c>
      <c r="I1623" t="s">
        <v>970</v>
      </c>
      <c r="J1623" t="s">
        <v>971</v>
      </c>
      <c r="K1623" t="s">
        <v>32</v>
      </c>
      <c r="L1623">
        <v>6</v>
      </c>
      <c r="M1623" t="s">
        <v>33</v>
      </c>
      <c r="N1623">
        <v>60000015461254</v>
      </c>
      <c r="O1623">
        <v>60000016462717</v>
      </c>
      <c r="P1623">
        <v>141281000000843</v>
      </c>
      <c r="R1623" t="s">
        <v>34</v>
      </c>
      <c r="S1623" t="s">
        <v>35</v>
      </c>
      <c r="T1623" t="s">
        <v>36</v>
      </c>
      <c r="W1623" t="s">
        <v>37</v>
      </c>
      <c r="AC1623" t="s">
        <v>3444</v>
      </c>
      <c r="AD1623" t="s">
        <v>1446</v>
      </c>
      <c r="AE1623" s="14" t="str">
        <f t="shared" si="1834"/>
        <v>Conversamos mais sobre a JH. Ainda sem material de ciclo em função de minha mudança e NF endereço anterior. Continua insatisfeito com a política de DST/AIDS.</v>
      </c>
      <c r="AF1623" s="14" t="str">
        <f t="shared" si="1844"/>
        <v>Conversamos mais sobre a JH. Ainda sem material de ciclo em função de minha mudança e NF endereço anterior. Continua insatisfeito com a política de DST/AIDS.</v>
      </c>
      <c r="AG1623" s="14">
        <f t="shared" si="1845"/>
        <v>1</v>
      </c>
      <c r="AH1623" s="14">
        <f t="shared" ref="AH1623:AL1623" si="1858">IFERROR(FIND("#",$AF1623,AG1623+1),LEN($AF1623)+1)</f>
        <v>158</v>
      </c>
      <c r="AI1623" s="14">
        <f t="shared" si="1858"/>
        <v>158</v>
      </c>
      <c r="AJ1623" s="14">
        <f t="shared" si="1858"/>
        <v>158</v>
      </c>
      <c r="AK1623" s="14">
        <f t="shared" si="1858"/>
        <v>158</v>
      </c>
      <c r="AL1623" s="14">
        <f t="shared" si="1858"/>
        <v>158</v>
      </c>
      <c r="AM1623" s="14" t="str">
        <f t="shared" si="1793"/>
        <v>Conversamos mais sobre a JH. Ainda sem material de ciclo em função de minha mudança e NF endereço anterior. Continua insatisfeito com a política de DST/AIDS.</v>
      </c>
      <c r="AN1623" s="14" t="str">
        <f t="shared" si="1794"/>
        <v/>
      </c>
      <c r="AO1623" s="14" t="str">
        <f t="shared" si="1795"/>
        <v/>
      </c>
      <c r="AP1623" s="14" t="str">
        <f t="shared" si="1796"/>
        <v/>
      </c>
      <c r="AQ1623" s="14" t="str">
        <f t="shared" si="1797"/>
        <v/>
      </c>
      <c r="AR1623" s="14" t="str">
        <f t="shared" si="1798"/>
        <v/>
      </c>
    </row>
    <row r="1624" spans="1:44" x14ac:dyDescent="0.25">
      <c r="A1624">
        <v>1</v>
      </c>
      <c r="B1624" t="s">
        <v>28</v>
      </c>
      <c r="C1624">
        <v>392104</v>
      </c>
      <c r="D1624" s="40">
        <v>41393.375</v>
      </c>
      <c r="E1624" s="40">
        <v>41394.802083333299</v>
      </c>
      <c r="F1624" s="40">
        <v>41394.760416666701</v>
      </c>
      <c r="G1624" t="s">
        <v>29</v>
      </c>
      <c r="H1624">
        <v>60000012446971</v>
      </c>
      <c r="I1624" t="s">
        <v>3445</v>
      </c>
      <c r="J1624" t="s">
        <v>3446</v>
      </c>
      <c r="K1624" t="s">
        <v>32</v>
      </c>
      <c r="L1624">
        <v>6</v>
      </c>
      <c r="M1624" t="s">
        <v>33</v>
      </c>
      <c r="N1624">
        <v>60000015461254</v>
      </c>
      <c r="O1624">
        <v>60000016462717</v>
      </c>
      <c r="P1624">
        <v>141281000000837</v>
      </c>
      <c r="R1624" t="s">
        <v>34</v>
      </c>
      <c r="S1624" t="s">
        <v>35</v>
      </c>
      <c r="T1624" t="s">
        <v>36</v>
      </c>
      <c r="W1624" t="s">
        <v>37</v>
      </c>
      <c r="AC1624" t="s">
        <v>3439</v>
      </c>
      <c r="AD1624" t="s">
        <v>1446</v>
      </c>
      <c r="AE1624" s="14" t="str">
        <f t="shared" si="1834"/>
        <v>Conversamos mais sobre a JH. Ainda sem material de ciclo em função de minha mudança e NF endereço anterior.</v>
      </c>
      <c r="AF1624" s="14" t="str">
        <f t="shared" si="1844"/>
        <v>Conversamos mais sobre a JH. Ainda sem material de ciclo em função de minha mudança e NF endereço anterior.</v>
      </c>
      <c r="AG1624" s="14">
        <f t="shared" si="1845"/>
        <v>1</v>
      </c>
      <c r="AH1624" s="14">
        <f t="shared" ref="AH1624:AL1624" si="1859">IFERROR(FIND("#",$AF1624,AG1624+1),LEN($AF1624)+1)</f>
        <v>108</v>
      </c>
      <c r="AI1624" s="14">
        <f t="shared" si="1859"/>
        <v>108</v>
      </c>
      <c r="AJ1624" s="14">
        <f t="shared" si="1859"/>
        <v>108</v>
      </c>
      <c r="AK1624" s="14">
        <f t="shared" si="1859"/>
        <v>108</v>
      </c>
      <c r="AL1624" s="14">
        <f t="shared" si="1859"/>
        <v>108</v>
      </c>
      <c r="AM1624" s="14" t="str">
        <f t="shared" si="1793"/>
        <v>Conversamos mais sobre a JH. Ainda sem material de ciclo em função de minha mudança e NF endereço anterior.</v>
      </c>
      <c r="AN1624" s="14" t="str">
        <f t="shared" si="1794"/>
        <v/>
      </c>
      <c r="AO1624" s="14" t="str">
        <f t="shared" si="1795"/>
        <v/>
      </c>
      <c r="AP1624" s="14" t="str">
        <f t="shared" si="1796"/>
        <v/>
      </c>
      <c r="AQ1624" s="14" t="str">
        <f t="shared" si="1797"/>
        <v/>
      </c>
      <c r="AR1624" s="14" t="str">
        <f t="shared" si="1798"/>
        <v/>
      </c>
    </row>
    <row r="1625" spans="1:44" x14ac:dyDescent="0.25">
      <c r="A1625">
        <v>1</v>
      </c>
      <c r="B1625" t="s">
        <v>28</v>
      </c>
      <c r="C1625">
        <v>392104</v>
      </c>
      <c r="D1625" s="40">
        <v>41393.333333333299</v>
      </c>
      <c r="E1625" s="40">
        <v>41394.800694444399</v>
      </c>
      <c r="F1625" s="40">
        <v>41394.7590277778</v>
      </c>
      <c r="G1625" t="s">
        <v>29</v>
      </c>
      <c r="H1625">
        <v>60000012381659</v>
      </c>
      <c r="I1625" t="s">
        <v>3447</v>
      </c>
      <c r="J1625" t="s">
        <v>3448</v>
      </c>
      <c r="K1625" t="s">
        <v>32</v>
      </c>
      <c r="L1625">
        <v>6</v>
      </c>
      <c r="M1625" t="s">
        <v>33</v>
      </c>
      <c r="N1625">
        <v>60000015461254</v>
      </c>
      <c r="O1625">
        <v>60000016462717</v>
      </c>
      <c r="P1625">
        <v>141281000000831</v>
      </c>
      <c r="R1625" t="s">
        <v>34</v>
      </c>
      <c r="S1625" t="s">
        <v>35</v>
      </c>
      <c r="T1625" t="s">
        <v>36</v>
      </c>
      <c r="W1625" t="s">
        <v>37</v>
      </c>
      <c r="AC1625" t="s">
        <v>3439</v>
      </c>
      <c r="AD1625" t="s">
        <v>1446</v>
      </c>
      <c r="AE1625" s="14" t="str">
        <f t="shared" si="1834"/>
        <v>Conversamos mais sobre a JH. Ainda sem material de ciclo em função de minha mudança e NF endereço anterior.</v>
      </c>
      <c r="AF1625" s="14" t="str">
        <f t="shared" si="1844"/>
        <v>Conversamos mais sobre a JH. Ainda sem material de ciclo em função de minha mudança e NF endereço anterior.</v>
      </c>
      <c r="AG1625" s="14">
        <f t="shared" si="1845"/>
        <v>1</v>
      </c>
      <c r="AH1625" s="14">
        <f t="shared" ref="AH1625:AL1625" si="1860">IFERROR(FIND("#",$AF1625,AG1625+1),LEN($AF1625)+1)</f>
        <v>108</v>
      </c>
      <c r="AI1625" s="14">
        <f t="shared" si="1860"/>
        <v>108</v>
      </c>
      <c r="AJ1625" s="14">
        <f t="shared" si="1860"/>
        <v>108</v>
      </c>
      <c r="AK1625" s="14">
        <f t="shared" si="1860"/>
        <v>108</v>
      </c>
      <c r="AL1625" s="14">
        <f t="shared" si="1860"/>
        <v>108</v>
      </c>
      <c r="AM1625" s="14" t="str">
        <f t="shared" si="1793"/>
        <v>Conversamos mais sobre a JH. Ainda sem material de ciclo em função de minha mudança e NF endereço anterior.</v>
      </c>
      <c r="AN1625" s="14" t="str">
        <f t="shared" si="1794"/>
        <v/>
      </c>
      <c r="AO1625" s="14" t="str">
        <f t="shared" si="1795"/>
        <v/>
      </c>
      <c r="AP1625" s="14" t="str">
        <f t="shared" si="1796"/>
        <v/>
      </c>
      <c r="AQ1625" s="14" t="str">
        <f t="shared" si="1797"/>
        <v/>
      </c>
      <c r="AR1625" s="14" t="str">
        <f t="shared" si="1798"/>
        <v/>
      </c>
    </row>
    <row r="1626" spans="1:44" x14ac:dyDescent="0.25">
      <c r="A1626">
        <v>1</v>
      </c>
      <c r="B1626" t="s">
        <v>28</v>
      </c>
      <c r="C1626">
        <v>392104</v>
      </c>
      <c r="D1626" s="40">
        <v>41393.3125</v>
      </c>
      <c r="E1626" s="40">
        <v>41394.797916666699</v>
      </c>
      <c r="F1626" s="40">
        <v>41394.756249999999</v>
      </c>
      <c r="G1626" t="s">
        <v>29</v>
      </c>
      <c r="H1626">
        <v>60000012308675</v>
      </c>
      <c r="I1626" t="s">
        <v>928</v>
      </c>
      <c r="J1626" t="s">
        <v>929</v>
      </c>
      <c r="K1626" t="s">
        <v>32</v>
      </c>
      <c r="L1626">
        <v>6</v>
      </c>
      <c r="M1626" t="s">
        <v>33</v>
      </c>
      <c r="N1626">
        <v>60000015461254</v>
      </c>
      <c r="O1626">
        <v>60000016462717</v>
      </c>
      <c r="P1626">
        <v>141281000000823</v>
      </c>
      <c r="R1626" t="s">
        <v>34</v>
      </c>
      <c r="S1626" t="s">
        <v>35</v>
      </c>
      <c r="T1626" t="s">
        <v>36</v>
      </c>
      <c r="W1626" t="s">
        <v>37</v>
      </c>
      <c r="AC1626" t="s">
        <v>3439</v>
      </c>
      <c r="AD1626" t="s">
        <v>1446</v>
      </c>
      <c r="AE1626" s="14" t="str">
        <f t="shared" si="1834"/>
        <v>Conversamos mais sobre a JH. Ainda sem material de ciclo em função de minha mudança e NF endereço anterior.</v>
      </c>
      <c r="AF1626" s="14" t="str">
        <f t="shared" si="1844"/>
        <v>Conversamos mais sobre a JH. Ainda sem material de ciclo em função de minha mudança e NF endereço anterior.</v>
      </c>
      <c r="AG1626" s="14">
        <f t="shared" si="1845"/>
        <v>1</v>
      </c>
      <c r="AH1626" s="14">
        <f t="shared" ref="AH1626:AL1626" si="1861">IFERROR(FIND("#",$AF1626,AG1626+1),LEN($AF1626)+1)</f>
        <v>108</v>
      </c>
      <c r="AI1626" s="14">
        <f t="shared" si="1861"/>
        <v>108</v>
      </c>
      <c r="AJ1626" s="14">
        <f t="shared" si="1861"/>
        <v>108</v>
      </c>
      <c r="AK1626" s="14">
        <f t="shared" si="1861"/>
        <v>108</v>
      </c>
      <c r="AL1626" s="14">
        <f t="shared" si="1861"/>
        <v>108</v>
      </c>
      <c r="AM1626" s="14" t="str">
        <f t="shared" si="1793"/>
        <v>Conversamos mais sobre a JH. Ainda sem material de ciclo em função de minha mudança e NF endereço anterior.</v>
      </c>
      <c r="AN1626" s="14" t="str">
        <f t="shared" si="1794"/>
        <v/>
      </c>
      <c r="AO1626" s="14" t="str">
        <f t="shared" si="1795"/>
        <v/>
      </c>
      <c r="AP1626" s="14" t="str">
        <f t="shared" si="1796"/>
        <v/>
      </c>
      <c r="AQ1626" s="14" t="str">
        <f t="shared" si="1797"/>
        <v/>
      </c>
      <c r="AR1626" s="14" t="str">
        <f t="shared" si="1798"/>
        <v/>
      </c>
    </row>
    <row r="1627" spans="1:44" x14ac:dyDescent="0.25">
      <c r="A1627">
        <v>1</v>
      </c>
      <c r="B1627" t="s">
        <v>28</v>
      </c>
      <c r="C1627">
        <v>392104</v>
      </c>
      <c r="D1627" s="40">
        <v>41390.5</v>
      </c>
      <c r="E1627" s="40">
        <v>41390.820138888899</v>
      </c>
      <c r="F1627" s="40">
        <v>41390.778472222199</v>
      </c>
      <c r="G1627" t="s">
        <v>29</v>
      </c>
      <c r="H1627">
        <v>60000012524979</v>
      </c>
      <c r="I1627" t="s">
        <v>3449</v>
      </c>
      <c r="J1627" t="s">
        <v>3450</v>
      </c>
      <c r="K1627" t="s">
        <v>32</v>
      </c>
      <c r="L1627">
        <v>4</v>
      </c>
      <c r="M1627" t="s">
        <v>33</v>
      </c>
      <c r="N1627">
        <v>60000015461254</v>
      </c>
      <c r="O1627">
        <v>60000016462717</v>
      </c>
      <c r="P1627">
        <v>141281000000724</v>
      </c>
      <c r="R1627" t="s">
        <v>34</v>
      </c>
      <c r="S1627" t="s">
        <v>35</v>
      </c>
      <c r="T1627" t="s">
        <v>36</v>
      </c>
      <c r="W1627" t="s">
        <v>37</v>
      </c>
      <c r="AC1627" t="s">
        <v>3451</v>
      </c>
      <c r="AD1627" t="s">
        <v>1481</v>
      </c>
      <c r="AE1627" s="14" t="str">
        <f t="shared" si="1834"/>
        <v>Confirmou presença no ATHUS. Gostou da programaçao e sinalizou sobre eventos da SESES.Ficamos de conversar mais sobre o assunto no evento.</v>
      </c>
      <c r="AF1627" s="14" t="str">
        <f t="shared" si="1844"/>
        <v>Confirmou presença no ATHUS. Gostou da programaçao e sinalizou sobre eventos da SESES.Ficamos de conversar mais sobre o assunto no evento.</v>
      </c>
      <c r="AG1627" s="14">
        <f t="shared" si="1845"/>
        <v>1</v>
      </c>
      <c r="AH1627" s="14">
        <f t="shared" ref="AH1627:AL1627" si="1862">IFERROR(FIND("#",$AF1627,AG1627+1),LEN($AF1627)+1)</f>
        <v>139</v>
      </c>
      <c r="AI1627" s="14">
        <f t="shared" si="1862"/>
        <v>139</v>
      </c>
      <c r="AJ1627" s="14">
        <f t="shared" si="1862"/>
        <v>139</v>
      </c>
      <c r="AK1627" s="14">
        <f t="shared" si="1862"/>
        <v>139</v>
      </c>
      <c r="AL1627" s="14">
        <f t="shared" si="1862"/>
        <v>139</v>
      </c>
      <c r="AM1627" s="14" t="str">
        <f t="shared" si="1793"/>
        <v>Confirmou presença no ATHUS. Gostou da programaçao e sinalizou sobre eventos da SESES.Ficamos de conversar mais sobre o assunto no evento.</v>
      </c>
      <c r="AN1627" s="14" t="str">
        <f t="shared" si="1794"/>
        <v/>
      </c>
      <c r="AO1627" s="14" t="str">
        <f t="shared" si="1795"/>
        <v/>
      </c>
      <c r="AP1627" s="14" t="str">
        <f t="shared" si="1796"/>
        <v/>
      </c>
      <c r="AQ1627" s="14" t="str">
        <f t="shared" si="1797"/>
        <v/>
      </c>
      <c r="AR1627" s="14" t="str">
        <f t="shared" si="1798"/>
        <v/>
      </c>
    </row>
    <row r="1628" spans="1:44" x14ac:dyDescent="0.25">
      <c r="A1628">
        <v>1</v>
      </c>
      <c r="B1628" t="s">
        <v>28</v>
      </c>
      <c r="C1628">
        <v>392104</v>
      </c>
      <c r="D1628" s="40">
        <v>41390.458333333299</v>
      </c>
      <c r="E1628" s="40">
        <v>41390.8256944444</v>
      </c>
      <c r="F1628" s="40">
        <v>41390.784027777801</v>
      </c>
      <c r="G1628" t="s">
        <v>29</v>
      </c>
      <c r="H1628">
        <v>60000012363803</v>
      </c>
      <c r="I1628" t="s">
        <v>3452</v>
      </c>
      <c r="J1628" t="s">
        <v>3453</v>
      </c>
      <c r="K1628" t="s">
        <v>32</v>
      </c>
      <c r="L1628">
        <v>4</v>
      </c>
      <c r="M1628" t="s">
        <v>33</v>
      </c>
      <c r="N1628">
        <v>60000015461254</v>
      </c>
      <c r="O1628">
        <v>60000016462717</v>
      </c>
      <c r="P1628">
        <v>141281000000738</v>
      </c>
      <c r="R1628" t="s">
        <v>34</v>
      </c>
      <c r="S1628" t="s">
        <v>35</v>
      </c>
      <c r="T1628" t="s">
        <v>36</v>
      </c>
      <c r="W1628" t="s">
        <v>37</v>
      </c>
      <c r="AC1628" t="s">
        <v>3454</v>
      </c>
      <c r="AD1628" t="s">
        <v>1481</v>
      </c>
      <c r="AE1628" s="14" t="str">
        <f t="shared" si="1834"/>
        <v>Conversamos rapidamente pois estava com viagem marcada para Alemanha. Retorna na próxima quinta. Solicitou, deixar a programação com a Neia (secretaria CCIH/HUCAM).</v>
      </c>
      <c r="AF1628" s="14" t="str">
        <f t="shared" si="1844"/>
        <v>Conversamos rapidamente pois estava com viagem marcada para Alemanha. Retorna na próxima quinta. Solicitou, deixar a programação com a Neia (secretaria CCIH/HUCAM).</v>
      </c>
      <c r="AG1628" s="14">
        <f t="shared" si="1845"/>
        <v>1</v>
      </c>
      <c r="AH1628" s="14">
        <f t="shared" ref="AH1628:AL1628" si="1863">IFERROR(FIND("#",$AF1628,AG1628+1),LEN($AF1628)+1)</f>
        <v>165</v>
      </c>
      <c r="AI1628" s="14">
        <f t="shared" si="1863"/>
        <v>165</v>
      </c>
      <c r="AJ1628" s="14">
        <f t="shared" si="1863"/>
        <v>165</v>
      </c>
      <c r="AK1628" s="14">
        <f t="shared" si="1863"/>
        <v>165</v>
      </c>
      <c r="AL1628" s="14">
        <f t="shared" si="1863"/>
        <v>165</v>
      </c>
      <c r="AM1628" s="14" t="str">
        <f t="shared" si="1793"/>
        <v>Conversamos rapidamente pois estava com viagem marcada para Alemanha. Retorna na próxima quinta. Solicitou, deixar a programação com a Neia (secretaria CCIH/HUCAM).</v>
      </c>
      <c r="AN1628" s="14" t="str">
        <f t="shared" si="1794"/>
        <v/>
      </c>
      <c r="AO1628" s="14" t="str">
        <f t="shared" si="1795"/>
        <v/>
      </c>
      <c r="AP1628" s="14" t="str">
        <f t="shared" si="1796"/>
        <v/>
      </c>
      <c r="AQ1628" s="14" t="str">
        <f t="shared" si="1797"/>
        <v/>
      </c>
      <c r="AR1628" s="14" t="str">
        <f t="shared" si="1798"/>
        <v/>
      </c>
    </row>
    <row r="1629" spans="1:44" x14ac:dyDescent="0.25">
      <c r="A1629">
        <v>1</v>
      </c>
      <c r="B1629" t="s">
        <v>28</v>
      </c>
      <c r="C1629">
        <v>392104</v>
      </c>
      <c r="D1629" s="40">
        <v>41390.4375</v>
      </c>
      <c r="E1629" s="40">
        <v>41390.865277777797</v>
      </c>
      <c r="F1629" s="40">
        <v>41390.823611111096</v>
      </c>
      <c r="G1629" t="s">
        <v>29</v>
      </c>
      <c r="H1629">
        <v>60000012332167</v>
      </c>
      <c r="I1629" t="s">
        <v>3455</v>
      </c>
      <c r="J1629" t="s">
        <v>3456</v>
      </c>
      <c r="K1629" t="s">
        <v>32</v>
      </c>
      <c r="L1629">
        <v>4</v>
      </c>
      <c r="M1629" t="s">
        <v>33</v>
      </c>
      <c r="N1629">
        <v>60000015461254</v>
      </c>
      <c r="O1629">
        <v>60000016462717</v>
      </c>
      <c r="P1629">
        <v>141281000000752</v>
      </c>
      <c r="R1629" t="s">
        <v>34</v>
      </c>
      <c r="S1629" t="s">
        <v>35</v>
      </c>
      <c r="T1629" t="s">
        <v>36</v>
      </c>
      <c r="W1629" t="s">
        <v>37</v>
      </c>
      <c r="AC1629" t="s">
        <v>3457</v>
      </c>
      <c r="AD1629" t="s">
        <v>1481</v>
      </c>
      <c r="AE1629" s="14" t="str">
        <f t="shared" si="1834"/>
        <v>#MP Conversamos sobre perfil dos pacientes, a  sensibilidade dos HSH ao Kaletra e outros arv`s. Comentou que Kaletra apresenta a mesma vantagem (coformulação) para os demais grupos.</v>
      </c>
      <c r="AF1629" s="14" t="str">
        <f t="shared" si="1844"/>
        <v>#MP Conversamos sobre perfil dos pacientes, a  sensibilidade dos HSH ao Kaletra e outros arv`s. Comentou que Kaletra apresenta a mesma vantagem (coformulação) para os demais grupos.</v>
      </c>
      <c r="AG1629" s="14">
        <f t="shared" si="1845"/>
        <v>1</v>
      </c>
      <c r="AH1629" s="14">
        <f t="shared" ref="AH1629:AL1629" si="1864">IFERROR(FIND("#",$AF1629,AG1629+1),LEN($AF1629)+1)</f>
        <v>182</v>
      </c>
      <c r="AI1629" s="14">
        <f t="shared" si="1864"/>
        <v>182</v>
      </c>
      <c r="AJ1629" s="14">
        <f t="shared" si="1864"/>
        <v>182</v>
      </c>
      <c r="AK1629" s="14">
        <f t="shared" si="1864"/>
        <v>182</v>
      </c>
      <c r="AL1629" s="14">
        <f t="shared" si="1864"/>
        <v>182</v>
      </c>
      <c r="AM1629" s="14" t="str">
        <f t="shared" si="1793"/>
        <v>#MP Conversamos sobre perfil dos pacientes, a  sensibilidade dos HSH ao Kaletra e outros arv`s. Comentou que Kaletra apresenta a mesma vantagem (coformulação) para os demais grupos.</v>
      </c>
      <c r="AN1629" s="14" t="str">
        <f t="shared" si="1794"/>
        <v/>
      </c>
      <c r="AO1629" s="14" t="str">
        <f t="shared" si="1795"/>
        <v/>
      </c>
      <c r="AP1629" s="14" t="str">
        <f t="shared" si="1796"/>
        <v/>
      </c>
      <c r="AQ1629" s="14" t="str">
        <f t="shared" si="1797"/>
        <v/>
      </c>
      <c r="AR1629" s="14" t="str">
        <f t="shared" si="1798"/>
        <v/>
      </c>
    </row>
    <row r="1630" spans="1:44" x14ac:dyDescent="0.25">
      <c r="A1630">
        <v>1</v>
      </c>
      <c r="B1630" t="s">
        <v>28</v>
      </c>
      <c r="C1630">
        <v>392104</v>
      </c>
      <c r="D1630" s="40">
        <v>41390.416666666701</v>
      </c>
      <c r="E1630" s="40">
        <v>41390.822916666701</v>
      </c>
      <c r="F1630" s="40">
        <v>41390.78125</v>
      </c>
      <c r="G1630" t="s">
        <v>29</v>
      </c>
      <c r="H1630">
        <v>60000012479327</v>
      </c>
      <c r="I1630" t="s">
        <v>3458</v>
      </c>
      <c r="J1630" t="s">
        <v>3459</v>
      </c>
      <c r="K1630" t="s">
        <v>32</v>
      </c>
      <c r="L1630">
        <v>4</v>
      </c>
      <c r="M1630" t="s">
        <v>33</v>
      </c>
      <c r="N1630">
        <v>60000015461254</v>
      </c>
      <c r="O1630">
        <v>60000016462717</v>
      </c>
      <c r="P1630">
        <v>141281000000731</v>
      </c>
      <c r="R1630" t="s">
        <v>34</v>
      </c>
      <c r="S1630" t="s">
        <v>35</v>
      </c>
      <c r="T1630" t="s">
        <v>36</v>
      </c>
      <c r="W1630" t="s">
        <v>37</v>
      </c>
      <c r="AC1630" t="s">
        <v>3460</v>
      </c>
      <c r="AD1630" t="s">
        <v>1481</v>
      </c>
      <c r="AE1630" s="14" t="str">
        <f t="shared" si="1834"/>
        <v>Lamentou mais uma vez por não poder participar do ATHUS (estará na Alemanha). Conversamos sobre os temas e ficamos de discutir sobre os mesmos em seu retorno.</v>
      </c>
      <c r="AF1630" s="14" t="str">
        <f t="shared" si="1844"/>
        <v>Lamentou mais uma vez por não poder participar do ATHUS (estará na Alemanha). Conversamos sobre os temas e ficamos de discutir sobre os mesmos em seu retorno.</v>
      </c>
      <c r="AG1630" s="14">
        <f t="shared" si="1845"/>
        <v>1</v>
      </c>
      <c r="AH1630" s="14">
        <f t="shared" ref="AH1630:AL1630" si="1865">IFERROR(FIND("#",$AF1630,AG1630+1),LEN($AF1630)+1)</f>
        <v>159</v>
      </c>
      <c r="AI1630" s="14">
        <f t="shared" si="1865"/>
        <v>159</v>
      </c>
      <c r="AJ1630" s="14">
        <f t="shared" si="1865"/>
        <v>159</v>
      </c>
      <c r="AK1630" s="14">
        <f t="shared" si="1865"/>
        <v>159</v>
      </c>
      <c r="AL1630" s="14">
        <f t="shared" si="1865"/>
        <v>159</v>
      </c>
      <c r="AM1630" s="14" t="str">
        <f t="shared" ref="AM1630:AM1673" si="1866">MID($AF1630,AG1630,IF(AG1630=1,AH1630,(AH1630-AG1630)))</f>
        <v>Lamentou mais uma vez por não poder participar do ATHUS (estará na Alemanha). Conversamos sobre os temas e ficamos de discutir sobre os mesmos em seu retorno.</v>
      </c>
      <c r="AN1630" s="14" t="str">
        <f t="shared" ref="AN1630:AN1673" si="1867">IF(AH1630=AI1630,"",MID($AF1630,AH1630,AI1630-AH1630))</f>
        <v/>
      </c>
      <c r="AO1630" s="14" t="str">
        <f t="shared" ref="AO1630:AO1673" si="1868">IF(AI1630=AJ1630,"",MID($AF1630,AI1630,AJ1630-AI1630))</f>
        <v/>
      </c>
      <c r="AP1630" s="14" t="str">
        <f t="shared" ref="AP1630:AP1673" si="1869">IF(AJ1630=AK1630,"",MID($AF1630,AJ1630,AK1630-AJ1630))</f>
        <v/>
      </c>
      <c r="AQ1630" s="14" t="str">
        <f t="shared" ref="AQ1630:AQ1673" si="1870">IF(AK1630=AL1630,"",MID($AF1630,AK1630,AL1630-AK1630))</f>
        <v/>
      </c>
      <c r="AR1630" s="14" t="str">
        <f t="shared" ref="AR1630:AR1673" si="1871">IF(AL1630=AK1630,"",MID($AF1630,AL1630,LEN(AF1630)-AL1630))</f>
        <v/>
      </c>
    </row>
    <row r="1631" spans="1:44" x14ac:dyDescent="0.25">
      <c r="A1631">
        <v>1</v>
      </c>
      <c r="B1631" t="s">
        <v>28</v>
      </c>
      <c r="C1631">
        <v>392104</v>
      </c>
      <c r="D1631" s="40">
        <v>41390.375</v>
      </c>
      <c r="E1631" s="40">
        <v>41390.817361111098</v>
      </c>
      <c r="F1631" s="40">
        <v>41390.775694444397</v>
      </c>
      <c r="G1631" t="s">
        <v>29</v>
      </c>
      <c r="H1631">
        <v>60000012582831</v>
      </c>
      <c r="I1631" t="s">
        <v>3461</v>
      </c>
      <c r="J1631" t="s">
        <v>3462</v>
      </c>
      <c r="K1631" t="s">
        <v>41</v>
      </c>
      <c r="L1631">
        <v>3</v>
      </c>
      <c r="M1631" t="s">
        <v>33</v>
      </c>
      <c r="N1631">
        <v>60000015461254</v>
      </c>
      <c r="O1631">
        <v>60000016462717</v>
      </c>
      <c r="P1631">
        <v>141281000000717</v>
      </c>
      <c r="R1631" t="s">
        <v>34</v>
      </c>
      <c r="S1631" t="s">
        <v>35</v>
      </c>
      <c r="T1631" t="s">
        <v>36</v>
      </c>
      <c r="W1631" t="s">
        <v>37</v>
      </c>
      <c r="AC1631" t="s">
        <v>3463</v>
      </c>
      <c r="AD1631" t="s">
        <v>1481</v>
      </c>
      <c r="AE1631" s="14" t="str">
        <f t="shared" si="1834"/>
        <v>Comentou saída da HUCAM. Conversamos mais sobre as novas recomendações do consenso. Ao final do contato falamos sobre comorbidades.</v>
      </c>
      <c r="AF1631" s="14" t="str">
        <f t="shared" si="1844"/>
        <v>Comentou saída da HUCAM. Conversamos mais sobre as novas recomendações do consenso. Ao final do contato falamos sobre comorbidades.</v>
      </c>
      <c r="AG1631" s="14">
        <f t="shared" si="1845"/>
        <v>1</v>
      </c>
      <c r="AH1631" s="14">
        <f t="shared" ref="AH1631:AL1631" si="1872">IFERROR(FIND("#",$AF1631,AG1631+1),LEN($AF1631)+1)</f>
        <v>132</v>
      </c>
      <c r="AI1631" s="14">
        <f t="shared" si="1872"/>
        <v>132</v>
      </c>
      <c r="AJ1631" s="14">
        <f t="shared" si="1872"/>
        <v>132</v>
      </c>
      <c r="AK1631" s="14">
        <f t="shared" si="1872"/>
        <v>132</v>
      </c>
      <c r="AL1631" s="14">
        <f t="shared" si="1872"/>
        <v>132</v>
      </c>
      <c r="AM1631" s="14" t="str">
        <f t="shared" si="1866"/>
        <v>Comentou saída da HUCAM. Conversamos mais sobre as novas recomendações do consenso. Ao final do contato falamos sobre comorbidades.</v>
      </c>
      <c r="AN1631" s="14" t="str">
        <f t="shared" si="1867"/>
        <v/>
      </c>
      <c r="AO1631" s="14" t="str">
        <f t="shared" si="1868"/>
        <v/>
      </c>
      <c r="AP1631" s="14" t="str">
        <f t="shared" si="1869"/>
        <v/>
      </c>
      <c r="AQ1631" s="14" t="str">
        <f t="shared" si="1870"/>
        <v/>
      </c>
      <c r="AR1631" s="14" t="str">
        <f t="shared" si="1871"/>
        <v/>
      </c>
    </row>
    <row r="1632" spans="1:44" x14ac:dyDescent="0.25">
      <c r="A1632">
        <v>1</v>
      </c>
      <c r="B1632" t="s">
        <v>28</v>
      </c>
      <c r="C1632">
        <v>392104</v>
      </c>
      <c r="D1632" s="40">
        <v>41390.375</v>
      </c>
      <c r="E1632" s="40">
        <v>41390.817361111098</v>
      </c>
      <c r="F1632" s="40">
        <v>41390.775694444397</v>
      </c>
      <c r="G1632" t="s">
        <v>29</v>
      </c>
      <c r="H1632">
        <v>60000012582831</v>
      </c>
      <c r="I1632" t="s">
        <v>3461</v>
      </c>
      <c r="J1632" t="s">
        <v>3462</v>
      </c>
      <c r="K1632" t="s">
        <v>41</v>
      </c>
      <c r="L1632">
        <v>3</v>
      </c>
      <c r="M1632" t="s">
        <v>33</v>
      </c>
      <c r="N1632">
        <v>60000015461254</v>
      </c>
      <c r="O1632">
        <v>60000016462717</v>
      </c>
      <c r="P1632">
        <v>141281000000717</v>
      </c>
      <c r="R1632" t="s">
        <v>34</v>
      </c>
      <c r="S1632" t="s">
        <v>35</v>
      </c>
      <c r="T1632" t="s">
        <v>36</v>
      </c>
      <c r="W1632" t="s">
        <v>37</v>
      </c>
      <c r="AC1632" t="s">
        <v>3463</v>
      </c>
      <c r="AD1632" t="s">
        <v>1481</v>
      </c>
      <c r="AE1632" s="14" t="str">
        <f t="shared" si="1834"/>
        <v>Comentou saída da HUCAM. Conversamos mais sobre as novas recomendações do consenso. Ao final do contato falamos sobre comorbidades.</v>
      </c>
      <c r="AF1632" s="14" t="str">
        <f t="shared" si="1844"/>
        <v>Comentou saída da HUCAM. Conversamos mais sobre as novas recomendações do consenso. Ao final do contato falamos sobre comorbidades.</v>
      </c>
      <c r="AG1632" s="14">
        <f t="shared" si="1845"/>
        <v>1</v>
      </c>
      <c r="AH1632" s="14">
        <f t="shared" ref="AH1632:AL1632" si="1873">IFERROR(FIND("#",$AF1632,AG1632+1),LEN($AF1632)+1)</f>
        <v>132</v>
      </c>
      <c r="AI1632" s="14">
        <f t="shared" si="1873"/>
        <v>132</v>
      </c>
      <c r="AJ1632" s="14">
        <f t="shared" si="1873"/>
        <v>132</v>
      </c>
      <c r="AK1632" s="14">
        <f t="shared" si="1873"/>
        <v>132</v>
      </c>
      <c r="AL1632" s="14">
        <f t="shared" si="1873"/>
        <v>132</v>
      </c>
      <c r="AM1632" s="14" t="str">
        <f t="shared" si="1866"/>
        <v>Comentou saída da HUCAM. Conversamos mais sobre as novas recomendações do consenso. Ao final do contato falamos sobre comorbidades.</v>
      </c>
      <c r="AN1632" s="14" t="str">
        <f t="shared" si="1867"/>
        <v/>
      </c>
      <c r="AO1632" s="14" t="str">
        <f t="shared" si="1868"/>
        <v/>
      </c>
      <c r="AP1632" s="14" t="str">
        <f t="shared" si="1869"/>
        <v/>
      </c>
      <c r="AQ1632" s="14" t="str">
        <f t="shared" si="1870"/>
        <v/>
      </c>
      <c r="AR1632" s="14" t="str">
        <f t="shared" si="1871"/>
        <v/>
      </c>
    </row>
    <row r="1633" spans="1:44" x14ac:dyDescent="0.25">
      <c r="A1633">
        <v>1</v>
      </c>
      <c r="B1633" t="s">
        <v>28</v>
      </c>
      <c r="C1633">
        <v>392104</v>
      </c>
      <c r="D1633" s="40">
        <v>41390.333333333299</v>
      </c>
      <c r="E1633" s="40">
        <v>41390.815277777801</v>
      </c>
      <c r="F1633" s="40">
        <v>41390.773611111101</v>
      </c>
      <c r="G1633" t="s">
        <v>29</v>
      </c>
      <c r="H1633">
        <v>60000012285219</v>
      </c>
      <c r="I1633" t="s">
        <v>3464</v>
      </c>
      <c r="J1633" t="s">
        <v>3465</v>
      </c>
      <c r="K1633" t="s">
        <v>32</v>
      </c>
      <c r="L1633">
        <v>4</v>
      </c>
      <c r="M1633" t="s">
        <v>33</v>
      </c>
      <c r="N1633">
        <v>60000015461254</v>
      </c>
      <c r="O1633">
        <v>60000016462717</v>
      </c>
      <c r="P1633">
        <v>141281000000710</v>
      </c>
      <c r="R1633" t="s">
        <v>34</v>
      </c>
      <c r="S1633" t="s">
        <v>35</v>
      </c>
      <c r="T1633" t="s">
        <v>36</v>
      </c>
      <c r="W1633" t="s">
        <v>37</v>
      </c>
      <c r="AC1633" t="s">
        <v>3466</v>
      </c>
      <c r="AD1633" t="s">
        <v>1481</v>
      </c>
      <c r="AE1633" s="14" t="str">
        <f t="shared" si="1834"/>
        <v>Conversamos mais sobre as novas recomendações do consenso, reforçando sempre a adesão como principal ponto no tratamento da Aids. Ao final do contato falamos sobre comorbidades. Link aberto.</v>
      </c>
      <c r="AF1633" s="14" t="str">
        <f t="shared" si="1844"/>
        <v>Conversamos mais sobre as novas recomendações do consenso, reforçando sempre a adesão como principal ponto no tratamento da Aids. Ao final do contato falamos sobre comorbidades. Link aberto.</v>
      </c>
      <c r="AG1633" s="14">
        <f t="shared" si="1845"/>
        <v>1</v>
      </c>
      <c r="AH1633" s="14">
        <f t="shared" ref="AH1633:AL1633" si="1874">IFERROR(FIND("#",$AF1633,AG1633+1),LEN($AF1633)+1)</f>
        <v>191</v>
      </c>
      <c r="AI1633" s="14">
        <f t="shared" si="1874"/>
        <v>191</v>
      </c>
      <c r="AJ1633" s="14">
        <f t="shared" si="1874"/>
        <v>191</v>
      </c>
      <c r="AK1633" s="14">
        <f t="shared" si="1874"/>
        <v>191</v>
      </c>
      <c r="AL1633" s="14">
        <f t="shared" si="1874"/>
        <v>191</v>
      </c>
      <c r="AM1633" s="14" t="str">
        <f t="shared" si="1866"/>
        <v>Conversamos mais sobre as novas recomendações do consenso, reforçando sempre a adesão como principal ponto no tratamento da Aids. Ao final do contato falamos sobre comorbidades. Link aberto.</v>
      </c>
      <c r="AN1633" s="14" t="str">
        <f t="shared" si="1867"/>
        <v/>
      </c>
      <c r="AO1633" s="14" t="str">
        <f t="shared" si="1868"/>
        <v/>
      </c>
      <c r="AP1633" s="14" t="str">
        <f t="shared" si="1869"/>
        <v/>
      </c>
      <c r="AQ1633" s="14" t="str">
        <f t="shared" si="1870"/>
        <v/>
      </c>
      <c r="AR1633" s="14" t="str">
        <f t="shared" si="1871"/>
        <v/>
      </c>
    </row>
    <row r="1634" spans="1:44" x14ac:dyDescent="0.25">
      <c r="A1634">
        <v>1</v>
      </c>
      <c r="B1634" t="s">
        <v>28</v>
      </c>
      <c r="C1634">
        <v>392104</v>
      </c>
      <c r="D1634" s="40">
        <v>41389.666666666701</v>
      </c>
      <c r="E1634" s="40">
        <v>41389.7409722222</v>
      </c>
      <c r="F1634" s="40">
        <v>41389.704166666699</v>
      </c>
      <c r="G1634" t="s">
        <v>29</v>
      </c>
      <c r="H1634">
        <v>60000012561535</v>
      </c>
      <c r="I1634" t="s">
        <v>3467</v>
      </c>
      <c r="J1634" t="s">
        <v>3468</v>
      </c>
      <c r="K1634" t="s">
        <v>32</v>
      </c>
      <c r="L1634">
        <v>4</v>
      </c>
      <c r="M1634" t="s">
        <v>33</v>
      </c>
      <c r="N1634">
        <v>60000015461254</v>
      </c>
      <c r="O1634">
        <v>60000016462717</v>
      </c>
      <c r="P1634">
        <v>140219000000308</v>
      </c>
      <c r="R1634" t="s">
        <v>34</v>
      </c>
      <c r="S1634" t="s">
        <v>35</v>
      </c>
      <c r="T1634" t="s">
        <v>36</v>
      </c>
      <c r="W1634" t="s">
        <v>37</v>
      </c>
      <c r="AC1634" t="s">
        <v>3469</v>
      </c>
      <c r="AD1634" t="s">
        <v>1481</v>
      </c>
      <c r="AE1634" s="14" t="str">
        <f t="shared" si="1834"/>
        <v>Conversamos sobre o ATHUS. Mp#Elogiou programação e destacou ter assistido uma apresentação do Dr Lauro exatamente com o tema de sua palestra.</v>
      </c>
      <c r="AF1634" s="14" t="str">
        <f t="shared" si="1844"/>
        <v>Conversamos sobre o ATHUS. Mp#Elogiou programação e destacou ter assistido uma apresentação do Dr Lauro exatamente com o tema de sua palestra.</v>
      </c>
      <c r="AG1634" s="14">
        <f t="shared" si="1845"/>
        <v>30</v>
      </c>
      <c r="AH1634" s="14">
        <f t="shared" ref="AH1634:AL1634" si="1875">IFERROR(FIND("#",$AF1634,AG1634+1),LEN($AF1634)+1)</f>
        <v>143</v>
      </c>
      <c r="AI1634" s="14">
        <f t="shared" si="1875"/>
        <v>143</v>
      </c>
      <c r="AJ1634" s="14">
        <f t="shared" si="1875"/>
        <v>143</v>
      </c>
      <c r="AK1634" s="14">
        <f t="shared" si="1875"/>
        <v>143</v>
      </c>
      <c r="AL1634" s="14">
        <f t="shared" si="1875"/>
        <v>143</v>
      </c>
      <c r="AM1634" s="14" t="str">
        <f t="shared" si="1866"/>
        <v>#Elogiou programação e destacou ter assistido uma apresentação do Dr Lauro exatamente com o tema de sua palestra.</v>
      </c>
      <c r="AN1634" s="14" t="str">
        <f t="shared" si="1867"/>
        <v/>
      </c>
      <c r="AO1634" s="14" t="str">
        <f t="shared" si="1868"/>
        <v/>
      </c>
      <c r="AP1634" s="14" t="str">
        <f t="shared" si="1869"/>
        <v/>
      </c>
      <c r="AQ1634" s="14" t="str">
        <f t="shared" si="1870"/>
        <v/>
      </c>
      <c r="AR1634" s="14" t="str">
        <f t="shared" si="1871"/>
        <v/>
      </c>
    </row>
    <row r="1635" spans="1:44" x14ac:dyDescent="0.25">
      <c r="A1635">
        <v>1</v>
      </c>
      <c r="B1635" t="s">
        <v>28</v>
      </c>
      <c r="C1635">
        <v>392104</v>
      </c>
      <c r="D1635" s="40">
        <v>41389.583333333299</v>
      </c>
      <c r="E1635" s="40">
        <v>41389.585416666698</v>
      </c>
      <c r="F1635" s="40">
        <v>41389.5444444444</v>
      </c>
      <c r="G1635" t="s">
        <v>29</v>
      </c>
      <c r="H1635">
        <v>60000017151146</v>
      </c>
      <c r="I1635" t="s">
        <v>3470</v>
      </c>
      <c r="J1635" t="s">
        <v>3471</v>
      </c>
      <c r="K1635" t="s">
        <v>41</v>
      </c>
      <c r="L1635">
        <v>4</v>
      </c>
      <c r="M1635" t="s">
        <v>33</v>
      </c>
      <c r="N1635">
        <v>60000015461254</v>
      </c>
      <c r="O1635">
        <v>60000016462717</v>
      </c>
      <c r="P1635">
        <v>140219000000294</v>
      </c>
      <c r="R1635" t="s">
        <v>34</v>
      </c>
      <c r="S1635" t="s">
        <v>35</v>
      </c>
      <c r="T1635" t="s">
        <v>36</v>
      </c>
      <c r="W1635" t="s">
        <v>37</v>
      </c>
      <c r="AC1635" t="s">
        <v>3472</v>
      </c>
      <c r="AD1635" t="s">
        <v>1481</v>
      </c>
      <c r="AE1635" s="14" t="str">
        <f t="shared" si="1834"/>
        <v>Conversamos sobre sua perspectiva em relação ao ATHUS. MP#elogiou temas, reforçando a importância de segmentar o perfil do paciente e atentar para doenças silenciosas.</v>
      </c>
      <c r="AF1635" s="14" t="str">
        <f t="shared" si="1844"/>
        <v>Conversamos sobre sua perspectiva em relação ao ATHUS. MP#elogiou temas, reforçando a importância de segmentar o perfil do paciente e atentar para doenças silenciosas.</v>
      </c>
      <c r="AG1635" s="14">
        <f t="shared" si="1845"/>
        <v>58</v>
      </c>
      <c r="AH1635" s="14">
        <f t="shared" ref="AH1635:AL1635" si="1876">IFERROR(FIND("#",$AF1635,AG1635+1),LEN($AF1635)+1)</f>
        <v>168</v>
      </c>
      <c r="AI1635" s="14">
        <f t="shared" si="1876"/>
        <v>168</v>
      </c>
      <c r="AJ1635" s="14">
        <f t="shared" si="1876"/>
        <v>168</v>
      </c>
      <c r="AK1635" s="14">
        <f t="shared" si="1876"/>
        <v>168</v>
      </c>
      <c r="AL1635" s="14">
        <f t="shared" si="1876"/>
        <v>168</v>
      </c>
      <c r="AM1635" s="14" t="str">
        <f t="shared" si="1866"/>
        <v>#elogiou temas, reforçando a importância de segmentar o perfil do paciente e atentar para doenças silenciosas.</v>
      </c>
      <c r="AN1635" s="14" t="str">
        <f t="shared" si="1867"/>
        <v/>
      </c>
      <c r="AO1635" s="14" t="str">
        <f t="shared" si="1868"/>
        <v/>
      </c>
      <c r="AP1635" s="14" t="str">
        <f t="shared" si="1869"/>
        <v/>
      </c>
      <c r="AQ1635" s="14" t="str">
        <f t="shared" si="1870"/>
        <v/>
      </c>
      <c r="AR1635" s="14" t="str">
        <f t="shared" si="1871"/>
        <v/>
      </c>
    </row>
    <row r="1636" spans="1:44" x14ac:dyDescent="0.25">
      <c r="A1636">
        <v>1</v>
      </c>
      <c r="B1636" t="s">
        <v>28</v>
      </c>
      <c r="C1636">
        <v>392104</v>
      </c>
      <c r="D1636" s="40">
        <v>41389.541666666701</v>
      </c>
      <c r="E1636" s="40">
        <v>41389.582638888904</v>
      </c>
      <c r="F1636" s="40">
        <v>41389.5444444444</v>
      </c>
      <c r="G1636" t="s">
        <v>29</v>
      </c>
      <c r="H1636">
        <v>60000012326227</v>
      </c>
      <c r="I1636" t="s">
        <v>3473</v>
      </c>
      <c r="J1636" t="s">
        <v>3474</v>
      </c>
      <c r="K1636" t="s">
        <v>41</v>
      </c>
      <c r="L1636">
        <v>4</v>
      </c>
      <c r="M1636" t="s">
        <v>33</v>
      </c>
      <c r="N1636">
        <v>60000015461254</v>
      </c>
      <c r="O1636">
        <v>60000016462717</v>
      </c>
      <c r="P1636">
        <v>140219000000287</v>
      </c>
      <c r="R1636" t="s">
        <v>34</v>
      </c>
      <c r="S1636" t="s">
        <v>35</v>
      </c>
      <c r="T1636" t="s">
        <v>36</v>
      </c>
      <c r="W1636" t="s">
        <v>37</v>
      </c>
      <c r="AC1636" t="s">
        <v>3475</v>
      </c>
      <c r="AD1636" t="s">
        <v>1481</v>
      </c>
      <c r="AE1636" s="14" t="str">
        <f t="shared" si="1834"/>
        <v>Conversamos sobre ATHUS e perspectivos temas, em especial, doenças silenciosas.</v>
      </c>
      <c r="AF1636" s="14" t="str">
        <f t="shared" si="1844"/>
        <v>Conversamos sobre ATHUS e perspectivos temas, em especial, doenças silenciosas.</v>
      </c>
      <c r="AG1636" s="14">
        <f t="shared" si="1845"/>
        <v>1</v>
      </c>
      <c r="AH1636" s="14">
        <f t="shared" ref="AH1636:AL1636" si="1877">IFERROR(FIND("#",$AF1636,AG1636+1),LEN($AF1636)+1)</f>
        <v>80</v>
      </c>
      <c r="AI1636" s="14">
        <f t="shared" si="1877"/>
        <v>80</v>
      </c>
      <c r="AJ1636" s="14">
        <f t="shared" si="1877"/>
        <v>80</v>
      </c>
      <c r="AK1636" s="14">
        <f t="shared" si="1877"/>
        <v>80</v>
      </c>
      <c r="AL1636" s="14">
        <f t="shared" si="1877"/>
        <v>80</v>
      </c>
      <c r="AM1636" s="14" t="str">
        <f t="shared" si="1866"/>
        <v>Conversamos sobre ATHUS e perspectivos temas, em especial, doenças silenciosas.</v>
      </c>
      <c r="AN1636" s="14" t="str">
        <f t="shared" si="1867"/>
        <v/>
      </c>
      <c r="AO1636" s="14" t="str">
        <f t="shared" si="1868"/>
        <v/>
      </c>
      <c r="AP1636" s="14" t="str">
        <f t="shared" si="1869"/>
        <v/>
      </c>
      <c r="AQ1636" s="14" t="str">
        <f t="shared" si="1870"/>
        <v/>
      </c>
      <c r="AR1636" s="14" t="str">
        <f t="shared" si="1871"/>
        <v/>
      </c>
    </row>
    <row r="1637" spans="1:44" x14ac:dyDescent="0.25">
      <c r="A1637">
        <v>1</v>
      </c>
      <c r="B1637" t="s">
        <v>28</v>
      </c>
      <c r="C1637">
        <v>392104</v>
      </c>
      <c r="D1637" s="40">
        <v>41389.416666666701</v>
      </c>
      <c r="E1637" s="40">
        <v>41389.744444444397</v>
      </c>
      <c r="F1637" s="40">
        <v>41389.704166666699</v>
      </c>
      <c r="G1637" t="s">
        <v>29</v>
      </c>
      <c r="H1637">
        <v>60000012294955</v>
      </c>
      <c r="I1637" t="s">
        <v>3476</v>
      </c>
      <c r="J1637" t="s">
        <v>3477</v>
      </c>
      <c r="K1637" t="s">
        <v>32</v>
      </c>
      <c r="L1637">
        <v>4</v>
      </c>
      <c r="M1637" t="s">
        <v>33</v>
      </c>
      <c r="N1637">
        <v>60000015461254</v>
      </c>
      <c r="O1637">
        <v>60000016462717</v>
      </c>
      <c r="P1637">
        <v>140219000000315</v>
      </c>
      <c r="R1637" t="s">
        <v>34</v>
      </c>
      <c r="S1637" t="s">
        <v>35</v>
      </c>
      <c r="T1637" t="s">
        <v>36</v>
      </c>
      <c r="W1637" t="s">
        <v>37</v>
      </c>
      <c r="AC1637" t="s">
        <v>3478</v>
      </c>
      <c r="AD1637" t="s">
        <v>1481</v>
      </c>
      <c r="AE1637" s="14" t="str">
        <f t="shared" si="1834"/>
        <v>Confirmou ATHUS. Agradeceu a oportunidade oferecido a ela e ao ÉS. Mp#Olhou a programação, e foi mais uma a elogiar o conteúdo.</v>
      </c>
      <c r="AF1637" s="14" t="str">
        <f t="shared" si="1844"/>
        <v>Confirmou ATHUS. Agradeceu a oportunidade oferecido a ela e ao ÉS. Mp#Olhou a programação, e foi mais uma a elogiar o conteúdo.</v>
      </c>
      <c r="AG1637" s="14">
        <f t="shared" si="1845"/>
        <v>70</v>
      </c>
      <c r="AH1637" s="14">
        <f t="shared" ref="AH1637:AL1637" si="1878">IFERROR(FIND("#",$AF1637,AG1637+1),LEN($AF1637)+1)</f>
        <v>128</v>
      </c>
      <c r="AI1637" s="14">
        <f t="shared" si="1878"/>
        <v>128</v>
      </c>
      <c r="AJ1637" s="14">
        <f t="shared" si="1878"/>
        <v>128</v>
      </c>
      <c r="AK1637" s="14">
        <f t="shared" si="1878"/>
        <v>128</v>
      </c>
      <c r="AL1637" s="14">
        <f t="shared" si="1878"/>
        <v>128</v>
      </c>
      <c r="AM1637" s="14" t="str">
        <f t="shared" si="1866"/>
        <v>#Olhou a programação, e foi mais uma a elogiar o conteúdo.</v>
      </c>
      <c r="AN1637" s="14" t="str">
        <f t="shared" si="1867"/>
        <v/>
      </c>
      <c r="AO1637" s="14" t="str">
        <f t="shared" si="1868"/>
        <v/>
      </c>
      <c r="AP1637" s="14" t="str">
        <f t="shared" si="1869"/>
        <v/>
      </c>
      <c r="AQ1637" s="14" t="str">
        <f t="shared" si="1870"/>
        <v/>
      </c>
      <c r="AR1637" s="14" t="str">
        <f t="shared" si="1871"/>
        <v/>
      </c>
    </row>
    <row r="1638" spans="1:44" x14ac:dyDescent="0.25">
      <c r="A1638">
        <v>1</v>
      </c>
      <c r="B1638" t="s">
        <v>28</v>
      </c>
      <c r="C1638">
        <v>392104</v>
      </c>
      <c r="D1638" s="40">
        <v>41389.375</v>
      </c>
      <c r="E1638" s="40">
        <v>41389.737500000003</v>
      </c>
      <c r="F1638" s="40">
        <v>41389.704166666699</v>
      </c>
      <c r="G1638" t="s">
        <v>29</v>
      </c>
      <c r="H1638">
        <v>60000012326731</v>
      </c>
      <c r="I1638" t="s">
        <v>3479</v>
      </c>
      <c r="J1638" t="s">
        <v>3480</v>
      </c>
      <c r="K1638" t="s">
        <v>32</v>
      </c>
      <c r="L1638">
        <v>3</v>
      </c>
      <c r="M1638" t="s">
        <v>33</v>
      </c>
      <c r="N1638">
        <v>60000015461254</v>
      </c>
      <c r="O1638">
        <v>60000016462717</v>
      </c>
      <c r="P1638">
        <v>140219000000301</v>
      </c>
      <c r="R1638" t="s">
        <v>34</v>
      </c>
      <c r="S1638" t="s">
        <v>35</v>
      </c>
      <c r="T1638" t="s">
        <v>36</v>
      </c>
      <c r="W1638" t="s">
        <v>37</v>
      </c>
      <c r="AC1638" t="s">
        <v>3481</v>
      </c>
      <c r="AD1638" t="s">
        <v>1481</v>
      </c>
      <c r="AE1638" s="14" t="str">
        <f t="shared" si="1834"/>
        <v>Conversamos rapidamente sobre evento ATHUS. Confirmou presença e elogiou programação.</v>
      </c>
      <c r="AF1638" s="14" t="str">
        <f t="shared" si="1844"/>
        <v>Conversamos rapidamente sobre evento ATHUS. Confirmou presença e elogiou programação.</v>
      </c>
      <c r="AG1638" s="14">
        <f t="shared" si="1845"/>
        <v>1</v>
      </c>
      <c r="AH1638" s="14">
        <f t="shared" ref="AH1638:AL1638" si="1879">IFERROR(FIND("#",$AF1638,AG1638+1),LEN($AF1638)+1)</f>
        <v>86</v>
      </c>
      <c r="AI1638" s="14">
        <f t="shared" si="1879"/>
        <v>86</v>
      </c>
      <c r="AJ1638" s="14">
        <f t="shared" si="1879"/>
        <v>86</v>
      </c>
      <c r="AK1638" s="14">
        <f t="shared" si="1879"/>
        <v>86</v>
      </c>
      <c r="AL1638" s="14">
        <f t="shared" si="1879"/>
        <v>86</v>
      </c>
      <c r="AM1638" s="14" t="str">
        <f t="shared" si="1866"/>
        <v>Conversamos rapidamente sobre evento ATHUS. Confirmou presença e elogiou programação.</v>
      </c>
      <c r="AN1638" s="14" t="str">
        <f t="shared" si="1867"/>
        <v/>
      </c>
      <c r="AO1638" s="14" t="str">
        <f t="shared" si="1868"/>
        <v/>
      </c>
      <c r="AP1638" s="14" t="str">
        <f t="shared" si="1869"/>
        <v/>
      </c>
      <c r="AQ1638" s="14" t="str">
        <f t="shared" si="1870"/>
        <v/>
      </c>
      <c r="AR1638" s="14" t="str">
        <f t="shared" si="1871"/>
        <v/>
      </c>
    </row>
    <row r="1639" spans="1:44" x14ac:dyDescent="0.25">
      <c r="A1639">
        <v>1</v>
      </c>
      <c r="B1639" t="s">
        <v>28</v>
      </c>
      <c r="C1639">
        <v>392104</v>
      </c>
      <c r="D1639" s="40">
        <v>41388.666666666701</v>
      </c>
      <c r="E1639" s="40">
        <v>41388.874305555597</v>
      </c>
      <c r="F1639" s="40">
        <v>41388.832638888904</v>
      </c>
      <c r="G1639" t="s">
        <v>29</v>
      </c>
      <c r="H1639">
        <v>60000012364887</v>
      </c>
      <c r="I1639" t="s">
        <v>3482</v>
      </c>
      <c r="J1639" t="s">
        <v>3483</v>
      </c>
      <c r="K1639" t="s">
        <v>32</v>
      </c>
      <c r="L1639">
        <v>3</v>
      </c>
      <c r="M1639" t="s">
        <v>33</v>
      </c>
      <c r="N1639">
        <v>60000015461254</v>
      </c>
      <c r="O1639">
        <v>60000016462717</v>
      </c>
      <c r="P1639">
        <v>141281000000672</v>
      </c>
      <c r="R1639" t="s">
        <v>34</v>
      </c>
      <c r="S1639" t="s">
        <v>35</v>
      </c>
      <c r="T1639" t="s">
        <v>36</v>
      </c>
      <c r="W1639" t="s">
        <v>37</v>
      </c>
      <c r="AC1639" t="s">
        <v>3484</v>
      </c>
      <c r="AD1639" t="s">
        <v>1481</v>
      </c>
      <c r="AE1639" s="14" t="str">
        <f t="shared" si="1834"/>
        <v>Conversamos sobre a JH. Gostou do evento e não estará na cidade durante o ATHUS.</v>
      </c>
      <c r="AF1639" s="14" t="str">
        <f t="shared" si="1844"/>
        <v>Conversamos sobre a JH. Gostou do evento e não estará na cidade durante o ATHUS.</v>
      </c>
      <c r="AG1639" s="14">
        <f t="shared" si="1845"/>
        <v>1</v>
      </c>
      <c r="AH1639" s="14">
        <f t="shared" ref="AH1639:AL1639" si="1880">IFERROR(FIND("#",$AF1639,AG1639+1),LEN($AF1639)+1)</f>
        <v>81</v>
      </c>
      <c r="AI1639" s="14">
        <f t="shared" si="1880"/>
        <v>81</v>
      </c>
      <c r="AJ1639" s="14">
        <f t="shared" si="1880"/>
        <v>81</v>
      </c>
      <c r="AK1639" s="14">
        <f t="shared" si="1880"/>
        <v>81</v>
      </c>
      <c r="AL1639" s="14">
        <f t="shared" si="1880"/>
        <v>81</v>
      </c>
      <c r="AM1639" s="14" t="str">
        <f t="shared" si="1866"/>
        <v>Conversamos sobre a JH. Gostou do evento e não estará na cidade durante o ATHUS.</v>
      </c>
      <c r="AN1639" s="14" t="str">
        <f t="shared" si="1867"/>
        <v/>
      </c>
      <c r="AO1639" s="14" t="str">
        <f t="shared" si="1868"/>
        <v/>
      </c>
      <c r="AP1639" s="14" t="str">
        <f t="shared" si="1869"/>
        <v/>
      </c>
      <c r="AQ1639" s="14" t="str">
        <f t="shared" si="1870"/>
        <v/>
      </c>
      <c r="AR1639" s="14" t="str">
        <f t="shared" si="1871"/>
        <v/>
      </c>
    </row>
    <row r="1640" spans="1:44" x14ac:dyDescent="0.25">
      <c r="A1640">
        <v>1</v>
      </c>
      <c r="B1640" t="s">
        <v>28</v>
      </c>
      <c r="C1640">
        <v>392104</v>
      </c>
      <c r="D1640" s="40">
        <v>41388.625</v>
      </c>
      <c r="E1640" s="40">
        <v>41388.868055555598</v>
      </c>
      <c r="F1640" s="40">
        <v>41388.826388888898</v>
      </c>
      <c r="G1640" t="s">
        <v>29</v>
      </c>
      <c r="H1640">
        <v>60000012340899</v>
      </c>
      <c r="I1640" t="s">
        <v>3485</v>
      </c>
      <c r="J1640" t="s">
        <v>3486</v>
      </c>
      <c r="K1640" t="s">
        <v>32</v>
      </c>
      <c r="L1640">
        <v>4</v>
      </c>
      <c r="M1640" t="s">
        <v>33</v>
      </c>
      <c r="N1640">
        <v>60000015461254</v>
      </c>
      <c r="O1640">
        <v>60000016462717</v>
      </c>
      <c r="P1640">
        <v>141281000000665</v>
      </c>
      <c r="R1640" t="s">
        <v>34</v>
      </c>
      <c r="S1640" t="s">
        <v>35</v>
      </c>
      <c r="T1640" t="s">
        <v>36</v>
      </c>
      <c r="W1640" t="s">
        <v>37</v>
      </c>
      <c r="AC1640" t="s">
        <v>3487</v>
      </c>
      <c r="AD1640" t="s">
        <v>1481</v>
      </c>
      <c r="AE1640" s="14" t="str">
        <f t="shared" si="1834"/>
        <v>Conversamos bastante sobre a programação do ATHUS. #MP Ressaltou importância de temas como "Reconhecendo alterações renais e ósseas". Está com 8 meses de gravidez (Bernardo) e sua filha de 5 está com ciúmes.</v>
      </c>
      <c r="AF1640" s="14" t="str">
        <f t="shared" si="1844"/>
        <v>Conversamos bastante sobre a programação do ATHUS. #MP Ressaltou importância de temas como "Reconhecendo alterações renais e ósseas". Está com 8 meses de gravidez (Bernardo) e sua filha de 5 está com ciúmes.</v>
      </c>
      <c r="AG1640" s="14">
        <f t="shared" si="1845"/>
        <v>52</v>
      </c>
      <c r="AH1640" s="14">
        <f t="shared" ref="AH1640:AL1640" si="1881">IFERROR(FIND("#",$AF1640,AG1640+1),LEN($AF1640)+1)</f>
        <v>208</v>
      </c>
      <c r="AI1640" s="14">
        <f t="shared" si="1881"/>
        <v>208</v>
      </c>
      <c r="AJ1640" s="14">
        <f t="shared" si="1881"/>
        <v>208</v>
      </c>
      <c r="AK1640" s="14">
        <f t="shared" si="1881"/>
        <v>208</v>
      </c>
      <c r="AL1640" s="14">
        <f t="shared" si="1881"/>
        <v>208</v>
      </c>
      <c r="AM1640" s="14" t="str">
        <f t="shared" si="1866"/>
        <v>#MP Ressaltou importância de temas como "Reconhecendo alterações renais e ósseas". Está com 8 meses de gravidez (Bernardo) e sua filha de 5 está com ciúmes.</v>
      </c>
      <c r="AN1640" s="14" t="str">
        <f t="shared" si="1867"/>
        <v/>
      </c>
      <c r="AO1640" s="14" t="str">
        <f t="shared" si="1868"/>
        <v/>
      </c>
      <c r="AP1640" s="14" t="str">
        <f t="shared" si="1869"/>
        <v/>
      </c>
      <c r="AQ1640" s="14" t="str">
        <f t="shared" si="1870"/>
        <v/>
      </c>
      <c r="AR1640" s="14" t="str">
        <f t="shared" si="1871"/>
        <v/>
      </c>
    </row>
    <row r="1641" spans="1:44" x14ac:dyDescent="0.25">
      <c r="A1641">
        <v>1</v>
      </c>
      <c r="B1641" t="s">
        <v>28</v>
      </c>
      <c r="C1641">
        <v>392104</v>
      </c>
      <c r="D1641" s="40">
        <v>41388.583333333299</v>
      </c>
      <c r="E1641" s="40">
        <v>41388.876388888901</v>
      </c>
      <c r="F1641" s="40">
        <v>41388.8347222222</v>
      </c>
      <c r="G1641" t="s">
        <v>29</v>
      </c>
      <c r="H1641">
        <v>60000012385847</v>
      </c>
      <c r="I1641" t="s">
        <v>3488</v>
      </c>
      <c r="J1641" t="s">
        <v>3489</v>
      </c>
      <c r="K1641" t="s">
        <v>32</v>
      </c>
      <c r="L1641">
        <v>4</v>
      </c>
      <c r="M1641" t="s">
        <v>33</v>
      </c>
      <c r="N1641">
        <v>60000015461254</v>
      </c>
      <c r="O1641">
        <v>60000016462717</v>
      </c>
      <c r="P1641">
        <v>141281000000679</v>
      </c>
      <c r="R1641" t="s">
        <v>34</v>
      </c>
      <c r="S1641" t="s">
        <v>35</v>
      </c>
      <c r="T1641" t="s">
        <v>36</v>
      </c>
      <c r="W1641" t="s">
        <v>37</v>
      </c>
      <c r="AC1641" t="s">
        <v>3490</v>
      </c>
      <c r="AD1641" t="s">
        <v>1481</v>
      </c>
      <c r="AE1641" s="14" t="str">
        <f t="shared" si="1834"/>
        <v>Conversamos sobre a programação do evento. #MP Ressaltou o tema "Resistência primária". Reconhecendo como um fator de grande importância no momento (EFV)</v>
      </c>
      <c r="AF1641" s="14" t="str">
        <f t="shared" si="1844"/>
        <v>Conversamos sobre a programação do evento. #MP Ressaltou o tema "Resistência primária". Reconhecendo como um fator de grande importância no momento (EFV)</v>
      </c>
      <c r="AG1641" s="14">
        <f t="shared" si="1845"/>
        <v>44</v>
      </c>
      <c r="AH1641" s="14">
        <f t="shared" ref="AH1641:AL1641" si="1882">IFERROR(FIND("#",$AF1641,AG1641+1),LEN($AF1641)+1)</f>
        <v>154</v>
      </c>
      <c r="AI1641" s="14">
        <f t="shared" si="1882"/>
        <v>154</v>
      </c>
      <c r="AJ1641" s="14">
        <f t="shared" si="1882"/>
        <v>154</v>
      </c>
      <c r="AK1641" s="14">
        <f t="shared" si="1882"/>
        <v>154</v>
      </c>
      <c r="AL1641" s="14">
        <f t="shared" si="1882"/>
        <v>154</v>
      </c>
      <c r="AM1641" s="14" t="str">
        <f t="shared" si="1866"/>
        <v>#MP Ressaltou o tema "Resistência primária". Reconhecendo como um fator de grande importância no momento (EFV)</v>
      </c>
      <c r="AN1641" s="14" t="str">
        <f t="shared" si="1867"/>
        <v/>
      </c>
      <c r="AO1641" s="14" t="str">
        <f t="shared" si="1868"/>
        <v/>
      </c>
      <c r="AP1641" s="14" t="str">
        <f t="shared" si="1869"/>
        <v/>
      </c>
      <c r="AQ1641" s="14" t="str">
        <f t="shared" si="1870"/>
        <v/>
      </c>
      <c r="AR1641" s="14" t="str">
        <f t="shared" si="1871"/>
        <v/>
      </c>
    </row>
    <row r="1642" spans="1:44" x14ac:dyDescent="0.25">
      <c r="A1642">
        <v>1</v>
      </c>
      <c r="B1642" t="s">
        <v>28</v>
      </c>
      <c r="C1642">
        <v>392104</v>
      </c>
      <c r="D1642" s="40">
        <v>41388.541666666701</v>
      </c>
      <c r="E1642" s="40">
        <v>41388.862500000003</v>
      </c>
      <c r="F1642" s="40">
        <v>41388.820833333302</v>
      </c>
      <c r="G1642" t="s">
        <v>29</v>
      </c>
      <c r="H1642">
        <v>60000012275835</v>
      </c>
      <c r="I1642" t="s">
        <v>3491</v>
      </c>
      <c r="J1642" t="s">
        <v>3492</v>
      </c>
      <c r="K1642" t="s">
        <v>32</v>
      </c>
      <c r="L1642">
        <v>3</v>
      </c>
      <c r="M1642" t="s">
        <v>33</v>
      </c>
      <c r="N1642">
        <v>60000015461254</v>
      </c>
      <c r="O1642">
        <v>60000016462717</v>
      </c>
      <c r="P1642">
        <v>141281000000651</v>
      </c>
      <c r="R1642" t="s">
        <v>34</v>
      </c>
      <c r="S1642" t="s">
        <v>35</v>
      </c>
      <c r="T1642" t="s">
        <v>36</v>
      </c>
      <c r="W1642" t="s">
        <v>37</v>
      </c>
      <c r="AC1642" t="s">
        <v>3493</v>
      </c>
      <c r="AD1642" t="s">
        <v>1481</v>
      </c>
      <c r="AE1642" s="14" t="str">
        <f t="shared" si="1834"/>
        <v>Conversamos sobre o ATHUS e perspectivas.</v>
      </c>
      <c r="AF1642" s="14" t="str">
        <f t="shared" si="1844"/>
        <v>Conversamos sobre o ATHUS e perspectivas.</v>
      </c>
      <c r="AG1642" s="14">
        <f t="shared" si="1845"/>
        <v>1</v>
      </c>
      <c r="AH1642" s="14">
        <f t="shared" ref="AH1642:AL1642" si="1883">IFERROR(FIND("#",$AF1642,AG1642+1),LEN($AF1642)+1)</f>
        <v>42</v>
      </c>
      <c r="AI1642" s="14">
        <f t="shared" si="1883"/>
        <v>42</v>
      </c>
      <c r="AJ1642" s="14">
        <f t="shared" si="1883"/>
        <v>42</v>
      </c>
      <c r="AK1642" s="14">
        <f t="shared" si="1883"/>
        <v>42</v>
      </c>
      <c r="AL1642" s="14">
        <f t="shared" si="1883"/>
        <v>42</v>
      </c>
      <c r="AM1642" s="14" t="str">
        <f t="shared" si="1866"/>
        <v>Conversamos sobre o ATHUS e perspectivas.</v>
      </c>
      <c r="AN1642" s="14" t="str">
        <f t="shared" si="1867"/>
        <v/>
      </c>
      <c r="AO1642" s="14" t="str">
        <f t="shared" si="1868"/>
        <v/>
      </c>
      <c r="AP1642" s="14" t="str">
        <f t="shared" si="1869"/>
        <v/>
      </c>
      <c r="AQ1642" s="14" t="str">
        <f t="shared" si="1870"/>
        <v/>
      </c>
      <c r="AR1642" s="14" t="str">
        <f t="shared" si="1871"/>
        <v/>
      </c>
    </row>
    <row r="1643" spans="1:44" x14ac:dyDescent="0.25">
      <c r="A1643">
        <v>1</v>
      </c>
      <c r="B1643" t="s">
        <v>28</v>
      </c>
      <c r="C1643">
        <v>392104</v>
      </c>
      <c r="D1643" s="40">
        <v>41388.458333333299</v>
      </c>
      <c r="E1643" s="40">
        <v>41388.863888888904</v>
      </c>
      <c r="F1643" s="40">
        <v>41388.822222222203</v>
      </c>
      <c r="G1643" t="s">
        <v>29</v>
      </c>
      <c r="H1643">
        <v>60000012487755</v>
      </c>
      <c r="I1643" t="s">
        <v>3494</v>
      </c>
      <c r="J1643" t="s">
        <v>3495</v>
      </c>
      <c r="K1643" t="s">
        <v>32</v>
      </c>
      <c r="L1643">
        <v>6</v>
      </c>
      <c r="M1643" t="s">
        <v>33</v>
      </c>
      <c r="N1643">
        <v>60000015461254</v>
      </c>
      <c r="O1643">
        <v>60000016462717</v>
      </c>
      <c r="P1643">
        <v>141281000000658</v>
      </c>
      <c r="R1643" t="s">
        <v>34</v>
      </c>
      <c r="S1643" t="s">
        <v>35</v>
      </c>
      <c r="T1643" t="s">
        <v>36</v>
      </c>
      <c r="W1643" t="s">
        <v>37</v>
      </c>
      <c r="AC1643" t="s">
        <v>3496</v>
      </c>
      <c r="AD1643" t="s">
        <v>1481</v>
      </c>
      <c r="AE1643" s="14" t="str">
        <f t="shared" si="1834"/>
        <v>Conversamos sobre perspectivas do ATHUS e sobre seu tema (palestra). Solicitou presença do Dr. Paulo Mendonça.</v>
      </c>
      <c r="AF1643" s="14" t="str">
        <f t="shared" si="1844"/>
        <v>Conversamos sobre perspectivas do ATHUS e sobre seu tema (palestra). Solicitou presença do Dr. Paulo Mendonça.</v>
      </c>
      <c r="AG1643" s="14">
        <f t="shared" si="1845"/>
        <v>1</v>
      </c>
      <c r="AH1643" s="14">
        <f t="shared" ref="AH1643:AL1643" si="1884">IFERROR(FIND("#",$AF1643,AG1643+1),LEN($AF1643)+1)</f>
        <v>111</v>
      </c>
      <c r="AI1643" s="14">
        <f t="shared" si="1884"/>
        <v>111</v>
      </c>
      <c r="AJ1643" s="14">
        <f t="shared" si="1884"/>
        <v>111</v>
      </c>
      <c r="AK1643" s="14">
        <f t="shared" si="1884"/>
        <v>111</v>
      </c>
      <c r="AL1643" s="14">
        <f t="shared" si="1884"/>
        <v>111</v>
      </c>
      <c r="AM1643" s="14" t="str">
        <f t="shared" si="1866"/>
        <v>Conversamos sobre perspectivas do ATHUS e sobre seu tema (palestra). Solicitou presença do Dr. Paulo Mendonça.</v>
      </c>
      <c r="AN1643" s="14" t="str">
        <f t="shared" si="1867"/>
        <v/>
      </c>
      <c r="AO1643" s="14" t="str">
        <f t="shared" si="1868"/>
        <v/>
      </c>
      <c r="AP1643" s="14" t="str">
        <f t="shared" si="1869"/>
        <v/>
      </c>
      <c r="AQ1643" s="14" t="str">
        <f t="shared" si="1870"/>
        <v/>
      </c>
      <c r="AR1643" s="14" t="str">
        <f t="shared" si="1871"/>
        <v/>
      </c>
    </row>
    <row r="1644" spans="1:44" x14ac:dyDescent="0.25">
      <c r="A1644">
        <v>1</v>
      </c>
      <c r="B1644" t="s">
        <v>28</v>
      </c>
      <c r="C1644">
        <v>392104</v>
      </c>
      <c r="D1644" s="40">
        <v>41388.416666666701</v>
      </c>
      <c r="E1644" s="40">
        <v>41388.859722222202</v>
      </c>
      <c r="F1644" s="40">
        <v>41388.818055555603</v>
      </c>
      <c r="G1644" t="s">
        <v>29</v>
      </c>
      <c r="H1644">
        <v>60000012248823</v>
      </c>
      <c r="I1644" t="s">
        <v>3497</v>
      </c>
      <c r="J1644" t="s">
        <v>3498</v>
      </c>
      <c r="K1644" t="s">
        <v>32</v>
      </c>
      <c r="L1644">
        <v>4</v>
      </c>
      <c r="M1644" t="s">
        <v>33</v>
      </c>
      <c r="N1644">
        <v>60000015461254</v>
      </c>
      <c r="O1644">
        <v>60000016462717</v>
      </c>
      <c r="P1644">
        <v>141281000000644</v>
      </c>
      <c r="R1644" t="s">
        <v>34</v>
      </c>
      <c r="S1644" t="s">
        <v>35</v>
      </c>
      <c r="T1644" t="s">
        <v>36</v>
      </c>
      <c r="W1644" t="s">
        <v>37</v>
      </c>
      <c r="AC1644" t="s">
        <v>3499</v>
      </c>
      <c r="AD1644" t="s">
        <v>1481</v>
      </c>
      <c r="AE1644" s="14" t="str">
        <f t="shared" si="1834"/>
        <v>#MP Comentou sobre os materiais trabalhados pela industria. Afirmou que nenhum estudo prevalece sobre sua experiencia. Que tais evidencias são importantes em lançamentos.</v>
      </c>
      <c r="AF1644" s="14" t="str">
        <f t="shared" si="1844"/>
        <v>#MP Comentou sobre os materiais trabalhados pela industria. Afirmou que nenhum estudo prevalece sobre sua experiencia. Que tais evidencias são importantes em lançamentos.</v>
      </c>
      <c r="AG1644" s="14">
        <f t="shared" si="1845"/>
        <v>1</v>
      </c>
      <c r="AH1644" s="14">
        <f t="shared" ref="AH1644:AL1644" si="1885">IFERROR(FIND("#",$AF1644,AG1644+1),LEN($AF1644)+1)</f>
        <v>171</v>
      </c>
      <c r="AI1644" s="14">
        <f t="shared" si="1885"/>
        <v>171</v>
      </c>
      <c r="AJ1644" s="14">
        <f t="shared" si="1885"/>
        <v>171</v>
      </c>
      <c r="AK1644" s="14">
        <f t="shared" si="1885"/>
        <v>171</v>
      </c>
      <c r="AL1644" s="14">
        <f t="shared" si="1885"/>
        <v>171</v>
      </c>
      <c r="AM1644" s="14" t="str">
        <f t="shared" si="1866"/>
        <v>#MP Comentou sobre os materiais trabalhados pela industria. Afirmou que nenhum estudo prevalece sobre sua experiencia. Que tais evidencias são importantes em lançamentos.</v>
      </c>
      <c r="AN1644" s="14" t="str">
        <f t="shared" si="1867"/>
        <v/>
      </c>
      <c r="AO1644" s="14" t="str">
        <f t="shared" si="1868"/>
        <v/>
      </c>
      <c r="AP1644" s="14" t="str">
        <f t="shared" si="1869"/>
        <v/>
      </c>
      <c r="AQ1644" s="14" t="str">
        <f t="shared" si="1870"/>
        <v/>
      </c>
      <c r="AR1644" s="14" t="str">
        <f t="shared" si="1871"/>
        <v/>
      </c>
    </row>
    <row r="1645" spans="1:44" x14ac:dyDescent="0.25">
      <c r="A1645">
        <v>1</v>
      </c>
      <c r="B1645" t="s">
        <v>28</v>
      </c>
      <c r="C1645">
        <v>392104</v>
      </c>
      <c r="D1645" s="40">
        <v>41388.375</v>
      </c>
      <c r="E1645" s="40">
        <v>41388.856249999997</v>
      </c>
      <c r="F1645" s="40">
        <v>41388.814583333296</v>
      </c>
      <c r="G1645" t="s">
        <v>29</v>
      </c>
      <c r="H1645">
        <v>60000012466063</v>
      </c>
      <c r="I1645" t="s">
        <v>3500</v>
      </c>
      <c r="J1645" t="s">
        <v>3501</v>
      </c>
      <c r="K1645" t="s">
        <v>32</v>
      </c>
      <c r="L1645">
        <v>4</v>
      </c>
      <c r="M1645" t="s">
        <v>33</v>
      </c>
      <c r="N1645">
        <v>60000015461254</v>
      </c>
      <c r="O1645">
        <v>60000016462717</v>
      </c>
      <c r="P1645">
        <v>141281000000637</v>
      </c>
      <c r="R1645" t="s">
        <v>34</v>
      </c>
      <c r="S1645" t="s">
        <v>35</v>
      </c>
      <c r="T1645" t="s">
        <v>36</v>
      </c>
      <c r="W1645" t="s">
        <v>37</v>
      </c>
      <c r="AC1645" t="s">
        <v>3502</v>
      </c>
      <c r="AD1645" t="s">
        <v>1481</v>
      </c>
      <c r="AE1645" s="14" t="str">
        <f t="shared" si="1834"/>
        <v>Confirmação ATHUS e programação</v>
      </c>
      <c r="AF1645" s="14" t="str">
        <f t="shared" si="1844"/>
        <v>Confirmação ATHUS e programação</v>
      </c>
      <c r="AG1645" s="14">
        <f t="shared" si="1845"/>
        <v>1</v>
      </c>
      <c r="AH1645" s="14">
        <f t="shared" ref="AH1645:AL1645" si="1886">IFERROR(FIND("#",$AF1645,AG1645+1),LEN($AF1645)+1)</f>
        <v>32</v>
      </c>
      <c r="AI1645" s="14">
        <f t="shared" si="1886"/>
        <v>32</v>
      </c>
      <c r="AJ1645" s="14">
        <f t="shared" si="1886"/>
        <v>32</v>
      </c>
      <c r="AK1645" s="14">
        <f t="shared" si="1886"/>
        <v>32</v>
      </c>
      <c r="AL1645" s="14">
        <f t="shared" si="1886"/>
        <v>32</v>
      </c>
      <c r="AM1645" s="14" t="str">
        <f t="shared" si="1866"/>
        <v>Confirmação ATHUS e programação</v>
      </c>
      <c r="AN1645" s="14" t="str">
        <f t="shared" si="1867"/>
        <v/>
      </c>
      <c r="AO1645" s="14" t="str">
        <f t="shared" si="1868"/>
        <v/>
      </c>
      <c r="AP1645" s="14" t="str">
        <f t="shared" si="1869"/>
        <v/>
      </c>
      <c r="AQ1645" s="14" t="str">
        <f t="shared" si="1870"/>
        <v/>
      </c>
      <c r="AR1645" s="14" t="str">
        <f t="shared" si="1871"/>
        <v/>
      </c>
    </row>
    <row r="1646" spans="1:44" x14ac:dyDescent="0.25">
      <c r="A1646">
        <v>1</v>
      </c>
      <c r="B1646" t="s">
        <v>28</v>
      </c>
      <c r="C1646">
        <v>392104</v>
      </c>
      <c r="D1646" s="40">
        <v>41388.333333333299</v>
      </c>
      <c r="E1646" s="40">
        <v>41388.35</v>
      </c>
      <c r="F1646" s="40">
        <v>41388.621527777803</v>
      </c>
      <c r="G1646" t="s">
        <v>29</v>
      </c>
      <c r="H1646">
        <v>60000012556655</v>
      </c>
      <c r="I1646" t="s">
        <v>3503</v>
      </c>
      <c r="J1646" t="s">
        <v>3504</v>
      </c>
      <c r="K1646" t="s">
        <v>32</v>
      </c>
      <c r="L1646">
        <v>3</v>
      </c>
      <c r="M1646" t="s">
        <v>33</v>
      </c>
      <c r="N1646">
        <v>60000015461254</v>
      </c>
      <c r="O1646">
        <v>60000016462717</v>
      </c>
      <c r="P1646">
        <v>140219000000280</v>
      </c>
      <c r="R1646" t="s">
        <v>34</v>
      </c>
      <c r="S1646" t="s">
        <v>35</v>
      </c>
      <c r="T1646" t="s">
        <v>36</v>
      </c>
      <c r="W1646" t="s">
        <v>37</v>
      </c>
      <c r="AC1646" t="s">
        <v>3505</v>
      </c>
      <c r="AD1646" t="s">
        <v>1481</v>
      </c>
      <c r="AE1646" s="14" t="str">
        <f t="shared" si="1834"/>
        <v>Confirmação ATHUS.Conversamos sobre perspectivas do evento.</v>
      </c>
      <c r="AF1646" s="14" t="str">
        <f t="shared" si="1844"/>
        <v>Confirmação ATHUS.Conversamos sobre perspectivas do evento.</v>
      </c>
      <c r="AG1646" s="14">
        <f t="shared" si="1845"/>
        <v>1</v>
      </c>
      <c r="AH1646" s="14">
        <f t="shared" ref="AH1646:AL1646" si="1887">IFERROR(FIND("#",$AF1646,AG1646+1),LEN($AF1646)+1)</f>
        <v>60</v>
      </c>
      <c r="AI1646" s="14">
        <f t="shared" si="1887"/>
        <v>60</v>
      </c>
      <c r="AJ1646" s="14">
        <f t="shared" si="1887"/>
        <v>60</v>
      </c>
      <c r="AK1646" s="14">
        <f t="shared" si="1887"/>
        <v>60</v>
      </c>
      <c r="AL1646" s="14">
        <f t="shared" si="1887"/>
        <v>60</v>
      </c>
      <c r="AM1646" s="14" t="str">
        <f t="shared" si="1866"/>
        <v>Confirmação ATHUS.Conversamos sobre perspectivas do evento.</v>
      </c>
      <c r="AN1646" s="14" t="str">
        <f t="shared" si="1867"/>
        <v/>
      </c>
      <c r="AO1646" s="14" t="str">
        <f t="shared" si="1868"/>
        <v/>
      </c>
      <c r="AP1646" s="14" t="str">
        <f t="shared" si="1869"/>
        <v/>
      </c>
      <c r="AQ1646" s="14" t="str">
        <f t="shared" si="1870"/>
        <v/>
      </c>
      <c r="AR1646" s="14" t="str">
        <f t="shared" si="1871"/>
        <v/>
      </c>
    </row>
    <row r="1647" spans="1:44" x14ac:dyDescent="0.25">
      <c r="A1647">
        <v>1</v>
      </c>
      <c r="B1647" t="s">
        <v>28</v>
      </c>
      <c r="C1647">
        <v>392104</v>
      </c>
      <c r="D1647" s="40">
        <v>41379.5</v>
      </c>
      <c r="E1647" s="40">
        <v>41380.8881944444</v>
      </c>
      <c r="F1647" s="40">
        <v>41380.970138888901</v>
      </c>
      <c r="G1647" t="s">
        <v>29</v>
      </c>
      <c r="H1647">
        <v>60000017964148</v>
      </c>
      <c r="I1647" t="s">
        <v>3506</v>
      </c>
      <c r="J1647" t="s">
        <v>3507</v>
      </c>
      <c r="K1647" t="s">
        <v>32</v>
      </c>
      <c r="L1647">
        <v>3</v>
      </c>
      <c r="M1647" t="s">
        <v>33</v>
      </c>
      <c r="N1647">
        <v>60000015461254</v>
      </c>
      <c r="O1647">
        <v>60000016462717</v>
      </c>
      <c r="P1647">
        <v>140219000000256</v>
      </c>
      <c r="R1647" t="s">
        <v>34</v>
      </c>
      <c r="S1647" t="s">
        <v>35</v>
      </c>
      <c r="T1647" t="s">
        <v>36</v>
      </c>
      <c r="W1647" t="s">
        <v>37</v>
      </c>
      <c r="AC1647" t="s">
        <v>3508</v>
      </c>
      <c r="AD1647" t="s">
        <v>1437</v>
      </c>
      <c r="AE1647" s="14" t="str">
        <f t="shared" si="1834"/>
        <v>#mp afirmou estar cansada da Aids e pensa na aposentadoria. Comentou que nenhum estudo vale mais que sua experiência clinica. Conversamos sobre adesão e abri fórum sobre comorbidades para o próximo contato.</v>
      </c>
      <c r="AF1647" s="14" t="str">
        <f t="shared" si="1844"/>
        <v>#mp afirmou estar cansada da Aids e pensa na aposentadoria. Comentou que nenhum estudo vale mais que sua experiência clinica. Conversamos sobre adesão e abri fórum sobre comorbidades para o próximo contato.</v>
      </c>
      <c r="AG1647" s="14">
        <f t="shared" si="1845"/>
        <v>1</v>
      </c>
      <c r="AH1647" s="14">
        <f t="shared" ref="AH1647:AL1647" si="1888">IFERROR(FIND("#",$AF1647,AG1647+1),LEN($AF1647)+1)</f>
        <v>207</v>
      </c>
      <c r="AI1647" s="14">
        <f t="shared" si="1888"/>
        <v>207</v>
      </c>
      <c r="AJ1647" s="14">
        <f t="shared" si="1888"/>
        <v>207</v>
      </c>
      <c r="AK1647" s="14">
        <f t="shared" si="1888"/>
        <v>207</v>
      </c>
      <c r="AL1647" s="14">
        <f t="shared" si="1888"/>
        <v>207</v>
      </c>
      <c r="AM1647" s="14" t="str">
        <f t="shared" si="1866"/>
        <v>#mp afirmou estar cansada da Aids e pensa na aposentadoria. Comentou que nenhum estudo vale mais que sua experiência clinica. Conversamos sobre adesão e abri fórum sobre comorbidades para o próximo contato.</v>
      </c>
      <c r="AN1647" s="14" t="str">
        <f t="shared" si="1867"/>
        <v/>
      </c>
      <c r="AO1647" s="14" t="str">
        <f t="shared" si="1868"/>
        <v/>
      </c>
      <c r="AP1647" s="14" t="str">
        <f t="shared" si="1869"/>
        <v/>
      </c>
      <c r="AQ1647" s="14" t="str">
        <f t="shared" si="1870"/>
        <v/>
      </c>
      <c r="AR1647" s="14" t="str">
        <f t="shared" si="1871"/>
        <v/>
      </c>
    </row>
    <row r="1648" spans="1:44" x14ac:dyDescent="0.25">
      <c r="A1648">
        <v>1</v>
      </c>
      <c r="B1648" t="s">
        <v>28</v>
      </c>
      <c r="C1648">
        <v>392104</v>
      </c>
      <c r="D1648" s="40">
        <v>41379.458333333299</v>
      </c>
      <c r="E1648" s="40">
        <v>41380.884722222203</v>
      </c>
      <c r="F1648" s="40">
        <v>41380.970138888901</v>
      </c>
      <c r="G1648" t="s">
        <v>29</v>
      </c>
      <c r="H1648">
        <v>60000017963800</v>
      </c>
      <c r="I1648" t="s">
        <v>3509</v>
      </c>
      <c r="J1648" t="s">
        <v>3510</v>
      </c>
      <c r="K1648" t="s">
        <v>32</v>
      </c>
      <c r="L1648">
        <v>3</v>
      </c>
      <c r="M1648" t="s">
        <v>33</v>
      </c>
      <c r="N1648">
        <v>60000015461254</v>
      </c>
      <c r="O1648">
        <v>60000016462717</v>
      </c>
      <c r="P1648">
        <v>140219000000249</v>
      </c>
      <c r="R1648" t="s">
        <v>34</v>
      </c>
      <c r="S1648" t="s">
        <v>35</v>
      </c>
      <c r="T1648" t="s">
        <v>36</v>
      </c>
      <c r="W1648" t="s">
        <v>37</v>
      </c>
      <c r="AC1648" t="s">
        <v>3511</v>
      </c>
      <c r="AD1648" t="s">
        <v>1437</v>
      </c>
      <c r="AE1648" s="14" t="str">
        <f t="shared" si="1834"/>
        <v>Conversamos rapidamente pois estava com pacientes na enfermaria. Conversamos sobre adesão inserindo um pouco sobre comorbidades.#mp elogiou os nomes escolhidos para o nosso material, devido a facilidade de passar o assunto abordado.</v>
      </c>
      <c r="AF1648" s="14" t="str">
        <f t="shared" si="1844"/>
        <v>Conversamos rapidamente pois estava com pacientes na enfermaria. Conversamos sobre adesão inserindo um pouco sobre comorbidades.#mp elogiou os nomes escolhidos para o nosso material, devido a facilidade de passar o assunto abordado.</v>
      </c>
      <c r="AG1648" s="14">
        <f t="shared" si="1845"/>
        <v>129</v>
      </c>
      <c r="AH1648" s="14">
        <f t="shared" ref="AH1648:AL1648" si="1889">IFERROR(FIND("#",$AF1648,AG1648+1),LEN($AF1648)+1)</f>
        <v>233</v>
      </c>
      <c r="AI1648" s="14">
        <f t="shared" si="1889"/>
        <v>233</v>
      </c>
      <c r="AJ1648" s="14">
        <f t="shared" si="1889"/>
        <v>233</v>
      </c>
      <c r="AK1648" s="14">
        <f t="shared" si="1889"/>
        <v>233</v>
      </c>
      <c r="AL1648" s="14">
        <f t="shared" si="1889"/>
        <v>233</v>
      </c>
      <c r="AM1648" s="14" t="str">
        <f t="shared" si="1866"/>
        <v>#mp elogiou os nomes escolhidos para o nosso material, devido a facilidade de passar o assunto abordado.</v>
      </c>
      <c r="AN1648" s="14" t="str">
        <f t="shared" si="1867"/>
        <v/>
      </c>
      <c r="AO1648" s="14" t="str">
        <f t="shared" si="1868"/>
        <v/>
      </c>
      <c r="AP1648" s="14" t="str">
        <f t="shared" si="1869"/>
        <v/>
      </c>
      <c r="AQ1648" s="14" t="str">
        <f t="shared" si="1870"/>
        <v/>
      </c>
      <c r="AR1648" s="14" t="str">
        <f t="shared" si="1871"/>
        <v/>
      </c>
    </row>
    <row r="1649" spans="1:44" x14ac:dyDescent="0.25">
      <c r="A1649">
        <v>1</v>
      </c>
      <c r="B1649" t="s">
        <v>28</v>
      </c>
      <c r="C1649">
        <v>392104</v>
      </c>
      <c r="D1649" s="40">
        <v>41379.416666666701</v>
      </c>
      <c r="E1649" s="40">
        <v>41380.881249999999</v>
      </c>
      <c r="F1649" s="40">
        <v>41380.970138888901</v>
      </c>
      <c r="G1649" t="s">
        <v>29</v>
      </c>
      <c r="H1649">
        <v>60000017963920</v>
      </c>
      <c r="I1649" t="s">
        <v>3512</v>
      </c>
      <c r="J1649" t="s">
        <v>3513</v>
      </c>
      <c r="K1649" t="s">
        <v>41</v>
      </c>
      <c r="L1649">
        <v>3</v>
      </c>
      <c r="M1649" t="s">
        <v>33</v>
      </c>
      <c r="N1649">
        <v>60000015461254</v>
      </c>
      <c r="O1649">
        <v>60000016462717</v>
      </c>
      <c r="P1649">
        <v>140219000000242</v>
      </c>
      <c r="R1649" t="s">
        <v>34</v>
      </c>
      <c r="S1649" t="s">
        <v>35</v>
      </c>
      <c r="T1649" t="s">
        <v>36</v>
      </c>
      <c r="W1649" t="s">
        <v>37</v>
      </c>
      <c r="AC1649" t="s">
        <v>3514</v>
      </c>
      <c r="AD1649" t="s">
        <v>1437</v>
      </c>
      <c r="AE1649" s="14" t="str">
        <f t="shared" si="1834"/>
        <v>#mp conversamos mais sobre quando começar. Reforçou que inicia logo que o paciente entra no programa. Concordou com os benefícios de Kaletra para essa população .</v>
      </c>
      <c r="AF1649" s="14" t="str">
        <f t="shared" si="1844"/>
        <v>#mp conversamos mais sobre quando começar. Reforçou que inicia logo que o paciente entra no programa. Concordou com os benefícios de Kaletra para essa população .</v>
      </c>
      <c r="AG1649" s="14">
        <f t="shared" si="1845"/>
        <v>1</v>
      </c>
      <c r="AH1649" s="14">
        <f t="shared" ref="AH1649:AL1649" si="1890">IFERROR(FIND("#",$AF1649,AG1649+1),LEN($AF1649)+1)</f>
        <v>163</v>
      </c>
      <c r="AI1649" s="14">
        <f t="shared" si="1890"/>
        <v>163</v>
      </c>
      <c r="AJ1649" s="14">
        <f t="shared" si="1890"/>
        <v>163</v>
      </c>
      <c r="AK1649" s="14">
        <f t="shared" si="1890"/>
        <v>163</v>
      </c>
      <c r="AL1649" s="14">
        <f t="shared" si="1890"/>
        <v>163</v>
      </c>
      <c r="AM1649" s="14" t="str">
        <f t="shared" si="1866"/>
        <v>#mp conversamos mais sobre quando começar. Reforçou que inicia logo que o paciente entra no programa. Concordou com os benefícios de Kaletra para essa população .</v>
      </c>
      <c r="AN1649" s="14" t="str">
        <f t="shared" si="1867"/>
        <v/>
      </c>
      <c r="AO1649" s="14" t="str">
        <f t="shared" si="1868"/>
        <v/>
      </c>
      <c r="AP1649" s="14" t="str">
        <f t="shared" si="1869"/>
        <v/>
      </c>
      <c r="AQ1649" s="14" t="str">
        <f t="shared" si="1870"/>
        <v/>
      </c>
      <c r="AR1649" s="14" t="str">
        <f t="shared" si="1871"/>
        <v/>
      </c>
    </row>
    <row r="1650" spans="1:44" x14ac:dyDescent="0.25">
      <c r="A1650">
        <v>1</v>
      </c>
      <c r="B1650" t="s">
        <v>28</v>
      </c>
      <c r="C1650">
        <v>392104</v>
      </c>
      <c r="D1650" s="40">
        <v>41379.375</v>
      </c>
      <c r="E1650" s="40">
        <v>41380.877777777801</v>
      </c>
      <c r="F1650" s="40">
        <v>41380.969444444403</v>
      </c>
      <c r="G1650" t="s">
        <v>29</v>
      </c>
      <c r="H1650">
        <v>60000017963924</v>
      </c>
      <c r="I1650" t="s">
        <v>3515</v>
      </c>
      <c r="J1650" t="s">
        <v>3516</v>
      </c>
      <c r="K1650" t="s">
        <v>32</v>
      </c>
      <c r="L1650">
        <v>3</v>
      </c>
      <c r="M1650" t="s">
        <v>33</v>
      </c>
      <c r="N1650">
        <v>60000015461254</v>
      </c>
      <c r="O1650">
        <v>60000016462717</v>
      </c>
      <c r="P1650">
        <v>140219000000235</v>
      </c>
      <c r="R1650" t="s">
        <v>34</v>
      </c>
      <c r="S1650" t="s">
        <v>35</v>
      </c>
      <c r="T1650" t="s">
        <v>36</v>
      </c>
      <c r="W1650" t="s">
        <v>37</v>
      </c>
      <c r="AC1650" t="s">
        <v>3517</v>
      </c>
      <c r="AD1650" t="s">
        <v>1437</v>
      </c>
      <c r="AE1650" s="14" t="str">
        <f t="shared" si="1834"/>
        <v>Contato na sala junto com os medicos do servico. Conversamos mais sobre as novas recomendações e Johns Hopkins. Ressaltou a o beneficio da coformulacao do kaletra.</v>
      </c>
      <c r="AF1650" s="14" t="str">
        <f t="shared" si="1844"/>
        <v>Contato na sala junto com os medicos do servico. Conversamos mais sobre as novas recomendações e Johns Hopkins. Ressaltou a o beneficio da coformulacao do kaletra.</v>
      </c>
      <c r="AG1650" s="14">
        <f t="shared" si="1845"/>
        <v>1</v>
      </c>
      <c r="AH1650" s="14">
        <f t="shared" ref="AH1650:AL1650" si="1891">IFERROR(FIND("#",$AF1650,AG1650+1),LEN($AF1650)+1)</f>
        <v>164</v>
      </c>
      <c r="AI1650" s="14">
        <f t="shared" si="1891"/>
        <v>164</v>
      </c>
      <c r="AJ1650" s="14">
        <f t="shared" si="1891"/>
        <v>164</v>
      </c>
      <c r="AK1650" s="14">
        <f t="shared" si="1891"/>
        <v>164</v>
      </c>
      <c r="AL1650" s="14">
        <f t="shared" si="1891"/>
        <v>164</v>
      </c>
      <c r="AM1650" s="14" t="str">
        <f t="shared" si="1866"/>
        <v>Contato na sala junto com os medicos do servico. Conversamos mais sobre as novas recomendações e Johns Hopkins. Ressaltou a o beneficio da coformulacao do kaletra.</v>
      </c>
      <c r="AN1650" s="14" t="str">
        <f t="shared" si="1867"/>
        <v/>
      </c>
      <c r="AO1650" s="14" t="str">
        <f t="shared" si="1868"/>
        <v/>
      </c>
      <c r="AP1650" s="14" t="str">
        <f t="shared" si="1869"/>
        <v/>
      </c>
      <c r="AQ1650" s="14" t="str">
        <f t="shared" si="1870"/>
        <v/>
      </c>
      <c r="AR1650" s="14" t="str">
        <f t="shared" si="1871"/>
        <v/>
      </c>
    </row>
    <row r="1651" spans="1:44" x14ac:dyDescent="0.25">
      <c r="A1651">
        <v>1</v>
      </c>
      <c r="B1651" t="s">
        <v>28</v>
      </c>
      <c r="C1651">
        <v>392104</v>
      </c>
      <c r="D1651" s="40">
        <v>41379.333333333299</v>
      </c>
      <c r="E1651" s="40">
        <v>41380.873611111099</v>
      </c>
      <c r="F1651" s="40">
        <v>41380.969444444403</v>
      </c>
      <c r="G1651" t="s">
        <v>29</v>
      </c>
      <c r="H1651">
        <v>60000012475067</v>
      </c>
      <c r="I1651" t="s">
        <v>3518</v>
      </c>
      <c r="J1651" t="s">
        <v>3519</v>
      </c>
      <c r="K1651" t="s">
        <v>41</v>
      </c>
      <c r="L1651">
        <v>4</v>
      </c>
      <c r="M1651" t="s">
        <v>33</v>
      </c>
      <c r="N1651">
        <v>60000015461254</v>
      </c>
      <c r="O1651">
        <v>60000016462717</v>
      </c>
      <c r="P1651">
        <v>140219000000228</v>
      </c>
      <c r="R1651" t="s">
        <v>34</v>
      </c>
      <c r="S1651" t="s">
        <v>35</v>
      </c>
      <c r="T1651" t="s">
        <v>36</v>
      </c>
      <c r="W1651" t="s">
        <v>37</v>
      </c>
      <c r="AC1651" t="s">
        <v>3520</v>
      </c>
      <c r="AD1651" t="s">
        <v>1446</v>
      </c>
      <c r="AE1651" s="14" t="str">
        <f t="shared" si="1834"/>
        <v>#mp conversamos mais sobre o consenso e comentou sobre iniciar praticamente em todos os novos em função do diagnostico tardio.</v>
      </c>
      <c r="AF1651" s="14" t="str">
        <f t="shared" si="1844"/>
        <v>#mp conversamos mais sobre o consenso e comentou sobre iniciar praticamente em todos os novos em função do diagnostico tardio.</v>
      </c>
      <c r="AG1651" s="14">
        <f t="shared" si="1845"/>
        <v>1</v>
      </c>
      <c r="AH1651" s="14">
        <f t="shared" ref="AH1651:AL1651" si="1892">IFERROR(FIND("#",$AF1651,AG1651+1),LEN($AF1651)+1)</f>
        <v>127</v>
      </c>
      <c r="AI1651" s="14">
        <f t="shared" si="1892"/>
        <v>127</v>
      </c>
      <c r="AJ1651" s="14">
        <f t="shared" si="1892"/>
        <v>127</v>
      </c>
      <c r="AK1651" s="14">
        <f t="shared" si="1892"/>
        <v>127</v>
      </c>
      <c r="AL1651" s="14">
        <f t="shared" si="1892"/>
        <v>127</v>
      </c>
      <c r="AM1651" s="14" t="str">
        <f t="shared" si="1866"/>
        <v>#mp conversamos mais sobre o consenso e comentou sobre iniciar praticamente em todos os novos em função do diagnostico tardio.</v>
      </c>
      <c r="AN1651" s="14" t="str">
        <f t="shared" si="1867"/>
        <v/>
      </c>
      <c r="AO1651" s="14" t="str">
        <f t="shared" si="1868"/>
        <v/>
      </c>
      <c r="AP1651" s="14" t="str">
        <f t="shared" si="1869"/>
        <v/>
      </c>
      <c r="AQ1651" s="14" t="str">
        <f t="shared" si="1870"/>
        <v/>
      </c>
      <c r="AR1651" s="14" t="str">
        <f t="shared" si="1871"/>
        <v/>
      </c>
    </row>
    <row r="1652" spans="1:44" x14ac:dyDescent="0.25">
      <c r="A1652">
        <v>1</v>
      </c>
      <c r="B1652" t="s">
        <v>28</v>
      </c>
      <c r="C1652">
        <v>392104</v>
      </c>
      <c r="D1652" s="40">
        <v>41379.333333333299</v>
      </c>
      <c r="E1652" s="40">
        <v>41380.859027777798</v>
      </c>
      <c r="F1652" s="40">
        <v>41380.913888888899</v>
      </c>
      <c r="G1652" t="s">
        <v>29</v>
      </c>
      <c r="H1652">
        <v>60000012475067</v>
      </c>
      <c r="I1652" t="s">
        <v>3518</v>
      </c>
      <c r="J1652" t="s">
        <v>3519</v>
      </c>
      <c r="K1652" t="s">
        <v>41</v>
      </c>
      <c r="L1652">
        <v>4</v>
      </c>
      <c r="M1652" t="s">
        <v>33</v>
      </c>
      <c r="N1652">
        <v>60000015461254</v>
      </c>
      <c r="O1652">
        <v>60000016462717</v>
      </c>
      <c r="P1652">
        <v>141281000000597</v>
      </c>
      <c r="R1652" t="s">
        <v>34</v>
      </c>
      <c r="S1652" t="s">
        <v>35</v>
      </c>
      <c r="T1652" t="s">
        <v>36</v>
      </c>
      <c r="W1652" t="s">
        <v>37</v>
      </c>
      <c r="AC1652" t="s">
        <v>3521</v>
      </c>
      <c r="AD1652" t="s">
        <v>1446</v>
      </c>
      <c r="AE1652" s="14" t="str">
        <f t="shared" si="1834"/>
        <v>#MP conversamos sobre versão preliminar do consenso e material do Ricardo Diaz sobre quando e como começar e sorodiscordantes (Estevão). Comentou que infelizmente os novos pacientes chegam debilitados, portanto, o inicio tem de ser imediato.</v>
      </c>
      <c r="AF1652" s="14" t="str">
        <f t="shared" si="1844"/>
        <v>#MP conversamos sobre versão preliminar do consenso e material do Ricardo Diaz sobre quando e como começar e sorodiscordantes (Estevão). Comentou que infelizmente os novos pacientes chegam debilitados, portanto, o inicio tem de ser imediato.</v>
      </c>
      <c r="AG1652" s="14">
        <f t="shared" si="1845"/>
        <v>1</v>
      </c>
      <c r="AH1652" s="14">
        <f t="shared" ref="AH1652:AL1652" si="1893">IFERROR(FIND("#",$AF1652,AG1652+1),LEN($AF1652)+1)</f>
        <v>242</v>
      </c>
      <c r="AI1652" s="14">
        <f t="shared" si="1893"/>
        <v>242</v>
      </c>
      <c r="AJ1652" s="14">
        <f t="shared" si="1893"/>
        <v>242</v>
      </c>
      <c r="AK1652" s="14">
        <f t="shared" si="1893"/>
        <v>242</v>
      </c>
      <c r="AL1652" s="14">
        <f t="shared" si="1893"/>
        <v>242</v>
      </c>
      <c r="AM1652" s="14" t="str">
        <f t="shared" si="1866"/>
        <v>#MP conversamos sobre versão preliminar do consenso e material do Ricardo Diaz sobre quando e como começar e sorodiscordantes (Estevão). Comentou que infelizmente os novos pacientes chegam debilitados, portanto, o inicio tem de ser imediato.</v>
      </c>
      <c r="AN1652" s="14" t="str">
        <f t="shared" si="1867"/>
        <v/>
      </c>
      <c r="AO1652" s="14" t="str">
        <f t="shared" si="1868"/>
        <v/>
      </c>
      <c r="AP1652" s="14" t="str">
        <f t="shared" si="1869"/>
        <v/>
      </c>
      <c r="AQ1652" s="14" t="str">
        <f t="shared" si="1870"/>
        <v/>
      </c>
      <c r="AR1652" s="14" t="str">
        <f t="shared" si="1871"/>
        <v/>
      </c>
    </row>
    <row r="1653" spans="1:44" x14ac:dyDescent="0.25">
      <c r="A1653">
        <v>1</v>
      </c>
      <c r="B1653" t="s">
        <v>28</v>
      </c>
      <c r="C1653">
        <v>392104</v>
      </c>
      <c r="D1653" s="40">
        <v>41376.666666666701</v>
      </c>
      <c r="E1653" s="40">
        <v>41376.7409722222</v>
      </c>
      <c r="F1653" s="40">
        <v>41376.699305555601</v>
      </c>
      <c r="G1653" t="s">
        <v>29</v>
      </c>
      <c r="H1653">
        <v>60000017151850</v>
      </c>
      <c r="I1653" t="s">
        <v>3522</v>
      </c>
      <c r="J1653" t="s">
        <v>3523</v>
      </c>
      <c r="K1653" t="s">
        <v>180</v>
      </c>
      <c r="L1653">
        <v>4</v>
      </c>
      <c r="M1653" t="s">
        <v>33</v>
      </c>
      <c r="N1653">
        <v>60000015461254</v>
      </c>
      <c r="O1653">
        <v>60000016462717</v>
      </c>
      <c r="P1653">
        <v>141281000000568</v>
      </c>
      <c r="R1653" t="s">
        <v>34</v>
      </c>
      <c r="S1653" t="s">
        <v>35</v>
      </c>
      <c r="T1653" t="s">
        <v>36</v>
      </c>
      <c r="W1653" t="s">
        <v>37</v>
      </c>
      <c r="AC1653" t="s">
        <v>3524</v>
      </c>
      <c r="AD1653" t="s">
        <v>1446</v>
      </c>
      <c r="AE1653" s="14" t="str">
        <f t="shared" si="1834"/>
        <v>#MP Reforcei benrfícios Kaletra - coformulação / flexibilidade (adesão - folder). Afirmou olhar com mais carinho para a opção de Kal 1x ao dia como tentativa de adesão.</v>
      </c>
      <c r="AF1653" s="14" t="str">
        <f t="shared" si="1844"/>
        <v>#MP Reforcei benrfícios Kaletra - coformulação / flexibilidade (adesão - folder). Afirmou olhar com mais carinho para a opção de Kal 1x ao dia como tentativa de adesão.</v>
      </c>
      <c r="AG1653" s="14">
        <f t="shared" si="1845"/>
        <v>1</v>
      </c>
      <c r="AH1653" s="14">
        <f t="shared" ref="AH1653:AL1653" si="1894">IFERROR(FIND("#",$AF1653,AG1653+1),LEN($AF1653)+1)</f>
        <v>169</v>
      </c>
      <c r="AI1653" s="14">
        <f t="shared" si="1894"/>
        <v>169</v>
      </c>
      <c r="AJ1653" s="14">
        <f t="shared" si="1894"/>
        <v>169</v>
      </c>
      <c r="AK1653" s="14">
        <f t="shared" si="1894"/>
        <v>169</v>
      </c>
      <c r="AL1653" s="14">
        <f t="shared" si="1894"/>
        <v>169</v>
      </c>
      <c r="AM1653" s="14" t="str">
        <f t="shared" si="1866"/>
        <v>#MP Reforcei benrfícios Kaletra - coformulação / flexibilidade (adesão - folder). Afirmou olhar com mais carinho para a opção de Kal 1x ao dia como tentativa de adesão.</v>
      </c>
      <c r="AN1653" s="14" t="str">
        <f t="shared" si="1867"/>
        <v/>
      </c>
      <c r="AO1653" s="14" t="str">
        <f t="shared" si="1868"/>
        <v/>
      </c>
      <c r="AP1653" s="14" t="str">
        <f t="shared" si="1869"/>
        <v/>
      </c>
      <c r="AQ1653" s="14" t="str">
        <f t="shared" si="1870"/>
        <v/>
      </c>
      <c r="AR1653" s="14" t="str">
        <f t="shared" si="1871"/>
        <v/>
      </c>
    </row>
    <row r="1654" spans="1:44" x14ac:dyDescent="0.25">
      <c r="A1654">
        <v>1</v>
      </c>
      <c r="B1654" t="s">
        <v>28</v>
      </c>
      <c r="C1654">
        <v>392104</v>
      </c>
      <c r="D1654" s="40">
        <v>41376.625</v>
      </c>
      <c r="E1654" s="40">
        <v>41376.737500000003</v>
      </c>
      <c r="F1654" s="40">
        <v>41376.695833333302</v>
      </c>
      <c r="G1654" t="s">
        <v>29</v>
      </c>
      <c r="H1654">
        <v>60000017154718</v>
      </c>
      <c r="I1654" t="s">
        <v>3525</v>
      </c>
      <c r="J1654" t="s">
        <v>3526</v>
      </c>
      <c r="K1654" t="s">
        <v>41</v>
      </c>
      <c r="L1654">
        <v>3</v>
      </c>
      <c r="M1654" t="s">
        <v>33</v>
      </c>
      <c r="N1654">
        <v>60000015461254</v>
      </c>
      <c r="O1654">
        <v>60000016462717</v>
      </c>
      <c r="P1654">
        <v>141281000000561</v>
      </c>
      <c r="R1654" t="s">
        <v>34</v>
      </c>
      <c r="S1654" t="s">
        <v>35</v>
      </c>
      <c r="T1654" t="s">
        <v>36</v>
      </c>
      <c r="W1654" t="s">
        <v>37</v>
      </c>
      <c r="AC1654" t="s">
        <v>3527</v>
      </c>
      <c r="AD1654" t="s">
        <v>1446</v>
      </c>
      <c r="AE1654" s="14" t="str">
        <f t="shared" si="1834"/>
        <v>#MP conversamos mais sobre versão preliminar do consenso ligando aos benefícios do Kaletra mesmo em altas temperaturas.. (folder)</v>
      </c>
      <c r="AF1654" s="14" t="str">
        <f t="shared" si="1844"/>
        <v>#MP conversamos mais sobre versão preliminar do consenso ligando aos benefícios do Kaletra mesmo em altas temperaturas.. (folder)</v>
      </c>
      <c r="AG1654" s="14">
        <f t="shared" si="1845"/>
        <v>1</v>
      </c>
      <c r="AH1654" s="14">
        <f t="shared" ref="AH1654:AL1654" si="1895">IFERROR(FIND("#",$AF1654,AG1654+1),LEN($AF1654)+1)</f>
        <v>130</v>
      </c>
      <c r="AI1654" s="14">
        <f t="shared" si="1895"/>
        <v>130</v>
      </c>
      <c r="AJ1654" s="14">
        <f t="shared" si="1895"/>
        <v>130</v>
      </c>
      <c r="AK1654" s="14">
        <f t="shared" si="1895"/>
        <v>130</v>
      </c>
      <c r="AL1654" s="14">
        <f t="shared" si="1895"/>
        <v>130</v>
      </c>
      <c r="AM1654" s="14" t="str">
        <f t="shared" si="1866"/>
        <v>#MP conversamos mais sobre versão preliminar do consenso ligando aos benefícios do Kaletra mesmo em altas temperaturas.. (folder)</v>
      </c>
      <c r="AN1654" s="14" t="str">
        <f t="shared" si="1867"/>
        <v/>
      </c>
      <c r="AO1654" s="14" t="str">
        <f t="shared" si="1868"/>
        <v/>
      </c>
      <c r="AP1654" s="14" t="str">
        <f t="shared" si="1869"/>
        <v/>
      </c>
      <c r="AQ1654" s="14" t="str">
        <f t="shared" si="1870"/>
        <v/>
      </c>
      <c r="AR1654" s="14" t="str">
        <f t="shared" si="1871"/>
        <v/>
      </c>
    </row>
    <row r="1655" spans="1:44" x14ac:dyDescent="0.25">
      <c r="A1655">
        <v>1</v>
      </c>
      <c r="B1655" t="s">
        <v>28</v>
      </c>
      <c r="C1655">
        <v>392104</v>
      </c>
      <c r="D1655" s="40">
        <v>41376.583333333299</v>
      </c>
      <c r="E1655" s="40">
        <v>41376.732638888898</v>
      </c>
      <c r="F1655" s="40">
        <v>41376.690972222197</v>
      </c>
      <c r="G1655" t="s">
        <v>29</v>
      </c>
      <c r="H1655">
        <v>60000012271607</v>
      </c>
      <c r="I1655" t="s">
        <v>3528</v>
      </c>
      <c r="J1655" t="s">
        <v>3529</v>
      </c>
      <c r="K1655" t="s">
        <v>41</v>
      </c>
      <c r="L1655">
        <v>3</v>
      </c>
      <c r="M1655" t="s">
        <v>33</v>
      </c>
      <c r="N1655">
        <v>60000015461254</v>
      </c>
      <c r="O1655">
        <v>60000016462717</v>
      </c>
      <c r="P1655">
        <v>141281000000554</v>
      </c>
      <c r="R1655" t="s">
        <v>34</v>
      </c>
      <c r="S1655" t="s">
        <v>35</v>
      </c>
      <c r="T1655" t="s">
        <v>36</v>
      </c>
      <c r="W1655" t="s">
        <v>37</v>
      </c>
      <c r="AC1655" t="s">
        <v>3530</v>
      </c>
      <c r="AD1655" t="s">
        <v>1446</v>
      </c>
      <c r="AE1655" s="14" t="str">
        <f t="shared" si="1834"/>
        <v>Conversamos mais sobre as novas recomendações do consenso, reforçando sempre a adesão como principal ponto no tratamento da Aids. Estava com dúvidas sobre TB e conversou novamente com a Dra Valeria Rolla.</v>
      </c>
      <c r="AF1655" s="14" t="str">
        <f t="shared" si="1844"/>
        <v>Conversamos mais sobre as novas recomendações do consenso, reforçando sempre a adesão como principal ponto no tratamento da Aids. Estava com dúvidas sobre TB e conversou novamente com a Dra Valeria Rolla.</v>
      </c>
      <c r="AG1655" s="14">
        <f t="shared" si="1845"/>
        <v>1</v>
      </c>
      <c r="AH1655" s="14">
        <f t="shared" ref="AH1655:AL1655" si="1896">IFERROR(FIND("#",$AF1655,AG1655+1),LEN($AF1655)+1)</f>
        <v>205</v>
      </c>
      <c r="AI1655" s="14">
        <f t="shared" si="1896"/>
        <v>205</v>
      </c>
      <c r="AJ1655" s="14">
        <f t="shared" si="1896"/>
        <v>205</v>
      </c>
      <c r="AK1655" s="14">
        <f t="shared" si="1896"/>
        <v>205</v>
      </c>
      <c r="AL1655" s="14">
        <f t="shared" si="1896"/>
        <v>205</v>
      </c>
      <c r="AM1655" s="14" t="str">
        <f t="shared" si="1866"/>
        <v>Conversamos mais sobre as novas recomendações do consenso, reforçando sempre a adesão como principal ponto no tratamento da Aids. Estava com dúvidas sobre TB e conversou novamente com a Dra Valeria Rolla.</v>
      </c>
      <c r="AN1655" s="14" t="str">
        <f t="shared" si="1867"/>
        <v/>
      </c>
      <c r="AO1655" s="14" t="str">
        <f t="shared" si="1868"/>
        <v/>
      </c>
      <c r="AP1655" s="14" t="str">
        <f t="shared" si="1869"/>
        <v/>
      </c>
      <c r="AQ1655" s="14" t="str">
        <f t="shared" si="1870"/>
        <v/>
      </c>
      <c r="AR1655" s="14" t="str">
        <f t="shared" si="1871"/>
        <v/>
      </c>
    </row>
    <row r="1656" spans="1:44" x14ac:dyDescent="0.25">
      <c r="A1656">
        <v>1</v>
      </c>
      <c r="B1656" t="s">
        <v>28</v>
      </c>
      <c r="C1656">
        <v>392104</v>
      </c>
      <c r="D1656" s="40">
        <v>41376.583333333299</v>
      </c>
      <c r="E1656" s="40">
        <v>41376.732638888898</v>
      </c>
      <c r="F1656" s="40">
        <v>41376.690972222197</v>
      </c>
      <c r="G1656" t="s">
        <v>29</v>
      </c>
      <c r="H1656">
        <v>60000012271607</v>
      </c>
      <c r="I1656" t="s">
        <v>3528</v>
      </c>
      <c r="J1656" t="s">
        <v>3529</v>
      </c>
      <c r="K1656" t="s">
        <v>41</v>
      </c>
      <c r="L1656">
        <v>3</v>
      </c>
      <c r="M1656" t="s">
        <v>33</v>
      </c>
      <c r="N1656">
        <v>60000015461254</v>
      </c>
      <c r="O1656">
        <v>60000016462717</v>
      </c>
      <c r="P1656">
        <v>141281000000554</v>
      </c>
      <c r="R1656" t="s">
        <v>34</v>
      </c>
      <c r="S1656" t="s">
        <v>35</v>
      </c>
      <c r="T1656" t="s">
        <v>36</v>
      </c>
      <c r="W1656" t="s">
        <v>37</v>
      </c>
      <c r="AC1656" t="s">
        <v>3530</v>
      </c>
      <c r="AD1656" t="s">
        <v>1446</v>
      </c>
      <c r="AE1656" s="14" t="str">
        <f t="shared" si="1834"/>
        <v>Conversamos mais sobre as novas recomendações do consenso, reforçando sempre a adesão como principal ponto no tratamento da Aids. Estava com dúvidas sobre TB e conversou novamente com a Dra Valeria Rolla.</v>
      </c>
      <c r="AF1656" s="14" t="str">
        <f t="shared" si="1844"/>
        <v>Conversamos mais sobre as novas recomendações do consenso, reforçando sempre a adesão como principal ponto no tratamento da Aids. Estava com dúvidas sobre TB e conversou novamente com a Dra Valeria Rolla.</v>
      </c>
      <c r="AG1656" s="14">
        <f t="shared" si="1845"/>
        <v>1</v>
      </c>
      <c r="AH1656" s="14">
        <f t="shared" ref="AH1656:AL1656" si="1897">IFERROR(FIND("#",$AF1656,AG1656+1),LEN($AF1656)+1)</f>
        <v>205</v>
      </c>
      <c r="AI1656" s="14">
        <f t="shared" si="1897"/>
        <v>205</v>
      </c>
      <c r="AJ1656" s="14">
        <f t="shared" si="1897"/>
        <v>205</v>
      </c>
      <c r="AK1656" s="14">
        <f t="shared" si="1897"/>
        <v>205</v>
      </c>
      <c r="AL1656" s="14">
        <f t="shared" si="1897"/>
        <v>205</v>
      </c>
      <c r="AM1656" s="14" t="str">
        <f t="shared" si="1866"/>
        <v>Conversamos mais sobre as novas recomendações do consenso, reforçando sempre a adesão como principal ponto no tratamento da Aids. Estava com dúvidas sobre TB e conversou novamente com a Dra Valeria Rolla.</v>
      </c>
      <c r="AN1656" s="14" t="str">
        <f t="shared" si="1867"/>
        <v/>
      </c>
      <c r="AO1656" s="14" t="str">
        <f t="shared" si="1868"/>
        <v/>
      </c>
      <c r="AP1656" s="14" t="str">
        <f t="shared" si="1869"/>
        <v/>
      </c>
      <c r="AQ1656" s="14" t="str">
        <f t="shared" si="1870"/>
        <v/>
      </c>
      <c r="AR1656" s="14" t="str">
        <f t="shared" si="1871"/>
        <v/>
      </c>
    </row>
    <row r="1657" spans="1:44" x14ac:dyDescent="0.25">
      <c r="A1657">
        <v>1</v>
      </c>
      <c r="B1657" t="s">
        <v>28</v>
      </c>
      <c r="C1657">
        <v>392104</v>
      </c>
      <c r="D1657" s="40">
        <v>41376.458333333299</v>
      </c>
      <c r="E1657" s="40">
        <v>41376.7277777778</v>
      </c>
      <c r="F1657" s="40">
        <v>41376.686111111099</v>
      </c>
      <c r="G1657" t="s">
        <v>29</v>
      </c>
      <c r="H1657">
        <v>60000012373639</v>
      </c>
      <c r="I1657" t="s">
        <v>3414</v>
      </c>
      <c r="J1657" t="s">
        <v>3415</v>
      </c>
      <c r="K1657" t="s">
        <v>41</v>
      </c>
      <c r="L1657">
        <v>6</v>
      </c>
      <c r="M1657" t="s">
        <v>33</v>
      </c>
      <c r="N1657">
        <v>60000015461254</v>
      </c>
      <c r="O1657">
        <v>60000016462717</v>
      </c>
      <c r="P1657">
        <v>141281000000544</v>
      </c>
      <c r="R1657" t="s">
        <v>34</v>
      </c>
      <c r="S1657" t="s">
        <v>35</v>
      </c>
      <c r="T1657" t="s">
        <v>36</v>
      </c>
      <c r="W1657" t="s">
        <v>37</v>
      </c>
      <c r="AC1657" t="s">
        <v>3531</v>
      </c>
      <c r="AD1657" t="s">
        <v>1446</v>
      </c>
      <c r="AE1657" s="14" t="str">
        <f t="shared" si="1834"/>
        <v>#MP Conversamos mais sobre as novas recomendações e reforcei benrfícios Kaletra - coformulação / flexibilidade (adesão) neste novo cenario tambem. (Folder) Ao final do contato falamos sobre comorbidades. Contato realizado junto com a Dra Edneia.</v>
      </c>
      <c r="AF1657" s="14" t="str">
        <f t="shared" si="1844"/>
        <v>#MP Conversamos mais sobre as novas recomendações e reforcei benrfícios Kaletra - coformulação / flexibilidade (adesão) neste novo cenario tambem. (Folder) Ao final do contato falamos sobre comorbidades. Contato realizado junto com a Dra Edneia.</v>
      </c>
      <c r="AG1657" s="14">
        <f t="shared" si="1845"/>
        <v>1</v>
      </c>
      <c r="AH1657" s="14">
        <f t="shared" ref="AH1657:AL1657" si="1898">IFERROR(FIND("#",$AF1657,AG1657+1),LEN($AF1657)+1)</f>
        <v>246</v>
      </c>
      <c r="AI1657" s="14">
        <f t="shared" si="1898"/>
        <v>246</v>
      </c>
      <c r="AJ1657" s="14">
        <f t="shared" si="1898"/>
        <v>246</v>
      </c>
      <c r="AK1657" s="14">
        <f t="shared" si="1898"/>
        <v>246</v>
      </c>
      <c r="AL1657" s="14">
        <f t="shared" si="1898"/>
        <v>246</v>
      </c>
      <c r="AM1657" s="14" t="str">
        <f t="shared" si="1866"/>
        <v>#MP Conversamos mais sobre as novas recomendações e reforcei benrfícios Kaletra - coformulação / flexibilidade (adesão) neste novo cenario tambem. (Folder) Ao final do contato falamos sobre comorbidades. Contato realizado junto com a Dra Edneia.</v>
      </c>
      <c r="AN1657" s="14" t="str">
        <f t="shared" si="1867"/>
        <v/>
      </c>
      <c r="AO1657" s="14" t="str">
        <f t="shared" si="1868"/>
        <v/>
      </c>
      <c r="AP1657" s="14" t="str">
        <f t="shared" si="1869"/>
        <v/>
      </c>
      <c r="AQ1657" s="14" t="str">
        <f t="shared" si="1870"/>
        <v/>
      </c>
      <c r="AR1657" s="14" t="str">
        <f t="shared" si="1871"/>
        <v/>
      </c>
    </row>
    <row r="1658" spans="1:44" x14ac:dyDescent="0.25">
      <c r="A1658">
        <v>1</v>
      </c>
      <c r="B1658" t="s">
        <v>28</v>
      </c>
      <c r="C1658">
        <v>392104</v>
      </c>
      <c r="D1658" s="40">
        <v>41376.458333333299</v>
      </c>
      <c r="E1658" s="40">
        <v>41376.7277777778</v>
      </c>
      <c r="F1658" s="40">
        <v>41376.686111111099</v>
      </c>
      <c r="G1658" t="s">
        <v>29</v>
      </c>
      <c r="H1658">
        <v>60000012373639</v>
      </c>
      <c r="I1658" t="s">
        <v>3414</v>
      </c>
      <c r="J1658" t="s">
        <v>3415</v>
      </c>
      <c r="K1658" t="s">
        <v>41</v>
      </c>
      <c r="L1658">
        <v>6</v>
      </c>
      <c r="M1658" t="s">
        <v>33</v>
      </c>
      <c r="N1658">
        <v>60000015461254</v>
      </c>
      <c r="O1658">
        <v>60000016462717</v>
      </c>
      <c r="P1658">
        <v>141281000000544</v>
      </c>
      <c r="R1658" t="s">
        <v>34</v>
      </c>
      <c r="S1658" t="s">
        <v>35</v>
      </c>
      <c r="T1658" t="s">
        <v>36</v>
      </c>
      <c r="W1658" t="s">
        <v>37</v>
      </c>
      <c r="AC1658" t="s">
        <v>3531</v>
      </c>
      <c r="AD1658" t="s">
        <v>1437</v>
      </c>
      <c r="AE1658" s="14" t="str">
        <f t="shared" si="1834"/>
        <v>#MP Conversamos mais sobre as novas recomendações e reforcei benrfícios Kaletra - coformulação / flexibilidade (adesão) neste novo cenario tambem. (Folder) Ao final do contato falamos sobre comorbidades. Contato realizado junto com a Dra Edneia.</v>
      </c>
      <c r="AF1658" s="14" t="str">
        <f t="shared" si="1844"/>
        <v>#MP Conversamos mais sobre as novas recomendações e reforcei benrfícios Kaletra - coformulação / flexibilidade (adesão) neste novo cenario tambem. (Folder) Ao final do contato falamos sobre comorbidades. Contato realizado junto com a Dra Edneia.</v>
      </c>
      <c r="AG1658" s="14">
        <f t="shared" si="1845"/>
        <v>1</v>
      </c>
      <c r="AH1658" s="14">
        <f t="shared" ref="AH1658:AL1658" si="1899">IFERROR(FIND("#",$AF1658,AG1658+1),LEN($AF1658)+1)</f>
        <v>246</v>
      </c>
      <c r="AI1658" s="14">
        <f t="shared" si="1899"/>
        <v>246</v>
      </c>
      <c r="AJ1658" s="14">
        <f t="shared" si="1899"/>
        <v>246</v>
      </c>
      <c r="AK1658" s="14">
        <f t="shared" si="1899"/>
        <v>246</v>
      </c>
      <c r="AL1658" s="14">
        <f t="shared" si="1899"/>
        <v>246</v>
      </c>
      <c r="AM1658" s="14" t="str">
        <f t="shared" si="1866"/>
        <v>#MP Conversamos mais sobre as novas recomendações e reforcei benrfícios Kaletra - coformulação / flexibilidade (adesão) neste novo cenario tambem. (Folder) Ao final do contato falamos sobre comorbidades. Contato realizado junto com a Dra Edneia.</v>
      </c>
      <c r="AN1658" s="14" t="str">
        <f t="shared" si="1867"/>
        <v/>
      </c>
      <c r="AO1658" s="14" t="str">
        <f t="shared" si="1868"/>
        <v/>
      </c>
      <c r="AP1658" s="14" t="str">
        <f t="shared" si="1869"/>
        <v/>
      </c>
      <c r="AQ1658" s="14" t="str">
        <f t="shared" si="1870"/>
        <v/>
      </c>
      <c r="AR1658" s="14" t="str">
        <f t="shared" si="1871"/>
        <v/>
      </c>
    </row>
    <row r="1659" spans="1:44" x14ac:dyDescent="0.25">
      <c r="A1659">
        <v>1</v>
      </c>
      <c r="B1659" t="s">
        <v>28</v>
      </c>
      <c r="C1659">
        <v>392104</v>
      </c>
      <c r="D1659" s="40">
        <v>41376.416666666701</v>
      </c>
      <c r="E1659" s="40">
        <v>41376.725694444402</v>
      </c>
      <c r="F1659" s="40">
        <v>41376.684027777803</v>
      </c>
      <c r="G1659" t="s">
        <v>29</v>
      </c>
      <c r="H1659">
        <v>60000017971612</v>
      </c>
      <c r="I1659" t="s">
        <v>3532</v>
      </c>
      <c r="J1659" t="s">
        <v>3533</v>
      </c>
      <c r="K1659" t="s">
        <v>41</v>
      </c>
      <c r="L1659">
        <v>3</v>
      </c>
      <c r="M1659" t="s">
        <v>33</v>
      </c>
      <c r="N1659">
        <v>60000015461254</v>
      </c>
      <c r="O1659">
        <v>60000016462717</v>
      </c>
      <c r="P1659">
        <v>141281000000537</v>
      </c>
      <c r="R1659" t="s">
        <v>34</v>
      </c>
      <c r="S1659" t="s">
        <v>35</v>
      </c>
      <c r="T1659" t="s">
        <v>36</v>
      </c>
      <c r="W1659" t="s">
        <v>37</v>
      </c>
      <c r="AC1659" t="s">
        <v>3534</v>
      </c>
      <c r="AD1659" t="s">
        <v>1437</v>
      </c>
      <c r="AE1659" s="14" t="str">
        <f t="shared" si="1834"/>
        <v>#MP Conversamos mais sobre as novas recomendações e reforcei benrfícios Kaletra - coformulação / flexibilidade (adesão) neste novo cenario tambem. (Folder) Ao final do contato falamos sobre comorbidades.</v>
      </c>
      <c r="AF1659" s="14" t="str">
        <f t="shared" si="1844"/>
        <v>#MP Conversamos mais sobre as novas recomendações e reforcei benrfícios Kaletra - coformulação / flexibilidade (adesão) neste novo cenario tambem. (Folder) Ao final do contato falamos sobre comorbidades.</v>
      </c>
      <c r="AG1659" s="14">
        <f t="shared" si="1845"/>
        <v>1</v>
      </c>
      <c r="AH1659" s="14">
        <f t="shared" ref="AH1659:AL1659" si="1900">IFERROR(FIND("#",$AF1659,AG1659+1),LEN($AF1659)+1)</f>
        <v>204</v>
      </c>
      <c r="AI1659" s="14">
        <f t="shared" si="1900"/>
        <v>204</v>
      </c>
      <c r="AJ1659" s="14">
        <f t="shared" si="1900"/>
        <v>204</v>
      </c>
      <c r="AK1659" s="14">
        <f t="shared" si="1900"/>
        <v>204</v>
      </c>
      <c r="AL1659" s="14">
        <f t="shared" si="1900"/>
        <v>204</v>
      </c>
      <c r="AM1659" s="14" t="str">
        <f t="shared" si="1866"/>
        <v>#MP Conversamos mais sobre as novas recomendações e reforcei benrfícios Kaletra - coformulação / flexibilidade (adesão) neste novo cenario tambem. (Folder) Ao final do contato falamos sobre comorbidades.</v>
      </c>
      <c r="AN1659" s="14" t="str">
        <f t="shared" si="1867"/>
        <v/>
      </c>
      <c r="AO1659" s="14" t="str">
        <f t="shared" si="1868"/>
        <v/>
      </c>
      <c r="AP1659" s="14" t="str">
        <f t="shared" si="1869"/>
        <v/>
      </c>
      <c r="AQ1659" s="14" t="str">
        <f t="shared" si="1870"/>
        <v/>
      </c>
      <c r="AR1659" s="14" t="str">
        <f t="shared" si="1871"/>
        <v/>
      </c>
    </row>
    <row r="1660" spans="1:44" x14ac:dyDescent="0.25">
      <c r="A1660">
        <v>1</v>
      </c>
      <c r="B1660" t="s">
        <v>28</v>
      </c>
      <c r="C1660">
        <v>392104</v>
      </c>
      <c r="D1660" s="40">
        <v>41375.666666666701</v>
      </c>
      <c r="E1660" s="40">
        <v>41375.840972222199</v>
      </c>
      <c r="F1660" s="40">
        <v>41375.7993055556</v>
      </c>
      <c r="G1660" t="s">
        <v>29</v>
      </c>
      <c r="H1660">
        <v>60000012582079</v>
      </c>
      <c r="I1660" t="s">
        <v>3535</v>
      </c>
      <c r="J1660" t="s">
        <v>3536</v>
      </c>
      <c r="K1660" t="s">
        <v>32</v>
      </c>
      <c r="L1660">
        <v>4</v>
      </c>
      <c r="M1660" t="s">
        <v>33</v>
      </c>
      <c r="N1660">
        <v>60000015461254</v>
      </c>
      <c r="O1660">
        <v>60000016462717</v>
      </c>
      <c r="P1660">
        <v>141281000000404</v>
      </c>
      <c r="R1660" t="s">
        <v>34</v>
      </c>
      <c r="S1660" t="s">
        <v>35</v>
      </c>
      <c r="T1660" t="s">
        <v>36</v>
      </c>
      <c r="W1660" t="s">
        <v>37</v>
      </c>
      <c r="AC1660" t="s">
        <v>3537</v>
      </c>
      <c r="AD1660" t="s">
        <v>1446</v>
      </c>
      <c r="AE1660" s="14" t="str">
        <f t="shared" si="1834"/>
        <v>Contato de relacionamento. Parabenizei pela "imortalidade" na academia de medicina.</v>
      </c>
      <c r="AF1660" s="14" t="str">
        <f t="shared" si="1844"/>
        <v>Contato de relacionamento. Parabenizei pela "imortalidade" na academia de medicina.</v>
      </c>
      <c r="AG1660" s="14">
        <f t="shared" si="1845"/>
        <v>1</v>
      </c>
      <c r="AH1660" s="14">
        <f t="shared" ref="AH1660:AL1660" si="1901">IFERROR(FIND("#",$AF1660,AG1660+1),LEN($AF1660)+1)</f>
        <v>84</v>
      </c>
      <c r="AI1660" s="14">
        <f t="shared" si="1901"/>
        <v>84</v>
      </c>
      <c r="AJ1660" s="14">
        <f t="shared" si="1901"/>
        <v>84</v>
      </c>
      <c r="AK1660" s="14">
        <f t="shared" si="1901"/>
        <v>84</v>
      </c>
      <c r="AL1660" s="14">
        <f t="shared" si="1901"/>
        <v>84</v>
      </c>
      <c r="AM1660" s="14" t="str">
        <f t="shared" si="1866"/>
        <v>Contato de relacionamento. Parabenizei pela "imortalidade" na academia de medicina.</v>
      </c>
      <c r="AN1660" s="14" t="str">
        <f t="shared" si="1867"/>
        <v/>
      </c>
      <c r="AO1660" s="14" t="str">
        <f t="shared" si="1868"/>
        <v/>
      </c>
      <c r="AP1660" s="14" t="str">
        <f t="shared" si="1869"/>
        <v/>
      </c>
      <c r="AQ1660" s="14" t="str">
        <f t="shared" si="1870"/>
        <v/>
      </c>
      <c r="AR1660" s="14" t="str">
        <f t="shared" si="1871"/>
        <v/>
      </c>
    </row>
    <row r="1661" spans="1:44" x14ac:dyDescent="0.25">
      <c r="A1661">
        <v>1</v>
      </c>
      <c r="B1661" t="s">
        <v>28</v>
      </c>
      <c r="C1661">
        <v>392104</v>
      </c>
      <c r="D1661" s="40">
        <v>41375.583333333299</v>
      </c>
      <c r="E1661" s="40">
        <v>41375.845138888901</v>
      </c>
      <c r="F1661" s="40">
        <v>41375.8034722222</v>
      </c>
      <c r="G1661" t="s">
        <v>29</v>
      </c>
      <c r="H1661">
        <v>60000017964160</v>
      </c>
      <c r="I1661" t="s">
        <v>3441</v>
      </c>
      <c r="J1661" t="s">
        <v>3442</v>
      </c>
      <c r="K1661" t="s">
        <v>32</v>
      </c>
      <c r="L1661">
        <v>6</v>
      </c>
      <c r="M1661" t="s">
        <v>33</v>
      </c>
      <c r="N1661">
        <v>60000015461254</v>
      </c>
      <c r="O1661">
        <v>60000016462717</v>
      </c>
      <c r="P1661">
        <v>141281000000411</v>
      </c>
      <c r="R1661" t="s">
        <v>34</v>
      </c>
      <c r="S1661" t="s">
        <v>35</v>
      </c>
      <c r="T1661" t="s">
        <v>36</v>
      </c>
      <c r="W1661" t="s">
        <v>37</v>
      </c>
      <c r="AC1661" t="s">
        <v>3538</v>
      </c>
      <c r="AD1661" t="s">
        <v>1437</v>
      </c>
      <c r="AE1661" s="14" t="str">
        <f t="shared" si="1834"/>
        <v>Justificou sua falta no ATHUS. Não estava em um bom dia...</v>
      </c>
      <c r="AF1661" s="14" t="str">
        <f t="shared" si="1844"/>
        <v>Justificou sua falta no ATHUS. Não estava em um bom dia...</v>
      </c>
      <c r="AG1661" s="14">
        <f t="shared" si="1845"/>
        <v>1</v>
      </c>
      <c r="AH1661" s="14">
        <f t="shared" ref="AH1661:AL1661" si="1902">IFERROR(FIND("#",$AF1661,AG1661+1),LEN($AF1661)+1)</f>
        <v>59</v>
      </c>
      <c r="AI1661" s="14">
        <f t="shared" si="1902"/>
        <v>59</v>
      </c>
      <c r="AJ1661" s="14">
        <f t="shared" si="1902"/>
        <v>59</v>
      </c>
      <c r="AK1661" s="14">
        <f t="shared" si="1902"/>
        <v>59</v>
      </c>
      <c r="AL1661" s="14">
        <f t="shared" si="1902"/>
        <v>59</v>
      </c>
      <c r="AM1661" s="14" t="str">
        <f t="shared" si="1866"/>
        <v>Justificou sua falta no ATHUS. Não estava em um bom dia...</v>
      </c>
      <c r="AN1661" s="14" t="str">
        <f t="shared" si="1867"/>
        <v/>
      </c>
      <c r="AO1661" s="14" t="str">
        <f t="shared" si="1868"/>
        <v/>
      </c>
      <c r="AP1661" s="14" t="str">
        <f t="shared" si="1869"/>
        <v/>
      </c>
      <c r="AQ1661" s="14" t="str">
        <f t="shared" si="1870"/>
        <v/>
      </c>
      <c r="AR1661" s="14" t="str">
        <f t="shared" si="1871"/>
        <v/>
      </c>
    </row>
    <row r="1662" spans="1:44" x14ac:dyDescent="0.25">
      <c r="A1662">
        <v>1</v>
      </c>
      <c r="B1662" t="s">
        <v>28</v>
      </c>
      <c r="C1662">
        <v>392104</v>
      </c>
      <c r="D1662" s="40">
        <v>41375.458333333299</v>
      </c>
      <c r="E1662" s="40">
        <v>41375.827777777798</v>
      </c>
      <c r="F1662" s="40">
        <v>41375.786111111098</v>
      </c>
      <c r="G1662" t="s">
        <v>29</v>
      </c>
      <c r="H1662">
        <v>60000012598535</v>
      </c>
      <c r="I1662" t="s">
        <v>982</v>
      </c>
      <c r="J1662" t="s">
        <v>983</v>
      </c>
      <c r="K1662" t="s">
        <v>41</v>
      </c>
      <c r="L1662">
        <v>4</v>
      </c>
      <c r="M1662" t="s">
        <v>33</v>
      </c>
      <c r="N1662">
        <v>60000015461254</v>
      </c>
      <c r="O1662">
        <v>60000016462717</v>
      </c>
      <c r="P1662">
        <v>141281000000390</v>
      </c>
      <c r="R1662" t="s">
        <v>34</v>
      </c>
      <c r="S1662" t="s">
        <v>35</v>
      </c>
      <c r="T1662" t="s">
        <v>36</v>
      </c>
      <c r="W1662" t="s">
        <v>37</v>
      </c>
      <c r="AC1662" t="s">
        <v>3539</v>
      </c>
      <c r="AD1662" t="s">
        <v>1446</v>
      </c>
      <c r="AE1662" s="14" t="str">
        <f t="shared" si="1834"/>
        <v>Cancelou o ATHUS #MP Voltou a falar do material do Dr. Estevão. Comentou não diferenciar esquema para o HSH. Considera a profissão para definir esquema. Ressaltou tratamento assintomáticos CD4 maior 500 e tratamento como prevenção, individuos HIV sorodiscordantes.</v>
      </c>
      <c r="AF1662" s="14" t="str">
        <f t="shared" si="1844"/>
        <v>Cancelou o ATHUS #MP Voltou a falar do material do Dr. Estevão. Comentou não diferenciar esquema para o HSH. Considera a profissão para definir esquema. Ressaltou tratamento assintomáticos CD4 maior 500 e tratamento como prevenção, individuos HIV sorodiscordantes.</v>
      </c>
      <c r="AG1662" s="14">
        <f t="shared" si="1845"/>
        <v>18</v>
      </c>
      <c r="AH1662" s="14">
        <f t="shared" ref="AH1662:AL1662" si="1903">IFERROR(FIND("#",$AF1662,AG1662+1),LEN($AF1662)+1)</f>
        <v>265</v>
      </c>
      <c r="AI1662" s="14">
        <f t="shared" si="1903"/>
        <v>265</v>
      </c>
      <c r="AJ1662" s="14">
        <f t="shared" si="1903"/>
        <v>265</v>
      </c>
      <c r="AK1662" s="14">
        <f t="shared" si="1903"/>
        <v>265</v>
      </c>
      <c r="AL1662" s="14">
        <f t="shared" si="1903"/>
        <v>265</v>
      </c>
      <c r="AM1662" s="14" t="str">
        <f t="shared" si="1866"/>
        <v>#MP Voltou a falar do material do Dr. Estevão. Comentou não diferenciar esquema para o HSH. Considera a profissão para definir esquema. Ressaltou tratamento assintomáticos CD4 maior 500 e tratamento como prevenção, individuos HIV sorodiscordantes.</v>
      </c>
      <c r="AN1662" s="14" t="str">
        <f t="shared" si="1867"/>
        <v/>
      </c>
      <c r="AO1662" s="14" t="str">
        <f t="shared" si="1868"/>
        <v/>
      </c>
      <c r="AP1662" s="14" t="str">
        <f t="shared" si="1869"/>
        <v/>
      </c>
      <c r="AQ1662" s="14" t="str">
        <f t="shared" si="1870"/>
        <v/>
      </c>
      <c r="AR1662" s="14" t="str">
        <f t="shared" si="1871"/>
        <v/>
      </c>
    </row>
    <row r="1663" spans="1:44" x14ac:dyDescent="0.25">
      <c r="A1663">
        <v>1</v>
      </c>
      <c r="B1663" t="s">
        <v>28</v>
      </c>
      <c r="C1663">
        <v>392104</v>
      </c>
      <c r="D1663" s="40">
        <v>41375.416666666701</v>
      </c>
      <c r="E1663" s="40">
        <v>41375.899305555598</v>
      </c>
      <c r="F1663" s="40">
        <v>41375.857638888898</v>
      </c>
      <c r="G1663" t="s">
        <v>29</v>
      </c>
      <c r="H1663">
        <v>60000012453703</v>
      </c>
      <c r="I1663" t="s">
        <v>3540</v>
      </c>
      <c r="J1663" t="s">
        <v>3541</v>
      </c>
      <c r="K1663" t="s">
        <v>32</v>
      </c>
      <c r="L1663">
        <v>3</v>
      </c>
      <c r="M1663" t="s">
        <v>33</v>
      </c>
      <c r="N1663">
        <v>60000015461254</v>
      </c>
      <c r="O1663">
        <v>60000016462717</v>
      </c>
      <c r="P1663">
        <v>141281000000499</v>
      </c>
      <c r="R1663" t="s">
        <v>34</v>
      </c>
      <c r="S1663" t="s">
        <v>35</v>
      </c>
      <c r="T1663" t="s">
        <v>36</v>
      </c>
      <c r="W1663" t="s">
        <v>37</v>
      </c>
      <c r="AC1663" t="s">
        <v>3542</v>
      </c>
      <c r="AD1663" t="s">
        <v>1446</v>
      </c>
      <c r="AE1663" s="14" t="str">
        <f t="shared" si="1834"/>
        <v>Assim como a Dra Iracema, esta retornando de licença médica. Conversamos sobre versão preliminar do consenso, mas não deu muita atenção. Parece não querer mais atender no Hosp dia e ambulatório</v>
      </c>
      <c r="AF1663" s="14" t="str">
        <f t="shared" si="1844"/>
        <v>Assim como a Dra Iracema, esta retornando de licença médica. Conversamos sobre versão preliminar do consenso, mas não deu muita atenção. Parece não querer mais atender no Hosp dia e ambulatório</v>
      </c>
      <c r="AG1663" s="14">
        <f t="shared" si="1845"/>
        <v>1</v>
      </c>
      <c r="AH1663" s="14">
        <f t="shared" ref="AH1663:AL1663" si="1904">IFERROR(FIND("#",$AF1663,AG1663+1),LEN($AF1663)+1)</f>
        <v>194</v>
      </c>
      <c r="AI1663" s="14">
        <f t="shared" si="1904"/>
        <v>194</v>
      </c>
      <c r="AJ1663" s="14">
        <f t="shared" si="1904"/>
        <v>194</v>
      </c>
      <c r="AK1663" s="14">
        <f t="shared" si="1904"/>
        <v>194</v>
      </c>
      <c r="AL1663" s="14">
        <f t="shared" si="1904"/>
        <v>194</v>
      </c>
      <c r="AM1663" s="14" t="str">
        <f t="shared" si="1866"/>
        <v>Assim como a Dra Iracema, esta retornando de licença médica. Conversamos sobre versão preliminar do consenso, mas não deu muita atenção. Parece não querer mais atender no Hosp dia e ambulatório</v>
      </c>
      <c r="AN1663" s="14" t="str">
        <f t="shared" si="1867"/>
        <v/>
      </c>
      <c r="AO1663" s="14" t="str">
        <f t="shared" si="1868"/>
        <v/>
      </c>
      <c r="AP1663" s="14" t="str">
        <f t="shared" si="1869"/>
        <v/>
      </c>
      <c r="AQ1663" s="14" t="str">
        <f t="shared" si="1870"/>
        <v/>
      </c>
      <c r="AR1663" s="14" t="str">
        <f t="shared" si="1871"/>
        <v/>
      </c>
    </row>
    <row r="1664" spans="1:44" x14ac:dyDescent="0.25">
      <c r="A1664">
        <v>1</v>
      </c>
      <c r="B1664" t="s">
        <v>28</v>
      </c>
      <c r="C1664">
        <v>392104</v>
      </c>
      <c r="D1664" s="40">
        <v>41375.375</v>
      </c>
      <c r="E1664" s="40">
        <v>41375.859027777798</v>
      </c>
      <c r="F1664" s="40">
        <v>41375.817361111098</v>
      </c>
      <c r="G1664" t="s">
        <v>29</v>
      </c>
      <c r="H1664">
        <v>60000012399383</v>
      </c>
      <c r="I1664" t="s">
        <v>3543</v>
      </c>
      <c r="J1664" t="s">
        <v>3544</v>
      </c>
      <c r="K1664" t="s">
        <v>32</v>
      </c>
      <c r="L1664">
        <v>4</v>
      </c>
      <c r="M1664" t="s">
        <v>33</v>
      </c>
      <c r="N1664">
        <v>60000015461254</v>
      </c>
      <c r="O1664">
        <v>60000016462717</v>
      </c>
      <c r="P1664">
        <v>141281000000438</v>
      </c>
      <c r="R1664" t="s">
        <v>34</v>
      </c>
      <c r="S1664" t="s">
        <v>35</v>
      </c>
      <c r="T1664" t="s">
        <v>36</v>
      </c>
      <c r="W1664" t="s">
        <v>37</v>
      </c>
      <c r="AC1664" t="s">
        <v>3545</v>
      </c>
      <c r="AD1664" t="s">
        <v>1446</v>
      </c>
      <c r="AE1664" s="14" t="str">
        <f t="shared" si="1834"/>
        <v>#MP Cobrou manual Emilio Ribas e comentou sobre encontro para definir perfil HSH</v>
      </c>
      <c r="AF1664" s="14" t="str">
        <f t="shared" si="1844"/>
        <v>#MP Cobrou manual Emilio Ribas e comentou sobre encontro para definir perfil HSH</v>
      </c>
      <c r="AG1664" s="14">
        <f t="shared" si="1845"/>
        <v>1</v>
      </c>
      <c r="AH1664" s="14">
        <f t="shared" ref="AH1664:AL1664" si="1905">IFERROR(FIND("#",$AF1664,AG1664+1),LEN($AF1664)+1)</f>
        <v>81</v>
      </c>
      <c r="AI1664" s="14">
        <f t="shared" si="1905"/>
        <v>81</v>
      </c>
      <c r="AJ1664" s="14">
        <f t="shared" si="1905"/>
        <v>81</v>
      </c>
      <c r="AK1664" s="14">
        <f t="shared" si="1905"/>
        <v>81</v>
      </c>
      <c r="AL1664" s="14">
        <f t="shared" si="1905"/>
        <v>81</v>
      </c>
      <c r="AM1664" s="14" t="str">
        <f t="shared" si="1866"/>
        <v>#MP Cobrou manual Emilio Ribas e comentou sobre encontro para definir perfil HSH</v>
      </c>
      <c r="AN1664" s="14" t="str">
        <f t="shared" si="1867"/>
        <v/>
      </c>
      <c r="AO1664" s="14" t="str">
        <f t="shared" si="1868"/>
        <v/>
      </c>
      <c r="AP1664" s="14" t="str">
        <f t="shared" si="1869"/>
        <v/>
      </c>
      <c r="AQ1664" s="14" t="str">
        <f t="shared" si="1870"/>
        <v/>
      </c>
      <c r="AR1664" s="14" t="str">
        <f t="shared" si="1871"/>
        <v/>
      </c>
    </row>
    <row r="1665" spans="1:44" x14ac:dyDescent="0.25">
      <c r="A1665">
        <v>1</v>
      </c>
      <c r="B1665" t="s">
        <v>28</v>
      </c>
      <c r="C1665">
        <v>392104</v>
      </c>
      <c r="D1665" s="40">
        <v>41374.625</v>
      </c>
      <c r="E1665" s="40">
        <v>41375.856249999997</v>
      </c>
      <c r="F1665" s="40">
        <v>41375.814583333296</v>
      </c>
      <c r="G1665" t="s">
        <v>29</v>
      </c>
      <c r="H1665">
        <v>60000012313275</v>
      </c>
      <c r="I1665" t="s">
        <v>3546</v>
      </c>
      <c r="J1665" t="s">
        <v>3547</v>
      </c>
      <c r="K1665" t="s">
        <v>109</v>
      </c>
      <c r="L1665">
        <v>3</v>
      </c>
      <c r="M1665" t="s">
        <v>33</v>
      </c>
      <c r="N1665">
        <v>60000015461254</v>
      </c>
      <c r="O1665">
        <v>60000016462717</v>
      </c>
      <c r="P1665">
        <v>141281000000431</v>
      </c>
      <c r="R1665" t="s">
        <v>34</v>
      </c>
      <c r="S1665" t="s">
        <v>35</v>
      </c>
      <c r="T1665" t="s">
        <v>36</v>
      </c>
      <c r="W1665" t="s">
        <v>37</v>
      </c>
      <c r="AC1665" t="s">
        <v>3548</v>
      </c>
      <c r="AD1665" t="s">
        <v>1446</v>
      </c>
      <c r="AE1665" s="14" t="str">
        <f t="shared" si="1834"/>
        <v>Médico está totalmente voltado para tratamento em crianças. Avaliar RX junto a farmácia em função de alguns adolecentes em início de terapia.</v>
      </c>
      <c r="AF1665" s="14" t="str">
        <f t="shared" si="1844"/>
        <v>Médico está totalmente voltado para tratamento em crianças. Avaliar RX junto a farmácia em função de alguns adolecentes em início de terapia.</v>
      </c>
      <c r="AG1665" s="14">
        <f t="shared" si="1845"/>
        <v>1</v>
      </c>
      <c r="AH1665" s="14">
        <f t="shared" ref="AH1665:AL1665" si="1906">IFERROR(FIND("#",$AF1665,AG1665+1),LEN($AF1665)+1)</f>
        <v>142</v>
      </c>
      <c r="AI1665" s="14">
        <f t="shared" si="1906"/>
        <v>142</v>
      </c>
      <c r="AJ1665" s="14">
        <f t="shared" si="1906"/>
        <v>142</v>
      </c>
      <c r="AK1665" s="14">
        <f t="shared" si="1906"/>
        <v>142</v>
      </c>
      <c r="AL1665" s="14">
        <f t="shared" si="1906"/>
        <v>142</v>
      </c>
      <c r="AM1665" s="14" t="str">
        <f t="shared" si="1866"/>
        <v>Médico está totalmente voltado para tratamento em crianças. Avaliar RX junto a farmácia em função de alguns adolecentes em início de terapia.</v>
      </c>
      <c r="AN1665" s="14" t="str">
        <f t="shared" si="1867"/>
        <v/>
      </c>
      <c r="AO1665" s="14" t="str">
        <f t="shared" si="1868"/>
        <v/>
      </c>
      <c r="AP1665" s="14" t="str">
        <f t="shared" si="1869"/>
        <v/>
      </c>
      <c r="AQ1665" s="14" t="str">
        <f t="shared" si="1870"/>
        <v/>
      </c>
      <c r="AR1665" s="14" t="str">
        <f t="shared" si="1871"/>
        <v/>
      </c>
    </row>
    <row r="1666" spans="1:44" x14ac:dyDescent="0.25">
      <c r="A1666">
        <v>1</v>
      </c>
      <c r="B1666" t="s">
        <v>28</v>
      </c>
      <c r="C1666">
        <v>392104</v>
      </c>
      <c r="D1666" s="40">
        <v>41374.583333333299</v>
      </c>
      <c r="E1666" s="40">
        <v>41375.833333333299</v>
      </c>
      <c r="F1666" s="40">
        <v>41375.791666666701</v>
      </c>
      <c r="G1666" t="s">
        <v>29</v>
      </c>
      <c r="H1666">
        <v>60000012413839</v>
      </c>
      <c r="I1666" t="s">
        <v>3549</v>
      </c>
      <c r="J1666" t="s">
        <v>3550</v>
      </c>
      <c r="K1666" t="s">
        <v>41</v>
      </c>
      <c r="L1666">
        <v>4</v>
      </c>
      <c r="M1666" t="s">
        <v>33</v>
      </c>
      <c r="N1666">
        <v>60000015461254</v>
      </c>
      <c r="O1666">
        <v>60000016462717</v>
      </c>
      <c r="P1666">
        <v>141281000000397</v>
      </c>
      <c r="R1666" t="s">
        <v>34</v>
      </c>
      <c r="S1666" t="s">
        <v>35</v>
      </c>
      <c r="T1666" t="s">
        <v>36</v>
      </c>
      <c r="W1666" t="s">
        <v>37</v>
      </c>
      <c r="AC1666" t="s">
        <v>3551</v>
      </c>
      <c r="AD1666" t="s">
        <v>1446</v>
      </c>
      <c r="AE1666" s="14" t="str">
        <f t="shared" ref="AE1666:AE1673" si="1907">SUBSTITUTE(AC1666,"# ","#")</f>
        <v>Começamos a conversar e o assunto foi para tomada/dia. #MP (Folder) Reforcei benrfícios Kaletra - coformulação / flexibilidade (adesão)</v>
      </c>
      <c r="AF1666" s="14" t="str">
        <f t="shared" si="1844"/>
        <v>Começamos a conversar e o assunto foi para tomada/dia. #MP (Folder) Reforcei benrfícios Kaletra - coformulação / flexibilidade (adesão)</v>
      </c>
      <c r="AG1666" s="14">
        <f t="shared" si="1845"/>
        <v>56</v>
      </c>
      <c r="AH1666" s="14">
        <f t="shared" ref="AH1666:AL1666" si="1908">IFERROR(FIND("#",$AF1666,AG1666+1),LEN($AF1666)+1)</f>
        <v>136</v>
      </c>
      <c r="AI1666" s="14">
        <f t="shared" si="1908"/>
        <v>136</v>
      </c>
      <c r="AJ1666" s="14">
        <f t="shared" si="1908"/>
        <v>136</v>
      </c>
      <c r="AK1666" s="14">
        <f t="shared" si="1908"/>
        <v>136</v>
      </c>
      <c r="AL1666" s="14">
        <f t="shared" si="1908"/>
        <v>136</v>
      </c>
      <c r="AM1666" s="14" t="str">
        <f t="shared" si="1866"/>
        <v>#MP (Folder) Reforcei benrfícios Kaletra - coformulação / flexibilidade (adesão)</v>
      </c>
      <c r="AN1666" s="14" t="str">
        <f t="shared" si="1867"/>
        <v/>
      </c>
      <c r="AO1666" s="14" t="str">
        <f t="shared" si="1868"/>
        <v/>
      </c>
      <c r="AP1666" s="14" t="str">
        <f t="shared" si="1869"/>
        <v/>
      </c>
      <c r="AQ1666" s="14" t="str">
        <f t="shared" si="1870"/>
        <v/>
      </c>
      <c r="AR1666" s="14" t="str">
        <f t="shared" si="1871"/>
        <v/>
      </c>
    </row>
    <row r="1667" spans="1:44" x14ac:dyDescent="0.25">
      <c r="A1667">
        <v>1</v>
      </c>
      <c r="B1667" t="s">
        <v>28</v>
      </c>
      <c r="C1667">
        <v>392104</v>
      </c>
      <c r="D1667" s="40">
        <v>41374.458333333299</v>
      </c>
      <c r="E1667" s="40">
        <v>41375.870138888902</v>
      </c>
      <c r="F1667" s="40">
        <v>41375.828472222202</v>
      </c>
      <c r="G1667" t="s">
        <v>29</v>
      </c>
      <c r="H1667">
        <v>60000012451699</v>
      </c>
      <c r="I1667" t="s">
        <v>3552</v>
      </c>
      <c r="J1667" t="s">
        <v>3553</v>
      </c>
      <c r="K1667" t="s">
        <v>32</v>
      </c>
      <c r="L1667">
        <v>3</v>
      </c>
      <c r="M1667" t="s">
        <v>33</v>
      </c>
      <c r="N1667">
        <v>60000015461254</v>
      </c>
      <c r="O1667">
        <v>60000016462717</v>
      </c>
      <c r="P1667">
        <v>141281000000458</v>
      </c>
      <c r="R1667" t="s">
        <v>34</v>
      </c>
      <c r="S1667" t="s">
        <v>35</v>
      </c>
      <c r="T1667" t="s">
        <v>36</v>
      </c>
      <c r="W1667" t="s">
        <v>37</v>
      </c>
      <c r="AC1667" t="s">
        <v>3554</v>
      </c>
      <c r="AD1667" t="s">
        <v>1446</v>
      </c>
      <c r="AE1667" s="14" t="str">
        <f t="shared" si="1907"/>
        <v>#MP Sondei  tratamento como prevenção, individuos HIV sorodiscordantese opinião consenso 2012. Ressaltou tratamento assintomáticos CD4 maior 500 e tratamento como prevenção, individuos HIV sorodiscordantes.</v>
      </c>
      <c r="AF1667" s="14" t="str">
        <f t="shared" si="1844"/>
        <v>#MP Sondei  tratamento como prevenção, individuos HIV sorodiscordantese opinião consenso 2012. Ressaltou tratamento assintomáticos CD4 maior 500 e tratamento como prevenção, individuos HIV sorodiscordantes.</v>
      </c>
      <c r="AG1667" s="14">
        <f t="shared" si="1845"/>
        <v>1</v>
      </c>
      <c r="AH1667" s="14">
        <f t="shared" ref="AH1667:AL1667" si="1909">IFERROR(FIND("#",$AF1667,AG1667+1),LEN($AF1667)+1)</f>
        <v>207</v>
      </c>
      <c r="AI1667" s="14">
        <f t="shared" si="1909"/>
        <v>207</v>
      </c>
      <c r="AJ1667" s="14">
        <f t="shared" si="1909"/>
        <v>207</v>
      </c>
      <c r="AK1667" s="14">
        <f t="shared" si="1909"/>
        <v>207</v>
      </c>
      <c r="AL1667" s="14">
        <f t="shared" si="1909"/>
        <v>207</v>
      </c>
      <c r="AM1667" s="14" t="str">
        <f t="shared" si="1866"/>
        <v>#MP Sondei  tratamento como prevenção, individuos HIV sorodiscordantese opinião consenso 2012. Ressaltou tratamento assintomáticos CD4 maior 500 e tratamento como prevenção, individuos HIV sorodiscordantes.</v>
      </c>
      <c r="AN1667" s="14" t="str">
        <f t="shared" si="1867"/>
        <v/>
      </c>
      <c r="AO1667" s="14" t="str">
        <f t="shared" si="1868"/>
        <v/>
      </c>
      <c r="AP1667" s="14" t="str">
        <f t="shared" si="1869"/>
        <v/>
      </c>
      <c r="AQ1667" s="14" t="str">
        <f t="shared" si="1870"/>
        <v/>
      </c>
      <c r="AR1667" s="14" t="str">
        <f t="shared" si="1871"/>
        <v/>
      </c>
    </row>
    <row r="1668" spans="1:44" x14ac:dyDescent="0.25">
      <c r="A1668">
        <v>1</v>
      </c>
      <c r="B1668" t="s">
        <v>28</v>
      </c>
      <c r="C1668">
        <v>392104</v>
      </c>
      <c r="D1668" s="40">
        <v>41374.416666666701</v>
      </c>
      <c r="E1668" s="40">
        <v>41375.90625</v>
      </c>
      <c r="F1668" s="40">
        <v>41375.864583333299</v>
      </c>
      <c r="G1668" t="s">
        <v>29</v>
      </c>
      <c r="H1668">
        <v>60000012386351</v>
      </c>
      <c r="I1668" t="s">
        <v>985</v>
      </c>
      <c r="J1668" t="s">
        <v>986</v>
      </c>
      <c r="K1668" t="s">
        <v>32</v>
      </c>
      <c r="L1668">
        <v>4</v>
      </c>
      <c r="M1668" t="s">
        <v>33</v>
      </c>
      <c r="N1668">
        <v>60000015461254</v>
      </c>
      <c r="O1668">
        <v>60000016462717</v>
      </c>
      <c r="P1668">
        <v>141281000000507</v>
      </c>
      <c r="R1668" t="s">
        <v>34</v>
      </c>
      <c r="S1668" t="s">
        <v>35</v>
      </c>
      <c r="T1668" t="s">
        <v>36</v>
      </c>
      <c r="W1668" t="s">
        <v>37</v>
      </c>
      <c r="AC1668" t="s">
        <v>3555</v>
      </c>
      <c r="AD1668" t="s">
        <v>1446</v>
      </c>
      <c r="AE1668" s="14" t="str">
        <f t="shared" si="1907"/>
        <v>#MP Não chegou o material Dr. Lauro.  Conversamos sobre a JH e suas mudanças.</v>
      </c>
      <c r="AF1668" s="14" t="str">
        <f t="shared" si="1844"/>
        <v>#MP Não chegou o material Dr. Lauro.  Conversamos sobre a JH e suas mudanças.</v>
      </c>
      <c r="AG1668" s="14">
        <f t="shared" si="1845"/>
        <v>1</v>
      </c>
      <c r="AH1668" s="14">
        <f t="shared" ref="AH1668:AL1668" si="1910">IFERROR(FIND("#",$AF1668,AG1668+1),LEN($AF1668)+1)</f>
        <v>78</v>
      </c>
      <c r="AI1668" s="14">
        <f t="shared" si="1910"/>
        <v>78</v>
      </c>
      <c r="AJ1668" s="14">
        <f t="shared" si="1910"/>
        <v>78</v>
      </c>
      <c r="AK1668" s="14">
        <f t="shared" si="1910"/>
        <v>78</v>
      </c>
      <c r="AL1668" s="14">
        <f t="shared" si="1910"/>
        <v>78</v>
      </c>
      <c r="AM1668" s="14" t="str">
        <f t="shared" si="1866"/>
        <v>#MP Não chegou o material Dr. Lauro.  Conversamos sobre a JH e suas mudanças.</v>
      </c>
      <c r="AN1668" s="14" t="str">
        <f t="shared" si="1867"/>
        <v/>
      </c>
      <c r="AO1668" s="14" t="str">
        <f t="shared" si="1868"/>
        <v/>
      </c>
      <c r="AP1668" s="14" t="str">
        <f t="shared" si="1869"/>
        <v/>
      </c>
      <c r="AQ1668" s="14" t="str">
        <f t="shared" si="1870"/>
        <v/>
      </c>
      <c r="AR1668" s="14" t="str">
        <f t="shared" si="1871"/>
        <v/>
      </c>
    </row>
    <row r="1669" spans="1:44" x14ac:dyDescent="0.25">
      <c r="A1669">
        <v>1</v>
      </c>
      <c r="B1669" t="s">
        <v>28</v>
      </c>
      <c r="C1669">
        <v>392104</v>
      </c>
      <c r="D1669" s="40">
        <v>41374.375</v>
      </c>
      <c r="E1669" s="40">
        <v>41375.852083333302</v>
      </c>
      <c r="F1669" s="40">
        <v>41375.810416666704</v>
      </c>
      <c r="G1669" t="s">
        <v>29</v>
      </c>
      <c r="H1669">
        <v>60000017964000</v>
      </c>
      <c r="I1669" t="s">
        <v>3556</v>
      </c>
      <c r="J1669" t="s">
        <v>3557</v>
      </c>
      <c r="K1669" t="s">
        <v>32</v>
      </c>
      <c r="L1669">
        <v>6</v>
      </c>
      <c r="M1669" t="s">
        <v>33</v>
      </c>
      <c r="N1669">
        <v>60000015461254</v>
      </c>
      <c r="O1669">
        <v>60000016462717</v>
      </c>
      <c r="P1669">
        <v>141281000000420</v>
      </c>
      <c r="R1669" t="s">
        <v>34</v>
      </c>
      <c r="S1669" t="s">
        <v>35</v>
      </c>
      <c r="T1669" t="s">
        <v>36</v>
      </c>
      <c r="W1669" t="s">
        <v>37</v>
      </c>
      <c r="AC1669" t="s">
        <v>3558</v>
      </c>
      <c r="AD1669" t="s">
        <v>1437</v>
      </c>
      <c r="AE1669" s="14" t="str">
        <f t="shared" si="1907"/>
        <v>Esteve rapidamente na FIOCRUZ, pois se recupera de uma cirurgia (fratura). (contato mais de relacionamento)</v>
      </c>
      <c r="AF1669" s="14" t="str">
        <f t="shared" si="1844"/>
        <v>Esteve rapidamente na FIOCRUZ, pois se recupera de uma cirurgia (fratura). (contato mais de relacionamento)</v>
      </c>
      <c r="AG1669" s="14">
        <f t="shared" si="1845"/>
        <v>1</v>
      </c>
      <c r="AH1669" s="14">
        <f t="shared" ref="AH1669:AL1669" si="1911">IFERROR(FIND("#",$AF1669,AG1669+1),LEN($AF1669)+1)</f>
        <v>108</v>
      </c>
      <c r="AI1669" s="14">
        <f t="shared" si="1911"/>
        <v>108</v>
      </c>
      <c r="AJ1669" s="14">
        <f t="shared" si="1911"/>
        <v>108</v>
      </c>
      <c r="AK1669" s="14">
        <f t="shared" si="1911"/>
        <v>108</v>
      </c>
      <c r="AL1669" s="14">
        <f t="shared" si="1911"/>
        <v>108</v>
      </c>
      <c r="AM1669" s="14" t="str">
        <f t="shared" si="1866"/>
        <v>Esteve rapidamente na FIOCRUZ, pois se recupera de uma cirurgia (fratura). (contato mais de relacionamento)</v>
      </c>
      <c r="AN1669" s="14" t="str">
        <f t="shared" si="1867"/>
        <v/>
      </c>
      <c r="AO1669" s="14" t="str">
        <f t="shared" si="1868"/>
        <v/>
      </c>
      <c r="AP1669" s="14" t="str">
        <f t="shared" si="1869"/>
        <v/>
      </c>
      <c r="AQ1669" s="14" t="str">
        <f t="shared" si="1870"/>
        <v/>
      </c>
      <c r="AR1669" s="14" t="str">
        <f t="shared" si="1871"/>
        <v/>
      </c>
    </row>
    <row r="1670" spans="1:44" x14ac:dyDescent="0.25">
      <c r="A1670">
        <v>1</v>
      </c>
      <c r="B1670" t="s">
        <v>28</v>
      </c>
      <c r="C1670">
        <v>392104</v>
      </c>
      <c r="D1670" s="40">
        <v>41373.625</v>
      </c>
      <c r="E1670" s="40">
        <v>41373.898611111101</v>
      </c>
      <c r="F1670" s="40">
        <v>41373.8569444444</v>
      </c>
      <c r="G1670" t="s">
        <v>29</v>
      </c>
      <c r="H1670">
        <v>60000017151178</v>
      </c>
      <c r="I1670" t="s">
        <v>3559</v>
      </c>
      <c r="J1670" t="s">
        <v>3560</v>
      </c>
      <c r="K1670" t="s">
        <v>3561</v>
      </c>
      <c r="L1670">
        <v>3</v>
      </c>
      <c r="M1670" t="s">
        <v>33</v>
      </c>
      <c r="N1670">
        <v>60000015461254</v>
      </c>
      <c r="O1670">
        <v>60000016462717</v>
      </c>
      <c r="P1670">
        <v>141281000000336</v>
      </c>
      <c r="R1670" t="s">
        <v>34</v>
      </c>
      <c r="S1670" t="s">
        <v>35</v>
      </c>
      <c r="T1670" t="s">
        <v>36</v>
      </c>
      <c r="W1670" t="s">
        <v>37</v>
      </c>
      <c r="AC1670" t="s">
        <v>3562</v>
      </c>
      <c r="AD1670" t="s">
        <v>1446</v>
      </c>
      <c r="AE1670" s="14" t="str">
        <f t="shared" si="1907"/>
        <v>Está disponível para pequenas reuniões na FioCruz.. #MP Elogiou a qualidade do material e mais uma vez elogiou o livro do Dr. Ricardo. Solicitou outro manual (Emilio Ribas)</v>
      </c>
      <c r="AF1670" s="14" t="str">
        <f t="shared" si="1844"/>
        <v>Está disponível para pequenas reuniões na FioCruz.. #MP Elogiou a qualidade do material e mais uma vez elogiou o livro do Dr. Ricardo. Solicitou outro manual (Emilio Ribas)</v>
      </c>
      <c r="AG1670" s="14">
        <f t="shared" si="1845"/>
        <v>53</v>
      </c>
      <c r="AH1670" s="14">
        <f t="shared" ref="AH1670:AL1670" si="1912">IFERROR(FIND("#",$AF1670,AG1670+1),LEN($AF1670)+1)</f>
        <v>173</v>
      </c>
      <c r="AI1670" s="14">
        <f t="shared" si="1912"/>
        <v>173</v>
      </c>
      <c r="AJ1670" s="14">
        <f t="shared" si="1912"/>
        <v>173</v>
      </c>
      <c r="AK1670" s="14">
        <f t="shared" si="1912"/>
        <v>173</v>
      </c>
      <c r="AL1670" s="14">
        <f t="shared" si="1912"/>
        <v>173</v>
      </c>
      <c r="AM1670" s="14" t="str">
        <f t="shared" si="1866"/>
        <v>#MP Elogiou a qualidade do material e mais uma vez elogiou o livro do Dr. Ricardo. Solicitou outro manual (Emilio Ribas)</v>
      </c>
      <c r="AN1670" s="14" t="str">
        <f t="shared" si="1867"/>
        <v/>
      </c>
      <c r="AO1670" s="14" t="str">
        <f t="shared" si="1868"/>
        <v/>
      </c>
      <c r="AP1670" s="14" t="str">
        <f t="shared" si="1869"/>
        <v/>
      </c>
      <c r="AQ1670" s="14" t="str">
        <f t="shared" si="1870"/>
        <v/>
      </c>
      <c r="AR1670" s="14" t="str">
        <f t="shared" si="1871"/>
        <v/>
      </c>
    </row>
    <row r="1671" spans="1:44" x14ac:dyDescent="0.25">
      <c r="A1671">
        <v>1</v>
      </c>
      <c r="B1671" t="s">
        <v>28</v>
      </c>
      <c r="C1671">
        <v>392104</v>
      </c>
      <c r="D1671" s="40">
        <v>41373.583333333299</v>
      </c>
      <c r="E1671" s="40">
        <v>41373.90625</v>
      </c>
      <c r="F1671" s="40">
        <v>41373.864583333299</v>
      </c>
      <c r="G1671" t="s">
        <v>29</v>
      </c>
      <c r="H1671">
        <v>60000017155466</v>
      </c>
      <c r="I1671" t="s">
        <v>3563</v>
      </c>
      <c r="J1671" t="s">
        <v>3564</v>
      </c>
      <c r="K1671" t="s">
        <v>41</v>
      </c>
      <c r="L1671">
        <v>3</v>
      </c>
      <c r="M1671" t="s">
        <v>33</v>
      </c>
      <c r="N1671">
        <v>60000015461254</v>
      </c>
      <c r="O1671">
        <v>60000016462717</v>
      </c>
      <c r="P1671">
        <v>141281000000345</v>
      </c>
      <c r="R1671" t="s">
        <v>34</v>
      </c>
      <c r="S1671" t="s">
        <v>35</v>
      </c>
      <c r="T1671" t="s">
        <v>36</v>
      </c>
      <c r="W1671" t="s">
        <v>37</v>
      </c>
      <c r="AC1671" t="s">
        <v>3565</v>
      </c>
      <c r="AD1671" t="s">
        <v>1446</v>
      </c>
      <c r="AE1671" s="14" t="str">
        <f t="shared" si="1907"/>
        <v>#MP Conversamos mais sobre as novas recomendações do consenso encaminhando o assunto para a adesão como principal ponto no tratamento. Ressaltei a coformulação de Kaletra e sua flexibilidade.Tb lembrei do material do Ricardo, onde o mesmo reforça a importância em iniciar previamente a terapia.</v>
      </c>
      <c r="AF1671" s="14" t="str">
        <f t="shared" si="1844"/>
        <v>#MP Conversamos mais sobre as novas recomendações do consenso encaminhando o assunto para a adesão como principal ponto no tratamento. Ressaltei a coformulação de Kaletra e sua flexibilidade.Tb lembrei do material do Ricardo, onde o mesmo reforça a importância em iniciar previamente a terapia.</v>
      </c>
      <c r="AG1671" s="14">
        <f t="shared" si="1845"/>
        <v>1</v>
      </c>
      <c r="AH1671" s="14">
        <f t="shared" ref="AH1671:AL1671" si="1913">IFERROR(FIND("#",$AF1671,AG1671+1),LEN($AF1671)+1)</f>
        <v>295</v>
      </c>
      <c r="AI1671" s="14">
        <f t="shared" si="1913"/>
        <v>295</v>
      </c>
      <c r="AJ1671" s="14">
        <f t="shared" si="1913"/>
        <v>295</v>
      </c>
      <c r="AK1671" s="14">
        <f t="shared" si="1913"/>
        <v>295</v>
      </c>
      <c r="AL1671" s="14">
        <f t="shared" si="1913"/>
        <v>295</v>
      </c>
      <c r="AM1671" s="14" t="str">
        <f t="shared" si="1866"/>
        <v>#MP Conversamos mais sobre as novas recomendações do consenso encaminhando o assunto para a adesão como principal ponto no tratamento. Ressaltei a coformulação de Kaletra e sua flexibilidade.Tb lembrei do material do Ricardo, onde o mesmo reforça a importância em iniciar previamente a terapia.</v>
      </c>
      <c r="AN1671" s="14" t="str">
        <f t="shared" si="1867"/>
        <v/>
      </c>
      <c r="AO1671" s="14" t="str">
        <f t="shared" si="1868"/>
        <v/>
      </c>
      <c r="AP1671" s="14" t="str">
        <f t="shared" si="1869"/>
        <v/>
      </c>
      <c r="AQ1671" s="14" t="str">
        <f t="shared" si="1870"/>
        <v/>
      </c>
      <c r="AR1671" s="14" t="str">
        <f t="shared" si="1871"/>
        <v/>
      </c>
    </row>
    <row r="1672" spans="1:44" x14ac:dyDescent="0.25">
      <c r="A1672">
        <v>1</v>
      </c>
      <c r="B1672" t="s">
        <v>28</v>
      </c>
      <c r="C1672">
        <v>392104</v>
      </c>
      <c r="D1672" s="40">
        <v>41373.541666666701</v>
      </c>
      <c r="E1672" s="40">
        <v>41373.890277777798</v>
      </c>
      <c r="F1672" s="40">
        <v>41373.848611111098</v>
      </c>
      <c r="G1672" t="s">
        <v>29</v>
      </c>
      <c r="H1672">
        <v>60000017963796</v>
      </c>
      <c r="I1672" t="s">
        <v>3566</v>
      </c>
      <c r="J1672" t="s">
        <v>3567</v>
      </c>
      <c r="K1672" t="s">
        <v>32</v>
      </c>
      <c r="L1672">
        <v>4</v>
      </c>
      <c r="M1672" t="s">
        <v>33</v>
      </c>
      <c r="N1672">
        <v>60000015461254</v>
      </c>
      <c r="O1672">
        <v>60000016462717</v>
      </c>
      <c r="P1672">
        <v>141281000000329</v>
      </c>
      <c r="R1672" t="s">
        <v>34</v>
      </c>
      <c r="S1672" t="s">
        <v>35</v>
      </c>
      <c r="T1672" t="s">
        <v>36</v>
      </c>
      <c r="W1672" t="s">
        <v>37</v>
      </c>
      <c r="AC1672" t="s">
        <v>3568</v>
      </c>
      <c r="AD1672" t="s">
        <v>1437</v>
      </c>
      <c r="AE1672" s="14" t="str">
        <f t="shared" si="1907"/>
        <v>Atendeu rapidamente em função de uma reunião.</v>
      </c>
      <c r="AF1672" s="14" t="str">
        <f t="shared" si="1844"/>
        <v>Atendeu rapidamente em função de uma reunião.</v>
      </c>
      <c r="AG1672" s="14">
        <f t="shared" si="1845"/>
        <v>1</v>
      </c>
      <c r="AH1672" s="14">
        <f t="shared" ref="AH1672:AL1672" si="1914">IFERROR(FIND("#",$AF1672,AG1672+1),LEN($AF1672)+1)</f>
        <v>46</v>
      </c>
      <c r="AI1672" s="14">
        <f t="shared" si="1914"/>
        <v>46</v>
      </c>
      <c r="AJ1672" s="14">
        <f t="shared" si="1914"/>
        <v>46</v>
      </c>
      <c r="AK1672" s="14">
        <f t="shared" si="1914"/>
        <v>46</v>
      </c>
      <c r="AL1672" s="14">
        <f t="shared" si="1914"/>
        <v>46</v>
      </c>
      <c r="AM1672" s="14" t="str">
        <f t="shared" si="1866"/>
        <v>Atendeu rapidamente em função de uma reunião.</v>
      </c>
      <c r="AN1672" s="14" t="str">
        <f t="shared" si="1867"/>
        <v/>
      </c>
      <c r="AO1672" s="14" t="str">
        <f t="shared" si="1868"/>
        <v/>
      </c>
      <c r="AP1672" s="14" t="str">
        <f t="shared" si="1869"/>
        <v/>
      </c>
      <c r="AQ1672" s="14" t="str">
        <f t="shared" si="1870"/>
        <v/>
      </c>
      <c r="AR1672" s="14" t="str">
        <f t="shared" si="1871"/>
        <v/>
      </c>
    </row>
    <row r="1673" spans="1:44" x14ac:dyDescent="0.25">
      <c r="A1673">
        <v>1</v>
      </c>
      <c r="B1673" t="s">
        <v>28</v>
      </c>
      <c r="C1673">
        <v>392104</v>
      </c>
      <c r="D1673" s="40">
        <v>41373.458333333299</v>
      </c>
      <c r="E1673" s="40">
        <v>41373.882638888899</v>
      </c>
      <c r="F1673" s="40">
        <v>41373.840972222199</v>
      </c>
      <c r="G1673" t="s">
        <v>29</v>
      </c>
      <c r="H1673">
        <v>60000012344859</v>
      </c>
      <c r="I1673" t="s">
        <v>3569</v>
      </c>
      <c r="J1673" t="s">
        <v>3570</v>
      </c>
      <c r="K1673" t="s">
        <v>1703</v>
      </c>
      <c r="L1673">
        <v>3</v>
      </c>
      <c r="M1673" t="s">
        <v>33</v>
      </c>
      <c r="N1673">
        <v>60000015461254</v>
      </c>
      <c r="O1673">
        <v>60000016462717</v>
      </c>
      <c r="P1673">
        <v>141281000000315</v>
      </c>
      <c r="R1673" t="s">
        <v>34</v>
      </c>
      <c r="S1673" t="s">
        <v>35</v>
      </c>
      <c r="T1673" t="s">
        <v>36</v>
      </c>
      <c r="W1673" t="s">
        <v>37</v>
      </c>
      <c r="AC1673" t="s">
        <v>3571</v>
      </c>
      <c r="AD1673" t="s">
        <v>1446</v>
      </c>
      <c r="AE1673" s="14" t="str">
        <f t="shared" si="1907"/>
        <v>#MP Tb comentou sobre a semelhança nas capas ao confundir afirmando já ter recebido. Confirmou Johns Hopkins</v>
      </c>
      <c r="AF1673" s="14" t="str">
        <f t="shared" si="1844"/>
        <v>#MP Tb comentou sobre a semelhança nas capas ao confundir afirmando já ter recebido. Confirmou Johns Hopkins</v>
      </c>
      <c r="AG1673" s="14">
        <f t="shared" si="1845"/>
        <v>1</v>
      </c>
      <c r="AH1673" s="14">
        <f t="shared" ref="AH1673:AL1673" si="1915">IFERROR(FIND("#",$AF1673,AG1673+1),LEN($AF1673)+1)</f>
        <v>109</v>
      </c>
      <c r="AI1673" s="14">
        <f t="shared" si="1915"/>
        <v>109</v>
      </c>
      <c r="AJ1673" s="14">
        <f t="shared" si="1915"/>
        <v>109</v>
      </c>
      <c r="AK1673" s="14">
        <f t="shared" si="1915"/>
        <v>109</v>
      </c>
      <c r="AL1673" s="14">
        <f t="shared" si="1915"/>
        <v>109</v>
      </c>
      <c r="AM1673" s="14" t="str">
        <f t="shared" si="1866"/>
        <v>#MP Tb comentou sobre a semelhança nas capas ao confundir afirmando já ter recebido. Confirmou Johns Hopkins</v>
      </c>
      <c r="AN1673" s="14" t="str">
        <f t="shared" si="1867"/>
        <v/>
      </c>
      <c r="AO1673" s="14" t="str">
        <f t="shared" si="1868"/>
        <v/>
      </c>
      <c r="AP1673" s="14" t="str">
        <f t="shared" si="1869"/>
        <v/>
      </c>
      <c r="AQ1673" s="14" t="str">
        <f t="shared" si="1870"/>
        <v/>
      </c>
      <c r="AR1673" s="14" t="str">
        <f t="shared" si="1871"/>
        <v/>
      </c>
    </row>
    <row r="1674" spans="1:44" x14ac:dyDescent="0.25">
      <c r="A1674">
        <v>1</v>
      </c>
      <c r="B1674" t="s">
        <v>28</v>
      </c>
      <c r="C1674">
        <v>392104</v>
      </c>
      <c r="D1674" s="40">
        <v>41373.416666666701</v>
      </c>
      <c r="E1674" s="40">
        <v>41373.8881944444</v>
      </c>
      <c r="F1674" s="40">
        <v>41373.846527777801</v>
      </c>
      <c r="G1674" t="s">
        <v>29</v>
      </c>
      <c r="H1674">
        <v>60000017964864</v>
      </c>
      <c r="I1674" t="s">
        <v>3572</v>
      </c>
      <c r="J1674" t="s">
        <v>3573</v>
      </c>
      <c r="K1674" t="s">
        <v>32</v>
      </c>
      <c r="L1674">
        <v>4</v>
      </c>
      <c r="M1674" t="s">
        <v>33</v>
      </c>
      <c r="N1674">
        <v>60000015461254</v>
      </c>
      <c r="O1674">
        <v>60000016462717</v>
      </c>
      <c r="P1674">
        <v>141281000000322</v>
      </c>
      <c r="R1674" t="s">
        <v>34</v>
      </c>
      <c r="S1674" t="s">
        <v>35</v>
      </c>
      <c r="T1674" t="s">
        <v>36</v>
      </c>
      <c r="W1674" t="s">
        <v>37</v>
      </c>
      <c r="AC1674" t="s">
        <v>3574</v>
      </c>
      <c r="AD1674" t="s">
        <v>1437</v>
      </c>
      <c r="AE1674" s="14" t="str">
        <f t="shared" ref="AE1674:AE1737" si="1916">SUBSTITUTE(AC1674,"# ","#")</f>
        <v>#MP Conversamos mais sobre sustentabilidade do programa (Kaletra e seu importante papel). Voltou a elogiar o material do Ricardo (comentando sobre iniciar logo a terapia). Faltou tempo para dar continuidade do último contato.</v>
      </c>
      <c r="AF1674" s="14" t="str">
        <f t="shared" ref="AF1674:AF1737" si="1917">SUBSTITUTE(AE1674,"@ ","@")</f>
        <v>#MP Conversamos mais sobre sustentabilidade do programa (Kaletra e seu importante papel). Voltou a elogiar o material do Ricardo (comentando sobre iniciar logo a terapia). Faltou tempo para dar continuidade do último contato.</v>
      </c>
      <c r="AG1674" s="14">
        <f t="shared" ref="AG1674:AG1737" si="1918">IFERROR(FIND("#",AF1674),1)</f>
        <v>1</v>
      </c>
      <c r="AH1674" s="14">
        <f t="shared" ref="AH1674:AH1737" si="1919">IFERROR(FIND("#",$AF1674,AG1674+1),LEN($AF1674)+1)</f>
        <v>226</v>
      </c>
      <c r="AI1674" s="14">
        <f t="shared" ref="AI1674:AI1737" si="1920">IFERROR(FIND("#",$AF1674,AH1674+1),LEN($AF1674)+1)</f>
        <v>226</v>
      </c>
      <c r="AJ1674" s="14">
        <f t="shared" ref="AJ1674:AJ1737" si="1921">IFERROR(FIND("#",$AF1674,AI1674+1),LEN($AF1674)+1)</f>
        <v>226</v>
      </c>
      <c r="AK1674" s="14">
        <f t="shared" ref="AK1674:AK1737" si="1922">IFERROR(FIND("#",$AF1674,AJ1674+1),LEN($AF1674)+1)</f>
        <v>226</v>
      </c>
      <c r="AL1674" s="14">
        <f t="shared" ref="AL1674:AL1737" si="1923">IFERROR(FIND("#",$AF1674,AK1674+1),LEN($AF1674)+1)</f>
        <v>226</v>
      </c>
      <c r="AM1674" s="14" t="str">
        <f t="shared" ref="AM1674:AM1737" si="1924">MID($AF1674,AG1674,IF(AG1674=1,AH1674,(AH1674-AG1674)))</f>
        <v>#MP Conversamos mais sobre sustentabilidade do programa (Kaletra e seu importante papel). Voltou a elogiar o material do Ricardo (comentando sobre iniciar logo a terapia). Faltou tempo para dar continuidade do último contato.</v>
      </c>
      <c r="AN1674" s="14" t="str">
        <f t="shared" ref="AN1674:AN1737" si="1925">IF(AH1674=AI1674,"",MID($AF1674,AH1674,AI1674-AH1674))</f>
        <v/>
      </c>
      <c r="AO1674" s="14" t="str">
        <f t="shared" ref="AO1674:AO1737" si="1926">IF(AI1674=AJ1674,"",MID($AF1674,AI1674,AJ1674-AI1674))</f>
        <v/>
      </c>
      <c r="AP1674" s="14" t="str">
        <f t="shared" ref="AP1674:AP1737" si="1927">IF(AJ1674=AK1674,"",MID($AF1674,AJ1674,AK1674-AJ1674))</f>
        <v/>
      </c>
      <c r="AQ1674" s="14" t="str">
        <f t="shared" ref="AQ1674:AQ1737" si="1928">IF(AK1674=AL1674,"",MID($AF1674,AK1674,AL1674-AK1674))</f>
        <v/>
      </c>
      <c r="AR1674" s="14" t="str">
        <f t="shared" ref="AR1674:AR1737" si="1929">IF(AL1674=AK1674,"",MID($AF1674,AL1674,LEN(AF1674)-AL1674))</f>
        <v/>
      </c>
    </row>
    <row r="1675" spans="1:44" x14ac:dyDescent="0.25">
      <c r="A1675">
        <v>1</v>
      </c>
      <c r="B1675" t="s">
        <v>28</v>
      </c>
      <c r="C1675">
        <v>392104</v>
      </c>
      <c r="D1675" s="40">
        <v>41373.333333333299</v>
      </c>
      <c r="E1675" s="40">
        <v>41373.879861111098</v>
      </c>
      <c r="F1675" s="40">
        <v>41373.838194444397</v>
      </c>
      <c r="G1675" t="s">
        <v>29</v>
      </c>
      <c r="H1675">
        <v>60000012381659</v>
      </c>
      <c r="I1675" t="s">
        <v>3447</v>
      </c>
      <c r="J1675" t="s">
        <v>3448</v>
      </c>
      <c r="K1675" t="s">
        <v>32</v>
      </c>
      <c r="L1675">
        <v>6</v>
      </c>
      <c r="M1675" t="s">
        <v>33</v>
      </c>
      <c r="N1675">
        <v>60000015461254</v>
      </c>
      <c r="O1675">
        <v>60000016462717</v>
      </c>
      <c r="P1675">
        <v>141281000000308</v>
      </c>
      <c r="R1675" t="s">
        <v>34</v>
      </c>
      <c r="S1675" t="s">
        <v>35</v>
      </c>
      <c r="T1675" t="s">
        <v>36</v>
      </c>
      <c r="W1675" t="s">
        <v>37</v>
      </c>
      <c r="AC1675" t="s">
        <v>3575</v>
      </c>
      <c r="AD1675" t="s">
        <v>1446</v>
      </c>
      <c r="AE1675" s="14" t="str">
        <f t="shared" si="1916"/>
        <v>Conversamos sobre o ATHUS. (cancelamento)</v>
      </c>
      <c r="AF1675" s="14" t="str">
        <f t="shared" si="1917"/>
        <v>Conversamos sobre o ATHUS. (cancelamento)</v>
      </c>
      <c r="AG1675" s="14">
        <f t="shared" si="1918"/>
        <v>1</v>
      </c>
      <c r="AH1675" s="14">
        <f t="shared" si="1919"/>
        <v>42</v>
      </c>
      <c r="AI1675" s="14">
        <f t="shared" si="1920"/>
        <v>42</v>
      </c>
      <c r="AJ1675" s="14">
        <f t="shared" si="1921"/>
        <v>42</v>
      </c>
      <c r="AK1675" s="14">
        <f t="shared" si="1922"/>
        <v>42</v>
      </c>
      <c r="AL1675" s="14">
        <f t="shared" si="1923"/>
        <v>42</v>
      </c>
      <c r="AM1675" s="14" t="str">
        <f t="shared" si="1924"/>
        <v>Conversamos sobre o ATHUS. (cancelamento)</v>
      </c>
      <c r="AN1675" s="14" t="str">
        <f t="shared" si="1925"/>
        <v/>
      </c>
      <c r="AO1675" s="14" t="str">
        <f t="shared" si="1926"/>
        <v/>
      </c>
      <c r="AP1675" s="14" t="str">
        <f t="shared" si="1927"/>
        <v/>
      </c>
      <c r="AQ1675" s="14" t="str">
        <f t="shared" si="1928"/>
        <v/>
      </c>
      <c r="AR1675" s="14" t="str">
        <f t="shared" si="1929"/>
        <v/>
      </c>
    </row>
    <row r="1676" spans="1:44" x14ac:dyDescent="0.25">
      <c r="A1676">
        <v>1</v>
      </c>
      <c r="B1676" t="s">
        <v>28</v>
      </c>
      <c r="C1676">
        <v>392104</v>
      </c>
      <c r="D1676" s="40">
        <v>41372.666666666701</v>
      </c>
      <c r="E1676" s="40">
        <v>41373.866666666698</v>
      </c>
      <c r="F1676" s="40">
        <v>41373.824999999997</v>
      </c>
      <c r="G1676" t="s">
        <v>29</v>
      </c>
      <c r="H1676">
        <v>60000012270875</v>
      </c>
      <c r="I1676" t="s">
        <v>3576</v>
      </c>
      <c r="J1676" t="s">
        <v>3577</v>
      </c>
      <c r="K1676" t="s">
        <v>1703</v>
      </c>
      <c r="L1676">
        <v>4</v>
      </c>
      <c r="M1676" t="s">
        <v>33</v>
      </c>
      <c r="N1676">
        <v>60000015461254</v>
      </c>
      <c r="O1676">
        <v>60000016462717</v>
      </c>
      <c r="P1676">
        <v>141281000000283</v>
      </c>
      <c r="R1676" t="s">
        <v>34</v>
      </c>
      <c r="S1676" t="s">
        <v>35</v>
      </c>
      <c r="T1676" t="s">
        <v>36</v>
      </c>
      <c r="W1676" t="s">
        <v>37</v>
      </c>
      <c r="AC1676" t="s">
        <v>3578</v>
      </c>
      <c r="AD1676" t="s">
        <v>1446</v>
      </c>
      <c r="AE1676" s="14" t="str">
        <f t="shared" si="1916"/>
        <v>#OBJ Ainda relata dificuldades em relação a "diarréia" em seus pacientes. Concordou que muitas vezes o fato do paciente ir 2 ou 3 vezes ao baheiro, pensa que esta com diarreia (sem estar). Lembrei do Viracept. Concordou que atualmente os pacientes reclamam de tudo...</v>
      </c>
      <c r="AF1676" s="14" t="str">
        <f t="shared" si="1917"/>
        <v>#OBJ Ainda relata dificuldades em relação a "diarréia" em seus pacientes. Concordou que muitas vezes o fato do paciente ir 2 ou 3 vezes ao baheiro, pensa que esta com diarreia (sem estar). Lembrei do Viracept. Concordou que atualmente os pacientes reclamam de tudo...</v>
      </c>
      <c r="AG1676" s="14">
        <f t="shared" si="1918"/>
        <v>1</v>
      </c>
      <c r="AH1676" s="14">
        <f t="shared" si="1919"/>
        <v>268</v>
      </c>
      <c r="AI1676" s="14">
        <f t="shared" si="1920"/>
        <v>268</v>
      </c>
      <c r="AJ1676" s="14">
        <f t="shared" si="1921"/>
        <v>268</v>
      </c>
      <c r="AK1676" s="14">
        <f t="shared" si="1922"/>
        <v>268</v>
      </c>
      <c r="AL1676" s="14">
        <f t="shared" si="1923"/>
        <v>268</v>
      </c>
      <c r="AM1676" s="14" t="str">
        <f t="shared" si="1924"/>
        <v>#OBJ Ainda relata dificuldades em relação a "diarréia" em seus pacientes. Concordou que muitas vezes o fato do paciente ir 2 ou 3 vezes ao baheiro, pensa que esta com diarreia (sem estar). Lembrei do Viracept. Concordou que atualmente os pacientes reclamam de tudo...</v>
      </c>
      <c r="AN1676" s="14" t="str">
        <f t="shared" si="1925"/>
        <v/>
      </c>
      <c r="AO1676" s="14" t="str">
        <f t="shared" si="1926"/>
        <v/>
      </c>
      <c r="AP1676" s="14" t="str">
        <f t="shared" si="1927"/>
        <v/>
      </c>
      <c r="AQ1676" s="14" t="str">
        <f t="shared" si="1928"/>
        <v/>
      </c>
      <c r="AR1676" s="14" t="str">
        <f t="shared" si="1929"/>
        <v/>
      </c>
    </row>
    <row r="1677" spans="1:44" x14ac:dyDescent="0.25">
      <c r="A1677">
        <v>1</v>
      </c>
      <c r="B1677" t="s">
        <v>28</v>
      </c>
      <c r="C1677">
        <v>392104</v>
      </c>
      <c r="D1677" s="40">
        <v>41372.625</v>
      </c>
      <c r="E1677" s="40">
        <v>41373.875</v>
      </c>
      <c r="F1677" s="40">
        <v>41373.833333333299</v>
      </c>
      <c r="G1677" t="s">
        <v>29</v>
      </c>
      <c r="H1677">
        <v>60000012532151</v>
      </c>
      <c r="I1677" t="s">
        <v>3579</v>
      </c>
      <c r="J1677" t="s">
        <v>3580</v>
      </c>
      <c r="K1677" t="s">
        <v>32</v>
      </c>
      <c r="L1677">
        <v>3</v>
      </c>
      <c r="M1677" t="s">
        <v>33</v>
      </c>
      <c r="N1677">
        <v>60000015461254</v>
      </c>
      <c r="O1677">
        <v>60000016462717</v>
      </c>
      <c r="P1677">
        <v>141281000000297</v>
      </c>
      <c r="R1677" t="s">
        <v>34</v>
      </c>
      <c r="S1677" t="s">
        <v>35</v>
      </c>
      <c r="T1677" t="s">
        <v>36</v>
      </c>
      <c r="W1677" t="s">
        <v>37</v>
      </c>
      <c r="AC1677" t="s">
        <v>3581</v>
      </c>
      <c r="AD1677" t="s">
        <v>1446</v>
      </c>
      <c r="AE1677" s="14" t="str">
        <f t="shared" si="1916"/>
        <v>#MP Conversamos mais sobre a estabilidade dos medicamentos, sendo em especial, a vantagem de Kaletra em resistir a altas temperaturas e sua coformulação (material DR. Ricardo Diaz).</v>
      </c>
      <c r="AF1677" s="14" t="str">
        <f t="shared" si="1917"/>
        <v>#MP Conversamos mais sobre a estabilidade dos medicamentos, sendo em especial, a vantagem de Kaletra em resistir a altas temperaturas e sua coformulação (material DR. Ricardo Diaz).</v>
      </c>
      <c r="AG1677" s="14">
        <f t="shared" si="1918"/>
        <v>1</v>
      </c>
      <c r="AH1677" s="14">
        <f t="shared" si="1919"/>
        <v>182</v>
      </c>
      <c r="AI1677" s="14">
        <f t="shared" si="1920"/>
        <v>182</v>
      </c>
      <c r="AJ1677" s="14">
        <f t="shared" si="1921"/>
        <v>182</v>
      </c>
      <c r="AK1677" s="14">
        <f t="shared" si="1922"/>
        <v>182</v>
      </c>
      <c r="AL1677" s="14">
        <f t="shared" si="1923"/>
        <v>182</v>
      </c>
      <c r="AM1677" s="14" t="str">
        <f t="shared" si="1924"/>
        <v>#MP Conversamos mais sobre a estabilidade dos medicamentos, sendo em especial, a vantagem de Kaletra em resistir a altas temperaturas e sua coformulação (material DR. Ricardo Diaz).</v>
      </c>
      <c r="AN1677" s="14" t="str">
        <f t="shared" si="1925"/>
        <v/>
      </c>
      <c r="AO1677" s="14" t="str">
        <f t="shared" si="1926"/>
        <v/>
      </c>
      <c r="AP1677" s="14" t="str">
        <f t="shared" si="1927"/>
        <v/>
      </c>
      <c r="AQ1677" s="14" t="str">
        <f t="shared" si="1928"/>
        <v/>
      </c>
      <c r="AR1677" s="14" t="str">
        <f t="shared" si="1929"/>
        <v/>
      </c>
    </row>
    <row r="1678" spans="1:44" x14ac:dyDescent="0.25">
      <c r="A1678">
        <v>1</v>
      </c>
      <c r="B1678" t="s">
        <v>28</v>
      </c>
      <c r="C1678">
        <v>392104</v>
      </c>
      <c r="D1678" s="40">
        <v>41372.583333333299</v>
      </c>
      <c r="E1678" s="40">
        <v>41373.859027777798</v>
      </c>
      <c r="F1678" s="40">
        <v>41373.817361111098</v>
      </c>
      <c r="G1678" t="s">
        <v>29</v>
      </c>
      <c r="H1678">
        <v>60000012597939</v>
      </c>
      <c r="I1678" t="s">
        <v>3582</v>
      </c>
      <c r="J1678" t="s">
        <v>3583</v>
      </c>
      <c r="K1678" t="s">
        <v>41</v>
      </c>
      <c r="L1678">
        <v>4</v>
      </c>
      <c r="M1678" t="s">
        <v>33</v>
      </c>
      <c r="N1678">
        <v>60000015461254</v>
      </c>
      <c r="O1678">
        <v>60000016462717</v>
      </c>
      <c r="P1678">
        <v>141281000000276</v>
      </c>
      <c r="R1678" t="s">
        <v>34</v>
      </c>
      <c r="S1678" t="s">
        <v>35</v>
      </c>
      <c r="T1678" t="s">
        <v>36</v>
      </c>
      <c r="W1678" t="s">
        <v>37</v>
      </c>
      <c r="AC1678" t="s">
        <v>3584</v>
      </c>
      <c r="AD1678" t="s">
        <v>1446</v>
      </c>
      <c r="AE1678" s="14" t="str">
        <f t="shared" si="1916"/>
        <v>#MP médica comentou a semelhança nas capas dos materiais</v>
      </c>
      <c r="AF1678" s="14" t="str">
        <f t="shared" si="1917"/>
        <v>#MP médica comentou a semelhança nas capas dos materiais</v>
      </c>
      <c r="AG1678" s="14">
        <f t="shared" si="1918"/>
        <v>1</v>
      </c>
      <c r="AH1678" s="14">
        <f t="shared" si="1919"/>
        <v>57</v>
      </c>
      <c r="AI1678" s="14">
        <f t="shared" si="1920"/>
        <v>57</v>
      </c>
      <c r="AJ1678" s="14">
        <f t="shared" si="1921"/>
        <v>57</v>
      </c>
      <c r="AK1678" s="14">
        <f t="shared" si="1922"/>
        <v>57</v>
      </c>
      <c r="AL1678" s="14">
        <f t="shared" si="1923"/>
        <v>57</v>
      </c>
      <c r="AM1678" s="14" t="str">
        <f t="shared" si="1924"/>
        <v>#MP médica comentou a semelhança nas capas dos materiais</v>
      </c>
      <c r="AN1678" s="14" t="str">
        <f t="shared" si="1925"/>
        <v/>
      </c>
      <c r="AO1678" s="14" t="str">
        <f t="shared" si="1926"/>
        <v/>
      </c>
      <c r="AP1678" s="14" t="str">
        <f t="shared" si="1927"/>
        <v/>
      </c>
      <c r="AQ1678" s="14" t="str">
        <f t="shared" si="1928"/>
        <v/>
      </c>
      <c r="AR1678" s="14" t="str">
        <f t="shared" si="1929"/>
        <v/>
      </c>
    </row>
    <row r="1679" spans="1:44" x14ac:dyDescent="0.25">
      <c r="A1679">
        <v>1</v>
      </c>
      <c r="B1679" t="s">
        <v>28</v>
      </c>
      <c r="C1679">
        <v>392104</v>
      </c>
      <c r="D1679" s="40">
        <v>41372.541666666701</v>
      </c>
      <c r="E1679" s="40">
        <v>41373.872222222199</v>
      </c>
      <c r="F1679" s="40">
        <v>41373.8305555556</v>
      </c>
      <c r="G1679" t="s">
        <v>29</v>
      </c>
      <c r="H1679">
        <v>60000012483879</v>
      </c>
      <c r="I1679" t="s">
        <v>3585</v>
      </c>
      <c r="J1679" t="s">
        <v>3586</v>
      </c>
      <c r="K1679" t="s">
        <v>32</v>
      </c>
      <c r="L1679">
        <v>3</v>
      </c>
      <c r="M1679" t="s">
        <v>33</v>
      </c>
      <c r="N1679">
        <v>60000015461254</v>
      </c>
      <c r="O1679">
        <v>60000016462717</v>
      </c>
      <c r="P1679">
        <v>141281000000290</v>
      </c>
      <c r="R1679" t="s">
        <v>34</v>
      </c>
      <c r="S1679" t="s">
        <v>35</v>
      </c>
      <c r="T1679" t="s">
        <v>36</v>
      </c>
      <c r="W1679" t="s">
        <v>37</v>
      </c>
      <c r="AC1679" t="s">
        <v>3587</v>
      </c>
      <c r="AD1679" t="s">
        <v>1446</v>
      </c>
      <c r="AE1679" s="14" t="str">
        <f t="shared" si="1916"/>
        <v>#MP Comentou sobre a semelhança nas capas. Conversamos mais sobre as novas recomendações do consenso. Adiantei a próxima conversa: comorbidades.</v>
      </c>
      <c r="AF1679" s="14" t="str">
        <f t="shared" si="1917"/>
        <v>#MP Comentou sobre a semelhança nas capas. Conversamos mais sobre as novas recomendações do consenso. Adiantei a próxima conversa: comorbidades.</v>
      </c>
      <c r="AG1679" s="14">
        <f t="shared" si="1918"/>
        <v>1</v>
      </c>
      <c r="AH1679" s="14">
        <f t="shared" si="1919"/>
        <v>145</v>
      </c>
      <c r="AI1679" s="14">
        <f t="shared" si="1920"/>
        <v>145</v>
      </c>
      <c r="AJ1679" s="14">
        <f t="shared" si="1921"/>
        <v>145</v>
      </c>
      <c r="AK1679" s="14">
        <f t="shared" si="1922"/>
        <v>145</v>
      </c>
      <c r="AL1679" s="14">
        <f t="shared" si="1923"/>
        <v>145</v>
      </c>
      <c r="AM1679" s="14" t="str">
        <f t="shared" si="1924"/>
        <v>#MP Comentou sobre a semelhança nas capas. Conversamos mais sobre as novas recomendações do consenso. Adiantei a próxima conversa: comorbidades.</v>
      </c>
      <c r="AN1679" s="14" t="str">
        <f t="shared" si="1925"/>
        <v/>
      </c>
      <c r="AO1679" s="14" t="str">
        <f t="shared" si="1926"/>
        <v/>
      </c>
      <c r="AP1679" s="14" t="str">
        <f t="shared" si="1927"/>
        <v/>
      </c>
      <c r="AQ1679" s="14" t="str">
        <f t="shared" si="1928"/>
        <v/>
      </c>
      <c r="AR1679" s="14" t="str">
        <f t="shared" si="1929"/>
        <v/>
      </c>
    </row>
    <row r="1680" spans="1:44" x14ac:dyDescent="0.25">
      <c r="A1680">
        <v>1</v>
      </c>
      <c r="B1680" t="s">
        <v>28</v>
      </c>
      <c r="C1680">
        <v>392104</v>
      </c>
      <c r="D1680" s="40">
        <v>41372.458333333299</v>
      </c>
      <c r="E1680" s="40">
        <v>41373.845138888901</v>
      </c>
      <c r="F1680" s="40">
        <v>41373.8034722222</v>
      </c>
      <c r="G1680" t="s">
        <v>29</v>
      </c>
      <c r="H1680">
        <v>60000017152018</v>
      </c>
      <c r="I1680" t="s">
        <v>3588</v>
      </c>
      <c r="J1680" t="s">
        <v>3589</v>
      </c>
      <c r="K1680" t="s">
        <v>32</v>
      </c>
      <c r="L1680">
        <v>3</v>
      </c>
      <c r="M1680" t="s">
        <v>33</v>
      </c>
      <c r="N1680">
        <v>60000015461254</v>
      </c>
      <c r="O1680">
        <v>60000016462717</v>
      </c>
      <c r="P1680">
        <v>141281000000248</v>
      </c>
      <c r="R1680" t="s">
        <v>34</v>
      </c>
      <c r="S1680" t="s">
        <v>35</v>
      </c>
      <c r="T1680" t="s">
        <v>36</v>
      </c>
      <c r="W1680" t="s">
        <v>37</v>
      </c>
      <c r="AC1680" t="s">
        <v>3590</v>
      </c>
      <c r="AD1680" t="s">
        <v>1446</v>
      </c>
      <c r="AE1680" s="14" t="str">
        <f t="shared" si="1916"/>
        <v>#MP Voltamos a conversar sobre as novas recomendacoes do consenso (versao preliminar), onde ressaltou a importancia do nosso trabalho em reforcar na ponta tais mudancas. Sempre orienta o inicio da terapia (CD4 acima 500) na coinfeccao pela hepatite aos infectos da regiao.</v>
      </c>
      <c r="AF1680" s="14" t="str">
        <f t="shared" si="1917"/>
        <v>#MP Voltamos a conversar sobre as novas recomendacoes do consenso (versao preliminar), onde ressaltou a importancia do nosso trabalho em reforcar na ponta tais mudancas. Sempre orienta o inicio da terapia (CD4 acima 500) na coinfeccao pela hepatite aos infectos da regiao.</v>
      </c>
      <c r="AG1680" s="14">
        <f t="shared" si="1918"/>
        <v>1</v>
      </c>
      <c r="AH1680" s="14">
        <f t="shared" si="1919"/>
        <v>273</v>
      </c>
      <c r="AI1680" s="14">
        <f t="shared" si="1920"/>
        <v>273</v>
      </c>
      <c r="AJ1680" s="14">
        <f t="shared" si="1921"/>
        <v>273</v>
      </c>
      <c r="AK1680" s="14">
        <f t="shared" si="1922"/>
        <v>273</v>
      </c>
      <c r="AL1680" s="14">
        <f t="shared" si="1923"/>
        <v>273</v>
      </c>
      <c r="AM1680" s="14" t="str">
        <f t="shared" si="1924"/>
        <v>#MP Voltamos a conversar sobre as novas recomendacoes do consenso (versao preliminar), onde ressaltou a importancia do nosso trabalho em reforcar na ponta tais mudancas. Sempre orienta o inicio da terapia (CD4 acima 500) na coinfeccao pela hepatite aos infectos da regiao.</v>
      </c>
      <c r="AN1680" s="14" t="str">
        <f t="shared" si="1925"/>
        <v/>
      </c>
      <c r="AO1680" s="14" t="str">
        <f t="shared" si="1926"/>
        <v/>
      </c>
      <c r="AP1680" s="14" t="str">
        <f t="shared" si="1927"/>
        <v/>
      </c>
      <c r="AQ1680" s="14" t="str">
        <f t="shared" si="1928"/>
        <v/>
      </c>
      <c r="AR1680" s="14" t="str">
        <f t="shared" si="1929"/>
        <v/>
      </c>
    </row>
    <row r="1681" spans="1:44" x14ac:dyDescent="0.25">
      <c r="A1681">
        <v>1</v>
      </c>
      <c r="B1681" t="s">
        <v>28</v>
      </c>
      <c r="C1681">
        <v>392104</v>
      </c>
      <c r="D1681" s="40">
        <v>41372.416666666701</v>
      </c>
      <c r="E1681" s="40">
        <v>41373.836805555598</v>
      </c>
      <c r="F1681" s="40">
        <v>41373.795138888898</v>
      </c>
      <c r="G1681" t="s">
        <v>29</v>
      </c>
      <c r="H1681">
        <v>60000012446971</v>
      </c>
      <c r="I1681" t="s">
        <v>3445</v>
      </c>
      <c r="J1681" t="s">
        <v>3446</v>
      </c>
      <c r="K1681" t="s">
        <v>32</v>
      </c>
      <c r="L1681">
        <v>6</v>
      </c>
      <c r="M1681" t="s">
        <v>33</v>
      </c>
      <c r="N1681">
        <v>60000015461254</v>
      </c>
      <c r="O1681">
        <v>60000016462717</v>
      </c>
      <c r="P1681">
        <v>141281000000241</v>
      </c>
      <c r="R1681" t="s">
        <v>34</v>
      </c>
      <c r="S1681" t="s">
        <v>35</v>
      </c>
      <c r="T1681" t="s">
        <v>36</v>
      </c>
      <c r="W1681" t="s">
        <v>37</v>
      </c>
      <c r="AC1681" t="s">
        <v>3591</v>
      </c>
      <c r="AD1681" t="s">
        <v>1446</v>
      </c>
      <c r="AE1681" s="14" t="str">
        <f t="shared" si="1916"/>
        <v>Conversamos mais sobre os materias (Ricardo/Estevão) X consenso, reforçando sempre a adesão como principal ponto no tratamento da Aids. Ao final do contato, abordei comorbidades silenciosas</v>
      </c>
      <c r="AF1681" s="14" t="str">
        <f t="shared" si="1917"/>
        <v>Conversamos mais sobre os materias (Ricardo/Estevão) X consenso, reforçando sempre a adesão como principal ponto no tratamento da Aids. Ao final do contato, abordei comorbidades silenciosas</v>
      </c>
      <c r="AG1681" s="14">
        <f t="shared" si="1918"/>
        <v>1</v>
      </c>
      <c r="AH1681" s="14">
        <f t="shared" si="1919"/>
        <v>190</v>
      </c>
      <c r="AI1681" s="14">
        <f t="shared" si="1920"/>
        <v>190</v>
      </c>
      <c r="AJ1681" s="14">
        <f t="shared" si="1921"/>
        <v>190</v>
      </c>
      <c r="AK1681" s="14">
        <f t="shared" si="1922"/>
        <v>190</v>
      </c>
      <c r="AL1681" s="14">
        <f t="shared" si="1923"/>
        <v>190</v>
      </c>
      <c r="AM1681" s="14" t="str">
        <f t="shared" si="1924"/>
        <v>Conversamos mais sobre os materias (Ricardo/Estevão) X consenso, reforçando sempre a adesão como principal ponto no tratamento da Aids. Ao final do contato, abordei comorbidades silenciosas</v>
      </c>
      <c r="AN1681" s="14" t="str">
        <f t="shared" si="1925"/>
        <v/>
      </c>
      <c r="AO1681" s="14" t="str">
        <f t="shared" si="1926"/>
        <v/>
      </c>
      <c r="AP1681" s="14" t="str">
        <f t="shared" si="1927"/>
        <v/>
      </c>
      <c r="AQ1681" s="14" t="str">
        <f t="shared" si="1928"/>
        <v/>
      </c>
      <c r="AR1681" s="14" t="str">
        <f t="shared" si="1929"/>
        <v/>
      </c>
    </row>
    <row r="1682" spans="1:44" x14ac:dyDescent="0.25">
      <c r="A1682">
        <v>1</v>
      </c>
      <c r="B1682" t="s">
        <v>28</v>
      </c>
      <c r="C1682">
        <v>392104</v>
      </c>
      <c r="D1682" s="40">
        <v>41372.375</v>
      </c>
      <c r="E1682" s="40">
        <v>41373.832638888904</v>
      </c>
      <c r="F1682" s="40">
        <v>41373.790972222203</v>
      </c>
      <c r="G1682" t="s">
        <v>29</v>
      </c>
      <c r="H1682">
        <v>60000017970064</v>
      </c>
      <c r="I1682" t="s">
        <v>3592</v>
      </c>
      <c r="J1682" t="s">
        <v>3593</v>
      </c>
      <c r="K1682" t="s">
        <v>41</v>
      </c>
      <c r="L1682">
        <v>3</v>
      </c>
      <c r="M1682" t="s">
        <v>33</v>
      </c>
      <c r="N1682">
        <v>60000015461254</v>
      </c>
      <c r="O1682">
        <v>60000016462717</v>
      </c>
      <c r="P1682">
        <v>141281000000234</v>
      </c>
      <c r="R1682" t="s">
        <v>34</v>
      </c>
      <c r="S1682" t="s">
        <v>35</v>
      </c>
      <c r="T1682" t="s">
        <v>36</v>
      </c>
      <c r="W1682" t="s">
        <v>37</v>
      </c>
      <c r="AC1682" t="s">
        <v>3594</v>
      </c>
      <c r="AD1682" t="s">
        <v>1437</v>
      </c>
      <c r="AE1682" s="14" t="str">
        <f t="shared" si="1916"/>
        <v>Conversamos mais sobre as novas recomendações do consenso, reforçando sempre a adesão como principal ponto no tratamento da Aids. Ao final do contato falamos sobre comorbidades. Link aberto</v>
      </c>
      <c r="AF1682" s="14" t="str">
        <f t="shared" si="1917"/>
        <v>Conversamos mais sobre as novas recomendações do consenso, reforçando sempre a adesão como principal ponto no tratamento da Aids. Ao final do contato falamos sobre comorbidades. Link aberto</v>
      </c>
      <c r="AG1682" s="14">
        <f t="shared" si="1918"/>
        <v>1</v>
      </c>
      <c r="AH1682" s="14">
        <f t="shared" si="1919"/>
        <v>190</v>
      </c>
      <c r="AI1682" s="14">
        <f t="shared" si="1920"/>
        <v>190</v>
      </c>
      <c r="AJ1682" s="14">
        <f t="shared" si="1921"/>
        <v>190</v>
      </c>
      <c r="AK1682" s="14">
        <f t="shared" si="1922"/>
        <v>190</v>
      </c>
      <c r="AL1682" s="14">
        <f t="shared" si="1923"/>
        <v>190</v>
      </c>
      <c r="AM1682" s="14" t="str">
        <f t="shared" si="1924"/>
        <v>Conversamos mais sobre as novas recomendações do consenso, reforçando sempre a adesão como principal ponto no tratamento da Aids. Ao final do contato falamos sobre comorbidades. Link aberto</v>
      </c>
      <c r="AN1682" s="14" t="str">
        <f t="shared" si="1925"/>
        <v/>
      </c>
      <c r="AO1682" s="14" t="str">
        <f t="shared" si="1926"/>
        <v/>
      </c>
      <c r="AP1682" s="14" t="str">
        <f t="shared" si="1927"/>
        <v/>
      </c>
      <c r="AQ1682" s="14" t="str">
        <f t="shared" si="1928"/>
        <v/>
      </c>
      <c r="AR1682" s="14" t="str">
        <f t="shared" si="1929"/>
        <v/>
      </c>
    </row>
    <row r="1683" spans="1:44" x14ac:dyDescent="0.25">
      <c r="A1683">
        <v>1</v>
      </c>
      <c r="B1683" t="s">
        <v>28</v>
      </c>
      <c r="C1683">
        <v>392104</v>
      </c>
      <c r="D1683" s="40">
        <v>41369.708333333299</v>
      </c>
      <c r="E1683" s="40">
        <v>41369.940277777801</v>
      </c>
      <c r="F1683" s="40">
        <v>41372.364583333299</v>
      </c>
      <c r="G1683" t="s">
        <v>29</v>
      </c>
      <c r="H1683">
        <v>60000017964232</v>
      </c>
      <c r="I1683" t="s">
        <v>922</v>
      </c>
      <c r="J1683" t="s">
        <v>923</v>
      </c>
      <c r="K1683" t="s">
        <v>32</v>
      </c>
      <c r="L1683">
        <v>3</v>
      </c>
      <c r="M1683" t="s">
        <v>33</v>
      </c>
      <c r="N1683">
        <v>60000015461254</v>
      </c>
      <c r="O1683">
        <v>60000016462717</v>
      </c>
      <c r="P1683">
        <v>140219000000221</v>
      </c>
      <c r="R1683" t="s">
        <v>34</v>
      </c>
      <c r="S1683" t="s">
        <v>35</v>
      </c>
      <c r="T1683" t="s">
        <v>36</v>
      </c>
      <c r="W1683" t="s">
        <v>37</v>
      </c>
      <c r="AC1683" t="s">
        <v>924</v>
      </c>
      <c r="AD1683" t="s">
        <v>1437</v>
      </c>
      <c r="AE1683" s="14" t="str">
        <f t="shared" si="1916"/>
        <v>Contato retroativo MI</v>
      </c>
      <c r="AF1683" s="14" t="str">
        <f t="shared" si="1917"/>
        <v>Contato retroativo MI</v>
      </c>
      <c r="AG1683" s="14">
        <f t="shared" si="1918"/>
        <v>1</v>
      </c>
      <c r="AH1683" s="14">
        <f t="shared" si="1919"/>
        <v>22</v>
      </c>
      <c r="AI1683" s="14">
        <f t="shared" si="1920"/>
        <v>22</v>
      </c>
      <c r="AJ1683" s="14">
        <f t="shared" si="1921"/>
        <v>22</v>
      </c>
      <c r="AK1683" s="14">
        <f t="shared" si="1922"/>
        <v>22</v>
      </c>
      <c r="AL1683" s="14">
        <f t="shared" si="1923"/>
        <v>22</v>
      </c>
      <c r="AM1683" s="14" t="str">
        <f t="shared" si="1924"/>
        <v>Contato retroativo MI</v>
      </c>
      <c r="AN1683" s="14" t="str">
        <f t="shared" si="1925"/>
        <v/>
      </c>
      <c r="AO1683" s="14" t="str">
        <f t="shared" si="1926"/>
        <v/>
      </c>
      <c r="AP1683" s="14" t="str">
        <f t="shared" si="1927"/>
        <v/>
      </c>
      <c r="AQ1683" s="14" t="str">
        <f t="shared" si="1928"/>
        <v/>
      </c>
      <c r="AR1683" s="14" t="str">
        <f t="shared" si="1929"/>
        <v/>
      </c>
    </row>
    <row r="1684" spans="1:44" x14ac:dyDescent="0.25">
      <c r="A1684">
        <v>1</v>
      </c>
      <c r="B1684" t="s">
        <v>28</v>
      </c>
      <c r="C1684">
        <v>392104</v>
      </c>
      <c r="D1684" s="40">
        <v>41369.6875</v>
      </c>
      <c r="E1684" s="40">
        <v>41369.9375</v>
      </c>
      <c r="F1684" s="40">
        <v>41372.364583333299</v>
      </c>
      <c r="G1684" t="s">
        <v>29</v>
      </c>
      <c r="H1684">
        <v>60000012270467</v>
      </c>
      <c r="I1684" t="s">
        <v>925</v>
      </c>
      <c r="J1684" t="s">
        <v>926</v>
      </c>
      <c r="K1684" t="s">
        <v>32</v>
      </c>
      <c r="L1684">
        <v>4</v>
      </c>
      <c r="M1684" t="s">
        <v>33</v>
      </c>
      <c r="N1684">
        <v>60000015461254</v>
      </c>
      <c r="O1684">
        <v>60000016462717</v>
      </c>
      <c r="P1684">
        <v>140219000000214</v>
      </c>
      <c r="R1684" t="s">
        <v>34</v>
      </c>
      <c r="S1684" t="s">
        <v>35</v>
      </c>
      <c r="T1684" t="s">
        <v>36</v>
      </c>
      <c r="W1684" t="s">
        <v>37</v>
      </c>
      <c r="AC1684" t="s">
        <v>927</v>
      </c>
      <c r="AD1684" t="s">
        <v>1446</v>
      </c>
      <c r="AE1684" s="14" t="str">
        <f t="shared" si="1916"/>
        <v>Contato retroativo</v>
      </c>
      <c r="AF1684" s="14" t="str">
        <f t="shared" si="1917"/>
        <v>Contato retroativo</v>
      </c>
      <c r="AG1684" s="14">
        <f t="shared" si="1918"/>
        <v>1</v>
      </c>
      <c r="AH1684" s="14">
        <f t="shared" si="1919"/>
        <v>19</v>
      </c>
      <c r="AI1684" s="14">
        <f t="shared" si="1920"/>
        <v>19</v>
      </c>
      <c r="AJ1684" s="14">
        <f t="shared" si="1921"/>
        <v>19</v>
      </c>
      <c r="AK1684" s="14">
        <f t="shared" si="1922"/>
        <v>19</v>
      </c>
      <c r="AL1684" s="14">
        <f t="shared" si="1923"/>
        <v>19</v>
      </c>
      <c r="AM1684" s="14" t="str">
        <f t="shared" si="1924"/>
        <v>Contato retroativo</v>
      </c>
      <c r="AN1684" s="14" t="str">
        <f t="shared" si="1925"/>
        <v/>
      </c>
      <c r="AO1684" s="14" t="str">
        <f t="shared" si="1926"/>
        <v/>
      </c>
      <c r="AP1684" s="14" t="str">
        <f t="shared" si="1927"/>
        <v/>
      </c>
      <c r="AQ1684" s="14" t="str">
        <f t="shared" si="1928"/>
        <v/>
      </c>
      <c r="AR1684" s="14" t="str">
        <f t="shared" si="1929"/>
        <v/>
      </c>
    </row>
    <row r="1685" spans="1:44" x14ac:dyDescent="0.25">
      <c r="A1685">
        <v>1</v>
      </c>
      <c r="B1685" t="s">
        <v>28</v>
      </c>
      <c r="C1685">
        <v>392104</v>
      </c>
      <c r="D1685" s="40">
        <v>41369.6875</v>
      </c>
      <c r="E1685" s="40">
        <v>41369.9375</v>
      </c>
      <c r="F1685" s="40">
        <v>41372.364583333299</v>
      </c>
      <c r="G1685" t="s">
        <v>29</v>
      </c>
      <c r="H1685">
        <v>60000012270467</v>
      </c>
      <c r="I1685" t="s">
        <v>925</v>
      </c>
      <c r="J1685" t="s">
        <v>926</v>
      </c>
      <c r="K1685" t="s">
        <v>32</v>
      </c>
      <c r="L1685">
        <v>4</v>
      </c>
      <c r="M1685" t="s">
        <v>33</v>
      </c>
      <c r="N1685">
        <v>60000015461254</v>
      </c>
      <c r="O1685">
        <v>60000016462717</v>
      </c>
      <c r="P1685">
        <v>140219000000214</v>
      </c>
      <c r="R1685" t="s">
        <v>34</v>
      </c>
      <c r="S1685" t="s">
        <v>35</v>
      </c>
      <c r="T1685" t="s">
        <v>36</v>
      </c>
      <c r="W1685" t="s">
        <v>37</v>
      </c>
      <c r="AC1685" t="s">
        <v>927</v>
      </c>
      <c r="AD1685" t="s">
        <v>1446</v>
      </c>
      <c r="AE1685" s="14" t="str">
        <f t="shared" si="1916"/>
        <v>Contato retroativo</v>
      </c>
      <c r="AF1685" s="14" t="str">
        <f t="shared" si="1917"/>
        <v>Contato retroativo</v>
      </c>
      <c r="AG1685" s="14">
        <f t="shared" si="1918"/>
        <v>1</v>
      </c>
      <c r="AH1685" s="14">
        <f t="shared" si="1919"/>
        <v>19</v>
      </c>
      <c r="AI1685" s="14">
        <f t="shared" si="1920"/>
        <v>19</v>
      </c>
      <c r="AJ1685" s="14">
        <f t="shared" si="1921"/>
        <v>19</v>
      </c>
      <c r="AK1685" s="14">
        <f t="shared" si="1922"/>
        <v>19</v>
      </c>
      <c r="AL1685" s="14">
        <f t="shared" si="1923"/>
        <v>19</v>
      </c>
      <c r="AM1685" s="14" t="str">
        <f t="shared" si="1924"/>
        <v>Contato retroativo</v>
      </c>
      <c r="AN1685" s="14" t="str">
        <f t="shared" si="1925"/>
        <v/>
      </c>
      <c r="AO1685" s="14" t="str">
        <f t="shared" si="1926"/>
        <v/>
      </c>
      <c r="AP1685" s="14" t="str">
        <f t="shared" si="1927"/>
        <v/>
      </c>
      <c r="AQ1685" s="14" t="str">
        <f t="shared" si="1928"/>
        <v/>
      </c>
      <c r="AR1685" s="14" t="str">
        <f t="shared" si="1929"/>
        <v/>
      </c>
    </row>
    <row r="1686" spans="1:44" x14ac:dyDescent="0.25">
      <c r="A1686">
        <v>1</v>
      </c>
      <c r="B1686" t="s">
        <v>28</v>
      </c>
      <c r="C1686">
        <v>392104</v>
      </c>
      <c r="D1686" s="40">
        <v>41369.666666666701</v>
      </c>
      <c r="E1686" s="40">
        <v>41369.936805555597</v>
      </c>
      <c r="F1686" s="40">
        <v>41372.364583333299</v>
      </c>
      <c r="G1686" t="s">
        <v>29</v>
      </c>
      <c r="H1686">
        <v>60000012308675</v>
      </c>
      <c r="I1686" t="s">
        <v>928</v>
      </c>
      <c r="J1686" t="s">
        <v>929</v>
      </c>
      <c r="K1686" t="s">
        <v>32</v>
      </c>
      <c r="L1686">
        <v>6</v>
      </c>
      <c r="M1686" t="s">
        <v>33</v>
      </c>
      <c r="N1686">
        <v>60000015461254</v>
      </c>
      <c r="O1686">
        <v>60000016462717</v>
      </c>
      <c r="P1686">
        <v>140219000000207</v>
      </c>
      <c r="R1686" t="s">
        <v>34</v>
      </c>
      <c r="S1686" t="s">
        <v>35</v>
      </c>
      <c r="T1686" t="s">
        <v>36</v>
      </c>
      <c r="W1686" t="s">
        <v>37</v>
      </c>
      <c r="AC1686" t="s">
        <v>927</v>
      </c>
      <c r="AD1686" t="s">
        <v>1446</v>
      </c>
      <c r="AE1686" s="14" t="str">
        <f t="shared" si="1916"/>
        <v>Contato retroativo</v>
      </c>
      <c r="AF1686" s="14" t="str">
        <f t="shared" si="1917"/>
        <v>Contato retroativo</v>
      </c>
      <c r="AG1686" s="14">
        <f t="shared" si="1918"/>
        <v>1</v>
      </c>
      <c r="AH1686" s="14">
        <f t="shared" si="1919"/>
        <v>19</v>
      </c>
      <c r="AI1686" s="14">
        <f t="shared" si="1920"/>
        <v>19</v>
      </c>
      <c r="AJ1686" s="14">
        <f t="shared" si="1921"/>
        <v>19</v>
      </c>
      <c r="AK1686" s="14">
        <f t="shared" si="1922"/>
        <v>19</v>
      </c>
      <c r="AL1686" s="14">
        <f t="shared" si="1923"/>
        <v>19</v>
      </c>
      <c r="AM1686" s="14" t="str">
        <f t="shared" si="1924"/>
        <v>Contato retroativo</v>
      </c>
      <c r="AN1686" s="14" t="str">
        <f t="shared" si="1925"/>
        <v/>
      </c>
      <c r="AO1686" s="14" t="str">
        <f t="shared" si="1926"/>
        <v/>
      </c>
      <c r="AP1686" s="14" t="str">
        <f t="shared" si="1927"/>
        <v/>
      </c>
      <c r="AQ1686" s="14" t="str">
        <f t="shared" si="1928"/>
        <v/>
      </c>
      <c r="AR1686" s="14" t="str">
        <f t="shared" si="1929"/>
        <v/>
      </c>
    </row>
    <row r="1687" spans="1:44" x14ac:dyDescent="0.25">
      <c r="A1687">
        <v>1</v>
      </c>
      <c r="B1687" t="s">
        <v>28</v>
      </c>
      <c r="C1687">
        <v>392104</v>
      </c>
      <c r="D1687" s="40">
        <v>41369.645833333299</v>
      </c>
      <c r="E1687" s="40">
        <v>41369.934027777803</v>
      </c>
      <c r="F1687" s="40">
        <v>41369.896527777797</v>
      </c>
      <c r="G1687" t="s">
        <v>29</v>
      </c>
      <c r="H1687">
        <v>60000012249411</v>
      </c>
      <c r="I1687" t="s">
        <v>930</v>
      </c>
      <c r="J1687" t="s">
        <v>931</v>
      </c>
      <c r="K1687" t="s">
        <v>32</v>
      </c>
      <c r="L1687">
        <v>6</v>
      </c>
      <c r="M1687" t="s">
        <v>33</v>
      </c>
      <c r="N1687">
        <v>60000015461254</v>
      </c>
      <c r="O1687">
        <v>60000016462717</v>
      </c>
      <c r="P1687">
        <v>140219000000200</v>
      </c>
      <c r="R1687" t="s">
        <v>34</v>
      </c>
      <c r="S1687" t="s">
        <v>35</v>
      </c>
      <c r="T1687" t="s">
        <v>36</v>
      </c>
      <c r="W1687" t="s">
        <v>37</v>
      </c>
      <c r="AC1687" t="s">
        <v>924</v>
      </c>
      <c r="AD1687" t="s">
        <v>1446</v>
      </c>
      <c r="AE1687" s="14" t="str">
        <f t="shared" si="1916"/>
        <v>Contato retroativo MI</v>
      </c>
      <c r="AF1687" s="14" t="str">
        <f t="shared" si="1917"/>
        <v>Contato retroativo MI</v>
      </c>
      <c r="AG1687" s="14">
        <f t="shared" si="1918"/>
        <v>1</v>
      </c>
      <c r="AH1687" s="14">
        <f t="shared" si="1919"/>
        <v>22</v>
      </c>
      <c r="AI1687" s="14">
        <f t="shared" si="1920"/>
        <v>22</v>
      </c>
      <c r="AJ1687" s="14">
        <f t="shared" si="1921"/>
        <v>22</v>
      </c>
      <c r="AK1687" s="14">
        <f t="shared" si="1922"/>
        <v>22</v>
      </c>
      <c r="AL1687" s="14">
        <f t="shared" si="1923"/>
        <v>22</v>
      </c>
      <c r="AM1687" s="14" t="str">
        <f t="shared" si="1924"/>
        <v>Contato retroativo MI</v>
      </c>
      <c r="AN1687" s="14" t="str">
        <f t="shared" si="1925"/>
        <v/>
      </c>
      <c r="AO1687" s="14" t="str">
        <f t="shared" si="1926"/>
        <v/>
      </c>
      <c r="AP1687" s="14" t="str">
        <f t="shared" si="1927"/>
        <v/>
      </c>
      <c r="AQ1687" s="14" t="str">
        <f t="shared" si="1928"/>
        <v/>
      </c>
      <c r="AR1687" s="14" t="str">
        <f t="shared" si="1929"/>
        <v/>
      </c>
    </row>
    <row r="1688" spans="1:44" x14ac:dyDescent="0.25">
      <c r="A1688">
        <v>1</v>
      </c>
      <c r="B1688" t="s">
        <v>28</v>
      </c>
      <c r="C1688">
        <v>392104</v>
      </c>
      <c r="D1688" s="40">
        <v>41369.625</v>
      </c>
      <c r="E1688" s="40">
        <v>41369.932638888902</v>
      </c>
      <c r="F1688" s="40">
        <v>41369.896527777797</v>
      </c>
      <c r="G1688" t="s">
        <v>29</v>
      </c>
      <c r="H1688">
        <v>60000017964144</v>
      </c>
      <c r="I1688" t="s">
        <v>932</v>
      </c>
      <c r="J1688" t="s">
        <v>933</v>
      </c>
      <c r="K1688" t="s">
        <v>32</v>
      </c>
      <c r="L1688">
        <v>4</v>
      </c>
      <c r="M1688" t="s">
        <v>33</v>
      </c>
      <c r="N1688">
        <v>60000015461254</v>
      </c>
      <c r="O1688">
        <v>60000016462717</v>
      </c>
      <c r="P1688">
        <v>140219000000193</v>
      </c>
      <c r="R1688" t="s">
        <v>34</v>
      </c>
      <c r="S1688" t="s">
        <v>35</v>
      </c>
      <c r="T1688" t="s">
        <v>36</v>
      </c>
      <c r="W1688" t="s">
        <v>37</v>
      </c>
      <c r="AC1688" t="s">
        <v>927</v>
      </c>
      <c r="AD1688" t="s">
        <v>1437</v>
      </c>
      <c r="AE1688" s="14" t="str">
        <f t="shared" si="1916"/>
        <v>Contato retroativo</v>
      </c>
      <c r="AF1688" s="14" t="str">
        <f t="shared" si="1917"/>
        <v>Contato retroativo</v>
      </c>
      <c r="AG1688" s="14">
        <f t="shared" si="1918"/>
        <v>1</v>
      </c>
      <c r="AH1688" s="14">
        <f t="shared" si="1919"/>
        <v>19</v>
      </c>
      <c r="AI1688" s="14">
        <f t="shared" si="1920"/>
        <v>19</v>
      </c>
      <c r="AJ1688" s="14">
        <f t="shared" si="1921"/>
        <v>19</v>
      </c>
      <c r="AK1688" s="14">
        <f t="shared" si="1922"/>
        <v>19</v>
      </c>
      <c r="AL1688" s="14">
        <f t="shared" si="1923"/>
        <v>19</v>
      </c>
      <c r="AM1688" s="14" t="str">
        <f t="shared" si="1924"/>
        <v>Contato retroativo</v>
      </c>
      <c r="AN1688" s="14" t="str">
        <f t="shared" si="1925"/>
        <v/>
      </c>
      <c r="AO1688" s="14" t="str">
        <f t="shared" si="1926"/>
        <v/>
      </c>
      <c r="AP1688" s="14" t="str">
        <f t="shared" si="1927"/>
        <v/>
      </c>
      <c r="AQ1688" s="14" t="str">
        <f t="shared" si="1928"/>
        <v/>
      </c>
      <c r="AR1688" s="14" t="str">
        <f t="shared" si="1929"/>
        <v/>
      </c>
    </row>
    <row r="1689" spans="1:44" x14ac:dyDescent="0.25">
      <c r="A1689">
        <v>1</v>
      </c>
      <c r="B1689" t="s">
        <v>28</v>
      </c>
      <c r="C1689">
        <v>392104</v>
      </c>
      <c r="D1689" s="40">
        <v>41369.604166666701</v>
      </c>
      <c r="E1689" s="40">
        <v>41369.931944444397</v>
      </c>
      <c r="F1689" s="40">
        <v>41369.896527777797</v>
      </c>
      <c r="G1689" t="s">
        <v>29</v>
      </c>
      <c r="H1689">
        <v>60000012408695</v>
      </c>
      <c r="I1689" t="s">
        <v>934</v>
      </c>
      <c r="J1689" t="s">
        <v>935</v>
      </c>
      <c r="K1689" t="s">
        <v>32</v>
      </c>
      <c r="L1689">
        <v>6</v>
      </c>
      <c r="M1689" t="s">
        <v>33</v>
      </c>
      <c r="N1689">
        <v>60000015461254</v>
      </c>
      <c r="O1689">
        <v>60000016462717</v>
      </c>
      <c r="P1689">
        <v>140219000000186</v>
      </c>
      <c r="R1689" t="s">
        <v>34</v>
      </c>
      <c r="S1689" t="s">
        <v>35</v>
      </c>
      <c r="T1689" t="s">
        <v>36</v>
      </c>
      <c r="W1689" t="s">
        <v>37</v>
      </c>
      <c r="AC1689" t="s">
        <v>924</v>
      </c>
      <c r="AD1689" t="s">
        <v>1446</v>
      </c>
      <c r="AE1689" s="14" t="str">
        <f t="shared" si="1916"/>
        <v>Contato retroativo MI</v>
      </c>
      <c r="AF1689" s="14" t="str">
        <f t="shared" si="1917"/>
        <v>Contato retroativo MI</v>
      </c>
      <c r="AG1689" s="14">
        <f t="shared" si="1918"/>
        <v>1</v>
      </c>
      <c r="AH1689" s="14">
        <f t="shared" si="1919"/>
        <v>22</v>
      </c>
      <c r="AI1689" s="14">
        <f t="shared" si="1920"/>
        <v>22</v>
      </c>
      <c r="AJ1689" s="14">
        <f t="shared" si="1921"/>
        <v>22</v>
      </c>
      <c r="AK1689" s="14">
        <f t="shared" si="1922"/>
        <v>22</v>
      </c>
      <c r="AL1689" s="14">
        <f t="shared" si="1923"/>
        <v>22</v>
      </c>
      <c r="AM1689" s="14" t="str">
        <f t="shared" si="1924"/>
        <v>Contato retroativo MI</v>
      </c>
      <c r="AN1689" s="14" t="str">
        <f t="shared" si="1925"/>
        <v/>
      </c>
      <c r="AO1689" s="14" t="str">
        <f t="shared" si="1926"/>
        <v/>
      </c>
      <c r="AP1689" s="14" t="str">
        <f t="shared" si="1927"/>
        <v/>
      </c>
      <c r="AQ1689" s="14" t="str">
        <f t="shared" si="1928"/>
        <v/>
      </c>
      <c r="AR1689" s="14" t="str">
        <f t="shared" si="1929"/>
        <v/>
      </c>
    </row>
    <row r="1690" spans="1:44" x14ac:dyDescent="0.25">
      <c r="A1690">
        <v>1</v>
      </c>
      <c r="B1690" t="s">
        <v>28</v>
      </c>
      <c r="C1690">
        <v>392104</v>
      </c>
      <c r="D1690" s="40">
        <v>41369.583333333299</v>
      </c>
      <c r="E1690" s="40">
        <v>41369.918055555601</v>
      </c>
      <c r="F1690" s="40">
        <v>41369.884722222203</v>
      </c>
      <c r="G1690" t="s">
        <v>29</v>
      </c>
      <c r="H1690">
        <v>60000012600091</v>
      </c>
      <c r="I1690" t="s">
        <v>936</v>
      </c>
      <c r="J1690" t="s">
        <v>937</v>
      </c>
      <c r="K1690" t="s">
        <v>41</v>
      </c>
      <c r="L1690">
        <v>3</v>
      </c>
      <c r="M1690" t="s">
        <v>33</v>
      </c>
      <c r="N1690">
        <v>60000015461254</v>
      </c>
      <c r="O1690">
        <v>60000016462717</v>
      </c>
      <c r="P1690">
        <v>140219000000137</v>
      </c>
      <c r="R1690" t="s">
        <v>34</v>
      </c>
      <c r="S1690" t="s">
        <v>35</v>
      </c>
      <c r="T1690" t="s">
        <v>36</v>
      </c>
      <c r="W1690" t="s">
        <v>37</v>
      </c>
      <c r="AC1690" t="s">
        <v>924</v>
      </c>
      <c r="AD1690" t="s">
        <v>1446</v>
      </c>
      <c r="AE1690" s="14" t="str">
        <f t="shared" si="1916"/>
        <v>Contato retroativo MI</v>
      </c>
      <c r="AF1690" s="14" t="str">
        <f t="shared" si="1917"/>
        <v>Contato retroativo MI</v>
      </c>
      <c r="AG1690" s="14">
        <f t="shared" si="1918"/>
        <v>1</v>
      </c>
      <c r="AH1690" s="14">
        <f t="shared" si="1919"/>
        <v>22</v>
      </c>
      <c r="AI1690" s="14">
        <f t="shared" si="1920"/>
        <v>22</v>
      </c>
      <c r="AJ1690" s="14">
        <f t="shared" si="1921"/>
        <v>22</v>
      </c>
      <c r="AK1690" s="14">
        <f t="shared" si="1922"/>
        <v>22</v>
      </c>
      <c r="AL1690" s="14">
        <f t="shared" si="1923"/>
        <v>22</v>
      </c>
      <c r="AM1690" s="14" t="str">
        <f t="shared" si="1924"/>
        <v>Contato retroativo MI</v>
      </c>
      <c r="AN1690" s="14" t="str">
        <f t="shared" si="1925"/>
        <v/>
      </c>
      <c r="AO1690" s="14" t="str">
        <f t="shared" si="1926"/>
        <v/>
      </c>
      <c r="AP1690" s="14" t="str">
        <f t="shared" si="1927"/>
        <v/>
      </c>
      <c r="AQ1690" s="14" t="str">
        <f t="shared" si="1928"/>
        <v/>
      </c>
      <c r="AR1690" s="14" t="str">
        <f t="shared" si="1929"/>
        <v/>
      </c>
    </row>
    <row r="1691" spans="1:44" x14ac:dyDescent="0.25">
      <c r="A1691">
        <v>1</v>
      </c>
      <c r="B1691" t="s">
        <v>28</v>
      </c>
      <c r="C1691">
        <v>392104</v>
      </c>
      <c r="D1691" s="40">
        <v>41369.5625</v>
      </c>
      <c r="E1691" s="40">
        <v>41369.931250000001</v>
      </c>
      <c r="F1691" s="40">
        <v>41369.896527777797</v>
      </c>
      <c r="G1691" t="s">
        <v>29</v>
      </c>
      <c r="H1691">
        <v>60000012248211</v>
      </c>
      <c r="I1691" t="s">
        <v>938</v>
      </c>
      <c r="J1691" t="s">
        <v>939</v>
      </c>
      <c r="K1691" t="s">
        <v>32</v>
      </c>
      <c r="L1691">
        <v>4</v>
      </c>
      <c r="M1691" t="s">
        <v>33</v>
      </c>
      <c r="N1691">
        <v>60000015461254</v>
      </c>
      <c r="O1691">
        <v>60000016462717</v>
      </c>
      <c r="P1691">
        <v>140219000000179</v>
      </c>
      <c r="R1691" t="s">
        <v>34</v>
      </c>
      <c r="S1691" t="s">
        <v>35</v>
      </c>
      <c r="T1691" t="s">
        <v>36</v>
      </c>
      <c r="W1691" t="s">
        <v>37</v>
      </c>
      <c r="AC1691" t="s">
        <v>924</v>
      </c>
      <c r="AD1691" t="s">
        <v>1446</v>
      </c>
      <c r="AE1691" s="14" t="str">
        <f t="shared" si="1916"/>
        <v>Contato retroativo MI</v>
      </c>
      <c r="AF1691" s="14" t="str">
        <f t="shared" si="1917"/>
        <v>Contato retroativo MI</v>
      </c>
      <c r="AG1691" s="14">
        <f t="shared" si="1918"/>
        <v>1</v>
      </c>
      <c r="AH1691" s="14">
        <f t="shared" si="1919"/>
        <v>22</v>
      </c>
      <c r="AI1691" s="14">
        <f t="shared" si="1920"/>
        <v>22</v>
      </c>
      <c r="AJ1691" s="14">
        <f t="shared" si="1921"/>
        <v>22</v>
      </c>
      <c r="AK1691" s="14">
        <f t="shared" si="1922"/>
        <v>22</v>
      </c>
      <c r="AL1691" s="14">
        <f t="shared" si="1923"/>
        <v>22</v>
      </c>
      <c r="AM1691" s="14" t="str">
        <f t="shared" si="1924"/>
        <v>Contato retroativo MI</v>
      </c>
      <c r="AN1691" s="14" t="str">
        <f t="shared" si="1925"/>
        <v/>
      </c>
      <c r="AO1691" s="14" t="str">
        <f t="shared" si="1926"/>
        <v/>
      </c>
      <c r="AP1691" s="14" t="str">
        <f t="shared" si="1927"/>
        <v/>
      </c>
      <c r="AQ1691" s="14" t="str">
        <f t="shared" si="1928"/>
        <v/>
      </c>
      <c r="AR1691" s="14" t="str">
        <f t="shared" si="1929"/>
        <v/>
      </c>
    </row>
    <row r="1692" spans="1:44" x14ac:dyDescent="0.25">
      <c r="A1692">
        <v>1</v>
      </c>
      <c r="B1692" t="s">
        <v>28</v>
      </c>
      <c r="C1692">
        <v>392104</v>
      </c>
      <c r="D1692" s="40">
        <v>41369.541666666701</v>
      </c>
      <c r="E1692" s="40">
        <v>41369.917361111096</v>
      </c>
      <c r="F1692" s="40">
        <v>41369.884722222203</v>
      </c>
      <c r="G1692" t="s">
        <v>29</v>
      </c>
      <c r="H1692">
        <v>60000017963804</v>
      </c>
      <c r="I1692" t="s">
        <v>940</v>
      </c>
      <c r="J1692" t="s">
        <v>941</v>
      </c>
      <c r="K1692" t="s">
        <v>32</v>
      </c>
      <c r="L1692">
        <v>6</v>
      </c>
      <c r="M1692" t="s">
        <v>33</v>
      </c>
      <c r="N1692">
        <v>60000015461254</v>
      </c>
      <c r="O1692">
        <v>60000016462717</v>
      </c>
      <c r="P1692">
        <v>140219000000130</v>
      </c>
      <c r="R1692" t="s">
        <v>34</v>
      </c>
      <c r="S1692" t="s">
        <v>35</v>
      </c>
      <c r="T1692" t="s">
        <v>36</v>
      </c>
      <c r="W1692" t="s">
        <v>37</v>
      </c>
      <c r="AC1692" t="s">
        <v>924</v>
      </c>
      <c r="AD1692" t="s">
        <v>1437</v>
      </c>
      <c r="AE1692" s="14" t="str">
        <f t="shared" si="1916"/>
        <v>Contato retroativo MI</v>
      </c>
      <c r="AF1692" s="14" t="str">
        <f t="shared" si="1917"/>
        <v>Contato retroativo MI</v>
      </c>
      <c r="AG1692" s="14">
        <f t="shared" si="1918"/>
        <v>1</v>
      </c>
      <c r="AH1692" s="14">
        <f t="shared" si="1919"/>
        <v>22</v>
      </c>
      <c r="AI1692" s="14">
        <f t="shared" si="1920"/>
        <v>22</v>
      </c>
      <c r="AJ1692" s="14">
        <f t="shared" si="1921"/>
        <v>22</v>
      </c>
      <c r="AK1692" s="14">
        <f t="shared" si="1922"/>
        <v>22</v>
      </c>
      <c r="AL1692" s="14">
        <f t="shared" si="1923"/>
        <v>22</v>
      </c>
      <c r="AM1692" s="14" t="str">
        <f t="shared" si="1924"/>
        <v>Contato retroativo MI</v>
      </c>
      <c r="AN1692" s="14" t="str">
        <f t="shared" si="1925"/>
        <v/>
      </c>
      <c r="AO1692" s="14" t="str">
        <f t="shared" si="1926"/>
        <v/>
      </c>
      <c r="AP1692" s="14" t="str">
        <f t="shared" si="1927"/>
        <v/>
      </c>
      <c r="AQ1692" s="14" t="str">
        <f t="shared" si="1928"/>
        <v/>
      </c>
      <c r="AR1692" s="14" t="str">
        <f t="shared" si="1929"/>
        <v/>
      </c>
    </row>
    <row r="1693" spans="1:44" x14ac:dyDescent="0.25">
      <c r="A1693">
        <v>1</v>
      </c>
      <c r="B1693" t="s">
        <v>28</v>
      </c>
      <c r="C1693">
        <v>392104</v>
      </c>
      <c r="D1693" s="40">
        <v>41369.479166666701</v>
      </c>
      <c r="E1693" s="40">
        <v>41369.929166666698</v>
      </c>
      <c r="F1693" s="40">
        <v>41369.896527777797</v>
      </c>
      <c r="G1693" t="s">
        <v>29</v>
      </c>
      <c r="H1693">
        <v>60000017964092</v>
      </c>
      <c r="I1693" t="s">
        <v>942</v>
      </c>
      <c r="J1693" t="s">
        <v>943</v>
      </c>
      <c r="K1693" t="s">
        <v>32</v>
      </c>
      <c r="L1693">
        <v>6</v>
      </c>
      <c r="M1693" t="s">
        <v>33</v>
      </c>
      <c r="N1693">
        <v>60000015461254</v>
      </c>
      <c r="O1693">
        <v>60000016462717</v>
      </c>
      <c r="P1693">
        <v>140219000000172</v>
      </c>
      <c r="R1693" t="s">
        <v>34</v>
      </c>
      <c r="S1693" t="s">
        <v>35</v>
      </c>
      <c r="T1693" t="s">
        <v>36</v>
      </c>
      <c r="W1693" t="s">
        <v>37</v>
      </c>
      <c r="AC1693" t="s">
        <v>927</v>
      </c>
      <c r="AD1693" t="s">
        <v>1437</v>
      </c>
      <c r="AE1693" s="14" t="str">
        <f t="shared" si="1916"/>
        <v>Contato retroativo</v>
      </c>
      <c r="AF1693" s="14" t="str">
        <f t="shared" si="1917"/>
        <v>Contato retroativo</v>
      </c>
      <c r="AG1693" s="14">
        <f t="shared" si="1918"/>
        <v>1</v>
      </c>
      <c r="AH1693" s="14">
        <f t="shared" si="1919"/>
        <v>19</v>
      </c>
      <c r="AI1693" s="14">
        <f t="shared" si="1920"/>
        <v>19</v>
      </c>
      <c r="AJ1693" s="14">
        <f t="shared" si="1921"/>
        <v>19</v>
      </c>
      <c r="AK1693" s="14">
        <f t="shared" si="1922"/>
        <v>19</v>
      </c>
      <c r="AL1693" s="14">
        <f t="shared" si="1923"/>
        <v>19</v>
      </c>
      <c r="AM1693" s="14" t="str">
        <f t="shared" si="1924"/>
        <v>Contato retroativo</v>
      </c>
      <c r="AN1693" s="14" t="str">
        <f t="shared" si="1925"/>
        <v/>
      </c>
      <c r="AO1693" s="14" t="str">
        <f t="shared" si="1926"/>
        <v/>
      </c>
      <c r="AP1693" s="14" t="str">
        <f t="shared" si="1927"/>
        <v/>
      </c>
      <c r="AQ1693" s="14" t="str">
        <f t="shared" si="1928"/>
        <v/>
      </c>
      <c r="AR1693" s="14" t="str">
        <f t="shared" si="1929"/>
        <v/>
      </c>
    </row>
    <row r="1694" spans="1:44" x14ac:dyDescent="0.25">
      <c r="A1694">
        <v>1</v>
      </c>
      <c r="B1694" t="s">
        <v>28</v>
      </c>
      <c r="C1694">
        <v>392104</v>
      </c>
      <c r="D1694" s="40">
        <v>41369.458333333299</v>
      </c>
      <c r="E1694" s="40">
        <v>41369.9284722222</v>
      </c>
      <c r="F1694" s="40">
        <v>41369.896527777797</v>
      </c>
      <c r="G1694" t="s">
        <v>29</v>
      </c>
      <c r="H1694">
        <v>60000012513175</v>
      </c>
      <c r="I1694" t="s">
        <v>944</v>
      </c>
      <c r="J1694" t="s">
        <v>945</v>
      </c>
      <c r="K1694" t="s">
        <v>41</v>
      </c>
      <c r="L1694">
        <v>4</v>
      </c>
      <c r="M1694" t="s">
        <v>33</v>
      </c>
      <c r="N1694">
        <v>60000015461254</v>
      </c>
      <c r="O1694">
        <v>60000016462717</v>
      </c>
      <c r="P1694">
        <v>140219000000165</v>
      </c>
      <c r="R1694" t="s">
        <v>34</v>
      </c>
      <c r="S1694" t="s">
        <v>35</v>
      </c>
      <c r="T1694" t="s">
        <v>36</v>
      </c>
      <c r="W1694" t="s">
        <v>37</v>
      </c>
      <c r="AC1694" t="s">
        <v>924</v>
      </c>
      <c r="AD1694" t="s">
        <v>1446</v>
      </c>
      <c r="AE1694" s="14" t="str">
        <f t="shared" si="1916"/>
        <v>Contato retroativo MI</v>
      </c>
      <c r="AF1694" s="14" t="str">
        <f t="shared" si="1917"/>
        <v>Contato retroativo MI</v>
      </c>
      <c r="AG1694" s="14">
        <f t="shared" si="1918"/>
        <v>1</v>
      </c>
      <c r="AH1694" s="14">
        <f t="shared" si="1919"/>
        <v>22</v>
      </c>
      <c r="AI1694" s="14">
        <f t="shared" si="1920"/>
        <v>22</v>
      </c>
      <c r="AJ1694" s="14">
        <f t="shared" si="1921"/>
        <v>22</v>
      </c>
      <c r="AK1694" s="14">
        <f t="shared" si="1922"/>
        <v>22</v>
      </c>
      <c r="AL1694" s="14">
        <f t="shared" si="1923"/>
        <v>22</v>
      </c>
      <c r="AM1694" s="14" t="str">
        <f t="shared" si="1924"/>
        <v>Contato retroativo MI</v>
      </c>
      <c r="AN1694" s="14" t="str">
        <f t="shared" si="1925"/>
        <v/>
      </c>
      <c r="AO1694" s="14" t="str">
        <f t="shared" si="1926"/>
        <v/>
      </c>
      <c r="AP1694" s="14" t="str">
        <f t="shared" si="1927"/>
        <v/>
      </c>
      <c r="AQ1694" s="14" t="str">
        <f t="shared" si="1928"/>
        <v/>
      </c>
      <c r="AR1694" s="14" t="str">
        <f t="shared" si="1929"/>
        <v/>
      </c>
    </row>
    <row r="1695" spans="1:44" x14ac:dyDescent="0.25">
      <c r="A1695">
        <v>1</v>
      </c>
      <c r="B1695" t="s">
        <v>28</v>
      </c>
      <c r="C1695">
        <v>392104</v>
      </c>
      <c r="D1695" s="40">
        <v>41369.458333333299</v>
      </c>
      <c r="E1695" s="40">
        <v>41369.9284722222</v>
      </c>
      <c r="F1695" s="40">
        <v>41369.896527777797</v>
      </c>
      <c r="G1695" t="s">
        <v>29</v>
      </c>
      <c r="H1695">
        <v>60000012513175</v>
      </c>
      <c r="I1695" t="s">
        <v>944</v>
      </c>
      <c r="J1695" t="s">
        <v>945</v>
      </c>
      <c r="K1695" t="s">
        <v>41</v>
      </c>
      <c r="L1695">
        <v>4</v>
      </c>
      <c r="M1695" t="s">
        <v>33</v>
      </c>
      <c r="N1695">
        <v>60000015461254</v>
      </c>
      <c r="O1695">
        <v>60000016462717</v>
      </c>
      <c r="P1695">
        <v>140219000000165</v>
      </c>
      <c r="R1695" t="s">
        <v>34</v>
      </c>
      <c r="S1695" t="s">
        <v>35</v>
      </c>
      <c r="T1695" t="s">
        <v>36</v>
      </c>
      <c r="W1695" t="s">
        <v>37</v>
      </c>
      <c r="AC1695" t="s">
        <v>924</v>
      </c>
      <c r="AD1695" t="s">
        <v>1446</v>
      </c>
      <c r="AE1695" s="14" t="str">
        <f t="shared" si="1916"/>
        <v>Contato retroativo MI</v>
      </c>
      <c r="AF1695" s="14" t="str">
        <f t="shared" si="1917"/>
        <v>Contato retroativo MI</v>
      </c>
      <c r="AG1695" s="14">
        <f t="shared" si="1918"/>
        <v>1</v>
      </c>
      <c r="AH1695" s="14">
        <f t="shared" si="1919"/>
        <v>22</v>
      </c>
      <c r="AI1695" s="14">
        <f t="shared" si="1920"/>
        <v>22</v>
      </c>
      <c r="AJ1695" s="14">
        <f t="shared" si="1921"/>
        <v>22</v>
      </c>
      <c r="AK1695" s="14">
        <f t="shared" si="1922"/>
        <v>22</v>
      </c>
      <c r="AL1695" s="14">
        <f t="shared" si="1923"/>
        <v>22</v>
      </c>
      <c r="AM1695" s="14" t="str">
        <f t="shared" si="1924"/>
        <v>Contato retroativo MI</v>
      </c>
      <c r="AN1695" s="14" t="str">
        <f t="shared" si="1925"/>
        <v/>
      </c>
      <c r="AO1695" s="14" t="str">
        <f t="shared" si="1926"/>
        <v/>
      </c>
      <c r="AP1695" s="14" t="str">
        <f t="shared" si="1927"/>
        <v/>
      </c>
      <c r="AQ1695" s="14" t="str">
        <f t="shared" si="1928"/>
        <v/>
      </c>
      <c r="AR1695" s="14" t="str">
        <f t="shared" si="1929"/>
        <v/>
      </c>
    </row>
    <row r="1696" spans="1:44" x14ac:dyDescent="0.25">
      <c r="A1696">
        <v>1</v>
      </c>
      <c r="B1696" t="s">
        <v>28</v>
      </c>
      <c r="C1696">
        <v>392104</v>
      </c>
      <c r="D1696" s="40">
        <v>41369.4375</v>
      </c>
      <c r="E1696" s="40">
        <v>41369.927777777797</v>
      </c>
      <c r="F1696" s="40">
        <v>41369.896527777797</v>
      </c>
      <c r="G1696" t="s">
        <v>29</v>
      </c>
      <c r="H1696">
        <v>60000017965624</v>
      </c>
      <c r="I1696" t="s">
        <v>946</v>
      </c>
      <c r="J1696" t="s">
        <v>947</v>
      </c>
      <c r="K1696" t="s">
        <v>32</v>
      </c>
      <c r="L1696">
        <v>4</v>
      </c>
      <c r="M1696" t="s">
        <v>33</v>
      </c>
      <c r="N1696">
        <v>60000015461254</v>
      </c>
      <c r="O1696">
        <v>60000016462717</v>
      </c>
      <c r="P1696">
        <v>140219000000158</v>
      </c>
      <c r="R1696" t="s">
        <v>34</v>
      </c>
      <c r="S1696" t="s">
        <v>35</v>
      </c>
      <c r="T1696" t="s">
        <v>36</v>
      </c>
      <c r="W1696" t="s">
        <v>37</v>
      </c>
      <c r="AC1696" t="s">
        <v>927</v>
      </c>
      <c r="AD1696" t="s">
        <v>1437</v>
      </c>
      <c r="AE1696" s="14" t="str">
        <f t="shared" si="1916"/>
        <v>Contato retroativo</v>
      </c>
      <c r="AF1696" s="14" t="str">
        <f t="shared" si="1917"/>
        <v>Contato retroativo</v>
      </c>
      <c r="AG1696" s="14">
        <f t="shared" si="1918"/>
        <v>1</v>
      </c>
      <c r="AH1696" s="14">
        <f t="shared" si="1919"/>
        <v>19</v>
      </c>
      <c r="AI1696" s="14">
        <f t="shared" si="1920"/>
        <v>19</v>
      </c>
      <c r="AJ1696" s="14">
        <f t="shared" si="1921"/>
        <v>19</v>
      </c>
      <c r="AK1696" s="14">
        <f t="shared" si="1922"/>
        <v>19</v>
      </c>
      <c r="AL1696" s="14">
        <f t="shared" si="1923"/>
        <v>19</v>
      </c>
      <c r="AM1696" s="14" t="str">
        <f t="shared" si="1924"/>
        <v>Contato retroativo</v>
      </c>
      <c r="AN1696" s="14" t="str">
        <f t="shared" si="1925"/>
        <v/>
      </c>
      <c r="AO1696" s="14" t="str">
        <f t="shared" si="1926"/>
        <v/>
      </c>
      <c r="AP1696" s="14" t="str">
        <f t="shared" si="1927"/>
        <v/>
      </c>
      <c r="AQ1696" s="14" t="str">
        <f t="shared" si="1928"/>
        <v/>
      </c>
      <c r="AR1696" s="14" t="str">
        <f t="shared" si="1929"/>
        <v/>
      </c>
    </row>
    <row r="1697" spans="1:44" x14ac:dyDescent="0.25">
      <c r="A1697">
        <v>1</v>
      </c>
      <c r="B1697" t="s">
        <v>28</v>
      </c>
      <c r="C1697">
        <v>392104</v>
      </c>
      <c r="D1697" s="40">
        <v>41369.416666666701</v>
      </c>
      <c r="E1697" s="40">
        <v>41369.9152777778</v>
      </c>
      <c r="F1697" s="40">
        <v>41369.874305555597</v>
      </c>
      <c r="G1697" t="s">
        <v>29</v>
      </c>
      <c r="H1697">
        <v>60000012277747</v>
      </c>
      <c r="I1697" t="s">
        <v>948</v>
      </c>
      <c r="J1697" t="s">
        <v>949</v>
      </c>
      <c r="K1697" t="s">
        <v>32</v>
      </c>
      <c r="L1697">
        <v>4</v>
      </c>
      <c r="M1697" t="s">
        <v>33</v>
      </c>
      <c r="N1697">
        <v>60000015461254</v>
      </c>
      <c r="O1697">
        <v>60000016462717</v>
      </c>
      <c r="P1697">
        <v>140219000000123</v>
      </c>
      <c r="R1697" t="s">
        <v>34</v>
      </c>
      <c r="S1697" t="s">
        <v>35</v>
      </c>
      <c r="T1697" t="s">
        <v>36</v>
      </c>
      <c r="W1697" t="s">
        <v>37</v>
      </c>
      <c r="AC1697" t="s">
        <v>924</v>
      </c>
      <c r="AD1697" t="s">
        <v>1446</v>
      </c>
      <c r="AE1697" s="14" t="str">
        <f t="shared" si="1916"/>
        <v>Contato retroativo MI</v>
      </c>
      <c r="AF1697" s="14" t="str">
        <f t="shared" si="1917"/>
        <v>Contato retroativo MI</v>
      </c>
      <c r="AG1697" s="14">
        <f t="shared" si="1918"/>
        <v>1</v>
      </c>
      <c r="AH1697" s="14">
        <f t="shared" si="1919"/>
        <v>22</v>
      </c>
      <c r="AI1697" s="14">
        <f t="shared" si="1920"/>
        <v>22</v>
      </c>
      <c r="AJ1697" s="14">
        <f t="shared" si="1921"/>
        <v>22</v>
      </c>
      <c r="AK1697" s="14">
        <f t="shared" si="1922"/>
        <v>22</v>
      </c>
      <c r="AL1697" s="14">
        <f t="shared" si="1923"/>
        <v>22</v>
      </c>
      <c r="AM1697" s="14" t="str">
        <f t="shared" si="1924"/>
        <v>Contato retroativo MI</v>
      </c>
      <c r="AN1697" s="14" t="str">
        <f t="shared" si="1925"/>
        <v/>
      </c>
      <c r="AO1697" s="14" t="str">
        <f t="shared" si="1926"/>
        <v/>
      </c>
      <c r="AP1697" s="14" t="str">
        <f t="shared" si="1927"/>
        <v/>
      </c>
      <c r="AQ1697" s="14" t="str">
        <f t="shared" si="1928"/>
        <v/>
      </c>
      <c r="AR1697" s="14" t="str">
        <f t="shared" si="1929"/>
        <v/>
      </c>
    </row>
    <row r="1698" spans="1:44" x14ac:dyDescent="0.25">
      <c r="A1698">
        <v>1</v>
      </c>
      <c r="B1698" t="s">
        <v>28</v>
      </c>
      <c r="C1698">
        <v>392104</v>
      </c>
      <c r="D1698" s="40">
        <v>41369.395833333299</v>
      </c>
      <c r="E1698" s="40">
        <v>41369.927083333299</v>
      </c>
      <c r="F1698" s="40">
        <v>41369.896527777797</v>
      </c>
      <c r="G1698" t="s">
        <v>29</v>
      </c>
      <c r="H1698">
        <v>60000012268887</v>
      </c>
      <c r="I1698" t="s">
        <v>950</v>
      </c>
      <c r="J1698" t="s">
        <v>951</v>
      </c>
      <c r="K1698" t="s">
        <v>32</v>
      </c>
      <c r="L1698">
        <v>3</v>
      </c>
      <c r="M1698" t="s">
        <v>33</v>
      </c>
      <c r="N1698">
        <v>60000015461254</v>
      </c>
      <c r="O1698">
        <v>60000016462717</v>
      </c>
      <c r="P1698">
        <v>140219000000151</v>
      </c>
      <c r="R1698" t="s">
        <v>34</v>
      </c>
      <c r="S1698" t="s">
        <v>35</v>
      </c>
      <c r="T1698" t="s">
        <v>36</v>
      </c>
      <c r="W1698" t="s">
        <v>37</v>
      </c>
      <c r="AC1698" t="s">
        <v>924</v>
      </c>
      <c r="AD1698" t="s">
        <v>1446</v>
      </c>
      <c r="AE1698" s="14" t="str">
        <f t="shared" si="1916"/>
        <v>Contato retroativo MI</v>
      </c>
      <c r="AF1698" s="14" t="str">
        <f t="shared" si="1917"/>
        <v>Contato retroativo MI</v>
      </c>
      <c r="AG1698" s="14">
        <f t="shared" si="1918"/>
        <v>1</v>
      </c>
      <c r="AH1698" s="14">
        <f t="shared" si="1919"/>
        <v>22</v>
      </c>
      <c r="AI1698" s="14">
        <f t="shared" si="1920"/>
        <v>22</v>
      </c>
      <c r="AJ1698" s="14">
        <f t="shared" si="1921"/>
        <v>22</v>
      </c>
      <c r="AK1698" s="14">
        <f t="shared" si="1922"/>
        <v>22</v>
      </c>
      <c r="AL1698" s="14">
        <f t="shared" si="1923"/>
        <v>22</v>
      </c>
      <c r="AM1698" s="14" t="str">
        <f t="shared" si="1924"/>
        <v>Contato retroativo MI</v>
      </c>
      <c r="AN1698" s="14" t="str">
        <f t="shared" si="1925"/>
        <v/>
      </c>
      <c r="AO1698" s="14" t="str">
        <f t="shared" si="1926"/>
        <v/>
      </c>
      <c r="AP1698" s="14" t="str">
        <f t="shared" si="1927"/>
        <v/>
      </c>
      <c r="AQ1698" s="14" t="str">
        <f t="shared" si="1928"/>
        <v/>
      </c>
      <c r="AR1698" s="14" t="str">
        <f t="shared" si="1929"/>
        <v/>
      </c>
    </row>
    <row r="1699" spans="1:44" x14ac:dyDescent="0.25">
      <c r="A1699">
        <v>1</v>
      </c>
      <c r="B1699" t="s">
        <v>28</v>
      </c>
      <c r="C1699">
        <v>392104</v>
      </c>
      <c r="D1699" s="40">
        <v>41369.375</v>
      </c>
      <c r="E1699" s="40">
        <v>41369.909722222197</v>
      </c>
      <c r="F1699" s="40">
        <v>41369.874305555597</v>
      </c>
      <c r="G1699" t="s">
        <v>29</v>
      </c>
      <c r="H1699">
        <v>60000012338867</v>
      </c>
      <c r="I1699" t="s">
        <v>952</v>
      </c>
      <c r="J1699" t="s">
        <v>953</v>
      </c>
      <c r="K1699" t="s">
        <v>32</v>
      </c>
      <c r="L1699">
        <v>4</v>
      </c>
      <c r="M1699" t="s">
        <v>33</v>
      </c>
      <c r="N1699">
        <v>60000015461254</v>
      </c>
      <c r="O1699">
        <v>60000016462717</v>
      </c>
      <c r="P1699">
        <v>140219000000116</v>
      </c>
      <c r="R1699" t="s">
        <v>34</v>
      </c>
      <c r="S1699" t="s">
        <v>35</v>
      </c>
      <c r="T1699" t="s">
        <v>36</v>
      </c>
      <c r="W1699" t="s">
        <v>37</v>
      </c>
      <c r="AC1699" t="s">
        <v>924</v>
      </c>
      <c r="AD1699" t="s">
        <v>1446</v>
      </c>
      <c r="AE1699" s="14" t="str">
        <f t="shared" si="1916"/>
        <v>Contato retroativo MI</v>
      </c>
      <c r="AF1699" s="14" t="str">
        <f t="shared" si="1917"/>
        <v>Contato retroativo MI</v>
      </c>
      <c r="AG1699" s="14">
        <f t="shared" si="1918"/>
        <v>1</v>
      </c>
      <c r="AH1699" s="14">
        <f t="shared" si="1919"/>
        <v>22</v>
      </c>
      <c r="AI1699" s="14">
        <f t="shared" si="1920"/>
        <v>22</v>
      </c>
      <c r="AJ1699" s="14">
        <f t="shared" si="1921"/>
        <v>22</v>
      </c>
      <c r="AK1699" s="14">
        <f t="shared" si="1922"/>
        <v>22</v>
      </c>
      <c r="AL1699" s="14">
        <f t="shared" si="1923"/>
        <v>22</v>
      </c>
      <c r="AM1699" s="14" t="str">
        <f t="shared" si="1924"/>
        <v>Contato retroativo MI</v>
      </c>
      <c r="AN1699" s="14" t="str">
        <f t="shared" si="1925"/>
        <v/>
      </c>
      <c r="AO1699" s="14" t="str">
        <f t="shared" si="1926"/>
        <v/>
      </c>
      <c r="AP1699" s="14" t="str">
        <f t="shared" si="1927"/>
        <v/>
      </c>
      <c r="AQ1699" s="14" t="str">
        <f t="shared" si="1928"/>
        <v/>
      </c>
      <c r="AR1699" s="14" t="str">
        <f t="shared" si="1929"/>
        <v/>
      </c>
    </row>
    <row r="1700" spans="1:44" x14ac:dyDescent="0.25">
      <c r="A1700">
        <v>1</v>
      </c>
      <c r="B1700" t="s">
        <v>28</v>
      </c>
      <c r="C1700">
        <v>392104</v>
      </c>
      <c r="D1700" s="40">
        <v>41369.354166666701</v>
      </c>
      <c r="E1700" s="40">
        <v>41369.925694444399</v>
      </c>
      <c r="F1700" s="40">
        <v>41369.884722222203</v>
      </c>
      <c r="G1700" t="s">
        <v>29</v>
      </c>
      <c r="H1700">
        <v>60000012248575</v>
      </c>
      <c r="I1700" t="s">
        <v>954</v>
      </c>
      <c r="J1700" t="s">
        <v>955</v>
      </c>
      <c r="K1700" t="s">
        <v>32</v>
      </c>
      <c r="L1700">
        <v>4</v>
      </c>
      <c r="M1700" t="s">
        <v>33</v>
      </c>
      <c r="N1700">
        <v>60000015461254</v>
      </c>
      <c r="O1700">
        <v>60000016462717</v>
      </c>
      <c r="P1700">
        <v>140219000000144</v>
      </c>
      <c r="R1700" t="s">
        <v>34</v>
      </c>
      <c r="S1700" t="s">
        <v>35</v>
      </c>
      <c r="T1700" t="s">
        <v>36</v>
      </c>
      <c r="W1700" t="s">
        <v>37</v>
      </c>
      <c r="AC1700" t="s">
        <v>924</v>
      </c>
      <c r="AD1700" t="s">
        <v>1446</v>
      </c>
      <c r="AE1700" s="14" t="str">
        <f t="shared" si="1916"/>
        <v>Contato retroativo MI</v>
      </c>
      <c r="AF1700" s="14" t="str">
        <f t="shared" si="1917"/>
        <v>Contato retroativo MI</v>
      </c>
      <c r="AG1700" s="14">
        <f t="shared" si="1918"/>
        <v>1</v>
      </c>
      <c r="AH1700" s="14">
        <f t="shared" si="1919"/>
        <v>22</v>
      </c>
      <c r="AI1700" s="14">
        <f t="shared" si="1920"/>
        <v>22</v>
      </c>
      <c r="AJ1700" s="14">
        <f t="shared" si="1921"/>
        <v>22</v>
      </c>
      <c r="AK1700" s="14">
        <f t="shared" si="1922"/>
        <v>22</v>
      </c>
      <c r="AL1700" s="14">
        <f t="shared" si="1923"/>
        <v>22</v>
      </c>
      <c r="AM1700" s="14" t="str">
        <f t="shared" si="1924"/>
        <v>Contato retroativo MI</v>
      </c>
      <c r="AN1700" s="14" t="str">
        <f t="shared" si="1925"/>
        <v/>
      </c>
      <c r="AO1700" s="14" t="str">
        <f t="shared" si="1926"/>
        <v/>
      </c>
      <c r="AP1700" s="14" t="str">
        <f t="shared" si="1927"/>
        <v/>
      </c>
      <c r="AQ1700" s="14" t="str">
        <f t="shared" si="1928"/>
        <v/>
      </c>
      <c r="AR1700" s="14" t="str">
        <f t="shared" si="1929"/>
        <v/>
      </c>
    </row>
    <row r="1701" spans="1:44" x14ac:dyDescent="0.25">
      <c r="A1701">
        <v>1</v>
      </c>
      <c r="B1701" t="s">
        <v>28</v>
      </c>
      <c r="C1701">
        <v>392104</v>
      </c>
      <c r="D1701" s="40">
        <v>41369.333333333299</v>
      </c>
      <c r="E1701" s="40">
        <v>41369.908333333296</v>
      </c>
      <c r="F1701" s="40">
        <v>41369.874305555597</v>
      </c>
      <c r="G1701" t="s">
        <v>29</v>
      </c>
      <c r="H1701">
        <v>60000017964096</v>
      </c>
      <c r="I1701" t="s">
        <v>956</v>
      </c>
      <c r="J1701" t="s">
        <v>957</v>
      </c>
      <c r="K1701" t="s">
        <v>32</v>
      </c>
      <c r="L1701">
        <v>3</v>
      </c>
      <c r="M1701" t="s">
        <v>33</v>
      </c>
      <c r="N1701">
        <v>60000015461254</v>
      </c>
      <c r="O1701">
        <v>60000016462717</v>
      </c>
      <c r="P1701">
        <v>140219000000109</v>
      </c>
      <c r="R1701" t="s">
        <v>34</v>
      </c>
      <c r="S1701" t="s">
        <v>35</v>
      </c>
      <c r="T1701" t="s">
        <v>36</v>
      </c>
      <c r="W1701" t="s">
        <v>37</v>
      </c>
      <c r="AC1701" t="s">
        <v>924</v>
      </c>
      <c r="AD1701" t="s">
        <v>1437</v>
      </c>
      <c r="AE1701" s="14" t="str">
        <f t="shared" si="1916"/>
        <v>Contato retroativo MI</v>
      </c>
      <c r="AF1701" s="14" t="str">
        <f t="shared" si="1917"/>
        <v>Contato retroativo MI</v>
      </c>
      <c r="AG1701" s="14">
        <f t="shared" si="1918"/>
        <v>1</v>
      </c>
      <c r="AH1701" s="14">
        <f t="shared" si="1919"/>
        <v>22</v>
      </c>
      <c r="AI1701" s="14">
        <f t="shared" si="1920"/>
        <v>22</v>
      </c>
      <c r="AJ1701" s="14">
        <f t="shared" si="1921"/>
        <v>22</v>
      </c>
      <c r="AK1701" s="14">
        <f t="shared" si="1922"/>
        <v>22</v>
      </c>
      <c r="AL1701" s="14">
        <f t="shared" si="1923"/>
        <v>22</v>
      </c>
      <c r="AM1701" s="14" t="str">
        <f t="shared" si="1924"/>
        <v>Contato retroativo MI</v>
      </c>
      <c r="AN1701" s="14" t="str">
        <f t="shared" si="1925"/>
        <v/>
      </c>
      <c r="AO1701" s="14" t="str">
        <f t="shared" si="1926"/>
        <v/>
      </c>
      <c r="AP1701" s="14" t="str">
        <f t="shared" si="1927"/>
        <v/>
      </c>
      <c r="AQ1701" s="14" t="str">
        <f t="shared" si="1928"/>
        <v/>
      </c>
      <c r="AR1701" s="14" t="str">
        <f t="shared" si="1929"/>
        <v/>
      </c>
    </row>
    <row r="1702" spans="1:44" x14ac:dyDescent="0.25">
      <c r="A1702">
        <v>1</v>
      </c>
      <c r="B1702" t="s">
        <v>28</v>
      </c>
      <c r="C1702">
        <v>392104</v>
      </c>
      <c r="D1702" s="40">
        <v>41368.625</v>
      </c>
      <c r="E1702" s="40">
        <v>41368.911805555603</v>
      </c>
      <c r="F1702" s="40">
        <v>41368.877777777801</v>
      </c>
      <c r="G1702" t="s">
        <v>29</v>
      </c>
      <c r="H1702">
        <v>60000012584763</v>
      </c>
      <c r="I1702" t="s">
        <v>958</v>
      </c>
      <c r="J1702" t="s">
        <v>959</v>
      </c>
      <c r="K1702" t="s">
        <v>41</v>
      </c>
      <c r="L1702">
        <v>4</v>
      </c>
      <c r="M1702" t="s">
        <v>33</v>
      </c>
      <c r="N1702">
        <v>60000015461254</v>
      </c>
      <c r="O1702">
        <v>60000016462717</v>
      </c>
      <c r="P1702">
        <v>140219000000081</v>
      </c>
      <c r="R1702" t="s">
        <v>34</v>
      </c>
      <c r="S1702" t="s">
        <v>35</v>
      </c>
      <c r="T1702" t="s">
        <v>36</v>
      </c>
      <c r="W1702" t="s">
        <v>37</v>
      </c>
      <c r="AC1702" t="s">
        <v>960</v>
      </c>
      <c r="AD1702" t="s">
        <v>1446</v>
      </c>
      <c r="AE1702" s="14" t="str">
        <f t="shared" si="1916"/>
        <v>#mp Conversamos mais sobre as novas recomendações do consenso e atenção quanto ao esquema TDF com ATV.</v>
      </c>
      <c r="AF1702" s="14" t="str">
        <f t="shared" si="1917"/>
        <v>#mp Conversamos mais sobre as novas recomendações do consenso e atenção quanto ao esquema TDF com ATV.</v>
      </c>
      <c r="AG1702" s="14">
        <f t="shared" si="1918"/>
        <v>1</v>
      </c>
      <c r="AH1702" s="14">
        <f t="shared" si="1919"/>
        <v>103</v>
      </c>
      <c r="AI1702" s="14">
        <f t="shared" si="1920"/>
        <v>103</v>
      </c>
      <c r="AJ1702" s="14">
        <f t="shared" si="1921"/>
        <v>103</v>
      </c>
      <c r="AK1702" s="14">
        <f t="shared" si="1922"/>
        <v>103</v>
      </c>
      <c r="AL1702" s="14">
        <f t="shared" si="1923"/>
        <v>103</v>
      </c>
      <c r="AM1702" s="14" t="str">
        <f t="shared" si="1924"/>
        <v>#mp Conversamos mais sobre as novas recomendações do consenso e atenção quanto ao esquema TDF com ATV.</v>
      </c>
      <c r="AN1702" s="14" t="str">
        <f t="shared" si="1925"/>
        <v/>
      </c>
      <c r="AO1702" s="14" t="str">
        <f t="shared" si="1926"/>
        <v/>
      </c>
      <c r="AP1702" s="14" t="str">
        <f t="shared" si="1927"/>
        <v/>
      </c>
      <c r="AQ1702" s="14" t="str">
        <f t="shared" si="1928"/>
        <v/>
      </c>
      <c r="AR1702" s="14" t="str">
        <f t="shared" si="1929"/>
        <v/>
      </c>
    </row>
    <row r="1703" spans="1:44" x14ac:dyDescent="0.25">
      <c r="A1703">
        <v>1</v>
      </c>
      <c r="B1703" t="s">
        <v>28</v>
      </c>
      <c r="C1703">
        <v>392104</v>
      </c>
      <c r="D1703" s="40">
        <v>41368.583333333299</v>
      </c>
      <c r="E1703" s="40">
        <v>41368.918055555601</v>
      </c>
      <c r="F1703" s="40">
        <v>41368.877777777801</v>
      </c>
      <c r="G1703" t="s">
        <v>29</v>
      </c>
      <c r="H1703">
        <v>60000017971604</v>
      </c>
      <c r="I1703" t="s">
        <v>961</v>
      </c>
      <c r="J1703" t="s">
        <v>962</v>
      </c>
      <c r="K1703" t="s">
        <v>41</v>
      </c>
      <c r="L1703">
        <v>4</v>
      </c>
      <c r="M1703" t="s">
        <v>33</v>
      </c>
      <c r="N1703">
        <v>60000015461254</v>
      </c>
      <c r="O1703">
        <v>60000016462717</v>
      </c>
      <c r="P1703">
        <v>140219000000088</v>
      </c>
      <c r="R1703" t="s">
        <v>34</v>
      </c>
      <c r="S1703" t="s">
        <v>35</v>
      </c>
      <c r="T1703" t="s">
        <v>36</v>
      </c>
      <c r="W1703" t="s">
        <v>37</v>
      </c>
      <c r="AC1703" t="s">
        <v>963</v>
      </c>
      <c r="AD1703" t="s">
        <v>1437</v>
      </c>
      <c r="AE1703" s="14" t="str">
        <f t="shared" si="1916"/>
        <v>Comentou sobre o programa e o perfil atual dos pacientes HIV. Estou devendo material Dr. Estevão. Conversamos rapidamente sobre comorbidades.</v>
      </c>
      <c r="AF1703" s="14" t="str">
        <f t="shared" si="1917"/>
        <v>Comentou sobre o programa e o perfil atual dos pacientes HIV. Estou devendo material Dr. Estevão. Conversamos rapidamente sobre comorbidades.</v>
      </c>
      <c r="AG1703" s="14">
        <f t="shared" si="1918"/>
        <v>1</v>
      </c>
      <c r="AH1703" s="14">
        <f t="shared" si="1919"/>
        <v>142</v>
      </c>
      <c r="AI1703" s="14">
        <f t="shared" si="1920"/>
        <v>142</v>
      </c>
      <c r="AJ1703" s="14">
        <f t="shared" si="1921"/>
        <v>142</v>
      </c>
      <c r="AK1703" s="14">
        <f t="shared" si="1922"/>
        <v>142</v>
      </c>
      <c r="AL1703" s="14">
        <f t="shared" si="1923"/>
        <v>142</v>
      </c>
      <c r="AM1703" s="14" t="str">
        <f t="shared" si="1924"/>
        <v>Comentou sobre o programa e o perfil atual dos pacientes HIV. Estou devendo material Dr. Estevão. Conversamos rapidamente sobre comorbidades.</v>
      </c>
      <c r="AN1703" s="14" t="str">
        <f t="shared" si="1925"/>
        <v/>
      </c>
      <c r="AO1703" s="14" t="str">
        <f t="shared" si="1926"/>
        <v/>
      </c>
      <c r="AP1703" s="14" t="str">
        <f t="shared" si="1927"/>
        <v/>
      </c>
      <c r="AQ1703" s="14" t="str">
        <f t="shared" si="1928"/>
        <v/>
      </c>
      <c r="AR1703" s="14" t="str">
        <f t="shared" si="1929"/>
        <v/>
      </c>
    </row>
    <row r="1704" spans="1:44" x14ac:dyDescent="0.25">
      <c r="A1704">
        <v>1</v>
      </c>
      <c r="B1704" t="s">
        <v>28</v>
      </c>
      <c r="C1704">
        <v>392104</v>
      </c>
      <c r="D1704" s="40">
        <v>41368.541666666701</v>
      </c>
      <c r="E1704" s="40">
        <v>41368.922222222202</v>
      </c>
      <c r="F1704" s="40">
        <v>41369.489583333299</v>
      </c>
      <c r="G1704" t="s">
        <v>29</v>
      </c>
      <c r="H1704">
        <v>60000012345931</v>
      </c>
      <c r="I1704" t="s">
        <v>964</v>
      </c>
      <c r="J1704" t="s">
        <v>965</v>
      </c>
      <c r="K1704" t="s">
        <v>41</v>
      </c>
      <c r="L1704">
        <v>3</v>
      </c>
      <c r="M1704" t="s">
        <v>33</v>
      </c>
      <c r="N1704">
        <v>60000015461254</v>
      </c>
      <c r="O1704">
        <v>60000016462717</v>
      </c>
      <c r="P1704">
        <v>140219000000095</v>
      </c>
      <c r="R1704" t="s">
        <v>34</v>
      </c>
      <c r="S1704" t="s">
        <v>35</v>
      </c>
      <c r="T1704" t="s">
        <v>36</v>
      </c>
      <c r="W1704" t="s">
        <v>37</v>
      </c>
      <c r="AC1704" t="s">
        <v>966</v>
      </c>
      <c r="AD1704" t="s">
        <v>1446</v>
      </c>
      <c r="AE1704" s="14" t="str">
        <f t="shared" si="1916"/>
        <v>Faltou material Estevão. Conversamos sobre novas recomendações.</v>
      </c>
      <c r="AF1704" s="14" t="str">
        <f t="shared" si="1917"/>
        <v>Faltou material Estevão. Conversamos sobre novas recomendações.</v>
      </c>
      <c r="AG1704" s="14">
        <f t="shared" si="1918"/>
        <v>1</v>
      </c>
      <c r="AH1704" s="14">
        <f t="shared" si="1919"/>
        <v>64</v>
      </c>
      <c r="AI1704" s="14">
        <f t="shared" si="1920"/>
        <v>64</v>
      </c>
      <c r="AJ1704" s="14">
        <f t="shared" si="1921"/>
        <v>64</v>
      </c>
      <c r="AK1704" s="14">
        <f t="shared" si="1922"/>
        <v>64</v>
      </c>
      <c r="AL1704" s="14">
        <f t="shared" si="1923"/>
        <v>64</v>
      </c>
      <c r="AM1704" s="14" t="str">
        <f t="shared" si="1924"/>
        <v>Faltou material Estevão. Conversamos sobre novas recomendações.</v>
      </c>
      <c r="AN1704" s="14" t="str">
        <f t="shared" si="1925"/>
        <v/>
      </c>
      <c r="AO1704" s="14" t="str">
        <f t="shared" si="1926"/>
        <v/>
      </c>
      <c r="AP1704" s="14" t="str">
        <f t="shared" si="1927"/>
        <v/>
      </c>
      <c r="AQ1704" s="14" t="str">
        <f t="shared" si="1928"/>
        <v/>
      </c>
      <c r="AR1704" s="14" t="str">
        <f t="shared" si="1929"/>
        <v/>
      </c>
    </row>
    <row r="1705" spans="1:44" x14ac:dyDescent="0.25">
      <c r="A1705">
        <v>1</v>
      </c>
      <c r="B1705" t="s">
        <v>28</v>
      </c>
      <c r="C1705">
        <v>392104</v>
      </c>
      <c r="D1705" s="40">
        <v>41368.5</v>
      </c>
      <c r="E1705" s="40">
        <v>41368.927083333299</v>
      </c>
      <c r="F1705" s="40">
        <v>41369.489583333299</v>
      </c>
      <c r="G1705" t="s">
        <v>29</v>
      </c>
      <c r="H1705">
        <v>60000012598531</v>
      </c>
      <c r="I1705" t="s">
        <v>967</v>
      </c>
      <c r="J1705" t="s">
        <v>968</v>
      </c>
      <c r="K1705" t="s">
        <v>41</v>
      </c>
      <c r="L1705">
        <v>3</v>
      </c>
      <c r="M1705" t="s">
        <v>33</v>
      </c>
      <c r="N1705">
        <v>60000015461254</v>
      </c>
      <c r="O1705">
        <v>60000016462717</v>
      </c>
      <c r="P1705">
        <v>140219000000102</v>
      </c>
      <c r="R1705" t="s">
        <v>34</v>
      </c>
      <c r="S1705" t="s">
        <v>35</v>
      </c>
      <c r="T1705" t="s">
        <v>36</v>
      </c>
      <c r="W1705" t="s">
        <v>37</v>
      </c>
      <c r="AC1705" t="s">
        <v>969</v>
      </c>
      <c r="AD1705" t="s">
        <v>1446</v>
      </c>
      <c r="AE1705" s="14" t="str">
        <f t="shared" si="1916"/>
        <v>Faltou entregar material do Estevão . Conversamos sobre casais sorodiscordantes e o papel do kaletra</v>
      </c>
      <c r="AF1705" s="14" t="str">
        <f t="shared" si="1917"/>
        <v>Faltou entregar material do Estevão . Conversamos sobre casais sorodiscordantes e o papel do kaletra</v>
      </c>
      <c r="AG1705" s="14">
        <f t="shared" si="1918"/>
        <v>1</v>
      </c>
      <c r="AH1705" s="14">
        <f t="shared" si="1919"/>
        <v>101</v>
      </c>
      <c r="AI1705" s="14">
        <f t="shared" si="1920"/>
        <v>101</v>
      </c>
      <c r="AJ1705" s="14">
        <f t="shared" si="1921"/>
        <v>101</v>
      </c>
      <c r="AK1705" s="14">
        <f t="shared" si="1922"/>
        <v>101</v>
      </c>
      <c r="AL1705" s="14">
        <f t="shared" si="1923"/>
        <v>101</v>
      </c>
      <c r="AM1705" s="14" t="str">
        <f t="shared" si="1924"/>
        <v>Faltou entregar material do Estevão . Conversamos sobre casais sorodiscordantes e o papel do kaletra</v>
      </c>
      <c r="AN1705" s="14" t="str">
        <f t="shared" si="1925"/>
        <v/>
      </c>
      <c r="AO1705" s="14" t="str">
        <f t="shared" si="1926"/>
        <v/>
      </c>
      <c r="AP1705" s="14" t="str">
        <f t="shared" si="1927"/>
        <v/>
      </c>
      <c r="AQ1705" s="14" t="str">
        <f t="shared" si="1928"/>
        <v/>
      </c>
      <c r="AR1705" s="14" t="str">
        <f t="shared" si="1929"/>
        <v/>
      </c>
    </row>
    <row r="1706" spans="1:44" x14ac:dyDescent="0.25">
      <c r="A1706">
        <v>1</v>
      </c>
      <c r="B1706" t="s">
        <v>28</v>
      </c>
      <c r="C1706">
        <v>392104</v>
      </c>
      <c r="D1706" s="40">
        <v>41368.458333333299</v>
      </c>
      <c r="E1706" s="40">
        <v>41368.584027777797</v>
      </c>
      <c r="F1706" s="40">
        <v>41368.845833333296</v>
      </c>
      <c r="G1706" t="s">
        <v>29</v>
      </c>
      <c r="H1706">
        <v>60000012332211</v>
      </c>
      <c r="I1706" t="s">
        <v>970</v>
      </c>
      <c r="J1706" t="s">
        <v>971</v>
      </c>
      <c r="K1706" t="s">
        <v>32</v>
      </c>
      <c r="L1706">
        <v>6</v>
      </c>
      <c r="M1706" t="s">
        <v>33</v>
      </c>
      <c r="N1706">
        <v>60000015461254</v>
      </c>
      <c r="O1706">
        <v>60000016462717</v>
      </c>
      <c r="P1706">
        <v>140219000000074</v>
      </c>
      <c r="R1706" t="s">
        <v>34</v>
      </c>
      <c r="S1706" t="s">
        <v>35</v>
      </c>
      <c r="T1706" t="s">
        <v>36</v>
      </c>
      <c r="W1706" t="s">
        <v>37</v>
      </c>
      <c r="AC1706" t="s">
        <v>972</v>
      </c>
      <c r="AD1706" t="s">
        <v>1446</v>
      </c>
      <c r="AE1706" s="14" t="str">
        <f t="shared" si="1916"/>
        <v>#mp Conversamos mais sobre as novas recomendações do consenso e compartilhou com a opinião do Dr. Ricardo Diaz sobre iniciar o quanto antes a terapia. Comentei sobre comodidades para ligar ao próximo pilar.</v>
      </c>
      <c r="AF1706" s="14" t="str">
        <f t="shared" si="1917"/>
        <v>#mp Conversamos mais sobre as novas recomendações do consenso e compartilhou com a opinião do Dr. Ricardo Diaz sobre iniciar o quanto antes a terapia. Comentei sobre comodidades para ligar ao próximo pilar.</v>
      </c>
      <c r="AG1706" s="14">
        <f t="shared" si="1918"/>
        <v>1</v>
      </c>
      <c r="AH1706" s="14">
        <f t="shared" si="1919"/>
        <v>207</v>
      </c>
      <c r="AI1706" s="14">
        <f t="shared" si="1920"/>
        <v>207</v>
      </c>
      <c r="AJ1706" s="14">
        <f t="shared" si="1921"/>
        <v>207</v>
      </c>
      <c r="AK1706" s="14">
        <f t="shared" si="1922"/>
        <v>207</v>
      </c>
      <c r="AL1706" s="14">
        <f t="shared" si="1923"/>
        <v>207</v>
      </c>
      <c r="AM1706" s="14" t="str">
        <f t="shared" si="1924"/>
        <v>#mp Conversamos mais sobre as novas recomendações do consenso e compartilhou com a opinião do Dr. Ricardo Diaz sobre iniciar o quanto antes a terapia. Comentei sobre comodidades para ligar ao próximo pilar.</v>
      </c>
      <c r="AN1706" s="14" t="str">
        <f t="shared" si="1925"/>
        <v/>
      </c>
      <c r="AO1706" s="14" t="str">
        <f t="shared" si="1926"/>
        <v/>
      </c>
      <c r="AP1706" s="14" t="str">
        <f t="shared" si="1927"/>
        <v/>
      </c>
      <c r="AQ1706" s="14" t="str">
        <f t="shared" si="1928"/>
        <v/>
      </c>
      <c r="AR1706" s="14" t="str">
        <f t="shared" si="1929"/>
        <v/>
      </c>
    </row>
    <row r="1707" spans="1:44" x14ac:dyDescent="0.25">
      <c r="A1707">
        <v>1</v>
      </c>
      <c r="B1707" t="s">
        <v>28</v>
      </c>
      <c r="C1707">
        <v>392104</v>
      </c>
      <c r="D1707" s="40">
        <v>41367.838194444397</v>
      </c>
      <c r="E1707" s="40">
        <v>41367.839583333298</v>
      </c>
      <c r="F1707" s="40">
        <v>41367.809027777803</v>
      </c>
      <c r="G1707" t="s">
        <v>29</v>
      </c>
      <c r="H1707">
        <v>60000012248215</v>
      </c>
      <c r="I1707" t="s">
        <v>973</v>
      </c>
      <c r="J1707" t="s">
        <v>974</v>
      </c>
      <c r="K1707" t="s">
        <v>41</v>
      </c>
      <c r="L1707">
        <v>4</v>
      </c>
      <c r="M1707" t="s">
        <v>33</v>
      </c>
      <c r="N1707">
        <v>60000015461254</v>
      </c>
      <c r="O1707">
        <v>60000016462717</v>
      </c>
      <c r="P1707">
        <v>140219000000039</v>
      </c>
      <c r="R1707" t="s">
        <v>34</v>
      </c>
      <c r="S1707" t="s">
        <v>35</v>
      </c>
      <c r="T1707" t="s">
        <v>36</v>
      </c>
      <c r="W1707" t="s">
        <v>37</v>
      </c>
      <c r="AC1707" t="s">
        <v>975</v>
      </c>
      <c r="AD1707" t="s">
        <v>1446</v>
      </c>
      <c r="AE1707" s="14" t="str">
        <f t="shared" si="1916"/>
        <v>Conversamos rapidamente sobre comorbidades.</v>
      </c>
      <c r="AF1707" s="14" t="str">
        <f t="shared" si="1917"/>
        <v>Conversamos rapidamente sobre comorbidades.</v>
      </c>
      <c r="AG1707" s="14">
        <f t="shared" si="1918"/>
        <v>1</v>
      </c>
      <c r="AH1707" s="14">
        <f t="shared" si="1919"/>
        <v>44</v>
      </c>
      <c r="AI1707" s="14">
        <f t="shared" si="1920"/>
        <v>44</v>
      </c>
      <c r="AJ1707" s="14">
        <f t="shared" si="1921"/>
        <v>44</v>
      </c>
      <c r="AK1707" s="14">
        <f t="shared" si="1922"/>
        <v>44</v>
      </c>
      <c r="AL1707" s="14">
        <f t="shared" si="1923"/>
        <v>44</v>
      </c>
      <c r="AM1707" s="14" t="str">
        <f t="shared" si="1924"/>
        <v>Conversamos rapidamente sobre comorbidades.</v>
      </c>
      <c r="AN1707" s="14" t="str">
        <f t="shared" si="1925"/>
        <v/>
      </c>
      <c r="AO1707" s="14" t="str">
        <f t="shared" si="1926"/>
        <v/>
      </c>
      <c r="AP1707" s="14" t="str">
        <f t="shared" si="1927"/>
        <v/>
      </c>
      <c r="AQ1707" s="14" t="str">
        <f t="shared" si="1928"/>
        <v/>
      </c>
      <c r="AR1707" s="14" t="str">
        <f t="shared" si="1929"/>
        <v/>
      </c>
    </row>
    <row r="1708" spans="1:44" x14ac:dyDescent="0.25">
      <c r="A1708">
        <v>1</v>
      </c>
      <c r="B1708" t="s">
        <v>28</v>
      </c>
      <c r="C1708">
        <v>392104</v>
      </c>
      <c r="D1708" s="40">
        <v>41367.625</v>
      </c>
      <c r="E1708" s="40">
        <v>41367.857638888898</v>
      </c>
      <c r="F1708" s="40">
        <v>41367.817361111098</v>
      </c>
      <c r="G1708" t="s">
        <v>29</v>
      </c>
      <c r="H1708">
        <v>60000012315715</v>
      </c>
      <c r="I1708" t="s">
        <v>976</v>
      </c>
      <c r="J1708" t="s">
        <v>977</v>
      </c>
      <c r="K1708" t="s">
        <v>41</v>
      </c>
      <c r="L1708">
        <v>4</v>
      </c>
      <c r="M1708" t="s">
        <v>33</v>
      </c>
      <c r="N1708">
        <v>60000015461254</v>
      </c>
      <c r="O1708">
        <v>60000016462717</v>
      </c>
      <c r="P1708">
        <v>140219000000067</v>
      </c>
      <c r="R1708" t="s">
        <v>34</v>
      </c>
      <c r="S1708" t="s">
        <v>35</v>
      </c>
      <c r="T1708" t="s">
        <v>36</v>
      </c>
      <c r="W1708" t="s">
        <v>37</v>
      </c>
      <c r="AC1708" t="s">
        <v>978</v>
      </c>
      <c r="AD1708" t="s">
        <v>1446</v>
      </c>
      <c r="AE1708" s="14" t="str">
        <f t="shared" si="1916"/>
        <v>#mp Elogiou o material passado, do Ricardo Diaz e o entregue, Dr. Estevão.</v>
      </c>
      <c r="AF1708" s="14" t="str">
        <f t="shared" si="1917"/>
        <v>#mp Elogiou o material passado, do Ricardo Diaz e o entregue, Dr. Estevão.</v>
      </c>
      <c r="AG1708" s="14">
        <f t="shared" si="1918"/>
        <v>1</v>
      </c>
      <c r="AH1708" s="14">
        <f t="shared" si="1919"/>
        <v>75</v>
      </c>
      <c r="AI1708" s="14">
        <f t="shared" si="1920"/>
        <v>75</v>
      </c>
      <c r="AJ1708" s="14">
        <f t="shared" si="1921"/>
        <v>75</v>
      </c>
      <c r="AK1708" s="14">
        <f t="shared" si="1922"/>
        <v>75</v>
      </c>
      <c r="AL1708" s="14">
        <f t="shared" si="1923"/>
        <v>75</v>
      </c>
      <c r="AM1708" s="14" t="str">
        <f t="shared" si="1924"/>
        <v>#mp Elogiou o material passado, do Ricardo Diaz e o entregue, Dr. Estevão.</v>
      </c>
      <c r="AN1708" s="14" t="str">
        <f t="shared" si="1925"/>
        <v/>
      </c>
      <c r="AO1708" s="14" t="str">
        <f t="shared" si="1926"/>
        <v/>
      </c>
      <c r="AP1708" s="14" t="str">
        <f t="shared" si="1927"/>
        <v/>
      </c>
      <c r="AQ1708" s="14" t="str">
        <f t="shared" si="1928"/>
        <v/>
      </c>
      <c r="AR1708" s="14" t="str">
        <f t="shared" si="1929"/>
        <v/>
      </c>
    </row>
    <row r="1709" spans="1:44" x14ac:dyDescent="0.25">
      <c r="A1709">
        <v>1</v>
      </c>
      <c r="B1709" t="s">
        <v>28</v>
      </c>
      <c r="C1709">
        <v>392104</v>
      </c>
      <c r="D1709" s="40">
        <v>41367.583333333299</v>
      </c>
      <c r="E1709" s="40">
        <v>41367.846527777801</v>
      </c>
      <c r="F1709" s="40">
        <v>41367.809027777803</v>
      </c>
      <c r="G1709" t="s">
        <v>29</v>
      </c>
      <c r="H1709">
        <v>60000017963932</v>
      </c>
      <c r="I1709" t="s">
        <v>979</v>
      </c>
      <c r="J1709" t="s">
        <v>980</v>
      </c>
      <c r="K1709" t="s">
        <v>32</v>
      </c>
      <c r="L1709">
        <v>4</v>
      </c>
      <c r="M1709" t="s">
        <v>33</v>
      </c>
      <c r="N1709">
        <v>60000015461254</v>
      </c>
      <c r="O1709">
        <v>60000016462717</v>
      </c>
      <c r="P1709">
        <v>140219000000046</v>
      </c>
      <c r="R1709" t="s">
        <v>34</v>
      </c>
      <c r="S1709" t="s">
        <v>35</v>
      </c>
      <c r="T1709" t="s">
        <v>36</v>
      </c>
      <c r="W1709" t="s">
        <v>37</v>
      </c>
      <c r="AC1709" t="s">
        <v>981</v>
      </c>
      <c r="AD1709" t="s">
        <v>1437</v>
      </c>
      <c r="AE1709" s="14" t="str">
        <f t="shared" si="1916"/>
        <v>#mp Conversamos sobre a alta qualidade do material Dr. Estevão.</v>
      </c>
      <c r="AF1709" s="14" t="str">
        <f t="shared" si="1917"/>
        <v>#mp Conversamos sobre a alta qualidade do material Dr. Estevão.</v>
      </c>
      <c r="AG1709" s="14">
        <f t="shared" si="1918"/>
        <v>1</v>
      </c>
      <c r="AH1709" s="14">
        <f t="shared" si="1919"/>
        <v>64</v>
      </c>
      <c r="AI1709" s="14">
        <f t="shared" si="1920"/>
        <v>64</v>
      </c>
      <c r="AJ1709" s="14">
        <f t="shared" si="1921"/>
        <v>64</v>
      </c>
      <c r="AK1709" s="14">
        <f t="shared" si="1922"/>
        <v>64</v>
      </c>
      <c r="AL1709" s="14">
        <f t="shared" si="1923"/>
        <v>64</v>
      </c>
      <c r="AM1709" s="14" t="str">
        <f t="shared" si="1924"/>
        <v>#mp Conversamos sobre a alta qualidade do material Dr. Estevão.</v>
      </c>
      <c r="AN1709" s="14" t="str">
        <f t="shared" si="1925"/>
        <v/>
      </c>
      <c r="AO1709" s="14" t="str">
        <f t="shared" si="1926"/>
        <v/>
      </c>
      <c r="AP1709" s="14" t="str">
        <f t="shared" si="1927"/>
        <v/>
      </c>
      <c r="AQ1709" s="14" t="str">
        <f t="shared" si="1928"/>
        <v/>
      </c>
      <c r="AR1709" s="14" t="str">
        <f t="shared" si="1929"/>
        <v/>
      </c>
    </row>
    <row r="1710" spans="1:44" x14ac:dyDescent="0.25">
      <c r="A1710">
        <v>1</v>
      </c>
      <c r="B1710" t="s">
        <v>28</v>
      </c>
      <c r="C1710">
        <v>392104</v>
      </c>
      <c r="D1710" s="40">
        <v>41367.5</v>
      </c>
      <c r="E1710" s="40">
        <v>41367.848611111098</v>
      </c>
      <c r="F1710" s="40">
        <v>41367.809027777803</v>
      </c>
      <c r="G1710" t="s">
        <v>29</v>
      </c>
      <c r="H1710">
        <v>60000012598535</v>
      </c>
      <c r="I1710" t="s">
        <v>982</v>
      </c>
      <c r="J1710" t="s">
        <v>983</v>
      </c>
      <c r="K1710" t="s">
        <v>41</v>
      </c>
      <c r="L1710">
        <v>4</v>
      </c>
      <c r="M1710" t="s">
        <v>33</v>
      </c>
      <c r="N1710">
        <v>60000015461254</v>
      </c>
      <c r="O1710">
        <v>60000016462717</v>
      </c>
      <c r="P1710">
        <v>140219000000053</v>
      </c>
      <c r="R1710" t="s">
        <v>34</v>
      </c>
      <c r="S1710" t="s">
        <v>35</v>
      </c>
      <c r="T1710" t="s">
        <v>36</v>
      </c>
      <c r="W1710" t="s">
        <v>37</v>
      </c>
      <c r="AC1710" t="s">
        <v>984</v>
      </c>
      <c r="AD1710" t="s">
        <v>1446</v>
      </c>
      <c r="AE1710" s="14" t="str">
        <f t="shared" si="1916"/>
        <v>Contato para sanar duvidas sobre o ATHUS</v>
      </c>
      <c r="AF1710" s="14" t="str">
        <f t="shared" si="1917"/>
        <v>Contato para sanar duvidas sobre o ATHUS</v>
      </c>
      <c r="AG1710" s="14">
        <f t="shared" si="1918"/>
        <v>1</v>
      </c>
      <c r="AH1710" s="14">
        <f t="shared" si="1919"/>
        <v>41</v>
      </c>
      <c r="AI1710" s="14">
        <f t="shared" si="1920"/>
        <v>41</v>
      </c>
      <c r="AJ1710" s="14">
        <f t="shared" si="1921"/>
        <v>41</v>
      </c>
      <c r="AK1710" s="14">
        <f t="shared" si="1922"/>
        <v>41</v>
      </c>
      <c r="AL1710" s="14">
        <f t="shared" si="1923"/>
        <v>41</v>
      </c>
      <c r="AM1710" s="14" t="str">
        <f t="shared" si="1924"/>
        <v>Contato para sanar duvidas sobre o ATHUS</v>
      </c>
      <c r="AN1710" s="14" t="str">
        <f t="shared" si="1925"/>
        <v/>
      </c>
      <c r="AO1710" s="14" t="str">
        <f t="shared" si="1926"/>
        <v/>
      </c>
      <c r="AP1710" s="14" t="str">
        <f t="shared" si="1927"/>
        <v/>
      </c>
      <c r="AQ1710" s="14" t="str">
        <f t="shared" si="1928"/>
        <v/>
      </c>
      <c r="AR1710" s="14" t="str">
        <f t="shared" si="1929"/>
        <v/>
      </c>
    </row>
    <row r="1711" spans="1:44" x14ac:dyDescent="0.25">
      <c r="A1711">
        <v>1</v>
      </c>
      <c r="B1711" t="s">
        <v>28</v>
      </c>
      <c r="C1711">
        <v>392104</v>
      </c>
      <c r="D1711" s="40">
        <v>41367.458333333299</v>
      </c>
      <c r="E1711" s="40">
        <v>41367.8527777778</v>
      </c>
      <c r="F1711" s="40">
        <v>41367.817361111098</v>
      </c>
      <c r="G1711" t="s">
        <v>29</v>
      </c>
      <c r="H1711">
        <v>60000012386351</v>
      </c>
      <c r="I1711" t="s">
        <v>985</v>
      </c>
      <c r="J1711" t="s">
        <v>986</v>
      </c>
      <c r="K1711" t="s">
        <v>32</v>
      </c>
      <c r="L1711">
        <v>4</v>
      </c>
      <c r="M1711" t="s">
        <v>33</v>
      </c>
      <c r="N1711">
        <v>60000015461254</v>
      </c>
      <c r="O1711">
        <v>60000016462717</v>
      </c>
      <c r="P1711">
        <v>140219000000060</v>
      </c>
      <c r="R1711" t="s">
        <v>34</v>
      </c>
      <c r="S1711" t="s">
        <v>35</v>
      </c>
      <c r="T1711" t="s">
        <v>36</v>
      </c>
      <c r="W1711" t="s">
        <v>37</v>
      </c>
      <c r="AC1711" t="s">
        <v>987</v>
      </c>
      <c r="AD1711" t="s">
        <v>1446</v>
      </c>
      <c r="AE1711" s="14" t="str">
        <f t="shared" si="1916"/>
        <v>Conversamos rapidamente pois estava em reunião.</v>
      </c>
      <c r="AF1711" s="14" t="str">
        <f t="shared" si="1917"/>
        <v>Conversamos rapidamente pois estava em reunião.</v>
      </c>
      <c r="AG1711" s="14">
        <f t="shared" si="1918"/>
        <v>1</v>
      </c>
      <c r="AH1711" s="14">
        <f t="shared" si="1919"/>
        <v>48</v>
      </c>
      <c r="AI1711" s="14">
        <f t="shared" si="1920"/>
        <v>48</v>
      </c>
      <c r="AJ1711" s="14">
        <f t="shared" si="1921"/>
        <v>48</v>
      </c>
      <c r="AK1711" s="14">
        <f t="shared" si="1922"/>
        <v>48</v>
      </c>
      <c r="AL1711" s="14">
        <f t="shared" si="1923"/>
        <v>48</v>
      </c>
      <c r="AM1711" s="14" t="str">
        <f t="shared" si="1924"/>
        <v>Conversamos rapidamente pois estava em reunião.</v>
      </c>
      <c r="AN1711" s="14" t="str">
        <f t="shared" si="1925"/>
        <v/>
      </c>
      <c r="AO1711" s="14" t="str">
        <f t="shared" si="1926"/>
        <v/>
      </c>
      <c r="AP1711" s="14" t="str">
        <f t="shared" si="1927"/>
        <v/>
      </c>
      <c r="AQ1711" s="14" t="str">
        <f t="shared" si="1928"/>
        <v/>
      </c>
      <c r="AR1711" s="14" t="str">
        <f t="shared" si="1929"/>
        <v/>
      </c>
    </row>
    <row r="1712" spans="1:44" x14ac:dyDescent="0.25">
      <c r="A1712">
        <v>1</v>
      </c>
      <c r="B1712" t="s">
        <v>28</v>
      </c>
      <c r="C1712">
        <v>392104</v>
      </c>
      <c r="D1712" s="40">
        <v>41367.416666666701</v>
      </c>
      <c r="E1712" s="40">
        <v>41367.838194444397</v>
      </c>
      <c r="F1712" s="40">
        <v>41367.798611111102</v>
      </c>
      <c r="G1712" t="s">
        <v>29</v>
      </c>
      <c r="H1712">
        <v>60000012568719</v>
      </c>
      <c r="I1712" t="s">
        <v>988</v>
      </c>
      <c r="J1712" t="s">
        <v>989</v>
      </c>
      <c r="K1712" t="s">
        <v>41</v>
      </c>
      <c r="L1712">
        <v>4</v>
      </c>
      <c r="M1712" t="s">
        <v>33</v>
      </c>
      <c r="N1712">
        <v>60000015461254</v>
      </c>
      <c r="O1712">
        <v>60000016462717</v>
      </c>
      <c r="P1712">
        <v>140219000000032</v>
      </c>
      <c r="R1712" t="s">
        <v>34</v>
      </c>
      <c r="S1712" t="s">
        <v>35</v>
      </c>
      <c r="T1712" t="s">
        <v>36</v>
      </c>
      <c r="W1712" t="s">
        <v>37</v>
      </c>
      <c r="AC1712" t="s">
        <v>990</v>
      </c>
      <c r="AD1712" t="s">
        <v>1446</v>
      </c>
      <c r="AE1712" s="14" t="str">
        <f t="shared" si="1916"/>
        <v>#obj Confirmou preferencia pelo ATV, em função dos eventos adversos causados pelo kaletra. O motivo parece mais pessoal do que técnico.</v>
      </c>
      <c r="AF1712" s="14" t="str">
        <f t="shared" si="1917"/>
        <v>#obj Confirmou preferencia pelo ATV, em função dos eventos adversos causados pelo kaletra. O motivo parece mais pessoal do que técnico.</v>
      </c>
      <c r="AG1712" s="14">
        <f t="shared" si="1918"/>
        <v>1</v>
      </c>
      <c r="AH1712" s="14">
        <f t="shared" si="1919"/>
        <v>136</v>
      </c>
      <c r="AI1712" s="14">
        <f t="shared" si="1920"/>
        <v>136</v>
      </c>
      <c r="AJ1712" s="14">
        <f t="shared" si="1921"/>
        <v>136</v>
      </c>
      <c r="AK1712" s="14">
        <f t="shared" si="1922"/>
        <v>136</v>
      </c>
      <c r="AL1712" s="14">
        <f t="shared" si="1923"/>
        <v>136</v>
      </c>
      <c r="AM1712" s="14" t="str">
        <f t="shared" si="1924"/>
        <v>#obj Confirmou preferencia pelo ATV, em função dos eventos adversos causados pelo kaletra. O motivo parece mais pessoal do que técnico.</v>
      </c>
      <c r="AN1712" s="14" t="str">
        <f t="shared" si="1925"/>
        <v/>
      </c>
      <c r="AO1712" s="14" t="str">
        <f t="shared" si="1926"/>
        <v/>
      </c>
      <c r="AP1712" s="14" t="str">
        <f t="shared" si="1927"/>
        <v/>
      </c>
      <c r="AQ1712" s="14" t="str">
        <f t="shared" si="1928"/>
        <v/>
      </c>
      <c r="AR1712" s="14" t="str">
        <f t="shared" si="1929"/>
        <v/>
      </c>
    </row>
    <row r="1713" spans="1:44" x14ac:dyDescent="0.25">
      <c r="A1713">
        <v>1</v>
      </c>
      <c r="B1713" t="s">
        <v>28</v>
      </c>
      <c r="C1713">
        <v>392104</v>
      </c>
      <c r="D1713" s="40">
        <v>41367.416666666701</v>
      </c>
      <c r="E1713" s="40">
        <v>41367.838194444397</v>
      </c>
      <c r="F1713" s="40">
        <v>41367.798611111102</v>
      </c>
      <c r="G1713" t="s">
        <v>29</v>
      </c>
      <c r="H1713">
        <v>60000012568719</v>
      </c>
      <c r="I1713" t="s">
        <v>988</v>
      </c>
      <c r="J1713" t="s">
        <v>989</v>
      </c>
      <c r="K1713" t="s">
        <v>41</v>
      </c>
      <c r="L1713">
        <v>4</v>
      </c>
      <c r="M1713" t="s">
        <v>33</v>
      </c>
      <c r="N1713">
        <v>60000015461254</v>
      </c>
      <c r="O1713">
        <v>60000016462717</v>
      </c>
      <c r="P1713">
        <v>140219000000032</v>
      </c>
      <c r="R1713" t="s">
        <v>34</v>
      </c>
      <c r="S1713" t="s">
        <v>35</v>
      </c>
      <c r="T1713" t="s">
        <v>36</v>
      </c>
      <c r="W1713" t="s">
        <v>37</v>
      </c>
      <c r="AC1713" t="s">
        <v>990</v>
      </c>
      <c r="AD1713" t="s">
        <v>1446</v>
      </c>
      <c r="AE1713" s="14" t="str">
        <f t="shared" si="1916"/>
        <v>#obj Confirmou preferencia pelo ATV, em função dos eventos adversos causados pelo kaletra. O motivo parece mais pessoal do que técnico.</v>
      </c>
      <c r="AF1713" s="14" t="str">
        <f t="shared" si="1917"/>
        <v>#obj Confirmou preferencia pelo ATV, em função dos eventos adversos causados pelo kaletra. O motivo parece mais pessoal do que técnico.</v>
      </c>
      <c r="AG1713" s="14">
        <f t="shared" si="1918"/>
        <v>1</v>
      </c>
      <c r="AH1713" s="14">
        <f t="shared" si="1919"/>
        <v>136</v>
      </c>
      <c r="AI1713" s="14">
        <f t="shared" si="1920"/>
        <v>136</v>
      </c>
      <c r="AJ1713" s="14">
        <f t="shared" si="1921"/>
        <v>136</v>
      </c>
      <c r="AK1713" s="14">
        <f t="shared" si="1922"/>
        <v>136</v>
      </c>
      <c r="AL1713" s="14">
        <f t="shared" si="1923"/>
        <v>136</v>
      </c>
      <c r="AM1713" s="14" t="str">
        <f t="shared" si="1924"/>
        <v>#obj Confirmou preferencia pelo ATV, em função dos eventos adversos causados pelo kaletra. O motivo parece mais pessoal do que técnico.</v>
      </c>
      <c r="AN1713" s="14" t="str">
        <f t="shared" si="1925"/>
        <v/>
      </c>
      <c r="AO1713" s="14" t="str">
        <f t="shared" si="1926"/>
        <v/>
      </c>
      <c r="AP1713" s="14" t="str">
        <f t="shared" si="1927"/>
        <v/>
      </c>
      <c r="AQ1713" s="14" t="str">
        <f t="shared" si="1928"/>
        <v/>
      </c>
      <c r="AR1713" s="14" t="str">
        <f t="shared" si="1929"/>
        <v/>
      </c>
    </row>
    <row r="1714" spans="1:44" x14ac:dyDescent="0.25">
      <c r="A1714">
        <v>1</v>
      </c>
      <c r="B1714" t="s">
        <v>28</v>
      </c>
      <c r="C1714">
        <v>392104</v>
      </c>
      <c r="D1714" s="40">
        <v>41367.375</v>
      </c>
      <c r="E1714" s="40">
        <v>41367.828472222202</v>
      </c>
      <c r="F1714" s="40">
        <v>41367.787499999999</v>
      </c>
      <c r="G1714" t="s">
        <v>29</v>
      </c>
      <c r="H1714">
        <v>60000012248227</v>
      </c>
      <c r="I1714" t="s">
        <v>991</v>
      </c>
      <c r="J1714" t="s">
        <v>992</v>
      </c>
      <c r="K1714" t="s">
        <v>32</v>
      </c>
      <c r="L1714">
        <v>3</v>
      </c>
      <c r="M1714" t="s">
        <v>33</v>
      </c>
      <c r="N1714">
        <v>60000015461254</v>
      </c>
      <c r="O1714">
        <v>60000016462717</v>
      </c>
      <c r="P1714">
        <v>140219000000020</v>
      </c>
      <c r="R1714" t="s">
        <v>34</v>
      </c>
      <c r="S1714" t="s">
        <v>35</v>
      </c>
      <c r="T1714" t="s">
        <v>36</v>
      </c>
      <c r="W1714" t="s">
        <v>37</v>
      </c>
      <c r="AC1714" t="s">
        <v>993</v>
      </c>
      <c r="AD1714" t="s">
        <v>1446</v>
      </c>
      <c r="AE1714" s="14" t="str">
        <f t="shared" si="1916"/>
        <v>Comentou sua preferencia pelo EFV. Conversamos novamente sobre resistência primaria ao medicamento no RJ. Comentou sobre eventos dos ips.</v>
      </c>
      <c r="AF1714" s="14" t="str">
        <f t="shared" si="1917"/>
        <v>Comentou sua preferencia pelo EFV. Conversamos novamente sobre resistência primaria ao medicamento no RJ. Comentou sobre eventos dos ips.</v>
      </c>
      <c r="AG1714" s="14">
        <f t="shared" si="1918"/>
        <v>1</v>
      </c>
      <c r="AH1714" s="14">
        <f t="shared" si="1919"/>
        <v>138</v>
      </c>
      <c r="AI1714" s="14">
        <f t="shared" si="1920"/>
        <v>138</v>
      </c>
      <c r="AJ1714" s="14">
        <f t="shared" si="1921"/>
        <v>138</v>
      </c>
      <c r="AK1714" s="14">
        <f t="shared" si="1922"/>
        <v>138</v>
      </c>
      <c r="AL1714" s="14">
        <f t="shared" si="1923"/>
        <v>138</v>
      </c>
      <c r="AM1714" s="14" t="str">
        <f t="shared" si="1924"/>
        <v>Comentou sua preferencia pelo EFV. Conversamos novamente sobre resistência primaria ao medicamento no RJ. Comentou sobre eventos dos ips.</v>
      </c>
      <c r="AN1714" s="14" t="str">
        <f t="shared" si="1925"/>
        <v/>
      </c>
      <c r="AO1714" s="14" t="str">
        <f t="shared" si="1926"/>
        <v/>
      </c>
      <c r="AP1714" s="14" t="str">
        <f t="shared" si="1927"/>
        <v/>
      </c>
      <c r="AQ1714" s="14" t="str">
        <f t="shared" si="1928"/>
        <v/>
      </c>
      <c r="AR1714" s="14" t="str">
        <f t="shared" si="1929"/>
        <v/>
      </c>
    </row>
    <row r="1715" spans="1:44" x14ac:dyDescent="0.25">
      <c r="A1715">
        <v>1</v>
      </c>
      <c r="B1715" t="s">
        <v>28</v>
      </c>
      <c r="C1715">
        <v>392104</v>
      </c>
      <c r="D1715" s="40">
        <v>41366.583333333299</v>
      </c>
      <c r="E1715" s="40">
        <v>41366.904861111099</v>
      </c>
      <c r="F1715" s="40">
        <v>41381.373611111099</v>
      </c>
      <c r="G1715" t="s">
        <v>29</v>
      </c>
      <c r="H1715">
        <v>60000012408695</v>
      </c>
      <c r="I1715" t="s">
        <v>934</v>
      </c>
      <c r="J1715" t="s">
        <v>935</v>
      </c>
      <c r="K1715" t="s">
        <v>32</v>
      </c>
      <c r="L1715">
        <v>6</v>
      </c>
      <c r="N1715">
        <v>60000015461254</v>
      </c>
      <c r="O1715">
        <v>60000016462717</v>
      </c>
      <c r="P1715">
        <v>60000047160218</v>
      </c>
      <c r="R1715" t="s">
        <v>34</v>
      </c>
      <c r="S1715" t="s">
        <v>35</v>
      </c>
      <c r="T1715" t="s">
        <v>36</v>
      </c>
      <c r="W1715" t="s">
        <v>37</v>
      </c>
      <c r="AD1715" t="s">
        <v>1446</v>
      </c>
      <c r="AE1715" s="14" t="str">
        <f t="shared" si="1916"/>
        <v/>
      </c>
      <c r="AF1715" s="14" t="str">
        <f t="shared" si="1917"/>
        <v/>
      </c>
      <c r="AG1715" s="14">
        <f t="shared" si="1918"/>
        <v>1</v>
      </c>
      <c r="AH1715" s="14">
        <f t="shared" si="1919"/>
        <v>1</v>
      </c>
      <c r="AI1715" s="14">
        <f t="shared" si="1920"/>
        <v>1</v>
      </c>
      <c r="AJ1715" s="14">
        <f t="shared" si="1921"/>
        <v>1</v>
      </c>
      <c r="AK1715" s="14">
        <f t="shared" si="1922"/>
        <v>1</v>
      </c>
      <c r="AL1715" s="14">
        <f t="shared" si="1923"/>
        <v>1</v>
      </c>
      <c r="AM1715" s="14" t="str">
        <f t="shared" si="1924"/>
        <v/>
      </c>
      <c r="AN1715" s="14" t="str">
        <f t="shared" si="1925"/>
        <v/>
      </c>
      <c r="AO1715" s="14" t="str">
        <f t="shared" si="1926"/>
        <v/>
      </c>
      <c r="AP1715" s="14" t="str">
        <f t="shared" si="1927"/>
        <v/>
      </c>
      <c r="AQ1715" s="14" t="str">
        <f t="shared" si="1928"/>
        <v/>
      </c>
      <c r="AR1715" s="14" t="str">
        <f t="shared" si="1929"/>
        <v/>
      </c>
    </row>
    <row r="1716" spans="1:44" x14ac:dyDescent="0.25">
      <c r="A1716">
        <v>1</v>
      </c>
      <c r="B1716" t="s">
        <v>28</v>
      </c>
      <c r="C1716">
        <v>392104</v>
      </c>
      <c r="D1716" s="40">
        <v>41366.541666666701</v>
      </c>
      <c r="E1716" s="40">
        <v>41366.906944444403</v>
      </c>
      <c r="F1716" s="40">
        <v>41381.374305555597</v>
      </c>
      <c r="G1716" t="s">
        <v>29</v>
      </c>
      <c r="H1716">
        <v>60000012248211</v>
      </c>
      <c r="I1716" t="s">
        <v>938</v>
      </c>
      <c r="J1716" t="s">
        <v>939</v>
      </c>
      <c r="K1716" t="s">
        <v>32</v>
      </c>
      <c r="L1716">
        <v>4</v>
      </c>
      <c r="N1716">
        <v>60000015461254</v>
      </c>
      <c r="O1716">
        <v>60000016462717</v>
      </c>
      <c r="P1716">
        <v>60000047181983</v>
      </c>
      <c r="R1716" t="s">
        <v>34</v>
      </c>
      <c r="S1716" t="s">
        <v>35</v>
      </c>
      <c r="T1716" t="s">
        <v>36</v>
      </c>
      <c r="W1716" t="s">
        <v>37</v>
      </c>
      <c r="AD1716" t="s">
        <v>1446</v>
      </c>
      <c r="AE1716" s="14" t="str">
        <f t="shared" si="1916"/>
        <v/>
      </c>
      <c r="AF1716" s="14" t="str">
        <f t="shared" si="1917"/>
        <v/>
      </c>
      <c r="AG1716" s="14">
        <f t="shared" si="1918"/>
        <v>1</v>
      </c>
      <c r="AH1716" s="14">
        <f t="shared" si="1919"/>
        <v>1</v>
      </c>
      <c r="AI1716" s="14">
        <f t="shared" si="1920"/>
        <v>1</v>
      </c>
      <c r="AJ1716" s="14">
        <f t="shared" si="1921"/>
        <v>1</v>
      </c>
      <c r="AK1716" s="14">
        <f t="shared" si="1922"/>
        <v>1</v>
      </c>
      <c r="AL1716" s="14">
        <f t="shared" si="1923"/>
        <v>1</v>
      </c>
      <c r="AM1716" s="14" t="str">
        <f t="shared" si="1924"/>
        <v/>
      </c>
      <c r="AN1716" s="14" t="str">
        <f t="shared" si="1925"/>
        <v/>
      </c>
      <c r="AO1716" s="14" t="str">
        <f t="shared" si="1926"/>
        <v/>
      </c>
      <c r="AP1716" s="14" t="str">
        <f t="shared" si="1927"/>
        <v/>
      </c>
      <c r="AQ1716" s="14" t="str">
        <f t="shared" si="1928"/>
        <v/>
      </c>
      <c r="AR1716" s="14" t="str">
        <f t="shared" si="1929"/>
        <v/>
      </c>
    </row>
    <row r="1717" spans="1:44" x14ac:dyDescent="0.25">
      <c r="A1717">
        <v>1</v>
      </c>
      <c r="B1717" t="s">
        <v>28</v>
      </c>
      <c r="C1717">
        <v>392104</v>
      </c>
      <c r="D1717" s="40">
        <v>41366.458333333299</v>
      </c>
      <c r="E1717" s="40">
        <v>41366.911111111098</v>
      </c>
      <c r="F1717" s="40">
        <v>41381.373611111099</v>
      </c>
      <c r="G1717" t="s">
        <v>29</v>
      </c>
      <c r="H1717">
        <v>60000017964144</v>
      </c>
      <c r="I1717" t="s">
        <v>932</v>
      </c>
      <c r="J1717" t="s">
        <v>933</v>
      </c>
      <c r="K1717" t="s">
        <v>32</v>
      </c>
      <c r="L1717">
        <v>4</v>
      </c>
      <c r="N1717">
        <v>60000015461254</v>
      </c>
      <c r="O1717">
        <v>60000016462717</v>
      </c>
      <c r="P1717">
        <v>60000047161078</v>
      </c>
      <c r="R1717" t="s">
        <v>34</v>
      </c>
      <c r="S1717" t="s">
        <v>35</v>
      </c>
      <c r="T1717" t="s">
        <v>36</v>
      </c>
      <c r="W1717" t="s">
        <v>37</v>
      </c>
      <c r="AD1717" t="s">
        <v>1437</v>
      </c>
      <c r="AE1717" s="14" t="str">
        <f t="shared" si="1916"/>
        <v/>
      </c>
      <c r="AF1717" s="14" t="str">
        <f t="shared" si="1917"/>
        <v/>
      </c>
      <c r="AG1717" s="14">
        <f t="shared" si="1918"/>
        <v>1</v>
      </c>
      <c r="AH1717" s="14">
        <f t="shared" si="1919"/>
        <v>1</v>
      </c>
      <c r="AI1717" s="14">
        <f t="shared" si="1920"/>
        <v>1</v>
      </c>
      <c r="AJ1717" s="14">
        <f t="shared" si="1921"/>
        <v>1</v>
      </c>
      <c r="AK1717" s="14">
        <f t="shared" si="1922"/>
        <v>1</v>
      </c>
      <c r="AL1717" s="14">
        <f t="shared" si="1923"/>
        <v>1</v>
      </c>
      <c r="AM1717" s="14" t="str">
        <f t="shared" si="1924"/>
        <v/>
      </c>
      <c r="AN1717" s="14" t="str">
        <f t="shared" si="1925"/>
        <v/>
      </c>
      <c r="AO1717" s="14" t="str">
        <f t="shared" si="1926"/>
        <v/>
      </c>
      <c r="AP1717" s="14" t="str">
        <f t="shared" si="1927"/>
        <v/>
      </c>
      <c r="AQ1717" s="14" t="str">
        <f t="shared" si="1928"/>
        <v/>
      </c>
      <c r="AR1717" s="14" t="str">
        <f t="shared" si="1929"/>
        <v/>
      </c>
    </row>
    <row r="1718" spans="1:44" x14ac:dyDescent="0.25">
      <c r="A1718">
        <v>1</v>
      </c>
      <c r="B1718" t="s">
        <v>28</v>
      </c>
      <c r="C1718">
        <v>392104</v>
      </c>
      <c r="D1718" s="40">
        <v>41366.416666666701</v>
      </c>
      <c r="E1718" s="40">
        <v>41366.909027777801</v>
      </c>
      <c r="F1718" s="40">
        <v>41381.372916666704</v>
      </c>
      <c r="G1718" t="s">
        <v>29</v>
      </c>
      <c r="H1718">
        <v>60000012598535</v>
      </c>
      <c r="I1718" t="s">
        <v>982</v>
      </c>
      <c r="J1718" t="s">
        <v>983</v>
      </c>
      <c r="K1718" t="s">
        <v>41</v>
      </c>
      <c r="L1718">
        <v>4</v>
      </c>
      <c r="N1718">
        <v>60000015461254</v>
      </c>
      <c r="O1718">
        <v>60000016462717</v>
      </c>
      <c r="P1718">
        <v>60000047154253</v>
      </c>
      <c r="R1718" t="s">
        <v>34</v>
      </c>
      <c r="S1718" t="s">
        <v>35</v>
      </c>
      <c r="T1718" t="s">
        <v>36</v>
      </c>
      <c r="W1718" t="s">
        <v>37</v>
      </c>
      <c r="AD1718" t="s">
        <v>1446</v>
      </c>
      <c r="AE1718" s="14" t="str">
        <f t="shared" si="1916"/>
        <v/>
      </c>
      <c r="AF1718" s="14" t="str">
        <f t="shared" si="1917"/>
        <v/>
      </c>
      <c r="AG1718" s="14">
        <f t="shared" si="1918"/>
        <v>1</v>
      </c>
      <c r="AH1718" s="14">
        <f t="shared" si="1919"/>
        <v>1</v>
      </c>
      <c r="AI1718" s="14">
        <f t="shared" si="1920"/>
        <v>1</v>
      </c>
      <c r="AJ1718" s="14">
        <f t="shared" si="1921"/>
        <v>1</v>
      </c>
      <c r="AK1718" s="14">
        <f t="shared" si="1922"/>
        <v>1</v>
      </c>
      <c r="AL1718" s="14">
        <f t="shared" si="1923"/>
        <v>1</v>
      </c>
      <c r="AM1718" s="14" t="str">
        <f t="shared" si="1924"/>
        <v/>
      </c>
      <c r="AN1718" s="14" t="str">
        <f t="shared" si="1925"/>
        <v/>
      </c>
      <c r="AO1718" s="14" t="str">
        <f t="shared" si="1926"/>
        <v/>
      </c>
      <c r="AP1718" s="14" t="str">
        <f t="shared" si="1927"/>
        <v/>
      </c>
      <c r="AQ1718" s="14" t="str">
        <f t="shared" si="1928"/>
        <v/>
      </c>
      <c r="AR1718" s="14" t="str">
        <f t="shared" si="1929"/>
        <v/>
      </c>
    </row>
    <row r="1719" spans="1:44" x14ac:dyDescent="0.25">
      <c r="A1719">
        <v>1</v>
      </c>
      <c r="B1719" t="s">
        <v>28</v>
      </c>
      <c r="C1719">
        <v>392104</v>
      </c>
      <c r="D1719" s="40">
        <v>41366.375</v>
      </c>
      <c r="E1719" s="40">
        <v>41366.883333333302</v>
      </c>
      <c r="F1719" s="40">
        <v>41381.372916666704</v>
      </c>
      <c r="G1719" t="s">
        <v>29</v>
      </c>
      <c r="H1719">
        <v>60000017964092</v>
      </c>
      <c r="I1719" t="s">
        <v>942</v>
      </c>
      <c r="J1719" t="s">
        <v>943</v>
      </c>
      <c r="K1719" t="s">
        <v>32</v>
      </c>
      <c r="L1719">
        <v>6</v>
      </c>
      <c r="N1719">
        <v>60000015461254</v>
      </c>
      <c r="O1719">
        <v>60000016462717</v>
      </c>
      <c r="P1719">
        <v>60000047153068</v>
      </c>
      <c r="R1719" t="s">
        <v>34</v>
      </c>
      <c r="S1719" t="s">
        <v>35</v>
      </c>
      <c r="T1719" t="s">
        <v>36</v>
      </c>
      <c r="W1719" t="s">
        <v>37</v>
      </c>
      <c r="AD1719" t="s">
        <v>1437</v>
      </c>
      <c r="AE1719" s="14" t="str">
        <f t="shared" si="1916"/>
        <v/>
      </c>
      <c r="AF1719" s="14" t="str">
        <f t="shared" si="1917"/>
        <v/>
      </c>
      <c r="AG1719" s="14">
        <f t="shared" si="1918"/>
        <v>1</v>
      </c>
      <c r="AH1719" s="14">
        <f t="shared" si="1919"/>
        <v>1</v>
      </c>
      <c r="AI1719" s="14">
        <f t="shared" si="1920"/>
        <v>1</v>
      </c>
      <c r="AJ1719" s="14">
        <f t="shared" si="1921"/>
        <v>1</v>
      </c>
      <c r="AK1719" s="14">
        <f t="shared" si="1922"/>
        <v>1</v>
      </c>
      <c r="AL1719" s="14">
        <f t="shared" si="1923"/>
        <v>1</v>
      </c>
      <c r="AM1719" s="14" t="str">
        <f t="shared" si="1924"/>
        <v/>
      </c>
      <c r="AN1719" s="14" t="str">
        <f t="shared" si="1925"/>
        <v/>
      </c>
      <c r="AO1719" s="14" t="str">
        <f t="shared" si="1926"/>
        <v/>
      </c>
      <c r="AP1719" s="14" t="str">
        <f t="shared" si="1927"/>
        <v/>
      </c>
      <c r="AQ1719" s="14" t="str">
        <f t="shared" si="1928"/>
        <v/>
      </c>
      <c r="AR1719" s="14" t="str">
        <f t="shared" si="1929"/>
        <v/>
      </c>
    </row>
    <row r="1720" spans="1:44" x14ac:dyDescent="0.25">
      <c r="A1720">
        <v>1</v>
      </c>
      <c r="B1720" t="s">
        <v>28</v>
      </c>
      <c r="C1720">
        <v>392104</v>
      </c>
      <c r="D1720" s="40">
        <v>41365.666666666701</v>
      </c>
      <c r="E1720" s="40">
        <v>41365.877777777801</v>
      </c>
      <c r="F1720" s="40">
        <v>41381.374305555597</v>
      </c>
      <c r="G1720" t="s">
        <v>29</v>
      </c>
      <c r="H1720">
        <v>60000012513175</v>
      </c>
      <c r="I1720" t="s">
        <v>944</v>
      </c>
      <c r="J1720" t="s">
        <v>945</v>
      </c>
      <c r="K1720" t="s">
        <v>41</v>
      </c>
      <c r="L1720">
        <v>4</v>
      </c>
      <c r="N1720">
        <v>60000015461254</v>
      </c>
      <c r="O1720">
        <v>60000016462717</v>
      </c>
      <c r="P1720">
        <v>60000047176675</v>
      </c>
      <c r="R1720" t="s">
        <v>34</v>
      </c>
      <c r="S1720" t="s">
        <v>35</v>
      </c>
      <c r="T1720" t="s">
        <v>36</v>
      </c>
      <c r="W1720" t="s">
        <v>37</v>
      </c>
      <c r="AD1720" t="s">
        <v>1446</v>
      </c>
      <c r="AE1720" s="14" t="str">
        <f t="shared" si="1916"/>
        <v/>
      </c>
      <c r="AF1720" s="14" t="str">
        <f t="shared" si="1917"/>
        <v/>
      </c>
      <c r="AG1720" s="14">
        <f t="shared" si="1918"/>
        <v>1</v>
      </c>
      <c r="AH1720" s="14">
        <f t="shared" si="1919"/>
        <v>1</v>
      </c>
      <c r="AI1720" s="14">
        <f t="shared" si="1920"/>
        <v>1</v>
      </c>
      <c r="AJ1720" s="14">
        <f t="shared" si="1921"/>
        <v>1</v>
      </c>
      <c r="AK1720" s="14">
        <f t="shared" si="1922"/>
        <v>1</v>
      </c>
      <c r="AL1720" s="14">
        <f t="shared" si="1923"/>
        <v>1</v>
      </c>
      <c r="AM1720" s="14" t="str">
        <f t="shared" si="1924"/>
        <v/>
      </c>
      <c r="AN1720" s="14" t="str">
        <f t="shared" si="1925"/>
        <v/>
      </c>
      <c r="AO1720" s="14" t="str">
        <f t="shared" si="1926"/>
        <v/>
      </c>
      <c r="AP1720" s="14" t="str">
        <f t="shared" si="1927"/>
        <v/>
      </c>
      <c r="AQ1720" s="14" t="str">
        <f t="shared" si="1928"/>
        <v/>
      </c>
      <c r="AR1720" s="14" t="str">
        <f t="shared" si="1929"/>
        <v/>
      </c>
    </row>
    <row r="1721" spans="1:44" x14ac:dyDescent="0.25">
      <c r="A1721">
        <v>1</v>
      </c>
      <c r="B1721" t="s">
        <v>28</v>
      </c>
      <c r="C1721">
        <v>392104</v>
      </c>
      <c r="D1721" s="40">
        <v>41365.666666666701</v>
      </c>
      <c r="E1721" s="40">
        <v>41365.877777777801</v>
      </c>
      <c r="F1721" s="40">
        <v>41381.374305555597</v>
      </c>
      <c r="G1721" t="s">
        <v>29</v>
      </c>
      <c r="H1721">
        <v>60000012513175</v>
      </c>
      <c r="I1721" t="s">
        <v>944</v>
      </c>
      <c r="J1721" t="s">
        <v>945</v>
      </c>
      <c r="K1721" t="s">
        <v>41</v>
      </c>
      <c r="L1721">
        <v>4</v>
      </c>
      <c r="N1721">
        <v>60000015461254</v>
      </c>
      <c r="O1721">
        <v>60000016462717</v>
      </c>
      <c r="P1721">
        <v>60000047176675</v>
      </c>
      <c r="R1721" t="s">
        <v>34</v>
      </c>
      <c r="S1721" t="s">
        <v>35</v>
      </c>
      <c r="T1721" t="s">
        <v>36</v>
      </c>
      <c r="W1721" t="s">
        <v>37</v>
      </c>
      <c r="AD1721" t="s">
        <v>1446</v>
      </c>
      <c r="AE1721" s="14" t="str">
        <f t="shared" si="1916"/>
        <v/>
      </c>
      <c r="AF1721" s="14" t="str">
        <f t="shared" si="1917"/>
        <v/>
      </c>
      <c r="AG1721" s="14">
        <f t="shared" si="1918"/>
        <v>1</v>
      </c>
      <c r="AH1721" s="14">
        <f t="shared" si="1919"/>
        <v>1</v>
      </c>
      <c r="AI1721" s="14">
        <f t="shared" si="1920"/>
        <v>1</v>
      </c>
      <c r="AJ1721" s="14">
        <f t="shared" si="1921"/>
        <v>1</v>
      </c>
      <c r="AK1721" s="14">
        <f t="shared" si="1922"/>
        <v>1</v>
      </c>
      <c r="AL1721" s="14">
        <f t="shared" si="1923"/>
        <v>1</v>
      </c>
      <c r="AM1721" s="14" t="str">
        <f t="shared" si="1924"/>
        <v/>
      </c>
      <c r="AN1721" s="14" t="str">
        <f t="shared" si="1925"/>
        <v/>
      </c>
      <c r="AO1721" s="14" t="str">
        <f t="shared" si="1926"/>
        <v/>
      </c>
      <c r="AP1721" s="14" t="str">
        <f t="shared" si="1927"/>
        <v/>
      </c>
      <c r="AQ1721" s="14" t="str">
        <f t="shared" si="1928"/>
        <v/>
      </c>
      <c r="AR1721" s="14" t="str">
        <f t="shared" si="1929"/>
        <v/>
      </c>
    </row>
    <row r="1722" spans="1:44" x14ac:dyDescent="0.25">
      <c r="A1722">
        <v>1</v>
      </c>
      <c r="B1722" t="s">
        <v>28</v>
      </c>
      <c r="C1722">
        <v>392104</v>
      </c>
      <c r="D1722" s="40">
        <v>41365.625</v>
      </c>
      <c r="E1722" s="40">
        <v>41365.876388888901</v>
      </c>
      <c r="F1722" s="40">
        <v>41381.373611111099</v>
      </c>
      <c r="G1722" t="s">
        <v>29</v>
      </c>
      <c r="H1722">
        <v>60000017965624</v>
      </c>
      <c r="I1722" t="s">
        <v>946</v>
      </c>
      <c r="J1722" t="s">
        <v>947</v>
      </c>
      <c r="K1722" t="s">
        <v>32</v>
      </c>
      <c r="L1722">
        <v>4</v>
      </c>
      <c r="N1722">
        <v>60000015461254</v>
      </c>
      <c r="O1722">
        <v>60000016462717</v>
      </c>
      <c r="P1722">
        <v>60000047167465</v>
      </c>
      <c r="R1722" t="s">
        <v>34</v>
      </c>
      <c r="S1722" t="s">
        <v>35</v>
      </c>
      <c r="T1722" t="s">
        <v>36</v>
      </c>
      <c r="W1722" t="s">
        <v>37</v>
      </c>
      <c r="AD1722" t="s">
        <v>1437</v>
      </c>
      <c r="AE1722" s="14" t="str">
        <f t="shared" si="1916"/>
        <v/>
      </c>
      <c r="AF1722" s="14" t="str">
        <f t="shared" si="1917"/>
        <v/>
      </c>
      <c r="AG1722" s="14">
        <f t="shared" si="1918"/>
        <v>1</v>
      </c>
      <c r="AH1722" s="14">
        <f t="shared" si="1919"/>
        <v>1</v>
      </c>
      <c r="AI1722" s="14">
        <f t="shared" si="1920"/>
        <v>1</v>
      </c>
      <c r="AJ1722" s="14">
        <f t="shared" si="1921"/>
        <v>1</v>
      </c>
      <c r="AK1722" s="14">
        <f t="shared" si="1922"/>
        <v>1</v>
      </c>
      <c r="AL1722" s="14">
        <f t="shared" si="1923"/>
        <v>1</v>
      </c>
      <c r="AM1722" s="14" t="str">
        <f t="shared" si="1924"/>
        <v/>
      </c>
      <c r="AN1722" s="14" t="str">
        <f t="shared" si="1925"/>
        <v/>
      </c>
      <c r="AO1722" s="14" t="str">
        <f t="shared" si="1926"/>
        <v/>
      </c>
      <c r="AP1722" s="14" t="str">
        <f t="shared" si="1927"/>
        <v/>
      </c>
      <c r="AQ1722" s="14" t="str">
        <f t="shared" si="1928"/>
        <v/>
      </c>
      <c r="AR1722" s="14" t="str">
        <f t="shared" si="1929"/>
        <v/>
      </c>
    </row>
    <row r="1723" spans="1:44" x14ac:dyDescent="0.25">
      <c r="A1723">
        <v>1</v>
      </c>
      <c r="B1723" t="s">
        <v>28</v>
      </c>
      <c r="C1723">
        <v>392104</v>
      </c>
      <c r="D1723" s="40">
        <v>41365.583333333299</v>
      </c>
      <c r="E1723" s="40">
        <v>41365.872916666704</v>
      </c>
      <c r="F1723" s="40">
        <v>41381.372222222199</v>
      </c>
      <c r="G1723" t="s">
        <v>29</v>
      </c>
      <c r="H1723">
        <v>60000012568719</v>
      </c>
      <c r="I1723" t="s">
        <v>988</v>
      </c>
      <c r="J1723" t="s">
        <v>989</v>
      </c>
      <c r="K1723" t="s">
        <v>41</v>
      </c>
      <c r="L1723">
        <v>4</v>
      </c>
      <c r="N1723">
        <v>60000015461254</v>
      </c>
      <c r="O1723">
        <v>60000016462717</v>
      </c>
      <c r="P1723">
        <v>60000047141428</v>
      </c>
      <c r="R1723" t="s">
        <v>34</v>
      </c>
      <c r="S1723" t="s">
        <v>35</v>
      </c>
      <c r="T1723" t="s">
        <v>36</v>
      </c>
      <c r="W1723" t="s">
        <v>37</v>
      </c>
      <c r="AD1723" t="s">
        <v>1446</v>
      </c>
      <c r="AE1723" s="14" t="str">
        <f t="shared" si="1916"/>
        <v/>
      </c>
      <c r="AF1723" s="14" t="str">
        <f t="shared" si="1917"/>
        <v/>
      </c>
      <c r="AG1723" s="14">
        <f t="shared" si="1918"/>
        <v>1</v>
      </c>
      <c r="AH1723" s="14">
        <f t="shared" si="1919"/>
        <v>1</v>
      </c>
      <c r="AI1723" s="14">
        <f t="shared" si="1920"/>
        <v>1</v>
      </c>
      <c r="AJ1723" s="14">
        <f t="shared" si="1921"/>
        <v>1</v>
      </c>
      <c r="AK1723" s="14">
        <f t="shared" si="1922"/>
        <v>1</v>
      </c>
      <c r="AL1723" s="14">
        <f t="shared" si="1923"/>
        <v>1</v>
      </c>
      <c r="AM1723" s="14" t="str">
        <f t="shared" si="1924"/>
        <v/>
      </c>
      <c r="AN1723" s="14" t="str">
        <f t="shared" si="1925"/>
        <v/>
      </c>
      <c r="AO1723" s="14" t="str">
        <f t="shared" si="1926"/>
        <v/>
      </c>
      <c r="AP1723" s="14" t="str">
        <f t="shared" si="1927"/>
        <v/>
      </c>
      <c r="AQ1723" s="14" t="str">
        <f t="shared" si="1928"/>
        <v/>
      </c>
      <c r="AR1723" s="14" t="str">
        <f t="shared" si="1929"/>
        <v/>
      </c>
    </row>
    <row r="1724" spans="1:44" x14ac:dyDescent="0.25">
      <c r="A1724">
        <v>1</v>
      </c>
      <c r="B1724" t="s">
        <v>28</v>
      </c>
      <c r="C1724">
        <v>392104</v>
      </c>
      <c r="D1724" s="40">
        <v>41365.583333333299</v>
      </c>
      <c r="E1724" s="40">
        <v>41365.872916666704</v>
      </c>
      <c r="F1724" s="40">
        <v>41381.372222222199</v>
      </c>
      <c r="G1724" t="s">
        <v>29</v>
      </c>
      <c r="H1724">
        <v>60000012568719</v>
      </c>
      <c r="I1724" t="s">
        <v>988</v>
      </c>
      <c r="J1724" t="s">
        <v>989</v>
      </c>
      <c r="K1724" t="s">
        <v>41</v>
      </c>
      <c r="L1724">
        <v>4</v>
      </c>
      <c r="N1724">
        <v>60000015461254</v>
      </c>
      <c r="O1724">
        <v>60000016462717</v>
      </c>
      <c r="P1724">
        <v>60000047141428</v>
      </c>
      <c r="R1724" t="s">
        <v>34</v>
      </c>
      <c r="S1724" t="s">
        <v>35</v>
      </c>
      <c r="T1724" t="s">
        <v>36</v>
      </c>
      <c r="W1724" t="s">
        <v>37</v>
      </c>
      <c r="AD1724" t="s">
        <v>1446</v>
      </c>
      <c r="AE1724" s="14" t="str">
        <f t="shared" si="1916"/>
        <v/>
      </c>
      <c r="AF1724" s="14" t="str">
        <f t="shared" si="1917"/>
        <v/>
      </c>
      <c r="AG1724" s="14">
        <f t="shared" si="1918"/>
        <v>1</v>
      </c>
      <c r="AH1724" s="14">
        <f t="shared" si="1919"/>
        <v>1</v>
      </c>
      <c r="AI1724" s="14">
        <f t="shared" si="1920"/>
        <v>1</v>
      </c>
      <c r="AJ1724" s="14">
        <f t="shared" si="1921"/>
        <v>1</v>
      </c>
      <c r="AK1724" s="14">
        <f t="shared" si="1922"/>
        <v>1</v>
      </c>
      <c r="AL1724" s="14">
        <f t="shared" si="1923"/>
        <v>1</v>
      </c>
      <c r="AM1724" s="14" t="str">
        <f t="shared" si="1924"/>
        <v/>
      </c>
      <c r="AN1724" s="14" t="str">
        <f t="shared" si="1925"/>
        <v/>
      </c>
      <c r="AO1724" s="14" t="str">
        <f t="shared" si="1926"/>
        <v/>
      </c>
      <c r="AP1724" s="14" t="str">
        <f t="shared" si="1927"/>
        <v/>
      </c>
      <c r="AQ1724" s="14" t="str">
        <f t="shared" si="1928"/>
        <v/>
      </c>
      <c r="AR1724" s="14" t="str">
        <f t="shared" si="1929"/>
        <v/>
      </c>
    </row>
    <row r="1725" spans="1:44" x14ac:dyDescent="0.25">
      <c r="A1725">
        <v>1</v>
      </c>
      <c r="B1725" t="s">
        <v>28</v>
      </c>
      <c r="C1725">
        <v>392104</v>
      </c>
      <c r="D1725" s="40">
        <v>41365.458333333299</v>
      </c>
      <c r="E1725" s="40">
        <v>41365.868750000001</v>
      </c>
      <c r="F1725" s="40">
        <v>41381.373611111099</v>
      </c>
      <c r="G1725" t="s">
        <v>29</v>
      </c>
      <c r="H1725">
        <v>60000012268887</v>
      </c>
      <c r="I1725" t="s">
        <v>950</v>
      </c>
      <c r="J1725" t="s">
        <v>951</v>
      </c>
      <c r="K1725" t="s">
        <v>32</v>
      </c>
      <c r="L1725">
        <v>3</v>
      </c>
      <c r="N1725">
        <v>60000015461254</v>
      </c>
      <c r="O1725">
        <v>60000016462717</v>
      </c>
      <c r="P1725">
        <v>60000047160177</v>
      </c>
      <c r="R1725" t="s">
        <v>34</v>
      </c>
      <c r="S1725" t="s">
        <v>35</v>
      </c>
      <c r="T1725" t="s">
        <v>36</v>
      </c>
      <c r="W1725" t="s">
        <v>37</v>
      </c>
      <c r="AD1725" t="s">
        <v>1446</v>
      </c>
      <c r="AE1725" s="14" t="str">
        <f t="shared" si="1916"/>
        <v/>
      </c>
      <c r="AF1725" s="14" t="str">
        <f t="shared" si="1917"/>
        <v/>
      </c>
      <c r="AG1725" s="14">
        <f t="shared" si="1918"/>
        <v>1</v>
      </c>
      <c r="AH1725" s="14">
        <f t="shared" si="1919"/>
        <v>1</v>
      </c>
      <c r="AI1725" s="14">
        <f t="shared" si="1920"/>
        <v>1</v>
      </c>
      <c r="AJ1725" s="14">
        <f t="shared" si="1921"/>
        <v>1</v>
      </c>
      <c r="AK1725" s="14">
        <f t="shared" si="1922"/>
        <v>1</v>
      </c>
      <c r="AL1725" s="14">
        <f t="shared" si="1923"/>
        <v>1</v>
      </c>
      <c r="AM1725" s="14" t="str">
        <f t="shared" si="1924"/>
        <v/>
      </c>
      <c r="AN1725" s="14" t="str">
        <f t="shared" si="1925"/>
        <v/>
      </c>
      <c r="AO1725" s="14" t="str">
        <f t="shared" si="1926"/>
        <v/>
      </c>
      <c r="AP1725" s="14" t="str">
        <f t="shared" si="1927"/>
        <v/>
      </c>
      <c r="AQ1725" s="14" t="str">
        <f t="shared" si="1928"/>
        <v/>
      </c>
      <c r="AR1725" s="14" t="str">
        <f t="shared" si="1929"/>
        <v/>
      </c>
    </row>
    <row r="1726" spans="1:44" x14ac:dyDescent="0.25">
      <c r="A1726">
        <v>1</v>
      </c>
      <c r="B1726" t="s">
        <v>28</v>
      </c>
      <c r="C1726">
        <v>392104</v>
      </c>
      <c r="D1726" s="40">
        <v>41365.416666666701</v>
      </c>
      <c r="E1726" s="40">
        <v>41365.870833333298</v>
      </c>
      <c r="F1726" s="40">
        <v>41381.372916666704</v>
      </c>
      <c r="G1726" t="s">
        <v>29</v>
      </c>
      <c r="H1726">
        <v>60000012277747</v>
      </c>
      <c r="I1726" t="s">
        <v>948</v>
      </c>
      <c r="J1726" t="s">
        <v>949</v>
      </c>
      <c r="K1726" t="s">
        <v>32</v>
      </c>
      <c r="L1726">
        <v>4</v>
      </c>
      <c r="N1726">
        <v>60000015461254</v>
      </c>
      <c r="O1726">
        <v>60000016462717</v>
      </c>
      <c r="P1726">
        <v>60000047153889</v>
      </c>
      <c r="R1726" t="s">
        <v>34</v>
      </c>
      <c r="S1726" t="s">
        <v>35</v>
      </c>
      <c r="T1726" t="s">
        <v>36</v>
      </c>
      <c r="W1726" t="s">
        <v>37</v>
      </c>
      <c r="AD1726" t="s">
        <v>1446</v>
      </c>
      <c r="AE1726" s="14" t="str">
        <f t="shared" si="1916"/>
        <v/>
      </c>
      <c r="AF1726" s="14" t="str">
        <f t="shared" si="1917"/>
        <v/>
      </c>
      <c r="AG1726" s="14">
        <f t="shared" si="1918"/>
        <v>1</v>
      </c>
      <c r="AH1726" s="14">
        <f t="shared" si="1919"/>
        <v>1</v>
      </c>
      <c r="AI1726" s="14">
        <f t="shared" si="1920"/>
        <v>1</v>
      </c>
      <c r="AJ1726" s="14">
        <f t="shared" si="1921"/>
        <v>1</v>
      </c>
      <c r="AK1726" s="14">
        <f t="shared" si="1922"/>
        <v>1</v>
      </c>
      <c r="AL1726" s="14">
        <f t="shared" si="1923"/>
        <v>1</v>
      </c>
      <c r="AM1726" s="14" t="str">
        <f t="shared" si="1924"/>
        <v/>
      </c>
      <c r="AN1726" s="14" t="str">
        <f t="shared" si="1925"/>
        <v/>
      </c>
      <c r="AO1726" s="14" t="str">
        <f t="shared" si="1926"/>
        <v/>
      </c>
      <c r="AP1726" s="14" t="str">
        <f t="shared" si="1927"/>
        <v/>
      </c>
      <c r="AQ1726" s="14" t="str">
        <f t="shared" si="1928"/>
        <v/>
      </c>
      <c r="AR1726" s="14" t="str">
        <f t="shared" si="1929"/>
        <v/>
      </c>
    </row>
    <row r="1727" spans="1:44" x14ac:dyDescent="0.25">
      <c r="A1727">
        <v>1</v>
      </c>
      <c r="B1727" t="s">
        <v>28</v>
      </c>
      <c r="C1727">
        <v>392104</v>
      </c>
      <c r="D1727" s="40">
        <v>41365.375</v>
      </c>
      <c r="E1727" s="40">
        <v>41365.848611111098</v>
      </c>
      <c r="F1727" s="40">
        <v>41381.373611111099</v>
      </c>
      <c r="G1727" t="s">
        <v>29</v>
      </c>
      <c r="H1727">
        <v>60000012248575</v>
      </c>
      <c r="I1727" t="s">
        <v>954</v>
      </c>
      <c r="J1727" t="s">
        <v>955</v>
      </c>
      <c r="K1727" t="s">
        <v>32</v>
      </c>
      <c r="L1727">
        <v>4</v>
      </c>
      <c r="N1727">
        <v>60000015461254</v>
      </c>
      <c r="O1727">
        <v>60000016462717</v>
      </c>
      <c r="P1727">
        <v>60000047161310</v>
      </c>
      <c r="R1727" t="s">
        <v>34</v>
      </c>
      <c r="S1727" t="s">
        <v>35</v>
      </c>
      <c r="T1727" t="s">
        <v>36</v>
      </c>
      <c r="W1727" t="s">
        <v>37</v>
      </c>
      <c r="AD1727" t="s">
        <v>1446</v>
      </c>
      <c r="AE1727" s="14" t="str">
        <f t="shared" si="1916"/>
        <v/>
      </c>
      <c r="AF1727" s="14" t="str">
        <f t="shared" si="1917"/>
        <v/>
      </c>
      <c r="AG1727" s="14">
        <f t="shared" si="1918"/>
        <v>1</v>
      </c>
      <c r="AH1727" s="14">
        <f t="shared" si="1919"/>
        <v>1</v>
      </c>
      <c r="AI1727" s="14">
        <f t="shared" si="1920"/>
        <v>1</v>
      </c>
      <c r="AJ1727" s="14">
        <f t="shared" si="1921"/>
        <v>1</v>
      </c>
      <c r="AK1727" s="14">
        <f t="shared" si="1922"/>
        <v>1</v>
      </c>
      <c r="AL1727" s="14">
        <f t="shared" si="1923"/>
        <v>1</v>
      </c>
      <c r="AM1727" s="14" t="str">
        <f t="shared" si="1924"/>
        <v/>
      </c>
      <c r="AN1727" s="14" t="str">
        <f t="shared" si="1925"/>
        <v/>
      </c>
      <c r="AO1727" s="14" t="str">
        <f t="shared" si="1926"/>
        <v/>
      </c>
      <c r="AP1727" s="14" t="str">
        <f t="shared" si="1927"/>
        <v/>
      </c>
      <c r="AQ1727" s="14" t="str">
        <f t="shared" si="1928"/>
        <v/>
      </c>
      <c r="AR1727" s="14" t="str">
        <f t="shared" si="1929"/>
        <v/>
      </c>
    </row>
    <row r="1728" spans="1:44" x14ac:dyDescent="0.25">
      <c r="A1728">
        <v>1</v>
      </c>
      <c r="B1728" t="s">
        <v>28</v>
      </c>
      <c r="C1728">
        <v>392101</v>
      </c>
      <c r="D1728" s="40">
        <v>41404.538194444402</v>
      </c>
      <c r="E1728" s="40">
        <v>41404.5847222222</v>
      </c>
      <c r="F1728" s="40">
        <v>41404.570833333302</v>
      </c>
      <c r="G1728" t="s">
        <v>29</v>
      </c>
      <c r="H1728">
        <v>60000012525963</v>
      </c>
      <c r="I1728" t="s">
        <v>1069</v>
      </c>
      <c r="J1728" t="s">
        <v>1070</v>
      </c>
      <c r="K1728" t="s">
        <v>32</v>
      </c>
      <c r="L1728">
        <v>4</v>
      </c>
      <c r="M1728" t="s">
        <v>33</v>
      </c>
      <c r="N1728">
        <v>60000015461254</v>
      </c>
      <c r="O1728">
        <v>60000016462723</v>
      </c>
      <c r="P1728">
        <v>140133000001769</v>
      </c>
      <c r="R1728" t="s">
        <v>34</v>
      </c>
      <c r="S1728" t="s">
        <v>35</v>
      </c>
      <c r="T1728" t="s">
        <v>36</v>
      </c>
      <c r="W1728" t="s">
        <v>37</v>
      </c>
      <c r="AC1728" t="s">
        <v>5194</v>
      </c>
      <c r="AD1728" t="s">
        <v>1448</v>
      </c>
      <c r="AE1728" s="14" t="str">
        <f t="shared" si="1916"/>
        <v>Manter foco em KAL vs. Efz, principalmente no inicio de tratamento. Mantive o foco da visita em mensagens chave de KAL em detrimento de efz.</v>
      </c>
      <c r="AF1728" s="14" t="str">
        <f t="shared" si="1917"/>
        <v>Manter foco em KAL vs. Efz, principalmente no inicio de tratamento. Mantive o foco da visita em mensagens chave de KAL em detrimento de efz.</v>
      </c>
      <c r="AG1728" s="14">
        <f t="shared" si="1918"/>
        <v>1</v>
      </c>
      <c r="AH1728" s="14">
        <f t="shared" si="1919"/>
        <v>141</v>
      </c>
      <c r="AI1728" s="14">
        <f t="shared" si="1920"/>
        <v>141</v>
      </c>
      <c r="AJ1728" s="14">
        <f t="shared" si="1921"/>
        <v>141</v>
      </c>
      <c r="AK1728" s="14">
        <f t="shared" si="1922"/>
        <v>141</v>
      </c>
      <c r="AL1728" s="14">
        <f t="shared" si="1923"/>
        <v>141</v>
      </c>
      <c r="AM1728" s="14" t="str">
        <f t="shared" si="1924"/>
        <v>Manter foco em KAL vs. Efz, principalmente no inicio de tratamento. Mantive o foco da visita em mensagens chave de KAL em detrimento de efz.</v>
      </c>
      <c r="AN1728" s="14" t="str">
        <f t="shared" si="1925"/>
        <v/>
      </c>
      <c r="AO1728" s="14" t="str">
        <f t="shared" si="1926"/>
        <v/>
      </c>
      <c r="AP1728" s="14" t="str">
        <f t="shared" si="1927"/>
        <v/>
      </c>
      <c r="AQ1728" s="14" t="str">
        <f t="shared" si="1928"/>
        <v/>
      </c>
      <c r="AR1728" s="14" t="str">
        <f t="shared" si="1929"/>
        <v/>
      </c>
    </row>
    <row r="1729" spans="1:44" x14ac:dyDescent="0.25">
      <c r="A1729">
        <v>1</v>
      </c>
      <c r="B1729" t="s">
        <v>28</v>
      </c>
      <c r="C1729">
        <v>392101</v>
      </c>
      <c r="D1729" s="40">
        <v>41404.326388888898</v>
      </c>
      <c r="E1729" s="40">
        <v>41404.494444444397</v>
      </c>
      <c r="F1729" s="40">
        <v>41404.540972222203</v>
      </c>
      <c r="G1729" t="s">
        <v>110</v>
      </c>
      <c r="H1729">
        <v>60000016840254</v>
      </c>
      <c r="J1729" t="s">
        <v>1089</v>
      </c>
      <c r="M1729" t="s">
        <v>33</v>
      </c>
      <c r="N1729">
        <v>60000015461254</v>
      </c>
      <c r="O1729">
        <v>60000016462723</v>
      </c>
      <c r="P1729">
        <v>140133000001747</v>
      </c>
      <c r="R1729" t="s">
        <v>34</v>
      </c>
      <c r="S1729" t="s">
        <v>35</v>
      </c>
      <c r="W1729" t="s">
        <v>37</v>
      </c>
      <c r="AC1729" t="s">
        <v>5195</v>
      </c>
      <c r="AD1729" t="s">
        <v>1448</v>
      </c>
      <c r="AE1729" s="14" t="str">
        <f t="shared" si="1916"/>
        <v>Verificar números de rosa e aumento d crescimento d kal. KAL continuar crescendo, assim como efz. Ficar de olho em expansão de Atv.</v>
      </c>
      <c r="AF1729" s="14" t="str">
        <f t="shared" si="1917"/>
        <v>Verificar números de rosa e aumento d crescimento d kal. KAL continuar crescendo, assim como efz. Ficar de olho em expansão de Atv.</v>
      </c>
      <c r="AG1729" s="14">
        <f t="shared" si="1918"/>
        <v>1</v>
      </c>
      <c r="AH1729" s="14">
        <f t="shared" si="1919"/>
        <v>132</v>
      </c>
      <c r="AI1729" s="14">
        <f t="shared" si="1920"/>
        <v>132</v>
      </c>
      <c r="AJ1729" s="14">
        <f t="shared" si="1921"/>
        <v>132</v>
      </c>
      <c r="AK1729" s="14">
        <f t="shared" si="1922"/>
        <v>132</v>
      </c>
      <c r="AL1729" s="14">
        <f t="shared" si="1923"/>
        <v>132</v>
      </c>
      <c r="AM1729" s="14" t="str">
        <f t="shared" si="1924"/>
        <v>Verificar números de rosa e aumento d crescimento d kal. KAL continuar crescendo, assim como efz. Ficar de olho em expansão de Atv.</v>
      </c>
      <c r="AN1729" s="14" t="str">
        <f t="shared" si="1925"/>
        <v/>
      </c>
      <c r="AO1729" s="14" t="str">
        <f t="shared" si="1926"/>
        <v/>
      </c>
      <c r="AP1729" s="14" t="str">
        <f t="shared" si="1927"/>
        <v/>
      </c>
      <c r="AQ1729" s="14" t="str">
        <f t="shared" si="1928"/>
        <v/>
      </c>
      <c r="AR1729" s="14" t="str">
        <f t="shared" si="1929"/>
        <v/>
      </c>
    </row>
    <row r="1730" spans="1:44" x14ac:dyDescent="0.25">
      <c r="A1730">
        <v>1</v>
      </c>
      <c r="B1730" t="s">
        <v>28</v>
      </c>
      <c r="C1730">
        <v>392101</v>
      </c>
      <c r="D1730" s="40">
        <v>41403.611111111102</v>
      </c>
      <c r="E1730" s="40">
        <v>41404.615277777797</v>
      </c>
      <c r="F1730" s="40">
        <v>41404.5756944444</v>
      </c>
      <c r="G1730" t="s">
        <v>29</v>
      </c>
      <c r="H1730">
        <v>60000012447671</v>
      </c>
      <c r="I1730" t="s">
        <v>1033</v>
      </c>
      <c r="J1730" t="s">
        <v>1034</v>
      </c>
      <c r="K1730" t="s">
        <v>32</v>
      </c>
      <c r="L1730">
        <v>4</v>
      </c>
      <c r="M1730" t="s">
        <v>33</v>
      </c>
      <c r="N1730">
        <v>60000015461254</v>
      </c>
      <c r="O1730">
        <v>60000016462723</v>
      </c>
      <c r="P1730">
        <v>140133000001792</v>
      </c>
      <c r="R1730" t="s">
        <v>34</v>
      </c>
      <c r="S1730" t="s">
        <v>35</v>
      </c>
      <c r="T1730" t="s">
        <v>36</v>
      </c>
      <c r="W1730" t="s">
        <v>37</v>
      </c>
      <c r="AC1730" t="s">
        <v>5196</v>
      </c>
      <c r="AD1730" t="s">
        <v>1448</v>
      </c>
      <c r="AE1730" s="14" t="str">
        <f t="shared" si="1916"/>
        <v>Continuar focando a visita em kaletra em naives, com enfoque na comodidade posologica. Mantive foco em kaletra em pacientes nove e principalmente no resgate de efz.</v>
      </c>
      <c r="AF1730" s="14" t="str">
        <f t="shared" si="1917"/>
        <v>Continuar focando a visita em kaletra em naives, com enfoque na comodidade posologica. Mantive foco em kaletra em pacientes nove e principalmente no resgate de efz.</v>
      </c>
      <c r="AG1730" s="14">
        <f t="shared" si="1918"/>
        <v>1</v>
      </c>
      <c r="AH1730" s="14">
        <f t="shared" si="1919"/>
        <v>165</v>
      </c>
      <c r="AI1730" s="14">
        <f t="shared" si="1920"/>
        <v>165</v>
      </c>
      <c r="AJ1730" s="14">
        <f t="shared" si="1921"/>
        <v>165</v>
      </c>
      <c r="AK1730" s="14">
        <f t="shared" si="1922"/>
        <v>165</v>
      </c>
      <c r="AL1730" s="14">
        <f t="shared" si="1923"/>
        <v>165</v>
      </c>
      <c r="AM1730" s="14" t="str">
        <f t="shared" si="1924"/>
        <v>Continuar focando a visita em kaletra em naives, com enfoque na comodidade posologica. Mantive foco em kaletra em pacientes nove e principalmente no resgate de efz.</v>
      </c>
      <c r="AN1730" s="14" t="str">
        <f t="shared" si="1925"/>
        <v/>
      </c>
      <c r="AO1730" s="14" t="str">
        <f t="shared" si="1926"/>
        <v/>
      </c>
      <c r="AP1730" s="14" t="str">
        <f t="shared" si="1927"/>
        <v/>
      </c>
      <c r="AQ1730" s="14" t="str">
        <f t="shared" si="1928"/>
        <v/>
      </c>
      <c r="AR1730" s="14" t="str">
        <f t="shared" si="1929"/>
        <v/>
      </c>
    </row>
    <row r="1731" spans="1:44" x14ac:dyDescent="0.25">
      <c r="A1731">
        <v>1</v>
      </c>
      <c r="B1731" t="s">
        <v>28</v>
      </c>
      <c r="C1731">
        <v>392101</v>
      </c>
      <c r="D1731" s="40">
        <v>41403.295138888898</v>
      </c>
      <c r="E1731" s="40">
        <v>41403.843055555597</v>
      </c>
      <c r="F1731" s="40">
        <v>41403.806250000001</v>
      </c>
      <c r="G1731" t="s">
        <v>29</v>
      </c>
      <c r="H1731">
        <v>60000012464659</v>
      </c>
      <c r="I1731" t="s">
        <v>1027</v>
      </c>
      <c r="J1731" t="s">
        <v>1028</v>
      </c>
      <c r="K1731" t="s">
        <v>32</v>
      </c>
      <c r="L1731">
        <v>3</v>
      </c>
      <c r="M1731" t="s">
        <v>33</v>
      </c>
      <c r="N1731">
        <v>60000015461254</v>
      </c>
      <c r="O1731">
        <v>60000016462723</v>
      </c>
      <c r="P1731">
        <v>140133000001740</v>
      </c>
      <c r="R1731" t="s">
        <v>34</v>
      </c>
      <c r="S1731" t="s">
        <v>35</v>
      </c>
      <c r="T1731" t="s">
        <v>36</v>
      </c>
      <c r="W1731" t="s">
        <v>37</v>
      </c>
      <c r="AC1731" t="s">
        <v>5197</v>
      </c>
      <c r="AD1731" t="s">
        <v>1448</v>
      </c>
      <c r="AE1731" s="14" t="str">
        <f t="shared" si="1916"/>
        <v>Devo manter o destaque da visita em em kaletra vs efz. Destacandopontos chave, principalmente subida de cd4. Mantive foco da visita em prescrições de kaletra em detrimento de Atv, justamente no resgate de efz.</v>
      </c>
      <c r="AF1731" s="14" t="str">
        <f t="shared" si="1917"/>
        <v>Devo manter o destaque da visita em em kaletra vs efz. Destacandopontos chave, principalmente subida de cd4. Mantive foco da visita em prescrições de kaletra em detrimento de Atv, justamente no resgate de efz.</v>
      </c>
      <c r="AG1731" s="14">
        <f t="shared" si="1918"/>
        <v>1</v>
      </c>
      <c r="AH1731" s="14">
        <f t="shared" si="1919"/>
        <v>210</v>
      </c>
      <c r="AI1731" s="14">
        <f t="shared" si="1920"/>
        <v>210</v>
      </c>
      <c r="AJ1731" s="14">
        <f t="shared" si="1921"/>
        <v>210</v>
      </c>
      <c r="AK1731" s="14">
        <f t="shared" si="1922"/>
        <v>210</v>
      </c>
      <c r="AL1731" s="14">
        <f t="shared" si="1923"/>
        <v>210</v>
      </c>
      <c r="AM1731" s="14" t="str">
        <f t="shared" si="1924"/>
        <v>Devo manter o destaque da visita em em kaletra vs efz. Destacandopontos chave, principalmente subida de cd4. Mantive foco da visita em prescrições de kaletra em detrimento de Atv, justamente no resgate de efz.</v>
      </c>
      <c r="AN1731" s="14" t="str">
        <f t="shared" si="1925"/>
        <v/>
      </c>
      <c r="AO1731" s="14" t="str">
        <f t="shared" si="1926"/>
        <v/>
      </c>
      <c r="AP1731" s="14" t="str">
        <f t="shared" si="1927"/>
        <v/>
      </c>
      <c r="AQ1731" s="14" t="str">
        <f t="shared" si="1928"/>
        <v/>
      </c>
      <c r="AR1731" s="14" t="str">
        <f t="shared" si="1929"/>
        <v/>
      </c>
    </row>
    <row r="1732" spans="1:44" x14ac:dyDescent="0.25">
      <c r="A1732">
        <v>1</v>
      </c>
      <c r="B1732" t="s">
        <v>28</v>
      </c>
      <c r="C1732">
        <v>392101</v>
      </c>
      <c r="D1732" s="40">
        <v>41402.739583333299</v>
      </c>
      <c r="E1732" s="40">
        <v>41403.831944444399</v>
      </c>
      <c r="F1732" s="40">
        <v>41403.795833333301</v>
      </c>
      <c r="G1732" t="s">
        <v>29</v>
      </c>
      <c r="H1732">
        <v>60000012276975</v>
      </c>
      <c r="I1732" t="s">
        <v>1030</v>
      </c>
      <c r="J1732" t="s">
        <v>1031</v>
      </c>
      <c r="K1732" t="s">
        <v>41</v>
      </c>
      <c r="L1732">
        <v>3</v>
      </c>
      <c r="M1732" t="s">
        <v>33</v>
      </c>
      <c r="N1732">
        <v>60000015461254</v>
      </c>
      <c r="O1732">
        <v>60000016462723</v>
      </c>
      <c r="P1732">
        <v>140133000001717</v>
      </c>
      <c r="R1732" t="s">
        <v>34</v>
      </c>
      <c r="S1732" t="s">
        <v>35</v>
      </c>
      <c r="T1732" t="s">
        <v>36</v>
      </c>
      <c r="W1732" t="s">
        <v>37</v>
      </c>
      <c r="AC1732" t="s">
        <v>5198</v>
      </c>
      <c r="AD1732" t="s">
        <v>1448</v>
      </c>
      <c r="AE1732" s="14" t="str">
        <f t="shared" si="1916"/>
        <v>Manter foco em kaletra, principalmente em naives, pois tem muitos pacientes em maracanaú. #obj medico disse estar preconizando kaletra em idade fértil. Mantive o foco da não necessidade de troca de ARVs segundo o consenso e tratar com manejo, pois KAL e o ARV chave de mais fácil manejo nos seus EAs.*</v>
      </c>
      <c r="AF1732" s="14" t="str">
        <f t="shared" si="1917"/>
        <v>Manter foco em kaletra, principalmente em naives, pois tem muitos pacientes em maracanaú. #obj medico disse estar preconizando kaletra em idade fértil. Mantive o foco da não necessidade de troca de ARVs segundo o consenso e tratar com manejo, pois KAL e o ARV chave de mais fácil manejo nos seus EAs.*</v>
      </c>
      <c r="AG1732" s="14">
        <f t="shared" si="1918"/>
        <v>91</v>
      </c>
      <c r="AH1732" s="14">
        <f t="shared" si="1919"/>
        <v>302</v>
      </c>
      <c r="AI1732" s="14">
        <f t="shared" si="1920"/>
        <v>302</v>
      </c>
      <c r="AJ1732" s="14">
        <f t="shared" si="1921"/>
        <v>302</v>
      </c>
      <c r="AK1732" s="14">
        <f t="shared" si="1922"/>
        <v>302</v>
      </c>
      <c r="AL1732" s="14">
        <f t="shared" si="1923"/>
        <v>302</v>
      </c>
      <c r="AM1732" s="14" t="str">
        <f t="shared" si="1924"/>
        <v>#obj medico disse estar preconizando kaletra em idade fértil. Mantive o foco da não necessidade de troca de ARVs segundo o consenso e tratar com manejo, pois KAL e o ARV chave de mais fácil manejo nos seus EAs.*</v>
      </c>
      <c r="AN1732" s="14" t="str">
        <f t="shared" si="1925"/>
        <v/>
      </c>
      <c r="AO1732" s="14" t="str">
        <f t="shared" si="1926"/>
        <v/>
      </c>
      <c r="AP1732" s="14" t="str">
        <f t="shared" si="1927"/>
        <v/>
      </c>
      <c r="AQ1732" s="14" t="str">
        <f t="shared" si="1928"/>
        <v/>
      </c>
      <c r="AR1732" s="14" t="str">
        <f t="shared" si="1929"/>
        <v/>
      </c>
    </row>
    <row r="1733" spans="1:44" x14ac:dyDescent="0.25">
      <c r="A1733">
        <v>1</v>
      </c>
      <c r="B1733" t="s">
        <v>28</v>
      </c>
      <c r="C1733">
        <v>392101</v>
      </c>
      <c r="D1733" s="40">
        <v>41402.652777777803</v>
      </c>
      <c r="E1733" s="40">
        <v>41403.822222222203</v>
      </c>
      <c r="F1733" s="40">
        <v>41403.784722222197</v>
      </c>
      <c r="G1733" t="s">
        <v>29</v>
      </c>
      <c r="H1733">
        <v>60000012430739</v>
      </c>
      <c r="I1733" t="s">
        <v>1045</v>
      </c>
      <c r="J1733" t="s">
        <v>1046</v>
      </c>
      <c r="K1733" t="s">
        <v>32</v>
      </c>
      <c r="L1733">
        <v>3</v>
      </c>
      <c r="M1733" t="s">
        <v>33</v>
      </c>
      <c r="N1733">
        <v>60000015461254</v>
      </c>
      <c r="O1733">
        <v>60000016462723</v>
      </c>
      <c r="P1733">
        <v>140133000001694</v>
      </c>
      <c r="R1733" t="s">
        <v>34</v>
      </c>
      <c r="S1733" t="s">
        <v>35</v>
      </c>
      <c r="T1733" t="s">
        <v>36</v>
      </c>
      <c r="W1733" t="s">
        <v>37</v>
      </c>
      <c r="AC1733" t="s">
        <v>5199</v>
      </c>
      <c r="AD1733" t="s">
        <v>1448</v>
      </c>
      <c r="AE1733" s="14" t="str">
        <f t="shared" si="1916"/>
        <v>Verificar potencial presctitvo com ARVs. Medic esta atendendo na emergência. Mantive foco de benefícios em detrimento de efz.</v>
      </c>
      <c r="AF1733" s="14" t="str">
        <f t="shared" si="1917"/>
        <v>Verificar potencial presctitvo com ARVs. Medic esta atendendo na emergência. Mantive foco de benefícios em detrimento de efz.</v>
      </c>
      <c r="AG1733" s="14">
        <f t="shared" si="1918"/>
        <v>1</v>
      </c>
      <c r="AH1733" s="14">
        <f t="shared" si="1919"/>
        <v>126</v>
      </c>
      <c r="AI1733" s="14">
        <f t="shared" si="1920"/>
        <v>126</v>
      </c>
      <c r="AJ1733" s="14">
        <f t="shared" si="1921"/>
        <v>126</v>
      </c>
      <c r="AK1733" s="14">
        <f t="shared" si="1922"/>
        <v>126</v>
      </c>
      <c r="AL1733" s="14">
        <f t="shared" si="1923"/>
        <v>126</v>
      </c>
      <c r="AM1733" s="14" t="str">
        <f t="shared" si="1924"/>
        <v>Verificar potencial presctitvo com ARVs. Medic esta atendendo na emergência. Mantive foco de benefícios em detrimento de efz.</v>
      </c>
      <c r="AN1733" s="14" t="str">
        <f t="shared" si="1925"/>
        <v/>
      </c>
      <c r="AO1733" s="14" t="str">
        <f t="shared" si="1926"/>
        <v/>
      </c>
      <c r="AP1733" s="14" t="str">
        <f t="shared" si="1927"/>
        <v/>
      </c>
      <c r="AQ1733" s="14" t="str">
        <f t="shared" si="1928"/>
        <v/>
      </c>
      <c r="AR1733" s="14" t="str">
        <f t="shared" si="1929"/>
        <v/>
      </c>
    </row>
    <row r="1734" spans="1:44" x14ac:dyDescent="0.25">
      <c r="A1734">
        <v>1</v>
      </c>
      <c r="B1734" t="s">
        <v>28</v>
      </c>
      <c r="C1734">
        <v>392101</v>
      </c>
      <c r="D1734" s="40">
        <v>41402.389583333301</v>
      </c>
      <c r="E1734" s="40">
        <v>41402.390972222202</v>
      </c>
      <c r="F1734" s="40">
        <v>41402.412499999999</v>
      </c>
      <c r="G1734" t="s">
        <v>29</v>
      </c>
      <c r="H1734">
        <v>60000012248879</v>
      </c>
      <c r="I1734" t="s">
        <v>1056</v>
      </c>
      <c r="J1734" t="s">
        <v>1057</v>
      </c>
      <c r="K1734" t="s">
        <v>41</v>
      </c>
      <c r="L1734">
        <v>3</v>
      </c>
      <c r="M1734" t="s">
        <v>33</v>
      </c>
      <c r="N1734">
        <v>60000015461254</v>
      </c>
      <c r="O1734">
        <v>60000016462723</v>
      </c>
      <c r="P1734">
        <v>140133000001625</v>
      </c>
      <c r="R1734" t="s">
        <v>34</v>
      </c>
      <c r="S1734" t="s">
        <v>35</v>
      </c>
      <c r="T1734" t="s">
        <v>36</v>
      </c>
      <c r="W1734" t="s">
        <v>37</v>
      </c>
      <c r="AC1734" t="s">
        <v>5200</v>
      </c>
      <c r="AD1734" t="s">
        <v>1448</v>
      </c>
      <c r="AE1734" s="14" t="str">
        <f t="shared" si="1916"/>
        <v>Manter destaque da visita em kaletra vs efz no inicio terapia. Mantive foco em KAL vs efz. Medica salientou estar prescrevendo bastante KAL na idade fértil para evitar troca de medicação em caso de gravidez</v>
      </c>
      <c r="AF1734" s="14" t="str">
        <f t="shared" si="1917"/>
        <v>Manter destaque da visita em kaletra vs efz no inicio terapia. Mantive foco em KAL vs efz. Medica salientou estar prescrevendo bastante KAL na idade fértil para evitar troca de medicação em caso de gravidez</v>
      </c>
      <c r="AG1734" s="14">
        <f t="shared" si="1918"/>
        <v>1</v>
      </c>
      <c r="AH1734" s="14">
        <f t="shared" si="1919"/>
        <v>207</v>
      </c>
      <c r="AI1734" s="14">
        <f t="shared" si="1920"/>
        <v>207</v>
      </c>
      <c r="AJ1734" s="14">
        <f t="shared" si="1921"/>
        <v>207</v>
      </c>
      <c r="AK1734" s="14">
        <f t="shared" si="1922"/>
        <v>207</v>
      </c>
      <c r="AL1734" s="14">
        <f t="shared" si="1923"/>
        <v>207</v>
      </c>
      <c r="AM1734" s="14" t="str">
        <f t="shared" si="1924"/>
        <v>Manter destaque da visita em kaletra vs efz no inicio terapia. Mantive foco em KAL vs efz. Medica salientou estar prescrevendo bastante KAL na idade fértil para evitar troca de medicação em caso de gravidez</v>
      </c>
      <c r="AN1734" s="14" t="str">
        <f t="shared" si="1925"/>
        <v/>
      </c>
      <c r="AO1734" s="14" t="str">
        <f t="shared" si="1926"/>
        <v/>
      </c>
      <c r="AP1734" s="14" t="str">
        <f t="shared" si="1927"/>
        <v/>
      </c>
      <c r="AQ1734" s="14" t="str">
        <f t="shared" si="1928"/>
        <v/>
      </c>
      <c r="AR1734" s="14" t="str">
        <f t="shared" si="1929"/>
        <v/>
      </c>
    </row>
    <row r="1735" spans="1:44" x14ac:dyDescent="0.25">
      <c r="A1735">
        <v>1</v>
      </c>
      <c r="B1735" t="s">
        <v>28</v>
      </c>
      <c r="C1735">
        <v>392101</v>
      </c>
      <c r="D1735" s="40">
        <v>41402.329861111102</v>
      </c>
      <c r="E1735" s="40">
        <v>41402.4555555556</v>
      </c>
      <c r="F1735" s="40">
        <v>41403.773611111101</v>
      </c>
      <c r="G1735" t="s">
        <v>29</v>
      </c>
      <c r="H1735">
        <v>60000012271383</v>
      </c>
      <c r="I1735" t="s">
        <v>1048</v>
      </c>
      <c r="J1735" t="s">
        <v>1049</v>
      </c>
      <c r="K1735" t="s">
        <v>41</v>
      </c>
      <c r="L1735">
        <v>3</v>
      </c>
      <c r="M1735" t="s">
        <v>33</v>
      </c>
      <c r="N1735">
        <v>60000015461254</v>
      </c>
      <c r="O1735">
        <v>60000016462723</v>
      </c>
      <c r="P1735">
        <v>140133000001671</v>
      </c>
      <c r="R1735" t="s">
        <v>34</v>
      </c>
      <c r="S1735" t="s">
        <v>35</v>
      </c>
      <c r="T1735" t="s">
        <v>36</v>
      </c>
      <c r="W1735" t="s">
        <v>37</v>
      </c>
      <c r="AC1735" t="s">
        <v>5201</v>
      </c>
      <c r="AD1735" t="s">
        <v>1448</v>
      </c>
      <c r="AE1735" s="14" t="str">
        <f t="shared" si="1916"/>
        <v>Continuar com o enfoque em segurança de KAL no consenso mundial, como benéficos para o medico em sua precricao. Destaquei segurança de kaletra em detrimento dos demais IPs e subida rápida de cd4. Foquei visita em resgate de pacientes de efz com KAL.</v>
      </c>
      <c r="AF1735" s="14" t="str">
        <f t="shared" si="1917"/>
        <v>Continuar com o enfoque em segurança de KAL no consenso mundial, como benéficos para o medico em sua precricao. Destaquei segurança de kaletra em detrimento dos demais IPs e subida rápida de cd4. Foquei visita em resgate de pacientes de efz com KAL.</v>
      </c>
      <c r="AG1735" s="14">
        <f t="shared" si="1918"/>
        <v>1</v>
      </c>
      <c r="AH1735" s="14">
        <f t="shared" si="1919"/>
        <v>250</v>
      </c>
      <c r="AI1735" s="14">
        <f t="shared" si="1920"/>
        <v>250</v>
      </c>
      <c r="AJ1735" s="14">
        <f t="shared" si="1921"/>
        <v>250</v>
      </c>
      <c r="AK1735" s="14">
        <f t="shared" si="1922"/>
        <v>250</v>
      </c>
      <c r="AL1735" s="14">
        <f t="shared" si="1923"/>
        <v>250</v>
      </c>
      <c r="AM1735" s="14" t="str">
        <f t="shared" si="1924"/>
        <v>Continuar com o enfoque em segurança de KAL no consenso mundial, como benéficos para o medico em sua precricao. Destaquei segurança de kaletra em detrimento dos demais IPs e subida rápida de cd4. Foquei visita em resgate de pacientes de efz com KAL.</v>
      </c>
      <c r="AN1735" s="14" t="str">
        <f t="shared" si="1925"/>
        <v/>
      </c>
      <c r="AO1735" s="14" t="str">
        <f t="shared" si="1926"/>
        <v/>
      </c>
      <c r="AP1735" s="14" t="str">
        <f t="shared" si="1927"/>
        <v/>
      </c>
      <c r="AQ1735" s="14" t="str">
        <f t="shared" si="1928"/>
        <v/>
      </c>
      <c r="AR1735" s="14" t="str">
        <f t="shared" si="1929"/>
        <v/>
      </c>
    </row>
    <row r="1736" spans="1:44" x14ac:dyDescent="0.25">
      <c r="A1736">
        <v>1</v>
      </c>
      <c r="B1736" t="s">
        <v>28</v>
      </c>
      <c r="C1736">
        <v>392101</v>
      </c>
      <c r="D1736" s="40">
        <v>41401.725694444402</v>
      </c>
      <c r="E1736" s="40">
        <v>41402.393750000003</v>
      </c>
      <c r="F1736" s="40">
        <v>41402.412499999999</v>
      </c>
      <c r="G1736" t="s">
        <v>29</v>
      </c>
      <c r="H1736">
        <v>60000012334855</v>
      </c>
      <c r="I1736" t="s">
        <v>1021</v>
      </c>
      <c r="J1736" t="s">
        <v>1022</v>
      </c>
      <c r="K1736" t="s">
        <v>32</v>
      </c>
      <c r="L1736">
        <v>3</v>
      </c>
      <c r="M1736" t="s">
        <v>33</v>
      </c>
      <c r="N1736">
        <v>60000015461254</v>
      </c>
      <c r="O1736">
        <v>60000016462723</v>
      </c>
      <c r="P1736">
        <v>140133000001648</v>
      </c>
      <c r="R1736" t="s">
        <v>34</v>
      </c>
      <c r="S1736" t="s">
        <v>35</v>
      </c>
      <c r="T1736" t="s">
        <v>36</v>
      </c>
      <c r="W1736" t="s">
        <v>37</v>
      </c>
      <c r="AC1736" t="s">
        <v>5202</v>
      </c>
      <c r="AD1736" t="s">
        <v>1448</v>
      </c>
      <c r="AE1736" s="14" t="str">
        <f t="shared" si="1916"/>
        <v>Continuar destaque da visita para kaletra vs. Efz, principalmente no inicio de tratamento. Mantive foco em naives. Destaquei também a possibilidade de resgate de efz com kaletra, principalmente devido a. Alta de cd4 com KAL.</v>
      </c>
      <c r="AF1736" s="14" t="str">
        <f t="shared" si="1917"/>
        <v>Continuar destaque da visita para kaletra vs. Efz, principalmente no inicio de tratamento. Mantive foco em naives. Destaquei também a possibilidade de resgate de efz com kaletra, principalmente devido a. Alta de cd4 com KAL.</v>
      </c>
      <c r="AG1736" s="14">
        <f t="shared" si="1918"/>
        <v>1</v>
      </c>
      <c r="AH1736" s="14">
        <f t="shared" si="1919"/>
        <v>225</v>
      </c>
      <c r="AI1736" s="14">
        <f t="shared" si="1920"/>
        <v>225</v>
      </c>
      <c r="AJ1736" s="14">
        <f t="shared" si="1921"/>
        <v>225</v>
      </c>
      <c r="AK1736" s="14">
        <f t="shared" si="1922"/>
        <v>225</v>
      </c>
      <c r="AL1736" s="14">
        <f t="shared" si="1923"/>
        <v>225</v>
      </c>
      <c r="AM1736" s="14" t="str">
        <f t="shared" si="1924"/>
        <v>Continuar destaque da visita para kaletra vs. Efz, principalmente no inicio de tratamento. Mantive foco em naives. Destaquei também a possibilidade de resgate de efz com kaletra, principalmente devido a. Alta de cd4 com KAL.</v>
      </c>
      <c r="AN1736" s="14" t="str">
        <f t="shared" si="1925"/>
        <v/>
      </c>
      <c r="AO1736" s="14" t="str">
        <f t="shared" si="1926"/>
        <v/>
      </c>
      <c r="AP1736" s="14" t="str">
        <f t="shared" si="1927"/>
        <v/>
      </c>
      <c r="AQ1736" s="14" t="str">
        <f t="shared" si="1928"/>
        <v/>
      </c>
      <c r="AR1736" s="14" t="str">
        <f t="shared" si="1929"/>
        <v/>
      </c>
    </row>
    <row r="1737" spans="1:44" x14ac:dyDescent="0.25">
      <c r="A1737">
        <v>1</v>
      </c>
      <c r="B1737" t="s">
        <v>28</v>
      </c>
      <c r="C1737">
        <v>392101</v>
      </c>
      <c r="D1737" s="40">
        <v>41401.593055555597</v>
      </c>
      <c r="E1737" s="40">
        <v>41401.596527777801</v>
      </c>
      <c r="F1737" s="40">
        <v>41401.560416666704</v>
      </c>
      <c r="G1737" t="s">
        <v>29</v>
      </c>
      <c r="H1737">
        <v>60000012377219</v>
      </c>
      <c r="I1737" t="s">
        <v>1062</v>
      </c>
      <c r="J1737" t="s">
        <v>1063</v>
      </c>
      <c r="K1737" t="s">
        <v>32</v>
      </c>
      <c r="L1737">
        <v>4</v>
      </c>
      <c r="M1737" t="s">
        <v>33</v>
      </c>
      <c r="N1737">
        <v>60000015461254</v>
      </c>
      <c r="O1737">
        <v>60000016462723</v>
      </c>
      <c r="P1737">
        <v>140133000001579</v>
      </c>
      <c r="R1737" t="s">
        <v>34</v>
      </c>
      <c r="S1737" t="s">
        <v>35</v>
      </c>
      <c r="T1737" t="s">
        <v>36</v>
      </c>
      <c r="W1737" t="s">
        <v>37</v>
      </c>
      <c r="AC1737" t="s">
        <v>5203</v>
      </c>
      <c r="AD1737" t="s">
        <v>1448</v>
      </c>
      <c r="AE1737" s="14" t="str">
        <f t="shared" si="1916"/>
        <v>Manter foco em KAL em mulheres. #obj Dra disse que deixa os pacientes com o mesmo ARV e procura só trocar em casos extremos. Salientei que este é o procedimento recomendado por todos os consensos mundiais e que, para evitar qqr surpresa na gestação, a recomendação do dhhs é tratar idade fértil com medicação apropriada, sugeri KAL.*</v>
      </c>
      <c r="AF1737" s="14" t="str">
        <f t="shared" si="1917"/>
        <v>Manter foco em KAL em mulheres. #obj Dra disse que deixa os pacientes com o mesmo ARV e procura só trocar em casos extremos. Salientei que este é o procedimento recomendado por todos os consensos mundiais e que, para evitar qqr surpresa na gestação, a recomendação do dhhs é tratar idade fértil com medicação apropriada, sugeri KAL.*</v>
      </c>
      <c r="AG1737" s="14">
        <f t="shared" si="1918"/>
        <v>33</v>
      </c>
      <c r="AH1737" s="14">
        <f t="shared" si="1919"/>
        <v>334</v>
      </c>
      <c r="AI1737" s="14">
        <f t="shared" si="1920"/>
        <v>334</v>
      </c>
      <c r="AJ1737" s="14">
        <f t="shared" si="1921"/>
        <v>334</v>
      </c>
      <c r="AK1737" s="14">
        <f t="shared" si="1922"/>
        <v>334</v>
      </c>
      <c r="AL1737" s="14">
        <f t="shared" si="1923"/>
        <v>334</v>
      </c>
      <c r="AM1737" s="14" t="str">
        <f t="shared" si="1924"/>
        <v>#obj Dra disse que deixa os pacientes com o mesmo ARV e procura só trocar em casos extremos. Salientei que este é o procedimento recomendado por todos os consensos mundiais e que, para evitar qqr surpresa na gestação, a recomendação do dhhs é tratar idade fértil com medicação apropriada, sugeri KAL.*</v>
      </c>
      <c r="AN1737" s="14" t="str">
        <f t="shared" si="1925"/>
        <v/>
      </c>
      <c r="AO1737" s="14" t="str">
        <f t="shared" si="1926"/>
        <v/>
      </c>
      <c r="AP1737" s="14" t="str">
        <f t="shared" si="1927"/>
        <v/>
      </c>
      <c r="AQ1737" s="14" t="str">
        <f t="shared" si="1928"/>
        <v/>
      </c>
      <c r="AR1737" s="14" t="str">
        <f t="shared" si="1929"/>
        <v/>
      </c>
    </row>
    <row r="1738" spans="1:44" x14ac:dyDescent="0.25">
      <c r="A1738">
        <v>1</v>
      </c>
      <c r="B1738" t="s">
        <v>28</v>
      </c>
      <c r="C1738">
        <v>392101</v>
      </c>
      <c r="D1738" s="40">
        <v>41401.555555555598</v>
      </c>
      <c r="E1738" s="40">
        <v>41401.601388888899</v>
      </c>
      <c r="F1738" s="40">
        <v>41402.346527777801</v>
      </c>
      <c r="G1738" t="s">
        <v>29</v>
      </c>
      <c r="H1738">
        <v>60000012545107</v>
      </c>
      <c r="I1738" t="s">
        <v>1042</v>
      </c>
      <c r="J1738" t="s">
        <v>1043</v>
      </c>
      <c r="K1738" t="s">
        <v>32</v>
      </c>
      <c r="L1738">
        <v>4</v>
      </c>
      <c r="M1738" t="s">
        <v>33</v>
      </c>
      <c r="N1738">
        <v>60000015461254</v>
      </c>
      <c r="O1738">
        <v>60000016462723</v>
      </c>
      <c r="P1738">
        <v>140133000001602</v>
      </c>
      <c r="R1738" t="s">
        <v>34</v>
      </c>
      <c r="S1738" t="s">
        <v>35</v>
      </c>
      <c r="T1738" t="s">
        <v>36</v>
      </c>
      <c r="W1738" t="s">
        <v>37</v>
      </c>
      <c r="AC1738" t="s">
        <v>5204</v>
      </c>
      <c r="AD1738" t="s">
        <v>1448</v>
      </c>
      <c r="AE1738" s="14" t="str">
        <f t="shared" ref="AE1738:AE1801" si="1930">SUBSTITUTE(AC1738,"# ","#")</f>
        <v>Manter foco da visita em kaletra domo melor ip, destacando desvantagens de rtv. Destaquei dificuldade de administração correta de rtv, principalmente a refrigeração. Exaltei KAL em detrimento de efz, destacando EAs manejáveis de KAL.</v>
      </c>
      <c r="AF1738" s="14" t="str">
        <f t="shared" ref="AF1738:AF1801" si="1931">SUBSTITUTE(AE1738,"@ ","@")</f>
        <v>Manter foco da visita em kaletra domo melor ip, destacando desvantagens de rtv. Destaquei dificuldade de administração correta de rtv, principalmente a refrigeração. Exaltei KAL em detrimento de efz, destacando EAs manejáveis de KAL.</v>
      </c>
      <c r="AG1738" s="14">
        <f t="shared" ref="AG1738:AG1801" si="1932">IFERROR(FIND("#",AF1738),1)</f>
        <v>1</v>
      </c>
      <c r="AH1738" s="14">
        <f t="shared" ref="AH1738:AH1801" si="1933">IFERROR(FIND("#",$AF1738,AG1738+1),LEN($AF1738)+1)</f>
        <v>234</v>
      </c>
      <c r="AI1738" s="14">
        <f t="shared" ref="AI1738:AI1801" si="1934">IFERROR(FIND("#",$AF1738,AH1738+1),LEN($AF1738)+1)</f>
        <v>234</v>
      </c>
      <c r="AJ1738" s="14">
        <f t="shared" ref="AJ1738:AJ1801" si="1935">IFERROR(FIND("#",$AF1738,AI1738+1),LEN($AF1738)+1)</f>
        <v>234</v>
      </c>
      <c r="AK1738" s="14">
        <f t="shared" ref="AK1738:AK1801" si="1936">IFERROR(FIND("#",$AF1738,AJ1738+1),LEN($AF1738)+1)</f>
        <v>234</v>
      </c>
      <c r="AL1738" s="14">
        <f t="shared" ref="AL1738:AL1801" si="1937">IFERROR(FIND("#",$AF1738,AK1738+1),LEN($AF1738)+1)</f>
        <v>234</v>
      </c>
      <c r="AM1738" s="14" t="str">
        <f t="shared" ref="AM1738:AM1801" si="1938">MID($AF1738,AG1738,IF(AG1738=1,AH1738,(AH1738-AG1738)))</f>
        <v>Manter foco da visita em kaletra domo melor ip, destacando desvantagens de rtv. Destaquei dificuldade de administração correta de rtv, principalmente a refrigeração. Exaltei KAL em detrimento de efz, destacando EAs manejáveis de KAL.</v>
      </c>
      <c r="AN1738" s="14" t="str">
        <f t="shared" ref="AN1738:AN1801" si="1939">IF(AH1738=AI1738,"",MID($AF1738,AH1738,AI1738-AH1738))</f>
        <v/>
      </c>
      <c r="AO1738" s="14" t="str">
        <f t="shared" ref="AO1738:AO1801" si="1940">IF(AI1738=AJ1738,"",MID($AF1738,AI1738,AJ1738-AI1738))</f>
        <v/>
      </c>
      <c r="AP1738" s="14" t="str">
        <f t="shared" ref="AP1738:AP1801" si="1941">IF(AJ1738=AK1738,"",MID($AF1738,AJ1738,AK1738-AJ1738))</f>
        <v/>
      </c>
      <c r="AQ1738" s="14" t="str">
        <f t="shared" ref="AQ1738:AQ1801" si="1942">IF(AK1738=AL1738,"",MID($AF1738,AK1738,AL1738-AK1738))</f>
        <v/>
      </c>
      <c r="AR1738" s="14" t="str">
        <f t="shared" ref="AR1738:AR1801" si="1943">IF(AL1738=AK1738,"",MID($AF1738,AL1738,LEN(AF1738)-AL1738))</f>
        <v/>
      </c>
    </row>
    <row r="1739" spans="1:44" x14ac:dyDescent="0.25">
      <c r="A1739">
        <v>1</v>
      </c>
      <c r="B1739" t="s">
        <v>28</v>
      </c>
      <c r="C1739">
        <v>392101</v>
      </c>
      <c r="D1739" s="40">
        <v>41401.451388888898</v>
      </c>
      <c r="E1739" s="40">
        <v>41401.452777777798</v>
      </c>
      <c r="F1739" s="40">
        <v>41401.550000000003</v>
      </c>
      <c r="G1739" t="s">
        <v>29</v>
      </c>
      <c r="H1739">
        <v>60000012486519</v>
      </c>
      <c r="I1739" t="s">
        <v>1059</v>
      </c>
      <c r="J1739" t="s">
        <v>1060</v>
      </c>
      <c r="K1739" t="s">
        <v>32</v>
      </c>
      <c r="L1739">
        <v>4</v>
      </c>
      <c r="M1739" t="s">
        <v>33</v>
      </c>
      <c r="N1739">
        <v>60000015461254</v>
      </c>
      <c r="O1739">
        <v>60000016462723</v>
      </c>
      <c r="P1739">
        <v>140133000001556</v>
      </c>
      <c r="R1739" t="s">
        <v>34</v>
      </c>
      <c r="S1739" t="s">
        <v>35</v>
      </c>
      <c r="T1739" t="s">
        <v>36</v>
      </c>
      <c r="W1739" t="s">
        <v>37</v>
      </c>
      <c r="AC1739" t="s">
        <v>5205</v>
      </c>
      <c r="AD1739" t="s">
        <v>1448</v>
      </c>
      <c r="AE1739" s="14" t="str">
        <f t="shared" si="1930"/>
        <v>Continuar exaltando nome de KAL em detrimento de Atv quanto a segurança mundialmente reconhecida. Mantive destaque em kaletra vs Atv, principalmente quanto a segurança pre estabelecida no consenso. Enfatizaei prescrições em naives, com foco em cientes em inici de terapia cm efz.</v>
      </c>
      <c r="AF1739" s="14" t="str">
        <f t="shared" si="1931"/>
        <v>Continuar exaltando nome de KAL em detrimento de Atv quanto a segurança mundialmente reconhecida. Mantive destaque em kaletra vs Atv, principalmente quanto a segurança pre estabelecida no consenso. Enfatizaei prescrições em naives, com foco em cientes em inici de terapia cm efz.</v>
      </c>
      <c r="AG1739" s="14">
        <f t="shared" si="1932"/>
        <v>1</v>
      </c>
      <c r="AH1739" s="14">
        <f t="shared" si="1933"/>
        <v>280</v>
      </c>
      <c r="AI1739" s="14">
        <f t="shared" si="1934"/>
        <v>280</v>
      </c>
      <c r="AJ1739" s="14">
        <f t="shared" si="1935"/>
        <v>280</v>
      </c>
      <c r="AK1739" s="14">
        <f t="shared" si="1936"/>
        <v>280</v>
      </c>
      <c r="AL1739" s="14">
        <f t="shared" si="1937"/>
        <v>280</v>
      </c>
      <c r="AM1739" s="14" t="str">
        <f t="shared" si="1938"/>
        <v>Continuar exaltando nome de KAL em detrimento de Atv quanto a segurança mundialmente reconhecida. Mantive destaque em kaletra vs Atv, principalmente quanto a segurança pre estabelecida no consenso. Enfatizaei prescrições em naives, com foco em cientes em inici de terapia cm efz.</v>
      </c>
      <c r="AN1739" s="14" t="str">
        <f t="shared" si="1939"/>
        <v/>
      </c>
      <c r="AO1739" s="14" t="str">
        <f t="shared" si="1940"/>
        <v/>
      </c>
      <c r="AP1739" s="14" t="str">
        <f t="shared" si="1941"/>
        <v/>
      </c>
      <c r="AQ1739" s="14" t="str">
        <f t="shared" si="1942"/>
        <v/>
      </c>
      <c r="AR1739" s="14" t="str">
        <f t="shared" si="1943"/>
        <v/>
      </c>
    </row>
    <row r="1740" spans="1:44" x14ac:dyDescent="0.25">
      <c r="A1740">
        <v>1</v>
      </c>
      <c r="B1740" t="s">
        <v>28</v>
      </c>
      <c r="C1740">
        <v>392101</v>
      </c>
      <c r="D1740" s="40">
        <v>41401.4375</v>
      </c>
      <c r="E1740" s="40">
        <v>41401.445138888899</v>
      </c>
      <c r="F1740" s="40">
        <v>41401.404861111099</v>
      </c>
      <c r="G1740" t="s">
        <v>29</v>
      </c>
      <c r="H1740">
        <v>60000012585023</v>
      </c>
      <c r="I1740" t="s">
        <v>1006</v>
      </c>
      <c r="J1740" t="s">
        <v>1007</v>
      </c>
      <c r="K1740" t="s">
        <v>41</v>
      </c>
      <c r="L1740">
        <v>3</v>
      </c>
      <c r="M1740" t="s">
        <v>33</v>
      </c>
      <c r="N1740">
        <v>60000015461254</v>
      </c>
      <c r="O1740">
        <v>60000016462723</v>
      </c>
      <c r="P1740">
        <v>140133000001533</v>
      </c>
      <c r="R1740" t="s">
        <v>34</v>
      </c>
      <c r="S1740" t="s">
        <v>35</v>
      </c>
      <c r="T1740" t="s">
        <v>36</v>
      </c>
      <c r="W1740" t="s">
        <v>37</v>
      </c>
      <c r="AC1740" t="s">
        <v>5206</v>
      </c>
      <c r="AD1740" t="s">
        <v>1448</v>
      </c>
      <c r="AE1740" s="14" t="str">
        <f t="shared" si="1930"/>
        <v>Continuar efocando visita nas prescrições em resgate de efz. Foco na vista qnt a efz....principalmente a questão de insegurança em idade fértil visto naoplanejamentomdoas mulheres.#obj medica salientou que segue o consenso, isto é, não troca ARVs, mesmo em gestantes. Salientei a atualização do duas quanto a,priorizar ARVs usados em mulheres que desejam engravidar...visto que a maioria das gestants não são planejadas, melhor iniciar com KAL, o que gera uma maior segurança para o feto e ara a mãe. Dra concordou, dizendo que fazia muito sentido e que mantém a palavra do consenso.*</v>
      </c>
      <c r="AF1740" s="14" t="str">
        <f t="shared" si="1931"/>
        <v>Continuar efocando visita nas prescrições em resgate de efz. Foco na vista qnt a efz....principalmente a questão de insegurança em idade fértil visto naoplanejamentomdoas mulheres.#obj medica salientou que segue o consenso, isto é, não troca ARVs, mesmo em gestantes. Salientei a atualização do duas quanto a,priorizar ARVs usados em mulheres que desejam engravidar...visto que a maioria das gestants não são planejadas, melhor iniciar com KAL, o que gera uma maior segurança para o feto e ara a mãe. Dra concordou, dizendo que fazia muito sentido e que mantém a palavra do consenso.*</v>
      </c>
      <c r="AG1740" s="14">
        <f t="shared" si="1932"/>
        <v>181</v>
      </c>
      <c r="AH1740" s="14">
        <f t="shared" si="1933"/>
        <v>585</v>
      </c>
      <c r="AI1740" s="14">
        <f t="shared" si="1934"/>
        <v>585</v>
      </c>
      <c r="AJ1740" s="14">
        <f t="shared" si="1935"/>
        <v>585</v>
      </c>
      <c r="AK1740" s="14">
        <f t="shared" si="1936"/>
        <v>585</v>
      </c>
      <c r="AL1740" s="14">
        <f t="shared" si="1937"/>
        <v>585</v>
      </c>
      <c r="AM1740" s="14" t="str">
        <f t="shared" si="1938"/>
        <v>#obj medica salientou que segue o consenso, isto é, não troca ARVs, mesmo em gestantes. Salientei a atualização do duas quanto a,priorizar ARVs usados em mulheres que desejam engravidar...visto que a maioria das gestants não são planejadas, melhor iniciar com KAL, o que gera uma maior segurança para o feto e ara a mãe. Dra concordou, dizendo que fazia muito sentido e que mantém a palavra do consenso.*</v>
      </c>
      <c r="AN1740" s="14" t="str">
        <f t="shared" si="1939"/>
        <v/>
      </c>
      <c r="AO1740" s="14" t="str">
        <f t="shared" si="1940"/>
        <v/>
      </c>
      <c r="AP1740" s="14" t="str">
        <f t="shared" si="1941"/>
        <v/>
      </c>
      <c r="AQ1740" s="14" t="str">
        <f t="shared" si="1942"/>
        <v/>
      </c>
      <c r="AR1740" s="14" t="str">
        <f t="shared" si="1943"/>
        <v/>
      </c>
    </row>
    <row r="1741" spans="1:44" x14ac:dyDescent="0.25">
      <c r="A1741">
        <v>1</v>
      </c>
      <c r="B1741" t="s">
        <v>28</v>
      </c>
      <c r="C1741">
        <v>392101</v>
      </c>
      <c r="D1741" s="40">
        <v>41401.398611111101</v>
      </c>
      <c r="E1741" s="40">
        <v>41401.400694444397</v>
      </c>
      <c r="F1741" s="40">
        <v>41401.393750000003</v>
      </c>
      <c r="G1741" t="s">
        <v>29</v>
      </c>
      <c r="H1741">
        <v>60000012324035</v>
      </c>
      <c r="I1741" t="s">
        <v>1015</v>
      </c>
      <c r="J1741" t="s">
        <v>1016</v>
      </c>
      <c r="K1741" t="s">
        <v>41</v>
      </c>
      <c r="L1741">
        <v>3</v>
      </c>
      <c r="M1741" t="s">
        <v>33</v>
      </c>
      <c r="N1741">
        <v>60000015461254</v>
      </c>
      <c r="O1741">
        <v>60000016462723</v>
      </c>
      <c r="P1741">
        <v>140133000001519</v>
      </c>
      <c r="R1741" t="s">
        <v>34</v>
      </c>
      <c r="S1741" t="s">
        <v>35</v>
      </c>
      <c r="T1741" t="s">
        <v>36</v>
      </c>
      <c r="W1741" t="s">
        <v>37</v>
      </c>
      <c r="AC1741" t="s">
        <v>5207</v>
      </c>
      <c r="AD1741" t="s">
        <v>1448</v>
      </c>
      <c r="AE1741" s="14" t="str">
        <f t="shared" si="1930"/>
        <v>Continuar destaque de kaletra no resgate. Mantive foco em kaletra no resgate de terapia. Dra afirmou estar preconizando KAL tb em naives, pois esta se sentido muito segura com o incremento rápido de cd4.</v>
      </c>
      <c r="AF1741" s="14" t="str">
        <f t="shared" si="1931"/>
        <v>Continuar destaque de kaletra no resgate. Mantive foco em kaletra no resgate de terapia. Dra afirmou estar preconizando KAL tb em naives, pois esta se sentido muito segura com o incremento rápido de cd4.</v>
      </c>
      <c r="AG1741" s="14">
        <f t="shared" si="1932"/>
        <v>1</v>
      </c>
      <c r="AH1741" s="14">
        <f t="shared" si="1933"/>
        <v>204</v>
      </c>
      <c r="AI1741" s="14">
        <f t="shared" si="1934"/>
        <v>204</v>
      </c>
      <c r="AJ1741" s="14">
        <f t="shared" si="1935"/>
        <v>204</v>
      </c>
      <c r="AK1741" s="14">
        <f t="shared" si="1936"/>
        <v>204</v>
      </c>
      <c r="AL1741" s="14">
        <f t="shared" si="1937"/>
        <v>204</v>
      </c>
      <c r="AM1741" s="14" t="str">
        <f t="shared" si="1938"/>
        <v>Continuar destaque de kaletra no resgate. Mantive foco em kaletra no resgate de terapia. Dra afirmou estar preconizando KAL tb em naives, pois esta se sentido muito segura com o incremento rápido de cd4.</v>
      </c>
      <c r="AN1741" s="14" t="str">
        <f t="shared" si="1939"/>
        <v/>
      </c>
      <c r="AO1741" s="14" t="str">
        <f t="shared" si="1940"/>
        <v/>
      </c>
      <c r="AP1741" s="14" t="str">
        <f t="shared" si="1941"/>
        <v/>
      </c>
      <c r="AQ1741" s="14" t="str">
        <f t="shared" si="1942"/>
        <v/>
      </c>
      <c r="AR1741" s="14" t="str">
        <f t="shared" si="1943"/>
        <v/>
      </c>
    </row>
    <row r="1742" spans="1:44" x14ac:dyDescent="0.25">
      <c r="A1742">
        <v>1</v>
      </c>
      <c r="B1742" t="s">
        <v>28</v>
      </c>
      <c r="C1742">
        <v>392101</v>
      </c>
      <c r="D1742" s="40">
        <v>41401.315972222197</v>
      </c>
      <c r="E1742" s="40">
        <v>41401.436805555597</v>
      </c>
      <c r="F1742" s="40">
        <v>41401.404861111099</v>
      </c>
      <c r="G1742" t="s">
        <v>29</v>
      </c>
      <c r="H1742">
        <v>60000012328587</v>
      </c>
      <c r="I1742" t="s">
        <v>1012</v>
      </c>
      <c r="J1742" t="s">
        <v>1013</v>
      </c>
      <c r="K1742" t="s">
        <v>32</v>
      </c>
      <c r="L1742">
        <v>3</v>
      </c>
      <c r="M1742" t="s">
        <v>33</v>
      </c>
      <c r="N1742">
        <v>60000015461254</v>
      </c>
      <c r="O1742">
        <v>60000016462723</v>
      </c>
      <c r="P1742">
        <v>140133000001526</v>
      </c>
      <c r="R1742" t="s">
        <v>34</v>
      </c>
      <c r="S1742" t="s">
        <v>35</v>
      </c>
      <c r="T1742" t="s">
        <v>36</v>
      </c>
      <c r="W1742" t="s">
        <v>37</v>
      </c>
      <c r="AC1742" t="s">
        <v>5208</v>
      </c>
      <c r="AD1742" t="s">
        <v>1448</v>
      </c>
      <c r="AE1742" s="14" t="str">
        <f t="shared" si="1930"/>
        <v>Manter destaque em KAL no resgate e em naives com msg chave. Mantive foco em KAL com msgs chave e destaque para escolhamposologica em naives e no resgate.</v>
      </c>
      <c r="AF1742" s="14" t="str">
        <f t="shared" si="1931"/>
        <v>Manter destaque em KAL no resgate e em naives com msg chave. Mantive foco em KAL com msgs chave e destaque para escolhamposologica em naives e no resgate.</v>
      </c>
      <c r="AG1742" s="14">
        <f t="shared" si="1932"/>
        <v>1</v>
      </c>
      <c r="AH1742" s="14">
        <f t="shared" si="1933"/>
        <v>155</v>
      </c>
      <c r="AI1742" s="14">
        <f t="shared" si="1934"/>
        <v>155</v>
      </c>
      <c r="AJ1742" s="14">
        <f t="shared" si="1935"/>
        <v>155</v>
      </c>
      <c r="AK1742" s="14">
        <f t="shared" si="1936"/>
        <v>155</v>
      </c>
      <c r="AL1742" s="14">
        <f t="shared" si="1937"/>
        <v>155</v>
      </c>
      <c r="AM1742" s="14" t="str">
        <f t="shared" si="1938"/>
        <v>Manter destaque em KAL no resgate e em naives com msg chave. Mantive foco em KAL com msgs chave e destaque para escolhamposologica em naives e no resgate.</v>
      </c>
      <c r="AN1742" s="14" t="str">
        <f t="shared" si="1939"/>
        <v/>
      </c>
      <c r="AO1742" s="14" t="str">
        <f t="shared" si="1940"/>
        <v/>
      </c>
      <c r="AP1742" s="14" t="str">
        <f t="shared" si="1941"/>
        <v/>
      </c>
      <c r="AQ1742" s="14" t="str">
        <f t="shared" si="1942"/>
        <v/>
      </c>
      <c r="AR1742" s="14" t="str">
        <f t="shared" si="1943"/>
        <v/>
      </c>
    </row>
    <row r="1743" spans="1:44" x14ac:dyDescent="0.25">
      <c r="A1743">
        <v>1</v>
      </c>
      <c r="B1743" t="s">
        <v>28</v>
      </c>
      <c r="C1743">
        <v>392101</v>
      </c>
      <c r="D1743" s="40">
        <v>41400.684027777803</v>
      </c>
      <c r="E1743" s="40">
        <v>41400.688888888901</v>
      </c>
      <c r="F1743" s="40">
        <v>41400.647916666698</v>
      </c>
      <c r="G1743" t="s">
        <v>29</v>
      </c>
      <c r="H1743">
        <v>60000012303455</v>
      </c>
      <c r="I1743" t="s">
        <v>1079</v>
      </c>
      <c r="J1743" t="s">
        <v>1080</v>
      </c>
      <c r="K1743" t="s">
        <v>32</v>
      </c>
      <c r="L1743">
        <v>4</v>
      </c>
      <c r="M1743" t="s">
        <v>33</v>
      </c>
      <c r="N1743">
        <v>60000015461254</v>
      </c>
      <c r="O1743">
        <v>60000016462723</v>
      </c>
      <c r="P1743">
        <v>140133000001427</v>
      </c>
      <c r="R1743" t="s">
        <v>34</v>
      </c>
      <c r="S1743" t="s">
        <v>35</v>
      </c>
      <c r="T1743" t="s">
        <v>36</v>
      </c>
      <c r="W1743" t="s">
        <v>37</v>
      </c>
      <c r="AC1743" t="s">
        <v>5209</v>
      </c>
      <c r="AD1743" t="s">
        <v>1448</v>
      </c>
      <c r="AE1743" s="14" t="str">
        <f t="shared" si="1930"/>
        <v>Manter destaque de kaletra como opcao na idade fértil a exemplo do dhhs. Medico disse que existe uma grande tendência em o brasileiro adotar a postura do dons qnt a tratamento em idad fértil com medicação própria para gestantes. Mantive destaque da visita em kaletra como muito seguro nesse perfil de paciente.</v>
      </c>
      <c r="AF1743" s="14" t="str">
        <f t="shared" si="1931"/>
        <v>Manter destaque de kaletra como opcao na idade fértil a exemplo do dhhs. Medico disse que existe uma grande tendência em o brasileiro adotar a postura do dons qnt a tratamento em idad fértil com medicação própria para gestantes. Mantive destaque da visita em kaletra como muito seguro nesse perfil de paciente.</v>
      </c>
      <c r="AG1743" s="14">
        <f t="shared" si="1932"/>
        <v>1</v>
      </c>
      <c r="AH1743" s="14">
        <f t="shared" si="1933"/>
        <v>311</v>
      </c>
      <c r="AI1743" s="14">
        <f t="shared" si="1934"/>
        <v>311</v>
      </c>
      <c r="AJ1743" s="14">
        <f t="shared" si="1935"/>
        <v>311</v>
      </c>
      <c r="AK1743" s="14">
        <f t="shared" si="1936"/>
        <v>311</v>
      </c>
      <c r="AL1743" s="14">
        <f t="shared" si="1937"/>
        <v>311</v>
      </c>
      <c r="AM1743" s="14" t="str">
        <f t="shared" si="1938"/>
        <v>Manter destaque de kaletra como opcao na idade fértil a exemplo do dhhs. Medico disse que existe uma grande tendência em o brasileiro adotar a postura do dons qnt a tratamento em idad fértil com medicação própria para gestantes. Mantive destaque da visita em kaletra como muito seguro nesse perfil de paciente.</v>
      </c>
      <c r="AN1743" s="14" t="str">
        <f t="shared" si="1939"/>
        <v/>
      </c>
      <c r="AO1743" s="14" t="str">
        <f t="shared" si="1940"/>
        <v/>
      </c>
      <c r="AP1743" s="14" t="str">
        <f t="shared" si="1941"/>
        <v/>
      </c>
      <c r="AQ1743" s="14" t="str">
        <f t="shared" si="1942"/>
        <v/>
      </c>
      <c r="AR1743" s="14" t="str">
        <f t="shared" si="1943"/>
        <v/>
      </c>
    </row>
    <row r="1744" spans="1:44" x14ac:dyDescent="0.25">
      <c r="A1744">
        <v>1</v>
      </c>
      <c r="B1744" t="s">
        <v>28</v>
      </c>
      <c r="C1744">
        <v>392101</v>
      </c>
      <c r="D1744" s="40">
        <v>41400.663194444402</v>
      </c>
      <c r="E1744" s="40">
        <v>41400.713194444397</v>
      </c>
      <c r="F1744" s="40">
        <v>41401.356249999997</v>
      </c>
      <c r="G1744" t="s">
        <v>29</v>
      </c>
      <c r="H1744">
        <v>60000012559127</v>
      </c>
      <c r="I1744" t="s">
        <v>1076</v>
      </c>
      <c r="J1744" t="s">
        <v>1077</v>
      </c>
      <c r="K1744" t="s">
        <v>32</v>
      </c>
      <c r="L1744">
        <v>4</v>
      </c>
      <c r="M1744" t="s">
        <v>33</v>
      </c>
      <c r="N1744">
        <v>60000015461254</v>
      </c>
      <c r="O1744">
        <v>60000016462723</v>
      </c>
      <c r="P1744">
        <v>140133000001496</v>
      </c>
      <c r="R1744" t="s">
        <v>34</v>
      </c>
      <c r="S1744" t="s">
        <v>35</v>
      </c>
      <c r="T1744" t="s">
        <v>36</v>
      </c>
      <c r="W1744" t="s">
        <v>37</v>
      </c>
      <c r="AC1744" t="s">
        <v>5210</v>
      </c>
      <c r="AD1744" t="s">
        <v>1448</v>
      </c>
      <c r="AE1744" s="14" t="str">
        <f t="shared" si="1930"/>
        <v>Manter destaque da visita em bem estar não estigmatizáveis de KAL em detrimento de Atv. #obj salientou estar trocando pacientes com diarréia de KAL para Atv qnt o paciente não consegue manejar a diarréia. Salientei que o consenso não recomenda esse tipo de atitude e que diarréia e bastante manejável, tendo diversas maneiras inclusive com alimentação que se pode fazer, diferente de efeitos estigmatizastes de outros ARVs que tem se que trocado ARV como bilirubinemia.*</v>
      </c>
      <c r="AF1744" s="14" t="str">
        <f t="shared" si="1931"/>
        <v>Manter destaque da visita em bem estar não estigmatizáveis de KAL em detrimento de Atv. #obj salientou estar trocando pacientes com diarréia de KAL para Atv qnt o paciente não consegue manejar a diarréia. Salientei que o consenso não recomenda esse tipo de atitude e que diarréia e bastante manejável, tendo diversas maneiras inclusive com alimentação que se pode fazer, diferente de efeitos estigmatizastes de outros ARVs que tem se que trocado ARV como bilirubinemia.*</v>
      </c>
      <c r="AG1744" s="14">
        <f t="shared" si="1932"/>
        <v>89</v>
      </c>
      <c r="AH1744" s="14">
        <f t="shared" si="1933"/>
        <v>471</v>
      </c>
      <c r="AI1744" s="14">
        <f t="shared" si="1934"/>
        <v>471</v>
      </c>
      <c r="AJ1744" s="14">
        <f t="shared" si="1935"/>
        <v>471</v>
      </c>
      <c r="AK1744" s="14">
        <f t="shared" si="1936"/>
        <v>471</v>
      </c>
      <c r="AL1744" s="14">
        <f t="shared" si="1937"/>
        <v>471</v>
      </c>
      <c r="AM1744" s="14" t="str">
        <f t="shared" si="1938"/>
        <v>#obj salientou estar trocando pacientes com diarréia de KAL para Atv qnt o paciente não consegue manejar a diarréia. Salientei que o consenso não recomenda esse tipo de atitude e que diarréia e bastante manejável, tendo diversas maneiras inclusive com alimentação que se pode fazer, diferente de efeitos estigmatizastes de outros ARVs que tem se que trocado ARV como bilirubinemia.*</v>
      </c>
      <c r="AN1744" s="14" t="str">
        <f t="shared" si="1939"/>
        <v/>
      </c>
      <c r="AO1744" s="14" t="str">
        <f t="shared" si="1940"/>
        <v/>
      </c>
      <c r="AP1744" s="14" t="str">
        <f t="shared" si="1941"/>
        <v/>
      </c>
      <c r="AQ1744" s="14" t="str">
        <f t="shared" si="1942"/>
        <v/>
      </c>
      <c r="AR1744" s="14" t="str">
        <f t="shared" si="1943"/>
        <v/>
      </c>
    </row>
    <row r="1745" spans="1:44" x14ac:dyDescent="0.25">
      <c r="A1745">
        <v>1</v>
      </c>
      <c r="B1745" t="s">
        <v>28</v>
      </c>
      <c r="C1745">
        <v>392101</v>
      </c>
      <c r="D1745" s="40">
        <v>41400.576388888898</v>
      </c>
      <c r="E1745" s="40">
        <v>41400.706250000003</v>
      </c>
      <c r="F1745" s="40">
        <v>41400.6694444444</v>
      </c>
      <c r="G1745" t="s">
        <v>29</v>
      </c>
      <c r="H1745">
        <v>60000012422767</v>
      </c>
      <c r="I1745" t="s">
        <v>1086</v>
      </c>
      <c r="J1745" t="s">
        <v>1087</v>
      </c>
      <c r="K1745" t="s">
        <v>32</v>
      </c>
      <c r="L1745">
        <v>6</v>
      </c>
      <c r="M1745" t="s">
        <v>33</v>
      </c>
      <c r="N1745">
        <v>60000015461254</v>
      </c>
      <c r="O1745">
        <v>60000016462723</v>
      </c>
      <c r="P1745">
        <v>140133000001473</v>
      </c>
      <c r="R1745" t="s">
        <v>34</v>
      </c>
      <c r="S1745" t="s">
        <v>35</v>
      </c>
      <c r="T1745" t="s">
        <v>36</v>
      </c>
      <c r="W1745" t="s">
        <v>37</v>
      </c>
      <c r="AC1745" t="s">
        <v>5211</v>
      </c>
      <c r="AD1745" t="s">
        <v>1448</v>
      </c>
      <c r="AE1745" s="14" t="str">
        <f t="shared" si="1930"/>
        <v>Manter foco em kaletra vs Atv uanto a estigmatizarão e comodidade. Mantive foco em kaletra vs Atv, destacandoeas manejáveis de KAL, em detrimento de Atv.</v>
      </c>
      <c r="AF1745" s="14" t="str">
        <f t="shared" si="1931"/>
        <v>Manter foco em kaletra vs Atv uanto a estigmatizarão e comodidade. Mantive foco em kaletra vs Atv, destacandoeas manejáveis de KAL, em detrimento de Atv.</v>
      </c>
      <c r="AG1745" s="14">
        <f t="shared" si="1932"/>
        <v>1</v>
      </c>
      <c r="AH1745" s="14">
        <f t="shared" si="1933"/>
        <v>154</v>
      </c>
      <c r="AI1745" s="14">
        <f t="shared" si="1934"/>
        <v>154</v>
      </c>
      <c r="AJ1745" s="14">
        <f t="shared" si="1935"/>
        <v>154</v>
      </c>
      <c r="AK1745" s="14">
        <f t="shared" si="1936"/>
        <v>154</v>
      </c>
      <c r="AL1745" s="14">
        <f t="shared" si="1937"/>
        <v>154</v>
      </c>
      <c r="AM1745" s="14" t="str">
        <f t="shared" si="1938"/>
        <v>Manter foco em kaletra vs Atv uanto a estigmatizarão e comodidade. Mantive foco em kaletra vs Atv, destacandoeas manejáveis de KAL, em detrimento de Atv.</v>
      </c>
      <c r="AN1745" s="14" t="str">
        <f t="shared" si="1939"/>
        <v/>
      </c>
      <c r="AO1745" s="14" t="str">
        <f t="shared" si="1940"/>
        <v/>
      </c>
      <c r="AP1745" s="14" t="str">
        <f t="shared" si="1941"/>
        <v/>
      </c>
      <c r="AQ1745" s="14" t="str">
        <f t="shared" si="1942"/>
        <v/>
      </c>
      <c r="AR1745" s="14" t="str">
        <f t="shared" si="1943"/>
        <v/>
      </c>
    </row>
    <row r="1746" spans="1:44" x14ac:dyDescent="0.25">
      <c r="A1746">
        <v>1</v>
      </c>
      <c r="B1746" t="s">
        <v>28</v>
      </c>
      <c r="C1746">
        <v>392101</v>
      </c>
      <c r="D1746" s="40">
        <v>41400.479166666701</v>
      </c>
      <c r="E1746" s="40">
        <v>41400.693055555603</v>
      </c>
      <c r="F1746" s="40">
        <v>41400.659027777801</v>
      </c>
      <c r="G1746" t="s">
        <v>29</v>
      </c>
      <c r="H1746">
        <v>60000012345391</v>
      </c>
      <c r="I1746" t="s">
        <v>1066</v>
      </c>
      <c r="J1746" t="s">
        <v>1067</v>
      </c>
      <c r="K1746" t="s">
        <v>32</v>
      </c>
      <c r="L1746">
        <v>4</v>
      </c>
      <c r="M1746" t="s">
        <v>33</v>
      </c>
      <c r="N1746">
        <v>60000015461254</v>
      </c>
      <c r="O1746">
        <v>60000016462723</v>
      </c>
      <c r="P1746">
        <v>140133000001434</v>
      </c>
      <c r="R1746" t="s">
        <v>34</v>
      </c>
      <c r="S1746" t="s">
        <v>35</v>
      </c>
      <c r="T1746" t="s">
        <v>36</v>
      </c>
      <c r="W1746" t="s">
        <v>37</v>
      </c>
      <c r="AC1746" t="s">
        <v>5212</v>
      </c>
      <c r="AD1746" t="s">
        <v>1448</v>
      </c>
      <c r="AE1746" s="14" t="str">
        <f t="shared" si="1930"/>
        <v>Devo manter foco da visita em kaletra vs efz, pois disse sempre iniciar com efz. Continuei destaque em kaletra vs efz. #obj disse estar prescrevendo KAL dose única em alguns pacientes mais ainda segue bem o consenso. Mantive o foco da visita em EAs manejáveis de KAL em detrimento de efz e a sua segurança na gestação e em mulheres na idade fértil.*</v>
      </c>
      <c r="AF1746" s="14" t="str">
        <f t="shared" si="1931"/>
        <v>Devo manter foco da visita em kaletra vs efz, pois disse sempre iniciar com efz. Continuei destaque em kaletra vs efz. #obj disse estar prescrevendo KAL dose única em alguns pacientes mais ainda segue bem o consenso. Mantive o foco da visita em EAs manejáveis de KAL em detrimento de efz e a sua segurança na gestação e em mulheres na idade fértil.*</v>
      </c>
      <c r="AG1746" s="14">
        <f t="shared" si="1932"/>
        <v>120</v>
      </c>
      <c r="AH1746" s="14">
        <f t="shared" si="1933"/>
        <v>350</v>
      </c>
      <c r="AI1746" s="14">
        <f t="shared" si="1934"/>
        <v>350</v>
      </c>
      <c r="AJ1746" s="14">
        <f t="shared" si="1935"/>
        <v>350</v>
      </c>
      <c r="AK1746" s="14">
        <f t="shared" si="1936"/>
        <v>350</v>
      </c>
      <c r="AL1746" s="14">
        <f t="shared" si="1937"/>
        <v>350</v>
      </c>
      <c r="AM1746" s="14" t="str">
        <f t="shared" si="1938"/>
        <v>#obj disse estar prescrevendo KAL dose única em alguns pacientes mais ainda segue bem o consenso. Mantive o foco da visita em EAs manejáveis de KAL em detrimento de efz e a sua segurança na gestação e em mulheres na idade fértil.*</v>
      </c>
      <c r="AN1746" s="14" t="str">
        <f t="shared" si="1939"/>
        <v/>
      </c>
      <c r="AO1746" s="14" t="str">
        <f t="shared" si="1940"/>
        <v/>
      </c>
      <c r="AP1746" s="14" t="str">
        <f t="shared" si="1941"/>
        <v/>
      </c>
      <c r="AQ1746" s="14" t="str">
        <f t="shared" si="1942"/>
        <v/>
      </c>
      <c r="AR1746" s="14" t="str">
        <f t="shared" si="1943"/>
        <v/>
      </c>
    </row>
    <row r="1747" spans="1:44" x14ac:dyDescent="0.25">
      <c r="A1747">
        <v>1</v>
      </c>
      <c r="B1747" t="s">
        <v>28</v>
      </c>
      <c r="C1747">
        <v>392101</v>
      </c>
      <c r="D1747" s="40">
        <v>41400.388888888898</v>
      </c>
      <c r="E1747" s="40">
        <v>41400.683333333298</v>
      </c>
      <c r="F1747" s="40">
        <v>41400.647916666698</v>
      </c>
      <c r="G1747" t="s">
        <v>29</v>
      </c>
      <c r="H1747">
        <v>60000012585019</v>
      </c>
      <c r="I1747" t="s">
        <v>1091</v>
      </c>
      <c r="J1747" t="s">
        <v>1092</v>
      </c>
      <c r="K1747" t="s">
        <v>41</v>
      </c>
      <c r="L1747">
        <v>3</v>
      </c>
      <c r="M1747" t="s">
        <v>33</v>
      </c>
      <c r="N1747">
        <v>60000015461254</v>
      </c>
      <c r="O1747">
        <v>60000016462723</v>
      </c>
      <c r="P1747">
        <v>140133000001420</v>
      </c>
      <c r="R1747" t="s">
        <v>34</v>
      </c>
      <c r="S1747" t="s">
        <v>35</v>
      </c>
      <c r="T1747" t="s">
        <v>36</v>
      </c>
      <c r="W1747" t="s">
        <v>37</v>
      </c>
      <c r="AC1747" t="s">
        <v>5213</v>
      </c>
      <c r="AD1747" t="s">
        <v>1448</v>
      </c>
      <c r="AE1747" s="14" t="str">
        <f t="shared" si="1930"/>
        <v>Continuar foco em kaletra em naives, destacando mensagens chave, rincipalmente coformulação. Mantive destaque em mensagens chave de KAL, principalmente com foco em benéficos em detrimento de EAs de outros ARVs, como efz.</v>
      </c>
      <c r="AF1747" s="14" t="str">
        <f t="shared" si="1931"/>
        <v>Continuar foco em kaletra em naives, destacando mensagens chave, rincipalmente coformulação. Mantive destaque em mensagens chave de KAL, principalmente com foco em benéficos em detrimento de EAs de outros ARVs, como efz.</v>
      </c>
      <c r="AG1747" s="14">
        <f t="shared" si="1932"/>
        <v>1</v>
      </c>
      <c r="AH1747" s="14">
        <f t="shared" si="1933"/>
        <v>221</v>
      </c>
      <c r="AI1747" s="14">
        <f t="shared" si="1934"/>
        <v>221</v>
      </c>
      <c r="AJ1747" s="14">
        <f t="shared" si="1935"/>
        <v>221</v>
      </c>
      <c r="AK1747" s="14">
        <f t="shared" si="1936"/>
        <v>221</v>
      </c>
      <c r="AL1747" s="14">
        <f t="shared" si="1937"/>
        <v>221</v>
      </c>
      <c r="AM1747" s="14" t="str">
        <f t="shared" si="1938"/>
        <v>Continuar foco em kaletra em naives, destacando mensagens chave, rincipalmente coformulação. Mantive destaque em mensagens chave de KAL, principalmente com foco em benéficos em detrimento de EAs de outros ARVs, como efz.</v>
      </c>
      <c r="AN1747" s="14" t="str">
        <f t="shared" si="1939"/>
        <v/>
      </c>
      <c r="AO1747" s="14" t="str">
        <f t="shared" si="1940"/>
        <v/>
      </c>
      <c r="AP1747" s="14" t="str">
        <f t="shared" si="1941"/>
        <v/>
      </c>
      <c r="AQ1747" s="14" t="str">
        <f t="shared" si="1942"/>
        <v/>
      </c>
      <c r="AR1747" s="14" t="str">
        <f t="shared" si="1943"/>
        <v/>
      </c>
    </row>
    <row r="1748" spans="1:44" x14ac:dyDescent="0.25">
      <c r="A1748">
        <v>1</v>
      </c>
      <c r="B1748" t="s">
        <v>28</v>
      </c>
      <c r="C1748">
        <v>392101</v>
      </c>
      <c r="D1748" s="40">
        <v>41400.347222222197</v>
      </c>
      <c r="E1748" s="40">
        <v>41400.599305555603</v>
      </c>
      <c r="F1748" s="40">
        <v>41400.5715277778</v>
      </c>
      <c r="G1748" t="s">
        <v>29</v>
      </c>
      <c r="H1748">
        <v>60000012302995</v>
      </c>
      <c r="I1748" t="s">
        <v>1009</v>
      </c>
      <c r="J1748" t="s">
        <v>1010</v>
      </c>
      <c r="K1748" t="s">
        <v>41</v>
      </c>
      <c r="L1748">
        <v>3</v>
      </c>
      <c r="M1748" t="s">
        <v>33</v>
      </c>
      <c r="N1748">
        <v>60000015461254</v>
      </c>
      <c r="O1748">
        <v>60000016462723</v>
      </c>
      <c r="P1748">
        <v>140133000001381</v>
      </c>
      <c r="R1748" t="s">
        <v>34</v>
      </c>
      <c r="S1748" t="s">
        <v>35</v>
      </c>
      <c r="T1748" t="s">
        <v>36</v>
      </c>
      <c r="W1748" t="s">
        <v>37</v>
      </c>
      <c r="AC1748" t="s">
        <v>5214</v>
      </c>
      <c r="AD1748" t="s">
        <v>1448</v>
      </c>
      <c r="AE1748" s="14" t="str">
        <f t="shared" si="1930"/>
        <v>Manter foco da visita em KAL na idade fértil. Medica afirmou prescrever bastante kaletra em idade fértil, principalmente devido ao risco de efz em gestantes. Mantive o foco em benefícios de kaletranm detrimento de efz.</v>
      </c>
      <c r="AF1748" s="14" t="str">
        <f t="shared" si="1931"/>
        <v>Manter foco da visita em KAL na idade fértil. Medica afirmou prescrever bastante kaletra em idade fértil, principalmente devido ao risco de efz em gestantes. Mantive o foco em benefícios de kaletranm detrimento de efz.</v>
      </c>
      <c r="AG1748" s="14">
        <f t="shared" si="1932"/>
        <v>1</v>
      </c>
      <c r="AH1748" s="14">
        <f t="shared" si="1933"/>
        <v>219</v>
      </c>
      <c r="AI1748" s="14">
        <f t="shared" si="1934"/>
        <v>219</v>
      </c>
      <c r="AJ1748" s="14">
        <f t="shared" si="1935"/>
        <v>219</v>
      </c>
      <c r="AK1748" s="14">
        <f t="shared" si="1936"/>
        <v>219</v>
      </c>
      <c r="AL1748" s="14">
        <f t="shared" si="1937"/>
        <v>219</v>
      </c>
      <c r="AM1748" s="14" t="str">
        <f t="shared" si="1938"/>
        <v>Manter foco da visita em KAL na idade fértil. Medica afirmou prescrever bastante kaletra em idade fértil, principalmente devido ao risco de efz em gestantes. Mantive o foco em benefícios de kaletranm detrimento de efz.</v>
      </c>
      <c r="AN1748" s="14" t="str">
        <f t="shared" si="1939"/>
        <v/>
      </c>
      <c r="AO1748" s="14" t="str">
        <f t="shared" si="1940"/>
        <v/>
      </c>
      <c r="AP1748" s="14" t="str">
        <f t="shared" si="1941"/>
        <v/>
      </c>
      <c r="AQ1748" s="14" t="str">
        <f t="shared" si="1942"/>
        <v/>
      </c>
      <c r="AR1748" s="14" t="str">
        <f t="shared" si="1943"/>
        <v/>
      </c>
    </row>
    <row r="1749" spans="1:44" x14ac:dyDescent="0.25">
      <c r="A1749">
        <v>1</v>
      </c>
      <c r="B1749" t="s">
        <v>28</v>
      </c>
      <c r="C1749">
        <v>392101</v>
      </c>
      <c r="D1749" s="40">
        <v>41400.302083333299</v>
      </c>
      <c r="E1749" s="40">
        <v>41400.586805555598</v>
      </c>
      <c r="F1749" s="40">
        <v>41400.556250000001</v>
      </c>
      <c r="G1749" t="s">
        <v>29</v>
      </c>
      <c r="H1749">
        <v>60000012581195</v>
      </c>
      <c r="I1749" t="s">
        <v>5215</v>
      </c>
      <c r="J1749" t="s">
        <v>5216</v>
      </c>
      <c r="K1749" t="s">
        <v>45</v>
      </c>
      <c r="L1749">
        <v>3</v>
      </c>
      <c r="M1749" t="s">
        <v>33</v>
      </c>
      <c r="N1749">
        <v>60000015461254</v>
      </c>
      <c r="O1749">
        <v>60000016462723</v>
      </c>
      <c r="P1749">
        <v>140133000001374</v>
      </c>
      <c r="R1749" t="s">
        <v>34</v>
      </c>
      <c r="S1749" t="s">
        <v>35</v>
      </c>
      <c r="T1749" t="s">
        <v>36</v>
      </c>
      <c r="W1749" t="s">
        <v>37</v>
      </c>
      <c r="AC1749" t="s">
        <v>5217</v>
      </c>
      <c r="AD1749" t="s">
        <v>1488</v>
      </c>
      <c r="AE1749" s="14" t="str">
        <f t="shared" si="1930"/>
        <v>Medica visitada em fortaleza no HSJ. Esta passandomummtempo na cidade e aproveitou para trabalhar no hospital.Mantive foco em kaletra em inicio de terapia, em destaque para KAL vs. Efz.</v>
      </c>
      <c r="AF1749" s="14" t="str">
        <f t="shared" si="1931"/>
        <v>Medica visitada em fortaleza no HSJ. Esta passandomummtempo na cidade e aproveitou para trabalhar no hospital.Mantive foco em kaletra em inicio de terapia, em destaque para KAL vs. Efz.</v>
      </c>
      <c r="AG1749" s="14">
        <f t="shared" si="1932"/>
        <v>1</v>
      </c>
      <c r="AH1749" s="14">
        <f t="shared" si="1933"/>
        <v>186</v>
      </c>
      <c r="AI1749" s="14">
        <f t="shared" si="1934"/>
        <v>186</v>
      </c>
      <c r="AJ1749" s="14">
        <f t="shared" si="1935"/>
        <v>186</v>
      </c>
      <c r="AK1749" s="14">
        <f t="shared" si="1936"/>
        <v>186</v>
      </c>
      <c r="AL1749" s="14">
        <f t="shared" si="1937"/>
        <v>186</v>
      </c>
      <c r="AM1749" s="14" t="str">
        <f t="shared" si="1938"/>
        <v>Medica visitada em fortaleza no HSJ. Esta passandomummtempo na cidade e aproveitou para trabalhar no hospital.Mantive foco em kaletra em inicio de terapia, em destaque para KAL vs. Efz.</v>
      </c>
      <c r="AN1749" s="14" t="str">
        <f t="shared" si="1939"/>
        <v/>
      </c>
      <c r="AO1749" s="14" t="str">
        <f t="shared" si="1940"/>
        <v/>
      </c>
      <c r="AP1749" s="14" t="str">
        <f t="shared" si="1941"/>
        <v/>
      </c>
      <c r="AQ1749" s="14" t="str">
        <f t="shared" si="1942"/>
        <v/>
      </c>
      <c r="AR1749" s="14" t="str">
        <f t="shared" si="1943"/>
        <v/>
      </c>
    </row>
    <row r="1750" spans="1:44" x14ac:dyDescent="0.25">
      <c r="A1750">
        <v>1</v>
      </c>
      <c r="B1750" t="s">
        <v>28</v>
      </c>
      <c r="C1750">
        <v>392101</v>
      </c>
      <c r="D1750" s="40">
        <v>41397.694444444402</v>
      </c>
      <c r="E1750" s="40">
        <v>41397.695833333302</v>
      </c>
      <c r="F1750" s="40">
        <v>41400.4152777778</v>
      </c>
      <c r="G1750" t="s">
        <v>29</v>
      </c>
      <c r="H1750">
        <v>60000012327775</v>
      </c>
      <c r="I1750" t="s">
        <v>1039</v>
      </c>
      <c r="J1750" t="s">
        <v>1040</v>
      </c>
      <c r="K1750" t="s">
        <v>32</v>
      </c>
      <c r="L1750">
        <v>6</v>
      </c>
      <c r="M1750" t="s">
        <v>33</v>
      </c>
      <c r="N1750">
        <v>60000015461254</v>
      </c>
      <c r="O1750">
        <v>60000016462723</v>
      </c>
      <c r="P1750">
        <v>140133000001351</v>
      </c>
      <c r="R1750" t="s">
        <v>34</v>
      </c>
      <c r="S1750" t="s">
        <v>35</v>
      </c>
      <c r="T1750" t="s">
        <v>36</v>
      </c>
      <c r="W1750" t="s">
        <v>37</v>
      </c>
      <c r="AC1750" t="s">
        <v>5218</v>
      </c>
      <c r="AD1750" t="s">
        <v>1448</v>
      </c>
      <c r="AE1750" s="14" t="str">
        <f t="shared" si="1930"/>
        <v>Continuar com foco em resgate de efz. Mantive destaque em kaletra especialmente em resgate de efz.</v>
      </c>
      <c r="AF1750" s="14" t="str">
        <f t="shared" si="1931"/>
        <v>Continuar com foco em resgate de efz. Mantive destaque em kaletra especialmente em resgate de efz.</v>
      </c>
      <c r="AG1750" s="14">
        <f t="shared" si="1932"/>
        <v>1</v>
      </c>
      <c r="AH1750" s="14">
        <f t="shared" si="1933"/>
        <v>99</v>
      </c>
      <c r="AI1750" s="14">
        <f t="shared" si="1934"/>
        <v>99</v>
      </c>
      <c r="AJ1750" s="14">
        <f t="shared" si="1935"/>
        <v>99</v>
      </c>
      <c r="AK1750" s="14">
        <f t="shared" si="1936"/>
        <v>99</v>
      </c>
      <c r="AL1750" s="14">
        <f t="shared" si="1937"/>
        <v>99</v>
      </c>
      <c r="AM1750" s="14" t="str">
        <f t="shared" si="1938"/>
        <v>Continuar com foco em resgate de efz. Mantive destaque em kaletra especialmente em resgate de efz.</v>
      </c>
      <c r="AN1750" s="14" t="str">
        <f t="shared" si="1939"/>
        <v/>
      </c>
      <c r="AO1750" s="14" t="str">
        <f t="shared" si="1940"/>
        <v/>
      </c>
      <c r="AP1750" s="14" t="str">
        <f t="shared" si="1941"/>
        <v/>
      </c>
      <c r="AQ1750" s="14" t="str">
        <f t="shared" si="1942"/>
        <v/>
      </c>
      <c r="AR1750" s="14" t="str">
        <f t="shared" si="1943"/>
        <v/>
      </c>
    </row>
    <row r="1751" spans="1:44" x14ac:dyDescent="0.25">
      <c r="A1751">
        <v>1</v>
      </c>
      <c r="B1751" t="s">
        <v>28</v>
      </c>
      <c r="C1751">
        <v>392101</v>
      </c>
      <c r="D1751" s="40">
        <v>41394.336805555598</v>
      </c>
      <c r="E1751" s="40">
        <v>41394.338888888902</v>
      </c>
      <c r="F1751" s="40">
        <v>41394.300694444399</v>
      </c>
      <c r="G1751" t="s">
        <v>29</v>
      </c>
      <c r="H1751">
        <v>60000012422767</v>
      </c>
      <c r="I1751" t="s">
        <v>1086</v>
      </c>
      <c r="J1751" t="s">
        <v>1087</v>
      </c>
      <c r="K1751" t="s">
        <v>32</v>
      </c>
      <c r="L1751">
        <v>6</v>
      </c>
      <c r="M1751" t="s">
        <v>33</v>
      </c>
      <c r="N1751">
        <v>60000015461254</v>
      </c>
      <c r="O1751">
        <v>60000016462723</v>
      </c>
      <c r="P1751">
        <v>140133000001322</v>
      </c>
      <c r="R1751" t="s">
        <v>34</v>
      </c>
      <c r="S1751" t="s">
        <v>35</v>
      </c>
      <c r="T1751" t="s">
        <v>36</v>
      </c>
      <c r="W1751" t="s">
        <v>37</v>
      </c>
      <c r="AC1751" t="s">
        <v>3595</v>
      </c>
      <c r="AD1751" t="s">
        <v>1448</v>
      </c>
      <c r="AE1751" s="14" t="str">
        <f t="shared" si="1930"/>
        <v>Manter foco em relacionamento com a medica mgr, pois é bastante influente perante a classe medica. Continuei destacando KAL em detrimento de Atv.</v>
      </c>
      <c r="AF1751" s="14" t="str">
        <f t="shared" si="1931"/>
        <v>Manter foco em relacionamento com a medica mgr, pois é bastante influente perante a classe medica. Continuei destacando KAL em detrimento de Atv.</v>
      </c>
      <c r="AG1751" s="14">
        <f t="shared" si="1932"/>
        <v>1</v>
      </c>
      <c r="AH1751" s="14">
        <f t="shared" si="1933"/>
        <v>146</v>
      </c>
      <c r="AI1751" s="14">
        <f t="shared" si="1934"/>
        <v>146</v>
      </c>
      <c r="AJ1751" s="14">
        <f t="shared" si="1935"/>
        <v>146</v>
      </c>
      <c r="AK1751" s="14">
        <f t="shared" si="1936"/>
        <v>146</v>
      </c>
      <c r="AL1751" s="14">
        <f t="shared" si="1937"/>
        <v>146</v>
      </c>
      <c r="AM1751" s="14" t="str">
        <f t="shared" si="1938"/>
        <v>Manter foco em relacionamento com a medica mgr, pois é bastante influente perante a classe medica. Continuei destacando KAL em detrimento de Atv.</v>
      </c>
      <c r="AN1751" s="14" t="str">
        <f t="shared" si="1939"/>
        <v/>
      </c>
      <c r="AO1751" s="14" t="str">
        <f t="shared" si="1940"/>
        <v/>
      </c>
      <c r="AP1751" s="14" t="str">
        <f t="shared" si="1941"/>
        <v/>
      </c>
      <c r="AQ1751" s="14" t="str">
        <f t="shared" si="1942"/>
        <v/>
      </c>
      <c r="AR1751" s="14" t="str">
        <f t="shared" si="1943"/>
        <v/>
      </c>
    </row>
    <row r="1752" spans="1:44" x14ac:dyDescent="0.25">
      <c r="A1752">
        <v>1</v>
      </c>
      <c r="B1752" t="s">
        <v>28</v>
      </c>
      <c r="C1752">
        <v>392101</v>
      </c>
      <c r="D1752" s="40">
        <v>41393.354166666701</v>
      </c>
      <c r="E1752" s="40">
        <v>41394.318055555603</v>
      </c>
      <c r="F1752" s="40">
        <v>41394.2902777778</v>
      </c>
      <c r="G1752" t="s">
        <v>29</v>
      </c>
      <c r="H1752">
        <v>60000012345391</v>
      </c>
      <c r="I1752" t="s">
        <v>1066</v>
      </c>
      <c r="J1752" t="s">
        <v>1067</v>
      </c>
      <c r="K1752" t="s">
        <v>32</v>
      </c>
      <c r="L1752">
        <v>4</v>
      </c>
      <c r="M1752" t="s">
        <v>33</v>
      </c>
      <c r="N1752">
        <v>60000015461254</v>
      </c>
      <c r="O1752">
        <v>60000016462723</v>
      </c>
      <c r="P1752">
        <v>140133000001276</v>
      </c>
      <c r="R1752" t="s">
        <v>34</v>
      </c>
      <c r="S1752" t="s">
        <v>35</v>
      </c>
      <c r="T1752" t="s">
        <v>36</v>
      </c>
      <c r="W1752" t="s">
        <v>37</v>
      </c>
      <c r="AC1752" t="s">
        <v>3596</v>
      </c>
      <c r="AD1752" t="s">
        <v>1448</v>
      </c>
      <c r="AE1752" s="14" t="str">
        <f t="shared" si="1930"/>
        <v>Manter foco em kaletra em resgatados de efz. #obj medico salientou estar prescrevendo KAL no resgate de efz. Mas não no inicio. Destaquei segurança de KAL comprovado por estar no consenso por diversos anos.*</v>
      </c>
      <c r="AF1752" s="14" t="str">
        <f t="shared" si="1931"/>
        <v>Manter foco em kaletra em resgatados de efz. #obj medico salientou estar prescrevendo KAL no resgate de efz. Mas não no inicio. Destaquei segurança de KAL comprovado por estar no consenso por diversos anos.*</v>
      </c>
      <c r="AG1752" s="14">
        <f t="shared" si="1932"/>
        <v>46</v>
      </c>
      <c r="AH1752" s="14">
        <f t="shared" si="1933"/>
        <v>208</v>
      </c>
      <c r="AI1752" s="14">
        <f t="shared" si="1934"/>
        <v>208</v>
      </c>
      <c r="AJ1752" s="14">
        <f t="shared" si="1935"/>
        <v>208</v>
      </c>
      <c r="AK1752" s="14">
        <f t="shared" si="1936"/>
        <v>208</v>
      </c>
      <c r="AL1752" s="14">
        <f t="shared" si="1937"/>
        <v>208</v>
      </c>
      <c r="AM1752" s="14" t="str">
        <f t="shared" si="1938"/>
        <v>#obj medico salientou estar prescrevendo KAL no resgate de efz. Mas não no inicio. Destaquei segurança de KAL comprovado por estar no consenso por diversos anos.*</v>
      </c>
      <c r="AN1752" s="14" t="str">
        <f t="shared" si="1939"/>
        <v/>
      </c>
      <c r="AO1752" s="14" t="str">
        <f t="shared" si="1940"/>
        <v/>
      </c>
      <c r="AP1752" s="14" t="str">
        <f t="shared" si="1941"/>
        <v/>
      </c>
      <c r="AQ1752" s="14" t="str">
        <f t="shared" si="1942"/>
        <v/>
      </c>
      <c r="AR1752" s="14" t="str">
        <f t="shared" si="1943"/>
        <v/>
      </c>
    </row>
    <row r="1753" spans="1:44" x14ac:dyDescent="0.25">
      <c r="A1753">
        <v>1</v>
      </c>
      <c r="B1753" t="s">
        <v>28</v>
      </c>
      <c r="C1753">
        <v>392101</v>
      </c>
      <c r="D1753" s="40">
        <v>41393.319444444402</v>
      </c>
      <c r="E1753" s="40">
        <v>41394.332638888904</v>
      </c>
      <c r="F1753" s="40">
        <v>41394.300694444399</v>
      </c>
      <c r="G1753" t="s">
        <v>29</v>
      </c>
      <c r="H1753">
        <v>60000012414579</v>
      </c>
      <c r="I1753" t="s">
        <v>1094</v>
      </c>
      <c r="J1753" t="s">
        <v>1095</v>
      </c>
      <c r="K1753" t="s">
        <v>41</v>
      </c>
      <c r="L1753">
        <v>4</v>
      </c>
      <c r="M1753" t="s">
        <v>33</v>
      </c>
      <c r="N1753">
        <v>60000015461254</v>
      </c>
      <c r="O1753">
        <v>60000016462723</v>
      </c>
      <c r="P1753">
        <v>140133000001299</v>
      </c>
      <c r="R1753" t="s">
        <v>34</v>
      </c>
      <c r="S1753" t="s">
        <v>35</v>
      </c>
      <c r="T1753" t="s">
        <v>36</v>
      </c>
      <c r="W1753" t="s">
        <v>37</v>
      </c>
      <c r="AC1753" t="s">
        <v>3597</v>
      </c>
      <c r="AD1753" t="s">
        <v>1448</v>
      </c>
      <c r="AE1753" s="14" t="str">
        <f t="shared" si="1930"/>
        <v>Manter destaque de KAL, seguro e cômodo para o inicio. Terapia. Continui destaque de KAL vs. Efz, princalmente em inicio de TARV</v>
      </c>
      <c r="AF1753" s="14" t="str">
        <f t="shared" si="1931"/>
        <v>Manter destaque de KAL, seguro e cômodo para o inicio. Terapia. Continui destaque de KAL vs. Efz, princalmente em inicio de TARV</v>
      </c>
      <c r="AG1753" s="14">
        <f t="shared" si="1932"/>
        <v>1</v>
      </c>
      <c r="AH1753" s="14">
        <f t="shared" si="1933"/>
        <v>129</v>
      </c>
      <c r="AI1753" s="14">
        <f t="shared" si="1934"/>
        <v>129</v>
      </c>
      <c r="AJ1753" s="14">
        <f t="shared" si="1935"/>
        <v>129</v>
      </c>
      <c r="AK1753" s="14">
        <f t="shared" si="1936"/>
        <v>129</v>
      </c>
      <c r="AL1753" s="14">
        <f t="shared" si="1937"/>
        <v>129</v>
      </c>
      <c r="AM1753" s="14" t="str">
        <f t="shared" si="1938"/>
        <v>Manter destaque de KAL, seguro e cômodo para o inicio. Terapia. Continui destaque de KAL vs. Efz, princalmente em inicio de TARV</v>
      </c>
      <c r="AN1753" s="14" t="str">
        <f t="shared" si="1939"/>
        <v/>
      </c>
      <c r="AO1753" s="14" t="str">
        <f t="shared" si="1940"/>
        <v/>
      </c>
      <c r="AP1753" s="14" t="str">
        <f t="shared" si="1941"/>
        <v/>
      </c>
      <c r="AQ1753" s="14" t="str">
        <f t="shared" si="1942"/>
        <v/>
      </c>
      <c r="AR1753" s="14" t="str">
        <f t="shared" si="1943"/>
        <v/>
      </c>
    </row>
    <row r="1754" spans="1:44" x14ac:dyDescent="0.25">
      <c r="A1754">
        <v>1</v>
      </c>
      <c r="B1754" t="s">
        <v>28</v>
      </c>
      <c r="C1754">
        <v>392101</v>
      </c>
      <c r="D1754" s="40">
        <v>41393.302083333299</v>
      </c>
      <c r="E1754" s="40">
        <v>41394.308333333298</v>
      </c>
      <c r="F1754" s="40">
        <v>41394.273611111101</v>
      </c>
      <c r="G1754" t="s">
        <v>29</v>
      </c>
      <c r="H1754">
        <v>60000012303455</v>
      </c>
      <c r="I1754" t="s">
        <v>1079</v>
      </c>
      <c r="J1754" t="s">
        <v>1080</v>
      </c>
      <c r="K1754" t="s">
        <v>32</v>
      </c>
      <c r="L1754">
        <v>4</v>
      </c>
      <c r="M1754" t="s">
        <v>33</v>
      </c>
      <c r="N1754">
        <v>60000015461254</v>
      </c>
      <c r="O1754">
        <v>60000016462723</v>
      </c>
      <c r="P1754">
        <v>140133000001253</v>
      </c>
      <c r="R1754" t="s">
        <v>34</v>
      </c>
      <c r="S1754" t="s">
        <v>35</v>
      </c>
      <c r="T1754" t="s">
        <v>36</v>
      </c>
      <c r="W1754" t="s">
        <v>37</v>
      </c>
      <c r="AC1754" t="s">
        <v>3598</v>
      </c>
      <c r="AD1754" t="s">
        <v>1448</v>
      </c>
      <c r="AE1754" s="14" t="str">
        <f t="shared" si="1930"/>
        <v>Manter o dialogo com o medico, voltado para savber as suas preferencias em prescrição em naives. Mantive o foco da insira em saber como o mesmo procede em idade fértil.Continuei foco em kaletra como ARV seguro neste perfil depaxiente</v>
      </c>
      <c r="AF1754" s="14" t="str">
        <f t="shared" si="1931"/>
        <v>Manter o dialogo com o medico, voltado para savber as suas preferencias em prescrição em naives. Mantive o foco da insira em saber como o mesmo procede em idade fértil.Continuei foco em kaletra como ARV seguro neste perfil depaxiente</v>
      </c>
      <c r="AG1754" s="14">
        <f t="shared" si="1932"/>
        <v>1</v>
      </c>
      <c r="AH1754" s="14">
        <f t="shared" si="1933"/>
        <v>234</v>
      </c>
      <c r="AI1754" s="14">
        <f t="shared" si="1934"/>
        <v>234</v>
      </c>
      <c r="AJ1754" s="14">
        <f t="shared" si="1935"/>
        <v>234</v>
      </c>
      <c r="AK1754" s="14">
        <f t="shared" si="1936"/>
        <v>234</v>
      </c>
      <c r="AL1754" s="14">
        <f t="shared" si="1937"/>
        <v>234</v>
      </c>
      <c r="AM1754" s="14" t="str">
        <f t="shared" si="1938"/>
        <v>Manter o dialogo com o medico, voltado para savber as suas preferencias em prescrição em naives. Mantive o foco da insira em saber como o mesmo procede em idade fértil.Continuei foco em kaletra como ARV seguro neste perfil depaxiente</v>
      </c>
      <c r="AN1754" s="14" t="str">
        <f t="shared" si="1939"/>
        <v/>
      </c>
      <c r="AO1754" s="14" t="str">
        <f t="shared" si="1940"/>
        <v/>
      </c>
      <c r="AP1754" s="14" t="str">
        <f t="shared" si="1941"/>
        <v/>
      </c>
      <c r="AQ1754" s="14" t="str">
        <f t="shared" si="1942"/>
        <v/>
      </c>
      <c r="AR1754" s="14" t="str">
        <f t="shared" si="1943"/>
        <v/>
      </c>
    </row>
    <row r="1755" spans="1:44" x14ac:dyDescent="0.25">
      <c r="A1755">
        <v>1</v>
      </c>
      <c r="B1755" t="s">
        <v>28</v>
      </c>
      <c r="C1755">
        <v>392101</v>
      </c>
      <c r="D1755" s="40">
        <v>41390.333333333299</v>
      </c>
      <c r="E1755" s="40">
        <v>41392.422916666699</v>
      </c>
      <c r="F1755" s="40">
        <v>41392.385416666701</v>
      </c>
      <c r="G1755" t="s">
        <v>29</v>
      </c>
      <c r="H1755">
        <v>60000012540899</v>
      </c>
      <c r="I1755" t="s">
        <v>3599</v>
      </c>
      <c r="J1755" t="s">
        <v>3600</v>
      </c>
      <c r="K1755" t="s">
        <v>32</v>
      </c>
      <c r="L1755">
        <v>6</v>
      </c>
      <c r="M1755" t="s">
        <v>33</v>
      </c>
      <c r="N1755">
        <v>60000015461254</v>
      </c>
      <c r="O1755">
        <v>60000016462723</v>
      </c>
      <c r="P1755">
        <v>140133000001152</v>
      </c>
      <c r="R1755" t="s">
        <v>34</v>
      </c>
      <c r="S1755" t="s">
        <v>35</v>
      </c>
      <c r="T1755" t="s">
        <v>36</v>
      </c>
      <c r="W1755" t="s">
        <v>37</v>
      </c>
      <c r="AC1755" t="s">
        <v>3601</v>
      </c>
      <c r="AD1755" t="s">
        <v>1487</v>
      </c>
      <c r="AE1755" s="14" t="str">
        <f t="shared" si="1930"/>
        <v>Visita realizada em 25/04Medico bastante atento. Disse estar preconizando KAL em idade fértil. Mantive destaque no consenso brasileiro, com foco em mulheres.</v>
      </c>
      <c r="AF1755" s="14" t="str">
        <f t="shared" si="1931"/>
        <v>Visita realizada em 25/04Medico bastante atento. Disse estar preconizando KAL em idade fértil. Mantive destaque no consenso brasileiro, com foco em mulheres.</v>
      </c>
      <c r="AG1755" s="14">
        <f t="shared" si="1932"/>
        <v>1</v>
      </c>
      <c r="AH1755" s="14">
        <f t="shared" si="1933"/>
        <v>158</v>
      </c>
      <c r="AI1755" s="14">
        <f t="shared" si="1934"/>
        <v>158</v>
      </c>
      <c r="AJ1755" s="14">
        <f t="shared" si="1935"/>
        <v>158</v>
      </c>
      <c r="AK1755" s="14">
        <f t="shared" si="1936"/>
        <v>158</v>
      </c>
      <c r="AL1755" s="14">
        <f t="shared" si="1937"/>
        <v>158</v>
      </c>
      <c r="AM1755" s="14" t="str">
        <f t="shared" si="1938"/>
        <v>Visita realizada em 25/04Medico bastante atento. Disse estar preconizando KAL em idade fértil. Mantive destaque no consenso brasileiro, com foco em mulheres.</v>
      </c>
      <c r="AN1755" s="14" t="str">
        <f t="shared" si="1939"/>
        <v/>
      </c>
      <c r="AO1755" s="14" t="str">
        <f t="shared" si="1940"/>
        <v/>
      </c>
      <c r="AP1755" s="14" t="str">
        <f t="shared" si="1941"/>
        <v/>
      </c>
      <c r="AQ1755" s="14" t="str">
        <f t="shared" si="1942"/>
        <v/>
      </c>
      <c r="AR1755" s="14" t="str">
        <f t="shared" si="1943"/>
        <v/>
      </c>
    </row>
    <row r="1756" spans="1:44" x14ac:dyDescent="0.25">
      <c r="A1756">
        <v>1</v>
      </c>
      <c r="B1756" t="s">
        <v>28</v>
      </c>
      <c r="C1756">
        <v>392101</v>
      </c>
      <c r="D1756" s="40">
        <v>41390.326388888898</v>
      </c>
      <c r="E1756" s="40">
        <v>41392.415972222203</v>
      </c>
      <c r="F1756" s="40">
        <v>41392.375</v>
      </c>
      <c r="G1756" t="s">
        <v>29</v>
      </c>
      <c r="H1756">
        <v>60000017154486</v>
      </c>
      <c r="I1756" t="s">
        <v>3602</v>
      </c>
      <c r="J1756" t="s">
        <v>3603</v>
      </c>
      <c r="K1756" t="s">
        <v>41</v>
      </c>
      <c r="L1756">
        <v>3</v>
      </c>
      <c r="M1756" t="s">
        <v>33</v>
      </c>
      <c r="N1756">
        <v>60000015461254</v>
      </c>
      <c r="O1756">
        <v>60000016462723</v>
      </c>
      <c r="P1756">
        <v>140133000001145</v>
      </c>
      <c r="R1756" t="s">
        <v>34</v>
      </c>
      <c r="S1756" t="s">
        <v>35</v>
      </c>
      <c r="T1756" t="s">
        <v>36</v>
      </c>
      <c r="W1756" t="s">
        <v>37</v>
      </c>
      <c r="AC1756" t="s">
        <v>3604</v>
      </c>
      <c r="AD1756" t="s">
        <v>1487</v>
      </c>
      <c r="AE1756" s="14" t="str">
        <f t="shared" si="1930"/>
        <v>Medica visitada em 25/04.Mantive foco da visita em paciente resgate de efz. A medica esta alternando KAL com Atv. Destaquei bastante manejo d EAs com KAL.</v>
      </c>
      <c r="AF1756" s="14" t="str">
        <f t="shared" si="1931"/>
        <v>Medica visitada em 25/04.Mantive foco da visita em paciente resgate de efz. A medica esta alternando KAL com Atv. Destaquei bastante manejo d EAs com KAL.</v>
      </c>
      <c r="AG1756" s="14">
        <f t="shared" si="1932"/>
        <v>1</v>
      </c>
      <c r="AH1756" s="14">
        <f t="shared" si="1933"/>
        <v>155</v>
      </c>
      <c r="AI1756" s="14">
        <f t="shared" si="1934"/>
        <v>155</v>
      </c>
      <c r="AJ1756" s="14">
        <f t="shared" si="1935"/>
        <v>155</v>
      </c>
      <c r="AK1756" s="14">
        <f t="shared" si="1936"/>
        <v>155</v>
      </c>
      <c r="AL1756" s="14">
        <f t="shared" si="1937"/>
        <v>155</v>
      </c>
      <c r="AM1756" s="14" t="str">
        <f t="shared" si="1938"/>
        <v>Medica visitada em 25/04.Mantive foco da visita em paciente resgate de efz. A medica esta alternando KAL com Atv. Destaquei bastante manejo d EAs com KAL.</v>
      </c>
      <c r="AN1756" s="14" t="str">
        <f t="shared" si="1939"/>
        <v/>
      </c>
      <c r="AO1756" s="14" t="str">
        <f t="shared" si="1940"/>
        <v/>
      </c>
      <c r="AP1756" s="14" t="str">
        <f t="shared" si="1941"/>
        <v/>
      </c>
      <c r="AQ1756" s="14" t="str">
        <f t="shared" si="1942"/>
        <v/>
      </c>
      <c r="AR1756" s="14" t="str">
        <f t="shared" si="1943"/>
        <v/>
      </c>
    </row>
    <row r="1757" spans="1:44" x14ac:dyDescent="0.25">
      <c r="A1757">
        <v>1</v>
      </c>
      <c r="B1757" t="s">
        <v>28</v>
      </c>
      <c r="C1757">
        <v>392101</v>
      </c>
      <c r="D1757" s="40">
        <v>41390.326388888898</v>
      </c>
      <c r="E1757" s="40">
        <v>41392.426388888904</v>
      </c>
      <c r="F1757" s="40">
        <v>41392.385416666701</v>
      </c>
      <c r="G1757" t="s">
        <v>29</v>
      </c>
      <c r="H1757">
        <v>60000012308031</v>
      </c>
      <c r="I1757" t="s">
        <v>3605</v>
      </c>
      <c r="J1757" t="s">
        <v>3606</v>
      </c>
      <c r="M1757" t="s">
        <v>33</v>
      </c>
      <c r="N1757">
        <v>60000015461254</v>
      </c>
      <c r="O1757">
        <v>60000016462723</v>
      </c>
      <c r="P1757">
        <v>140133000001163</v>
      </c>
      <c r="R1757" t="s">
        <v>34</v>
      </c>
      <c r="S1757" t="s">
        <v>35</v>
      </c>
      <c r="T1757" t="s">
        <v>36</v>
      </c>
      <c r="W1757" t="s">
        <v>37</v>
      </c>
      <c r="AC1757" t="s">
        <v>3607</v>
      </c>
      <c r="AD1757" t="s">
        <v>1487</v>
      </c>
      <c r="AE1757" s="14" t="str">
        <f t="shared" si="1930"/>
        <v>Visita feita em 25/04Medica disse que ainda não prescreve KAL dun. Mantive destaque nessa posologia, enfatizando a segurança de KAL.</v>
      </c>
      <c r="AF1757" s="14" t="str">
        <f t="shared" si="1931"/>
        <v>Visita feita em 25/04Medica disse que ainda não prescreve KAL dun. Mantive destaque nessa posologia, enfatizando a segurança de KAL.</v>
      </c>
      <c r="AG1757" s="14">
        <f t="shared" si="1932"/>
        <v>1</v>
      </c>
      <c r="AH1757" s="14">
        <f t="shared" si="1933"/>
        <v>133</v>
      </c>
      <c r="AI1757" s="14">
        <f t="shared" si="1934"/>
        <v>133</v>
      </c>
      <c r="AJ1757" s="14">
        <f t="shared" si="1935"/>
        <v>133</v>
      </c>
      <c r="AK1757" s="14">
        <f t="shared" si="1936"/>
        <v>133</v>
      </c>
      <c r="AL1757" s="14">
        <f t="shared" si="1937"/>
        <v>133</v>
      </c>
      <c r="AM1757" s="14" t="str">
        <f t="shared" si="1938"/>
        <v>Visita feita em 25/04Medica disse que ainda não prescreve KAL dun. Mantive destaque nessa posologia, enfatizando a segurança de KAL.</v>
      </c>
      <c r="AN1757" s="14" t="str">
        <f t="shared" si="1939"/>
        <v/>
      </c>
      <c r="AO1757" s="14" t="str">
        <f t="shared" si="1940"/>
        <v/>
      </c>
      <c r="AP1757" s="14" t="str">
        <f t="shared" si="1941"/>
        <v/>
      </c>
      <c r="AQ1757" s="14" t="str">
        <f t="shared" si="1942"/>
        <v/>
      </c>
      <c r="AR1757" s="14" t="str">
        <f t="shared" si="1943"/>
        <v/>
      </c>
    </row>
    <row r="1758" spans="1:44" x14ac:dyDescent="0.25">
      <c r="A1758">
        <v>1</v>
      </c>
      <c r="B1758" t="s">
        <v>28</v>
      </c>
      <c r="C1758">
        <v>392101</v>
      </c>
      <c r="D1758" s="40">
        <v>41390.322916666701</v>
      </c>
      <c r="E1758" s="40">
        <v>41392.409027777801</v>
      </c>
      <c r="F1758" s="40">
        <v>41392.375</v>
      </c>
      <c r="G1758" t="s">
        <v>29</v>
      </c>
      <c r="H1758">
        <v>60000012586279</v>
      </c>
      <c r="I1758" t="s">
        <v>3608</v>
      </c>
      <c r="J1758" t="s">
        <v>3609</v>
      </c>
      <c r="K1758" t="s">
        <v>41</v>
      </c>
      <c r="L1758">
        <v>6</v>
      </c>
      <c r="M1758" t="s">
        <v>33</v>
      </c>
      <c r="N1758">
        <v>60000015461254</v>
      </c>
      <c r="O1758">
        <v>60000016462723</v>
      </c>
      <c r="P1758">
        <v>140133000001138</v>
      </c>
      <c r="R1758" t="s">
        <v>34</v>
      </c>
      <c r="S1758" t="s">
        <v>35</v>
      </c>
      <c r="T1758" t="s">
        <v>36</v>
      </c>
      <c r="W1758" t="s">
        <v>37</v>
      </c>
      <c r="AC1758" t="s">
        <v>3610</v>
      </c>
      <c r="AD1758" t="s">
        <v>1487</v>
      </c>
      <c r="AE1758" s="14" t="str">
        <f t="shared" si="1930"/>
        <v>Continuei destaque em pacientes naive e bem estar com KAL.</v>
      </c>
      <c r="AF1758" s="14" t="str">
        <f t="shared" si="1931"/>
        <v>Continuei destaque em pacientes naive e bem estar com KAL.</v>
      </c>
      <c r="AG1758" s="14">
        <f t="shared" si="1932"/>
        <v>1</v>
      </c>
      <c r="AH1758" s="14">
        <f t="shared" si="1933"/>
        <v>59</v>
      </c>
      <c r="AI1758" s="14">
        <f t="shared" si="1934"/>
        <v>59</v>
      </c>
      <c r="AJ1758" s="14">
        <f t="shared" si="1935"/>
        <v>59</v>
      </c>
      <c r="AK1758" s="14">
        <f t="shared" si="1936"/>
        <v>59</v>
      </c>
      <c r="AL1758" s="14">
        <f t="shared" si="1937"/>
        <v>59</v>
      </c>
      <c r="AM1758" s="14" t="str">
        <f t="shared" si="1938"/>
        <v>Continuei destaque em pacientes naive e bem estar com KAL.</v>
      </c>
      <c r="AN1758" s="14" t="str">
        <f t="shared" si="1939"/>
        <v/>
      </c>
      <c r="AO1758" s="14" t="str">
        <f t="shared" si="1940"/>
        <v/>
      </c>
      <c r="AP1758" s="14" t="str">
        <f t="shared" si="1941"/>
        <v/>
      </c>
      <c r="AQ1758" s="14" t="str">
        <f t="shared" si="1942"/>
        <v/>
      </c>
      <c r="AR1758" s="14" t="str">
        <f t="shared" si="1943"/>
        <v/>
      </c>
    </row>
    <row r="1759" spans="1:44" x14ac:dyDescent="0.25">
      <c r="A1759">
        <v>1</v>
      </c>
      <c r="B1759" t="s">
        <v>28</v>
      </c>
      <c r="C1759">
        <v>392101</v>
      </c>
      <c r="D1759" s="40">
        <v>41389.454861111102</v>
      </c>
      <c r="E1759" s="40">
        <v>41389.463888888902</v>
      </c>
      <c r="F1759" s="40">
        <v>41389.432638888902</v>
      </c>
      <c r="G1759" t="s">
        <v>29</v>
      </c>
      <c r="H1759">
        <v>60000012396443</v>
      </c>
      <c r="I1759" t="s">
        <v>3611</v>
      </c>
      <c r="J1759" t="s">
        <v>3612</v>
      </c>
      <c r="K1759" t="s">
        <v>32</v>
      </c>
      <c r="L1759">
        <v>4</v>
      </c>
      <c r="M1759" t="s">
        <v>33</v>
      </c>
      <c r="N1759">
        <v>60000015461254</v>
      </c>
      <c r="O1759">
        <v>60000016462723</v>
      </c>
      <c r="P1759">
        <v>140133000001085</v>
      </c>
      <c r="R1759" t="s">
        <v>34</v>
      </c>
      <c r="S1759" t="s">
        <v>35</v>
      </c>
      <c r="T1759" t="s">
        <v>36</v>
      </c>
      <c r="W1759" t="s">
        <v>37</v>
      </c>
      <c r="AC1759" t="s">
        <v>3613</v>
      </c>
      <c r="AD1759" t="s">
        <v>1487</v>
      </c>
      <c r="AE1759" s="14" t="str">
        <f t="shared" si="1930"/>
        <v>Continuei destaque da visita em kaltra na idade fértil, enfatizando subida rápida de cd4</v>
      </c>
      <c r="AF1759" s="14" t="str">
        <f t="shared" si="1931"/>
        <v>Continuei destaque da visita em kaltra na idade fértil, enfatizando subida rápida de cd4</v>
      </c>
      <c r="AG1759" s="14">
        <f t="shared" si="1932"/>
        <v>1</v>
      </c>
      <c r="AH1759" s="14">
        <f t="shared" si="1933"/>
        <v>89</v>
      </c>
      <c r="AI1759" s="14">
        <f t="shared" si="1934"/>
        <v>89</v>
      </c>
      <c r="AJ1759" s="14">
        <f t="shared" si="1935"/>
        <v>89</v>
      </c>
      <c r="AK1759" s="14">
        <f t="shared" si="1936"/>
        <v>89</v>
      </c>
      <c r="AL1759" s="14">
        <f t="shared" si="1937"/>
        <v>89</v>
      </c>
      <c r="AM1759" s="14" t="str">
        <f t="shared" si="1938"/>
        <v>Continuei destaque da visita em kaltra na idade fértil, enfatizando subida rápida de cd4</v>
      </c>
      <c r="AN1759" s="14" t="str">
        <f t="shared" si="1939"/>
        <v/>
      </c>
      <c r="AO1759" s="14" t="str">
        <f t="shared" si="1940"/>
        <v/>
      </c>
      <c r="AP1759" s="14" t="str">
        <f t="shared" si="1941"/>
        <v/>
      </c>
      <c r="AQ1759" s="14" t="str">
        <f t="shared" si="1942"/>
        <v/>
      </c>
      <c r="AR1759" s="14" t="str">
        <f t="shared" si="1943"/>
        <v/>
      </c>
    </row>
    <row r="1760" spans="1:44" x14ac:dyDescent="0.25">
      <c r="A1760">
        <v>1</v>
      </c>
      <c r="B1760" t="s">
        <v>28</v>
      </c>
      <c r="C1760">
        <v>392101</v>
      </c>
      <c r="D1760" s="40">
        <v>41389.319444444402</v>
      </c>
      <c r="E1760" s="40">
        <v>41389.488888888904</v>
      </c>
      <c r="F1760" s="40">
        <v>41389.454166666699</v>
      </c>
      <c r="G1760" t="s">
        <v>29</v>
      </c>
      <c r="H1760">
        <v>60000017153114</v>
      </c>
      <c r="I1760" t="s">
        <v>3614</v>
      </c>
      <c r="J1760" t="s">
        <v>3615</v>
      </c>
      <c r="K1760" t="s">
        <v>41</v>
      </c>
      <c r="L1760">
        <v>6</v>
      </c>
      <c r="M1760" t="s">
        <v>33</v>
      </c>
      <c r="N1760">
        <v>60000015461254</v>
      </c>
      <c r="O1760">
        <v>60000016462723</v>
      </c>
      <c r="P1760">
        <v>140133000001131</v>
      </c>
      <c r="R1760" t="s">
        <v>34</v>
      </c>
      <c r="S1760" t="s">
        <v>35</v>
      </c>
      <c r="T1760" t="s">
        <v>36</v>
      </c>
      <c r="W1760" t="s">
        <v>37</v>
      </c>
      <c r="AC1760" t="s">
        <v>3616</v>
      </c>
      <c r="AD1760" t="s">
        <v>1487</v>
      </c>
      <c r="AE1760" s="14" t="str">
        <f t="shared" si="1930"/>
        <v>Destaquei bastante kaletra como prioridade em gestantes e consequentemente em idade fértil.</v>
      </c>
      <c r="AF1760" s="14" t="str">
        <f t="shared" si="1931"/>
        <v>Destaquei bastante kaletra como prioridade em gestantes e consequentemente em idade fértil.</v>
      </c>
      <c r="AG1760" s="14">
        <f t="shared" si="1932"/>
        <v>1</v>
      </c>
      <c r="AH1760" s="14">
        <f t="shared" si="1933"/>
        <v>92</v>
      </c>
      <c r="AI1760" s="14">
        <f t="shared" si="1934"/>
        <v>92</v>
      </c>
      <c r="AJ1760" s="14">
        <f t="shared" si="1935"/>
        <v>92</v>
      </c>
      <c r="AK1760" s="14">
        <f t="shared" si="1936"/>
        <v>92</v>
      </c>
      <c r="AL1760" s="14">
        <f t="shared" si="1937"/>
        <v>92</v>
      </c>
      <c r="AM1760" s="14" t="str">
        <f t="shared" si="1938"/>
        <v>Destaquei bastante kaletra como prioridade em gestantes e consequentemente em idade fértil.</v>
      </c>
      <c r="AN1760" s="14" t="str">
        <f t="shared" si="1939"/>
        <v/>
      </c>
      <c r="AO1760" s="14" t="str">
        <f t="shared" si="1940"/>
        <v/>
      </c>
      <c r="AP1760" s="14" t="str">
        <f t="shared" si="1941"/>
        <v/>
      </c>
      <c r="AQ1760" s="14" t="str">
        <f t="shared" si="1942"/>
        <v/>
      </c>
      <c r="AR1760" s="14" t="str">
        <f t="shared" si="1943"/>
        <v/>
      </c>
    </row>
    <row r="1761" spans="1:44" x14ac:dyDescent="0.25">
      <c r="A1761">
        <v>1</v>
      </c>
      <c r="B1761" t="s">
        <v>28</v>
      </c>
      <c r="C1761">
        <v>392101</v>
      </c>
      <c r="D1761" s="40">
        <v>41388.732638888898</v>
      </c>
      <c r="E1761" s="40">
        <v>41389.447916666701</v>
      </c>
      <c r="F1761" s="40">
        <v>41389.411111111098</v>
      </c>
      <c r="G1761" t="s">
        <v>29</v>
      </c>
      <c r="H1761">
        <v>60000012496495</v>
      </c>
      <c r="I1761" t="s">
        <v>3617</v>
      </c>
      <c r="J1761" t="s">
        <v>3618</v>
      </c>
      <c r="K1761" t="s">
        <v>109</v>
      </c>
      <c r="L1761">
        <v>6</v>
      </c>
      <c r="M1761" t="s">
        <v>33</v>
      </c>
      <c r="N1761">
        <v>60000015461254</v>
      </c>
      <c r="O1761">
        <v>60000016462723</v>
      </c>
      <c r="P1761">
        <v>140133000001062</v>
      </c>
      <c r="R1761" t="s">
        <v>34</v>
      </c>
      <c r="S1761" t="s">
        <v>35</v>
      </c>
      <c r="T1761" t="s">
        <v>36</v>
      </c>
      <c r="W1761" t="s">
        <v>176</v>
      </c>
      <c r="AC1761" t="s">
        <v>3619</v>
      </c>
      <c r="AD1761" t="s">
        <v>1487</v>
      </c>
      <c r="AE1761" s="14" t="str">
        <f t="shared" si="1930"/>
        <v>Continuei destaque em kaletrinha em detrimento de efz. Com foco em corpo e mente.</v>
      </c>
      <c r="AF1761" s="14" t="str">
        <f t="shared" si="1931"/>
        <v>Continuei destaque em kaletrinha em detrimento de efz. Com foco em corpo e mente.</v>
      </c>
      <c r="AG1761" s="14">
        <f t="shared" si="1932"/>
        <v>1</v>
      </c>
      <c r="AH1761" s="14">
        <f t="shared" si="1933"/>
        <v>82</v>
      </c>
      <c r="AI1761" s="14">
        <f t="shared" si="1934"/>
        <v>82</v>
      </c>
      <c r="AJ1761" s="14">
        <f t="shared" si="1935"/>
        <v>82</v>
      </c>
      <c r="AK1761" s="14">
        <f t="shared" si="1936"/>
        <v>82</v>
      </c>
      <c r="AL1761" s="14">
        <f t="shared" si="1937"/>
        <v>82</v>
      </c>
      <c r="AM1761" s="14" t="str">
        <f t="shared" si="1938"/>
        <v>Continuei destaque em kaletrinha em detrimento de efz. Com foco em corpo e mente.</v>
      </c>
      <c r="AN1761" s="14" t="str">
        <f t="shared" si="1939"/>
        <v/>
      </c>
      <c r="AO1761" s="14" t="str">
        <f t="shared" si="1940"/>
        <v/>
      </c>
      <c r="AP1761" s="14" t="str">
        <f t="shared" si="1941"/>
        <v/>
      </c>
      <c r="AQ1761" s="14" t="str">
        <f t="shared" si="1942"/>
        <v/>
      </c>
      <c r="AR1761" s="14" t="str">
        <f t="shared" si="1943"/>
        <v/>
      </c>
    </row>
    <row r="1762" spans="1:44" x14ac:dyDescent="0.25">
      <c r="A1762">
        <v>1</v>
      </c>
      <c r="B1762" t="s">
        <v>28</v>
      </c>
      <c r="C1762">
        <v>392101</v>
      </c>
      <c r="D1762" s="40">
        <v>41388.529166666704</v>
      </c>
      <c r="E1762" s="40">
        <v>41388.530555555597</v>
      </c>
      <c r="F1762" s="40">
        <v>41388.701388888898</v>
      </c>
      <c r="G1762" t="s">
        <v>29</v>
      </c>
      <c r="H1762">
        <v>60000012407055</v>
      </c>
      <c r="I1762" t="s">
        <v>3620</v>
      </c>
      <c r="J1762" t="s">
        <v>3621</v>
      </c>
      <c r="K1762" t="s">
        <v>1703</v>
      </c>
      <c r="L1762">
        <v>6</v>
      </c>
      <c r="M1762" t="s">
        <v>33</v>
      </c>
      <c r="N1762">
        <v>60000015461254</v>
      </c>
      <c r="O1762">
        <v>60000016462723</v>
      </c>
      <c r="P1762">
        <v>140133000001039</v>
      </c>
      <c r="R1762" t="s">
        <v>34</v>
      </c>
      <c r="S1762" t="s">
        <v>35</v>
      </c>
      <c r="T1762" t="s">
        <v>36</v>
      </c>
      <c r="W1762" t="s">
        <v>37</v>
      </c>
      <c r="AC1762" t="s">
        <v>3622</v>
      </c>
      <c r="AD1762" t="s">
        <v>1487</v>
      </c>
      <c r="AE1762" s="14" t="str">
        <f t="shared" si="1930"/>
        <v>Foco da visita em kaletra vs. Efz. Mantive destaque em resgate de pacientes.</v>
      </c>
      <c r="AF1762" s="14" t="str">
        <f t="shared" si="1931"/>
        <v>Foco da visita em kaletra vs. Efz. Mantive destaque em resgate de pacientes.</v>
      </c>
      <c r="AG1762" s="14">
        <f t="shared" si="1932"/>
        <v>1</v>
      </c>
      <c r="AH1762" s="14">
        <f t="shared" si="1933"/>
        <v>77</v>
      </c>
      <c r="AI1762" s="14">
        <f t="shared" si="1934"/>
        <v>77</v>
      </c>
      <c r="AJ1762" s="14">
        <f t="shared" si="1935"/>
        <v>77</v>
      </c>
      <c r="AK1762" s="14">
        <f t="shared" si="1936"/>
        <v>77</v>
      </c>
      <c r="AL1762" s="14">
        <f t="shared" si="1937"/>
        <v>77</v>
      </c>
      <c r="AM1762" s="14" t="str">
        <f t="shared" si="1938"/>
        <v>Foco da visita em kaletra vs. Efz. Mantive destaque em resgate de pacientes.</v>
      </c>
      <c r="AN1762" s="14" t="str">
        <f t="shared" si="1939"/>
        <v/>
      </c>
      <c r="AO1762" s="14" t="str">
        <f t="shared" si="1940"/>
        <v/>
      </c>
      <c r="AP1762" s="14" t="str">
        <f t="shared" si="1941"/>
        <v/>
      </c>
      <c r="AQ1762" s="14" t="str">
        <f t="shared" si="1942"/>
        <v/>
      </c>
      <c r="AR1762" s="14" t="str">
        <f t="shared" si="1943"/>
        <v/>
      </c>
    </row>
    <row r="1763" spans="1:44" x14ac:dyDescent="0.25">
      <c r="A1763">
        <v>1</v>
      </c>
      <c r="B1763" t="s">
        <v>28</v>
      </c>
      <c r="C1763">
        <v>392101</v>
      </c>
      <c r="D1763" s="40">
        <v>41388.504861111098</v>
      </c>
      <c r="E1763" s="40">
        <v>41388.506944444402</v>
      </c>
      <c r="F1763" s="40">
        <v>41388.485416666699</v>
      </c>
      <c r="G1763" t="s">
        <v>29</v>
      </c>
      <c r="H1763">
        <v>60000012514455</v>
      </c>
      <c r="I1763" t="s">
        <v>3623</v>
      </c>
      <c r="J1763" t="s">
        <v>3624</v>
      </c>
      <c r="K1763" t="s">
        <v>1703</v>
      </c>
      <c r="L1763">
        <v>6</v>
      </c>
      <c r="M1763" t="s">
        <v>33</v>
      </c>
      <c r="N1763">
        <v>60000015461254</v>
      </c>
      <c r="O1763">
        <v>60000016462723</v>
      </c>
      <c r="P1763">
        <v>140133000000993</v>
      </c>
      <c r="R1763" t="s">
        <v>34</v>
      </c>
      <c r="S1763" t="s">
        <v>35</v>
      </c>
      <c r="T1763" t="s">
        <v>36</v>
      </c>
      <c r="W1763" t="s">
        <v>37</v>
      </c>
      <c r="AC1763" t="s">
        <v>3625</v>
      </c>
      <c r="AD1763" t="s">
        <v>1487</v>
      </c>
      <c r="AE1763" s="14" t="str">
        <f t="shared" si="1930"/>
        <v>Mantive foco em kaletra vs. Efz, principalmente inicio de terapia em mulheres que não planejam a gravidez para evitar algum efeito teratogenicidade possível.</v>
      </c>
      <c r="AF1763" s="14" t="str">
        <f t="shared" si="1931"/>
        <v>Mantive foco em kaletra vs. Efz, principalmente inicio de terapia em mulheres que não planejam a gravidez para evitar algum efeito teratogenicidade possível.</v>
      </c>
      <c r="AG1763" s="14">
        <f t="shared" si="1932"/>
        <v>1</v>
      </c>
      <c r="AH1763" s="14">
        <f t="shared" si="1933"/>
        <v>158</v>
      </c>
      <c r="AI1763" s="14">
        <f t="shared" si="1934"/>
        <v>158</v>
      </c>
      <c r="AJ1763" s="14">
        <f t="shared" si="1935"/>
        <v>158</v>
      </c>
      <c r="AK1763" s="14">
        <f t="shared" si="1936"/>
        <v>158</v>
      </c>
      <c r="AL1763" s="14">
        <f t="shared" si="1937"/>
        <v>158</v>
      </c>
      <c r="AM1763" s="14" t="str">
        <f t="shared" si="1938"/>
        <v>Mantive foco em kaletra vs. Efz, principalmente inicio de terapia em mulheres que não planejam a gravidez para evitar algum efeito teratogenicidade possível.</v>
      </c>
      <c r="AN1763" s="14" t="str">
        <f t="shared" si="1939"/>
        <v/>
      </c>
      <c r="AO1763" s="14" t="str">
        <f t="shared" si="1940"/>
        <v/>
      </c>
      <c r="AP1763" s="14" t="str">
        <f t="shared" si="1941"/>
        <v/>
      </c>
      <c r="AQ1763" s="14" t="str">
        <f t="shared" si="1942"/>
        <v/>
      </c>
      <c r="AR1763" s="14" t="str">
        <f t="shared" si="1943"/>
        <v/>
      </c>
    </row>
    <row r="1764" spans="1:44" x14ac:dyDescent="0.25">
      <c r="A1764">
        <v>1</v>
      </c>
      <c r="B1764" t="s">
        <v>28</v>
      </c>
      <c r="C1764">
        <v>392101</v>
      </c>
      <c r="D1764" s="40">
        <v>41388.471527777801</v>
      </c>
      <c r="E1764" s="40">
        <v>41388.473611111098</v>
      </c>
      <c r="F1764" s="40">
        <v>41388.433333333298</v>
      </c>
      <c r="G1764" t="s">
        <v>29</v>
      </c>
      <c r="H1764">
        <v>60000012343131</v>
      </c>
      <c r="I1764" t="s">
        <v>3626</v>
      </c>
      <c r="J1764" t="s">
        <v>3627</v>
      </c>
      <c r="K1764" t="s">
        <v>32</v>
      </c>
      <c r="L1764">
        <v>6</v>
      </c>
      <c r="M1764" t="s">
        <v>33</v>
      </c>
      <c r="N1764">
        <v>60000015461254</v>
      </c>
      <c r="O1764">
        <v>60000016462723</v>
      </c>
      <c r="P1764">
        <v>140133000000924</v>
      </c>
      <c r="R1764" t="s">
        <v>34</v>
      </c>
      <c r="S1764" t="s">
        <v>35</v>
      </c>
      <c r="T1764" t="s">
        <v>36</v>
      </c>
      <c r="W1764" t="s">
        <v>37</v>
      </c>
      <c r="AC1764" t="s">
        <v>3628</v>
      </c>
      <c r="AD1764" t="s">
        <v>1487</v>
      </c>
      <c r="AE1764" s="14" t="str">
        <f t="shared" si="1930"/>
        <v>Destaquei bastante kaletra em mulheres em idade fertilizara afadistar a vida delas e do medico em caso de gestação.</v>
      </c>
      <c r="AF1764" s="14" t="str">
        <f t="shared" si="1931"/>
        <v>Destaquei bastante kaletra em mulheres em idade fertilizara afadistar a vida delas e do medico em caso de gestação.</v>
      </c>
      <c r="AG1764" s="14">
        <f t="shared" si="1932"/>
        <v>1</v>
      </c>
      <c r="AH1764" s="14">
        <f t="shared" si="1933"/>
        <v>116</v>
      </c>
      <c r="AI1764" s="14">
        <f t="shared" si="1934"/>
        <v>116</v>
      </c>
      <c r="AJ1764" s="14">
        <f t="shared" si="1935"/>
        <v>116</v>
      </c>
      <c r="AK1764" s="14">
        <f t="shared" si="1936"/>
        <v>116</v>
      </c>
      <c r="AL1764" s="14">
        <f t="shared" si="1937"/>
        <v>116</v>
      </c>
      <c r="AM1764" s="14" t="str">
        <f t="shared" si="1938"/>
        <v>Destaquei bastante kaletra em mulheres em idade fertilizara afadistar a vida delas e do medico em caso de gestação.</v>
      </c>
      <c r="AN1764" s="14" t="str">
        <f t="shared" si="1939"/>
        <v/>
      </c>
      <c r="AO1764" s="14" t="str">
        <f t="shared" si="1940"/>
        <v/>
      </c>
      <c r="AP1764" s="14" t="str">
        <f t="shared" si="1941"/>
        <v/>
      </c>
      <c r="AQ1764" s="14" t="str">
        <f t="shared" si="1942"/>
        <v/>
      </c>
      <c r="AR1764" s="14" t="str">
        <f t="shared" si="1943"/>
        <v/>
      </c>
    </row>
    <row r="1765" spans="1:44" x14ac:dyDescent="0.25">
      <c r="A1765">
        <v>1</v>
      </c>
      <c r="B1765" t="s">
        <v>28</v>
      </c>
      <c r="C1765">
        <v>392101</v>
      </c>
      <c r="D1765" s="40">
        <v>41388.423611111102</v>
      </c>
      <c r="E1765" s="40">
        <v>41388.511805555601</v>
      </c>
      <c r="F1765" s="40">
        <v>41388.485416666699</v>
      </c>
      <c r="G1765" t="s">
        <v>29</v>
      </c>
      <c r="H1765">
        <v>60000012539411</v>
      </c>
      <c r="I1765" t="s">
        <v>3629</v>
      </c>
      <c r="J1765" t="s">
        <v>3630</v>
      </c>
      <c r="K1765" t="s">
        <v>32</v>
      </c>
      <c r="L1765">
        <v>4</v>
      </c>
      <c r="M1765" t="s">
        <v>33</v>
      </c>
      <c r="N1765">
        <v>60000015461254</v>
      </c>
      <c r="O1765">
        <v>60000016462723</v>
      </c>
      <c r="P1765">
        <v>140133000001016</v>
      </c>
      <c r="R1765" t="s">
        <v>34</v>
      </c>
      <c r="S1765" t="s">
        <v>35</v>
      </c>
      <c r="T1765" t="s">
        <v>36</v>
      </c>
      <c r="W1765" t="s">
        <v>37</v>
      </c>
      <c r="AC1765" t="s">
        <v>3631</v>
      </c>
      <c r="AD1765" t="s">
        <v>1487</v>
      </c>
      <c r="AE1765" s="14" t="str">
        <f t="shared" si="1930"/>
        <v>Foquei bastante a visita empresários de kaletra vs. Efz,,principalmente em naives. #mp Dra disse que lembra bastante do consultor na hora de prescreve kaletra, assim como do material promocional abbott, que é sempre muito bem feito e isso a ajuda na lembrança de KAL em resgate de efz. Enfatizei bastante inícios de tratamento como lembrança.ando consultor.*</v>
      </c>
      <c r="AF1765" s="14" t="str">
        <f t="shared" si="1931"/>
        <v>Foquei bastante a visita empresários de kaletra vs. Efz,,principalmente em naives. #mp Dra disse que lembra bastante do consultor na hora de prescreve kaletra, assim como do material promocional abbott, que é sempre muito bem feito e isso a ajuda na lembrança de KAL em resgate de efz. Enfatizei bastante inícios de tratamento como lembrança.ando consultor.*</v>
      </c>
      <c r="AG1765" s="14">
        <f t="shared" si="1932"/>
        <v>84</v>
      </c>
      <c r="AH1765" s="14">
        <f t="shared" si="1933"/>
        <v>359</v>
      </c>
      <c r="AI1765" s="14">
        <f t="shared" si="1934"/>
        <v>359</v>
      </c>
      <c r="AJ1765" s="14">
        <f t="shared" si="1935"/>
        <v>359</v>
      </c>
      <c r="AK1765" s="14">
        <f t="shared" si="1936"/>
        <v>359</v>
      </c>
      <c r="AL1765" s="14">
        <f t="shared" si="1937"/>
        <v>359</v>
      </c>
      <c r="AM1765" s="14" t="str">
        <f t="shared" si="1938"/>
        <v>#mp Dra disse que lembra bastante do consultor na hora de prescreve kaletra, assim como do material promocional abbott, que é sempre muito bem feito e isso a ajuda na lembrança de KAL em resgate de efz. Enfatizei bastante inícios de tratamento como lembrança.ando consultor.*</v>
      </c>
      <c r="AN1765" s="14" t="str">
        <f t="shared" si="1939"/>
        <v/>
      </c>
      <c r="AO1765" s="14" t="str">
        <f t="shared" si="1940"/>
        <v/>
      </c>
      <c r="AP1765" s="14" t="str">
        <f t="shared" si="1941"/>
        <v/>
      </c>
      <c r="AQ1765" s="14" t="str">
        <f t="shared" si="1942"/>
        <v/>
      </c>
      <c r="AR1765" s="14" t="str">
        <f t="shared" si="1943"/>
        <v/>
      </c>
    </row>
    <row r="1766" spans="1:44" x14ac:dyDescent="0.25">
      <c r="A1766">
        <v>1</v>
      </c>
      <c r="B1766" t="s">
        <v>28</v>
      </c>
      <c r="C1766">
        <v>392101</v>
      </c>
      <c r="D1766" s="40">
        <v>41388.354166666701</v>
      </c>
      <c r="E1766" s="40">
        <v>41388.482638888898</v>
      </c>
      <c r="F1766" s="40">
        <v>41388.462500000001</v>
      </c>
      <c r="G1766" t="s">
        <v>29</v>
      </c>
      <c r="H1766">
        <v>60000012477123</v>
      </c>
      <c r="I1766" t="s">
        <v>3632</v>
      </c>
      <c r="J1766" t="s">
        <v>3633</v>
      </c>
      <c r="K1766" t="s">
        <v>32</v>
      </c>
      <c r="L1766">
        <v>3</v>
      </c>
      <c r="M1766" t="s">
        <v>33</v>
      </c>
      <c r="N1766">
        <v>60000015461254</v>
      </c>
      <c r="O1766">
        <v>60000016462723</v>
      </c>
      <c r="P1766">
        <v>140133000000970</v>
      </c>
      <c r="R1766" t="s">
        <v>34</v>
      </c>
      <c r="S1766" t="s">
        <v>35</v>
      </c>
      <c r="T1766" t="s">
        <v>36</v>
      </c>
      <c r="W1766" t="s">
        <v>37</v>
      </c>
      <c r="AC1766" t="s">
        <v>3634</v>
      </c>
      <c r="AD1766" t="s">
        <v>1487</v>
      </c>
      <c r="AE1766" s="14" t="str">
        <f t="shared" si="1930"/>
        <v>Continuei foco da visita em kaletra vs efz, principalmente no inicio da visita. Medica disse que vai avaliar melhor pacientes em idade fértil.</v>
      </c>
      <c r="AF1766" s="14" t="str">
        <f t="shared" si="1931"/>
        <v>Continuei foco da visita em kaletra vs efz, principalmente no inicio da visita. Medica disse que vai avaliar melhor pacientes em idade fértil.</v>
      </c>
      <c r="AG1766" s="14">
        <f t="shared" si="1932"/>
        <v>1</v>
      </c>
      <c r="AH1766" s="14">
        <f t="shared" si="1933"/>
        <v>143</v>
      </c>
      <c r="AI1766" s="14">
        <f t="shared" si="1934"/>
        <v>143</v>
      </c>
      <c r="AJ1766" s="14">
        <f t="shared" si="1935"/>
        <v>143</v>
      </c>
      <c r="AK1766" s="14">
        <f t="shared" si="1936"/>
        <v>143</v>
      </c>
      <c r="AL1766" s="14">
        <f t="shared" si="1937"/>
        <v>143</v>
      </c>
      <c r="AM1766" s="14" t="str">
        <f t="shared" si="1938"/>
        <v>Continuei foco da visita em kaletra vs efz, principalmente no inicio da visita. Medica disse que vai avaliar melhor pacientes em idade fértil.</v>
      </c>
      <c r="AN1766" s="14" t="str">
        <f t="shared" si="1939"/>
        <v/>
      </c>
      <c r="AO1766" s="14" t="str">
        <f t="shared" si="1940"/>
        <v/>
      </c>
      <c r="AP1766" s="14" t="str">
        <f t="shared" si="1941"/>
        <v/>
      </c>
      <c r="AQ1766" s="14" t="str">
        <f t="shared" si="1942"/>
        <v/>
      </c>
      <c r="AR1766" s="14" t="str">
        <f t="shared" si="1943"/>
        <v/>
      </c>
    </row>
    <row r="1767" spans="1:44" x14ac:dyDescent="0.25">
      <c r="A1767">
        <v>1</v>
      </c>
      <c r="B1767" t="s">
        <v>28</v>
      </c>
      <c r="C1767">
        <v>392101</v>
      </c>
      <c r="D1767" s="40">
        <v>41388.305555555598</v>
      </c>
      <c r="E1767" s="40">
        <v>41388.478472222203</v>
      </c>
      <c r="F1767" s="40">
        <v>41388.462500000001</v>
      </c>
      <c r="G1767" t="s">
        <v>29</v>
      </c>
      <c r="H1767">
        <v>60000012447067</v>
      </c>
      <c r="I1767" t="s">
        <v>3635</v>
      </c>
      <c r="J1767" t="s">
        <v>3636</v>
      </c>
      <c r="K1767" t="s">
        <v>41</v>
      </c>
      <c r="L1767">
        <v>3</v>
      </c>
      <c r="M1767" t="s">
        <v>33</v>
      </c>
      <c r="N1767">
        <v>60000015461254</v>
      </c>
      <c r="O1767">
        <v>60000016462723</v>
      </c>
      <c r="P1767">
        <v>140133000000947</v>
      </c>
      <c r="R1767" t="s">
        <v>34</v>
      </c>
      <c r="S1767" t="s">
        <v>35</v>
      </c>
      <c r="T1767" t="s">
        <v>36</v>
      </c>
      <c r="W1767" t="s">
        <v>37</v>
      </c>
      <c r="AC1767" t="s">
        <v>3637</v>
      </c>
      <c r="AD1767" t="s">
        <v>1487</v>
      </c>
      <c r="AE1767" s="14" t="str">
        <f t="shared" si="1930"/>
        <v>Destaque da visita para kaletra vs efz na idade fértil, com objetivo principal de prescrições em naives.</v>
      </c>
      <c r="AF1767" s="14" t="str">
        <f t="shared" si="1931"/>
        <v>Destaque da visita para kaletra vs efz na idade fértil, com objetivo principal de prescrições em naives.</v>
      </c>
      <c r="AG1767" s="14">
        <f t="shared" si="1932"/>
        <v>1</v>
      </c>
      <c r="AH1767" s="14">
        <f t="shared" si="1933"/>
        <v>105</v>
      </c>
      <c r="AI1767" s="14">
        <f t="shared" si="1934"/>
        <v>105</v>
      </c>
      <c r="AJ1767" s="14">
        <f t="shared" si="1935"/>
        <v>105</v>
      </c>
      <c r="AK1767" s="14">
        <f t="shared" si="1936"/>
        <v>105</v>
      </c>
      <c r="AL1767" s="14">
        <f t="shared" si="1937"/>
        <v>105</v>
      </c>
      <c r="AM1767" s="14" t="str">
        <f t="shared" si="1938"/>
        <v>Destaque da visita para kaletra vs efz na idade fértil, com objetivo principal de prescrições em naives.</v>
      </c>
      <c r="AN1767" s="14" t="str">
        <f t="shared" si="1939"/>
        <v/>
      </c>
      <c r="AO1767" s="14" t="str">
        <f t="shared" si="1940"/>
        <v/>
      </c>
      <c r="AP1767" s="14" t="str">
        <f t="shared" si="1941"/>
        <v/>
      </c>
      <c r="AQ1767" s="14" t="str">
        <f t="shared" si="1942"/>
        <v/>
      </c>
      <c r="AR1767" s="14" t="str">
        <f t="shared" si="1943"/>
        <v/>
      </c>
    </row>
    <row r="1768" spans="1:44" x14ac:dyDescent="0.25">
      <c r="A1768">
        <v>1</v>
      </c>
      <c r="B1768" t="s">
        <v>28</v>
      </c>
      <c r="C1768">
        <v>392101</v>
      </c>
      <c r="D1768" s="40">
        <v>41387.5625</v>
      </c>
      <c r="E1768" s="40">
        <v>41388.429861111101</v>
      </c>
      <c r="F1768" s="40">
        <v>41388.405555555597</v>
      </c>
      <c r="G1768" t="s">
        <v>29</v>
      </c>
      <c r="H1768">
        <v>60000012535995</v>
      </c>
      <c r="I1768" t="s">
        <v>3638</v>
      </c>
      <c r="J1768" t="s">
        <v>3639</v>
      </c>
      <c r="K1768" t="s">
        <v>41</v>
      </c>
      <c r="L1768">
        <v>6</v>
      </c>
      <c r="M1768" t="s">
        <v>33</v>
      </c>
      <c r="N1768">
        <v>60000015461254</v>
      </c>
      <c r="O1768">
        <v>60000016462723</v>
      </c>
      <c r="P1768">
        <v>140133000000883</v>
      </c>
      <c r="R1768" t="s">
        <v>34</v>
      </c>
      <c r="S1768" t="s">
        <v>35</v>
      </c>
      <c r="T1768" t="s">
        <v>36</v>
      </c>
      <c r="W1768" t="s">
        <v>37</v>
      </c>
      <c r="AC1768" t="s">
        <v>3640</v>
      </c>
      <c r="AD1768" t="s">
        <v>5219</v>
      </c>
      <c r="AE1768" s="14" t="str">
        <f t="shared" si="1930"/>
        <v>Continuei destaque da visita para kaletra vs. Atv, quanto a segurança de KAL. #con Dra ressaltou que,o novo representante da BMS, Santiago, tem batido muito forte na carga de comprimidos e esta incomodando com a sua postura agressiva. Mantive destaque apenas nos benefícios do kaletra, com enfoque em coformulação e não necessidade de refrigeração.*</v>
      </c>
      <c r="AF1768" s="14" t="str">
        <f t="shared" si="1931"/>
        <v>Continuei destaque da visita para kaletra vs. Atv, quanto a segurança de KAL. #con Dra ressaltou que,o novo representante da BMS, Santiago, tem batido muito forte na carga de comprimidos e esta incomodando com a sua postura agressiva. Mantive destaque apenas nos benefícios do kaletra, com enfoque em coformulação e não necessidade de refrigeração.*</v>
      </c>
      <c r="AG1768" s="14">
        <f t="shared" si="1932"/>
        <v>79</v>
      </c>
      <c r="AH1768" s="14">
        <f t="shared" si="1933"/>
        <v>350</v>
      </c>
      <c r="AI1768" s="14">
        <f t="shared" si="1934"/>
        <v>350</v>
      </c>
      <c r="AJ1768" s="14">
        <f t="shared" si="1935"/>
        <v>350</v>
      </c>
      <c r="AK1768" s="14">
        <f t="shared" si="1936"/>
        <v>350</v>
      </c>
      <c r="AL1768" s="14">
        <f t="shared" si="1937"/>
        <v>350</v>
      </c>
      <c r="AM1768" s="14" t="str">
        <f t="shared" si="1938"/>
        <v>#con Dra ressaltou que,o novo representante da BMS, Santiago, tem batido muito forte na carga de comprimidos e esta incomodando com a sua postura agressiva. Mantive destaque apenas nos benefícios do kaletra, com enfoque em coformulação e não necessidade de refrigeração.*</v>
      </c>
      <c r="AN1768" s="14" t="str">
        <f t="shared" si="1939"/>
        <v/>
      </c>
      <c r="AO1768" s="14" t="str">
        <f t="shared" si="1940"/>
        <v/>
      </c>
      <c r="AP1768" s="14" t="str">
        <f t="shared" si="1941"/>
        <v/>
      </c>
      <c r="AQ1768" s="14" t="str">
        <f t="shared" si="1942"/>
        <v/>
      </c>
      <c r="AR1768" s="14" t="str">
        <f t="shared" si="1943"/>
        <v/>
      </c>
    </row>
    <row r="1769" spans="1:44" x14ac:dyDescent="0.25">
      <c r="A1769">
        <v>1</v>
      </c>
      <c r="B1769" t="s">
        <v>28</v>
      </c>
      <c r="C1769">
        <v>392101</v>
      </c>
      <c r="D1769" s="40">
        <v>41387.548611111102</v>
      </c>
      <c r="E1769" s="40">
        <v>41388.425694444399</v>
      </c>
      <c r="F1769" s="40">
        <v>41388.385416666701</v>
      </c>
      <c r="G1769" t="s">
        <v>29</v>
      </c>
      <c r="H1769">
        <v>60000012536547</v>
      </c>
      <c r="I1769" t="s">
        <v>3641</v>
      </c>
      <c r="J1769" t="s">
        <v>3642</v>
      </c>
      <c r="K1769" t="s">
        <v>41</v>
      </c>
      <c r="L1769">
        <v>3</v>
      </c>
      <c r="M1769" t="s">
        <v>33</v>
      </c>
      <c r="N1769">
        <v>60000015461254</v>
      </c>
      <c r="O1769">
        <v>60000016462723</v>
      </c>
      <c r="P1769">
        <v>140133000000844</v>
      </c>
      <c r="R1769" t="s">
        <v>34</v>
      </c>
      <c r="S1769" t="s">
        <v>35</v>
      </c>
      <c r="T1769" t="s">
        <v>36</v>
      </c>
      <c r="W1769" t="s">
        <v>37</v>
      </c>
      <c r="AC1769" t="s">
        <v>3643</v>
      </c>
      <c r="AD1769" t="s">
        <v>5219</v>
      </c>
      <c r="AE1769" s="14" t="str">
        <f t="shared" si="1930"/>
        <v>Visita muito proveitosa. Destaque de kaletra em detrimento de efz, pois medica tem atendido muitos pacientes de Nico de terapia. Disse estar preconizando KAL, mantive foco em mensagens chave.</v>
      </c>
      <c r="AF1769" s="14" t="str">
        <f t="shared" si="1931"/>
        <v>Visita muito proveitosa. Destaque de kaletra em detrimento de efz, pois medica tem atendido muitos pacientes de Nico de terapia. Disse estar preconizando KAL, mantive foco em mensagens chave.</v>
      </c>
      <c r="AG1769" s="14">
        <f t="shared" si="1932"/>
        <v>1</v>
      </c>
      <c r="AH1769" s="14">
        <f t="shared" si="1933"/>
        <v>192</v>
      </c>
      <c r="AI1769" s="14">
        <f t="shared" si="1934"/>
        <v>192</v>
      </c>
      <c r="AJ1769" s="14">
        <f t="shared" si="1935"/>
        <v>192</v>
      </c>
      <c r="AK1769" s="14">
        <f t="shared" si="1936"/>
        <v>192</v>
      </c>
      <c r="AL1769" s="14">
        <f t="shared" si="1937"/>
        <v>192</v>
      </c>
      <c r="AM1769" s="14" t="str">
        <f t="shared" si="1938"/>
        <v>Visita muito proveitosa. Destaque de kaletra em detrimento de efz, pois medica tem atendido muitos pacientes de Nico de terapia. Disse estar preconizando KAL, mantive foco em mensagens chave.</v>
      </c>
      <c r="AN1769" s="14" t="str">
        <f t="shared" si="1939"/>
        <v/>
      </c>
      <c r="AO1769" s="14" t="str">
        <f t="shared" si="1940"/>
        <v/>
      </c>
      <c r="AP1769" s="14" t="str">
        <f t="shared" si="1941"/>
        <v/>
      </c>
      <c r="AQ1769" s="14" t="str">
        <f t="shared" si="1942"/>
        <v/>
      </c>
      <c r="AR1769" s="14" t="str">
        <f t="shared" si="1943"/>
        <v/>
      </c>
    </row>
    <row r="1770" spans="1:44" x14ac:dyDescent="0.25">
      <c r="A1770">
        <v>1</v>
      </c>
      <c r="B1770" t="s">
        <v>28</v>
      </c>
      <c r="C1770">
        <v>392101</v>
      </c>
      <c r="D1770" s="40">
        <v>41387.503472222197</v>
      </c>
      <c r="E1770" s="40">
        <v>41388.423611111102</v>
      </c>
      <c r="F1770" s="40">
        <v>41388.385416666701</v>
      </c>
      <c r="G1770" t="s">
        <v>29</v>
      </c>
      <c r="H1770">
        <v>60000012474175</v>
      </c>
      <c r="I1770" t="s">
        <v>3644</v>
      </c>
      <c r="J1770" t="s">
        <v>3645</v>
      </c>
      <c r="K1770" t="s">
        <v>32</v>
      </c>
      <c r="L1770">
        <v>6</v>
      </c>
      <c r="M1770" t="s">
        <v>33</v>
      </c>
      <c r="N1770">
        <v>60000015461254</v>
      </c>
      <c r="O1770">
        <v>60000016462723</v>
      </c>
      <c r="P1770">
        <v>140133000000837</v>
      </c>
      <c r="R1770" t="s">
        <v>34</v>
      </c>
      <c r="S1770" t="s">
        <v>35</v>
      </c>
      <c r="T1770" t="s">
        <v>36</v>
      </c>
      <c r="W1770" t="s">
        <v>37</v>
      </c>
      <c r="AC1770" t="s">
        <v>3646</v>
      </c>
      <c r="AD1770" t="s">
        <v>1446</v>
      </c>
      <c r="AE1770" s="14" t="str">
        <f t="shared" si="1930"/>
        <v>Mantive foco em KAL, em destaque naconcorrencia com rtv. Destaquei bastantema segurança d consenso e fato de kaletra bão correr o grande risco da não tomada do rtv</v>
      </c>
      <c r="AF1770" s="14" t="str">
        <f t="shared" si="1931"/>
        <v>Mantive foco em KAL, em destaque naconcorrencia com rtv. Destaquei bastantema segurança d consenso e fato de kaletra bão correr o grande risco da não tomada do rtv</v>
      </c>
      <c r="AG1770" s="14">
        <f t="shared" si="1932"/>
        <v>1</v>
      </c>
      <c r="AH1770" s="14">
        <f t="shared" si="1933"/>
        <v>164</v>
      </c>
      <c r="AI1770" s="14">
        <f t="shared" si="1934"/>
        <v>164</v>
      </c>
      <c r="AJ1770" s="14">
        <f t="shared" si="1935"/>
        <v>164</v>
      </c>
      <c r="AK1770" s="14">
        <f t="shared" si="1936"/>
        <v>164</v>
      </c>
      <c r="AL1770" s="14">
        <f t="shared" si="1937"/>
        <v>164</v>
      </c>
      <c r="AM1770" s="14" t="str">
        <f t="shared" si="1938"/>
        <v>Mantive foco em KAL, em destaque naconcorrencia com rtv. Destaquei bastantema segurança d consenso e fato de kaletra bão correr o grande risco da não tomada do rtv</v>
      </c>
      <c r="AN1770" s="14" t="str">
        <f t="shared" si="1939"/>
        <v/>
      </c>
      <c r="AO1770" s="14" t="str">
        <f t="shared" si="1940"/>
        <v/>
      </c>
      <c r="AP1770" s="14" t="str">
        <f t="shared" si="1941"/>
        <v/>
      </c>
      <c r="AQ1770" s="14" t="str">
        <f t="shared" si="1942"/>
        <v/>
      </c>
      <c r="AR1770" s="14" t="str">
        <f t="shared" si="1943"/>
        <v/>
      </c>
    </row>
    <row r="1771" spans="1:44" x14ac:dyDescent="0.25">
      <c r="A1771">
        <v>1</v>
      </c>
      <c r="B1771" t="s">
        <v>28</v>
      </c>
      <c r="C1771">
        <v>392101</v>
      </c>
      <c r="D1771" s="40">
        <v>41387.503472222197</v>
      </c>
      <c r="E1771" s="40">
        <v>41388.423611111102</v>
      </c>
      <c r="F1771" s="40">
        <v>41388.385416666701</v>
      </c>
      <c r="G1771" t="s">
        <v>29</v>
      </c>
      <c r="H1771">
        <v>60000012474175</v>
      </c>
      <c r="I1771" t="s">
        <v>3644</v>
      </c>
      <c r="J1771" t="s">
        <v>3645</v>
      </c>
      <c r="K1771" t="s">
        <v>32</v>
      </c>
      <c r="L1771">
        <v>6</v>
      </c>
      <c r="M1771" t="s">
        <v>33</v>
      </c>
      <c r="N1771">
        <v>60000015461254</v>
      </c>
      <c r="O1771">
        <v>60000016462723</v>
      </c>
      <c r="P1771">
        <v>140133000000837</v>
      </c>
      <c r="R1771" t="s">
        <v>34</v>
      </c>
      <c r="S1771" t="s">
        <v>35</v>
      </c>
      <c r="T1771" t="s">
        <v>36</v>
      </c>
      <c r="W1771" t="s">
        <v>37</v>
      </c>
      <c r="AC1771" t="s">
        <v>3646</v>
      </c>
      <c r="AD1771" t="s">
        <v>5219</v>
      </c>
      <c r="AE1771" s="14" t="str">
        <f t="shared" si="1930"/>
        <v>Mantive foco em KAL, em destaque naconcorrencia com rtv. Destaquei bastantema segurança d consenso e fato de kaletra bão correr o grande risco da não tomada do rtv</v>
      </c>
      <c r="AF1771" s="14" t="str">
        <f t="shared" si="1931"/>
        <v>Mantive foco em KAL, em destaque naconcorrencia com rtv. Destaquei bastantema segurança d consenso e fato de kaletra bão correr o grande risco da não tomada do rtv</v>
      </c>
      <c r="AG1771" s="14">
        <f t="shared" si="1932"/>
        <v>1</v>
      </c>
      <c r="AH1771" s="14">
        <f t="shared" si="1933"/>
        <v>164</v>
      </c>
      <c r="AI1771" s="14">
        <f t="shared" si="1934"/>
        <v>164</v>
      </c>
      <c r="AJ1771" s="14">
        <f t="shared" si="1935"/>
        <v>164</v>
      </c>
      <c r="AK1771" s="14">
        <f t="shared" si="1936"/>
        <v>164</v>
      </c>
      <c r="AL1771" s="14">
        <f t="shared" si="1937"/>
        <v>164</v>
      </c>
      <c r="AM1771" s="14" t="str">
        <f t="shared" si="1938"/>
        <v>Mantive foco em KAL, em destaque naconcorrencia com rtv. Destaquei bastantema segurança d consenso e fato de kaletra bão correr o grande risco da não tomada do rtv</v>
      </c>
      <c r="AN1771" s="14" t="str">
        <f t="shared" si="1939"/>
        <v/>
      </c>
      <c r="AO1771" s="14" t="str">
        <f t="shared" si="1940"/>
        <v/>
      </c>
      <c r="AP1771" s="14" t="str">
        <f t="shared" si="1941"/>
        <v/>
      </c>
      <c r="AQ1771" s="14" t="str">
        <f t="shared" si="1942"/>
        <v/>
      </c>
      <c r="AR1771" s="14" t="str">
        <f t="shared" si="1943"/>
        <v/>
      </c>
    </row>
    <row r="1772" spans="1:44" x14ac:dyDescent="0.25">
      <c r="A1772">
        <v>1</v>
      </c>
      <c r="B1772" t="s">
        <v>28</v>
      </c>
      <c r="C1772">
        <v>392101</v>
      </c>
      <c r="D1772" s="40">
        <v>41387.503472222197</v>
      </c>
      <c r="E1772" s="40">
        <v>41388.423611111102</v>
      </c>
      <c r="F1772" s="40">
        <v>41388.385416666701</v>
      </c>
      <c r="G1772" t="s">
        <v>29</v>
      </c>
      <c r="H1772">
        <v>60000012474175</v>
      </c>
      <c r="I1772" t="s">
        <v>3644</v>
      </c>
      <c r="J1772" t="s">
        <v>3645</v>
      </c>
      <c r="K1772" t="s">
        <v>32</v>
      </c>
      <c r="L1772">
        <v>6</v>
      </c>
      <c r="M1772" t="s">
        <v>33</v>
      </c>
      <c r="N1772">
        <v>60000015461254</v>
      </c>
      <c r="O1772">
        <v>60000016462723</v>
      </c>
      <c r="P1772">
        <v>140133000000837</v>
      </c>
      <c r="R1772" t="s">
        <v>34</v>
      </c>
      <c r="S1772" t="s">
        <v>35</v>
      </c>
      <c r="T1772" t="s">
        <v>36</v>
      </c>
      <c r="W1772" t="s">
        <v>37</v>
      </c>
      <c r="AC1772" t="s">
        <v>3646</v>
      </c>
      <c r="AD1772" t="s">
        <v>1446</v>
      </c>
      <c r="AE1772" s="14" t="str">
        <f t="shared" si="1930"/>
        <v>Mantive foco em KAL, em destaque naconcorrencia com rtv. Destaquei bastantema segurança d consenso e fato de kaletra bão correr o grande risco da não tomada do rtv</v>
      </c>
      <c r="AF1772" s="14" t="str">
        <f t="shared" si="1931"/>
        <v>Mantive foco em KAL, em destaque naconcorrencia com rtv. Destaquei bastantema segurança d consenso e fato de kaletra bão correr o grande risco da não tomada do rtv</v>
      </c>
      <c r="AG1772" s="14">
        <f t="shared" si="1932"/>
        <v>1</v>
      </c>
      <c r="AH1772" s="14">
        <f t="shared" si="1933"/>
        <v>164</v>
      </c>
      <c r="AI1772" s="14">
        <f t="shared" si="1934"/>
        <v>164</v>
      </c>
      <c r="AJ1772" s="14">
        <f t="shared" si="1935"/>
        <v>164</v>
      </c>
      <c r="AK1772" s="14">
        <f t="shared" si="1936"/>
        <v>164</v>
      </c>
      <c r="AL1772" s="14">
        <f t="shared" si="1937"/>
        <v>164</v>
      </c>
      <c r="AM1772" s="14" t="str">
        <f t="shared" si="1938"/>
        <v>Mantive foco em KAL, em destaque naconcorrencia com rtv. Destaquei bastantema segurança d consenso e fato de kaletra bão correr o grande risco da não tomada do rtv</v>
      </c>
      <c r="AN1772" s="14" t="str">
        <f t="shared" si="1939"/>
        <v/>
      </c>
      <c r="AO1772" s="14" t="str">
        <f t="shared" si="1940"/>
        <v/>
      </c>
      <c r="AP1772" s="14" t="str">
        <f t="shared" si="1941"/>
        <v/>
      </c>
      <c r="AQ1772" s="14" t="str">
        <f t="shared" si="1942"/>
        <v/>
      </c>
      <c r="AR1772" s="14" t="str">
        <f t="shared" si="1943"/>
        <v/>
      </c>
    </row>
    <row r="1773" spans="1:44" x14ac:dyDescent="0.25">
      <c r="A1773">
        <v>1</v>
      </c>
      <c r="B1773" t="s">
        <v>28</v>
      </c>
      <c r="C1773">
        <v>392101</v>
      </c>
      <c r="D1773" s="40">
        <v>41387.420138888898</v>
      </c>
      <c r="E1773" s="40">
        <v>41388.420833333301</v>
      </c>
      <c r="F1773" s="40">
        <v>41388.385416666701</v>
      </c>
      <c r="G1773" t="s">
        <v>29</v>
      </c>
      <c r="H1773">
        <v>60000012468319</v>
      </c>
      <c r="I1773" t="s">
        <v>3647</v>
      </c>
      <c r="J1773" t="s">
        <v>3648</v>
      </c>
      <c r="K1773" t="s">
        <v>41</v>
      </c>
      <c r="L1773">
        <v>4</v>
      </c>
      <c r="M1773" t="s">
        <v>33</v>
      </c>
      <c r="N1773">
        <v>60000015461254</v>
      </c>
      <c r="O1773">
        <v>60000016462723</v>
      </c>
      <c r="P1773">
        <v>140133000000814</v>
      </c>
      <c r="R1773" t="s">
        <v>34</v>
      </c>
      <c r="S1773" t="s">
        <v>35</v>
      </c>
      <c r="T1773" t="s">
        <v>36</v>
      </c>
      <c r="W1773" t="s">
        <v>37</v>
      </c>
      <c r="AC1773" t="s">
        <v>3649</v>
      </c>
      <c r="AD1773" t="s">
        <v>5219</v>
      </c>
      <c r="AE1773" s="14" t="str">
        <f t="shared" si="1930"/>
        <v>Mantive destaque da visita em KAL vs. Fpv. #obj medica salientou que prescreve fpv devido a facilidade posologia e por ip ser td igual. Foquei a visita em destacar que KAL, apesar de estar no consenso a bastante tempo, é coformulado, não precisa refrigerar e incrementa em media 501 cd4 segundo o estudo 720. E que fpv, segundo a bula tem que ser tomado, na maioria dos casos, com duas rtv, mostrando a bula para a mesma. Medica salientou que não tinha lido a bula ainda e que realmente a posologia era o. Menos em comparação a tomada dupla de rtv.*</v>
      </c>
      <c r="AF1773" s="14" t="str">
        <f t="shared" si="1931"/>
        <v>Mantive destaque da visita em KAL vs. Fpv. #obj medica salientou que prescreve fpv devido a facilidade posologia e por ip ser td igual. Foquei a visita em destacar que KAL, apesar de estar no consenso a bastante tempo, é coformulado, não precisa refrigerar e incrementa em media 501 cd4 segundo o estudo 720. E que fpv, segundo a bula tem que ser tomado, na maioria dos casos, com duas rtv, mostrando a bula para a mesma. Medica salientou que não tinha lido a bula ainda e que realmente a posologia era o. Menos em comparação a tomada dupla de rtv.*</v>
      </c>
      <c r="AG1773" s="14">
        <f t="shared" si="1932"/>
        <v>44</v>
      </c>
      <c r="AH1773" s="14">
        <f t="shared" si="1933"/>
        <v>550</v>
      </c>
      <c r="AI1773" s="14">
        <f t="shared" si="1934"/>
        <v>550</v>
      </c>
      <c r="AJ1773" s="14">
        <f t="shared" si="1935"/>
        <v>550</v>
      </c>
      <c r="AK1773" s="14">
        <f t="shared" si="1936"/>
        <v>550</v>
      </c>
      <c r="AL1773" s="14">
        <f t="shared" si="1937"/>
        <v>550</v>
      </c>
      <c r="AM1773" s="14" t="str">
        <f t="shared" si="1938"/>
        <v>#obj medica salientou que prescreve fpv devido a facilidade posologia e por ip ser td igual. Foquei a visita em destacar que KAL, apesar de estar no consenso a bastante tempo, é coformulado, não precisa refrigerar e incrementa em media 501 cd4 segundo o estudo 720. E que fpv, segundo a bula tem que ser tomado, na maioria dos casos, com duas rtv, mostrando a bula para a mesma. Medica salientou que não tinha lido a bula ainda e que realmente a posologia era o. Menos em comparação a tomada dupla de rtv.*</v>
      </c>
      <c r="AN1773" s="14" t="str">
        <f t="shared" si="1939"/>
        <v/>
      </c>
      <c r="AO1773" s="14" t="str">
        <f t="shared" si="1940"/>
        <v/>
      </c>
      <c r="AP1773" s="14" t="str">
        <f t="shared" si="1941"/>
        <v/>
      </c>
      <c r="AQ1773" s="14" t="str">
        <f t="shared" si="1942"/>
        <v/>
      </c>
      <c r="AR1773" s="14" t="str">
        <f t="shared" si="1943"/>
        <v/>
      </c>
    </row>
    <row r="1774" spans="1:44" x14ac:dyDescent="0.25">
      <c r="A1774">
        <v>1</v>
      </c>
      <c r="B1774" t="s">
        <v>28</v>
      </c>
      <c r="C1774">
        <v>392101</v>
      </c>
      <c r="D1774" s="40">
        <v>41387.354166666701</v>
      </c>
      <c r="E1774" s="40">
        <v>41388.358333333301</v>
      </c>
      <c r="F1774" s="40">
        <v>41388.326388888898</v>
      </c>
      <c r="G1774" t="s">
        <v>29</v>
      </c>
      <c r="H1774">
        <v>60000012311499</v>
      </c>
      <c r="I1774" t="s">
        <v>3650</v>
      </c>
      <c r="J1774" t="s">
        <v>3651</v>
      </c>
      <c r="K1774" t="s">
        <v>32</v>
      </c>
      <c r="L1774">
        <v>6</v>
      </c>
      <c r="M1774" t="s">
        <v>33</v>
      </c>
      <c r="N1774">
        <v>60000015461254</v>
      </c>
      <c r="O1774">
        <v>60000016462723</v>
      </c>
      <c r="P1774">
        <v>140133000000704</v>
      </c>
      <c r="R1774" t="s">
        <v>34</v>
      </c>
      <c r="S1774" t="s">
        <v>35</v>
      </c>
      <c r="T1774" t="s">
        <v>36</v>
      </c>
      <c r="W1774" t="s">
        <v>37</v>
      </c>
      <c r="AC1774" t="s">
        <v>3652</v>
      </c>
      <c r="AD1774" t="s">
        <v>5219</v>
      </c>
      <c r="AE1774" s="14" t="str">
        <f t="shared" si="1930"/>
        <v>Medico retornou de licença. Disse que iria demorar a entrar em licença novamente. Mantive destaque da visita em KAL vs. Ef em naives.</v>
      </c>
      <c r="AF1774" s="14" t="str">
        <f t="shared" si="1931"/>
        <v>Medico retornou de licença. Disse que iria demorar a entrar em licença novamente. Mantive destaque da visita em KAL vs. Ef em naives.</v>
      </c>
      <c r="AG1774" s="14">
        <f t="shared" si="1932"/>
        <v>1</v>
      </c>
      <c r="AH1774" s="14">
        <f t="shared" si="1933"/>
        <v>134</v>
      </c>
      <c r="AI1774" s="14">
        <f t="shared" si="1934"/>
        <v>134</v>
      </c>
      <c r="AJ1774" s="14">
        <f t="shared" si="1935"/>
        <v>134</v>
      </c>
      <c r="AK1774" s="14">
        <f t="shared" si="1936"/>
        <v>134</v>
      </c>
      <c r="AL1774" s="14">
        <f t="shared" si="1937"/>
        <v>134</v>
      </c>
      <c r="AM1774" s="14" t="str">
        <f t="shared" si="1938"/>
        <v>Medico retornou de licença. Disse que iria demorar a entrar em licença novamente. Mantive destaque da visita em KAL vs. Ef em naives.</v>
      </c>
      <c r="AN1774" s="14" t="str">
        <f t="shared" si="1939"/>
        <v/>
      </c>
      <c r="AO1774" s="14" t="str">
        <f t="shared" si="1940"/>
        <v/>
      </c>
      <c r="AP1774" s="14" t="str">
        <f t="shared" si="1941"/>
        <v/>
      </c>
      <c r="AQ1774" s="14" t="str">
        <f t="shared" si="1942"/>
        <v/>
      </c>
      <c r="AR1774" s="14" t="str">
        <f t="shared" si="1943"/>
        <v/>
      </c>
    </row>
    <row r="1775" spans="1:44" x14ac:dyDescent="0.25">
      <c r="A1775">
        <v>1</v>
      </c>
      <c r="B1775" t="s">
        <v>28</v>
      </c>
      <c r="C1775">
        <v>392101</v>
      </c>
      <c r="D1775" s="40">
        <v>41387.302083333299</v>
      </c>
      <c r="E1775" s="40">
        <v>41388.413888888899</v>
      </c>
      <c r="F1775" s="40">
        <v>41388.374305555597</v>
      </c>
      <c r="G1775" t="s">
        <v>29</v>
      </c>
      <c r="H1775">
        <v>60000017153102</v>
      </c>
      <c r="I1775" t="s">
        <v>3653</v>
      </c>
      <c r="J1775" t="s">
        <v>3654</v>
      </c>
      <c r="K1775" t="s">
        <v>32</v>
      </c>
      <c r="L1775">
        <v>6</v>
      </c>
      <c r="M1775" t="s">
        <v>33</v>
      </c>
      <c r="N1775">
        <v>60000015461254</v>
      </c>
      <c r="O1775">
        <v>60000016462723</v>
      </c>
      <c r="P1775">
        <v>140133000000775</v>
      </c>
      <c r="R1775" t="s">
        <v>34</v>
      </c>
      <c r="S1775" t="s">
        <v>35</v>
      </c>
      <c r="T1775" t="s">
        <v>36</v>
      </c>
      <c r="W1775" t="s">
        <v>37</v>
      </c>
      <c r="AC1775" t="s">
        <v>3655</v>
      </c>
      <c r="AD1775" t="s">
        <v>5219</v>
      </c>
      <c r="AE1775" s="14" t="str">
        <f t="shared" si="1930"/>
        <v>@MKT medico disse que esta muito merecido em dividir os cases do hospita, que são muitos, em material abbott. Destaquei que temos interesse de dar esse apoio técnico/cientifico para os médicos do hospital. O mesmo ficou de me passar por email alguns dados</v>
      </c>
      <c r="AF1775" s="14" t="str">
        <f t="shared" si="1931"/>
        <v>@MKT medico disse que esta muito merecido em dividir os cases do hospita, que são muitos, em material abbott. Destaquei que temos interesse de dar esse apoio técnico/cientifico para os médicos do hospital. O mesmo ficou de me passar por email alguns dados</v>
      </c>
      <c r="AG1775" s="14">
        <f t="shared" si="1932"/>
        <v>1</v>
      </c>
      <c r="AH1775" s="14">
        <f t="shared" si="1933"/>
        <v>256</v>
      </c>
      <c r="AI1775" s="14">
        <f t="shared" si="1934"/>
        <v>256</v>
      </c>
      <c r="AJ1775" s="14">
        <f t="shared" si="1935"/>
        <v>256</v>
      </c>
      <c r="AK1775" s="14">
        <f t="shared" si="1936"/>
        <v>256</v>
      </c>
      <c r="AL1775" s="14">
        <f t="shared" si="1937"/>
        <v>256</v>
      </c>
      <c r="AM1775" s="14" t="str">
        <f t="shared" si="1938"/>
        <v>@MKT medico disse que esta muito merecido em dividir os cases do hospita, que são muitos, em material abbott. Destaquei que temos interesse de dar esse apoio técnico/cientifico para os médicos do hospital. O mesmo ficou de me passar por email alguns dados</v>
      </c>
      <c r="AN1775" s="14" t="str">
        <f t="shared" si="1939"/>
        <v/>
      </c>
      <c r="AO1775" s="14" t="str">
        <f t="shared" si="1940"/>
        <v/>
      </c>
      <c r="AP1775" s="14" t="str">
        <f t="shared" si="1941"/>
        <v/>
      </c>
      <c r="AQ1775" s="14" t="str">
        <f t="shared" si="1942"/>
        <v/>
      </c>
      <c r="AR1775" s="14" t="str">
        <f t="shared" si="1943"/>
        <v/>
      </c>
    </row>
    <row r="1776" spans="1:44" x14ac:dyDescent="0.25">
      <c r="A1776">
        <v>1</v>
      </c>
      <c r="B1776" t="s">
        <v>28</v>
      </c>
      <c r="C1776">
        <v>392101</v>
      </c>
      <c r="D1776" s="40">
        <v>41386.736111111102</v>
      </c>
      <c r="E1776" s="40">
        <v>41387.9506944444</v>
      </c>
      <c r="F1776" s="40">
        <v>41387.913194444402</v>
      </c>
      <c r="G1776" t="s">
        <v>29</v>
      </c>
      <c r="H1776">
        <v>60000012321235</v>
      </c>
      <c r="I1776" t="s">
        <v>3656</v>
      </c>
      <c r="J1776" t="s">
        <v>3657</v>
      </c>
      <c r="K1776" t="s">
        <v>32</v>
      </c>
      <c r="L1776">
        <v>3</v>
      </c>
      <c r="M1776" t="s">
        <v>33</v>
      </c>
      <c r="N1776">
        <v>60000015461254</v>
      </c>
      <c r="O1776">
        <v>60000016462723</v>
      </c>
      <c r="P1776">
        <v>140133000000687</v>
      </c>
      <c r="R1776" t="s">
        <v>34</v>
      </c>
      <c r="S1776" t="s">
        <v>35</v>
      </c>
      <c r="T1776" t="s">
        <v>36</v>
      </c>
      <c r="W1776" t="s">
        <v>37</v>
      </c>
      <c r="AC1776" t="s">
        <v>3658</v>
      </c>
      <c r="AD1776" t="s">
        <v>5219</v>
      </c>
      <c r="AE1776" s="14" t="str">
        <f t="shared" si="1930"/>
        <v>#mp medica elogiou bastante o material do mkt da empresa, principalmente o VA que fala sobre mulheres e a forma como expomos a questão de iniciar o tratamento com KAL em mulheres devido as dificuldades com efz caso as mesmas venham a engravidar.*</v>
      </c>
      <c r="AF1776" s="14" t="str">
        <f t="shared" si="1931"/>
        <v>#mp medica elogiou bastante o material do mkt da empresa, principalmente o VA que fala sobre mulheres e a forma como expomos a questão de iniciar o tratamento com KAL em mulheres devido as dificuldades com efz caso as mesmas venham a engravidar.*</v>
      </c>
      <c r="AG1776" s="14">
        <f t="shared" si="1932"/>
        <v>1</v>
      </c>
      <c r="AH1776" s="14">
        <f t="shared" si="1933"/>
        <v>247</v>
      </c>
      <c r="AI1776" s="14">
        <f t="shared" si="1934"/>
        <v>247</v>
      </c>
      <c r="AJ1776" s="14">
        <f t="shared" si="1935"/>
        <v>247</v>
      </c>
      <c r="AK1776" s="14">
        <f t="shared" si="1936"/>
        <v>247</v>
      </c>
      <c r="AL1776" s="14">
        <f t="shared" si="1937"/>
        <v>247</v>
      </c>
      <c r="AM1776" s="14" t="str">
        <f t="shared" si="1938"/>
        <v>#mp medica elogiou bastante o material do mkt da empresa, principalmente o VA que fala sobre mulheres e a forma como expomos a questão de iniciar o tratamento com KAL em mulheres devido as dificuldades com efz caso as mesmas venham a engravidar.*</v>
      </c>
      <c r="AN1776" s="14" t="str">
        <f t="shared" si="1939"/>
        <v/>
      </c>
      <c r="AO1776" s="14" t="str">
        <f t="shared" si="1940"/>
        <v/>
      </c>
      <c r="AP1776" s="14" t="str">
        <f t="shared" si="1941"/>
        <v/>
      </c>
      <c r="AQ1776" s="14" t="str">
        <f t="shared" si="1942"/>
        <v/>
      </c>
      <c r="AR1776" s="14" t="str">
        <f t="shared" si="1943"/>
        <v/>
      </c>
    </row>
    <row r="1777" spans="1:44" x14ac:dyDescent="0.25">
      <c r="A1777">
        <v>1</v>
      </c>
      <c r="B1777" t="s">
        <v>28</v>
      </c>
      <c r="C1777">
        <v>392101</v>
      </c>
      <c r="D1777" s="40">
        <v>41386.697916666701</v>
      </c>
      <c r="E1777" s="40">
        <v>41387.953472222202</v>
      </c>
      <c r="F1777" s="40">
        <v>41387.913194444402</v>
      </c>
      <c r="G1777" t="s">
        <v>29</v>
      </c>
      <c r="H1777">
        <v>60000012327659</v>
      </c>
      <c r="I1777" t="s">
        <v>3659</v>
      </c>
      <c r="J1777" t="s">
        <v>3660</v>
      </c>
      <c r="K1777" t="s">
        <v>41</v>
      </c>
      <c r="L1777">
        <v>3</v>
      </c>
      <c r="M1777" t="s">
        <v>33</v>
      </c>
      <c r="N1777">
        <v>60000015461254</v>
      </c>
      <c r="O1777">
        <v>60000016462723</v>
      </c>
      <c r="P1777">
        <v>140133000000694</v>
      </c>
      <c r="R1777" t="s">
        <v>34</v>
      </c>
      <c r="S1777" t="s">
        <v>35</v>
      </c>
      <c r="T1777" t="s">
        <v>36</v>
      </c>
      <c r="W1777" t="s">
        <v>37</v>
      </c>
      <c r="AC1777" t="s">
        <v>3661</v>
      </c>
      <c r="AD1777" t="s">
        <v>5219</v>
      </c>
      <c r="AE1777" s="14" t="str">
        <f t="shared" si="1930"/>
        <v>Medico bastante desatento. Disse estar prscrevendo kaletra e pediu patrocínio para o brasileiro. Destaquei na visita kaletra em pacients virgens de tratamento, em detrimento de efz.</v>
      </c>
      <c r="AF1777" s="14" t="str">
        <f t="shared" si="1931"/>
        <v>Medico bastante desatento. Disse estar prscrevendo kaletra e pediu patrocínio para o brasileiro. Destaquei na visita kaletra em pacients virgens de tratamento, em detrimento de efz.</v>
      </c>
      <c r="AG1777" s="14">
        <f t="shared" si="1932"/>
        <v>1</v>
      </c>
      <c r="AH1777" s="14">
        <f t="shared" si="1933"/>
        <v>182</v>
      </c>
      <c r="AI1777" s="14">
        <f t="shared" si="1934"/>
        <v>182</v>
      </c>
      <c r="AJ1777" s="14">
        <f t="shared" si="1935"/>
        <v>182</v>
      </c>
      <c r="AK1777" s="14">
        <f t="shared" si="1936"/>
        <v>182</v>
      </c>
      <c r="AL1777" s="14">
        <f t="shared" si="1937"/>
        <v>182</v>
      </c>
      <c r="AM1777" s="14" t="str">
        <f t="shared" si="1938"/>
        <v>Medico bastante desatento. Disse estar prscrevendo kaletra e pediu patrocínio para o brasileiro. Destaquei na visita kaletra em pacients virgens de tratamento, em detrimento de efz.</v>
      </c>
      <c r="AN1777" s="14" t="str">
        <f t="shared" si="1939"/>
        <v/>
      </c>
      <c r="AO1777" s="14" t="str">
        <f t="shared" si="1940"/>
        <v/>
      </c>
      <c r="AP1777" s="14" t="str">
        <f t="shared" si="1941"/>
        <v/>
      </c>
      <c r="AQ1777" s="14" t="str">
        <f t="shared" si="1942"/>
        <v/>
      </c>
      <c r="AR1777" s="14" t="str">
        <f t="shared" si="1943"/>
        <v/>
      </c>
    </row>
    <row r="1778" spans="1:44" x14ac:dyDescent="0.25">
      <c r="A1778">
        <v>1</v>
      </c>
      <c r="B1778" t="s">
        <v>28</v>
      </c>
      <c r="C1778">
        <v>392101</v>
      </c>
      <c r="D1778" s="40">
        <v>41386.630555555603</v>
      </c>
      <c r="E1778" s="40">
        <v>41386.633333333302</v>
      </c>
      <c r="F1778" s="40">
        <v>41387.902777777803</v>
      </c>
      <c r="G1778" t="s">
        <v>29</v>
      </c>
      <c r="H1778">
        <v>60000012464675</v>
      </c>
      <c r="I1778" t="s">
        <v>3662</v>
      </c>
      <c r="J1778" t="s">
        <v>3663</v>
      </c>
      <c r="K1778" t="s">
        <v>32</v>
      </c>
      <c r="L1778">
        <v>6</v>
      </c>
      <c r="M1778" t="s">
        <v>33</v>
      </c>
      <c r="N1778">
        <v>60000015461254</v>
      </c>
      <c r="O1778">
        <v>60000016462723</v>
      </c>
      <c r="P1778">
        <v>140133000000680</v>
      </c>
      <c r="R1778" t="s">
        <v>34</v>
      </c>
      <c r="S1778" t="s">
        <v>35</v>
      </c>
      <c r="T1778" t="s">
        <v>36</v>
      </c>
      <c r="W1778" t="s">
        <v>37</v>
      </c>
      <c r="AC1778" t="s">
        <v>3664</v>
      </c>
      <c r="AD1778" t="s">
        <v>5219</v>
      </c>
      <c r="AE1778" s="14" t="str">
        <f t="shared" si="1930"/>
        <v>Continuei destaque da visita para kaletra vs efz. #mp medico gostou bastante do material sobre distúrbios neurocognitivos. Salientou que realmente é uma constante em seu consultório pacientes com handebol pelo menos mediana. Enfatizei a penetração efetiva de KAL no snc, aperfeiçoado com BIOVIR.*</v>
      </c>
      <c r="AF1778" s="14" t="str">
        <f t="shared" si="1931"/>
        <v>Continuei destaque da visita para kaletra vs efz. #mp medico gostou bastante do material sobre distúrbios neurocognitivos. Salientou que realmente é uma constante em seu consultório pacientes com handebol pelo menos mediana. Enfatizei a penetração efetiva de KAL no snc, aperfeiçoado com BIOVIR.*</v>
      </c>
      <c r="AG1778" s="14">
        <f t="shared" si="1932"/>
        <v>51</v>
      </c>
      <c r="AH1778" s="14">
        <f t="shared" si="1933"/>
        <v>297</v>
      </c>
      <c r="AI1778" s="14">
        <f t="shared" si="1934"/>
        <v>297</v>
      </c>
      <c r="AJ1778" s="14">
        <f t="shared" si="1935"/>
        <v>297</v>
      </c>
      <c r="AK1778" s="14">
        <f t="shared" si="1936"/>
        <v>297</v>
      </c>
      <c r="AL1778" s="14">
        <f t="shared" si="1937"/>
        <v>297</v>
      </c>
      <c r="AM1778" s="14" t="str">
        <f t="shared" si="1938"/>
        <v>#mp medico gostou bastante do material sobre distúrbios neurocognitivos. Salientou que realmente é uma constante em seu consultório pacientes com handebol pelo menos mediana. Enfatizei a penetração efetiva de KAL no snc, aperfeiçoado com BIOVIR.*</v>
      </c>
      <c r="AN1778" s="14" t="str">
        <f t="shared" si="1939"/>
        <v/>
      </c>
      <c r="AO1778" s="14" t="str">
        <f t="shared" si="1940"/>
        <v/>
      </c>
      <c r="AP1778" s="14" t="str">
        <f t="shared" si="1941"/>
        <v/>
      </c>
      <c r="AQ1778" s="14" t="str">
        <f t="shared" si="1942"/>
        <v/>
      </c>
      <c r="AR1778" s="14" t="str">
        <f t="shared" si="1943"/>
        <v/>
      </c>
    </row>
    <row r="1779" spans="1:44" x14ac:dyDescent="0.25">
      <c r="A1779">
        <v>1</v>
      </c>
      <c r="B1779" t="s">
        <v>28</v>
      </c>
      <c r="C1779">
        <v>392101</v>
      </c>
      <c r="D1779" s="40">
        <v>41383.402083333298</v>
      </c>
      <c r="E1779" s="40">
        <v>41383.403472222199</v>
      </c>
      <c r="F1779" s="40">
        <v>41383.367361111101</v>
      </c>
      <c r="G1779" t="s">
        <v>29</v>
      </c>
      <c r="H1779">
        <v>60000012481635</v>
      </c>
      <c r="I1779" t="s">
        <v>1036</v>
      </c>
      <c r="J1779" t="s">
        <v>1037</v>
      </c>
      <c r="K1779" t="s">
        <v>32</v>
      </c>
      <c r="L1779">
        <v>3</v>
      </c>
      <c r="M1779" t="s">
        <v>33</v>
      </c>
      <c r="N1779">
        <v>60000015461254</v>
      </c>
      <c r="O1779">
        <v>60000016462723</v>
      </c>
      <c r="P1779">
        <v>140133000000657</v>
      </c>
      <c r="R1779" t="s">
        <v>34</v>
      </c>
      <c r="S1779" t="s">
        <v>35</v>
      </c>
      <c r="T1779" t="s">
        <v>36</v>
      </c>
      <c r="W1779" t="s">
        <v>37</v>
      </c>
      <c r="AC1779" t="s">
        <v>3665</v>
      </c>
      <c r="AD1779" t="s">
        <v>1448</v>
      </c>
      <c r="AE1779" s="14" t="str">
        <f t="shared" si="1930"/>
        <v>Continuar destacando excelente tolerabilidade de KAL com rifabutina na tb. Medico ressaltou que esta prescrevendo KAL e rifabutina na tb e AIDS com excelente aceitação doa pacientes. Pegarei o exemplo do mesmo e divulgarei para outros médicos.</v>
      </c>
      <c r="AF1779" s="14" t="str">
        <f t="shared" si="1931"/>
        <v>Continuar destacando excelente tolerabilidade de KAL com rifabutina na tb. Medico ressaltou que esta prescrevendo KAL e rifabutina na tb e AIDS com excelente aceitação doa pacientes. Pegarei o exemplo do mesmo e divulgarei para outros médicos.</v>
      </c>
      <c r="AG1779" s="14">
        <f t="shared" si="1932"/>
        <v>1</v>
      </c>
      <c r="AH1779" s="14">
        <f t="shared" si="1933"/>
        <v>244</v>
      </c>
      <c r="AI1779" s="14">
        <f t="shared" si="1934"/>
        <v>244</v>
      </c>
      <c r="AJ1779" s="14">
        <f t="shared" si="1935"/>
        <v>244</v>
      </c>
      <c r="AK1779" s="14">
        <f t="shared" si="1936"/>
        <v>244</v>
      </c>
      <c r="AL1779" s="14">
        <f t="shared" si="1937"/>
        <v>244</v>
      </c>
      <c r="AM1779" s="14" t="str">
        <f t="shared" si="1938"/>
        <v>Continuar destacando excelente tolerabilidade de KAL com rifabutina na tb. Medico ressaltou que esta prescrevendo KAL e rifabutina na tb e AIDS com excelente aceitação doa pacientes. Pegarei o exemplo do mesmo e divulgarei para outros médicos.</v>
      </c>
      <c r="AN1779" s="14" t="str">
        <f t="shared" si="1939"/>
        <v/>
      </c>
      <c r="AO1779" s="14" t="str">
        <f t="shared" si="1940"/>
        <v/>
      </c>
      <c r="AP1779" s="14" t="str">
        <f t="shared" si="1941"/>
        <v/>
      </c>
      <c r="AQ1779" s="14" t="str">
        <f t="shared" si="1942"/>
        <v/>
      </c>
      <c r="AR1779" s="14" t="str">
        <f t="shared" si="1943"/>
        <v/>
      </c>
    </row>
    <row r="1780" spans="1:44" x14ac:dyDescent="0.25">
      <c r="A1780">
        <v>1</v>
      </c>
      <c r="B1780" t="s">
        <v>28</v>
      </c>
      <c r="C1780">
        <v>392101</v>
      </c>
      <c r="D1780" s="40">
        <v>41383.364583333299</v>
      </c>
      <c r="E1780" s="40">
        <v>41383.408333333296</v>
      </c>
      <c r="F1780" s="40">
        <v>41383.367361111101</v>
      </c>
      <c r="G1780" t="s">
        <v>29</v>
      </c>
      <c r="H1780">
        <v>60000012430739</v>
      </c>
      <c r="I1780" t="s">
        <v>1045</v>
      </c>
      <c r="J1780" t="s">
        <v>1046</v>
      </c>
      <c r="K1780" t="s">
        <v>32</v>
      </c>
      <c r="L1780">
        <v>3</v>
      </c>
      <c r="M1780" t="s">
        <v>33</v>
      </c>
      <c r="N1780">
        <v>60000015461254</v>
      </c>
      <c r="O1780">
        <v>60000016462723</v>
      </c>
      <c r="P1780">
        <v>140133000000671</v>
      </c>
      <c r="R1780" t="s">
        <v>34</v>
      </c>
      <c r="S1780" t="s">
        <v>35</v>
      </c>
      <c r="T1780" t="s">
        <v>36</v>
      </c>
      <c r="W1780" t="s">
        <v>37</v>
      </c>
      <c r="AC1780" t="s">
        <v>3666</v>
      </c>
      <c r="AD1780" t="s">
        <v>1448</v>
      </c>
      <c r="AE1780" s="14" t="str">
        <f t="shared" si="1930"/>
        <v>Medica ultimamente esta tendo pouquíssimas oportunidades, por isso devo focar no resgate de pacientes da enfermaria que estavam em itrnns. Medica visitada na saída do hospital. Alegou estar com o joelho dolorido e pediu uma visita rápida. Mantive o foco em KAL e seus benefícios de iniciação de Trav. Em detrimentonde efz.</v>
      </c>
      <c r="AF1780" s="14" t="str">
        <f t="shared" si="1931"/>
        <v>Medica ultimamente esta tendo pouquíssimas oportunidades, por isso devo focar no resgate de pacientes da enfermaria que estavam em itrnns. Medica visitada na saída do hospital. Alegou estar com o joelho dolorido e pediu uma visita rápida. Mantive o foco em KAL e seus benefícios de iniciação de Trav. Em detrimentonde efz.</v>
      </c>
      <c r="AG1780" s="14">
        <f t="shared" si="1932"/>
        <v>1</v>
      </c>
      <c r="AH1780" s="14">
        <f t="shared" si="1933"/>
        <v>323</v>
      </c>
      <c r="AI1780" s="14">
        <f t="shared" si="1934"/>
        <v>323</v>
      </c>
      <c r="AJ1780" s="14">
        <f t="shared" si="1935"/>
        <v>323</v>
      </c>
      <c r="AK1780" s="14">
        <f t="shared" si="1936"/>
        <v>323</v>
      </c>
      <c r="AL1780" s="14">
        <f t="shared" si="1937"/>
        <v>323</v>
      </c>
      <c r="AM1780" s="14" t="str">
        <f t="shared" si="1938"/>
        <v>Medica ultimamente esta tendo pouquíssimas oportunidades, por isso devo focar no resgate de pacientes da enfermaria que estavam em itrnns. Medica visitada na saída do hospital. Alegou estar com o joelho dolorido e pediu uma visita rápida. Mantive o foco em KAL e seus benefícios de iniciação de Trav. Em detrimentonde efz.</v>
      </c>
      <c r="AN1780" s="14" t="str">
        <f t="shared" si="1939"/>
        <v/>
      </c>
      <c r="AO1780" s="14" t="str">
        <f t="shared" si="1940"/>
        <v/>
      </c>
      <c r="AP1780" s="14" t="str">
        <f t="shared" si="1941"/>
        <v/>
      </c>
      <c r="AQ1780" s="14" t="str">
        <f t="shared" si="1942"/>
        <v/>
      </c>
      <c r="AR1780" s="14" t="str">
        <f t="shared" si="1943"/>
        <v/>
      </c>
    </row>
    <row r="1781" spans="1:44" x14ac:dyDescent="0.25">
      <c r="A1781">
        <v>1</v>
      </c>
      <c r="B1781" t="s">
        <v>28</v>
      </c>
      <c r="C1781">
        <v>392101</v>
      </c>
      <c r="D1781" s="40">
        <v>41383.319444444402</v>
      </c>
      <c r="E1781" s="40">
        <v>41383.40625</v>
      </c>
      <c r="F1781" s="40">
        <v>41383.367361111101</v>
      </c>
      <c r="G1781" t="s">
        <v>29</v>
      </c>
      <c r="H1781">
        <v>60000012373223</v>
      </c>
      <c r="I1781" t="s">
        <v>1053</v>
      </c>
      <c r="J1781" t="s">
        <v>1054</v>
      </c>
      <c r="K1781" t="s">
        <v>32</v>
      </c>
      <c r="L1781">
        <v>4</v>
      </c>
      <c r="M1781" t="s">
        <v>33</v>
      </c>
      <c r="N1781">
        <v>60000015461254</v>
      </c>
      <c r="O1781">
        <v>60000016462723</v>
      </c>
      <c r="P1781">
        <v>140133000000664</v>
      </c>
      <c r="R1781" t="s">
        <v>34</v>
      </c>
      <c r="S1781" t="s">
        <v>35</v>
      </c>
      <c r="T1781" t="s">
        <v>36</v>
      </c>
      <c r="W1781" t="s">
        <v>37</v>
      </c>
      <c r="AC1781" t="s">
        <v>3667</v>
      </c>
      <c r="AD1781" t="s">
        <v>1448</v>
      </c>
      <c r="AE1781" s="14" t="str">
        <f t="shared" si="1930"/>
        <v>Focar mais a visita nos benefícios das mensagens chave de KALfoquei a visita em KAL na tb junto com rifabutina sendo melhor para o paciente do que efz e rifampicina, destacando benefícios de bode e mind de KAL.</v>
      </c>
      <c r="AF1781" s="14" t="str">
        <f t="shared" si="1931"/>
        <v>Focar mais a visita nos benefícios das mensagens chave de KALfoquei a visita em KAL na tb junto com rifabutina sendo melhor para o paciente do que efz e rifampicina, destacando benefícios de bode e mind de KAL.</v>
      </c>
      <c r="AG1781" s="14">
        <f t="shared" si="1932"/>
        <v>1</v>
      </c>
      <c r="AH1781" s="14">
        <f t="shared" si="1933"/>
        <v>211</v>
      </c>
      <c r="AI1781" s="14">
        <f t="shared" si="1934"/>
        <v>211</v>
      </c>
      <c r="AJ1781" s="14">
        <f t="shared" si="1935"/>
        <v>211</v>
      </c>
      <c r="AK1781" s="14">
        <f t="shared" si="1936"/>
        <v>211</v>
      </c>
      <c r="AL1781" s="14">
        <f t="shared" si="1937"/>
        <v>211</v>
      </c>
      <c r="AM1781" s="14" t="str">
        <f t="shared" si="1938"/>
        <v>Focar mais a visita nos benefícios das mensagens chave de KALfoquei a visita em KAL na tb junto com rifabutina sendo melhor para o paciente do que efz e rifampicina, destacando benefícios de bode e mind de KAL.</v>
      </c>
      <c r="AN1781" s="14" t="str">
        <f t="shared" si="1939"/>
        <v/>
      </c>
      <c r="AO1781" s="14" t="str">
        <f t="shared" si="1940"/>
        <v/>
      </c>
      <c r="AP1781" s="14" t="str">
        <f t="shared" si="1941"/>
        <v/>
      </c>
      <c r="AQ1781" s="14" t="str">
        <f t="shared" si="1942"/>
        <v/>
      </c>
      <c r="AR1781" s="14" t="str">
        <f t="shared" si="1943"/>
        <v/>
      </c>
    </row>
    <row r="1782" spans="1:44" x14ac:dyDescent="0.25">
      <c r="A1782">
        <v>1</v>
      </c>
      <c r="B1782" t="s">
        <v>28</v>
      </c>
      <c r="C1782">
        <v>392101</v>
      </c>
      <c r="D1782" s="40">
        <v>41382.855555555601</v>
      </c>
      <c r="E1782" s="40">
        <v>41382.858333333301</v>
      </c>
      <c r="F1782" s="40">
        <v>41382.820833333302</v>
      </c>
      <c r="G1782" t="s">
        <v>29</v>
      </c>
      <c r="H1782">
        <v>60000012525963</v>
      </c>
      <c r="I1782" t="s">
        <v>1069</v>
      </c>
      <c r="J1782" t="s">
        <v>1070</v>
      </c>
      <c r="K1782" t="s">
        <v>32</v>
      </c>
      <c r="L1782">
        <v>4</v>
      </c>
      <c r="M1782" t="s">
        <v>33</v>
      </c>
      <c r="N1782">
        <v>60000015461254</v>
      </c>
      <c r="O1782">
        <v>60000016462723</v>
      </c>
      <c r="P1782">
        <v>140133000000641</v>
      </c>
      <c r="R1782" t="s">
        <v>34</v>
      </c>
      <c r="S1782" t="s">
        <v>35</v>
      </c>
      <c r="T1782" t="s">
        <v>36</v>
      </c>
      <c r="W1782" t="s">
        <v>37</v>
      </c>
      <c r="AC1782" t="s">
        <v>3668</v>
      </c>
      <c r="AD1782" t="s">
        <v>1448</v>
      </c>
      <c r="AE1782" s="14" t="str">
        <f t="shared" si="1930"/>
        <v>Manter foco em maleta em dose única. Principalmente na posologia noturna, destacando o contorno dos EAs gastrointestinais. Continuei destaque da visita em kaletra vs. Efz. Destacando posologia cômoda e rápido incremento de cd4.</v>
      </c>
      <c r="AF1782" s="14" t="str">
        <f t="shared" si="1931"/>
        <v>Manter foco em maleta em dose única. Principalmente na posologia noturna, destacando o contorno dos EAs gastrointestinais. Continuei destaque da visita em kaletra vs. Efz. Destacando posologia cômoda e rápido incremento de cd4.</v>
      </c>
      <c r="AG1782" s="14">
        <f t="shared" si="1932"/>
        <v>1</v>
      </c>
      <c r="AH1782" s="14">
        <f t="shared" si="1933"/>
        <v>228</v>
      </c>
      <c r="AI1782" s="14">
        <f t="shared" si="1934"/>
        <v>228</v>
      </c>
      <c r="AJ1782" s="14">
        <f t="shared" si="1935"/>
        <v>228</v>
      </c>
      <c r="AK1782" s="14">
        <f t="shared" si="1936"/>
        <v>228</v>
      </c>
      <c r="AL1782" s="14">
        <f t="shared" si="1937"/>
        <v>228</v>
      </c>
      <c r="AM1782" s="14" t="str">
        <f t="shared" si="1938"/>
        <v>Manter foco em maleta em dose única. Principalmente na posologia noturna, destacando o contorno dos EAs gastrointestinais. Continuei destaque da visita em kaletra vs. Efz. Destacando posologia cômoda e rápido incremento de cd4.</v>
      </c>
      <c r="AN1782" s="14" t="str">
        <f t="shared" si="1939"/>
        <v/>
      </c>
      <c r="AO1782" s="14" t="str">
        <f t="shared" si="1940"/>
        <v/>
      </c>
      <c r="AP1782" s="14" t="str">
        <f t="shared" si="1941"/>
        <v/>
      </c>
      <c r="AQ1782" s="14" t="str">
        <f t="shared" si="1942"/>
        <v/>
      </c>
      <c r="AR1782" s="14" t="str">
        <f t="shared" si="1943"/>
        <v/>
      </c>
    </row>
    <row r="1783" spans="1:44" x14ac:dyDescent="0.25">
      <c r="A1783">
        <v>1</v>
      </c>
      <c r="B1783" t="s">
        <v>28</v>
      </c>
      <c r="C1783">
        <v>392101</v>
      </c>
      <c r="D1783" s="40">
        <v>41382.273611111101</v>
      </c>
      <c r="E1783" s="40">
        <v>41382.276388888902</v>
      </c>
      <c r="F1783" s="40">
        <v>41382.2409722222</v>
      </c>
      <c r="G1783" t="s">
        <v>29</v>
      </c>
      <c r="H1783">
        <v>60000012327775</v>
      </c>
      <c r="I1783" t="s">
        <v>1039</v>
      </c>
      <c r="J1783" t="s">
        <v>1040</v>
      </c>
      <c r="K1783" t="s">
        <v>32</v>
      </c>
      <c r="L1783">
        <v>6</v>
      </c>
      <c r="M1783" t="s">
        <v>33</v>
      </c>
      <c r="N1783">
        <v>60000015461254</v>
      </c>
      <c r="O1783">
        <v>60000016462723</v>
      </c>
      <c r="P1783">
        <v>140133000000607</v>
      </c>
      <c r="R1783" t="s">
        <v>34</v>
      </c>
      <c r="S1783" t="s">
        <v>35</v>
      </c>
      <c r="T1783" t="s">
        <v>36</v>
      </c>
      <c r="W1783" t="s">
        <v>37</v>
      </c>
      <c r="AC1783" t="s">
        <v>3669</v>
      </c>
      <c r="AD1783" t="s">
        <v>1448</v>
      </c>
      <c r="AE1783" s="14" t="str">
        <f t="shared" si="1930"/>
        <v>Manter o foco da visita em resgate de kal em pacientes efz, destacando rápida reconstituicaomimunologica proporcionada por KAL. Visita voltada para buscar pacientes resgatados com efz. Mantive destaque em segurança preestabelecida de KAL nos consensos mundiais.</v>
      </c>
      <c r="AF1783" s="14" t="str">
        <f t="shared" si="1931"/>
        <v>Manter o foco da visita em resgate de kal em pacientes efz, destacando rápida reconstituicaomimunologica proporcionada por KAL. Visita voltada para buscar pacientes resgatados com efz. Mantive destaque em segurança preestabelecida de KAL nos consensos mundiais.</v>
      </c>
      <c r="AG1783" s="14">
        <f t="shared" si="1932"/>
        <v>1</v>
      </c>
      <c r="AH1783" s="14">
        <f t="shared" si="1933"/>
        <v>262</v>
      </c>
      <c r="AI1783" s="14">
        <f t="shared" si="1934"/>
        <v>262</v>
      </c>
      <c r="AJ1783" s="14">
        <f t="shared" si="1935"/>
        <v>262</v>
      </c>
      <c r="AK1783" s="14">
        <f t="shared" si="1936"/>
        <v>262</v>
      </c>
      <c r="AL1783" s="14">
        <f t="shared" si="1937"/>
        <v>262</v>
      </c>
      <c r="AM1783" s="14" t="str">
        <f t="shared" si="1938"/>
        <v>Manter o foco da visita em resgate de kal em pacientes efz, destacando rápida reconstituicaomimunologica proporcionada por KAL. Visita voltada para buscar pacientes resgatados com efz. Mantive destaque em segurança preestabelecida de KAL nos consensos mundiais.</v>
      </c>
      <c r="AN1783" s="14" t="str">
        <f t="shared" si="1939"/>
        <v/>
      </c>
      <c r="AO1783" s="14" t="str">
        <f t="shared" si="1940"/>
        <v/>
      </c>
      <c r="AP1783" s="14" t="str">
        <f t="shared" si="1941"/>
        <v/>
      </c>
      <c r="AQ1783" s="14" t="str">
        <f t="shared" si="1942"/>
        <v/>
      </c>
      <c r="AR1783" s="14" t="str">
        <f t="shared" si="1943"/>
        <v/>
      </c>
    </row>
    <row r="1784" spans="1:44" x14ac:dyDescent="0.25">
      <c r="A1784">
        <v>1</v>
      </c>
      <c r="B1784" t="s">
        <v>28</v>
      </c>
      <c r="C1784">
        <v>392101</v>
      </c>
      <c r="D1784" s="40">
        <v>41381.701388888898</v>
      </c>
      <c r="E1784" s="40">
        <v>41382.2902777778</v>
      </c>
      <c r="F1784" s="40">
        <v>41382.810416666704</v>
      </c>
      <c r="G1784" t="s">
        <v>29</v>
      </c>
      <c r="H1784">
        <v>60000012248879</v>
      </c>
      <c r="I1784" t="s">
        <v>1056</v>
      </c>
      <c r="J1784" t="s">
        <v>1057</v>
      </c>
      <c r="K1784" t="s">
        <v>41</v>
      </c>
      <c r="L1784">
        <v>3</v>
      </c>
      <c r="M1784" t="s">
        <v>33</v>
      </c>
      <c r="N1784">
        <v>60000015461254</v>
      </c>
      <c r="O1784">
        <v>60000016462723</v>
      </c>
      <c r="P1784">
        <v>140133000000628</v>
      </c>
      <c r="R1784" t="s">
        <v>34</v>
      </c>
      <c r="S1784" t="s">
        <v>35</v>
      </c>
      <c r="T1784" t="s">
        <v>36</v>
      </c>
      <c r="W1784" t="s">
        <v>37</v>
      </c>
      <c r="AC1784" t="s">
        <v>3670</v>
      </c>
      <c r="AD1784" t="s">
        <v>1448</v>
      </c>
      <c r="AE1784" s="14" t="str">
        <f t="shared" si="1930"/>
        <v>Foco em KAL nos seus pacientes naive. Devo manter destaque em evidencias clinicas de performance imunológica acima da media com KAL. Mantive destaque da visita em subida imunológica de kaletra em detrimento de efz. #obj Dra salientou que realmente concorda em iniciar tratamento em mulheres com kaletra, devido ao não planejamento de gestação. Muito boa avisita*</v>
      </c>
      <c r="AF1784" s="14" t="str">
        <f t="shared" si="1931"/>
        <v>Foco em KAL nos seus pacientes naive. Devo manter destaque em evidencias clinicas de performance imunológica acima da media com KAL. Mantive destaque da visita em subida imunológica de kaletra em detrimento de efz. #obj Dra salientou que realmente concorda em iniciar tratamento em mulheres com kaletra, devido ao não planejamento de gestação. Muito boa avisita*</v>
      </c>
      <c r="AG1784" s="14">
        <f t="shared" si="1932"/>
        <v>216</v>
      </c>
      <c r="AH1784" s="14">
        <f t="shared" si="1933"/>
        <v>363</v>
      </c>
      <c r="AI1784" s="14">
        <f t="shared" si="1934"/>
        <v>363</v>
      </c>
      <c r="AJ1784" s="14">
        <f t="shared" si="1935"/>
        <v>363</v>
      </c>
      <c r="AK1784" s="14">
        <f t="shared" si="1936"/>
        <v>363</v>
      </c>
      <c r="AL1784" s="14">
        <f t="shared" si="1937"/>
        <v>363</v>
      </c>
      <c r="AM1784" s="14" t="str">
        <f t="shared" si="1938"/>
        <v>#obj Dra salientou que realmente concorda em iniciar tratamento em mulheres com kaletra, devido ao não planejamento de gestação. Muito boa avisita*</v>
      </c>
      <c r="AN1784" s="14" t="str">
        <f t="shared" si="1939"/>
        <v/>
      </c>
      <c r="AO1784" s="14" t="str">
        <f t="shared" si="1940"/>
        <v/>
      </c>
      <c r="AP1784" s="14" t="str">
        <f t="shared" si="1941"/>
        <v/>
      </c>
      <c r="AQ1784" s="14" t="str">
        <f t="shared" si="1942"/>
        <v/>
      </c>
      <c r="AR1784" s="14" t="str">
        <f t="shared" si="1943"/>
        <v/>
      </c>
    </row>
    <row r="1785" spans="1:44" x14ac:dyDescent="0.25">
      <c r="A1785">
        <v>1</v>
      </c>
      <c r="B1785" t="s">
        <v>28</v>
      </c>
      <c r="C1785">
        <v>392101</v>
      </c>
      <c r="D1785" s="40">
        <v>41381.524305555598</v>
      </c>
      <c r="E1785" s="40">
        <v>41382.863194444399</v>
      </c>
      <c r="F1785" s="40">
        <v>41383.359027777798</v>
      </c>
      <c r="G1785" t="s">
        <v>29</v>
      </c>
      <c r="H1785">
        <v>60000012447671</v>
      </c>
      <c r="I1785" t="s">
        <v>1033</v>
      </c>
      <c r="J1785" t="s">
        <v>1034</v>
      </c>
      <c r="K1785" t="s">
        <v>32</v>
      </c>
      <c r="L1785">
        <v>4</v>
      </c>
      <c r="M1785" t="s">
        <v>33</v>
      </c>
      <c r="N1785">
        <v>60000015461254</v>
      </c>
      <c r="O1785">
        <v>60000016462723</v>
      </c>
      <c r="P1785">
        <v>140133000000648</v>
      </c>
      <c r="R1785" t="s">
        <v>34</v>
      </c>
      <c r="S1785" t="s">
        <v>35</v>
      </c>
      <c r="T1785" t="s">
        <v>36</v>
      </c>
      <c r="W1785" t="s">
        <v>37</v>
      </c>
      <c r="AC1785" t="s">
        <v>3671</v>
      </c>
      <c r="AD1785" t="s">
        <v>1448</v>
      </c>
      <c r="AE1785" s="14" t="str">
        <f t="shared" si="1930"/>
        <v>Manter destaque da visita em benefícios de KAL em detrimento de Atv, principalmente estigmatizacao. Destaquei os benefícios de kaletra quanto a bem estar de corpo e mente. #obj contornada! Dra destacou que os seus pacientes HSH realmente, quando ela fala, preferem kaletra a ter que contornar estigmatizarão possível em outros ARVs.*</v>
      </c>
      <c r="AF1785" s="14" t="str">
        <f t="shared" si="1931"/>
        <v>Manter destaque da visita em benefícios de KAL em detrimento de Atv, principalmente estigmatizacao. Destaquei os benefícios de kaletra quanto a bem estar de corpo e mente. #obj contornada! Dra destacou que os seus pacientes HSH realmente, quando ela fala, preferem kaletra a ter que contornar estigmatizarão possível em outros ARVs.*</v>
      </c>
      <c r="AG1785" s="14">
        <f t="shared" si="1932"/>
        <v>173</v>
      </c>
      <c r="AH1785" s="14">
        <f t="shared" si="1933"/>
        <v>334</v>
      </c>
      <c r="AI1785" s="14">
        <f t="shared" si="1934"/>
        <v>334</v>
      </c>
      <c r="AJ1785" s="14">
        <f t="shared" si="1935"/>
        <v>334</v>
      </c>
      <c r="AK1785" s="14">
        <f t="shared" si="1936"/>
        <v>334</v>
      </c>
      <c r="AL1785" s="14">
        <f t="shared" si="1937"/>
        <v>334</v>
      </c>
      <c r="AM1785" s="14" t="str">
        <f t="shared" si="1938"/>
        <v>#obj contornada! Dra destacou que os seus pacientes HSH realmente, quando ela fala, preferem kaletra a ter que contornar estigmatizarão possível em outros ARVs.*</v>
      </c>
      <c r="AN1785" s="14" t="str">
        <f t="shared" si="1939"/>
        <v/>
      </c>
      <c r="AO1785" s="14" t="str">
        <f t="shared" si="1940"/>
        <v/>
      </c>
      <c r="AP1785" s="14" t="str">
        <f t="shared" si="1941"/>
        <v/>
      </c>
      <c r="AQ1785" s="14" t="str">
        <f t="shared" si="1942"/>
        <v/>
      </c>
      <c r="AR1785" s="14" t="str">
        <f t="shared" si="1943"/>
        <v/>
      </c>
    </row>
    <row r="1786" spans="1:44" x14ac:dyDescent="0.25">
      <c r="A1786">
        <v>1</v>
      </c>
      <c r="B1786" t="s">
        <v>28</v>
      </c>
      <c r="C1786">
        <v>392101</v>
      </c>
      <c r="D1786" s="40">
        <v>41381.361111111102</v>
      </c>
      <c r="E1786" s="40">
        <v>41382.284722222197</v>
      </c>
      <c r="F1786" s="40">
        <v>41382.810416666704</v>
      </c>
      <c r="G1786" t="s">
        <v>29</v>
      </c>
      <c r="H1786">
        <v>60000012464659</v>
      </c>
      <c r="I1786" t="s">
        <v>1027</v>
      </c>
      <c r="J1786" t="s">
        <v>1028</v>
      </c>
      <c r="K1786" t="s">
        <v>32</v>
      </c>
      <c r="L1786">
        <v>3</v>
      </c>
      <c r="M1786" t="s">
        <v>33</v>
      </c>
      <c r="N1786">
        <v>60000015461254</v>
      </c>
      <c r="O1786">
        <v>60000016462723</v>
      </c>
      <c r="P1786">
        <v>140133000000621</v>
      </c>
      <c r="R1786" t="s">
        <v>34</v>
      </c>
      <c r="S1786" t="s">
        <v>35</v>
      </c>
      <c r="T1786" t="s">
        <v>36</v>
      </c>
      <c r="W1786" t="s">
        <v>37</v>
      </c>
      <c r="AC1786" t="s">
        <v>3672</v>
      </c>
      <c r="AD1786" t="s">
        <v>1448</v>
      </c>
      <c r="AE1786" s="14" t="str">
        <f t="shared" si="1930"/>
        <v>Manter foco em KAL em inicio de terapia em detrimento de efz. Mantive foco da visita em kaletra vs. Efz, destacando benefícios de corpo e mente.</v>
      </c>
      <c r="AF1786" s="14" t="str">
        <f t="shared" si="1931"/>
        <v>Manter foco em KAL em inicio de terapia em detrimento de efz. Mantive foco da visita em kaletra vs. Efz, destacando benefícios de corpo e mente.</v>
      </c>
      <c r="AG1786" s="14">
        <f t="shared" si="1932"/>
        <v>1</v>
      </c>
      <c r="AH1786" s="14">
        <f t="shared" si="1933"/>
        <v>145</v>
      </c>
      <c r="AI1786" s="14">
        <f t="shared" si="1934"/>
        <v>145</v>
      </c>
      <c r="AJ1786" s="14">
        <f t="shared" si="1935"/>
        <v>145</v>
      </c>
      <c r="AK1786" s="14">
        <f t="shared" si="1936"/>
        <v>145</v>
      </c>
      <c r="AL1786" s="14">
        <f t="shared" si="1937"/>
        <v>145</v>
      </c>
      <c r="AM1786" s="14" t="str">
        <f t="shared" si="1938"/>
        <v>Manter foco em KAL em inicio de terapia em detrimento de efz. Mantive foco da visita em kaletra vs. Efz, destacando benefícios de corpo e mente.</v>
      </c>
      <c r="AN1786" s="14" t="str">
        <f t="shared" si="1939"/>
        <v/>
      </c>
      <c r="AO1786" s="14" t="str">
        <f t="shared" si="1940"/>
        <v/>
      </c>
      <c r="AP1786" s="14" t="str">
        <f t="shared" si="1941"/>
        <v/>
      </c>
      <c r="AQ1786" s="14" t="str">
        <f t="shared" si="1942"/>
        <v/>
      </c>
      <c r="AR1786" s="14" t="str">
        <f t="shared" si="1943"/>
        <v/>
      </c>
    </row>
    <row r="1787" spans="1:44" x14ac:dyDescent="0.25">
      <c r="A1787">
        <v>1</v>
      </c>
      <c r="B1787" t="s">
        <v>28</v>
      </c>
      <c r="C1787">
        <v>392101</v>
      </c>
      <c r="D1787" s="40">
        <v>41381.315972222197</v>
      </c>
      <c r="E1787" s="40">
        <v>41382.280555555597</v>
      </c>
      <c r="F1787" s="40">
        <v>41382.2409722222</v>
      </c>
      <c r="G1787" t="s">
        <v>29</v>
      </c>
      <c r="H1787">
        <v>60000012276975</v>
      </c>
      <c r="I1787" t="s">
        <v>1030</v>
      </c>
      <c r="J1787" t="s">
        <v>1031</v>
      </c>
      <c r="K1787" t="s">
        <v>41</v>
      </c>
      <c r="L1787">
        <v>3</v>
      </c>
      <c r="M1787" t="s">
        <v>33</v>
      </c>
      <c r="N1787">
        <v>60000015461254</v>
      </c>
      <c r="O1787">
        <v>60000016462723</v>
      </c>
      <c r="P1787">
        <v>140133000000614</v>
      </c>
      <c r="R1787" t="s">
        <v>34</v>
      </c>
      <c r="S1787" t="s">
        <v>35</v>
      </c>
      <c r="T1787" t="s">
        <v>36</v>
      </c>
      <c r="W1787" t="s">
        <v>37</v>
      </c>
      <c r="AC1787" t="s">
        <v>3673</v>
      </c>
      <c r="AD1787" t="s">
        <v>1448</v>
      </c>
      <c r="AE1787" s="14" t="str">
        <f t="shared" si="1930"/>
        <v>Manter foco em kaletra em detrimento de efz e perguntar se já teve a oportunidade de avaliar alguns pacientes em inicio com KAL. Destacar a dun. Mantive foco na obtenção de receitas naive. Medico disse já ter avaliado pacientes naive com dun. Continuei focando em prescrições iniciais com kaletra.</v>
      </c>
      <c r="AF1787" s="14" t="str">
        <f t="shared" si="1931"/>
        <v>Manter foco em kaletra em detrimento de efz e perguntar se já teve a oportunidade de avaliar alguns pacientes em inicio com KAL. Destacar a dun. Mantive foco na obtenção de receitas naive. Medico disse já ter avaliado pacientes naive com dun. Continuei focando em prescrições iniciais com kaletra.</v>
      </c>
      <c r="AG1787" s="14">
        <f t="shared" si="1932"/>
        <v>1</v>
      </c>
      <c r="AH1787" s="14">
        <f t="shared" si="1933"/>
        <v>298</v>
      </c>
      <c r="AI1787" s="14">
        <f t="shared" si="1934"/>
        <v>298</v>
      </c>
      <c r="AJ1787" s="14">
        <f t="shared" si="1935"/>
        <v>298</v>
      </c>
      <c r="AK1787" s="14">
        <f t="shared" si="1936"/>
        <v>298</v>
      </c>
      <c r="AL1787" s="14">
        <f t="shared" si="1937"/>
        <v>298</v>
      </c>
      <c r="AM1787" s="14" t="str">
        <f t="shared" si="1938"/>
        <v>Manter foco em kaletra em detrimento de efz e perguntar se já teve a oportunidade de avaliar alguns pacientes em inicio com KAL. Destacar a dun. Mantive foco na obtenção de receitas naive. Medico disse já ter avaliado pacientes naive com dun. Continuei focando em prescrições iniciais com kaletra.</v>
      </c>
      <c r="AN1787" s="14" t="str">
        <f t="shared" si="1939"/>
        <v/>
      </c>
      <c r="AO1787" s="14" t="str">
        <f t="shared" si="1940"/>
        <v/>
      </c>
      <c r="AP1787" s="14" t="str">
        <f t="shared" si="1941"/>
        <v/>
      </c>
      <c r="AQ1787" s="14" t="str">
        <f t="shared" si="1942"/>
        <v/>
      </c>
      <c r="AR1787" s="14" t="str">
        <f t="shared" si="1943"/>
        <v/>
      </c>
    </row>
    <row r="1788" spans="1:44" x14ac:dyDescent="0.25">
      <c r="A1788">
        <v>1</v>
      </c>
      <c r="B1788" t="s">
        <v>28</v>
      </c>
      <c r="C1788">
        <v>392101</v>
      </c>
      <c r="D1788" s="40">
        <v>41380.824305555601</v>
      </c>
      <c r="E1788" s="40">
        <v>41380.8256944444</v>
      </c>
      <c r="F1788" s="40">
        <v>41380.966666666704</v>
      </c>
      <c r="G1788" t="s">
        <v>29</v>
      </c>
      <c r="H1788">
        <v>60000012545107</v>
      </c>
      <c r="I1788" t="s">
        <v>1042</v>
      </c>
      <c r="J1788" t="s">
        <v>1043</v>
      </c>
      <c r="K1788" t="s">
        <v>32</v>
      </c>
      <c r="L1788">
        <v>4</v>
      </c>
      <c r="M1788" t="s">
        <v>33</v>
      </c>
      <c r="N1788">
        <v>60000015461254</v>
      </c>
      <c r="O1788">
        <v>60000016462723</v>
      </c>
      <c r="P1788">
        <v>140133000000593</v>
      </c>
      <c r="R1788" t="s">
        <v>34</v>
      </c>
      <c r="S1788" t="s">
        <v>35</v>
      </c>
      <c r="T1788" t="s">
        <v>36</v>
      </c>
      <c r="W1788" t="s">
        <v>37</v>
      </c>
      <c r="AC1788" t="s">
        <v>3674</v>
      </c>
      <c r="AD1788" t="s">
        <v>1448</v>
      </c>
      <c r="AE1788" s="14" t="str">
        <f t="shared" si="1930"/>
        <v>Focara mais a visita em kaletra vs. Atv. Enfatizando nossos principais benefícios como a dun no contorno de males gi. Mantive o destaque em kaletra vs. Atv, principalmente destacando o manejo não estigmatizáveis de KAL, o que diverge de Atv,nprincialmente quanto as dificuldades de tomada do rtv.</v>
      </c>
      <c r="AF1788" s="14" t="str">
        <f t="shared" si="1931"/>
        <v>Focara mais a visita em kaletra vs. Atv. Enfatizando nossos principais benefícios como a dun no contorno de males gi. Mantive o destaque em kaletra vs. Atv, principalmente destacando o manejo não estigmatizáveis de KAL, o que diverge de Atv,nprincialmente quanto as dificuldades de tomada do rtv.</v>
      </c>
      <c r="AG1788" s="14">
        <f t="shared" si="1932"/>
        <v>1</v>
      </c>
      <c r="AH1788" s="14">
        <f t="shared" si="1933"/>
        <v>297</v>
      </c>
      <c r="AI1788" s="14">
        <f t="shared" si="1934"/>
        <v>297</v>
      </c>
      <c r="AJ1788" s="14">
        <f t="shared" si="1935"/>
        <v>297</v>
      </c>
      <c r="AK1788" s="14">
        <f t="shared" si="1936"/>
        <v>297</v>
      </c>
      <c r="AL1788" s="14">
        <f t="shared" si="1937"/>
        <v>297</v>
      </c>
      <c r="AM1788" s="14" t="str">
        <f t="shared" si="1938"/>
        <v>Focara mais a visita em kaletra vs. Atv. Enfatizando nossos principais benefícios como a dun no contorno de males gi. Mantive o destaque em kaletra vs. Atv, principalmente destacando o manejo não estigmatizáveis de KAL, o que diverge de Atv,nprincialmente quanto as dificuldades de tomada do rtv.</v>
      </c>
      <c r="AN1788" s="14" t="str">
        <f t="shared" si="1939"/>
        <v/>
      </c>
      <c r="AO1788" s="14" t="str">
        <f t="shared" si="1940"/>
        <v/>
      </c>
      <c r="AP1788" s="14" t="str">
        <f t="shared" si="1941"/>
        <v/>
      </c>
      <c r="AQ1788" s="14" t="str">
        <f t="shared" si="1942"/>
        <v/>
      </c>
      <c r="AR1788" s="14" t="str">
        <f t="shared" si="1943"/>
        <v/>
      </c>
    </row>
    <row r="1789" spans="1:44" x14ac:dyDescent="0.25">
      <c r="A1789">
        <v>1</v>
      </c>
      <c r="B1789" t="s">
        <v>28</v>
      </c>
      <c r="C1789">
        <v>392101</v>
      </c>
      <c r="D1789" s="40">
        <v>41380.820138888899</v>
      </c>
      <c r="E1789" s="40">
        <v>41380.823611111096</v>
      </c>
      <c r="F1789" s="40">
        <v>41380.966666666704</v>
      </c>
      <c r="G1789" t="s">
        <v>29</v>
      </c>
      <c r="H1789">
        <v>60000012543791</v>
      </c>
      <c r="I1789" t="s">
        <v>1083</v>
      </c>
      <c r="J1789" t="s">
        <v>1084</v>
      </c>
      <c r="K1789" t="s">
        <v>32</v>
      </c>
      <c r="L1789">
        <v>4</v>
      </c>
      <c r="M1789" t="s">
        <v>33</v>
      </c>
      <c r="N1789">
        <v>60000015461254</v>
      </c>
      <c r="O1789">
        <v>60000016462723</v>
      </c>
      <c r="P1789">
        <v>140133000000586</v>
      </c>
      <c r="R1789" t="s">
        <v>34</v>
      </c>
      <c r="S1789" t="s">
        <v>35</v>
      </c>
      <c r="T1789" t="s">
        <v>36</v>
      </c>
      <c r="W1789" t="s">
        <v>37</v>
      </c>
      <c r="AC1789" t="s">
        <v>3675</v>
      </c>
      <c r="AD1789" t="s">
        <v>1448</v>
      </c>
      <c r="AE1789" s="14" t="str">
        <f t="shared" si="1930"/>
        <v>Mantive destaque da visita para adesão do paciente e comodidade de escolha posologia de kaletra. #obj medica salientou prescrever kaletra em resgate de efz e as vezes em naives. Disse que em pacientes HSH tem receio devido a possível EAs. Destaquei que KAL e o único ip de chegada que tem os EAs manejáveis e não estigmatizáveis, o que conta bastante paraste perfil de pacientes.*</v>
      </c>
      <c r="AF1789" s="14" t="str">
        <f t="shared" si="1931"/>
        <v>Mantive destaque da visita para adesão do paciente e comodidade de escolha posologia de kaletra. #obj medica salientou prescrever kaletra em resgate de efz e as vezes em naives. Disse que em pacientes HSH tem receio devido a possível EAs. Destaquei que KAL e o único ip de chegada que tem os EAs manejáveis e não estigmatizáveis, o que conta bastante paraste perfil de pacientes.*</v>
      </c>
      <c r="AG1789" s="14">
        <f t="shared" si="1932"/>
        <v>98</v>
      </c>
      <c r="AH1789" s="14">
        <f t="shared" si="1933"/>
        <v>381</v>
      </c>
      <c r="AI1789" s="14">
        <f t="shared" si="1934"/>
        <v>381</v>
      </c>
      <c r="AJ1789" s="14">
        <f t="shared" si="1935"/>
        <v>381</v>
      </c>
      <c r="AK1789" s="14">
        <f t="shared" si="1936"/>
        <v>381</v>
      </c>
      <c r="AL1789" s="14">
        <f t="shared" si="1937"/>
        <v>381</v>
      </c>
      <c r="AM1789" s="14" t="str">
        <f t="shared" si="1938"/>
        <v>#obj medica salientou prescrever kaletra em resgate de efz e as vezes em naives. Disse que em pacientes HSH tem receio devido a possível EAs. Destaquei que KAL e o único ip de chegada que tem os EAs manejáveis e não estigmatizáveis, o que conta bastante paraste perfil de pacientes.*</v>
      </c>
      <c r="AN1789" s="14" t="str">
        <f t="shared" si="1939"/>
        <v/>
      </c>
      <c r="AO1789" s="14" t="str">
        <f t="shared" si="1940"/>
        <v/>
      </c>
      <c r="AP1789" s="14" t="str">
        <f t="shared" si="1941"/>
        <v/>
      </c>
      <c r="AQ1789" s="14" t="str">
        <f t="shared" si="1942"/>
        <v/>
      </c>
      <c r="AR1789" s="14" t="str">
        <f t="shared" si="1943"/>
        <v/>
      </c>
    </row>
    <row r="1790" spans="1:44" x14ac:dyDescent="0.25">
      <c r="A1790">
        <v>1</v>
      </c>
      <c r="B1790" t="s">
        <v>28</v>
      </c>
      <c r="C1790">
        <v>392101</v>
      </c>
      <c r="D1790" s="40">
        <v>41380.680555555598</v>
      </c>
      <c r="E1790" s="40">
        <v>41380.816666666702</v>
      </c>
      <c r="F1790" s="40">
        <v>41380.966666666704</v>
      </c>
      <c r="G1790" t="s">
        <v>29</v>
      </c>
      <c r="H1790">
        <v>60000012334855</v>
      </c>
      <c r="I1790" t="s">
        <v>1021</v>
      </c>
      <c r="J1790" t="s">
        <v>1022</v>
      </c>
      <c r="K1790" t="s">
        <v>32</v>
      </c>
      <c r="L1790">
        <v>3</v>
      </c>
      <c r="M1790" t="s">
        <v>33</v>
      </c>
      <c r="N1790">
        <v>60000015461254</v>
      </c>
      <c r="O1790">
        <v>60000016462723</v>
      </c>
      <c r="P1790">
        <v>140133000000572</v>
      </c>
      <c r="R1790" t="s">
        <v>34</v>
      </c>
      <c r="S1790" t="s">
        <v>35</v>
      </c>
      <c r="T1790" t="s">
        <v>36</v>
      </c>
      <c r="W1790" t="s">
        <v>37</v>
      </c>
      <c r="AC1790" t="s">
        <v>3676</v>
      </c>
      <c r="AD1790" t="s">
        <v>1448</v>
      </c>
      <c r="AE1790" s="14" t="str">
        <f t="shared" si="1930"/>
        <v>Devo continuar evocando kaletra para os pacientes virgens de tratamento pois afirmou prescrever no resgate de efz.Destacar benefícios de KAL no quesito alavancas cd4</v>
      </c>
      <c r="AF1790" s="14" t="str">
        <f t="shared" si="1931"/>
        <v>Devo continuar evocando kaletra para os pacientes virgens de tratamento pois afirmou prescrever no resgate de efz.Destacar benefícios de KAL no quesito alavancas cd4</v>
      </c>
      <c r="AG1790" s="14">
        <f t="shared" si="1932"/>
        <v>1</v>
      </c>
      <c r="AH1790" s="14">
        <f t="shared" si="1933"/>
        <v>166</v>
      </c>
      <c r="AI1790" s="14">
        <f t="shared" si="1934"/>
        <v>166</v>
      </c>
      <c r="AJ1790" s="14">
        <f t="shared" si="1935"/>
        <v>166</v>
      </c>
      <c r="AK1790" s="14">
        <f t="shared" si="1936"/>
        <v>166</v>
      </c>
      <c r="AL1790" s="14">
        <f t="shared" si="1937"/>
        <v>166</v>
      </c>
      <c r="AM1790" s="14" t="str">
        <f t="shared" si="1938"/>
        <v>Devo continuar evocando kaletra para os pacientes virgens de tratamento pois afirmou prescrever no resgate de efz.Destacar benefícios de KAL no quesito alavancas cd4</v>
      </c>
      <c r="AN1790" s="14" t="str">
        <f t="shared" si="1939"/>
        <v/>
      </c>
      <c r="AO1790" s="14" t="str">
        <f t="shared" si="1940"/>
        <v/>
      </c>
      <c r="AP1790" s="14" t="str">
        <f t="shared" si="1941"/>
        <v/>
      </c>
      <c r="AQ1790" s="14" t="str">
        <f t="shared" si="1942"/>
        <v/>
      </c>
      <c r="AR1790" s="14" t="str">
        <f t="shared" si="1943"/>
        <v/>
      </c>
    </row>
    <row r="1791" spans="1:44" x14ac:dyDescent="0.25">
      <c r="A1791">
        <v>1</v>
      </c>
      <c r="B1791" t="s">
        <v>28</v>
      </c>
      <c r="C1791">
        <v>392101</v>
      </c>
      <c r="D1791" s="40">
        <v>41380.5625</v>
      </c>
      <c r="E1791" s="40">
        <v>41380.565277777801</v>
      </c>
      <c r="F1791" s="40">
        <v>41380.966666666704</v>
      </c>
      <c r="G1791" t="s">
        <v>29</v>
      </c>
      <c r="H1791">
        <v>60000012345391</v>
      </c>
      <c r="I1791" t="s">
        <v>1066</v>
      </c>
      <c r="J1791" t="s">
        <v>1067</v>
      </c>
      <c r="K1791" t="s">
        <v>32</v>
      </c>
      <c r="L1791">
        <v>4</v>
      </c>
      <c r="M1791" t="s">
        <v>33</v>
      </c>
      <c r="N1791">
        <v>60000015461254</v>
      </c>
      <c r="O1791">
        <v>60000016462723</v>
      </c>
      <c r="P1791">
        <v>140133000000565</v>
      </c>
      <c r="R1791" t="s">
        <v>34</v>
      </c>
      <c r="S1791" t="s">
        <v>35</v>
      </c>
      <c r="T1791" t="s">
        <v>36</v>
      </c>
      <c r="W1791" t="s">
        <v>37</v>
      </c>
      <c r="AC1791" t="s">
        <v>3677</v>
      </c>
      <c r="AD1791" t="s">
        <v>1448</v>
      </c>
      <c r="AE1791" s="14" t="str">
        <f t="shared" si="1930"/>
        <v>Medico bastante calado. Mantive destaque de KAL em em experimentados, especialmente no resgate de efz.</v>
      </c>
      <c r="AF1791" s="14" t="str">
        <f t="shared" si="1931"/>
        <v>Medico bastante calado. Mantive destaque de KAL em em experimentados, especialmente no resgate de efz.</v>
      </c>
      <c r="AG1791" s="14">
        <f t="shared" si="1932"/>
        <v>1</v>
      </c>
      <c r="AH1791" s="14">
        <f t="shared" si="1933"/>
        <v>103</v>
      </c>
      <c r="AI1791" s="14">
        <f t="shared" si="1934"/>
        <v>103</v>
      </c>
      <c r="AJ1791" s="14">
        <f t="shared" si="1935"/>
        <v>103</v>
      </c>
      <c r="AK1791" s="14">
        <f t="shared" si="1936"/>
        <v>103</v>
      </c>
      <c r="AL1791" s="14">
        <f t="shared" si="1937"/>
        <v>103</v>
      </c>
      <c r="AM1791" s="14" t="str">
        <f t="shared" si="1938"/>
        <v>Medico bastante calado. Mantive destaque de KAL em em experimentados, especialmente no resgate de efz.</v>
      </c>
      <c r="AN1791" s="14" t="str">
        <f t="shared" si="1939"/>
        <v/>
      </c>
      <c r="AO1791" s="14" t="str">
        <f t="shared" si="1940"/>
        <v/>
      </c>
      <c r="AP1791" s="14" t="str">
        <f t="shared" si="1941"/>
        <v/>
      </c>
      <c r="AQ1791" s="14" t="str">
        <f t="shared" si="1942"/>
        <v/>
      </c>
      <c r="AR1791" s="14" t="str">
        <f t="shared" si="1943"/>
        <v/>
      </c>
    </row>
    <row r="1792" spans="1:44" x14ac:dyDescent="0.25">
      <c r="A1792">
        <v>1</v>
      </c>
      <c r="B1792" t="s">
        <v>28</v>
      </c>
      <c r="C1792">
        <v>392101</v>
      </c>
      <c r="D1792" s="40">
        <v>41380.53125</v>
      </c>
      <c r="E1792" s="40">
        <v>41380.827777777798</v>
      </c>
      <c r="F1792" s="40">
        <v>41381.532638888901</v>
      </c>
      <c r="G1792" t="s">
        <v>29</v>
      </c>
      <c r="H1792">
        <v>60000012559127</v>
      </c>
      <c r="I1792" t="s">
        <v>1076</v>
      </c>
      <c r="J1792" t="s">
        <v>1077</v>
      </c>
      <c r="K1792" t="s">
        <v>32</v>
      </c>
      <c r="L1792">
        <v>4</v>
      </c>
      <c r="M1792" t="s">
        <v>33</v>
      </c>
      <c r="N1792">
        <v>60000015461254</v>
      </c>
      <c r="O1792">
        <v>60000016462723</v>
      </c>
      <c r="P1792">
        <v>140133000000600</v>
      </c>
      <c r="R1792" t="s">
        <v>34</v>
      </c>
      <c r="S1792" t="s">
        <v>35</v>
      </c>
      <c r="T1792" t="s">
        <v>36</v>
      </c>
      <c r="W1792" t="s">
        <v>37</v>
      </c>
      <c r="AC1792" t="s">
        <v>3678</v>
      </c>
      <c r="AD1792" t="s">
        <v>1448</v>
      </c>
      <c r="AE1792" s="14" t="str">
        <f t="shared" si="1930"/>
        <v>Manter foco em prescrição de kaletra em naives com destaque para a. Idade fértil, evitando ter que continuar terapia com efz em gestantes. Destaquei bastante a idade fértil, com foco em kaletra vs efz e vs Atv quanto a segurança de kaletra em gestantes.</v>
      </c>
      <c r="AF1792" s="14" t="str">
        <f t="shared" si="1931"/>
        <v>Manter foco em prescrição de kaletra em naives com destaque para a. Idade fértil, evitando ter que continuar terapia com efz em gestantes. Destaquei bastante a idade fértil, com foco em kaletra vs efz e vs Atv quanto a segurança de kaletra em gestantes.</v>
      </c>
      <c r="AG1792" s="14">
        <f t="shared" si="1932"/>
        <v>1</v>
      </c>
      <c r="AH1792" s="14">
        <f t="shared" si="1933"/>
        <v>254</v>
      </c>
      <c r="AI1792" s="14">
        <f t="shared" si="1934"/>
        <v>254</v>
      </c>
      <c r="AJ1792" s="14">
        <f t="shared" si="1935"/>
        <v>254</v>
      </c>
      <c r="AK1792" s="14">
        <f t="shared" si="1936"/>
        <v>254</v>
      </c>
      <c r="AL1792" s="14">
        <f t="shared" si="1937"/>
        <v>254</v>
      </c>
      <c r="AM1792" s="14" t="str">
        <f t="shared" si="1938"/>
        <v>Manter foco em prescrição de kaletra em naives com destaque para a. Idade fértil, evitando ter que continuar terapia com efz em gestantes. Destaquei bastante a idade fértil, com foco em kaletra vs efz e vs Atv quanto a segurança de kaletra em gestantes.</v>
      </c>
      <c r="AN1792" s="14" t="str">
        <f t="shared" si="1939"/>
        <v/>
      </c>
      <c r="AO1792" s="14" t="str">
        <f t="shared" si="1940"/>
        <v/>
      </c>
      <c r="AP1792" s="14" t="str">
        <f t="shared" si="1941"/>
        <v/>
      </c>
      <c r="AQ1792" s="14" t="str">
        <f t="shared" si="1942"/>
        <v/>
      </c>
      <c r="AR1792" s="14" t="str">
        <f t="shared" si="1943"/>
        <v/>
      </c>
    </row>
    <row r="1793" spans="1:44" x14ac:dyDescent="0.25">
      <c r="A1793">
        <v>1</v>
      </c>
      <c r="B1793" t="s">
        <v>28</v>
      </c>
      <c r="C1793">
        <v>392101</v>
      </c>
      <c r="D1793" s="40">
        <v>41380.440972222197</v>
      </c>
      <c r="E1793" s="40">
        <v>41380.819444444402</v>
      </c>
      <c r="F1793" s="40">
        <v>41380.966666666704</v>
      </c>
      <c r="G1793" t="s">
        <v>29</v>
      </c>
      <c r="H1793">
        <v>60000012486519</v>
      </c>
      <c r="I1793" t="s">
        <v>1059</v>
      </c>
      <c r="J1793" t="s">
        <v>1060</v>
      </c>
      <c r="K1793" t="s">
        <v>32</v>
      </c>
      <c r="L1793">
        <v>4</v>
      </c>
      <c r="M1793" t="s">
        <v>33</v>
      </c>
      <c r="N1793">
        <v>60000015461254</v>
      </c>
      <c r="O1793">
        <v>60000016462723</v>
      </c>
      <c r="P1793">
        <v>140133000000579</v>
      </c>
      <c r="R1793" t="s">
        <v>34</v>
      </c>
      <c r="S1793" t="s">
        <v>35</v>
      </c>
      <c r="T1793" t="s">
        <v>36</v>
      </c>
      <c r="W1793" t="s">
        <v>37</v>
      </c>
      <c r="AC1793" t="s">
        <v>3679</v>
      </c>
      <c r="AD1793" t="s">
        <v>1448</v>
      </c>
      <c r="AE1793" s="14" t="str">
        <f t="shared" si="1930"/>
        <v>Continuei destaque de KAL em naives, destacando o fato de estar muito bem reconhecido mundialmente quanto a segurança em presença nos consensos mundiais.</v>
      </c>
      <c r="AF1793" s="14" t="str">
        <f t="shared" si="1931"/>
        <v>Continuei destaque de KAL em naives, destacando o fato de estar muito bem reconhecido mundialmente quanto a segurança em presença nos consensos mundiais.</v>
      </c>
      <c r="AG1793" s="14">
        <f t="shared" si="1932"/>
        <v>1</v>
      </c>
      <c r="AH1793" s="14">
        <f t="shared" si="1933"/>
        <v>154</v>
      </c>
      <c r="AI1793" s="14">
        <f t="shared" si="1934"/>
        <v>154</v>
      </c>
      <c r="AJ1793" s="14">
        <f t="shared" si="1935"/>
        <v>154</v>
      </c>
      <c r="AK1793" s="14">
        <f t="shared" si="1936"/>
        <v>154</v>
      </c>
      <c r="AL1793" s="14">
        <f t="shared" si="1937"/>
        <v>154</v>
      </c>
      <c r="AM1793" s="14" t="str">
        <f t="shared" si="1938"/>
        <v>Continuei destaque de KAL em naives, destacando o fato de estar muito bem reconhecido mundialmente quanto a segurança em presença nos consensos mundiais.</v>
      </c>
      <c r="AN1793" s="14" t="str">
        <f t="shared" si="1939"/>
        <v/>
      </c>
      <c r="AO1793" s="14" t="str">
        <f t="shared" si="1940"/>
        <v/>
      </c>
      <c r="AP1793" s="14" t="str">
        <f t="shared" si="1941"/>
        <v/>
      </c>
      <c r="AQ1793" s="14" t="str">
        <f t="shared" si="1942"/>
        <v/>
      </c>
      <c r="AR1793" s="14" t="str">
        <f t="shared" si="1943"/>
        <v/>
      </c>
    </row>
    <row r="1794" spans="1:44" x14ac:dyDescent="0.25">
      <c r="A1794">
        <v>1</v>
      </c>
      <c r="B1794" t="s">
        <v>28</v>
      </c>
      <c r="C1794">
        <v>392101</v>
      </c>
      <c r="D1794" s="40">
        <v>41380.427777777797</v>
      </c>
      <c r="E1794" s="40">
        <v>41380.429166666698</v>
      </c>
      <c r="F1794" s="40">
        <v>41380.948611111096</v>
      </c>
      <c r="G1794" t="s">
        <v>29</v>
      </c>
      <c r="H1794">
        <v>60000012585019</v>
      </c>
      <c r="I1794" t="s">
        <v>1091</v>
      </c>
      <c r="J1794" t="s">
        <v>1092</v>
      </c>
      <c r="K1794" t="s">
        <v>41</v>
      </c>
      <c r="L1794">
        <v>3</v>
      </c>
      <c r="M1794" t="s">
        <v>33</v>
      </c>
      <c r="N1794">
        <v>60000015461254</v>
      </c>
      <c r="O1794">
        <v>60000016462723</v>
      </c>
      <c r="P1794">
        <v>140133000000551</v>
      </c>
      <c r="R1794" t="s">
        <v>34</v>
      </c>
      <c r="S1794" t="s">
        <v>35</v>
      </c>
      <c r="T1794" t="s">
        <v>36</v>
      </c>
      <c r="W1794" t="s">
        <v>37</v>
      </c>
      <c r="AC1794" t="s">
        <v>3680</v>
      </c>
      <c r="AD1794" t="s">
        <v>1448</v>
      </c>
      <c r="AE1794" s="14" t="str">
        <f t="shared" si="1930"/>
        <v>Continuar trazendo informações importantes sobre consenso e exaltando a segurança de kaletra como opção do consenso desde 2007</v>
      </c>
      <c r="AF1794" s="14" t="str">
        <f t="shared" si="1931"/>
        <v>Continuar trazendo informações importantes sobre consenso e exaltando a segurança de kaletra como opção do consenso desde 2007</v>
      </c>
      <c r="AG1794" s="14">
        <f t="shared" si="1932"/>
        <v>1</v>
      </c>
      <c r="AH1794" s="14">
        <f t="shared" si="1933"/>
        <v>127</v>
      </c>
      <c r="AI1794" s="14">
        <f t="shared" si="1934"/>
        <v>127</v>
      </c>
      <c r="AJ1794" s="14">
        <f t="shared" si="1935"/>
        <v>127</v>
      </c>
      <c r="AK1794" s="14">
        <f t="shared" si="1936"/>
        <v>127</v>
      </c>
      <c r="AL1794" s="14">
        <f t="shared" si="1937"/>
        <v>127</v>
      </c>
      <c r="AM1794" s="14" t="str">
        <f t="shared" si="1938"/>
        <v>Continuar trazendo informações importantes sobre consenso e exaltando a segurança de kaletra como opção do consenso desde 2007</v>
      </c>
      <c r="AN1794" s="14" t="str">
        <f t="shared" si="1939"/>
        <v/>
      </c>
      <c r="AO1794" s="14" t="str">
        <f t="shared" si="1940"/>
        <v/>
      </c>
      <c r="AP1794" s="14" t="str">
        <f t="shared" si="1941"/>
        <v/>
      </c>
      <c r="AQ1794" s="14" t="str">
        <f t="shared" si="1942"/>
        <v/>
      </c>
      <c r="AR1794" s="14" t="str">
        <f t="shared" si="1943"/>
        <v/>
      </c>
    </row>
    <row r="1795" spans="1:44" x14ac:dyDescent="0.25">
      <c r="A1795">
        <v>1</v>
      </c>
      <c r="B1795" t="s">
        <v>28</v>
      </c>
      <c r="C1795">
        <v>392101</v>
      </c>
      <c r="D1795" s="40">
        <v>41380.385416666701</v>
      </c>
      <c r="E1795" s="40">
        <v>41380.432638888902</v>
      </c>
      <c r="F1795" s="40">
        <v>41380.948611111096</v>
      </c>
      <c r="G1795" t="s">
        <v>29</v>
      </c>
      <c r="H1795">
        <v>60000012377219</v>
      </c>
      <c r="I1795" t="s">
        <v>1062</v>
      </c>
      <c r="J1795" t="s">
        <v>1063</v>
      </c>
      <c r="K1795" t="s">
        <v>32</v>
      </c>
      <c r="L1795">
        <v>4</v>
      </c>
      <c r="M1795" t="s">
        <v>33</v>
      </c>
      <c r="N1795">
        <v>60000015461254</v>
      </c>
      <c r="O1795">
        <v>60000016462723</v>
      </c>
      <c r="P1795">
        <v>140133000000558</v>
      </c>
      <c r="R1795" t="s">
        <v>34</v>
      </c>
      <c r="S1795" t="s">
        <v>35</v>
      </c>
      <c r="T1795" t="s">
        <v>36</v>
      </c>
      <c r="W1795" t="s">
        <v>37</v>
      </c>
      <c r="AC1795" t="s">
        <v>3681</v>
      </c>
      <c r="AD1795" t="s">
        <v>1448</v>
      </c>
      <c r="AE1795" s="14" t="str">
        <f t="shared" si="1930"/>
        <v>Enfatizei bastante nesta visita, segurança de kaletra em mulheres. #obj Dra disse que o consenso recomenda que se continue a terapia ARV qnd a paciente , por ventura, engravidar. Destaquei que realmente, este é pituitária do consenso, pensando também na sustentabilidade do pnaids. Por isso mesmo é muito interessante que já se comece uma terapia em mulheres na idade fértil de maneira a que elas tenha segurança se por ventura venham a ficar gestantes e com KAL a Dra tem total embasamento de segurança.*</v>
      </c>
      <c r="AF1795" s="14" t="str">
        <f t="shared" si="1931"/>
        <v>Enfatizei bastante nesta visita, segurança de kaletra em mulheres. #obj Dra disse que o consenso recomenda que se continue a terapia ARV qnd a paciente , por ventura, engravidar. Destaquei que realmente, este é pituitária do consenso, pensando também na sustentabilidade do pnaids. Por isso mesmo é muito interessante que já se comece uma terapia em mulheres na idade fértil de maneira a que elas tenha segurança se por ventura venham a ficar gestantes e com KAL a Dra tem total embasamento de segurança.*</v>
      </c>
      <c r="AG1795" s="14">
        <f t="shared" si="1932"/>
        <v>68</v>
      </c>
      <c r="AH1795" s="14">
        <f t="shared" si="1933"/>
        <v>506</v>
      </c>
      <c r="AI1795" s="14">
        <f t="shared" si="1934"/>
        <v>506</v>
      </c>
      <c r="AJ1795" s="14">
        <f t="shared" si="1935"/>
        <v>506</v>
      </c>
      <c r="AK1795" s="14">
        <f t="shared" si="1936"/>
        <v>506</v>
      </c>
      <c r="AL1795" s="14">
        <f t="shared" si="1937"/>
        <v>506</v>
      </c>
      <c r="AM1795" s="14" t="str">
        <f t="shared" si="1938"/>
        <v>#obj Dra disse que o consenso recomenda que se continue a terapia ARV qnd a paciente , por ventura, engravidar. Destaquei que realmente, este é pituitária do consenso, pensando também na sustentabilidade do pnaids. Por isso mesmo é muito interessante que já se comece uma terapia em mulheres na idade fértil de maneira a que elas tenha segurança se por ventura venham a ficar gestantes e com KAL a Dra tem total embasamento de segurança.*</v>
      </c>
      <c r="AN1795" s="14" t="str">
        <f t="shared" si="1939"/>
        <v/>
      </c>
      <c r="AO1795" s="14" t="str">
        <f t="shared" si="1940"/>
        <v/>
      </c>
      <c r="AP1795" s="14" t="str">
        <f t="shared" si="1941"/>
        <v/>
      </c>
      <c r="AQ1795" s="14" t="str">
        <f t="shared" si="1942"/>
        <v/>
      </c>
      <c r="AR1795" s="14" t="str">
        <f t="shared" si="1943"/>
        <v/>
      </c>
    </row>
    <row r="1796" spans="1:44" x14ac:dyDescent="0.25">
      <c r="A1796">
        <v>1</v>
      </c>
      <c r="B1796" t="s">
        <v>28</v>
      </c>
      <c r="C1796">
        <v>392101</v>
      </c>
      <c r="D1796" s="40">
        <v>41379.739583333299</v>
      </c>
      <c r="E1796" s="40">
        <v>41379.914583333302</v>
      </c>
      <c r="F1796" s="40">
        <v>41379.874305555597</v>
      </c>
      <c r="G1796" t="s">
        <v>29</v>
      </c>
      <c r="H1796">
        <v>60000012414579</v>
      </c>
      <c r="I1796" t="s">
        <v>1094</v>
      </c>
      <c r="J1796" t="s">
        <v>1095</v>
      </c>
      <c r="K1796" t="s">
        <v>41</v>
      </c>
      <c r="L1796">
        <v>4</v>
      </c>
      <c r="M1796" t="s">
        <v>33</v>
      </c>
      <c r="N1796">
        <v>60000015461254</v>
      </c>
      <c r="O1796">
        <v>60000016462723</v>
      </c>
      <c r="P1796">
        <v>140133000000544</v>
      </c>
      <c r="R1796" t="s">
        <v>34</v>
      </c>
      <c r="S1796" t="s">
        <v>35</v>
      </c>
      <c r="T1796" t="s">
        <v>36</v>
      </c>
      <c r="W1796" t="s">
        <v>37</v>
      </c>
      <c r="AC1796" t="s">
        <v>3682</v>
      </c>
      <c r="AD1796" t="s">
        <v>1448</v>
      </c>
      <c r="AE1796" s="14" t="str">
        <f t="shared" si="1930"/>
        <v>Continuei destaque da visita para kaletra em inicio de terapia. Destacando o connsenso e segurança de KAL no primeiro paciente.</v>
      </c>
      <c r="AF1796" s="14" t="str">
        <f t="shared" si="1931"/>
        <v>Continuei destaque da visita para kaletra em inicio de terapia. Destacando o connsenso e segurança de KAL no primeiro paciente.</v>
      </c>
      <c r="AG1796" s="14">
        <f t="shared" si="1932"/>
        <v>1</v>
      </c>
      <c r="AH1796" s="14">
        <f t="shared" si="1933"/>
        <v>128</v>
      </c>
      <c r="AI1796" s="14">
        <f t="shared" si="1934"/>
        <v>128</v>
      </c>
      <c r="AJ1796" s="14">
        <f t="shared" si="1935"/>
        <v>128</v>
      </c>
      <c r="AK1796" s="14">
        <f t="shared" si="1936"/>
        <v>128</v>
      </c>
      <c r="AL1796" s="14">
        <f t="shared" si="1937"/>
        <v>128</v>
      </c>
      <c r="AM1796" s="14" t="str">
        <f t="shared" si="1938"/>
        <v>Continuei destaque da visita para kaletra em inicio de terapia. Destacando o connsenso e segurança de KAL no primeiro paciente.</v>
      </c>
      <c r="AN1796" s="14" t="str">
        <f t="shared" si="1939"/>
        <v/>
      </c>
      <c r="AO1796" s="14" t="str">
        <f t="shared" si="1940"/>
        <v/>
      </c>
      <c r="AP1796" s="14" t="str">
        <f t="shared" si="1941"/>
        <v/>
      </c>
      <c r="AQ1796" s="14" t="str">
        <f t="shared" si="1942"/>
        <v/>
      </c>
      <c r="AR1796" s="14" t="str">
        <f t="shared" si="1943"/>
        <v/>
      </c>
    </row>
    <row r="1797" spans="1:44" x14ac:dyDescent="0.25">
      <c r="A1797">
        <v>1</v>
      </c>
      <c r="B1797" t="s">
        <v>28</v>
      </c>
      <c r="C1797">
        <v>392101</v>
      </c>
      <c r="D1797" s="40">
        <v>41379.663194444402</v>
      </c>
      <c r="E1797" s="40">
        <v>41379.911805555603</v>
      </c>
      <c r="F1797" s="40">
        <v>41379.874305555597</v>
      </c>
      <c r="G1797" t="s">
        <v>29</v>
      </c>
      <c r="H1797">
        <v>60000012585023</v>
      </c>
      <c r="I1797" t="s">
        <v>1006</v>
      </c>
      <c r="J1797" t="s">
        <v>1007</v>
      </c>
      <c r="K1797" t="s">
        <v>41</v>
      </c>
      <c r="L1797">
        <v>3</v>
      </c>
      <c r="M1797" t="s">
        <v>33</v>
      </c>
      <c r="N1797">
        <v>60000015461254</v>
      </c>
      <c r="O1797">
        <v>60000016462723</v>
      </c>
      <c r="P1797">
        <v>140133000000537</v>
      </c>
      <c r="R1797" t="s">
        <v>34</v>
      </c>
      <c r="S1797" t="s">
        <v>35</v>
      </c>
      <c r="T1797" t="s">
        <v>36</v>
      </c>
      <c r="W1797" t="s">
        <v>37</v>
      </c>
      <c r="AC1797" t="s">
        <v>3683</v>
      </c>
      <c r="AD1797" t="s">
        <v>1448</v>
      </c>
      <c r="AE1797" s="14" t="str">
        <f t="shared" si="1930"/>
        <v>Foco da visita foi kaletra em resgate de efz. Continuei enfatizando a questão da medica poder prescrever kaletra também em naives, mas a maioria das oportunidades e com resgate.</v>
      </c>
      <c r="AF1797" s="14" t="str">
        <f t="shared" si="1931"/>
        <v>Foco da visita foi kaletra em resgate de efz. Continuei enfatizando a questão da medica poder prescrever kaletra também em naives, mas a maioria das oportunidades e com resgate.</v>
      </c>
      <c r="AG1797" s="14">
        <f t="shared" si="1932"/>
        <v>1</v>
      </c>
      <c r="AH1797" s="14">
        <f t="shared" si="1933"/>
        <v>178</v>
      </c>
      <c r="AI1797" s="14">
        <f t="shared" si="1934"/>
        <v>178</v>
      </c>
      <c r="AJ1797" s="14">
        <f t="shared" si="1935"/>
        <v>178</v>
      </c>
      <c r="AK1797" s="14">
        <f t="shared" si="1936"/>
        <v>178</v>
      </c>
      <c r="AL1797" s="14">
        <f t="shared" si="1937"/>
        <v>178</v>
      </c>
      <c r="AM1797" s="14" t="str">
        <f t="shared" si="1938"/>
        <v>Foco da visita foi kaletra em resgate de efz. Continuei enfatizando a questão da medica poder prescrever kaletra também em naives, mas a maioria das oportunidades e com resgate.</v>
      </c>
      <c r="AN1797" s="14" t="str">
        <f t="shared" si="1939"/>
        <v/>
      </c>
      <c r="AO1797" s="14" t="str">
        <f t="shared" si="1940"/>
        <v/>
      </c>
      <c r="AP1797" s="14" t="str">
        <f t="shared" si="1941"/>
        <v/>
      </c>
      <c r="AQ1797" s="14" t="str">
        <f t="shared" si="1942"/>
        <v/>
      </c>
      <c r="AR1797" s="14" t="str">
        <f t="shared" si="1943"/>
        <v/>
      </c>
    </row>
    <row r="1798" spans="1:44" x14ac:dyDescent="0.25">
      <c r="A1798">
        <v>1</v>
      </c>
      <c r="B1798" t="s">
        <v>28</v>
      </c>
      <c r="C1798">
        <v>392101</v>
      </c>
      <c r="D1798" s="40">
        <v>41379.572916666701</v>
      </c>
      <c r="E1798" s="40">
        <v>41379.905555555597</v>
      </c>
      <c r="F1798" s="40">
        <v>41379.870138888902</v>
      </c>
      <c r="G1798" t="s">
        <v>29</v>
      </c>
      <c r="H1798">
        <v>60000012303455</v>
      </c>
      <c r="I1798" t="s">
        <v>1079</v>
      </c>
      <c r="J1798" t="s">
        <v>1080</v>
      </c>
      <c r="K1798" t="s">
        <v>32</v>
      </c>
      <c r="L1798">
        <v>4</v>
      </c>
      <c r="M1798" t="s">
        <v>33</v>
      </c>
      <c r="N1798">
        <v>60000015461254</v>
      </c>
      <c r="O1798">
        <v>60000016462723</v>
      </c>
      <c r="P1798">
        <v>140133000000516</v>
      </c>
      <c r="R1798" t="s">
        <v>34</v>
      </c>
      <c r="S1798" t="s">
        <v>35</v>
      </c>
      <c r="T1798" t="s">
        <v>36</v>
      </c>
      <c r="W1798" t="s">
        <v>37</v>
      </c>
      <c r="AC1798" t="s">
        <v>3684</v>
      </c>
      <c r="AD1798" t="s">
        <v>1448</v>
      </c>
      <c r="AE1798" s="14" t="str">
        <f t="shared" si="1930"/>
        <v>Mantive destaque na visita com papo informal como modo de sondar a sua precricoes em naives.Como e um dos autores do consenso, perguntei sobre recomendação de kaletra em naives. Disse que individualiza bastante o paciente.</v>
      </c>
      <c r="AF1798" s="14" t="str">
        <f t="shared" si="1931"/>
        <v>Mantive destaque na visita com papo informal como modo de sondar a sua precricoes em naives.Como e um dos autores do consenso, perguntei sobre recomendação de kaletra em naives. Disse que individualiza bastante o paciente.</v>
      </c>
      <c r="AG1798" s="14">
        <f t="shared" si="1932"/>
        <v>1</v>
      </c>
      <c r="AH1798" s="14">
        <f t="shared" si="1933"/>
        <v>223</v>
      </c>
      <c r="AI1798" s="14">
        <f t="shared" si="1934"/>
        <v>223</v>
      </c>
      <c r="AJ1798" s="14">
        <f t="shared" si="1935"/>
        <v>223</v>
      </c>
      <c r="AK1798" s="14">
        <f t="shared" si="1936"/>
        <v>223</v>
      </c>
      <c r="AL1798" s="14">
        <f t="shared" si="1937"/>
        <v>223</v>
      </c>
      <c r="AM1798" s="14" t="str">
        <f t="shared" si="1938"/>
        <v>Mantive destaque na visita com papo informal como modo de sondar a sua precricoes em naives.Como e um dos autores do consenso, perguntei sobre recomendação de kaletra em naives. Disse que individualiza bastante o paciente.</v>
      </c>
      <c r="AN1798" s="14" t="str">
        <f t="shared" si="1939"/>
        <v/>
      </c>
      <c r="AO1798" s="14" t="str">
        <f t="shared" si="1940"/>
        <v/>
      </c>
      <c r="AP1798" s="14" t="str">
        <f t="shared" si="1941"/>
        <v/>
      </c>
      <c r="AQ1798" s="14" t="str">
        <f t="shared" si="1942"/>
        <v/>
      </c>
      <c r="AR1798" s="14" t="str">
        <f t="shared" si="1943"/>
        <v/>
      </c>
    </row>
    <row r="1799" spans="1:44" x14ac:dyDescent="0.25">
      <c r="A1799">
        <v>1</v>
      </c>
      <c r="B1799" t="s">
        <v>28</v>
      </c>
      <c r="C1799">
        <v>392101</v>
      </c>
      <c r="D1799" s="40">
        <v>41379.489583333299</v>
      </c>
      <c r="E1799" s="40">
        <v>41379.909722222197</v>
      </c>
      <c r="F1799" s="40">
        <v>41379.870138888902</v>
      </c>
      <c r="G1799" t="s">
        <v>29</v>
      </c>
      <c r="H1799">
        <v>60000012328587</v>
      </c>
      <c r="I1799" t="s">
        <v>1012</v>
      </c>
      <c r="J1799" t="s">
        <v>1013</v>
      </c>
      <c r="K1799" t="s">
        <v>32</v>
      </c>
      <c r="L1799">
        <v>3</v>
      </c>
      <c r="M1799" t="s">
        <v>33</v>
      </c>
      <c r="N1799">
        <v>60000015461254</v>
      </c>
      <c r="O1799">
        <v>60000016462723</v>
      </c>
      <c r="P1799">
        <v>140133000000530</v>
      </c>
      <c r="R1799" t="s">
        <v>34</v>
      </c>
      <c r="S1799" t="s">
        <v>35</v>
      </c>
      <c r="T1799" t="s">
        <v>36</v>
      </c>
      <c r="W1799" t="s">
        <v>37</v>
      </c>
      <c r="AC1799" t="s">
        <v>3685</v>
      </c>
      <c r="AD1799" t="s">
        <v>1448</v>
      </c>
      <c r="AE1799" s="14" t="str">
        <f t="shared" si="1930"/>
        <v>Medica bastante satisfeita coma visitação.Continua agradecendo o evento athus, como motivo de atualização para a classe medica.Devo manter enfoque em KAL vs. Efz em pacientes naive.</v>
      </c>
      <c r="AF1799" s="14" t="str">
        <f t="shared" si="1931"/>
        <v>Medica bastante satisfeita coma visitação.Continua agradecendo o evento athus, como motivo de atualização para a classe medica.Devo manter enfoque em KAL vs. Efz em pacientes naive.</v>
      </c>
      <c r="AG1799" s="14">
        <f t="shared" si="1932"/>
        <v>1</v>
      </c>
      <c r="AH1799" s="14">
        <f t="shared" si="1933"/>
        <v>182</v>
      </c>
      <c r="AI1799" s="14">
        <f t="shared" si="1934"/>
        <v>182</v>
      </c>
      <c r="AJ1799" s="14">
        <f t="shared" si="1935"/>
        <v>182</v>
      </c>
      <c r="AK1799" s="14">
        <f t="shared" si="1936"/>
        <v>182</v>
      </c>
      <c r="AL1799" s="14">
        <f t="shared" si="1937"/>
        <v>182</v>
      </c>
      <c r="AM1799" s="14" t="str">
        <f t="shared" si="1938"/>
        <v>Medica bastante satisfeita coma visitação.Continua agradecendo o evento athus, como motivo de atualização para a classe medica.Devo manter enfoque em KAL vs. Efz em pacientes naive.</v>
      </c>
      <c r="AN1799" s="14" t="str">
        <f t="shared" si="1939"/>
        <v/>
      </c>
      <c r="AO1799" s="14" t="str">
        <f t="shared" si="1940"/>
        <v/>
      </c>
      <c r="AP1799" s="14" t="str">
        <f t="shared" si="1941"/>
        <v/>
      </c>
      <c r="AQ1799" s="14" t="str">
        <f t="shared" si="1942"/>
        <v/>
      </c>
      <c r="AR1799" s="14" t="str">
        <f t="shared" si="1943"/>
        <v/>
      </c>
    </row>
    <row r="1800" spans="1:44" x14ac:dyDescent="0.25">
      <c r="A1800">
        <v>1</v>
      </c>
      <c r="B1800" t="s">
        <v>28</v>
      </c>
      <c r="C1800">
        <v>392101</v>
      </c>
      <c r="D1800" s="40">
        <v>41379.364583333299</v>
      </c>
      <c r="E1800" s="40">
        <v>41379.907638888901</v>
      </c>
      <c r="F1800" s="40">
        <v>41379.870138888902</v>
      </c>
      <c r="G1800" t="s">
        <v>29</v>
      </c>
      <c r="H1800">
        <v>60000012324035</v>
      </c>
      <c r="I1800" t="s">
        <v>1015</v>
      </c>
      <c r="J1800" t="s">
        <v>1016</v>
      </c>
      <c r="K1800" t="s">
        <v>41</v>
      </c>
      <c r="L1800">
        <v>3</v>
      </c>
      <c r="M1800" t="s">
        <v>33</v>
      </c>
      <c r="N1800">
        <v>60000015461254</v>
      </c>
      <c r="O1800">
        <v>60000016462723</v>
      </c>
      <c r="P1800">
        <v>140133000000523</v>
      </c>
      <c r="R1800" t="s">
        <v>34</v>
      </c>
      <c r="S1800" t="s">
        <v>35</v>
      </c>
      <c r="T1800" t="s">
        <v>36</v>
      </c>
      <c r="W1800" t="s">
        <v>37</v>
      </c>
      <c r="AC1800" t="s">
        <v>3686</v>
      </c>
      <c r="AD1800" t="s">
        <v>1448</v>
      </c>
      <c r="AE1800" s="14" t="str">
        <f t="shared" si="1930"/>
        <v>Dra afirmou estar prescrevendo bem kaletra em naives. Mantive foco da visita em kaletra, principalmente no resgate dos pacientes.nesta visita mantive destaque em kaletra vs efz, medica salientou que esta prescrevendo KAL em naives.Continuei enfocando KAL tb no resgate. Manter destaque m KAL vs efz qnt a estigmas.</v>
      </c>
      <c r="AF1800" s="14" t="str">
        <f t="shared" si="1931"/>
        <v>Dra afirmou estar prescrevendo bem kaletra em naives. Mantive foco da visita em kaletra, principalmente no resgate dos pacientes.nesta visita mantive destaque em kaletra vs efz, medica salientou que esta prescrevendo KAL em naives.Continuei enfocando KAL tb no resgate. Manter destaque m KAL vs efz qnt a estigmas.</v>
      </c>
      <c r="AG1800" s="14">
        <f t="shared" si="1932"/>
        <v>1</v>
      </c>
      <c r="AH1800" s="14">
        <f t="shared" si="1933"/>
        <v>315</v>
      </c>
      <c r="AI1800" s="14">
        <f t="shared" si="1934"/>
        <v>315</v>
      </c>
      <c r="AJ1800" s="14">
        <f t="shared" si="1935"/>
        <v>315</v>
      </c>
      <c r="AK1800" s="14">
        <f t="shared" si="1936"/>
        <v>315</v>
      </c>
      <c r="AL1800" s="14">
        <f t="shared" si="1937"/>
        <v>315</v>
      </c>
      <c r="AM1800" s="14" t="str">
        <f t="shared" si="1938"/>
        <v>Dra afirmou estar prescrevendo bem kaletra em naives. Mantive foco da visita em kaletra, principalmente no resgate dos pacientes.nesta visita mantive destaque em kaletra vs efz, medica salientou que esta prescrevendo KAL em naives.Continuei enfocando KAL tb no resgate. Manter destaque m KAL vs efz qnt a estigmas.</v>
      </c>
      <c r="AN1800" s="14" t="str">
        <f t="shared" si="1939"/>
        <v/>
      </c>
      <c r="AO1800" s="14" t="str">
        <f t="shared" si="1940"/>
        <v/>
      </c>
      <c r="AP1800" s="14" t="str">
        <f t="shared" si="1941"/>
        <v/>
      </c>
      <c r="AQ1800" s="14" t="str">
        <f t="shared" si="1942"/>
        <v/>
      </c>
      <c r="AR1800" s="14" t="str">
        <f t="shared" si="1943"/>
        <v/>
      </c>
    </row>
    <row r="1801" spans="1:44" x14ac:dyDescent="0.25">
      <c r="A1801">
        <v>1</v>
      </c>
      <c r="B1801" t="s">
        <v>28</v>
      </c>
      <c r="C1801">
        <v>392101</v>
      </c>
      <c r="D1801" s="40">
        <v>41379.315972222197</v>
      </c>
      <c r="E1801" s="40">
        <v>41379.902777777803</v>
      </c>
      <c r="F1801" s="40">
        <v>41379.870138888902</v>
      </c>
      <c r="G1801" t="s">
        <v>29</v>
      </c>
      <c r="H1801">
        <v>60000012302995</v>
      </c>
      <c r="I1801" t="s">
        <v>1009</v>
      </c>
      <c r="J1801" t="s">
        <v>1010</v>
      </c>
      <c r="K1801" t="s">
        <v>41</v>
      </c>
      <c r="L1801">
        <v>3</v>
      </c>
      <c r="M1801" t="s">
        <v>33</v>
      </c>
      <c r="N1801">
        <v>60000015461254</v>
      </c>
      <c r="O1801">
        <v>60000016462723</v>
      </c>
      <c r="P1801">
        <v>140133000000509</v>
      </c>
      <c r="R1801" t="s">
        <v>34</v>
      </c>
      <c r="S1801" t="s">
        <v>35</v>
      </c>
      <c r="T1801" t="s">
        <v>36</v>
      </c>
      <c r="W1801" t="s">
        <v>37</v>
      </c>
      <c r="AC1801" t="s">
        <v>3687</v>
      </c>
      <c r="AD1801" t="s">
        <v>1448</v>
      </c>
      <c r="AE1801" s="14" t="str">
        <f t="shared" si="1930"/>
        <v>Foco da visita em kaletra na idade fértil.Continuei destacando idade fértil devido ao perfil da medica.Devo manter enfoque em KAL na idade fértil, contornando a objeção de Atv netscape perfil</v>
      </c>
      <c r="AF1801" s="14" t="str">
        <f t="shared" si="1931"/>
        <v>Foco da visita em kaletra na idade fértil.Continuei destacando idade fértil devido ao perfil da medica.Devo manter enfoque em KAL na idade fértil, contornando a objeção de Atv netscape perfil</v>
      </c>
      <c r="AG1801" s="14">
        <f t="shared" si="1932"/>
        <v>1</v>
      </c>
      <c r="AH1801" s="14">
        <f t="shared" si="1933"/>
        <v>192</v>
      </c>
      <c r="AI1801" s="14">
        <f t="shared" si="1934"/>
        <v>192</v>
      </c>
      <c r="AJ1801" s="14">
        <f t="shared" si="1935"/>
        <v>192</v>
      </c>
      <c r="AK1801" s="14">
        <f t="shared" si="1936"/>
        <v>192</v>
      </c>
      <c r="AL1801" s="14">
        <f t="shared" si="1937"/>
        <v>192</v>
      </c>
      <c r="AM1801" s="14" t="str">
        <f t="shared" si="1938"/>
        <v>Foco da visita em kaletra na idade fértil.Continuei destacando idade fértil devido ao perfil da medica.Devo manter enfoque em KAL na idade fértil, contornando a objeção de Atv netscape perfil</v>
      </c>
      <c r="AN1801" s="14" t="str">
        <f t="shared" si="1939"/>
        <v/>
      </c>
      <c r="AO1801" s="14" t="str">
        <f t="shared" si="1940"/>
        <v/>
      </c>
      <c r="AP1801" s="14" t="str">
        <f t="shared" si="1941"/>
        <v/>
      </c>
      <c r="AQ1801" s="14" t="str">
        <f t="shared" si="1942"/>
        <v/>
      </c>
      <c r="AR1801" s="14" t="str">
        <f t="shared" si="1943"/>
        <v/>
      </c>
    </row>
    <row r="1802" spans="1:44" x14ac:dyDescent="0.25">
      <c r="A1802">
        <v>1</v>
      </c>
      <c r="B1802" t="s">
        <v>28</v>
      </c>
      <c r="C1802">
        <v>392101</v>
      </c>
      <c r="D1802" s="40">
        <v>41375.6965277778</v>
      </c>
      <c r="E1802" s="40">
        <v>41375.697916666701</v>
      </c>
      <c r="F1802" s="40">
        <v>41375.659722222197</v>
      </c>
      <c r="G1802" t="s">
        <v>29</v>
      </c>
      <c r="H1802">
        <v>60000012554615</v>
      </c>
      <c r="I1802" t="s">
        <v>3688</v>
      </c>
      <c r="J1802" t="s">
        <v>3689</v>
      </c>
      <c r="K1802" t="s">
        <v>41</v>
      </c>
      <c r="L1802">
        <v>3</v>
      </c>
      <c r="M1802" t="s">
        <v>33</v>
      </c>
      <c r="N1802">
        <v>60000015461254</v>
      </c>
      <c r="O1802">
        <v>60000016462723</v>
      </c>
      <c r="P1802">
        <v>140133000000490</v>
      </c>
      <c r="R1802" t="s">
        <v>34</v>
      </c>
      <c r="S1802" t="s">
        <v>35</v>
      </c>
      <c r="T1802" t="s">
        <v>36</v>
      </c>
      <c r="W1802" t="s">
        <v>37</v>
      </c>
      <c r="AC1802" t="s">
        <v>3690</v>
      </c>
      <c r="AD1802" t="s">
        <v>1488</v>
      </c>
      <c r="AE1802" s="14" t="str">
        <f t="shared" ref="AE1802:AE1865" si="1944">SUBSTITUTE(AC1802,"# ","#")</f>
        <v>Destaque da visita para mensagens chave de KAL, principalmente coformulação vantajosa</v>
      </c>
      <c r="AF1802" s="14" t="str">
        <f t="shared" ref="AF1802:AF1865" si="1945">SUBSTITUTE(AE1802,"@ ","@")</f>
        <v>Destaque da visita para mensagens chave de KAL, principalmente coformulação vantajosa</v>
      </c>
      <c r="AG1802" s="14">
        <f t="shared" ref="AG1802:AG1865" si="1946">IFERROR(FIND("#",AF1802),1)</f>
        <v>1</v>
      </c>
      <c r="AH1802" s="14">
        <f t="shared" ref="AH1802:AH1865" si="1947">IFERROR(FIND("#",$AF1802,AG1802+1),LEN($AF1802)+1)</f>
        <v>86</v>
      </c>
      <c r="AI1802" s="14">
        <f t="shared" ref="AI1802:AI1865" si="1948">IFERROR(FIND("#",$AF1802,AH1802+1),LEN($AF1802)+1)</f>
        <v>86</v>
      </c>
      <c r="AJ1802" s="14">
        <f t="shared" ref="AJ1802:AJ1865" si="1949">IFERROR(FIND("#",$AF1802,AI1802+1),LEN($AF1802)+1)</f>
        <v>86</v>
      </c>
      <c r="AK1802" s="14">
        <f t="shared" ref="AK1802:AK1865" si="1950">IFERROR(FIND("#",$AF1802,AJ1802+1),LEN($AF1802)+1)</f>
        <v>86</v>
      </c>
      <c r="AL1802" s="14">
        <f t="shared" ref="AL1802:AL1865" si="1951">IFERROR(FIND("#",$AF1802,AK1802+1),LEN($AF1802)+1)</f>
        <v>86</v>
      </c>
      <c r="AM1802" s="14" t="str">
        <f t="shared" ref="AM1802:AM1865" si="1952">MID($AF1802,AG1802,IF(AG1802=1,AH1802,(AH1802-AG1802)))</f>
        <v>Destaque da visita para mensagens chave de KAL, principalmente coformulação vantajosa</v>
      </c>
      <c r="AN1802" s="14" t="str">
        <f t="shared" ref="AN1802:AN1865" si="1953">IF(AH1802=AI1802,"",MID($AF1802,AH1802,AI1802-AH1802))</f>
        <v/>
      </c>
      <c r="AO1802" s="14" t="str">
        <f t="shared" ref="AO1802:AO1865" si="1954">IF(AI1802=AJ1802,"",MID($AF1802,AI1802,AJ1802-AI1802))</f>
        <v/>
      </c>
      <c r="AP1802" s="14" t="str">
        <f t="shared" ref="AP1802:AP1865" si="1955">IF(AJ1802=AK1802,"",MID($AF1802,AJ1802,AK1802-AJ1802))</f>
        <v/>
      </c>
      <c r="AQ1802" s="14" t="str">
        <f t="shared" ref="AQ1802:AQ1865" si="1956">IF(AK1802=AL1802,"",MID($AF1802,AK1802,AL1802-AK1802))</f>
        <v/>
      </c>
      <c r="AR1802" s="14" t="str">
        <f t="shared" ref="AR1802:AR1865" si="1957">IF(AL1802=AK1802,"",MID($AF1802,AL1802,LEN(AF1802)-AL1802))</f>
        <v/>
      </c>
    </row>
    <row r="1803" spans="1:44" x14ac:dyDescent="0.25">
      <c r="A1803">
        <v>1</v>
      </c>
      <c r="B1803" t="s">
        <v>28</v>
      </c>
      <c r="C1803">
        <v>392101</v>
      </c>
      <c r="D1803" s="40">
        <v>41375.6965277778</v>
      </c>
      <c r="E1803" s="40">
        <v>41375.697916666701</v>
      </c>
      <c r="F1803" s="40">
        <v>41375.659722222197</v>
      </c>
      <c r="G1803" t="s">
        <v>29</v>
      </c>
      <c r="H1803">
        <v>60000012554615</v>
      </c>
      <c r="I1803" t="s">
        <v>3688</v>
      </c>
      <c r="J1803" t="s">
        <v>3689</v>
      </c>
      <c r="K1803" t="s">
        <v>32</v>
      </c>
      <c r="L1803">
        <v>3</v>
      </c>
      <c r="M1803" t="s">
        <v>33</v>
      </c>
      <c r="N1803">
        <v>60000015461254</v>
      </c>
      <c r="O1803">
        <v>60000016462723</v>
      </c>
      <c r="P1803">
        <v>140133000000490</v>
      </c>
      <c r="R1803" t="s">
        <v>34</v>
      </c>
      <c r="S1803" t="s">
        <v>35</v>
      </c>
      <c r="T1803" t="s">
        <v>36</v>
      </c>
      <c r="W1803" t="s">
        <v>37</v>
      </c>
      <c r="AC1803" t="s">
        <v>3690</v>
      </c>
      <c r="AD1803" t="s">
        <v>1488</v>
      </c>
      <c r="AE1803" s="14" t="str">
        <f t="shared" si="1944"/>
        <v>Destaque da visita para mensagens chave de KAL, principalmente coformulação vantajosa</v>
      </c>
      <c r="AF1803" s="14" t="str">
        <f t="shared" si="1945"/>
        <v>Destaque da visita para mensagens chave de KAL, principalmente coformulação vantajosa</v>
      </c>
      <c r="AG1803" s="14">
        <f t="shared" si="1946"/>
        <v>1</v>
      </c>
      <c r="AH1803" s="14">
        <f t="shared" si="1947"/>
        <v>86</v>
      </c>
      <c r="AI1803" s="14">
        <f t="shared" si="1948"/>
        <v>86</v>
      </c>
      <c r="AJ1803" s="14">
        <f t="shared" si="1949"/>
        <v>86</v>
      </c>
      <c r="AK1803" s="14">
        <f t="shared" si="1950"/>
        <v>86</v>
      </c>
      <c r="AL1803" s="14">
        <f t="shared" si="1951"/>
        <v>86</v>
      </c>
      <c r="AM1803" s="14" t="str">
        <f t="shared" si="1952"/>
        <v>Destaque da visita para mensagens chave de KAL, principalmente coformulação vantajosa</v>
      </c>
      <c r="AN1803" s="14" t="str">
        <f t="shared" si="1953"/>
        <v/>
      </c>
      <c r="AO1803" s="14" t="str">
        <f t="shared" si="1954"/>
        <v/>
      </c>
      <c r="AP1803" s="14" t="str">
        <f t="shared" si="1955"/>
        <v/>
      </c>
      <c r="AQ1803" s="14" t="str">
        <f t="shared" si="1956"/>
        <v/>
      </c>
      <c r="AR1803" s="14" t="str">
        <f t="shared" si="1957"/>
        <v/>
      </c>
    </row>
    <row r="1804" spans="1:44" x14ac:dyDescent="0.25">
      <c r="A1804">
        <v>1</v>
      </c>
      <c r="B1804" t="s">
        <v>28</v>
      </c>
      <c r="C1804">
        <v>392101</v>
      </c>
      <c r="D1804" s="40">
        <v>41375.690972222197</v>
      </c>
      <c r="E1804" s="40">
        <v>41375.695138888899</v>
      </c>
      <c r="F1804" s="40">
        <v>41375.659722222197</v>
      </c>
      <c r="G1804" t="s">
        <v>29</v>
      </c>
      <c r="H1804">
        <v>60000012266431</v>
      </c>
      <c r="I1804" t="s">
        <v>3691</v>
      </c>
      <c r="J1804" t="s">
        <v>3692</v>
      </c>
      <c r="K1804" t="s">
        <v>32</v>
      </c>
      <c r="L1804">
        <v>4</v>
      </c>
      <c r="M1804" t="s">
        <v>33</v>
      </c>
      <c r="N1804">
        <v>60000015461254</v>
      </c>
      <c r="O1804">
        <v>60000016462723</v>
      </c>
      <c r="P1804">
        <v>140133000000483</v>
      </c>
      <c r="R1804" t="s">
        <v>34</v>
      </c>
      <c r="S1804" t="s">
        <v>35</v>
      </c>
      <c r="T1804" t="s">
        <v>36</v>
      </c>
      <c r="W1804" t="s">
        <v>37</v>
      </c>
      <c r="AC1804" t="s">
        <v>3693</v>
      </c>
      <c r="AD1804" t="s">
        <v>1488</v>
      </c>
      <c r="AE1804" s="14" t="str">
        <f t="shared" si="1944"/>
        <v>#mp Dra elogiou o trabalho do consultor, exaltando o material promocional, em especial o cuidado com a idade férti*l. #obj disse que esta continuando a terapia com efz em gestantes como manda o consenso. Destaquei que, para evitar a exposição do medico e a insegurança de permanecer com efz em gestantes, muitos dos colegas médicos dela estaominiciando idade fértil com kaletra,móis a maioria da s gestações não são programadas.*</v>
      </c>
      <c r="AF1804" s="14" t="str">
        <f t="shared" si="1945"/>
        <v>#mp Dra elogiou o trabalho do consultor, exaltando o material promocional, em especial o cuidado com a idade férti*l. #obj disse que esta continuando a terapia com efz em gestantes como manda o consenso. Destaquei que, para evitar a exposição do medico e a insegurança de permanecer com efz em gestantes, muitos dos colegas médicos dela estaominiciando idade fértil com kaletra,móis a maioria da s gestações não são programadas.*</v>
      </c>
      <c r="AG1804" s="14">
        <f t="shared" si="1946"/>
        <v>1</v>
      </c>
      <c r="AH1804" s="14">
        <f t="shared" si="1947"/>
        <v>119</v>
      </c>
      <c r="AI1804" s="14">
        <f t="shared" si="1948"/>
        <v>430</v>
      </c>
      <c r="AJ1804" s="14">
        <f t="shared" si="1949"/>
        <v>430</v>
      </c>
      <c r="AK1804" s="14">
        <f t="shared" si="1950"/>
        <v>430</v>
      </c>
      <c r="AL1804" s="14">
        <f t="shared" si="1951"/>
        <v>430</v>
      </c>
      <c r="AM1804" s="14" t="str">
        <f t="shared" si="1952"/>
        <v>#mp Dra elogiou o trabalho do consultor, exaltando o material promocional, em especial o cuidado com a idade férti*l. #</v>
      </c>
      <c r="AN1804" s="14" t="str">
        <f t="shared" si="1953"/>
        <v>#obj disse que esta continuando a terapia com efz em gestantes como manda o consenso. Destaquei que, para evitar a exposição do medico e a insegurança de permanecer com efz em gestantes, muitos dos colegas médicos dela estaominiciando idade fértil com kaletra,móis a maioria da s gestações não são programadas.*</v>
      </c>
      <c r="AO1804" s="14" t="str">
        <f t="shared" si="1954"/>
        <v/>
      </c>
      <c r="AP1804" s="14" t="str">
        <f t="shared" si="1955"/>
        <v/>
      </c>
      <c r="AQ1804" s="14" t="str">
        <f t="shared" si="1956"/>
        <v/>
      </c>
      <c r="AR1804" s="14" t="str">
        <f t="shared" si="1957"/>
        <v/>
      </c>
    </row>
    <row r="1805" spans="1:44" x14ac:dyDescent="0.25">
      <c r="A1805">
        <v>1</v>
      </c>
      <c r="B1805" t="s">
        <v>28</v>
      </c>
      <c r="C1805">
        <v>392101</v>
      </c>
      <c r="D1805" s="40">
        <v>41375.672222222202</v>
      </c>
      <c r="E1805" s="40">
        <v>41375.679861111101</v>
      </c>
      <c r="F1805" s="40">
        <v>41375.6381944444</v>
      </c>
      <c r="G1805" t="s">
        <v>29</v>
      </c>
      <c r="H1805">
        <v>60000012334827</v>
      </c>
      <c r="I1805" t="s">
        <v>3694</v>
      </c>
      <c r="J1805" t="s">
        <v>3695</v>
      </c>
      <c r="K1805" t="s">
        <v>32</v>
      </c>
      <c r="L1805">
        <v>6</v>
      </c>
      <c r="M1805" t="s">
        <v>33</v>
      </c>
      <c r="N1805">
        <v>60000015461254</v>
      </c>
      <c r="O1805">
        <v>60000016462723</v>
      </c>
      <c r="P1805">
        <v>140133000000462</v>
      </c>
      <c r="R1805" t="s">
        <v>34</v>
      </c>
      <c r="S1805" t="s">
        <v>35</v>
      </c>
      <c r="T1805" t="s">
        <v>36</v>
      </c>
      <c r="W1805" t="s">
        <v>37</v>
      </c>
      <c r="AC1805" t="s">
        <v>3696</v>
      </c>
      <c r="AD1805" t="s">
        <v>1488</v>
      </c>
      <c r="AE1805" s="14" t="str">
        <f t="shared" si="1944"/>
        <v>Medico acabou de voltar de viagem de ferias. Foquei a visita em kaletra na idade fértil. Mantive destaque de kaletra em naives, em detrimento de efz</v>
      </c>
      <c r="AF1805" s="14" t="str">
        <f t="shared" si="1945"/>
        <v>Medico acabou de voltar de viagem de ferias. Foquei a visita em kaletra na idade fértil. Mantive destaque de kaletra em naives, em detrimento de efz</v>
      </c>
      <c r="AG1805" s="14">
        <f t="shared" si="1946"/>
        <v>1</v>
      </c>
      <c r="AH1805" s="14">
        <f t="shared" si="1947"/>
        <v>149</v>
      </c>
      <c r="AI1805" s="14">
        <f t="shared" si="1948"/>
        <v>149</v>
      </c>
      <c r="AJ1805" s="14">
        <f t="shared" si="1949"/>
        <v>149</v>
      </c>
      <c r="AK1805" s="14">
        <f t="shared" si="1950"/>
        <v>149</v>
      </c>
      <c r="AL1805" s="14">
        <f t="shared" si="1951"/>
        <v>149</v>
      </c>
      <c r="AM1805" s="14" t="str">
        <f t="shared" si="1952"/>
        <v>Medico acabou de voltar de viagem de ferias. Foquei a visita em kaletra na idade fértil. Mantive destaque de kaletra em naives, em detrimento de efz</v>
      </c>
      <c r="AN1805" s="14" t="str">
        <f t="shared" si="1953"/>
        <v/>
      </c>
      <c r="AO1805" s="14" t="str">
        <f t="shared" si="1954"/>
        <v/>
      </c>
      <c r="AP1805" s="14" t="str">
        <f t="shared" si="1955"/>
        <v/>
      </c>
      <c r="AQ1805" s="14" t="str">
        <f t="shared" si="1956"/>
        <v/>
      </c>
      <c r="AR1805" s="14" t="str">
        <f t="shared" si="1957"/>
        <v/>
      </c>
    </row>
    <row r="1806" spans="1:44" x14ac:dyDescent="0.25">
      <c r="A1806">
        <v>1</v>
      </c>
      <c r="B1806" t="s">
        <v>28</v>
      </c>
      <c r="C1806">
        <v>392101</v>
      </c>
      <c r="D1806" s="40">
        <v>41375.572916666701</v>
      </c>
      <c r="E1806" s="40">
        <v>41375.699999999997</v>
      </c>
      <c r="F1806" s="40">
        <v>41375.659722222197</v>
      </c>
      <c r="G1806" t="s">
        <v>29</v>
      </c>
      <c r="H1806">
        <v>60000012586735</v>
      </c>
      <c r="I1806" t="s">
        <v>3697</v>
      </c>
      <c r="J1806" t="s">
        <v>3698</v>
      </c>
      <c r="K1806" t="s">
        <v>45</v>
      </c>
      <c r="L1806">
        <v>3</v>
      </c>
      <c r="M1806" t="s">
        <v>33</v>
      </c>
      <c r="N1806">
        <v>60000015461254</v>
      </c>
      <c r="O1806">
        <v>60000016462723</v>
      </c>
      <c r="P1806">
        <v>140133000000497</v>
      </c>
      <c r="R1806" t="s">
        <v>34</v>
      </c>
      <c r="S1806" t="s">
        <v>35</v>
      </c>
      <c r="T1806" t="s">
        <v>36</v>
      </c>
      <c r="W1806" t="s">
        <v>37</v>
      </c>
      <c r="AC1806" t="s">
        <v>3699</v>
      </c>
      <c r="AD1806" t="s">
        <v>1488</v>
      </c>
      <c r="AE1806" s="14" t="str">
        <f t="shared" si="1944"/>
        <v>Mantive destaque de kaletra vs Atv quanto ao contorno de EAs.</v>
      </c>
      <c r="AF1806" s="14" t="str">
        <f t="shared" si="1945"/>
        <v>Mantive destaque de kaletra vs Atv quanto ao contorno de EAs.</v>
      </c>
      <c r="AG1806" s="14">
        <f t="shared" si="1946"/>
        <v>1</v>
      </c>
      <c r="AH1806" s="14">
        <f t="shared" si="1947"/>
        <v>62</v>
      </c>
      <c r="AI1806" s="14">
        <f t="shared" si="1948"/>
        <v>62</v>
      </c>
      <c r="AJ1806" s="14">
        <f t="shared" si="1949"/>
        <v>62</v>
      </c>
      <c r="AK1806" s="14">
        <f t="shared" si="1950"/>
        <v>62</v>
      </c>
      <c r="AL1806" s="14">
        <f t="shared" si="1951"/>
        <v>62</v>
      </c>
      <c r="AM1806" s="14" t="str">
        <f t="shared" si="1952"/>
        <v>Mantive destaque de kaletra vs Atv quanto ao contorno de EAs.</v>
      </c>
      <c r="AN1806" s="14" t="str">
        <f t="shared" si="1953"/>
        <v/>
      </c>
      <c r="AO1806" s="14" t="str">
        <f t="shared" si="1954"/>
        <v/>
      </c>
      <c r="AP1806" s="14" t="str">
        <f t="shared" si="1955"/>
        <v/>
      </c>
      <c r="AQ1806" s="14" t="str">
        <f t="shared" si="1956"/>
        <v/>
      </c>
      <c r="AR1806" s="14" t="str">
        <f t="shared" si="1957"/>
        <v/>
      </c>
    </row>
    <row r="1807" spans="1:44" x14ac:dyDescent="0.25">
      <c r="A1807">
        <v>1</v>
      </c>
      <c r="B1807" t="s">
        <v>28</v>
      </c>
      <c r="C1807">
        <v>392101</v>
      </c>
      <c r="D1807" s="40">
        <v>41375.350694444402</v>
      </c>
      <c r="E1807" s="40">
        <v>41375.689583333296</v>
      </c>
      <c r="F1807" s="40">
        <v>41375.649305555598</v>
      </c>
      <c r="G1807" t="s">
        <v>29</v>
      </c>
      <c r="H1807">
        <v>60000012280743</v>
      </c>
      <c r="I1807" t="s">
        <v>3700</v>
      </c>
      <c r="J1807" t="s">
        <v>3701</v>
      </c>
      <c r="K1807" t="s">
        <v>32</v>
      </c>
      <c r="L1807">
        <v>4</v>
      </c>
      <c r="M1807" t="s">
        <v>33</v>
      </c>
      <c r="N1807">
        <v>60000015461254</v>
      </c>
      <c r="O1807">
        <v>60000016462723</v>
      </c>
      <c r="P1807">
        <v>140133000000476</v>
      </c>
      <c r="R1807" t="s">
        <v>34</v>
      </c>
      <c r="S1807" t="s">
        <v>35</v>
      </c>
      <c r="T1807" t="s">
        <v>36</v>
      </c>
      <c r="W1807" t="s">
        <v>37</v>
      </c>
      <c r="AC1807" t="s">
        <v>3702</v>
      </c>
      <c r="AD1807" t="s">
        <v>1488</v>
      </c>
      <c r="AE1807" s="14" t="str">
        <f t="shared" si="1944"/>
        <v>Medico bastante atento. Mantive destaque da visita em exaltar os pontos fortes de kaletra em detrimento de efz.</v>
      </c>
      <c r="AF1807" s="14" t="str">
        <f t="shared" si="1945"/>
        <v>Medico bastante atento. Mantive destaque da visita em exaltar os pontos fortes de kaletra em detrimento de efz.</v>
      </c>
      <c r="AG1807" s="14">
        <f t="shared" si="1946"/>
        <v>1</v>
      </c>
      <c r="AH1807" s="14">
        <f t="shared" si="1947"/>
        <v>112</v>
      </c>
      <c r="AI1807" s="14">
        <f t="shared" si="1948"/>
        <v>112</v>
      </c>
      <c r="AJ1807" s="14">
        <f t="shared" si="1949"/>
        <v>112</v>
      </c>
      <c r="AK1807" s="14">
        <f t="shared" si="1950"/>
        <v>112</v>
      </c>
      <c r="AL1807" s="14">
        <f t="shared" si="1951"/>
        <v>112</v>
      </c>
      <c r="AM1807" s="14" t="str">
        <f t="shared" si="1952"/>
        <v>Medico bastante atento. Mantive destaque da visita em exaltar os pontos fortes de kaletra em detrimento de efz.</v>
      </c>
      <c r="AN1807" s="14" t="str">
        <f t="shared" si="1953"/>
        <v/>
      </c>
      <c r="AO1807" s="14" t="str">
        <f t="shared" si="1954"/>
        <v/>
      </c>
      <c r="AP1807" s="14" t="str">
        <f t="shared" si="1955"/>
        <v/>
      </c>
      <c r="AQ1807" s="14" t="str">
        <f t="shared" si="1956"/>
        <v/>
      </c>
      <c r="AR1807" s="14" t="str">
        <f t="shared" si="1957"/>
        <v/>
      </c>
    </row>
    <row r="1808" spans="1:44" x14ac:dyDescent="0.25">
      <c r="A1808">
        <v>1</v>
      </c>
      <c r="B1808" t="s">
        <v>28</v>
      </c>
      <c r="C1808">
        <v>392101</v>
      </c>
      <c r="D1808" s="40">
        <v>41375.302083333299</v>
      </c>
      <c r="E1808" s="40">
        <v>41375.681944444397</v>
      </c>
      <c r="F1808" s="40">
        <v>41375.649305555598</v>
      </c>
      <c r="G1808" t="s">
        <v>29</v>
      </c>
      <c r="H1808">
        <v>60000012498603</v>
      </c>
      <c r="I1808" t="s">
        <v>3703</v>
      </c>
      <c r="J1808" t="s">
        <v>3704</v>
      </c>
      <c r="K1808" t="s">
        <v>32</v>
      </c>
      <c r="L1808">
        <v>6</v>
      </c>
      <c r="M1808" t="s">
        <v>33</v>
      </c>
      <c r="N1808">
        <v>60000015461254</v>
      </c>
      <c r="O1808">
        <v>60000016462723</v>
      </c>
      <c r="P1808">
        <v>140133000000469</v>
      </c>
      <c r="R1808" t="s">
        <v>34</v>
      </c>
      <c r="S1808" t="s">
        <v>35</v>
      </c>
      <c r="T1808" t="s">
        <v>36</v>
      </c>
      <c r="W1808" t="s">
        <v>37</v>
      </c>
      <c r="AC1808" t="s">
        <v>3705</v>
      </c>
      <c r="AD1808" t="s">
        <v>1488</v>
      </c>
      <c r="AE1808" s="14" t="str">
        <f t="shared" si="1944"/>
        <v>Continuei destaque de kaletra m naives, enfatizando potência imunológica e segurança com efeitos adversos controláveis.</v>
      </c>
      <c r="AF1808" s="14" t="str">
        <f t="shared" si="1945"/>
        <v>Continuei destaque de kaletra m naives, enfatizando potência imunológica e segurança com efeitos adversos controláveis.</v>
      </c>
      <c r="AG1808" s="14">
        <f t="shared" si="1946"/>
        <v>1</v>
      </c>
      <c r="AH1808" s="14">
        <f t="shared" si="1947"/>
        <v>120</v>
      </c>
      <c r="AI1808" s="14">
        <f t="shared" si="1948"/>
        <v>120</v>
      </c>
      <c r="AJ1808" s="14">
        <f t="shared" si="1949"/>
        <v>120</v>
      </c>
      <c r="AK1808" s="14">
        <f t="shared" si="1950"/>
        <v>120</v>
      </c>
      <c r="AL1808" s="14">
        <f t="shared" si="1951"/>
        <v>120</v>
      </c>
      <c r="AM1808" s="14" t="str">
        <f t="shared" si="1952"/>
        <v>Continuei destaque de kaletra m naives, enfatizando potência imunológica e segurança com efeitos adversos controláveis.</v>
      </c>
      <c r="AN1808" s="14" t="str">
        <f t="shared" si="1953"/>
        <v/>
      </c>
      <c r="AO1808" s="14" t="str">
        <f t="shared" si="1954"/>
        <v/>
      </c>
      <c r="AP1808" s="14" t="str">
        <f t="shared" si="1955"/>
        <v/>
      </c>
      <c r="AQ1808" s="14" t="str">
        <f t="shared" si="1956"/>
        <v/>
      </c>
      <c r="AR1808" s="14" t="str">
        <f t="shared" si="1957"/>
        <v/>
      </c>
    </row>
    <row r="1809" spans="1:44" x14ac:dyDescent="0.25">
      <c r="A1809">
        <v>1</v>
      </c>
      <c r="B1809" t="s">
        <v>28</v>
      </c>
      <c r="C1809">
        <v>392101</v>
      </c>
      <c r="D1809" s="40">
        <v>41374.6694444444</v>
      </c>
      <c r="E1809" s="40">
        <v>41374.672916666699</v>
      </c>
      <c r="F1809" s="40">
        <v>41374.636111111096</v>
      </c>
      <c r="G1809" t="s">
        <v>29</v>
      </c>
      <c r="H1809">
        <v>60000012468679</v>
      </c>
      <c r="I1809" t="s">
        <v>3706</v>
      </c>
      <c r="J1809" t="s">
        <v>3707</v>
      </c>
      <c r="K1809" t="s">
        <v>32</v>
      </c>
      <c r="L1809">
        <v>6</v>
      </c>
      <c r="M1809" t="s">
        <v>33</v>
      </c>
      <c r="N1809">
        <v>60000015461254</v>
      </c>
      <c r="O1809">
        <v>60000016462723</v>
      </c>
      <c r="P1809">
        <v>140133000000434</v>
      </c>
      <c r="R1809" t="s">
        <v>34</v>
      </c>
      <c r="S1809" t="s">
        <v>35</v>
      </c>
      <c r="T1809" t="s">
        <v>36</v>
      </c>
      <c r="W1809" t="s">
        <v>37</v>
      </c>
      <c r="AC1809" t="s">
        <v>3708</v>
      </c>
      <c r="AD1809" t="s">
        <v>1488</v>
      </c>
      <c r="AE1809" s="14" t="str">
        <f t="shared" si="1944"/>
        <v>Medica bastante contestadora. #obj enfatizou que é muito difícil o paciente obedecer as boas regras de mev. Destaquei que KAL é o único ARV cabeça de chave que não precisa ser trocado quanto aos efeitos colaterais e o consenso mundial recomenda a mev, nem que seja com a alimentação mais regrada ou deixar de fumar, antes de trocar o ARV *</v>
      </c>
      <c r="AF1809" s="14" t="str">
        <f t="shared" si="1945"/>
        <v>Medica bastante contestadora. #obj enfatizou que é muito difícil o paciente obedecer as boas regras de mev. Destaquei que KAL é o único ARV cabeça de chave que não precisa ser trocado quanto aos efeitos colaterais e o consenso mundial recomenda a mev, nem que seja com a alimentação mais regrada ou deixar de fumar, antes de trocar o ARV *</v>
      </c>
      <c r="AG1809" s="14">
        <f t="shared" si="1946"/>
        <v>31</v>
      </c>
      <c r="AH1809" s="14">
        <f t="shared" si="1947"/>
        <v>340</v>
      </c>
      <c r="AI1809" s="14">
        <f t="shared" si="1948"/>
        <v>340</v>
      </c>
      <c r="AJ1809" s="14">
        <f t="shared" si="1949"/>
        <v>340</v>
      </c>
      <c r="AK1809" s="14">
        <f t="shared" si="1950"/>
        <v>340</v>
      </c>
      <c r="AL1809" s="14">
        <f t="shared" si="1951"/>
        <v>340</v>
      </c>
      <c r="AM1809" s="14" t="str">
        <f t="shared" si="1952"/>
        <v>#obj enfatizou que é muito difícil o paciente obedecer as boas regras de mev. Destaquei que KAL é o único ARV cabeça de chave que não precisa ser trocado quanto aos efeitos colaterais e o consenso mundial recomenda a mev, nem que seja com a alimentação mais regrada ou deixar de fumar, antes de trocar o ARV *</v>
      </c>
      <c r="AN1809" s="14" t="str">
        <f t="shared" si="1953"/>
        <v/>
      </c>
      <c r="AO1809" s="14" t="str">
        <f t="shared" si="1954"/>
        <v/>
      </c>
      <c r="AP1809" s="14" t="str">
        <f t="shared" si="1955"/>
        <v/>
      </c>
      <c r="AQ1809" s="14" t="str">
        <f t="shared" si="1956"/>
        <v/>
      </c>
      <c r="AR1809" s="14" t="str">
        <f t="shared" si="1957"/>
        <v/>
      </c>
    </row>
    <row r="1810" spans="1:44" x14ac:dyDescent="0.25">
      <c r="A1810">
        <v>1</v>
      </c>
      <c r="B1810" t="s">
        <v>28</v>
      </c>
      <c r="C1810">
        <v>392101</v>
      </c>
      <c r="D1810" s="40">
        <v>41374.658333333296</v>
      </c>
      <c r="E1810" s="40">
        <v>41374.661111111098</v>
      </c>
      <c r="F1810" s="40">
        <v>41374.625694444403</v>
      </c>
      <c r="G1810" t="s">
        <v>29</v>
      </c>
      <c r="H1810">
        <v>60000012292287</v>
      </c>
      <c r="I1810" t="s">
        <v>3709</v>
      </c>
      <c r="J1810" t="s">
        <v>3710</v>
      </c>
      <c r="K1810" t="s">
        <v>32</v>
      </c>
      <c r="L1810">
        <v>3</v>
      </c>
      <c r="M1810" t="s">
        <v>33</v>
      </c>
      <c r="N1810">
        <v>60000015461254</v>
      </c>
      <c r="O1810">
        <v>60000016462723</v>
      </c>
      <c r="P1810">
        <v>140133000000420</v>
      </c>
      <c r="R1810" t="s">
        <v>34</v>
      </c>
      <c r="S1810" t="s">
        <v>35</v>
      </c>
      <c r="T1810" t="s">
        <v>36</v>
      </c>
      <c r="W1810" t="s">
        <v>37</v>
      </c>
      <c r="AC1810" t="s">
        <v>3711</v>
      </c>
      <c r="AD1810" t="s">
        <v>1488</v>
      </c>
      <c r="AE1810" s="14" t="str">
        <f t="shared" si="1944"/>
        <v>Mantive destaque da visita em kaletra no resgate de efz e em pacientes naive</v>
      </c>
      <c r="AF1810" s="14" t="str">
        <f t="shared" si="1945"/>
        <v>Mantive destaque da visita em kaletra no resgate de efz e em pacientes naive</v>
      </c>
      <c r="AG1810" s="14">
        <f t="shared" si="1946"/>
        <v>1</v>
      </c>
      <c r="AH1810" s="14">
        <f t="shared" si="1947"/>
        <v>77</v>
      </c>
      <c r="AI1810" s="14">
        <f t="shared" si="1948"/>
        <v>77</v>
      </c>
      <c r="AJ1810" s="14">
        <f t="shared" si="1949"/>
        <v>77</v>
      </c>
      <c r="AK1810" s="14">
        <f t="shared" si="1950"/>
        <v>77</v>
      </c>
      <c r="AL1810" s="14">
        <f t="shared" si="1951"/>
        <v>77</v>
      </c>
      <c r="AM1810" s="14" t="str">
        <f t="shared" si="1952"/>
        <v>Mantive destaque da visita em kaletra no resgate de efz e em pacientes naive</v>
      </c>
      <c r="AN1810" s="14" t="str">
        <f t="shared" si="1953"/>
        <v/>
      </c>
      <c r="AO1810" s="14" t="str">
        <f t="shared" si="1954"/>
        <v/>
      </c>
      <c r="AP1810" s="14" t="str">
        <f t="shared" si="1955"/>
        <v/>
      </c>
      <c r="AQ1810" s="14" t="str">
        <f t="shared" si="1956"/>
        <v/>
      </c>
      <c r="AR1810" s="14" t="str">
        <f t="shared" si="1957"/>
        <v/>
      </c>
    </row>
    <row r="1811" spans="1:44" x14ac:dyDescent="0.25">
      <c r="A1811">
        <v>1</v>
      </c>
      <c r="B1811" t="s">
        <v>28</v>
      </c>
      <c r="C1811">
        <v>392101</v>
      </c>
      <c r="D1811" s="40">
        <v>41374.555555555598</v>
      </c>
      <c r="E1811" s="40">
        <v>41374.683333333298</v>
      </c>
      <c r="F1811" s="40">
        <v>41375.616666666698</v>
      </c>
      <c r="G1811" t="s">
        <v>29</v>
      </c>
      <c r="H1811">
        <v>60000012248887</v>
      </c>
      <c r="I1811" t="s">
        <v>3712</v>
      </c>
      <c r="J1811" t="s">
        <v>3713</v>
      </c>
      <c r="K1811" t="s">
        <v>32</v>
      </c>
      <c r="L1811">
        <v>3</v>
      </c>
      <c r="M1811" t="s">
        <v>33</v>
      </c>
      <c r="N1811">
        <v>60000015461254</v>
      </c>
      <c r="O1811">
        <v>60000016462723</v>
      </c>
      <c r="P1811">
        <v>140133000000455</v>
      </c>
      <c r="R1811" t="s">
        <v>34</v>
      </c>
      <c r="S1811" t="s">
        <v>35</v>
      </c>
      <c r="T1811" t="s">
        <v>36</v>
      </c>
      <c r="W1811" t="s">
        <v>37</v>
      </c>
      <c r="AC1811" t="s">
        <v>3714</v>
      </c>
      <c r="AD1811" t="s">
        <v>1488</v>
      </c>
      <c r="AE1811" s="14" t="str">
        <f t="shared" si="1944"/>
        <v>Foco da visita em KAL. Destacando mensagens chave, principalmente a posição de segurança de KAL no consenso.</v>
      </c>
      <c r="AF1811" s="14" t="str">
        <f t="shared" si="1945"/>
        <v>Foco da visita em KAL. Destacando mensagens chave, principalmente a posição de segurança de KAL no consenso.</v>
      </c>
      <c r="AG1811" s="14">
        <f t="shared" si="1946"/>
        <v>1</v>
      </c>
      <c r="AH1811" s="14">
        <f t="shared" si="1947"/>
        <v>109</v>
      </c>
      <c r="AI1811" s="14">
        <f t="shared" si="1948"/>
        <v>109</v>
      </c>
      <c r="AJ1811" s="14">
        <f t="shared" si="1949"/>
        <v>109</v>
      </c>
      <c r="AK1811" s="14">
        <f t="shared" si="1950"/>
        <v>109</v>
      </c>
      <c r="AL1811" s="14">
        <f t="shared" si="1951"/>
        <v>109</v>
      </c>
      <c r="AM1811" s="14" t="str">
        <f t="shared" si="1952"/>
        <v>Foco da visita em KAL. Destacando mensagens chave, principalmente a posição de segurança de KAL no consenso.</v>
      </c>
      <c r="AN1811" s="14" t="str">
        <f t="shared" si="1953"/>
        <v/>
      </c>
      <c r="AO1811" s="14" t="str">
        <f t="shared" si="1954"/>
        <v/>
      </c>
      <c r="AP1811" s="14" t="str">
        <f t="shared" si="1955"/>
        <v/>
      </c>
      <c r="AQ1811" s="14" t="str">
        <f t="shared" si="1956"/>
        <v/>
      </c>
      <c r="AR1811" s="14" t="str">
        <f t="shared" si="1957"/>
        <v/>
      </c>
    </row>
    <row r="1812" spans="1:44" x14ac:dyDescent="0.25">
      <c r="A1812">
        <v>1</v>
      </c>
      <c r="B1812" t="s">
        <v>28</v>
      </c>
      <c r="C1812">
        <v>392101</v>
      </c>
      <c r="D1812" s="40">
        <v>41374.496527777803</v>
      </c>
      <c r="E1812" s="40">
        <v>41374.668749999997</v>
      </c>
      <c r="F1812" s="40">
        <v>41374.636111111096</v>
      </c>
      <c r="G1812" t="s">
        <v>29</v>
      </c>
      <c r="H1812">
        <v>60000012361991</v>
      </c>
      <c r="I1812" t="s">
        <v>3715</v>
      </c>
      <c r="J1812" t="s">
        <v>3716</v>
      </c>
      <c r="K1812" t="s">
        <v>32</v>
      </c>
      <c r="L1812">
        <v>3</v>
      </c>
      <c r="M1812" t="s">
        <v>33</v>
      </c>
      <c r="N1812">
        <v>60000015461254</v>
      </c>
      <c r="O1812">
        <v>60000016462723</v>
      </c>
      <c r="P1812">
        <v>140133000000427</v>
      </c>
      <c r="R1812" t="s">
        <v>34</v>
      </c>
      <c r="S1812" t="s">
        <v>35</v>
      </c>
      <c r="T1812" t="s">
        <v>36</v>
      </c>
      <c r="W1812" t="s">
        <v>37</v>
      </c>
      <c r="AC1812" t="s">
        <v>3717</v>
      </c>
      <c r="AD1812" t="s">
        <v>1488</v>
      </c>
      <c r="AE1812" s="14" t="str">
        <f t="shared" si="1944"/>
        <v>Visita voltada para kaletra em inicio de terapia. #mp medico elogiou bastante o VA de mulheres, pois realmente é melhorniniciar a terapia na idade fútil com um ARV próprio para gestantes, para não ter dificuldades e ter destrocar o ARV, em casos de itrnns.*</v>
      </c>
      <c r="AF1812" s="14" t="str">
        <f t="shared" si="1945"/>
        <v>Visita voltada para kaletra em inicio de terapia. #mp medico elogiou bastante o VA de mulheres, pois realmente é melhorniniciar a terapia na idade fútil com um ARV próprio para gestantes, para não ter dificuldades e ter destrocar o ARV, em casos de itrnns.*</v>
      </c>
      <c r="AG1812" s="14">
        <f t="shared" si="1946"/>
        <v>51</v>
      </c>
      <c r="AH1812" s="14">
        <f t="shared" si="1947"/>
        <v>258</v>
      </c>
      <c r="AI1812" s="14">
        <f t="shared" si="1948"/>
        <v>258</v>
      </c>
      <c r="AJ1812" s="14">
        <f t="shared" si="1949"/>
        <v>258</v>
      </c>
      <c r="AK1812" s="14">
        <f t="shared" si="1950"/>
        <v>258</v>
      </c>
      <c r="AL1812" s="14">
        <f t="shared" si="1951"/>
        <v>258</v>
      </c>
      <c r="AM1812" s="14" t="str">
        <f t="shared" si="1952"/>
        <v>#mp medico elogiou bastante o VA de mulheres, pois realmente é melhorniniciar a terapia na idade fútil com um ARV próprio para gestantes, para não ter dificuldades e ter destrocar o ARV, em casos de itrnns.*</v>
      </c>
      <c r="AN1812" s="14" t="str">
        <f t="shared" si="1953"/>
        <v/>
      </c>
      <c r="AO1812" s="14" t="str">
        <f t="shared" si="1954"/>
        <v/>
      </c>
      <c r="AP1812" s="14" t="str">
        <f t="shared" si="1955"/>
        <v/>
      </c>
      <c r="AQ1812" s="14" t="str">
        <f t="shared" si="1956"/>
        <v/>
      </c>
      <c r="AR1812" s="14" t="str">
        <f t="shared" si="1957"/>
        <v/>
      </c>
    </row>
    <row r="1813" spans="1:44" x14ac:dyDescent="0.25">
      <c r="A1813">
        <v>1</v>
      </c>
      <c r="B1813" t="s">
        <v>28</v>
      </c>
      <c r="C1813">
        <v>392101</v>
      </c>
      <c r="D1813" s="40">
        <v>41374.385416666701</v>
      </c>
      <c r="E1813" s="40">
        <v>41374.681250000001</v>
      </c>
      <c r="F1813" s="40">
        <v>41375.616666666698</v>
      </c>
      <c r="G1813" t="s">
        <v>29</v>
      </c>
      <c r="H1813">
        <v>60000012269195</v>
      </c>
      <c r="I1813" t="s">
        <v>3718</v>
      </c>
      <c r="J1813" t="s">
        <v>3719</v>
      </c>
      <c r="K1813" t="s">
        <v>32</v>
      </c>
      <c r="L1813">
        <v>3</v>
      </c>
      <c r="M1813" t="s">
        <v>33</v>
      </c>
      <c r="N1813">
        <v>60000015461254</v>
      </c>
      <c r="O1813">
        <v>60000016462723</v>
      </c>
      <c r="P1813">
        <v>140133000000448</v>
      </c>
      <c r="R1813" t="s">
        <v>34</v>
      </c>
      <c r="S1813" t="s">
        <v>35</v>
      </c>
      <c r="T1813" t="s">
        <v>36</v>
      </c>
      <c r="W1813" t="s">
        <v>37</v>
      </c>
      <c r="AC1813" t="s">
        <v>3720</v>
      </c>
      <c r="AD1813" t="s">
        <v>1488</v>
      </c>
      <c r="AE1813" s="14" t="str">
        <f t="shared" si="1944"/>
        <v>Foquei nesta visita kaletra na idade fértil, principalmente pel fato da maioria das gestantes não planejariam gravidez.</v>
      </c>
      <c r="AF1813" s="14" t="str">
        <f t="shared" si="1945"/>
        <v>Foquei nesta visita kaletra na idade fértil, principalmente pel fato da maioria das gestantes não planejariam gravidez.</v>
      </c>
      <c r="AG1813" s="14">
        <f t="shared" si="1946"/>
        <v>1</v>
      </c>
      <c r="AH1813" s="14">
        <f t="shared" si="1947"/>
        <v>120</v>
      </c>
      <c r="AI1813" s="14">
        <f t="shared" si="1948"/>
        <v>120</v>
      </c>
      <c r="AJ1813" s="14">
        <f t="shared" si="1949"/>
        <v>120</v>
      </c>
      <c r="AK1813" s="14">
        <f t="shared" si="1950"/>
        <v>120</v>
      </c>
      <c r="AL1813" s="14">
        <f t="shared" si="1951"/>
        <v>120</v>
      </c>
      <c r="AM1813" s="14" t="str">
        <f t="shared" si="1952"/>
        <v>Foquei nesta visita kaletra na idade fértil, principalmente pel fato da maioria das gestantes não planejariam gravidez.</v>
      </c>
      <c r="AN1813" s="14" t="str">
        <f t="shared" si="1953"/>
        <v/>
      </c>
      <c r="AO1813" s="14" t="str">
        <f t="shared" si="1954"/>
        <v/>
      </c>
      <c r="AP1813" s="14" t="str">
        <f t="shared" si="1955"/>
        <v/>
      </c>
      <c r="AQ1813" s="14" t="str">
        <f t="shared" si="1956"/>
        <v/>
      </c>
      <c r="AR1813" s="14" t="str">
        <f t="shared" si="1957"/>
        <v/>
      </c>
    </row>
    <row r="1814" spans="1:44" x14ac:dyDescent="0.25">
      <c r="A1814">
        <v>1</v>
      </c>
      <c r="B1814" t="s">
        <v>28</v>
      </c>
      <c r="C1814">
        <v>392101</v>
      </c>
      <c r="D1814" s="40">
        <v>41374.295138888898</v>
      </c>
      <c r="E1814" s="40">
        <v>41374.677777777797</v>
      </c>
      <c r="F1814" s="40">
        <v>41375.616666666698</v>
      </c>
      <c r="G1814" t="s">
        <v>29</v>
      </c>
      <c r="H1814">
        <v>60000012270627</v>
      </c>
      <c r="I1814" t="s">
        <v>3721</v>
      </c>
      <c r="J1814" t="s">
        <v>3722</v>
      </c>
      <c r="K1814" t="s">
        <v>32</v>
      </c>
      <c r="L1814">
        <v>6</v>
      </c>
      <c r="M1814" t="s">
        <v>33</v>
      </c>
      <c r="N1814">
        <v>60000015461254</v>
      </c>
      <c r="O1814">
        <v>60000016462723</v>
      </c>
      <c r="P1814">
        <v>140133000000441</v>
      </c>
      <c r="R1814" t="s">
        <v>34</v>
      </c>
      <c r="S1814" t="s">
        <v>35</v>
      </c>
      <c r="T1814" t="s">
        <v>36</v>
      </c>
      <c r="W1814" t="s">
        <v>37</v>
      </c>
      <c r="AC1814" t="s">
        <v>3723</v>
      </c>
      <c r="AD1814" t="s">
        <v>1488</v>
      </c>
      <c r="AE1814" s="14" t="str">
        <f t="shared" si="1944"/>
        <v>Medico bastante atento. Relatou estar prescrevendo bastante kaletra em naive e contornando possíveis EAs GI com sulfa e alimentação.</v>
      </c>
      <c r="AF1814" s="14" t="str">
        <f t="shared" si="1945"/>
        <v>Medico bastante atento. Relatou estar prescrevendo bastante kaletra em naive e contornando possíveis EAs GI com sulfa e alimentação.</v>
      </c>
      <c r="AG1814" s="14">
        <f t="shared" si="1946"/>
        <v>1</v>
      </c>
      <c r="AH1814" s="14">
        <f t="shared" si="1947"/>
        <v>133</v>
      </c>
      <c r="AI1814" s="14">
        <f t="shared" si="1948"/>
        <v>133</v>
      </c>
      <c r="AJ1814" s="14">
        <f t="shared" si="1949"/>
        <v>133</v>
      </c>
      <c r="AK1814" s="14">
        <f t="shared" si="1950"/>
        <v>133</v>
      </c>
      <c r="AL1814" s="14">
        <f t="shared" si="1951"/>
        <v>133</v>
      </c>
      <c r="AM1814" s="14" t="str">
        <f t="shared" si="1952"/>
        <v>Medico bastante atento. Relatou estar prescrevendo bastante kaletra em naive e contornando possíveis EAs GI com sulfa e alimentação.</v>
      </c>
      <c r="AN1814" s="14" t="str">
        <f t="shared" si="1953"/>
        <v/>
      </c>
      <c r="AO1814" s="14" t="str">
        <f t="shared" si="1954"/>
        <v/>
      </c>
      <c r="AP1814" s="14" t="str">
        <f t="shared" si="1955"/>
        <v/>
      </c>
      <c r="AQ1814" s="14" t="str">
        <f t="shared" si="1956"/>
        <v/>
      </c>
      <c r="AR1814" s="14" t="str">
        <f t="shared" si="1957"/>
        <v/>
      </c>
    </row>
    <row r="1815" spans="1:44" x14ac:dyDescent="0.25">
      <c r="A1815">
        <v>1</v>
      </c>
      <c r="B1815" t="s">
        <v>28</v>
      </c>
      <c r="C1815">
        <v>392101</v>
      </c>
      <c r="D1815" s="40">
        <v>41373.602083333302</v>
      </c>
      <c r="E1815" s="40">
        <v>41373.6027777778</v>
      </c>
      <c r="F1815" s="40">
        <v>41373.577777777798</v>
      </c>
      <c r="G1815" t="s">
        <v>29</v>
      </c>
      <c r="H1815">
        <v>140133000000397</v>
      </c>
      <c r="J1815" t="s">
        <v>3724</v>
      </c>
      <c r="M1815" t="s">
        <v>33</v>
      </c>
      <c r="N1815">
        <v>60000015461254</v>
      </c>
      <c r="O1815">
        <v>60000016462723</v>
      </c>
      <c r="P1815">
        <v>140133000000412</v>
      </c>
      <c r="R1815" t="s">
        <v>34</v>
      </c>
      <c r="S1815" t="s">
        <v>35</v>
      </c>
      <c r="W1815" t="s">
        <v>37</v>
      </c>
      <c r="AC1815" t="s">
        <v>3725</v>
      </c>
      <c r="AD1815" t="s">
        <v>1446</v>
      </c>
      <c r="AE1815" s="14" t="str">
        <f t="shared" si="1944"/>
        <v>Mantive o foco na nossa primeira visita em mensagens chave de kaletra em detrimento de efz quanto a efeitos colaterais.</v>
      </c>
      <c r="AF1815" s="14" t="str">
        <f t="shared" si="1945"/>
        <v>Mantive o foco na nossa primeira visita em mensagens chave de kaletra em detrimento de efz quanto a efeitos colaterais.</v>
      </c>
      <c r="AG1815" s="14">
        <f t="shared" si="1946"/>
        <v>1</v>
      </c>
      <c r="AH1815" s="14">
        <f t="shared" si="1947"/>
        <v>120</v>
      </c>
      <c r="AI1815" s="14">
        <f t="shared" si="1948"/>
        <v>120</v>
      </c>
      <c r="AJ1815" s="14">
        <f t="shared" si="1949"/>
        <v>120</v>
      </c>
      <c r="AK1815" s="14">
        <f t="shared" si="1950"/>
        <v>120</v>
      </c>
      <c r="AL1815" s="14">
        <f t="shared" si="1951"/>
        <v>120</v>
      </c>
      <c r="AM1815" s="14" t="str">
        <f t="shared" si="1952"/>
        <v>Mantive o foco na nossa primeira visita em mensagens chave de kaletra em detrimento de efz quanto a efeitos colaterais.</v>
      </c>
      <c r="AN1815" s="14" t="str">
        <f t="shared" si="1953"/>
        <v/>
      </c>
      <c r="AO1815" s="14" t="str">
        <f t="shared" si="1954"/>
        <v/>
      </c>
      <c r="AP1815" s="14" t="str">
        <f t="shared" si="1955"/>
        <v/>
      </c>
      <c r="AQ1815" s="14" t="str">
        <f t="shared" si="1956"/>
        <v/>
      </c>
      <c r="AR1815" s="14" t="str">
        <f t="shared" si="1957"/>
        <v/>
      </c>
    </row>
    <row r="1816" spans="1:44" x14ac:dyDescent="0.25">
      <c r="A1816">
        <v>1</v>
      </c>
      <c r="B1816" t="s">
        <v>28</v>
      </c>
      <c r="C1816">
        <v>392101</v>
      </c>
      <c r="D1816" s="40">
        <v>41373.588888888902</v>
      </c>
      <c r="E1816" s="40">
        <v>41373.589583333298</v>
      </c>
      <c r="F1816" s="40">
        <v>41373.5493055556</v>
      </c>
      <c r="G1816" t="s">
        <v>29</v>
      </c>
      <c r="H1816">
        <v>60000012458331</v>
      </c>
      <c r="I1816" t="s">
        <v>3726</v>
      </c>
      <c r="J1816" t="s">
        <v>3727</v>
      </c>
      <c r="K1816" t="s">
        <v>180</v>
      </c>
      <c r="L1816">
        <v>3</v>
      </c>
      <c r="M1816" t="s">
        <v>33</v>
      </c>
      <c r="N1816">
        <v>60000015461254</v>
      </c>
      <c r="O1816">
        <v>60000016462723</v>
      </c>
      <c r="P1816">
        <v>140133000000378</v>
      </c>
      <c r="R1816" t="s">
        <v>34</v>
      </c>
      <c r="S1816" t="s">
        <v>35</v>
      </c>
      <c r="T1816" t="s">
        <v>36</v>
      </c>
      <c r="W1816" t="s">
        <v>37</v>
      </c>
      <c r="AC1816" t="s">
        <v>3728</v>
      </c>
      <c r="AD1816" t="s">
        <v>1489</v>
      </c>
      <c r="AE1816" s="14" t="str">
        <f t="shared" si="1944"/>
        <v>Medica bastante desatenta. Mantive enfoque da visita em kaletra vs efz em naives e no resgate de efz em experimentados.</v>
      </c>
      <c r="AF1816" s="14" t="str">
        <f t="shared" si="1945"/>
        <v>Medica bastante desatenta. Mantive enfoque da visita em kaletra vs efz em naives e no resgate de efz em experimentados.</v>
      </c>
      <c r="AG1816" s="14">
        <f t="shared" si="1946"/>
        <v>1</v>
      </c>
      <c r="AH1816" s="14">
        <f t="shared" si="1947"/>
        <v>120</v>
      </c>
      <c r="AI1816" s="14">
        <f t="shared" si="1948"/>
        <v>120</v>
      </c>
      <c r="AJ1816" s="14">
        <f t="shared" si="1949"/>
        <v>120</v>
      </c>
      <c r="AK1816" s="14">
        <f t="shared" si="1950"/>
        <v>120</v>
      </c>
      <c r="AL1816" s="14">
        <f t="shared" si="1951"/>
        <v>120</v>
      </c>
      <c r="AM1816" s="14" t="str">
        <f t="shared" si="1952"/>
        <v>Medica bastante desatenta. Mantive enfoque da visita em kaletra vs efz em naives e no resgate de efz em experimentados.</v>
      </c>
      <c r="AN1816" s="14" t="str">
        <f t="shared" si="1953"/>
        <v/>
      </c>
      <c r="AO1816" s="14" t="str">
        <f t="shared" si="1954"/>
        <v/>
      </c>
      <c r="AP1816" s="14" t="str">
        <f t="shared" si="1955"/>
        <v/>
      </c>
      <c r="AQ1816" s="14" t="str">
        <f t="shared" si="1956"/>
        <v/>
      </c>
      <c r="AR1816" s="14" t="str">
        <f t="shared" si="1957"/>
        <v/>
      </c>
    </row>
    <row r="1817" spans="1:44" x14ac:dyDescent="0.25">
      <c r="A1817">
        <v>1</v>
      </c>
      <c r="B1817" t="s">
        <v>28</v>
      </c>
      <c r="C1817">
        <v>392101</v>
      </c>
      <c r="D1817" s="40">
        <v>41373.581944444399</v>
      </c>
      <c r="E1817" s="40">
        <v>41373.583333333299</v>
      </c>
      <c r="F1817" s="40">
        <v>41373.5493055556</v>
      </c>
      <c r="G1817" t="s">
        <v>29</v>
      </c>
      <c r="H1817">
        <v>60000012311759</v>
      </c>
      <c r="I1817" t="s">
        <v>3729</v>
      </c>
      <c r="J1817" t="s">
        <v>3730</v>
      </c>
      <c r="K1817" t="s">
        <v>109</v>
      </c>
      <c r="L1817">
        <v>4</v>
      </c>
      <c r="M1817" t="s">
        <v>33</v>
      </c>
      <c r="N1817">
        <v>60000015461254</v>
      </c>
      <c r="O1817">
        <v>60000016462723</v>
      </c>
      <c r="P1817">
        <v>140133000000364</v>
      </c>
      <c r="R1817" t="s">
        <v>34</v>
      </c>
      <c r="S1817" t="s">
        <v>35</v>
      </c>
      <c r="T1817" t="s">
        <v>36</v>
      </c>
      <c r="W1817" t="s">
        <v>37</v>
      </c>
      <c r="AC1817" t="s">
        <v>3731</v>
      </c>
      <c r="AD1817" t="s">
        <v>1489</v>
      </c>
      <c r="AE1817" s="14" t="str">
        <f t="shared" si="1944"/>
        <v>Continuei enfoque em kaletra em adolescentes principalmente me inicio de terapia</v>
      </c>
      <c r="AF1817" s="14" t="str">
        <f t="shared" si="1945"/>
        <v>Continuei enfoque em kaletra em adolescentes principalmente me inicio de terapia</v>
      </c>
      <c r="AG1817" s="14">
        <f t="shared" si="1946"/>
        <v>1</v>
      </c>
      <c r="AH1817" s="14">
        <f t="shared" si="1947"/>
        <v>81</v>
      </c>
      <c r="AI1817" s="14">
        <f t="shared" si="1948"/>
        <v>81</v>
      </c>
      <c r="AJ1817" s="14">
        <f t="shared" si="1949"/>
        <v>81</v>
      </c>
      <c r="AK1817" s="14">
        <f t="shared" si="1950"/>
        <v>81</v>
      </c>
      <c r="AL1817" s="14">
        <f t="shared" si="1951"/>
        <v>81</v>
      </c>
      <c r="AM1817" s="14" t="str">
        <f t="shared" si="1952"/>
        <v>Continuei enfoque em kaletra em adolescentes principalmente me inicio de terapia</v>
      </c>
      <c r="AN1817" s="14" t="str">
        <f t="shared" si="1953"/>
        <v/>
      </c>
      <c r="AO1817" s="14" t="str">
        <f t="shared" si="1954"/>
        <v/>
      </c>
      <c r="AP1817" s="14" t="str">
        <f t="shared" si="1955"/>
        <v/>
      </c>
      <c r="AQ1817" s="14" t="str">
        <f t="shared" si="1956"/>
        <v/>
      </c>
      <c r="AR1817" s="14" t="str">
        <f t="shared" si="1957"/>
        <v/>
      </c>
    </row>
    <row r="1818" spans="1:44" x14ac:dyDescent="0.25">
      <c r="A1818">
        <v>1</v>
      </c>
      <c r="B1818" t="s">
        <v>28</v>
      </c>
      <c r="C1818">
        <v>392101</v>
      </c>
      <c r="D1818" s="40">
        <v>41373.427083333299</v>
      </c>
      <c r="E1818" s="40">
        <v>41373.595138888901</v>
      </c>
      <c r="F1818" s="40">
        <v>41373.559722222199</v>
      </c>
      <c r="G1818" t="s">
        <v>29</v>
      </c>
      <c r="H1818">
        <v>60000017969424</v>
      </c>
      <c r="I1818" t="s">
        <v>3732</v>
      </c>
      <c r="J1818" t="s">
        <v>3733</v>
      </c>
      <c r="K1818" t="s">
        <v>41</v>
      </c>
      <c r="L1818">
        <v>3</v>
      </c>
      <c r="M1818" t="s">
        <v>33</v>
      </c>
      <c r="N1818">
        <v>60000015461254</v>
      </c>
      <c r="O1818">
        <v>60000016462723</v>
      </c>
      <c r="P1818">
        <v>140133000000392</v>
      </c>
      <c r="R1818" t="s">
        <v>34</v>
      </c>
      <c r="S1818" t="s">
        <v>35</v>
      </c>
      <c r="T1818" t="s">
        <v>36</v>
      </c>
      <c r="W1818" t="s">
        <v>37</v>
      </c>
      <c r="AC1818" t="s">
        <v>3734</v>
      </c>
      <c r="AD1818" t="s">
        <v>1437</v>
      </c>
      <c r="AE1818" s="14" t="str">
        <f t="shared" si="1944"/>
        <v>Destaque total da visita para kaletra quanto a sua posição de segurança a bastante tempo no consenso. Medica salientou estar prescrevendo kaletra em naives. Mantive foco da conversa em prescrição de kaletra também em experimentados.</v>
      </c>
      <c r="AF1818" s="14" t="str">
        <f t="shared" si="1945"/>
        <v>Destaque total da visita para kaletra quanto a sua posição de segurança a bastante tempo no consenso. Medica salientou estar prescrevendo kaletra em naives. Mantive foco da conversa em prescrição de kaletra também em experimentados.</v>
      </c>
      <c r="AG1818" s="14">
        <f t="shared" si="1946"/>
        <v>1</v>
      </c>
      <c r="AH1818" s="14">
        <f t="shared" si="1947"/>
        <v>233</v>
      </c>
      <c r="AI1818" s="14">
        <f t="shared" si="1948"/>
        <v>233</v>
      </c>
      <c r="AJ1818" s="14">
        <f t="shared" si="1949"/>
        <v>233</v>
      </c>
      <c r="AK1818" s="14">
        <f t="shared" si="1950"/>
        <v>233</v>
      </c>
      <c r="AL1818" s="14">
        <f t="shared" si="1951"/>
        <v>233</v>
      </c>
      <c r="AM1818" s="14" t="str">
        <f t="shared" si="1952"/>
        <v>Destaque total da visita para kaletra quanto a sua posição de segurança a bastante tempo no consenso. Medica salientou estar prescrevendo kaletra em naives. Mantive foco da conversa em prescrição de kaletra também em experimentados.</v>
      </c>
      <c r="AN1818" s="14" t="str">
        <f t="shared" si="1953"/>
        <v/>
      </c>
      <c r="AO1818" s="14" t="str">
        <f t="shared" si="1954"/>
        <v/>
      </c>
      <c r="AP1818" s="14" t="str">
        <f t="shared" si="1955"/>
        <v/>
      </c>
      <c r="AQ1818" s="14" t="str">
        <f t="shared" si="1956"/>
        <v/>
      </c>
      <c r="AR1818" s="14" t="str">
        <f t="shared" si="1957"/>
        <v/>
      </c>
    </row>
    <row r="1819" spans="1:44" x14ac:dyDescent="0.25">
      <c r="A1819">
        <v>1</v>
      </c>
      <c r="B1819" t="s">
        <v>28</v>
      </c>
      <c r="C1819">
        <v>392101</v>
      </c>
      <c r="D1819" s="40">
        <v>41373.295138888898</v>
      </c>
      <c r="E1819" s="40">
        <v>41373.588194444397</v>
      </c>
      <c r="F1819" s="40">
        <v>41373.5493055556</v>
      </c>
      <c r="G1819" t="s">
        <v>29</v>
      </c>
      <c r="H1819">
        <v>60000012588027</v>
      </c>
      <c r="I1819" t="s">
        <v>3735</v>
      </c>
      <c r="J1819" t="s">
        <v>3736</v>
      </c>
      <c r="K1819" t="s">
        <v>1703</v>
      </c>
      <c r="L1819">
        <v>3</v>
      </c>
      <c r="M1819" t="s">
        <v>33</v>
      </c>
      <c r="N1819">
        <v>60000015461254</v>
      </c>
      <c r="O1819">
        <v>60000016462723</v>
      </c>
      <c r="P1819">
        <v>140133000000371</v>
      </c>
      <c r="R1819" t="s">
        <v>34</v>
      </c>
      <c r="S1819" t="s">
        <v>35</v>
      </c>
      <c r="T1819" t="s">
        <v>36</v>
      </c>
      <c r="W1819" t="s">
        <v>37</v>
      </c>
      <c r="AC1819" t="s">
        <v>3737</v>
      </c>
      <c r="AD1819" t="s">
        <v>1489</v>
      </c>
      <c r="AE1819" s="14" t="str">
        <f t="shared" si="1944"/>
        <v>#sol medico solicitou-me estudos 730 e 802, para observar a equivalência de KAL 1 e 2 vezes ao dia. *#obj medico afirmou que a concorrência bMS tem dito que kaletra uma vez ao dia não e equivalente a kaletra duas vezes ao dia devido a concentração menor no licor*.Destaquei bastante os estudos e enfatizei a segurança de kaletra em naives e experimentados 1 ou 2 vezes ao dia.</v>
      </c>
      <c r="AF1819" s="14" t="str">
        <f t="shared" si="1945"/>
        <v>#sol medico solicitou-me estudos 730 e 802, para observar a equivalência de KAL 1 e 2 vezes ao dia. *#obj medico afirmou que a concorrência bMS tem dito que kaletra uma vez ao dia não e equivalente a kaletra duas vezes ao dia devido a concentração menor no licor*.Destaquei bastante os estudos e enfatizei a segurança de kaletra em naives e experimentados 1 ou 2 vezes ao dia.</v>
      </c>
      <c r="AG1819" s="14">
        <f t="shared" si="1946"/>
        <v>1</v>
      </c>
      <c r="AH1819" s="14">
        <f t="shared" si="1947"/>
        <v>102</v>
      </c>
      <c r="AI1819" s="14">
        <f t="shared" si="1948"/>
        <v>377</v>
      </c>
      <c r="AJ1819" s="14">
        <f t="shared" si="1949"/>
        <v>377</v>
      </c>
      <c r="AK1819" s="14">
        <f t="shared" si="1950"/>
        <v>377</v>
      </c>
      <c r="AL1819" s="14">
        <f t="shared" si="1951"/>
        <v>377</v>
      </c>
      <c r="AM1819" s="14" t="str">
        <f t="shared" si="1952"/>
        <v>#sol medico solicitou-me estudos 730 e 802, para observar a equivalência de KAL 1 e 2 vezes ao dia. *#</v>
      </c>
      <c r="AN1819" s="14" t="str">
        <f t="shared" si="1953"/>
        <v>#obj medico afirmou que a concorrência bMS tem dito que kaletra uma vez ao dia não e equivalente a kaletra duas vezes ao dia devido a concentração menor no licor*.Destaquei bastante os estudos e enfatizei a segurança de kaletra em naives e experimentados 1 ou 2 vezes ao dia.</v>
      </c>
      <c r="AO1819" s="14" t="str">
        <f t="shared" si="1954"/>
        <v/>
      </c>
      <c r="AP1819" s="14" t="str">
        <f t="shared" si="1955"/>
        <v/>
      </c>
      <c r="AQ1819" s="14" t="str">
        <f t="shared" si="1956"/>
        <v/>
      </c>
      <c r="AR1819" s="14" t="str">
        <f t="shared" si="1957"/>
        <v/>
      </c>
    </row>
    <row r="1820" spans="1:44" x14ac:dyDescent="0.25">
      <c r="A1820">
        <v>1</v>
      </c>
      <c r="B1820" t="s">
        <v>28</v>
      </c>
      <c r="C1820">
        <v>392101</v>
      </c>
      <c r="D1820" s="40">
        <v>41372.767361111102</v>
      </c>
      <c r="E1820" s="40">
        <v>41372.983333333301</v>
      </c>
      <c r="F1820" s="40">
        <v>41373.538194444402</v>
      </c>
      <c r="G1820" t="s">
        <v>29</v>
      </c>
      <c r="H1820">
        <v>60000012497507</v>
      </c>
      <c r="I1820" t="s">
        <v>3738</v>
      </c>
      <c r="J1820" t="s">
        <v>3739</v>
      </c>
      <c r="K1820" t="s">
        <v>41</v>
      </c>
      <c r="L1820">
        <v>3</v>
      </c>
      <c r="M1820" t="s">
        <v>33</v>
      </c>
      <c r="N1820">
        <v>60000015461254</v>
      </c>
      <c r="O1820">
        <v>60000016462723</v>
      </c>
      <c r="P1820">
        <v>140133000000357</v>
      </c>
      <c r="R1820" t="s">
        <v>34</v>
      </c>
      <c r="S1820" t="s">
        <v>35</v>
      </c>
      <c r="T1820" t="s">
        <v>36</v>
      </c>
      <c r="W1820" t="s">
        <v>37</v>
      </c>
      <c r="AC1820" t="s">
        <v>3740</v>
      </c>
      <c r="AD1820" t="s">
        <v>1489</v>
      </c>
      <c r="AE1820" s="14" t="str">
        <f t="shared" si="1944"/>
        <v>Foco da visita em KAL vs Atv, com destaque ao consenso e a segurança de prescrição do produto por parte da medica</v>
      </c>
      <c r="AF1820" s="14" t="str">
        <f t="shared" si="1945"/>
        <v>Foco da visita em KAL vs Atv, com destaque ao consenso e a segurança de prescrição do produto por parte da medica</v>
      </c>
      <c r="AG1820" s="14">
        <f t="shared" si="1946"/>
        <v>1</v>
      </c>
      <c r="AH1820" s="14">
        <f t="shared" si="1947"/>
        <v>114</v>
      </c>
      <c r="AI1820" s="14">
        <f t="shared" si="1948"/>
        <v>114</v>
      </c>
      <c r="AJ1820" s="14">
        <f t="shared" si="1949"/>
        <v>114</v>
      </c>
      <c r="AK1820" s="14">
        <f t="shared" si="1950"/>
        <v>114</v>
      </c>
      <c r="AL1820" s="14">
        <f t="shared" si="1951"/>
        <v>114</v>
      </c>
      <c r="AM1820" s="14" t="str">
        <f t="shared" si="1952"/>
        <v>Foco da visita em KAL vs Atv, com destaque ao consenso e a segurança de prescrição do produto por parte da medica</v>
      </c>
      <c r="AN1820" s="14" t="str">
        <f t="shared" si="1953"/>
        <v/>
      </c>
      <c r="AO1820" s="14" t="str">
        <f t="shared" si="1954"/>
        <v/>
      </c>
      <c r="AP1820" s="14" t="str">
        <f t="shared" si="1955"/>
        <v/>
      </c>
      <c r="AQ1820" s="14" t="str">
        <f t="shared" si="1956"/>
        <v/>
      </c>
      <c r="AR1820" s="14" t="str">
        <f t="shared" si="1957"/>
        <v/>
      </c>
    </row>
    <row r="1821" spans="1:44" x14ac:dyDescent="0.25">
      <c r="A1821">
        <v>1</v>
      </c>
      <c r="B1821" t="s">
        <v>28</v>
      </c>
      <c r="C1821">
        <v>392101</v>
      </c>
      <c r="D1821" s="40">
        <v>41372.71875</v>
      </c>
      <c r="E1821" s="40">
        <v>41372.972222222197</v>
      </c>
      <c r="F1821" s="40">
        <v>41372.936111111099</v>
      </c>
      <c r="G1821" t="s">
        <v>29</v>
      </c>
      <c r="H1821">
        <v>60000017969072</v>
      </c>
      <c r="I1821" t="s">
        <v>994</v>
      </c>
      <c r="J1821" t="s">
        <v>995</v>
      </c>
      <c r="K1821" t="s">
        <v>180</v>
      </c>
      <c r="L1821">
        <v>3</v>
      </c>
      <c r="M1821" t="s">
        <v>33</v>
      </c>
      <c r="N1821">
        <v>60000015461254</v>
      </c>
      <c r="O1821">
        <v>60000016462723</v>
      </c>
      <c r="P1821">
        <v>140133000000350</v>
      </c>
      <c r="R1821" t="s">
        <v>34</v>
      </c>
      <c r="S1821" t="s">
        <v>35</v>
      </c>
      <c r="T1821" t="s">
        <v>36</v>
      </c>
      <c r="W1821" t="s">
        <v>37</v>
      </c>
      <c r="AC1821" t="s">
        <v>996</v>
      </c>
      <c r="AD1821" t="s">
        <v>1437</v>
      </c>
      <c r="AE1821" s="14" t="str">
        <f t="shared" si="1944"/>
        <v>Mantive destaque da visita em kaletra vs efz no inicio de tratamento.</v>
      </c>
      <c r="AF1821" s="14" t="str">
        <f t="shared" si="1945"/>
        <v>Mantive destaque da visita em kaletra vs efz no inicio de tratamento.</v>
      </c>
      <c r="AG1821" s="14">
        <f t="shared" si="1946"/>
        <v>1</v>
      </c>
      <c r="AH1821" s="14">
        <f t="shared" si="1947"/>
        <v>70</v>
      </c>
      <c r="AI1821" s="14">
        <f t="shared" si="1948"/>
        <v>70</v>
      </c>
      <c r="AJ1821" s="14">
        <f t="shared" si="1949"/>
        <v>70</v>
      </c>
      <c r="AK1821" s="14">
        <f t="shared" si="1950"/>
        <v>70</v>
      </c>
      <c r="AL1821" s="14">
        <f t="shared" si="1951"/>
        <v>70</v>
      </c>
      <c r="AM1821" s="14" t="str">
        <f t="shared" si="1952"/>
        <v>Mantive destaque da visita em kaletra vs efz no inicio de tratamento.</v>
      </c>
      <c r="AN1821" s="14" t="str">
        <f t="shared" si="1953"/>
        <v/>
      </c>
      <c r="AO1821" s="14" t="str">
        <f t="shared" si="1954"/>
        <v/>
      </c>
      <c r="AP1821" s="14" t="str">
        <f t="shared" si="1955"/>
        <v/>
      </c>
      <c r="AQ1821" s="14" t="str">
        <f t="shared" si="1956"/>
        <v/>
      </c>
      <c r="AR1821" s="14" t="str">
        <f t="shared" si="1957"/>
        <v/>
      </c>
    </row>
    <row r="1822" spans="1:44" x14ac:dyDescent="0.25">
      <c r="A1822">
        <v>1</v>
      </c>
      <c r="B1822" t="s">
        <v>28</v>
      </c>
      <c r="C1822">
        <v>392101</v>
      </c>
      <c r="D1822" s="40">
        <v>41372.704861111102</v>
      </c>
      <c r="E1822" s="40">
        <v>41372.970138888901</v>
      </c>
      <c r="F1822" s="40">
        <v>41372.936111111099</v>
      </c>
      <c r="G1822" t="s">
        <v>29</v>
      </c>
      <c r="H1822">
        <v>60000012399371</v>
      </c>
      <c r="I1822" t="s">
        <v>997</v>
      </c>
      <c r="J1822" t="s">
        <v>998</v>
      </c>
      <c r="K1822" t="s">
        <v>32</v>
      </c>
      <c r="L1822">
        <v>6</v>
      </c>
      <c r="M1822" t="s">
        <v>33</v>
      </c>
      <c r="N1822">
        <v>60000015461254</v>
      </c>
      <c r="O1822">
        <v>60000016462723</v>
      </c>
      <c r="P1822">
        <v>140133000000343</v>
      </c>
      <c r="R1822" t="s">
        <v>34</v>
      </c>
      <c r="S1822" t="s">
        <v>35</v>
      </c>
      <c r="T1822" t="s">
        <v>36</v>
      </c>
      <c r="W1822" t="s">
        <v>37</v>
      </c>
      <c r="AC1822" t="s">
        <v>999</v>
      </c>
      <c r="AD1822" t="s">
        <v>1489</v>
      </c>
      <c r="AE1822" s="14" t="str">
        <f t="shared" si="1944"/>
        <v>Foco da visita em kaletra vs. Efz,quanto a pacientes naives. #obj medico salientou que não acredita na dose única de kaletra como melhora nos sintomas gis. Destaquei estudos 730 e 802, quanto a não difença posologia e exemplos de sucesso de outros médicos. Disse que ira testar mais pacientes, principalmente que iniciam ARV.*</v>
      </c>
      <c r="AF1822" s="14" t="str">
        <f t="shared" si="1945"/>
        <v>Foco da visita em kaletra vs. Efz,quanto a pacientes naives. #obj medico salientou que não acredita na dose única de kaletra como melhora nos sintomas gis. Destaquei estudos 730 e 802, quanto a não difença posologia e exemplos de sucesso de outros médicos. Disse que ira testar mais pacientes, principalmente que iniciam ARV.*</v>
      </c>
      <c r="AG1822" s="14">
        <f t="shared" si="1946"/>
        <v>62</v>
      </c>
      <c r="AH1822" s="14">
        <f t="shared" si="1947"/>
        <v>327</v>
      </c>
      <c r="AI1822" s="14">
        <f t="shared" si="1948"/>
        <v>327</v>
      </c>
      <c r="AJ1822" s="14">
        <f t="shared" si="1949"/>
        <v>327</v>
      </c>
      <c r="AK1822" s="14">
        <f t="shared" si="1950"/>
        <v>327</v>
      </c>
      <c r="AL1822" s="14">
        <f t="shared" si="1951"/>
        <v>327</v>
      </c>
      <c r="AM1822" s="14" t="str">
        <f t="shared" si="1952"/>
        <v>#obj medico salientou que não acredita na dose única de kaletra como melhora nos sintomas gis. Destaquei estudos 730 e 802, quanto a não difença posologia e exemplos de sucesso de outros médicos. Disse que ira testar mais pacientes, principalmente que iniciam ARV.*</v>
      </c>
      <c r="AN1822" s="14" t="str">
        <f t="shared" si="1953"/>
        <v/>
      </c>
      <c r="AO1822" s="14" t="str">
        <f t="shared" si="1954"/>
        <v/>
      </c>
      <c r="AP1822" s="14" t="str">
        <f t="shared" si="1955"/>
        <v/>
      </c>
      <c r="AQ1822" s="14" t="str">
        <f t="shared" si="1956"/>
        <v/>
      </c>
      <c r="AR1822" s="14" t="str">
        <f t="shared" si="1957"/>
        <v/>
      </c>
    </row>
    <row r="1823" spans="1:44" x14ac:dyDescent="0.25">
      <c r="A1823">
        <v>1</v>
      </c>
      <c r="B1823" t="s">
        <v>28</v>
      </c>
      <c r="C1823">
        <v>392101</v>
      </c>
      <c r="D1823" s="40">
        <v>41372.670138888898</v>
      </c>
      <c r="E1823" s="40">
        <v>41372.964583333298</v>
      </c>
      <c r="F1823" s="40">
        <v>41372.925694444399</v>
      </c>
      <c r="G1823" t="s">
        <v>29</v>
      </c>
      <c r="H1823">
        <v>60000012506211</v>
      </c>
      <c r="I1823" t="s">
        <v>1000</v>
      </c>
      <c r="J1823" t="s">
        <v>1001</v>
      </c>
      <c r="K1823" t="s">
        <v>32</v>
      </c>
      <c r="L1823">
        <v>6</v>
      </c>
      <c r="M1823" t="s">
        <v>33</v>
      </c>
      <c r="N1823">
        <v>60000015461254</v>
      </c>
      <c r="O1823">
        <v>60000016462723</v>
      </c>
      <c r="P1823">
        <v>140133000000336</v>
      </c>
      <c r="R1823" t="s">
        <v>34</v>
      </c>
      <c r="S1823" t="s">
        <v>35</v>
      </c>
      <c r="T1823" t="s">
        <v>36</v>
      </c>
      <c r="W1823" t="s">
        <v>37</v>
      </c>
      <c r="AC1823" t="s">
        <v>1002</v>
      </c>
      <c r="AD1823" t="s">
        <v>1489</v>
      </c>
      <c r="AE1823" s="14" t="str">
        <f t="shared" si="1944"/>
        <v>Mantive foco em KAL vs. Itrnns. #obj medica salientou que prescreve itens para depois resgatar com KAL. Antevê destaque em KAL e na imagem de que todo paciente adere até que se prove o contrario eqüestre olmeiros geralmente começam com o melhor ARV. Se KAL é o melhor ARV pro perfil, pq começar depois? Medica disse que ira testar mais KAL em naives*</v>
      </c>
      <c r="AF1823" s="14" t="str">
        <f t="shared" si="1945"/>
        <v>Mantive foco em KAL vs. Itrnns. #obj medica salientou que prescreve itens para depois resgatar com KAL. Antevê destaque em KAL e na imagem de que todo paciente adere até que se prove o contrario eqüestre olmeiros geralmente começam com o melhor ARV. Se KAL é o melhor ARV pro perfil, pq começar depois? Medica disse que ira testar mais KAL em naives*</v>
      </c>
      <c r="AG1823" s="14">
        <f t="shared" si="1946"/>
        <v>33</v>
      </c>
      <c r="AH1823" s="14">
        <f t="shared" si="1947"/>
        <v>351</v>
      </c>
      <c r="AI1823" s="14">
        <f t="shared" si="1948"/>
        <v>351</v>
      </c>
      <c r="AJ1823" s="14">
        <f t="shared" si="1949"/>
        <v>351</v>
      </c>
      <c r="AK1823" s="14">
        <f t="shared" si="1950"/>
        <v>351</v>
      </c>
      <c r="AL1823" s="14">
        <f t="shared" si="1951"/>
        <v>351</v>
      </c>
      <c r="AM1823" s="14" t="str">
        <f t="shared" si="1952"/>
        <v>#obj medica salientou que prescreve itens para depois resgatar com KAL. Antevê destaque em KAL e na imagem de que todo paciente adere até que se prove o contrario eqüestre olmeiros geralmente começam com o melhor ARV. Se KAL é o melhor ARV pro perfil, pq começar depois? Medica disse que ira testar mais KAL em naives*</v>
      </c>
      <c r="AN1823" s="14" t="str">
        <f t="shared" si="1953"/>
        <v/>
      </c>
      <c r="AO1823" s="14" t="str">
        <f t="shared" si="1954"/>
        <v/>
      </c>
      <c r="AP1823" s="14" t="str">
        <f t="shared" si="1955"/>
        <v/>
      </c>
      <c r="AQ1823" s="14" t="str">
        <f t="shared" si="1956"/>
        <v/>
      </c>
      <c r="AR1823" s="14" t="str">
        <f t="shared" si="1957"/>
        <v/>
      </c>
    </row>
    <row r="1824" spans="1:44" x14ac:dyDescent="0.25">
      <c r="A1824">
        <v>1</v>
      </c>
      <c r="B1824" t="s">
        <v>28</v>
      </c>
      <c r="C1824">
        <v>392101</v>
      </c>
      <c r="D1824" s="40">
        <v>41372.6381944444</v>
      </c>
      <c r="E1824" s="40">
        <v>41372.961805555598</v>
      </c>
      <c r="F1824" s="40">
        <v>41372.925694444399</v>
      </c>
      <c r="G1824" t="s">
        <v>29</v>
      </c>
      <c r="H1824">
        <v>60000017154018</v>
      </c>
      <c r="I1824" t="s">
        <v>1003</v>
      </c>
      <c r="J1824" t="s">
        <v>1004</v>
      </c>
      <c r="K1824" t="s">
        <v>88</v>
      </c>
      <c r="L1824">
        <v>4</v>
      </c>
      <c r="M1824" t="s">
        <v>33</v>
      </c>
      <c r="N1824">
        <v>60000015461254</v>
      </c>
      <c r="O1824">
        <v>60000016462723</v>
      </c>
      <c r="P1824">
        <v>140133000000329</v>
      </c>
      <c r="R1824" t="s">
        <v>34</v>
      </c>
      <c r="S1824" t="s">
        <v>35</v>
      </c>
      <c r="T1824" t="s">
        <v>36</v>
      </c>
      <c r="W1824" t="s">
        <v>37</v>
      </c>
      <c r="AC1824" t="s">
        <v>1005</v>
      </c>
      <c r="AD1824" t="s">
        <v>1489</v>
      </c>
      <c r="AE1824" s="14" t="str">
        <f t="shared" si="1944"/>
        <v>Mantive enfoque em kaletra vc efz. Medica afirmou estar prescrevendo KAL no resgate de efz. #obj salientou que preconiza efz em naives, destaquei o fato de pensar na adesaoinicial do paciente e já começar como melhor ARV que é KAL nhoque se diz respeito a incremento imunológico. Medica salientou que vai passar a sedimentar pacientes com KAL em naives*</v>
      </c>
      <c r="AF1824" s="14" t="str">
        <f t="shared" si="1945"/>
        <v>Mantive enfoque em kaletra vc efz. Medica afirmou estar prescrevendo KAL no resgate de efz. #obj salientou que preconiza efz em naives, destaquei o fato de pensar na adesaoinicial do paciente e já começar como melhor ARV que é KAL nhoque se diz respeito a incremento imunológico. Medica salientou que vai passar a sedimentar pacientes com KAL em naives*</v>
      </c>
      <c r="AG1824" s="14">
        <f t="shared" si="1946"/>
        <v>93</v>
      </c>
      <c r="AH1824" s="14">
        <f t="shared" si="1947"/>
        <v>354</v>
      </c>
      <c r="AI1824" s="14">
        <f t="shared" si="1948"/>
        <v>354</v>
      </c>
      <c r="AJ1824" s="14">
        <f t="shared" si="1949"/>
        <v>354</v>
      </c>
      <c r="AK1824" s="14">
        <f t="shared" si="1950"/>
        <v>354</v>
      </c>
      <c r="AL1824" s="14">
        <f t="shared" si="1951"/>
        <v>354</v>
      </c>
      <c r="AM1824" s="14" t="str">
        <f t="shared" si="1952"/>
        <v>#obj salientou que preconiza efz em naives, destaquei o fato de pensar na adesaoinicial do paciente e já começar como melhor ARV que é KAL nhoque se diz respeito a incremento imunológico. Medica salientou que vai passar a sedimentar pacientes com KAL em naives*</v>
      </c>
      <c r="AN1824" s="14" t="str">
        <f t="shared" si="1953"/>
        <v/>
      </c>
      <c r="AO1824" s="14" t="str">
        <f t="shared" si="1954"/>
        <v/>
      </c>
      <c r="AP1824" s="14" t="str">
        <f t="shared" si="1955"/>
        <v/>
      </c>
      <c r="AQ1824" s="14" t="str">
        <f t="shared" si="1956"/>
        <v/>
      </c>
      <c r="AR1824" s="14" t="str">
        <f t="shared" si="1957"/>
        <v/>
      </c>
    </row>
    <row r="1825" spans="1:44" x14ac:dyDescent="0.25">
      <c r="A1825">
        <v>1</v>
      </c>
      <c r="B1825" t="s">
        <v>28</v>
      </c>
      <c r="C1825">
        <v>392101</v>
      </c>
      <c r="D1825" s="40">
        <v>41369.944444444402</v>
      </c>
      <c r="E1825" s="40">
        <v>41369.945833333302</v>
      </c>
      <c r="F1825" s="40">
        <v>41372.582638888904</v>
      </c>
      <c r="G1825" t="s">
        <v>29</v>
      </c>
      <c r="H1825">
        <v>60000012585023</v>
      </c>
      <c r="I1825" t="s">
        <v>1006</v>
      </c>
      <c r="J1825" t="s">
        <v>1007</v>
      </c>
      <c r="K1825" t="s">
        <v>41</v>
      </c>
      <c r="L1825">
        <v>3</v>
      </c>
      <c r="M1825" t="s">
        <v>33</v>
      </c>
      <c r="N1825">
        <v>60000015461254</v>
      </c>
      <c r="O1825">
        <v>60000016462723</v>
      </c>
      <c r="P1825">
        <v>140133000000320</v>
      </c>
      <c r="R1825" t="s">
        <v>34</v>
      </c>
      <c r="S1825" t="s">
        <v>35</v>
      </c>
      <c r="T1825" t="s">
        <v>36</v>
      </c>
      <c r="W1825" t="s">
        <v>37</v>
      </c>
      <c r="AC1825" t="s">
        <v>1008</v>
      </c>
      <c r="AD1825" t="s">
        <v>1448</v>
      </c>
      <c r="AE1825" s="14" t="str">
        <f t="shared" si="1944"/>
        <v>Manter foco em mulheres, destacando kaletra em naives em detrimento de efz.</v>
      </c>
      <c r="AF1825" s="14" t="str">
        <f t="shared" si="1945"/>
        <v>Manter foco em mulheres, destacando kaletra em naives em detrimento de efz.</v>
      </c>
      <c r="AG1825" s="14">
        <f t="shared" si="1946"/>
        <v>1</v>
      </c>
      <c r="AH1825" s="14">
        <f t="shared" si="1947"/>
        <v>76</v>
      </c>
      <c r="AI1825" s="14">
        <f t="shared" si="1948"/>
        <v>76</v>
      </c>
      <c r="AJ1825" s="14">
        <f t="shared" si="1949"/>
        <v>76</v>
      </c>
      <c r="AK1825" s="14">
        <f t="shared" si="1950"/>
        <v>76</v>
      </c>
      <c r="AL1825" s="14">
        <f t="shared" si="1951"/>
        <v>76</v>
      </c>
      <c r="AM1825" s="14" t="str">
        <f t="shared" si="1952"/>
        <v>Manter foco em mulheres, destacando kaletra em naives em detrimento de efz.</v>
      </c>
      <c r="AN1825" s="14" t="str">
        <f t="shared" si="1953"/>
        <v/>
      </c>
      <c r="AO1825" s="14" t="str">
        <f t="shared" si="1954"/>
        <v/>
      </c>
      <c r="AP1825" s="14" t="str">
        <f t="shared" si="1955"/>
        <v/>
      </c>
      <c r="AQ1825" s="14" t="str">
        <f t="shared" si="1956"/>
        <v/>
      </c>
      <c r="AR1825" s="14" t="str">
        <f t="shared" si="1957"/>
        <v/>
      </c>
    </row>
    <row r="1826" spans="1:44" x14ac:dyDescent="0.25">
      <c r="A1826">
        <v>1</v>
      </c>
      <c r="B1826" t="s">
        <v>28</v>
      </c>
      <c r="C1826">
        <v>392101</v>
      </c>
      <c r="D1826" s="40">
        <v>41369.430555555598</v>
      </c>
      <c r="E1826" s="40">
        <v>41369.936111111099</v>
      </c>
      <c r="F1826" s="40">
        <v>41369.902083333298</v>
      </c>
      <c r="G1826" t="s">
        <v>29</v>
      </c>
      <c r="H1826">
        <v>60000012302995</v>
      </c>
      <c r="I1826" t="s">
        <v>1009</v>
      </c>
      <c r="J1826" t="s">
        <v>1010</v>
      </c>
      <c r="K1826" t="s">
        <v>41</v>
      </c>
      <c r="L1826">
        <v>3</v>
      </c>
      <c r="M1826" t="s">
        <v>33</v>
      </c>
      <c r="N1826">
        <v>60000015461254</v>
      </c>
      <c r="O1826">
        <v>60000016462723</v>
      </c>
      <c r="P1826">
        <v>140133000000292</v>
      </c>
      <c r="R1826" t="s">
        <v>34</v>
      </c>
      <c r="S1826" t="s">
        <v>35</v>
      </c>
      <c r="T1826" t="s">
        <v>36</v>
      </c>
      <c r="W1826" t="s">
        <v>37</v>
      </c>
      <c r="AC1826" t="s">
        <v>1011</v>
      </c>
      <c r="AD1826" t="s">
        <v>1448</v>
      </c>
      <c r="AE1826" s="14" t="str">
        <f t="shared" si="1944"/>
        <v>Devo manter o enfoque em iletrado na idade fértil, destacando principalmente gravidez indesejada ou não planejada</v>
      </c>
      <c r="AF1826" s="14" t="str">
        <f t="shared" si="1945"/>
        <v>Devo manter o enfoque em iletrado na idade fértil, destacando principalmente gravidez indesejada ou não planejada</v>
      </c>
      <c r="AG1826" s="14">
        <f t="shared" si="1946"/>
        <v>1</v>
      </c>
      <c r="AH1826" s="14">
        <f t="shared" si="1947"/>
        <v>114</v>
      </c>
      <c r="AI1826" s="14">
        <f t="shared" si="1948"/>
        <v>114</v>
      </c>
      <c r="AJ1826" s="14">
        <f t="shared" si="1949"/>
        <v>114</v>
      </c>
      <c r="AK1826" s="14">
        <f t="shared" si="1950"/>
        <v>114</v>
      </c>
      <c r="AL1826" s="14">
        <f t="shared" si="1951"/>
        <v>114</v>
      </c>
      <c r="AM1826" s="14" t="str">
        <f t="shared" si="1952"/>
        <v>Devo manter o enfoque em iletrado na idade fértil, destacando principalmente gravidez indesejada ou não planejada</v>
      </c>
      <c r="AN1826" s="14" t="str">
        <f t="shared" si="1953"/>
        <v/>
      </c>
      <c r="AO1826" s="14" t="str">
        <f t="shared" si="1954"/>
        <v/>
      </c>
      <c r="AP1826" s="14" t="str">
        <f t="shared" si="1955"/>
        <v/>
      </c>
      <c r="AQ1826" s="14" t="str">
        <f t="shared" si="1956"/>
        <v/>
      </c>
      <c r="AR1826" s="14" t="str">
        <f t="shared" si="1957"/>
        <v/>
      </c>
    </row>
    <row r="1827" spans="1:44" x14ac:dyDescent="0.25">
      <c r="A1827">
        <v>1</v>
      </c>
      <c r="B1827" t="s">
        <v>28</v>
      </c>
      <c r="C1827">
        <v>392101</v>
      </c>
      <c r="D1827" s="40">
        <v>41368.729166666701</v>
      </c>
      <c r="E1827" s="40">
        <v>41369.940277777801</v>
      </c>
      <c r="F1827" s="40">
        <v>41369.902083333298</v>
      </c>
      <c r="G1827" t="s">
        <v>29</v>
      </c>
      <c r="H1827">
        <v>60000012328587</v>
      </c>
      <c r="I1827" t="s">
        <v>1012</v>
      </c>
      <c r="J1827" t="s">
        <v>1013</v>
      </c>
      <c r="K1827" t="s">
        <v>32</v>
      </c>
      <c r="L1827">
        <v>3</v>
      </c>
      <c r="M1827" t="s">
        <v>33</v>
      </c>
      <c r="N1827">
        <v>60000015461254</v>
      </c>
      <c r="O1827">
        <v>60000016462723</v>
      </c>
      <c r="P1827">
        <v>140133000000306</v>
      </c>
      <c r="R1827" t="s">
        <v>34</v>
      </c>
      <c r="S1827" t="s">
        <v>35</v>
      </c>
      <c r="T1827" t="s">
        <v>36</v>
      </c>
      <c r="W1827" t="s">
        <v>37</v>
      </c>
      <c r="AC1827" t="s">
        <v>1014</v>
      </c>
      <c r="AD1827" t="s">
        <v>1448</v>
      </c>
      <c r="AE1827" s="14" t="str">
        <f t="shared" si="1944"/>
        <v>Manter foco em material de atualização para medica, sempre reforçando  a segurança de kaletra em seus pacientes.</v>
      </c>
      <c r="AF1827" s="14" t="str">
        <f t="shared" si="1945"/>
        <v>Manter foco em material de atualização para medica, sempre reforçando  a segurança de kaletra em seus pacientes.</v>
      </c>
      <c r="AG1827" s="14">
        <f t="shared" si="1946"/>
        <v>1</v>
      </c>
      <c r="AH1827" s="14">
        <f t="shared" si="1947"/>
        <v>113</v>
      </c>
      <c r="AI1827" s="14">
        <f t="shared" si="1948"/>
        <v>113</v>
      </c>
      <c r="AJ1827" s="14">
        <f t="shared" si="1949"/>
        <v>113</v>
      </c>
      <c r="AK1827" s="14">
        <f t="shared" si="1950"/>
        <v>113</v>
      </c>
      <c r="AL1827" s="14">
        <f t="shared" si="1951"/>
        <v>113</v>
      </c>
      <c r="AM1827" s="14" t="str">
        <f t="shared" si="1952"/>
        <v>Manter foco em material de atualização para medica, sempre reforçando  a segurança de kaletra em seus pacientes.</v>
      </c>
      <c r="AN1827" s="14" t="str">
        <f t="shared" si="1953"/>
        <v/>
      </c>
      <c r="AO1827" s="14" t="str">
        <f t="shared" si="1954"/>
        <v/>
      </c>
      <c r="AP1827" s="14" t="str">
        <f t="shared" si="1955"/>
        <v/>
      </c>
      <c r="AQ1827" s="14" t="str">
        <f t="shared" si="1956"/>
        <v/>
      </c>
      <c r="AR1827" s="14" t="str">
        <f t="shared" si="1957"/>
        <v/>
      </c>
    </row>
    <row r="1828" spans="1:44" x14ac:dyDescent="0.25">
      <c r="A1828">
        <v>1</v>
      </c>
      <c r="B1828" t="s">
        <v>28</v>
      </c>
      <c r="C1828">
        <v>392101</v>
      </c>
      <c r="D1828" s="40">
        <v>41368.559027777803</v>
      </c>
      <c r="E1828" s="40">
        <v>41369.938194444403</v>
      </c>
      <c r="F1828" s="40">
        <v>41369.902083333298</v>
      </c>
      <c r="G1828" t="s">
        <v>29</v>
      </c>
      <c r="H1828">
        <v>60000012324035</v>
      </c>
      <c r="I1828" t="s">
        <v>1015</v>
      </c>
      <c r="J1828" t="s">
        <v>1016</v>
      </c>
      <c r="K1828" t="s">
        <v>41</v>
      </c>
      <c r="L1828">
        <v>3</v>
      </c>
      <c r="M1828" t="s">
        <v>33</v>
      </c>
      <c r="N1828">
        <v>60000015461254</v>
      </c>
      <c r="O1828">
        <v>60000016462723</v>
      </c>
      <c r="P1828">
        <v>140133000000299</v>
      </c>
      <c r="R1828" t="s">
        <v>34</v>
      </c>
      <c r="S1828" t="s">
        <v>35</v>
      </c>
      <c r="T1828" t="s">
        <v>36</v>
      </c>
      <c r="W1828" t="s">
        <v>37</v>
      </c>
      <c r="AC1828" t="s">
        <v>1017</v>
      </c>
      <c r="AD1828" t="s">
        <v>1448</v>
      </c>
      <c r="AE1828" s="14" t="str">
        <f t="shared" si="1944"/>
        <v>Continuar destacando lateral com a sua segurança em beneficio do medico como melhoria para os pacientes</v>
      </c>
      <c r="AF1828" s="14" t="str">
        <f t="shared" si="1945"/>
        <v>Continuar destacando lateral com a sua segurança em beneficio do medico como melhoria para os pacientes</v>
      </c>
      <c r="AG1828" s="14">
        <f t="shared" si="1946"/>
        <v>1</v>
      </c>
      <c r="AH1828" s="14">
        <f t="shared" si="1947"/>
        <v>104</v>
      </c>
      <c r="AI1828" s="14">
        <f t="shared" si="1948"/>
        <v>104</v>
      </c>
      <c r="AJ1828" s="14">
        <f t="shared" si="1949"/>
        <v>104</v>
      </c>
      <c r="AK1828" s="14">
        <f t="shared" si="1950"/>
        <v>104</v>
      </c>
      <c r="AL1828" s="14">
        <f t="shared" si="1951"/>
        <v>104</v>
      </c>
      <c r="AM1828" s="14" t="str">
        <f t="shared" si="1952"/>
        <v>Continuar destacando lateral com a sua segurança em beneficio do medico como melhoria para os pacientes</v>
      </c>
      <c r="AN1828" s="14" t="str">
        <f t="shared" si="1953"/>
        <v/>
      </c>
      <c r="AO1828" s="14" t="str">
        <f t="shared" si="1954"/>
        <v/>
      </c>
      <c r="AP1828" s="14" t="str">
        <f t="shared" si="1955"/>
        <v/>
      </c>
      <c r="AQ1828" s="14" t="str">
        <f t="shared" si="1956"/>
        <v/>
      </c>
      <c r="AR1828" s="14" t="str">
        <f t="shared" si="1957"/>
        <v/>
      </c>
    </row>
    <row r="1829" spans="1:44" x14ac:dyDescent="0.25">
      <c r="A1829">
        <v>1</v>
      </c>
      <c r="B1829" t="s">
        <v>28</v>
      </c>
      <c r="C1829">
        <v>392101</v>
      </c>
      <c r="D1829" s="40">
        <v>41368.488194444399</v>
      </c>
      <c r="E1829" s="40">
        <v>41368.489583333299</v>
      </c>
      <c r="F1829" s="40">
        <v>41369.025000000001</v>
      </c>
      <c r="G1829" t="s">
        <v>29</v>
      </c>
      <c r="H1829">
        <v>60000012559131</v>
      </c>
      <c r="I1829" t="s">
        <v>1018</v>
      </c>
      <c r="J1829" t="s">
        <v>1019</v>
      </c>
      <c r="K1829" t="s">
        <v>41</v>
      </c>
      <c r="L1829">
        <v>4</v>
      </c>
      <c r="M1829" t="s">
        <v>33</v>
      </c>
      <c r="N1829">
        <v>60000015461254</v>
      </c>
      <c r="O1829">
        <v>60000016462723</v>
      </c>
      <c r="P1829">
        <v>140133000000285</v>
      </c>
      <c r="R1829" t="s">
        <v>34</v>
      </c>
      <c r="S1829" t="s">
        <v>35</v>
      </c>
      <c r="T1829" t="s">
        <v>61</v>
      </c>
      <c r="W1829" t="s">
        <v>37</v>
      </c>
      <c r="AC1829" t="s">
        <v>1020</v>
      </c>
      <c r="AD1829" t="s">
        <v>1448</v>
      </c>
      <c r="AE1829" s="14" t="str">
        <f t="shared" si="1944"/>
        <v>Visita muito rápida no corredor. Medica estava apressada. Destaquei posição e segurança de KAL no consenso.</v>
      </c>
      <c r="AF1829" s="14" t="str">
        <f t="shared" si="1945"/>
        <v>Visita muito rápida no corredor. Medica estava apressada. Destaquei posição e segurança de KAL no consenso.</v>
      </c>
      <c r="AG1829" s="14">
        <f t="shared" si="1946"/>
        <v>1</v>
      </c>
      <c r="AH1829" s="14">
        <f t="shared" si="1947"/>
        <v>108</v>
      </c>
      <c r="AI1829" s="14">
        <f t="shared" si="1948"/>
        <v>108</v>
      </c>
      <c r="AJ1829" s="14">
        <f t="shared" si="1949"/>
        <v>108</v>
      </c>
      <c r="AK1829" s="14">
        <f t="shared" si="1950"/>
        <v>108</v>
      </c>
      <c r="AL1829" s="14">
        <f t="shared" si="1951"/>
        <v>108</v>
      </c>
      <c r="AM1829" s="14" t="str">
        <f t="shared" si="1952"/>
        <v>Visita muito rápida no corredor. Medica estava apressada. Destaquei posição e segurança de KAL no consenso.</v>
      </c>
      <c r="AN1829" s="14" t="str">
        <f t="shared" si="1953"/>
        <v/>
      </c>
      <c r="AO1829" s="14" t="str">
        <f t="shared" si="1954"/>
        <v/>
      </c>
      <c r="AP1829" s="14" t="str">
        <f t="shared" si="1955"/>
        <v/>
      </c>
      <c r="AQ1829" s="14" t="str">
        <f t="shared" si="1956"/>
        <v/>
      </c>
      <c r="AR1829" s="14" t="str">
        <f t="shared" si="1957"/>
        <v/>
      </c>
    </row>
    <row r="1830" spans="1:44" x14ac:dyDescent="0.25">
      <c r="A1830">
        <v>1</v>
      </c>
      <c r="B1830" t="s">
        <v>28</v>
      </c>
      <c r="C1830">
        <v>392101</v>
      </c>
      <c r="D1830" s="40">
        <v>41368.475694444402</v>
      </c>
      <c r="E1830" s="40">
        <v>41369.942361111098</v>
      </c>
      <c r="F1830" s="40">
        <v>41369.902083333298</v>
      </c>
      <c r="G1830" t="s">
        <v>29</v>
      </c>
      <c r="H1830">
        <v>60000012334855</v>
      </c>
      <c r="I1830" t="s">
        <v>1021</v>
      </c>
      <c r="J1830" t="s">
        <v>1022</v>
      </c>
      <c r="K1830" t="s">
        <v>32</v>
      </c>
      <c r="L1830">
        <v>3</v>
      </c>
      <c r="M1830" t="s">
        <v>33</v>
      </c>
      <c r="N1830">
        <v>60000015461254</v>
      </c>
      <c r="O1830">
        <v>60000016462723</v>
      </c>
      <c r="P1830">
        <v>140133000000313</v>
      </c>
      <c r="R1830" t="s">
        <v>34</v>
      </c>
      <c r="S1830" t="s">
        <v>35</v>
      </c>
      <c r="T1830" t="s">
        <v>36</v>
      </c>
      <c r="W1830" t="s">
        <v>37</v>
      </c>
      <c r="AC1830" t="s">
        <v>1023</v>
      </c>
      <c r="AD1830" t="s">
        <v>1448</v>
      </c>
      <c r="AE1830" s="14" t="str">
        <f t="shared" si="1944"/>
        <v>Manter destaque em benefícios de KAL na dose única em detrimento de Atv, ressaltando os EAs principais de ambos</v>
      </c>
      <c r="AF1830" s="14" t="str">
        <f t="shared" si="1945"/>
        <v>Manter destaque em benefícios de KAL na dose única em detrimento de Atv, ressaltando os EAs principais de ambos</v>
      </c>
      <c r="AG1830" s="14">
        <f t="shared" si="1946"/>
        <v>1</v>
      </c>
      <c r="AH1830" s="14">
        <f t="shared" si="1947"/>
        <v>112</v>
      </c>
      <c r="AI1830" s="14">
        <f t="shared" si="1948"/>
        <v>112</v>
      </c>
      <c r="AJ1830" s="14">
        <f t="shared" si="1949"/>
        <v>112</v>
      </c>
      <c r="AK1830" s="14">
        <f t="shared" si="1950"/>
        <v>112</v>
      </c>
      <c r="AL1830" s="14">
        <f t="shared" si="1951"/>
        <v>112</v>
      </c>
      <c r="AM1830" s="14" t="str">
        <f t="shared" si="1952"/>
        <v>Manter destaque em benefícios de KAL na dose única em detrimento de Atv, ressaltando os EAs principais de ambos</v>
      </c>
      <c r="AN1830" s="14" t="str">
        <f t="shared" si="1953"/>
        <v/>
      </c>
      <c r="AO1830" s="14" t="str">
        <f t="shared" si="1954"/>
        <v/>
      </c>
      <c r="AP1830" s="14" t="str">
        <f t="shared" si="1955"/>
        <v/>
      </c>
      <c r="AQ1830" s="14" t="str">
        <f t="shared" si="1956"/>
        <v/>
      </c>
      <c r="AR1830" s="14" t="str">
        <f t="shared" si="1957"/>
        <v/>
      </c>
    </row>
    <row r="1831" spans="1:44" x14ac:dyDescent="0.25">
      <c r="A1831">
        <v>1</v>
      </c>
      <c r="B1831" t="s">
        <v>28</v>
      </c>
      <c r="C1831">
        <v>392101</v>
      </c>
      <c r="D1831" s="40">
        <v>41368.350694444402</v>
      </c>
      <c r="E1831" s="40">
        <v>41368.481249999997</v>
      </c>
      <c r="F1831" s="40">
        <v>41369.025000000001</v>
      </c>
      <c r="G1831" t="s">
        <v>29</v>
      </c>
      <c r="H1831">
        <v>60000012464987</v>
      </c>
      <c r="I1831" t="s">
        <v>1024</v>
      </c>
      <c r="J1831" t="s">
        <v>1025</v>
      </c>
      <c r="K1831" t="s">
        <v>32</v>
      </c>
      <c r="L1831">
        <v>6</v>
      </c>
      <c r="M1831" t="s">
        <v>33</v>
      </c>
      <c r="N1831">
        <v>60000015461254</v>
      </c>
      <c r="O1831">
        <v>60000016462723</v>
      </c>
      <c r="P1831">
        <v>140133000000264</v>
      </c>
      <c r="R1831" t="s">
        <v>34</v>
      </c>
      <c r="S1831" t="s">
        <v>35</v>
      </c>
      <c r="T1831" t="s">
        <v>36</v>
      </c>
      <c r="W1831" t="s">
        <v>37</v>
      </c>
      <c r="AC1831" t="s">
        <v>1026</v>
      </c>
      <c r="AD1831" t="s">
        <v>1448</v>
      </c>
      <c r="AE1831" s="14" t="str">
        <f t="shared" si="1944"/>
        <v>Destaque da visita para foco em tratamento de pacientes com cd4 apartar de 500. Foco em inicio de tratamento com KAL</v>
      </c>
      <c r="AF1831" s="14" t="str">
        <f t="shared" si="1945"/>
        <v>Destaque da visita para foco em tratamento de pacientes com cd4 apartar de 500. Foco em inicio de tratamento com KAL</v>
      </c>
      <c r="AG1831" s="14">
        <f t="shared" si="1946"/>
        <v>1</v>
      </c>
      <c r="AH1831" s="14">
        <f t="shared" si="1947"/>
        <v>117</v>
      </c>
      <c r="AI1831" s="14">
        <f t="shared" si="1948"/>
        <v>117</v>
      </c>
      <c r="AJ1831" s="14">
        <f t="shared" si="1949"/>
        <v>117</v>
      </c>
      <c r="AK1831" s="14">
        <f t="shared" si="1950"/>
        <v>117</v>
      </c>
      <c r="AL1831" s="14">
        <f t="shared" si="1951"/>
        <v>117</v>
      </c>
      <c r="AM1831" s="14" t="str">
        <f t="shared" si="1952"/>
        <v>Destaque da visita para foco em tratamento de pacientes com cd4 apartar de 500. Foco em inicio de tratamento com KAL</v>
      </c>
      <c r="AN1831" s="14" t="str">
        <f t="shared" si="1953"/>
        <v/>
      </c>
      <c r="AO1831" s="14" t="str">
        <f t="shared" si="1954"/>
        <v/>
      </c>
      <c r="AP1831" s="14" t="str">
        <f t="shared" si="1955"/>
        <v/>
      </c>
      <c r="AQ1831" s="14" t="str">
        <f t="shared" si="1956"/>
        <v/>
      </c>
      <c r="AR1831" s="14" t="str">
        <f t="shared" si="1957"/>
        <v/>
      </c>
    </row>
    <row r="1832" spans="1:44" x14ac:dyDescent="0.25">
      <c r="A1832">
        <v>1</v>
      </c>
      <c r="B1832" t="s">
        <v>28</v>
      </c>
      <c r="C1832">
        <v>392101</v>
      </c>
      <c r="D1832" s="40">
        <v>41368.309027777803</v>
      </c>
      <c r="E1832" s="40">
        <v>41368.479166666701</v>
      </c>
      <c r="F1832" s="40">
        <v>41368.439583333296</v>
      </c>
      <c r="G1832" t="s">
        <v>29</v>
      </c>
      <c r="H1832">
        <v>60000012464659</v>
      </c>
      <c r="I1832" t="s">
        <v>1027</v>
      </c>
      <c r="J1832" t="s">
        <v>1028</v>
      </c>
      <c r="K1832" t="s">
        <v>32</v>
      </c>
      <c r="L1832">
        <v>3</v>
      </c>
      <c r="M1832" t="s">
        <v>33</v>
      </c>
      <c r="N1832">
        <v>60000015461254</v>
      </c>
      <c r="O1832">
        <v>60000016462723</v>
      </c>
      <c r="P1832">
        <v>140133000000257</v>
      </c>
      <c r="R1832" t="s">
        <v>34</v>
      </c>
      <c r="S1832" t="s">
        <v>35</v>
      </c>
      <c r="T1832" t="s">
        <v>36</v>
      </c>
      <c r="W1832" t="s">
        <v>37</v>
      </c>
      <c r="AC1832" t="s">
        <v>1029</v>
      </c>
      <c r="AD1832" t="s">
        <v>1448</v>
      </c>
      <c r="AE1832" s="14" t="str">
        <f t="shared" si="1944"/>
        <v>Mantive destaque em KAL vs. Efz, destacando o fato de poder contornar EAs de KAL com dun</v>
      </c>
      <c r="AF1832" s="14" t="str">
        <f t="shared" si="1945"/>
        <v>Mantive destaque em KAL vs. Efz, destacando o fato de poder contornar EAs de KAL com dun</v>
      </c>
      <c r="AG1832" s="14">
        <f t="shared" si="1946"/>
        <v>1</v>
      </c>
      <c r="AH1832" s="14">
        <f t="shared" si="1947"/>
        <v>89</v>
      </c>
      <c r="AI1832" s="14">
        <f t="shared" si="1948"/>
        <v>89</v>
      </c>
      <c r="AJ1832" s="14">
        <f t="shared" si="1949"/>
        <v>89</v>
      </c>
      <c r="AK1832" s="14">
        <f t="shared" si="1950"/>
        <v>89</v>
      </c>
      <c r="AL1832" s="14">
        <f t="shared" si="1951"/>
        <v>89</v>
      </c>
      <c r="AM1832" s="14" t="str">
        <f t="shared" si="1952"/>
        <v>Mantive destaque em KAL vs. Efz, destacando o fato de poder contornar EAs de KAL com dun</v>
      </c>
      <c r="AN1832" s="14" t="str">
        <f t="shared" si="1953"/>
        <v/>
      </c>
      <c r="AO1832" s="14" t="str">
        <f t="shared" si="1954"/>
        <v/>
      </c>
      <c r="AP1832" s="14" t="str">
        <f t="shared" si="1955"/>
        <v/>
      </c>
      <c r="AQ1832" s="14" t="str">
        <f t="shared" si="1956"/>
        <v/>
      </c>
      <c r="AR1832" s="14" t="str">
        <f t="shared" si="1957"/>
        <v/>
      </c>
    </row>
    <row r="1833" spans="1:44" x14ac:dyDescent="0.25">
      <c r="A1833">
        <v>1</v>
      </c>
      <c r="B1833" t="s">
        <v>28</v>
      </c>
      <c r="C1833">
        <v>392101</v>
      </c>
      <c r="D1833" s="40">
        <v>41367.739583333299</v>
      </c>
      <c r="E1833" s="40">
        <v>41368.477083333302</v>
      </c>
      <c r="F1833" s="40">
        <v>41368.439583333296</v>
      </c>
      <c r="G1833" t="s">
        <v>29</v>
      </c>
      <c r="H1833">
        <v>60000012276975</v>
      </c>
      <c r="I1833" t="s">
        <v>1030</v>
      </c>
      <c r="J1833" t="s">
        <v>1031</v>
      </c>
      <c r="K1833" t="s">
        <v>41</v>
      </c>
      <c r="L1833">
        <v>3</v>
      </c>
      <c r="M1833" t="s">
        <v>33</v>
      </c>
      <c r="N1833">
        <v>60000015461254</v>
      </c>
      <c r="O1833">
        <v>60000016462723</v>
      </c>
      <c r="P1833">
        <v>140133000000250</v>
      </c>
      <c r="R1833" t="s">
        <v>34</v>
      </c>
      <c r="S1833" t="s">
        <v>35</v>
      </c>
      <c r="T1833" t="s">
        <v>36</v>
      </c>
      <c r="W1833" t="s">
        <v>37</v>
      </c>
      <c r="AC1833" t="s">
        <v>1032</v>
      </c>
      <c r="AD1833" t="s">
        <v>1448</v>
      </c>
      <c r="AE1833" s="14" t="str">
        <f t="shared" si="1944"/>
        <v>#obj Medico disse que esta preconizando efz em pacientes iniciando terapia. Principalmente devido a posologia. Questionei -o quanto a prioridades.....paciente estigmatizado ou dois comprimidos a mais com Kal, tdf e 3tc. Ele riu e me disse que iria olhar com melhores olhos kal em detrimento de efz em inicio de terapia. * Mantive o foco da visita em benefícios de kaletraem detrimento de efz.</v>
      </c>
      <c r="AF1833" s="14" t="str">
        <f t="shared" si="1945"/>
        <v>#obj Medico disse que esta preconizando efz em pacientes iniciando terapia. Principalmente devido a posologia. Questionei -o quanto a prioridades.....paciente estigmatizado ou dois comprimidos a mais com Kal, tdf e 3tc. Ele riu e me disse que iria olhar com melhores olhos kal em detrimento de efz em inicio de terapia. * Mantive o foco da visita em benefícios de kaletraem detrimento de efz.</v>
      </c>
      <c r="AG1833" s="14">
        <f t="shared" si="1946"/>
        <v>1</v>
      </c>
      <c r="AH1833" s="14">
        <f t="shared" si="1947"/>
        <v>393</v>
      </c>
      <c r="AI1833" s="14">
        <f t="shared" si="1948"/>
        <v>393</v>
      </c>
      <c r="AJ1833" s="14">
        <f t="shared" si="1949"/>
        <v>393</v>
      </c>
      <c r="AK1833" s="14">
        <f t="shared" si="1950"/>
        <v>393</v>
      </c>
      <c r="AL1833" s="14">
        <f t="shared" si="1951"/>
        <v>393</v>
      </c>
      <c r="AM1833" s="14" t="str">
        <f t="shared" si="1952"/>
        <v>#obj Medico disse que esta preconizando efz em pacientes iniciando terapia. Principalmente devido a posologia. Questionei -o quanto a prioridades.....paciente estigmatizado ou dois comprimidos a mais com Kal, tdf e 3tc. Ele riu e me disse que iria olhar com melhores olhos kal em detrimento de efz em inicio de terapia. * Mantive o foco da visita em benefícios de kaletraem detrimento de efz.</v>
      </c>
      <c r="AN1833" s="14" t="str">
        <f t="shared" si="1953"/>
        <v/>
      </c>
      <c r="AO1833" s="14" t="str">
        <f t="shared" si="1954"/>
        <v/>
      </c>
      <c r="AP1833" s="14" t="str">
        <f t="shared" si="1955"/>
        <v/>
      </c>
      <c r="AQ1833" s="14" t="str">
        <f t="shared" si="1956"/>
        <v/>
      </c>
      <c r="AR1833" s="14" t="str">
        <f t="shared" si="1957"/>
        <v/>
      </c>
    </row>
    <row r="1834" spans="1:44" x14ac:dyDescent="0.25">
      <c r="A1834">
        <v>1</v>
      </c>
      <c r="B1834" t="s">
        <v>28</v>
      </c>
      <c r="C1834">
        <v>392101</v>
      </c>
      <c r="D1834" s="40">
        <v>41367.649305555598</v>
      </c>
      <c r="E1834" s="40">
        <v>41368.471527777801</v>
      </c>
      <c r="F1834" s="40">
        <v>41368.439583333296</v>
      </c>
      <c r="G1834" t="s">
        <v>29</v>
      </c>
      <c r="H1834">
        <v>60000012447671</v>
      </c>
      <c r="I1834" t="s">
        <v>1033</v>
      </c>
      <c r="J1834" t="s">
        <v>1034</v>
      </c>
      <c r="K1834" t="s">
        <v>32</v>
      </c>
      <c r="L1834">
        <v>4</v>
      </c>
      <c r="M1834" t="s">
        <v>33</v>
      </c>
      <c r="N1834">
        <v>60000015461254</v>
      </c>
      <c r="O1834">
        <v>60000016462723</v>
      </c>
      <c r="P1834">
        <v>140133000000243</v>
      </c>
      <c r="R1834" t="s">
        <v>34</v>
      </c>
      <c r="S1834" t="s">
        <v>35</v>
      </c>
      <c r="T1834" t="s">
        <v>36</v>
      </c>
      <c r="W1834" t="s">
        <v>37</v>
      </c>
      <c r="AC1834" t="s">
        <v>1035</v>
      </c>
      <c r="AD1834" t="s">
        <v>1448</v>
      </c>
      <c r="AE1834" s="14" t="str">
        <f t="shared" si="1944"/>
        <v>Continuei focando em kaletra, em detrimento de Atv.Medica e uma Fã assumida de kaletra, usando -o principalmente em inicio de terapia.#obj Contornei objeção de Atv em gestantes perguntando se a medica sentisse segura em perceber Atv neste perfil de paciente...a mesma disse que não.*</v>
      </c>
      <c r="AF1834" s="14" t="str">
        <f t="shared" si="1945"/>
        <v>Continuei focando em kaletra, em detrimento de Atv.Medica e uma Fã assumida de kaletra, usando -o principalmente em inicio de terapia.#obj Contornei objeção de Atv em gestantes perguntando se a medica sentisse segura em perceber Atv neste perfil de paciente...a mesma disse que não.*</v>
      </c>
      <c r="AG1834" s="14">
        <f t="shared" si="1946"/>
        <v>135</v>
      </c>
      <c r="AH1834" s="14">
        <f t="shared" si="1947"/>
        <v>284</v>
      </c>
      <c r="AI1834" s="14">
        <f t="shared" si="1948"/>
        <v>284</v>
      </c>
      <c r="AJ1834" s="14">
        <f t="shared" si="1949"/>
        <v>284</v>
      </c>
      <c r="AK1834" s="14">
        <f t="shared" si="1950"/>
        <v>284</v>
      </c>
      <c r="AL1834" s="14">
        <f t="shared" si="1951"/>
        <v>284</v>
      </c>
      <c r="AM1834" s="14" t="str">
        <f t="shared" si="1952"/>
        <v>#obj Contornei objeção de Atv em gestantes perguntando se a medica sentisse segura em perceber Atv neste perfil de paciente...a mesma disse que não.*</v>
      </c>
      <c r="AN1834" s="14" t="str">
        <f t="shared" si="1953"/>
        <v/>
      </c>
      <c r="AO1834" s="14" t="str">
        <f t="shared" si="1954"/>
        <v/>
      </c>
      <c r="AP1834" s="14" t="str">
        <f t="shared" si="1955"/>
        <v/>
      </c>
      <c r="AQ1834" s="14" t="str">
        <f t="shared" si="1956"/>
        <v/>
      </c>
      <c r="AR1834" s="14" t="str">
        <f t="shared" si="1957"/>
        <v/>
      </c>
    </row>
    <row r="1835" spans="1:44" x14ac:dyDescent="0.25">
      <c r="A1835">
        <v>1</v>
      </c>
      <c r="B1835" t="s">
        <v>28</v>
      </c>
      <c r="C1835">
        <v>392101</v>
      </c>
      <c r="D1835" s="40">
        <v>41367.59375</v>
      </c>
      <c r="E1835" s="40">
        <v>41368.484027777798</v>
      </c>
      <c r="F1835" s="40">
        <v>41369.025000000001</v>
      </c>
      <c r="G1835" t="s">
        <v>29</v>
      </c>
      <c r="H1835">
        <v>60000012481635</v>
      </c>
      <c r="I1835" t="s">
        <v>1036</v>
      </c>
      <c r="J1835" t="s">
        <v>1037</v>
      </c>
      <c r="K1835" t="s">
        <v>32</v>
      </c>
      <c r="L1835">
        <v>3</v>
      </c>
      <c r="M1835" t="s">
        <v>33</v>
      </c>
      <c r="N1835">
        <v>60000015461254</v>
      </c>
      <c r="O1835">
        <v>60000016462723</v>
      </c>
      <c r="P1835">
        <v>140133000000271</v>
      </c>
      <c r="R1835" t="s">
        <v>34</v>
      </c>
      <c r="S1835" t="s">
        <v>35</v>
      </c>
      <c r="T1835" t="s">
        <v>36</v>
      </c>
      <c r="W1835" t="s">
        <v>37</v>
      </c>
      <c r="AC1835" t="s">
        <v>1038</v>
      </c>
      <c r="AD1835" t="s">
        <v>1448</v>
      </c>
      <c r="AE1835" s="14" t="str">
        <f t="shared" si="1944"/>
        <v>Visita focada em KAL na tb. Destaquei estudo que mostra excelente tolerabilidade de KAL com rifabutina. Mantive destaque para posição de segurança de KAL no consenso mundial.</v>
      </c>
      <c r="AF1835" s="14" t="str">
        <f t="shared" si="1945"/>
        <v>Visita focada em KAL na tb. Destaquei estudo que mostra excelente tolerabilidade de KAL com rifabutina. Mantive destaque para posição de segurança de KAL no consenso mundial.</v>
      </c>
      <c r="AG1835" s="14">
        <f t="shared" si="1946"/>
        <v>1</v>
      </c>
      <c r="AH1835" s="14">
        <f t="shared" si="1947"/>
        <v>175</v>
      </c>
      <c r="AI1835" s="14">
        <f t="shared" si="1948"/>
        <v>175</v>
      </c>
      <c r="AJ1835" s="14">
        <f t="shared" si="1949"/>
        <v>175</v>
      </c>
      <c r="AK1835" s="14">
        <f t="shared" si="1950"/>
        <v>175</v>
      </c>
      <c r="AL1835" s="14">
        <f t="shared" si="1951"/>
        <v>175</v>
      </c>
      <c r="AM1835" s="14" t="str">
        <f t="shared" si="1952"/>
        <v>Visita focada em KAL na tb. Destaquei estudo que mostra excelente tolerabilidade de KAL com rifabutina. Mantive destaque para posição de segurança de KAL no consenso mundial.</v>
      </c>
      <c r="AN1835" s="14" t="str">
        <f t="shared" si="1953"/>
        <v/>
      </c>
      <c r="AO1835" s="14" t="str">
        <f t="shared" si="1954"/>
        <v/>
      </c>
      <c r="AP1835" s="14" t="str">
        <f t="shared" si="1955"/>
        <v/>
      </c>
      <c r="AQ1835" s="14" t="str">
        <f t="shared" si="1956"/>
        <v/>
      </c>
      <c r="AR1835" s="14" t="str">
        <f t="shared" si="1957"/>
        <v/>
      </c>
    </row>
    <row r="1836" spans="1:44" x14ac:dyDescent="0.25">
      <c r="A1836">
        <v>1</v>
      </c>
      <c r="B1836" t="s">
        <v>28</v>
      </c>
      <c r="C1836">
        <v>392101</v>
      </c>
      <c r="D1836" s="40">
        <v>41367.465277777803</v>
      </c>
      <c r="E1836" s="40">
        <v>41368.467361111099</v>
      </c>
      <c r="F1836" s="40">
        <v>41368.4284722222</v>
      </c>
      <c r="G1836" t="s">
        <v>29</v>
      </c>
      <c r="H1836">
        <v>60000012327775</v>
      </c>
      <c r="I1836" t="s">
        <v>1039</v>
      </c>
      <c r="J1836" t="s">
        <v>1040</v>
      </c>
      <c r="K1836" t="s">
        <v>32</v>
      </c>
      <c r="L1836">
        <v>6</v>
      </c>
      <c r="M1836" t="s">
        <v>33</v>
      </c>
      <c r="N1836">
        <v>60000015461254</v>
      </c>
      <c r="O1836">
        <v>60000016462723</v>
      </c>
      <c r="P1836">
        <v>140133000000229</v>
      </c>
      <c r="R1836" t="s">
        <v>34</v>
      </c>
      <c r="S1836" t="s">
        <v>35</v>
      </c>
      <c r="T1836" t="s">
        <v>36</v>
      </c>
      <c r="W1836" t="s">
        <v>37</v>
      </c>
      <c r="AC1836" t="s">
        <v>1041</v>
      </c>
      <c r="AD1836" t="s">
        <v>1448</v>
      </c>
      <c r="AE1836" s="14" t="str">
        <f t="shared" si="1944"/>
        <v>Mantive o foco em resgate de efz com KAL, enfatizando rápida reconstituição imunológica e comodidade posologica.</v>
      </c>
      <c r="AF1836" s="14" t="str">
        <f t="shared" si="1945"/>
        <v>Mantive o foco em resgate de efz com KAL, enfatizando rápida reconstituição imunológica e comodidade posologica.</v>
      </c>
      <c r="AG1836" s="14">
        <f t="shared" si="1946"/>
        <v>1</v>
      </c>
      <c r="AH1836" s="14">
        <f t="shared" si="1947"/>
        <v>113</v>
      </c>
      <c r="AI1836" s="14">
        <f t="shared" si="1948"/>
        <v>113</v>
      </c>
      <c r="AJ1836" s="14">
        <f t="shared" si="1949"/>
        <v>113</v>
      </c>
      <c r="AK1836" s="14">
        <f t="shared" si="1950"/>
        <v>113</v>
      </c>
      <c r="AL1836" s="14">
        <f t="shared" si="1951"/>
        <v>113</v>
      </c>
      <c r="AM1836" s="14" t="str">
        <f t="shared" si="1952"/>
        <v>Mantive o foco em resgate de efz com KAL, enfatizando rápida reconstituição imunológica e comodidade posologica.</v>
      </c>
      <c r="AN1836" s="14" t="str">
        <f t="shared" si="1953"/>
        <v/>
      </c>
      <c r="AO1836" s="14" t="str">
        <f t="shared" si="1954"/>
        <v/>
      </c>
      <c r="AP1836" s="14" t="str">
        <f t="shared" si="1955"/>
        <v/>
      </c>
      <c r="AQ1836" s="14" t="str">
        <f t="shared" si="1956"/>
        <v/>
      </c>
      <c r="AR1836" s="14" t="str">
        <f t="shared" si="1957"/>
        <v/>
      </c>
    </row>
    <row r="1837" spans="1:44" x14ac:dyDescent="0.25">
      <c r="A1837">
        <v>1</v>
      </c>
      <c r="B1837" t="s">
        <v>28</v>
      </c>
      <c r="C1837">
        <v>392101</v>
      </c>
      <c r="D1837" s="40">
        <v>41367.399305555598</v>
      </c>
      <c r="E1837" s="40">
        <v>41368.488194444399</v>
      </c>
      <c r="F1837" s="40">
        <v>41369.025000000001</v>
      </c>
      <c r="G1837" t="s">
        <v>29</v>
      </c>
      <c r="H1837">
        <v>60000012545107</v>
      </c>
      <c r="I1837" t="s">
        <v>1042</v>
      </c>
      <c r="J1837" t="s">
        <v>1043</v>
      </c>
      <c r="K1837" t="s">
        <v>32</v>
      </c>
      <c r="L1837">
        <v>4</v>
      </c>
      <c r="M1837" t="s">
        <v>33</v>
      </c>
      <c r="N1837">
        <v>60000015461254</v>
      </c>
      <c r="O1837">
        <v>60000016462723</v>
      </c>
      <c r="P1837">
        <v>140133000000278</v>
      </c>
      <c r="R1837" t="s">
        <v>34</v>
      </c>
      <c r="S1837" t="s">
        <v>35</v>
      </c>
      <c r="T1837" t="s">
        <v>36</v>
      </c>
      <c r="W1837" t="s">
        <v>37</v>
      </c>
      <c r="AC1837" t="s">
        <v>1044</v>
      </c>
      <c r="AD1837" t="s">
        <v>1448</v>
      </c>
      <c r="AE1837" s="14" t="str">
        <f t="shared" si="1944"/>
        <v>#obj medica disse que em preconizado Atv em HSH. Devido ao efeito adverso principal de KAL, principalmente no inicio de tratamento. Questionei a medica sobre qual era a principal dificuldade do paciente...diarréia ou estigma...enfatizando que a diarréia e perfeitamente manejável...já alguns estigmas tem-se que trocar a droga...procedimento condenado,por todos os consensos mundiais. Dra disse que ambos ARVs tinham seus pros e contras e solicitei que avaliasse mais pacientes com KAL para observa-los e tentar, em caso de EGI, a dose única noturna.*</v>
      </c>
      <c r="AF1837" s="14" t="str">
        <f t="shared" si="1945"/>
        <v>#obj medica disse que em preconizado Atv em HSH. Devido ao efeito adverso principal de KAL, principalmente no inicio de tratamento. Questionei a medica sobre qual era a principal dificuldade do paciente...diarréia ou estigma...enfatizando que a diarréia e perfeitamente manejável...já alguns estigmas tem-se que trocar a droga...procedimento condenado,por todos os consensos mundiais. Dra disse que ambos ARVs tinham seus pros e contras e solicitei que avaliasse mais pacientes com KAL para observa-los e tentar, em caso de EGI, a dose única noturna.*</v>
      </c>
      <c r="AG1837" s="14">
        <f t="shared" si="1946"/>
        <v>1</v>
      </c>
      <c r="AH1837" s="14">
        <f t="shared" si="1947"/>
        <v>552</v>
      </c>
      <c r="AI1837" s="14">
        <f t="shared" si="1948"/>
        <v>552</v>
      </c>
      <c r="AJ1837" s="14">
        <f t="shared" si="1949"/>
        <v>552</v>
      </c>
      <c r="AK1837" s="14">
        <f t="shared" si="1950"/>
        <v>552</v>
      </c>
      <c r="AL1837" s="14">
        <f t="shared" si="1951"/>
        <v>552</v>
      </c>
      <c r="AM1837" s="14" t="str">
        <f t="shared" si="1952"/>
        <v>#obj medica disse que em preconizado Atv em HSH. Devido ao efeito adverso principal de KAL, principalmente no inicio de tratamento. Questionei a medica sobre qual era a principal dificuldade do paciente...diarréia ou estigma...enfatizando que a diarréia e perfeitamente manejável...já alguns estigmas tem-se que trocar a droga...procedimento condenado,por todos os consensos mundiais. Dra disse que ambos ARVs tinham seus pros e contras e solicitei que avaliasse mais pacientes com KAL para observa-los e tentar, em caso de EGI, a dose única noturna.*</v>
      </c>
      <c r="AN1837" s="14" t="str">
        <f t="shared" si="1953"/>
        <v/>
      </c>
      <c r="AO1837" s="14" t="str">
        <f t="shared" si="1954"/>
        <v/>
      </c>
      <c r="AP1837" s="14" t="str">
        <f t="shared" si="1955"/>
        <v/>
      </c>
      <c r="AQ1837" s="14" t="str">
        <f t="shared" si="1956"/>
        <v/>
      </c>
      <c r="AR1837" s="14" t="str">
        <f t="shared" si="1957"/>
        <v/>
      </c>
    </row>
    <row r="1838" spans="1:44" x14ac:dyDescent="0.25">
      <c r="A1838">
        <v>1</v>
      </c>
      <c r="B1838" t="s">
        <v>28</v>
      </c>
      <c r="C1838">
        <v>392101</v>
      </c>
      <c r="D1838" s="40">
        <v>41367.34375</v>
      </c>
      <c r="E1838" s="40">
        <v>41368.469444444403</v>
      </c>
      <c r="F1838" s="40">
        <v>41368.4284722222</v>
      </c>
      <c r="G1838" t="s">
        <v>29</v>
      </c>
      <c r="H1838">
        <v>60000012430739</v>
      </c>
      <c r="I1838" t="s">
        <v>1045</v>
      </c>
      <c r="J1838" t="s">
        <v>1046</v>
      </c>
      <c r="K1838" t="s">
        <v>32</v>
      </c>
      <c r="L1838">
        <v>3</v>
      </c>
      <c r="M1838" t="s">
        <v>33</v>
      </c>
      <c r="N1838">
        <v>60000015461254</v>
      </c>
      <c r="O1838">
        <v>60000016462723</v>
      </c>
      <c r="P1838">
        <v>140133000000236</v>
      </c>
      <c r="R1838" t="s">
        <v>34</v>
      </c>
      <c r="S1838" t="s">
        <v>35</v>
      </c>
      <c r="T1838" t="s">
        <v>36</v>
      </c>
      <c r="W1838" t="s">
        <v>37</v>
      </c>
      <c r="AC1838" t="s">
        <v>1047</v>
      </c>
      <c r="AD1838" t="s">
        <v>1448</v>
      </c>
      <c r="AE1838" s="14" t="str">
        <f t="shared" si="1944"/>
        <v>Foquei visita em kal, como predominante nos consensos mundiais. Mantive foco em kaletra e seus benefícios.</v>
      </c>
      <c r="AF1838" s="14" t="str">
        <f t="shared" si="1945"/>
        <v>Foquei visita em kal, como predominante nos consensos mundiais. Mantive foco em kaletra e seus benefícios.</v>
      </c>
      <c r="AG1838" s="14">
        <f t="shared" si="1946"/>
        <v>1</v>
      </c>
      <c r="AH1838" s="14">
        <f t="shared" si="1947"/>
        <v>107</v>
      </c>
      <c r="AI1838" s="14">
        <f t="shared" si="1948"/>
        <v>107</v>
      </c>
      <c r="AJ1838" s="14">
        <f t="shared" si="1949"/>
        <v>107</v>
      </c>
      <c r="AK1838" s="14">
        <f t="shared" si="1950"/>
        <v>107</v>
      </c>
      <c r="AL1838" s="14">
        <f t="shared" si="1951"/>
        <v>107</v>
      </c>
      <c r="AM1838" s="14" t="str">
        <f t="shared" si="1952"/>
        <v>Foquei visita em kal, como predominante nos consensos mundiais. Mantive foco em kaletra e seus benefícios.</v>
      </c>
      <c r="AN1838" s="14" t="str">
        <f t="shared" si="1953"/>
        <v/>
      </c>
      <c r="AO1838" s="14" t="str">
        <f t="shared" si="1954"/>
        <v/>
      </c>
      <c r="AP1838" s="14" t="str">
        <f t="shared" si="1955"/>
        <v/>
      </c>
      <c r="AQ1838" s="14" t="str">
        <f t="shared" si="1956"/>
        <v/>
      </c>
      <c r="AR1838" s="14" t="str">
        <f t="shared" si="1957"/>
        <v/>
      </c>
    </row>
    <row r="1839" spans="1:44" x14ac:dyDescent="0.25">
      <c r="A1839">
        <v>1</v>
      </c>
      <c r="B1839" t="s">
        <v>28</v>
      </c>
      <c r="C1839">
        <v>392101</v>
      </c>
      <c r="D1839" s="40">
        <v>41366.686111111099</v>
      </c>
      <c r="E1839" s="40">
        <v>41366.688888888901</v>
      </c>
      <c r="F1839" s="40">
        <v>41366.818055555603</v>
      </c>
      <c r="G1839" t="s">
        <v>29</v>
      </c>
      <c r="H1839">
        <v>60000012271383</v>
      </c>
      <c r="I1839" t="s">
        <v>1048</v>
      </c>
      <c r="J1839" t="s">
        <v>1049</v>
      </c>
      <c r="K1839" t="s">
        <v>41</v>
      </c>
      <c r="L1839">
        <v>3</v>
      </c>
      <c r="M1839" t="s">
        <v>33</v>
      </c>
      <c r="N1839">
        <v>60000015461254</v>
      </c>
      <c r="O1839">
        <v>60000016462723</v>
      </c>
      <c r="P1839">
        <v>140133000000160</v>
      </c>
      <c r="R1839" t="s">
        <v>34</v>
      </c>
      <c r="S1839" t="s">
        <v>35</v>
      </c>
      <c r="T1839" t="s">
        <v>36</v>
      </c>
      <c r="W1839" t="s">
        <v>37</v>
      </c>
      <c r="AC1839" t="s">
        <v>1050</v>
      </c>
      <c r="AD1839" t="s">
        <v>1448</v>
      </c>
      <c r="AE1839" s="14" t="str">
        <f t="shared" si="1944"/>
        <v>Continuei destacando segurança de KAL como benéfico para o medico em sua prescrição. Relatou prescrever KAL em pacientes resgatados com efz. Foquei em segurança e contorno de EAs.</v>
      </c>
      <c r="AF1839" s="14" t="str">
        <f t="shared" si="1945"/>
        <v>Continuei destacando segurança de KAL como benéfico para o medico em sua prescrição. Relatou prescrever KAL em pacientes resgatados com efz. Foquei em segurança e contorno de EAs.</v>
      </c>
      <c r="AG1839" s="14">
        <f t="shared" si="1946"/>
        <v>1</v>
      </c>
      <c r="AH1839" s="14">
        <f t="shared" si="1947"/>
        <v>180</v>
      </c>
      <c r="AI1839" s="14">
        <f t="shared" si="1948"/>
        <v>180</v>
      </c>
      <c r="AJ1839" s="14">
        <f t="shared" si="1949"/>
        <v>180</v>
      </c>
      <c r="AK1839" s="14">
        <f t="shared" si="1950"/>
        <v>180</v>
      </c>
      <c r="AL1839" s="14">
        <f t="shared" si="1951"/>
        <v>180</v>
      </c>
      <c r="AM1839" s="14" t="str">
        <f t="shared" si="1952"/>
        <v>Continuei destacando segurança de KAL como benéfico para o medico em sua prescrição. Relatou prescrever KAL em pacientes resgatados com efz. Foquei em segurança e contorno de EAs.</v>
      </c>
      <c r="AN1839" s="14" t="str">
        <f t="shared" si="1953"/>
        <v/>
      </c>
      <c r="AO1839" s="14" t="str">
        <f t="shared" si="1954"/>
        <v/>
      </c>
      <c r="AP1839" s="14" t="str">
        <f t="shared" si="1955"/>
        <v/>
      </c>
      <c r="AQ1839" s="14" t="str">
        <f t="shared" si="1956"/>
        <v/>
      </c>
      <c r="AR1839" s="14" t="str">
        <f t="shared" si="1957"/>
        <v/>
      </c>
    </row>
    <row r="1840" spans="1:44" x14ac:dyDescent="0.25">
      <c r="A1840">
        <v>1</v>
      </c>
      <c r="B1840" t="s">
        <v>28</v>
      </c>
      <c r="C1840">
        <v>392101</v>
      </c>
      <c r="D1840" s="40">
        <v>41366.598611111098</v>
      </c>
      <c r="E1840" s="40">
        <v>41366.602083333302</v>
      </c>
      <c r="F1840" s="40">
        <v>41366.563888888901</v>
      </c>
      <c r="G1840" t="s">
        <v>29</v>
      </c>
      <c r="H1840">
        <v>60000012334855</v>
      </c>
      <c r="I1840" t="s">
        <v>1021</v>
      </c>
      <c r="J1840" t="s">
        <v>1022</v>
      </c>
      <c r="K1840" t="s">
        <v>32</v>
      </c>
      <c r="L1840">
        <v>3</v>
      </c>
      <c r="M1840" t="s">
        <v>33</v>
      </c>
      <c r="N1840">
        <v>60000015461254</v>
      </c>
      <c r="O1840">
        <v>60000016462723</v>
      </c>
      <c r="P1840">
        <v>140133000000133</v>
      </c>
      <c r="R1840" t="s">
        <v>34</v>
      </c>
      <c r="S1840" t="s">
        <v>35</v>
      </c>
      <c r="T1840" t="s">
        <v>36</v>
      </c>
      <c r="W1840" t="s">
        <v>37</v>
      </c>
      <c r="AC1840" t="s">
        <v>1051</v>
      </c>
      <c r="AD1840" t="s">
        <v>1448</v>
      </c>
      <c r="AE1840" s="14" t="str">
        <f t="shared" si="1944"/>
        <v>Foco da visita na segurança de KAL no intenso desde 2007. Mantive foco em pacientes resgatados de efz.</v>
      </c>
      <c r="AF1840" s="14" t="str">
        <f t="shared" si="1945"/>
        <v>Foco da visita na segurança de KAL no intenso desde 2007. Mantive foco em pacientes resgatados de efz.</v>
      </c>
      <c r="AG1840" s="14">
        <f t="shared" si="1946"/>
        <v>1</v>
      </c>
      <c r="AH1840" s="14">
        <f t="shared" si="1947"/>
        <v>103</v>
      </c>
      <c r="AI1840" s="14">
        <f t="shared" si="1948"/>
        <v>103</v>
      </c>
      <c r="AJ1840" s="14">
        <f t="shared" si="1949"/>
        <v>103</v>
      </c>
      <c r="AK1840" s="14">
        <f t="shared" si="1950"/>
        <v>103</v>
      </c>
      <c r="AL1840" s="14">
        <f t="shared" si="1951"/>
        <v>103</v>
      </c>
      <c r="AM1840" s="14" t="str">
        <f t="shared" si="1952"/>
        <v>Foco da visita na segurança de KAL no intenso desde 2007. Mantive foco em pacientes resgatados de efz.</v>
      </c>
      <c r="AN1840" s="14" t="str">
        <f t="shared" si="1953"/>
        <v/>
      </c>
      <c r="AO1840" s="14" t="str">
        <f t="shared" si="1954"/>
        <v/>
      </c>
      <c r="AP1840" s="14" t="str">
        <f t="shared" si="1955"/>
        <v/>
      </c>
      <c r="AQ1840" s="14" t="str">
        <f t="shared" si="1956"/>
        <v/>
      </c>
      <c r="AR1840" s="14" t="str">
        <f t="shared" si="1957"/>
        <v/>
      </c>
    </row>
    <row r="1841" spans="1:44" x14ac:dyDescent="0.25">
      <c r="A1841">
        <v>1</v>
      </c>
      <c r="B1841" t="s">
        <v>28</v>
      </c>
      <c r="C1841">
        <v>392101</v>
      </c>
      <c r="D1841" s="40">
        <v>41366.595138888901</v>
      </c>
      <c r="E1841" s="40">
        <v>41366.597916666702</v>
      </c>
      <c r="F1841" s="40">
        <v>41366.563888888901</v>
      </c>
      <c r="G1841" t="s">
        <v>29</v>
      </c>
      <c r="H1841">
        <v>60000012302995</v>
      </c>
      <c r="I1841" t="s">
        <v>1009</v>
      </c>
      <c r="J1841" t="s">
        <v>1010</v>
      </c>
      <c r="K1841" t="s">
        <v>41</v>
      </c>
      <c r="L1841">
        <v>3</v>
      </c>
      <c r="M1841" t="s">
        <v>33</v>
      </c>
      <c r="N1841">
        <v>60000015461254</v>
      </c>
      <c r="O1841">
        <v>60000016462723</v>
      </c>
      <c r="P1841">
        <v>140133000000126</v>
      </c>
      <c r="R1841" t="s">
        <v>34</v>
      </c>
      <c r="S1841" t="s">
        <v>35</v>
      </c>
      <c r="T1841" t="s">
        <v>36</v>
      </c>
      <c r="W1841" t="s">
        <v>37</v>
      </c>
      <c r="AC1841" t="s">
        <v>1052</v>
      </c>
      <c r="AD1841" t="s">
        <v>1448</v>
      </c>
      <c r="AE1841" s="14" t="str">
        <f t="shared" si="1944"/>
        <v>@mkt medica solicitou quaisquer estudos sobre gestantes.*#sol estudos com experiências clinicas de ARVs em gestantes.Mantive o foco da visita na segurança de KAL na idade fértil.</v>
      </c>
      <c r="AF1841" s="14" t="str">
        <f t="shared" si="1945"/>
        <v>@mkt medica solicitou quaisquer estudos sobre gestantes.*#sol estudos com experiências clinicas de ARVs em gestantes.Mantive o foco da visita na segurança de KAL na idade fértil.</v>
      </c>
      <c r="AG1841" s="14">
        <f t="shared" si="1946"/>
        <v>58</v>
      </c>
      <c r="AH1841" s="14">
        <f t="shared" si="1947"/>
        <v>179</v>
      </c>
      <c r="AI1841" s="14">
        <f t="shared" si="1948"/>
        <v>179</v>
      </c>
      <c r="AJ1841" s="14">
        <f t="shared" si="1949"/>
        <v>179</v>
      </c>
      <c r="AK1841" s="14">
        <f t="shared" si="1950"/>
        <v>179</v>
      </c>
      <c r="AL1841" s="14">
        <f t="shared" si="1951"/>
        <v>179</v>
      </c>
      <c r="AM1841" s="14" t="str">
        <f t="shared" si="1952"/>
        <v>#sol estudos com experiências clinicas de ARVs em gestantes.Mantive o foco da visita na segurança de KAL na idade fértil.</v>
      </c>
      <c r="AN1841" s="14" t="str">
        <f t="shared" si="1953"/>
        <v/>
      </c>
      <c r="AO1841" s="14" t="str">
        <f t="shared" si="1954"/>
        <v/>
      </c>
      <c r="AP1841" s="14" t="str">
        <f t="shared" si="1955"/>
        <v/>
      </c>
      <c r="AQ1841" s="14" t="str">
        <f t="shared" si="1956"/>
        <v/>
      </c>
      <c r="AR1841" s="14" t="str">
        <f t="shared" si="1957"/>
        <v/>
      </c>
    </row>
    <row r="1842" spans="1:44" x14ac:dyDescent="0.25">
      <c r="A1842">
        <v>1</v>
      </c>
      <c r="B1842" t="s">
        <v>28</v>
      </c>
      <c r="C1842">
        <v>392101</v>
      </c>
      <c r="D1842" s="40">
        <v>41366.559027777803</v>
      </c>
      <c r="E1842" s="40">
        <v>41366.604166666701</v>
      </c>
      <c r="F1842" s="40">
        <v>41366.563888888901</v>
      </c>
      <c r="G1842" t="s">
        <v>29</v>
      </c>
      <c r="H1842">
        <v>60000012373223</v>
      </c>
      <c r="I1842" t="s">
        <v>1053</v>
      </c>
      <c r="J1842" t="s">
        <v>1054</v>
      </c>
      <c r="K1842" t="s">
        <v>32</v>
      </c>
      <c r="L1842">
        <v>4</v>
      </c>
      <c r="M1842" t="s">
        <v>33</v>
      </c>
      <c r="N1842">
        <v>60000015461254</v>
      </c>
      <c r="O1842">
        <v>60000016462723</v>
      </c>
      <c r="P1842">
        <v>140133000000140</v>
      </c>
      <c r="R1842" t="s">
        <v>34</v>
      </c>
      <c r="S1842" t="s">
        <v>35</v>
      </c>
      <c r="T1842" t="s">
        <v>36</v>
      </c>
      <c r="W1842" t="s">
        <v>37</v>
      </c>
      <c r="AC1842" t="s">
        <v>1055</v>
      </c>
      <c r="AD1842" t="s">
        <v>1448</v>
      </c>
      <c r="AE1842" s="14" t="str">
        <f t="shared" si="1944"/>
        <v>Medica afirmou estar prescrevendo maleta dose única em naives. Destaquei bastante os benefícios da dun em resgate, com prioridade na adesão.</v>
      </c>
      <c r="AF1842" s="14" t="str">
        <f t="shared" si="1945"/>
        <v>Medica afirmou estar prescrevendo maleta dose única em naives. Destaquei bastante os benefícios da dun em resgate, com prioridade na adesão.</v>
      </c>
      <c r="AG1842" s="14">
        <f t="shared" si="1946"/>
        <v>1</v>
      </c>
      <c r="AH1842" s="14">
        <f t="shared" si="1947"/>
        <v>141</v>
      </c>
      <c r="AI1842" s="14">
        <f t="shared" si="1948"/>
        <v>141</v>
      </c>
      <c r="AJ1842" s="14">
        <f t="shared" si="1949"/>
        <v>141</v>
      </c>
      <c r="AK1842" s="14">
        <f t="shared" si="1950"/>
        <v>141</v>
      </c>
      <c r="AL1842" s="14">
        <f t="shared" si="1951"/>
        <v>141</v>
      </c>
      <c r="AM1842" s="14" t="str">
        <f t="shared" si="1952"/>
        <v>Medica afirmou estar prescrevendo maleta dose única em naives. Destaquei bastante os benefícios da dun em resgate, com prioridade na adesão.</v>
      </c>
      <c r="AN1842" s="14" t="str">
        <f t="shared" si="1953"/>
        <v/>
      </c>
      <c r="AO1842" s="14" t="str">
        <f t="shared" si="1954"/>
        <v/>
      </c>
      <c r="AP1842" s="14" t="str">
        <f t="shared" si="1955"/>
        <v/>
      </c>
      <c r="AQ1842" s="14" t="str">
        <f t="shared" si="1956"/>
        <v/>
      </c>
      <c r="AR1842" s="14" t="str">
        <f t="shared" si="1957"/>
        <v/>
      </c>
    </row>
    <row r="1843" spans="1:44" x14ac:dyDescent="0.25">
      <c r="A1843">
        <v>1</v>
      </c>
      <c r="B1843" t="s">
        <v>28</v>
      </c>
      <c r="C1843">
        <v>392101</v>
      </c>
      <c r="D1843" s="40">
        <v>41366.520833333299</v>
      </c>
      <c r="E1843" s="40">
        <v>41366.682638888902</v>
      </c>
      <c r="F1843" s="40">
        <v>41366.818055555603</v>
      </c>
      <c r="G1843" t="s">
        <v>29</v>
      </c>
      <c r="H1843">
        <v>60000012248879</v>
      </c>
      <c r="I1843" t="s">
        <v>1056</v>
      </c>
      <c r="J1843" t="s">
        <v>1057</v>
      </c>
      <c r="K1843" t="s">
        <v>41</v>
      </c>
      <c r="L1843">
        <v>3</v>
      </c>
      <c r="M1843" t="s">
        <v>33</v>
      </c>
      <c r="N1843">
        <v>60000015461254</v>
      </c>
      <c r="O1843">
        <v>60000016462723</v>
      </c>
      <c r="P1843">
        <v>140133000000147</v>
      </c>
      <c r="R1843" t="s">
        <v>34</v>
      </c>
      <c r="S1843" t="s">
        <v>35</v>
      </c>
      <c r="T1843" t="s">
        <v>36</v>
      </c>
      <c r="W1843" t="s">
        <v>37</v>
      </c>
      <c r="AC1843" t="s">
        <v>1058</v>
      </c>
      <c r="AD1843" t="s">
        <v>1448</v>
      </c>
      <c r="AE1843" s="14" t="str">
        <f t="shared" si="1944"/>
        <v>Medica bastante satisfeita por a abbott ter lhe concedidos oportunidade de ir ao congresso brasileiro para a sua atualização através de inscrição. Nesta visita destaquei kaletra em pacientes novos e deprimentes com efz, e, resgate.Comodidade posologia também foi bastante recomendada.</v>
      </c>
      <c r="AF1843" s="14" t="str">
        <f t="shared" si="1945"/>
        <v>Medica bastante satisfeita por a abbott ter lhe concedidos oportunidade de ir ao congresso brasileiro para a sua atualização através de inscrição. Nesta visita destaquei kaletra em pacientes novos e deprimentes com efz, e, resgate.Comodidade posologia também foi bastante recomendada.</v>
      </c>
      <c r="AG1843" s="14">
        <f t="shared" si="1946"/>
        <v>1</v>
      </c>
      <c r="AH1843" s="14">
        <f t="shared" si="1947"/>
        <v>285</v>
      </c>
      <c r="AI1843" s="14">
        <f t="shared" si="1948"/>
        <v>285</v>
      </c>
      <c r="AJ1843" s="14">
        <f t="shared" si="1949"/>
        <v>285</v>
      </c>
      <c r="AK1843" s="14">
        <f t="shared" si="1950"/>
        <v>285</v>
      </c>
      <c r="AL1843" s="14">
        <f t="shared" si="1951"/>
        <v>285</v>
      </c>
      <c r="AM1843" s="14" t="str">
        <f t="shared" si="1952"/>
        <v>Medica bastante satisfeita por a abbott ter lhe concedidos oportunidade de ir ao congresso brasileiro para a sua atualização através de inscrição. Nesta visita destaquei kaletra em pacientes novos e deprimentes com efz, e, resgate.Comodidade posologia também foi bastante recomendada.</v>
      </c>
      <c r="AN1843" s="14" t="str">
        <f t="shared" si="1953"/>
        <v/>
      </c>
      <c r="AO1843" s="14" t="str">
        <f t="shared" si="1954"/>
        <v/>
      </c>
      <c r="AP1843" s="14" t="str">
        <f t="shared" si="1955"/>
        <v/>
      </c>
      <c r="AQ1843" s="14" t="str">
        <f t="shared" si="1956"/>
        <v/>
      </c>
      <c r="AR1843" s="14" t="str">
        <f t="shared" si="1957"/>
        <v/>
      </c>
    </row>
    <row r="1844" spans="1:44" x14ac:dyDescent="0.25">
      <c r="A1844">
        <v>1</v>
      </c>
      <c r="B1844" t="s">
        <v>28</v>
      </c>
      <c r="C1844">
        <v>392101</v>
      </c>
      <c r="D1844" s="40">
        <v>41366.4868055556</v>
      </c>
      <c r="E1844" s="40">
        <v>41366.489583333299</v>
      </c>
      <c r="F1844" s="40">
        <v>41366.542361111096</v>
      </c>
      <c r="G1844" t="s">
        <v>29</v>
      </c>
      <c r="H1844">
        <v>60000012486519</v>
      </c>
      <c r="I1844" t="s">
        <v>1059</v>
      </c>
      <c r="J1844" t="s">
        <v>1060</v>
      </c>
      <c r="K1844" t="s">
        <v>32</v>
      </c>
      <c r="L1844">
        <v>4</v>
      </c>
      <c r="M1844" t="s">
        <v>33</v>
      </c>
      <c r="N1844">
        <v>60000015461254</v>
      </c>
      <c r="O1844">
        <v>60000016462723</v>
      </c>
      <c r="P1844">
        <v>140133000000112</v>
      </c>
      <c r="R1844" t="s">
        <v>34</v>
      </c>
      <c r="S1844" t="s">
        <v>35</v>
      </c>
      <c r="T1844" t="s">
        <v>36</v>
      </c>
      <c r="W1844" t="s">
        <v>37</v>
      </c>
      <c r="AC1844" t="s">
        <v>1061</v>
      </c>
      <c r="AD1844" t="s">
        <v>1448</v>
      </c>
      <c r="AE1844" s="14" t="str">
        <f t="shared" si="1944"/>
        <v>Medico bastante receptivo....mantive foco email vs efz, quanto ao fato de se iniciar o tratamento com um incremento mais potente de cd4 e proteção maior ao SIC</v>
      </c>
      <c r="AF1844" s="14" t="str">
        <f t="shared" si="1945"/>
        <v>Medico bastante receptivo....mantive foco email vs efz, quanto ao fato de se iniciar o tratamento com um incremento mais potente de cd4 e proteção maior ao SIC</v>
      </c>
      <c r="AG1844" s="14">
        <f t="shared" si="1946"/>
        <v>1</v>
      </c>
      <c r="AH1844" s="14">
        <f t="shared" si="1947"/>
        <v>160</v>
      </c>
      <c r="AI1844" s="14">
        <f t="shared" si="1948"/>
        <v>160</v>
      </c>
      <c r="AJ1844" s="14">
        <f t="shared" si="1949"/>
        <v>160</v>
      </c>
      <c r="AK1844" s="14">
        <f t="shared" si="1950"/>
        <v>160</v>
      </c>
      <c r="AL1844" s="14">
        <f t="shared" si="1951"/>
        <v>160</v>
      </c>
      <c r="AM1844" s="14" t="str">
        <f t="shared" si="1952"/>
        <v>Medico bastante receptivo....mantive foco email vs efz, quanto ao fato de se iniciar o tratamento com um incremento mais potente de cd4 e proteção maior ao SIC</v>
      </c>
      <c r="AN1844" s="14" t="str">
        <f t="shared" si="1953"/>
        <v/>
      </c>
      <c r="AO1844" s="14" t="str">
        <f t="shared" si="1954"/>
        <v/>
      </c>
      <c r="AP1844" s="14" t="str">
        <f t="shared" si="1955"/>
        <v/>
      </c>
      <c r="AQ1844" s="14" t="str">
        <f t="shared" si="1956"/>
        <v/>
      </c>
      <c r="AR1844" s="14" t="str">
        <f t="shared" si="1957"/>
        <v/>
      </c>
    </row>
    <row r="1845" spans="1:44" x14ac:dyDescent="0.25">
      <c r="A1845">
        <v>1</v>
      </c>
      <c r="B1845" t="s">
        <v>28</v>
      </c>
      <c r="C1845">
        <v>392101</v>
      </c>
      <c r="D1845" s="40">
        <v>41366.478472222203</v>
      </c>
      <c r="E1845" s="40">
        <v>41366.4819444444</v>
      </c>
      <c r="F1845" s="40">
        <v>41366.447916666701</v>
      </c>
      <c r="G1845" t="s">
        <v>29</v>
      </c>
      <c r="H1845">
        <v>60000012377219</v>
      </c>
      <c r="I1845" t="s">
        <v>1062</v>
      </c>
      <c r="J1845" t="s">
        <v>1063</v>
      </c>
      <c r="K1845" t="s">
        <v>32</v>
      </c>
      <c r="L1845">
        <v>4</v>
      </c>
      <c r="M1845" t="s">
        <v>33</v>
      </c>
      <c r="N1845">
        <v>60000015461254</v>
      </c>
      <c r="O1845">
        <v>60000016462723</v>
      </c>
      <c r="P1845">
        <v>140133000000097</v>
      </c>
      <c r="R1845" t="s">
        <v>34</v>
      </c>
      <c r="S1845" t="s">
        <v>35</v>
      </c>
      <c r="T1845" t="s">
        <v>36</v>
      </c>
      <c r="W1845" t="s">
        <v>37</v>
      </c>
      <c r="AC1845" t="s">
        <v>1064</v>
      </c>
      <c r="AD1845" t="s">
        <v>1448</v>
      </c>
      <c r="AE1845" s="14" t="str">
        <f t="shared" si="1944"/>
        <v>#obj Continuei salientando dose única noturna qnt a objeção da medica que kaletra inicialmente acarreta em diarréia na maioria dos pacientes, principalmente os HSH. Contornei salientando que esse é um efeito altamente contornáveis...diferente de outros efeitos como icterícia e bilirubinemia que, além de estigmatizarem e deprimirem principalmente mulheres e HSH, somente são amenizados com a troca da droga.*</v>
      </c>
      <c r="AF1845" s="14" t="str">
        <f t="shared" si="1945"/>
        <v>#obj Continuei salientando dose única noturna qnt a objeção da medica que kaletra inicialmente acarreta em diarréia na maioria dos pacientes, principalmente os HSH. Contornei salientando que esse é um efeito altamente contornáveis...diferente de outros efeitos como icterícia e bilirubinemia que, além de estigmatizarem e deprimirem principalmente mulheres e HSH, somente são amenizados com a troca da droga.*</v>
      </c>
      <c r="AG1845" s="14">
        <f t="shared" si="1946"/>
        <v>1</v>
      </c>
      <c r="AH1845" s="14">
        <f t="shared" si="1947"/>
        <v>410</v>
      </c>
      <c r="AI1845" s="14">
        <f t="shared" si="1948"/>
        <v>410</v>
      </c>
      <c r="AJ1845" s="14">
        <f t="shared" si="1949"/>
        <v>410</v>
      </c>
      <c r="AK1845" s="14">
        <f t="shared" si="1950"/>
        <v>410</v>
      </c>
      <c r="AL1845" s="14">
        <f t="shared" si="1951"/>
        <v>410</v>
      </c>
      <c r="AM1845" s="14" t="str">
        <f t="shared" si="1952"/>
        <v>#obj Continuei salientando dose única noturna qnt a objeção da medica que kaletra inicialmente acarreta em diarréia na maioria dos pacientes, principalmente os HSH. Contornei salientando que esse é um efeito altamente contornáveis...diferente de outros efeitos como icterícia e bilirubinemia que, além de estigmatizarem e deprimirem principalmente mulheres e HSH, somente são amenizados com a troca da droga.*</v>
      </c>
      <c r="AN1845" s="14" t="str">
        <f t="shared" si="1953"/>
        <v/>
      </c>
      <c r="AO1845" s="14" t="str">
        <f t="shared" si="1954"/>
        <v/>
      </c>
      <c r="AP1845" s="14" t="str">
        <f t="shared" si="1955"/>
        <v/>
      </c>
      <c r="AQ1845" s="14" t="str">
        <f t="shared" si="1956"/>
        <v/>
      </c>
      <c r="AR1845" s="14" t="str">
        <f t="shared" si="1957"/>
        <v/>
      </c>
    </row>
    <row r="1846" spans="1:44" x14ac:dyDescent="0.25">
      <c r="A1846">
        <v>1</v>
      </c>
      <c r="B1846" t="s">
        <v>28</v>
      </c>
      <c r="C1846">
        <v>392101</v>
      </c>
      <c r="D1846" s="40">
        <v>41366.40625</v>
      </c>
      <c r="E1846" s="40">
        <v>41366.494444444397</v>
      </c>
      <c r="F1846" s="40">
        <v>41366.542361111096</v>
      </c>
      <c r="G1846" t="s">
        <v>29</v>
      </c>
      <c r="H1846">
        <v>60000012324035</v>
      </c>
      <c r="I1846" t="s">
        <v>1015</v>
      </c>
      <c r="J1846" t="s">
        <v>1016</v>
      </c>
      <c r="K1846" t="s">
        <v>41</v>
      </c>
      <c r="L1846">
        <v>3</v>
      </c>
      <c r="M1846" t="s">
        <v>33</v>
      </c>
      <c r="N1846">
        <v>60000015461254</v>
      </c>
      <c r="O1846">
        <v>60000016462723</v>
      </c>
      <c r="P1846">
        <v>140133000000119</v>
      </c>
      <c r="R1846" t="s">
        <v>34</v>
      </c>
      <c r="S1846" t="s">
        <v>35</v>
      </c>
      <c r="T1846" t="s">
        <v>36</v>
      </c>
      <c r="W1846" t="s">
        <v>37</v>
      </c>
      <c r="AC1846" t="s">
        <v>1065</v>
      </c>
      <c r="AD1846" t="s">
        <v>1448</v>
      </c>
      <c r="AE1846" s="14" t="str">
        <f t="shared" si="1944"/>
        <v>#sol dra elogiou bastante o evento athus qnt ao seu aprendizado e atualização como medica em beneficio dos seus pacientes. Adorou a oportunidade e elogiou muito o meu trabalho e o apoio cientifico que a abbott da a classe medica. Sua solicitação foi participar do próximo athus.@mkt medica solicitou participação do athus Sul/sudeste</v>
      </c>
      <c r="AF1846" s="14" t="str">
        <f t="shared" si="1945"/>
        <v>#sol dra elogiou bastante o evento athus qnt ao seu aprendizado e atualização como medica em beneficio dos seus pacientes. Adorou a oportunidade e elogiou muito o meu trabalho e o apoio cientifico que a abbott da a classe medica. Sua solicitação foi participar do próximo athus.@mkt medica solicitou participação do athus Sul/sudeste</v>
      </c>
      <c r="AG1846" s="14">
        <f t="shared" si="1946"/>
        <v>1</v>
      </c>
      <c r="AH1846" s="14">
        <f t="shared" si="1947"/>
        <v>334</v>
      </c>
      <c r="AI1846" s="14">
        <f t="shared" si="1948"/>
        <v>334</v>
      </c>
      <c r="AJ1846" s="14">
        <f t="shared" si="1949"/>
        <v>334</v>
      </c>
      <c r="AK1846" s="14">
        <f t="shared" si="1950"/>
        <v>334</v>
      </c>
      <c r="AL1846" s="14">
        <f t="shared" si="1951"/>
        <v>334</v>
      </c>
      <c r="AM1846" s="14" t="str">
        <f t="shared" si="1952"/>
        <v>#sol dra elogiou bastante o evento athus qnt ao seu aprendizado e atualização como medica em beneficio dos seus pacientes. Adorou a oportunidade e elogiou muito o meu trabalho e o apoio cientifico que a abbott da a classe medica. Sua solicitação foi participar do próximo athus.@mkt medica solicitou participação do athus Sul/sudeste</v>
      </c>
      <c r="AN1846" s="14" t="str">
        <f t="shared" si="1953"/>
        <v/>
      </c>
      <c r="AO1846" s="14" t="str">
        <f t="shared" si="1954"/>
        <v/>
      </c>
      <c r="AP1846" s="14" t="str">
        <f t="shared" si="1955"/>
        <v/>
      </c>
      <c r="AQ1846" s="14" t="str">
        <f t="shared" si="1956"/>
        <v/>
      </c>
      <c r="AR1846" s="14" t="str">
        <f t="shared" si="1957"/>
        <v/>
      </c>
    </row>
    <row r="1847" spans="1:44" x14ac:dyDescent="0.25">
      <c r="A1847">
        <v>1</v>
      </c>
      <c r="B1847" t="s">
        <v>28</v>
      </c>
      <c r="C1847">
        <v>392101</v>
      </c>
      <c r="D1847" s="40">
        <v>41366.315972222197</v>
      </c>
      <c r="E1847" s="40">
        <v>41366.486111111102</v>
      </c>
      <c r="F1847" s="40">
        <v>41366.447916666701</v>
      </c>
      <c r="G1847" t="s">
        <v>29</v>
      </c>
      <c r="H1847">
        <v>60000012345391</v>
      </c>
      <c r="I1847" t="s">
        <v>1066</v>
      </c>
      <c r="J1847" t="s">
        <v>1067</v>
      </c>
      <c r="K1847" t="s">
        <v>32</v>
      </c>
      <c r="L1847">
        <v>4</v>
      </c>
      <c r="M1847" t="s">
        <v>33</v>
      </c>
      <c r="N1847">
        <v>60000015461254</v>
      </c>
      <c r="O1847">
        <v>60000016462723</v>
      </c>
      <c r="P1847">
        <v>140133000000105</v>
      </c>
      <c r="R1847" t="s">
        <v>34</v>
      </c>
      <c r="S1847" t="s">
        <v>35</v>
      </c>
      <c r="T1847" t="s">
        <v>36</v>
      </c>
      <c r="W1847" t="s">
        <v>37</v>
      </c>
      <c r="AC1847" t="s">
        <v>1068</v>
      </c>
      <c r="AD1847" t="s">
        <v>1448</v>
      </c>
      <c r="AE1847" s="14" t="str">
        <f t="shared" si="1944"/>
        <v>Visita focado em tentativas de sondagem de como o medico esta iniciando os seus tratamentos de pacientes HIV positivos.Ele disse que tem preconizado a dun em seu consultório, dependendo do paciente. Foquei visita em KAL vs efz.</v>
      </c>
      <c r="AF1847" s="14" t="str">
        <f t="shared" si="1945"/>
        <v>Visita focado em tentativas de sondagem de como o medico esta iniciando os seus tratamentos de pacientes HIV positivos.Ele disse que tem preconizado a dun em seu consultório, dependendo do paciente. Foquei visita em KAL vs efz.</v>
      </c>
      <c r="AG1847" s="14">
        <f t="shared" si="1946"/>
        <v>1</v>
      </c>
      <c r="AH1847" s="14">
        <f t="shared" si="1947"/>
        <v>228</v>
      </c>
      <c r="AI1847" s="14">
        <f t="shared" si="1948"/>
        <v>228</v>
      </c>
      <c r="AJ1847" s="14">
        <f t="shared" si="1949"/>
        <v>228</v>
      </c>
      <c r="AK1847" s="14">
        <f t="shared" si="1950"/>
        <v>228</v>
      </c>
      <c r="AL1847" s="14">
        <f t="shared" si="1951"/>
        <v>228</v>
      </c>
      <c r="AM1847" s="14" t="str">
        <f t="shared" si="1952"/>
        <v>Visita focado em tentativas de sondagem de como o medico esta iniciando os seus tratamentos de pacientes HIV positivos.Ele disse que tem preconizado a dun em seu consultório, dependendo do paciente. Foquei visita em KAL vs efz.</v>
      </c>
      <c r="AN1847" s="14" t="str">
        <f t="shared" si="1953"/>
        <v/>
      </c>
      <c r="AO1847" s="14" t="str">
        <f t="shared" si="1954"/>
        <v/>
      </c>
      <c r="AP1847" s="14" t="str">
        <f t="shared" si="1955"/>
        <v/>
      </c>
      <c r="AQ1847" s="14" t="str">
        <f t="shared" si="1956"/>
        <v/>
      </c>
      <c r="AR1847" s="14" t="str">
        <f t="shared" si="1957"/>
        <v/>
      </c>
    </row>
    <row r="1848" spans="1:44" x14ac:dyDescent="0.25">
      <c r="A1848">
        <v>1</v>
      </c>
      <c r="B1848" t="s">
        <v>28</v>
      </c>
      <c r="C1848">
        <v>392101</v>
      </c>
      <c r="D1848" s="40">
        <v>41365.718055555597</v>
      </c>
      <c r="E1848" s="40">
        <v>41365.720833333296</v>
      </c>
      <c r="F1848" s="40">
        <v>41365.686805555597</v>
      </c>
      <c r="G1848" t="s">
        <v>29</v>
      </c>
      <c r="H1848">
        <v>60000012525963</v>
      </c>
      <c r="I1848" t="s">
        <v>1069</v>
      </c>
      <c r="J1848" t="s">
        <v>1070</v>
      </c>
      <c r="K1848" t="s">
        <v>32</v>
      </c>
      <c r="L1848">
        <v>4</v>
      </c>
      <c r="M1848" t="s">
        <v>33</v>
      </c>
      <c r="N1848">
        <v>60000015461254</v>
      </c>
      <c r="O1848">
        <v>60000016462723</v>
      </c>
      <c r="P1848">
        <v>140133000000057</v>
      </c>
      <c r="R1848" t="s">
        <v>34</v>
      </c>
      <c r="S1848" t="s">
        <v>35</v>
      </c>
      <c r="T1848" t="s">
        <v>36</v>
      </c>
      <c r="W1848" t="s">
        <v>37</v>
      </c>
      <c r="AC1848" t="s">
        <v>1071</v>
      </c>
      <c r="AD1848" t="s">
        <v>1448</v>
      </c>
      <c r="AE1848" s="14" t="str">
        <f t="shared" si="1944"/>
        <v>#mp medica relatou que o resumo feito por o dr estevao portela é muito elucidativo. Destaquei o fato de oferecer maleta para pacientes novos e contornar possíveis EAs com facilidade em detrimento de outros ARVs.*</v>
      </c>
      <c r="AF1848" s="14" t="str">
        <f t="shared" si="1945"/>
        <v>#mp medica relatou que o resumo feito por o dr estevao portela é muito elucidativo. Destaquei o fato de oferecer maleta para pacientes novos e contornar possíveis EAs com facilidade em detrimento de outros ARVs.*</v>
      </c>
      <c r="AG1848" s="14">
        <f t="shared" si="1946"/>
        <v>1</v>
      </c>
      <c r="AH1848" s="14">
        <f t="shared" si="1947"/>
        <v>213</v>
      </c>
      <c r="AI1848" s="14">
        <f t="shared" si="1948"/>
        <v>213</v>
      </c>
      <c r="AJ1848" s="14">
        <f t="shared" si="1949"/>
        <v>213</v>
      </c>
      <c r="AK1848" s="14">
        <f t="shared" si="1950"/>
        <v>213</v>
      </c>
      <c r="AL1848" s="14">
        <f t="shared" si="1951"/>
        <v>213</v>
      </c>
      <c r="AM1848" s="14" t="str">
        <f t="shared" si="1952"/>
        <v>#mp medica relatou que o resumo feito por o dr estevao portela é muito elucidativo. Destaquei o fato de oferecer maleta para pacientes novos e contornar possíveis EAs com facilidade em detrimento de outros ARVs.*</v>
      </c>
      <c r="AN1848" s="14" t="str">
        <f t="shared" si="1953"/>
        <v/>
      </c>
      <c r="AO1848" s="14" t="str">
        <f t="shared" si="1954"/>
        <v/>
      </c>
      <c r="AP1848" s="14" t="str">
        <f t="shared" si="1955"/>
        <v/>
      </c>
      <c r="AQ1848" s="14" t="str">
        <f t="shared" si="1956"/>
        <v/>
      </c>
      <c r="AR1848" s="14" t="str">
        <f t="shared" si="1957"/>
        <v/>
      </c>
    </row>
    <row r="1849" spans="1:44" x14ac:dyDescent="0.25">
      <c r="A1849">
        <v>1</v>
      </c>
      <c r="B1849" t="s">
        <v>28</v>
      </c>
      <c r="C1849">
        <v>392101</v>
      </c>
      <c r="D1849" s="40">
        <v>41365.701388888898</v>
      </c>
      <c r="E1849" s="40">
        <v>41365.996527777803</v>
      </c>
      <c r="F1849" s="40">
        <v>41365.957638888904</v>
      </c>
      <c r="G1849" t="s">
        <v>29</v>
      </c>
      <c r="H1849">
        <v>60000012376319</v>
      </c>
      <c r="I1849" t="s">
        <v>1072</v>
      </c>
      <c r="J1849" t="s">
        <v>1073</v>
      </c>
      <c r="M1849" t="s">
        <v>33</v>
      </c>
      <c r="N1849">
        <v>60000015461254</v>
      </c>
      <c r="O1849">
        <v>60000016462723</v>
      </c>
      <c r="P1849">
        <v>140133000000091</v>
      </c>
      <c r="R1849" t="s">
        <v>34</v>
      </c>
      <c r="S1849" t="s">
        <v>35</v>
      </c>
      <c r="W1849" t="s">
        <v>37</v>
      </c>
      <c r="AC1849" t="s">
        <v>1074</v>
      </c>
      <c r="AD1849" t="s">
        <v>1448</v>
      </c>
      <c r="AE1849" s="14" t="str">
        <f t="shared" si="1944"/>
        <v>Medica bastante atenta. Mantive foco em kaletra dose única como contorno de EAs.</v>
      </c>
      <c r="AF1849" s="14" t="str">
        <f t="shared" si="1945"/>
        <v>Medica bastante atenta. Mantive foco em kaletra dose única como contorno de EAs.</v>
      </c>
      <c r="AG1849" s="14">
        <f t="shared" si="1946"/>
        <v>1</v>
      </c>
      <c r="AH1849" s="14">
        <f t="shared" si="1947"/>
        <v>81</v>
      </c>
      <c r="AI1849" s="14">
        <f t="shared" si="1948"/>
        <v>81</v>
      </c>
      <c r="AJ1849" s="14">
        <f t="shared" si="1949"/>
        <v>81</v>
      </c>
      <c r="AK1849" s="14">
        <f t="shared" si="1950"/>
        <v>81</v>
      </c>
      <c r="AL1849" s="14">
        <f t="shared" si="1951"/>
        <v>81</v>
      </c>
      <c r="AM1849" s="14" t="str">
        <f t="shared" si="1952"/>
        <v>Medica bastante atenta. Mantive foco em kaletra dose única como contorno de EAs.</v>
      </c>
      <c r="AN1849" s="14" t="str">
        <f t="shared" si="1953"/>
        <v/>
      </c>
      <c r="AO1849" s="14" t="str">
        <f t="shared" si="1954"/>
        <v/>
      </c>
      <c r="AP1849" s="14" t="str">
        <f t="shared" si="1955"/>
        <v/>
      </c>
      <c r="AQ1849" s="14" t="str">
        <f t="shared" si="1956"/>
        <v/>
      </c>
      <c r="AR1849" s="14" t="str">
        <f t="shared" si="1957"/>
        <v/>
      </c>
    </row>
    <row r="1850" spans="1:44" x14ac:dyDescent="0.25">
      <c r="A1850">
        <v>1</v>
      </c>
      <c r="B1850" t="s">
        <v>28</v>
      </c>
      <c r="C1850">
        <v>392101</v>
      </c>
      <c r="D1850" s="40">
        <v>41365.690972222197</v>
      </c>
      <c r="E1850" s="40">
        <v>41365.735416666699</v>
      </c>
      <c r="F1850" s="40">
        <v>41365.954861111102</v>
      </c>
      <c r="G1850" t="s">
        <v>29</v>
      </c>
      <c r="H1850">
        <v>60000012585023</v>
      </c>
      <c r="I1850" t="s">
        <v>1006</v>
      </c>
      <c r="J1850" t="s">
        <v>1007</v>
      </c>
      <c r="K1850" t="s">
        <v>41</v>
      </c>
      <c r="L1850">
        <v>3</v>
      </c>
      <c r="M1850" t="s">
        <v>33</v>
      </c>
      <c r="N1850">
        <v>60000015461254</v>
      </c>
      <c r="O1850">
        <v>60000016462723</v>
      </c>
      <c r="P1850">
        <v>140133000000078</v>
      </c>
      <c r="R1850" t="s">
        <v>34</v>
      </c>
      <c r="S1850" t="s">
        <v>35</v>
      </c>
      <c r="T1850" t="s">
        <v>36</v>
      </c>
      <c r="W1850" t="s">
        <v>37</v>
      </c>
      <c r="AC1850" t="s">
        <v>1075</v>
      </c>
      <c r="AD1850" t="s">
        <v>1448</v>
      </c>
      <c r="AE1850" s="14" t="str">
        <f t="shared" si="1944"/>
        <v>Medica bastante feliz com o evento athus. Mantive foco em kaletra, principalmente na idade fértil feminina para evitar um possível efeito teratogenicidade de efz nas pacientes.</v>
      </c>
      <c r="AF1850" s="14" t="str">
        <f t="shared" si="1945"/>
        <v>Medica bastante feliz com o evento athus. Mantive foco em kaletra, principalmente na idade fértil feminina para evitar um possível efeito teratogenicidade de efz nas pacientes.</v>
      </c>
      <c r="AG1850" s="14">
        <f t="shared" si="1946"/>
        <v>1</v>
      </c>
      <c r="AH1850" s="14">
        <f t="shared" si="1947"/>
        <v>177</v>
      </c>
      <c r="AI1850" s="14">
        <f t="shared" si="1948"/>
        <v>177</v>
      </c>
      <c r="AJ1850" s="14">
        <f t="shared" si="1949"/>
        <v>177</v>
      </c>
      <c r="AK1850" s="14">
        <f t="shared" si="1950"/>
        <v>177</v>
      </c>
      <c r="AL1850" s="14">
        <f t="shared" si="1951"/>
        <v>177</v>
      </c>
      <c r="AM1850" s="14" t="str">
        <f t="shared" si="1952"/>
        <v>Medica bastante feliz com o evento athus. Mantive foco em kaletra, principalmente na idade fértil feminina para evitar um possível efeito teratogenicidade de efz nas pacientes.</v>
      </c>
      <c r="AN1850" s="14" t="str">
        <f t="shared" si="1953"/>
        <v/>
      </c>
      <c r="AO1850" s="14" t="str">
        <f t="shared" si="1954"/>
        <v/>
      </c>
      <c r="AP1850" s="14" t="str">
        <f t="shared" si="1955"/>
        <v/>
      </c>
      <c r="AQ1850" s="14" t="str">
        <f t="shared" si="1956"/>
        <v/>
      </c>
      <c r="AR1850" s="14" t="str">
        <f t="shared" si="1957"/>
        <v/>
      </c>
    </row>
    <row r="1851" spans="1:44" x14ac:dyDescent="0.25">
      <c r="A1851">
        <v>1</v>
      </c>
      <c r="B1851" t="s">
        <v>28</v>
      </c>
      <c r="C1851">
        <v>392101</v>
      </c>
      <c r="D1851" s="40">
        <v>41365.642361111102</v>
      </c>
      <c r="E1851" s="40">
        <v>41365.733333333301</v>
      </c>
      <c r="F1851" s="40">
        <v>41365.954861111102</v>
      </c>
      <c r="G1851" t="s">
        <v>29</v>
      </c>
      <c r="H1851">
        <v>60000012559127</v>
      </c>
      <c r="I1851" t="s">
        <v>1076</v>
      </c>
      <c r="J1851" t="s">
        <v>1077</v>
      </c>
      <c r="K1851" t="s">
        <v>32</v>
      </c>
      <c r="L1851">
        <v>4</v>
      </c>
      <c r="M1851" t="s">
        <v>33</v>
      </c>
      <c r="N1851">
        <v>60000015461254</v>
      </c>
      <c r="O1851">
        <v>60000016462723</v>
      </c>
      <c r="P1851">
        <v>140133000000071</v>
      </c>
      <c r="R1851" t="s">
        <v>34</v>
      </c>
      <c r="S1851" t="s">
        <v>35</v>
      </c>
      <c r="T1851" t="s">
        <v>36</v>
      </c>
      <c r="W1851" t="s">
        <v>37</v>
      </c>
      <c r="AC1851" t="s">
        <v>1078</v>
      </c>
      <c r="AD1851" t="s">
        <v>1448</v>
      </c>
      <c r="AE1851" s="14" t="str">
        <f t="shared" si="1944"/>
        <v>Visita voltada para educação continuada do medico, com destaque para a posologia de dose única de kaletra e enfoque em prestigio de kaletra mundial como consenso mundial.</v>
      </c>
      <c r="AF1851" s="14" t="str">
        <f t="shared" si="1945"/>
        <v>Visita voltada para educação continuada do medico, com destaque para a posologia de dose única de kaletra e enfoque em prestigio de kaletra mundial como consenso mundial.</v>
      </c>
      <c r="AG1851" s="14">
        <f t="shared" si="1946"/>
        <v>1</v>
      </c>
      <c r="AH1851" s="14">
        <f t="shared" si="1947"/>
        <v>171</v>
      </c>
      <c r="AI1851" s="14">
        <f t="shared" si="1948"/>
        <v>171</v>
      </c>
      <c r="AJ1851" s="14">
        <f t="shared" si="1949"/>
        <v>171</v>
      </c>
      <c r="AK1851" s="14">
        <f t="shared" si="1950"/>
        <v>171</v>
      </c>
      <c r="AL1851" s="14">
        <f t="shared" si="1951"/>
        <v>171</v>
      </c>
      <c r="AM1851" s="14" t="str">
        <f t="shared" si="1952"/>
        <v>Visita voltada para educação continuada do medico, com destaque para a posologia de dose única de kaletra e enfoque em prestigio de kaletra mundial como consenso mundial.</v>
      </c>
      <c r="AN1851" s="14" t="str">
        <f t="shared" si="1953"/>
        <v/>
      </c>
      <c r="AO1851" s="14" t="str">
        <f t="shared" si="1954"/>
        <v/>
      </c>
      <c r="AP1851" s="14" t="str">
        <f t="shared" si="1955"/>
        <v/>
      </c>
      <c r="AQ1851" s="14" t="str">
        <f t="shared" si="1956"/>
        <v/>
      </c>
      <c r="AR1851" s="14" t="str">
        <f t="shared" si="1957"/>
        <v/>
      </c>
    </row>
    <row r="1852" spans="1:44" x14ac:dyDescent="0.25">
      <c r="A1852">
        <v>1</v>
      </c>
      <c r="B1852" t="s">
        <v>28</v>
      </c>
      <c r="C1852">
        <v>392101</v>
      </c>
      <c r="D1852" s="40">
        <v>41365.59375</v>
      </c>
      <c r="E1852" s="40">
        <v>41365.729166666701</v>
      </c>
      <c r="F1852" s="40">
        <v>41365.954861111102</v>
      </c>
      <c r="G1852" t="s">
        <v>29</v>
      </c>
      <c r="H1852">
        <v>60000012303455</v>
      </c>
      <c r="I1852" t="s">
        <v>1079</v>
      </c>
      <c r="J1852" t="s">
        <v>1080</v>
      </c>
      <c r="K1852" t="s">
        <v>32</v>
      </c>
      <c r="L1852">
        <v>4</v>
      </c>
      <c r="M1852" t="s">
        <v>33</v>
      </c>
      <c r="N1852">
        <v>60000015461254</v>
      </c>
      <c r="O1852">
        <v>60000016462723</v>
      </c>
      <c r="P1852">
        <v>140133000000064</v>
      </c>
      <c r="R1852" t="s">
        <v>34</v>
      </c>
      <c r="S1852" t="s">
        <v>35</v>
      </c>
      <c r="T1852" t="s">
        <v>36</v>
      </c>
      <c r="W1852" t="s">
        <v>37</v>
      </c>
      <c r="AC1852" t="s">
        <v>1081</v>
      </c>
      <c r="AD1852" t="s">
        <v>1448</v>
      </c>
      <c r="AE1852" s="14" t="str">
        <f t="shared" si="1944"/>
        <v>#MP medico elogiou bastante o material do Estevão Portela.*@mkt sondou a possibilidade de ter trabalhos do HSJ publicados.*Mantive foco em dialogo amistoso e de aprendizado para o consultor.</v>
      </c>
      <c r="AF1852" s="14" t="str">
        <f t="shared" si="1945"/>
        <v>#MP medico elogiou bastante o material do Estevão Portela.*@mkt sondou a possibilidade de ter trabalhos do HSJ publicados.*Mantive foco em dialogo amistoso e de aprendizado para o consultor.</v>
      </c>
      <c r="AG1852" s="14">
        <f t="shared" si="1946"/>
        <v>1</v>
      </c>
      <c r="AH1852" s="14">
        <f t="shared" si="1947"/>
        <v>191</v>
      </c>
      <c r="AI1852" s="14">
        <f t="shared" si="1948"/>
        <v>191</v>
      </c>
      <c r="AJ1852" s="14">
        <f t="shared" si="1949"/>
        <v>191</v>
      </c>
      <c r="AK1852" s="14">
        <f t="shared" si="1950"/>
        <v>191</v>
      </c>
      <c r="AL1852" s="14">
        <f t="shared" si="1951"/>
        <v>191</v>
      </c>
      <c r="AM1852" s="14" t="str">
        <f t="shared" si="1952"/>
        <v>#MP medico elogiou bastante o material do Estevão Portela.*@mkt sondou a possibilidade de ter trabalhos do HSJ publicados.*Mantive foco em dialogo amistoso e de aprendizado para o consultor.</v>
      </c>
      <c r="AN1852" s="14" t="str">
        <f t="shared" si="1953"/>
        <v/>
      </c>
      <c r="AO1852" s="14" t="str">
        <f t="shared" si="1954"/>
        <v/>
      </c>
      <c r="AP1852" s="14" t="str">
        <f t="shared" si="1955"/>
        <v/>
      </c>
      <c r="AQ1852" s="14" t="str">
        <f t="shared" si="1956"/>
        <v/>
      </c>
      <c r="AR1852" s="14" t="str">
        <f t="shared" si="1957"/>
        <v/>
      </c>
    </row>
    <row r="1853" spans="1:44" x14ac:dyDescent="0.25">
      <c r="A1853">
        <v>1</v>
      </c>
      <c r="B1853" t="s">
        <v>28</v>
      </c>
      <c r="C1853">
        <v>392101</v>
      </c>
      <c r="D1853" s="40">
        <v>41365.496527777803</v>
      </c>
      <c r="E1853" s="40">
        <v>41365.501388888901</v>
      </c>
      <c r="F1853" s="40">
        <v>41365.521527777797</v>
      </c>
      <c r="G1853" t="s">
        <v>29</v>
      </c>
      <c r="H1853">
        <v>60000012328587</v>
      </c>
      <c r="I1853" t="s">
        <v>1012</v>
      </c>
      <c r="J1853" t="s">
        <v>1013</v>
      </c>
      <c r="K1853" t="s">
        <v>32</v>
      </c>
      <c r="L1853">
        <v>3</v>
      </c>
      <c r="M1853" t="s">
        <v>33</v>
      </c>
      <c r="N1853">
        <v>60000015461254</v>
      </c>
      <c r="O1853">
        <v>60000016462723</v>
      </c>
      <c r="P1853">
        <v>140133000000050</v>
      </c>
      <c r="R1853" t="s">
        <v>34</v>
      </c>
      <c r="S1853" t="s">
        <v>35</v>
      </c>
      <c r="T1853" t="s">
        <v>36</v>
      </c>
      <c r="W1853" t="s">
        <v>37</v>
      </c>
      <c r="AC1853" t="s">
        <v>1082</v>
      </c>
      <c r="AD1853" t="s">
        <v>1448</v>
      </c>
      <c r="AE1853" s="14" t="str">
        <f t="shared" si="1944"/>
        <v>Mantive fco em atualização da medica....destacando kaletra como primeira opção do consenso e destacando o bem estar de corpo e mente dos seus pacientes.</v>
      </c>
      <c r="AF1853" s="14" t="str">
        <f t="shared" si="1945"/>
        <v>Mantive fco em atualização da medica....destacando kaletra como primeira opção do consenso e destacando o bem estar de corpo e mente dos seus pacientes.</v>
      </c>
      <c r="AG1853" s="14">
        <f t="shared" si="1946"/>
        <v>1</v>
      </c>
      <c r="AH1853" s="14">
        <f t="shared" si="1947"/>
        <v>153</v>
      </c>
      <c r="AI1853" s="14">
        <f t="shared" si="1948"/>
        <v>153</v>
      </c>
      <c r="AJ1853" s="14">
        <f t="shared" si="1949"/>
        <v>153</v>
      </c>
      <c r="AK1853" s="14">
        <f t="shared" si="1950"/>
        <v>153</v>
      </c>
      <c r="AL1853" s="14">
        <f t="shared" si="1951"/>
        <v>153</v>
      </c>
      <c r="AM1853" s="14" t="str">
        <f t="shared" si="1952"/>
        <v>Mantive fco em atualização da medica....destacando kaletra como primeira opção do consenso e destacando o bem estar de corpo e mente dos seus pacientes.</v>
      </c>
      <c r="AN1853" s="14" t="str">
        <f t="shared" si="1953"/>
        <v/>
      </c>
      <c r="AO1853" s="14" t="str">
        <f t="shared" si="1954"/>
        <v/>
      </c>
      <c r="AP1853" s="14" t="str">
        <f t="shared" si="1955"/>
        <v/>
      </c>
      <c r="AQ1853" s="14" t="str">
        <f t="shared" si="1956"/>
        <v/>
      </c>
      <c r="AR1853" s="14" t="str">
        <f t="shared" si="1957"/>
        <v/>
      </c>
    </row>
    <row r="1854" spans="1:44" x14ac:dyDescent="0.25">
      <c r="A1854">
        <v>1</v>
      </c>
      <c r="B1854" t="s">
        <v>28</v>
      </c>
      <c r="C1854">
        <v>392101</v>
      </c>
      <c r="D1854" s="40">
        <v>41365.484722222202</v>
      </c>
      <c r="E1854" s="40">
        <v>41365.488194444399</v>
      </c>
      <c r="F1854" s="40">
        <v>41365.4506944444</v>
      </c>
      <c r="G1854" t="s">
        <v>29</v>
      </c>
      <c r="H1854">
        <v>60000012543791</v>
      </c>
      <c r="I1854" t="s">
        <v>1083</v>
      </c>
      <c r="J1854" t="s">
        <v>1084</v>
      </c>
      <c r="K1854" t="s">
        <v>32</v>
      </c>
      <c r="L1854">
        <v>4</v>
      </c>
      <c r="M1854" t="s">
        <v>33</v>
      </c>
      <c r="N1854">
        <v>60000015461254</v>
      </c>
      <c r="O1854">
        <v>60000016462723</v>
      </c>
      <c r="P1854">
        <v>140133000000036</v>
      </c>
      <c r="R1854" t="s">
        <v>34</v>
      </c>
      <c r="S1854" t="s">
        <v>35</v>
      </c>
      <c r="T1854" t="s">
        <v>36</v>
      </c>
      <c r="W1854" t="s">
        <v>37</v>
      </c>
      <c r="AC1854" t="s">
        <v>1085</v>
      </c>
      <c r="AD1854" t="s">
        <v>1448</v>
      </c>
      <c r="AE1854" s="14" t="str">
        <f t="shared" si="1944"/>
        <v>#OBJ medica salientou que tem dificuldades com adesão de pacientes kaletra devido a alguns apresentarem diarréia excessiva. Contornei focando na dose única noturna, mantendo destaque na comodidade posologia e enfatizando a coformulação como uma vantagem, devido aos EAs de rtv solitário serem bastantes desagradáveis para os pacientes.</v>
      </c>
      <c r="AF1854" s="14" t="str">
        <f t="shared" si="1945"/>
        <v>#OBJ medica salientou que tem dificuldades com adesão de pacientes kaletra devido a alguns apresentarem diarréia excessiva. Contornei focando na dose única noturna, mantendo destaque na comodidade posologia e enfatizando a coformulação como uma vantagem, devido aos EAs de rtv solitário serem bastantes desagradáveis para os pacientes.</v>
      </c>
      <c r="AG1854" s="14">
        <f t="shared" si="1946"/>
        <v>1</v>
      </c>
      <c r="AH1854" s="14">
        <f t="shared" si="1947"/>
        <v>336</v>
      </c>
      <c r="AI1854" s="14">
        <f t="shared" si="1948"/>
        <v>336</v>
      </c>
      <c r="AJ1854" s="14">
        <f t="shared" si="1949"/>
        <v>336</v>
      </c>
      <c r="AK1854" s="14">
        <f t="shared" si="1950"/>
        <v>336</v>
      </c>
      <c r="AL1854" s="14">
        <f t="shared" si="1951"/>
        <v>336</v>
      </c>
      <c r="AM1854" s="14" t="str">
        <f t="shared" si="1952"/>
        <v>#OBJ medica salientou que tem dificuldades com adesão de pacientes kaletra devido a alguns apresentarem diarréia excessiva. Contornei focando na dose única noturna, mantendo destaque na comodidade posologia e enfatizando a coformulação como uma vantagem, devido aos EAs de rtv solitário serem bastantes desagradáveis para os pacientes.</v>
      </c>
      <c r="AN1854" s="14" t="str">
        <f t="shared" si="1953"/>
        <v/>
      </c>
      <c r="AO1854" s="14" t="str">
        <f t="shared" si="1954"/>
        <v/>
      </c>
      <c r="AP1854" s="14" t="str">
        <f t="shared" si="1955"/>
        <v/>
      </c>
      <c r="AQ1854" s="14" t="str">
        <f t="shared" si="1956"/>
        <v/>
      </c>
      <c r="AR1854" s="14" t="str">
        <f t="shared" si="1957"/>
        <v/>
      </c>
    </row>
    <row r="1855" spans="1:44" x14ac:dyDescent="0.25">
      <c r="A1855">
        <v>1</v>
      </c>
      <c r="B1855" t="s">
        <v>28</v>
      </c>
      <c r="C1855">
        <v>392101</v>
      </c>
      <c r="D1855" s="40">
        <v>41365.4819444444</v>
      </c>
      <c r="E1855" s="40">
        <v>41365.484027777798</v>
      </c>
      <c r="F1855" s="40">
        <v>41365.4506944444</v>
      </c>
      <c r="G1855" t="s">
        <v>29</v>
      </c>
      <c r="H1855">
        <v>60000012422767</v>
      </c>
      <c r="I1855" t="s">
        <v>1086</v>
      </c>
      <c r="J1855" t="s">
        <v>1087</v>
      </c>
      <c r="K1855" t="s">
        <v>32</v>
      </c>
      <c r="L1855">
        <v>6</v>
      </c>
      <c r="M1855" t="s">
        <v>33</v>
      </c>
      <c r="N1855">
        <v>60000015461254</v>
      </c>
      <c r="O1855">
        <v>60000016462723</v>
      </c>
      <c r="P1855">
        <v>140133000000029</v>
      </c>
      <c r="R1855" t="s">
        <v>34</v>
      </c>
      <c r="S1855" t="s">
        <v>35</v>
      </c>
      <c r="T1855" t="s">
        <v>36</v>
      </c>
      <c r="W1855" t="s">
        <v>37</v>
      </c>
      <c r="AC1855" t="s">
        <v>1088</v>
      </c>
      <c r="AD1855" t="s">
        <v>1448</v>
      </c>
      <c r="AE1855" s="14" t="str">
        <f t="shared" si="1944"/>
        <v>#MP medica elogiou a qualidade do material, destacando o nome do Estevão Portela como de muito respaldo.*@ MKT medica indagou quanto a possibilidade de ter estudos de casos clínicos do HSJ divulgado em material da abbott.*</v>
      </c>
      <c r="AF1855" s="14" t="str">
        <f t="shared" si="1945"/>
        <v>#MP medica elogiou a qualidade do material, destacando o nome do Estevão Portela como de muito respaldo.*@MKT medica indagou quanto a possibilidade de ter estudos de casos clínicos do HSJ divulgado em material da abbott.*</v>
      </c>
      <c r="AG1855" s="14">
        <f t="shared" si="1946"/>
        <v>1</v>
      </c>
      <c r="AH1855" s="14">
        <f t="shared" si="1947"/>
        <v>222</v>
      </c>
      <c r="AI1855" s="14">
        <f t="shared" si="1948"/>
        <v>222</v>
      </c>
      <c r="AJ1855" s="14">
        <f t="shared" si="1949"/>
        <v>222</v>
      </c>
      <c r="AK1855" s="14">
        <f t="shared" si="1950"/>
        <v>222</v>
      </c>
      <c r="AL1855" s="14">
        <f t="shared" si="1951"/>
        <v>222</v>
      </c>
      <c r="AM1855" s="14" t="str">
        <f t="shared" si="1952"/>
        <v>#MP medica elogiou a qualidade do material, destacando o nome do Estevão Portela como de muito respaldo.*@MKT medica indagou quanto a possibilidade de ter estudos de casos clínicos do HSJ divulgado em material da abbott.*</v>
      </c>
      <c r="AN1855" s="14" t="str">
        <f t="shared" si="1953"/>
        <v/>
      </c>
      <c r="AO1855" s="14" t="str">
        <f t="shared" si="1954"/>
        <v/>
      </c>
      <c r="AP1855" s="14" t="str">
        <f t="shared" si="1955"/>
        <v/>
      </c>
      <c r="AQ1855" s="14" t="str">
        <f t="shared" si="1956"/>
        <v/>
      </c>
      <c r="AR1855" s="14" t="str">
        <f t="shared" si="1957"/>
        <v/>
      </c>
    </row>
    <row r="1856" spans="1:44" x14ac:dyDescent="0.25">
      <c r="A1856">
        <v>1</v>
      </c>
      <c r="B1856" t="s">
        <v>28</v>
      </c>
      <c r="C1856">
        <v>392101</v>
      </c>
      <c r="D1856" s="40">
        <v>41365.440972222197</v>
      </c>
      <c r="E1856" s="40">
        <v>41365.736111111102</v>
      </c>
      <c r="F1856" s="40">
        <v>41365.954861111102</v>
      </c>
      <c r="G1856" t="s">
        <v>110</v>
      </c>
      <c r="H1856">
        <v>60000016840254</v>
      </c>
      <c r="J1856" t="s">
        <v>1089</v>
      </c>
      <c r="M1856" t="s">
        <v>33</v>
      </c>
      <c r="N1856">
        <v>60000015461254</v>
      </c>
      <c r="O1856">
        <v>60000016462723</v>
      </c>
      <c r="P1856">
        <v>140133000000085</v>
      </c>
      <c r="R1856" t="s">
        <v>34</v>
      </c>
      <c r="S1856" t="s">
        <v>35</v>
      </c>
      <c r="W1856" t="s">
        <v>37</v>
      </c>
      <c r="AC1856" t="s">
        <v>1090</v>
      </c>
      <c r="AD1856" t="s">
        <v>1448</v>
      </c>
      <c r="AE1856" s="14" t="str">
        <f t="shared" si="1944"/>
        <v>Efz estagnado.KAL sobe bastante de escoriações e Atv cai.</v>
      </c>
      <c r="AF1856" s="14" t="str">
        <f t="shared" si="1945"/>
        <v>Efz estagnado.KAL sobe bastante de escoriações e Atv cai.</v>
      </c>
      <c r="AG1856" s="14">
        <f t="shared" si="1946"/>
        <v>1</v>
      </c>
      <c r="AH1856" s="14">
        <f t="shared" si="1947"/>
        <v>58</v>
      </c>
      <c r="AI1856" s="14">
        <f t="shared" si="1948"/>
        <v>58</v>
      </c>
      <c r="AJ1856" s="14">
        <f t="shared" si="1949"/>
        <v>58</v>
      </c>
      <c r="AK1856" s="14">
        <f t="shared" si="1950"/>
        <v>58</v>
      </c>
      <c r="AL1856" s="14">
        <f t="shared" si="1951"/>
        <v>58</v>
      </c>
      <c r="AM1856" s="14" t="str">
        <f t="shared" si="1952"/>
        <v>Efz estagnado.KAL sobe bastante de escoriações e Atv cai.</v>
      </c>
      <c r="AN1856" s="14" t="str">
        <f t="shared" si="1953"/>
        <v/>
      </c>
      <c r="AO1856" s="14" t="str">
        <f t="shared" si="1954"/>
        <v/>
      </c>
      <c r="AP1856" s="14" t="str">
        <f t="shared" si="1955"/>
        <v/>
      </c>
      <c r="AQ1856" s="14" t="str">
        <f t="shared" si="1956"/>
        <v/>
      </c>
      <c r="AR1856" s="14" t="str">
        <f t="shared" si="1957"/>
        <v/>
      </c>
    </row>
    <row r="1857" spans="1:44" x14ac:dyDescent="0.25">
      <c r="A1857">
        <v>1</v>
      </c>
      <c r="B1857" t="s">
        <v>28</v>
      </c>
      <c r="C1857">
        <v>392101</v>
      </c>
      <c r="D1857" s="40">
        <v>41365.357638888898</v>
      </c>
      <c r="E1857" s="40">
        <v>41365.492361111101</v>
      </c>
      <c r="F1857" s="40">
        <v>41365.521527777797</v>
      </c>
      <c r="G1857" t="s">
        <v>29</v>
      </c>
      <c r="H1857">
        <v>60000012585019</v>
      </c>
      <c r="I1857" t="s">
        <v>1091</v>
      </c>
      <c r="J1857" t="s">
        <v>1092</v>
      </c>
      <c r="K1857" t="s">
        <v>41</v>
      </c>
      <c r="L1857">
        <v>3</v>
      </c>
      <c r="M1857" t="s">
        <v>33</v>
      </c>
      <c r="N1857">
        <v>60000015461254</v>
      </c>
      <c r="O1857">
        <v>60000016462723</v>
      </c>
      <c r="P1857">
        <v>140133000000043</v>
      </c>
      <c r="R1857" t="s">
        <v>34</v>
      </c>
      <c r="S1857" t="s">
        <v>35</v>
      </c>
      <c r="T1857" t="s">
        <v>36</v>
      </c>
      <c r="W1857" t="s">
        <v>37</v>
      </c>
      <c r="AC1857" t="s">
        <v>1093</v>
      </c>
      <c r="AD1857" t="s">
        <v>1448</v>
      </c>
      <c r="AE1857" s="14" t="str">
        <f t="shared" si="1944"/>
        <v>Medica muito atenta a explanação. Disse que esta prescrevendo kaletra como prioridade tanto em naives como em experimentados.</v>
      </c>
      <c r="AF1857" s="14" t="str">
        <f t="shared" si="1945"/>
        <v>Medica muito atenta a explanação. Disse que esta prescrevendo kaletra como prioridade tanto em naives como em experimentados.</v>
      </c>
      <c r="AG1857" s="14">
        <f t="shared" si="1946"/>
        <v>1</v>
      </c>
      <c r="AH1857" s="14">
        <f t="shared" si="1947"/>
        <v>126</v>
      </c>
      <c r="AI1857" s="14">
        <f t="shared" si="1948"/>
        <v>126</v>
      </c>
      <c r="AJ1857" s="14">
        <f t="shared" si="1949"/>
        <v>126</v>
      </c>
      <c r="AK1857" s="14">
        <f t="shared" si="1950"/>
        <v>126</v>
      </c>
      <c r="AL1857" s="14">
        <f t="shared" si="1951"/>
        <v>126</v>
      </c>
      <c r="AM1857" s="14" t="str">
        <f t="shared" si="1952"/>
        <v>Medica muito atenta a explanação. Disse que esta prescrevendo kaletra como prioridade tanto em naives como em experimentados.</v>
      </c>
      <c r="AN1857" s="14" t="str">
        <f t="shared" si="1953"/>
        <v/>
      </c>
      <c r="AO1857" s="14" t="str">
        <f t="shared" si="1954"/>
        <v/>
      </c>
      <c r="AP1857" s="14" t="str">
        <f t="shared" si="1955"/>
        <v/>
      </c>
      <c r="AQ1857" s="14" t="str">
        <f t="shared" si="1956"/>
        <v/>
      </c>
      <c r="AR1857" s="14" t="str">
        <f t="shared" si="1957"/>
        <v/>
      </c>
    </row>
    <row r="1858" spans="1:44" x14ac:dyDescent="0.25">
      <c r="A1858">
        <v>1</v>
      </c>
      <c r="B1858" t="s">
        <v>28</v>
      </c>
      <c r="C1858">
        <v>392101</v>
      </c>
      <c r="D1858" s="40">
        <v>41365.309027777803</v>
      </c>
      <c r="E1858" s="40">
        <v>41365.479861111096</v>
      </c>
      <c r="F1858" s="40">
        <v>41365.440277777801</v>
      </c>
      <c r="G1858" t="s">
        <v>29</v>
      </c>
      <c r="H1858">
        <v>60000012414579</v>
      </c>
      <c r="I1858" t="s">
        <v>1094</v>
      </c>
      <c r="J1858" t="s">
        <v>1095</v>
      </c>
      <c r="K1858" t="s">
        <v>41</v>
      </c>
      <c r="L1858">
        <v>4</v>
      </c>
      <c r="M1858" t="s">
        <v>33</v>
      </c>
      <c r="N1858">
        <v>60000015461254</v>
      </c>
      <c r="O1858">
        <v>60000016462723</v>
      </c>
      <c r="P1858">
        <v>140133000000020</v>
      </c>
      <c r="R1858" t="s">
        <v>34</v>
      </c>
      <c r="S1858" t="s">
        <v>35</v>
      </c>
      <c r="T1858" t="s">
        <v>36</v>
      </c>
      <c r="W1858" t="s">
        <v>37</v>
      </c>
      <c r="AC1858" t="s">
        <v>1096</v>
      </c>
      <c r="AD1858" t="s">
        <v>1448</v>
      </c>
      <c r="AE1858" s="14" t="str">
        <f t="shared" si="1944"/>
        <v>Medico bastante atento a explanação sobre o novo consenso, em especial ao tratamento de soro discordantes em casal, no caso do positivo.#mercado dr. Afirmou estar sendo assediado por a BMS com afirmações invertidas, que defumam kaletra. Aproveitei para exaltar a ética e o profissionalismo do rep. Abbott, que apenas visa engrandecimento do medico e bem estar do paciente. O que foi muito bem recebido por o medico.*</v>
      </c>
      <c r="AF1858" s="14" t="str">
        <f t="shared" si="1945"/>
        <v>Medico bastante atento a explanação sobre o novo consenso, em especial ao tratamento de soro discordantes em casal, no caso do positivo.#mercado dr. Afirmou estar sendo assediado por a BMS com afirmações invertidas, que defumam kaletra. Aproveitei para exaltar a ética e o profissionalismo do rep. Abbott, que apenas visa engrandecimento do medico e bem estar do paciente. O que foi muito bem recebido por o medico.*</v>
      </c>
      <c r="AG1858" s="14">
        <f t="shared" si="1946"/>
        <v>137</v>
      </c>
      <c r="AH1858" s="14">
        <f t="shared" si="1947"/>
        <v>417</v>
      </c>
      <c r="AI1858" s="14">
        <f t="shared" si="1948"/>
        <v>417</v>
      </c>
      <c r="AJ1858" s="14">
        <f t="shared" si="1949"/>
        <v>417</v>
      </c>
      <c r="AK1858" s="14">
        <f t="shared" si="1950"/>
        <v>417</v>
      </c>
      <c r="AL1858" s="14">
        <f t="shared" si="1951"/>
        <v>417</v>
      </c>
      <c r="AM1858" s="14" t="str">
        <f t="shared" si="1952"/>
        <v>#mercado dr. Afirmou estar sendo assediado por a BMS com afirmações invertidas, que defumam kaletra. Aproveitei para exaltar a ética e o profissionalismo do rep. Abbott, que apenas visa engrandecimento do medico e bem estar do paciente. O que foi muito bem recebido por o medico.*</v>
      </c>
      <c r="AN1858" s="14" t="str">
        <f t="shared" si="1953"/>
        <v/>
      </c>
      <c r="AO1858" s="14" t="str">
        <f t="shared" si="1954"/>
        <v/>
      </c>
      <c r="AP1858" s="14" t="str">
        <f t="shared" si="1955"/>
        <v/>
      </c>
      <c r="AQ1858" s="14" t="str">
        <f t="shared" si="1956"/>
        <v/>
      </c>
      <c r="AR1858" s="14" t="str">
        <f t="shared" si="1957"/>
        <v/>
      </c>
    </row>
    <row r="1859" spans="1:44" x14ac:dyDescent="0.25">
      <c r="A1859">
        <v>1</v>
      </c>
      <c r="B1859" t="s">
        <v>28</v>
      </c>
      <c r="C1859">
        <v>393105</v>
      </c>
      <c r="D1859" s="40">
        <v>41372.583333333299</v>
      </c>
      <c r="E1859" s="40">
        <v>41373.875</v>
      </c>
      <c r="F1859" s="40">
        <v>41373.841666666704</v>
      </c>
      <c r="G1859" t="s">
        <v>29</v>
      </c>
      <c r="H1859">
        <v>60000012417807</v>
      </c>
      <c r="I1859" t="s">
        <v>3775</v>
      </c>
      <c r="J1859" t="s">
        <v>3776</v>
      </c>
      <c r="K1859" t="s">
        <v>32</v>
      </c>
      <c r="L1859">
        <v>4</v>
      </c>
      <c r="M1859" t="s">
        <v>33</v>
      </c>
      <c r="N1859">
        <v>60000015461254</v>
      </c>
      <c r="O1859">
        <v>60000016462737</v>
      </c>
      <c r="P1859">
        <v>140208000000213</v>
      </c>
      <c r="R1859" t="s">
        <v>34</v>
      </c>
      <c r="S1859" t="s">
        <v>35</v>
      </c>
      <c r="T1859" t="s">
        <v>36</v>
      </c>
      <c r="W1859" t="s">
        <v>37</v>
      </c>
      <c r="AC1859" t="s">
        <v>3946</v>
      </c>
      <c r="AD1859" t="s">
        <v>1437</v>
      </c>
      <c r="AE1859" s="14" t="str">
        <f t="shared" si="1944"/>
        <v>a medica mostrou muito interesse na prescrição de KAL dose única.</v>
      </c>
      <c r="AF1859" s="14" t="str">
        <f t="shared" si="1945"/>
        <v>a medica mostrou muito interesse na prescrição de KAL dose única.</v>
      </c>
      <c r="AG1859" s="14">
        <f t="shared" si="1946"/>
        <v>1</v>
      </c>
      <c r="AH1859" s="14">
        <f t="shared" si="1947"/>
        <v>66</v>
      </c>
      <c r="AI1859" s="14">
        <f t="shared" si="1948"/>
        <v>66</v>
      </c>
      <c r="AJ1859" s="14">
        <f t="shared" si="1949"/>
        <v>66</v>
      </c>
      <c r="AK1859" s="14">
        <f t="shared" si="1950"/>
        <v>66</v>
      </c>
      <c r="AL1859" s="14">
        <f t="shared" si="1951"/>
        <v>66</v>
      </c>
      <c r="AM1859" s="14" t="str">
        <f t="shared" si="1952"/>
        <v>a medica mostrou muito interesse na prescrição de KAL dose única.</v>
      </c>
      <c r="AN1859" s="14" t="str">
        <f t="shared" si="1953"/>
        <v/>
      </c>
      <c r="AO1859" s="14" t="str">
        <f t="shared" si="1954"/>
        <v/>
      </c>
      <c r="AP1859" s="14" t="str">
        <f t="shared" si="1955"/>
        <v/>
      </c>
      <c r="AQ1859" s="14" t="str">
        <f t="shared" si="1956"/>
        <v/>
      </c>
      <c r="AR1859" s="14" t="str">
        <f t="shared" si="1957"/>
        <v/>
      </c>
    </row>
    <row r="1860" spans="1:44" x14ac:dyDescent="0.25">
      <c r="A1860">
        <v>1</v>
      </c>
      <c r="B1860" t="s">
        <v>28</v>
      </c>
      <c r="C1860">
        <v>393105</v>
      </c>
      <c r="D1860" s="40">
        <v>41372.541666666701</v>
      </c>
      <c r="E1860" s="40">
        <v>41373.886805555601</v>
      </c>
      <c r="F1860" s="40">
        <v>41374.834027777797</v>
      </c>
      <c r="G1860" t="s">
        <v>29</v>
      </c>
      <c r="H1860">
        <v>60000017152562</v>
      </c>
      <c r="I1860" t="s">
        <v>3868</v>
      </c>
      <c r="J1860" t="s">
        <v>3869</v>
      </c>
      <c r="K1860" t="s">
        <v>32</v>
      </c>
      <c r="L1860">
        <v>6</v>
      </c>
      <c r="M1860" t="s">
        <v>33</v>
      </c>
      <c r="N1860">
        <v>60000015461254</v>
      </c>
      <c r="O1860">
        <v>60000016462737</v>
      </c>
      <c r="P1860">
        <v>140208000000241</v>
      </c>
      <c r="R1860" t="s">
        <v>34</v>
      </c>
      <c r="S1860" t="s">
        <v>35</v>
      </c>
      <c r="T1860" t="s">
        <v>36</v>
      </c>
      <c r="W1860" t="s">
        <v>37</v>
      </c>
      <c r="AC1860" t="s">
        <v>3947</v>
      </c>
      <c r="AD1860" t="s">
        <v>1437</v>
      </c>
      <c r="AE1860" s="14" t="str">
        <f t="shared" si="1944"/>
        <v>material entregue e trabalhei casais sorodiscordantes.</v>
      </c>
      <c r="AF1860" s="14" t="str">
        <f t="shared" si="1945"/>
        <v>material entregue e trabalhei casais sorodiscordantes.</v>
      </c>
      <c r="AG1860" s="14">
        <f t="shared" si="1946"/>
        <v>1</v>
      </c>
      <c r="AH1860" s="14">
        <f t="shared" si="1947"/>
        <v>55</v>
      </c>
      <c r="AI1860" s="14">
        <f t="shared" si="1948"/>
        <v>55</v>
      </c>
      <c r="AJ1860" s="14">
        <f t="shared" si="1949"/>
        <v>55</v>
      </c>
      <c r="AK1860" s="14">
        <f t="shared" si="1950"/>
        <v>55</v>
      </c>
      <c r="AL1860" s="14">
        <f t="shared" si="1951"/>
        <v>55</v>
      </c>
      <c r="AM1860" s="14" t="str">
        <f t="shared" si="1952"/>
        <v>material entregue e trabalhei casais sorodiscordantes.</v>
      </c>
      <c r="AN1860" s="14" t="str">
        <f t="shared" si="1953"/>
        <v/>
      </c>
      <c r="AO1860" s="14" t="str">
        <f t="shared" si="1954"/>
        <v/>
      </c>
      <c r="AP1860" s="14" t="str">
        <f t="shared" si="1955"/>
        <v/>
      </c>
      <c r="AQ1860" s="14" t="str">
        <f t="shared" si="1956"/>
        <v/>
      </c>
      <c r="AR1860" s="14" t="str">
        <f t="shared" si="1957"/>
        <v/>
      </c>
    </row>
    <row r="1861" spans="1:44" x14ac:dyDescent="0.25">
      <c r="A1861">
        <v>1</v>
      </c>
      <c r="B1861" t="s">
        <v>28</v>
      </c>
      <c r="C1861">
        <v>393105</v>
      </c>
      <c r="D1861" s="40">
        <v>41372.458333333299</v>
      </c>
      <c r="E1861" s="40">
        <v>41373.883333333302</v>
      </c>
      <c r="F1861" s="40">
        <v>41374.834027777797</v>
      </c>
      <c r="G1861" t="s">
        <v>29</v>
      </c>
      <c r="H1861">
        <v>60000012543263</v>
      </c>
      <c r="I1861" t="s">
        <v>3806</v>
      </c>
      <c r="J1861" t="s">
        <v>3807</v>
      </c>
      <c r="K1861" t="s">
        <v>32</v>
      </c>
      <c r="L1861">
        <v>4</v>
      </c>
      <c r="M1861" t="s">
        <v>33</v>
      </c>
      <c r="N1861">
        <v>60000015461254</v>
      </c>
      <c r="O1861">
        <v>60000016462737</v>
      </c>
      <c r="P1861">
        <v>140208000000234</v>
      </c>
      <c r="R1861" t="s">
        <v>34</v>
      </c>
      <c r="S1861" t="s">
        <v>35</v>
      </c>
      <c r="T1861" t="s">
        <v>36</v>
      </c>
      <c r="W1861" t="s">
        <v>37</v>
      </c>
      <c r="AC1861" t="s">
        <v>3948</v>
      </c>
      <c r="AD1861" t="s">
        <v>1437</v>
      </c>
      <c r="AE1861" s="14" t="str">
        <f t="shared" si="1944"/>
        <v>material entregue e elogiado pela medica</v>
      </c>
      <c r="AF1861" s="14" t="str">
        <f t="shared" si="1945"/>
        <v>material entregue e elogiado pela medica</v>
      </c>
      <c r="AG1861" s="14">
        <f t="shared" si="1946"/>
        <v>1</v>
      </c>
      <c r="AH1861" s="14">
        <f t="shared" si="1947"/>
        <v>41</v>
      </c>
      <c r="AI1861" s="14">
        <f t="shared" si="1948"/>
        <v>41</v>
      </c>
      <c r="AJ1861" s="14">
        <f t="shared" si="1949"/>
        <v>41</v>
      </c>
      <c r="AK1861" s="14">
        <f t="shared" si="1950"/>
        <v>41</v>
      </c>
      <c r="AL1861" s="14">
        <f t="shared" si="1951"/>
        <v>41</v>
      </c>
      <c r="AM1861" s="14" t="str">
        <f t="shared" si="1952"/>
        <v>material entregue e elogiado pela medica</v>
      </c>
      <c r="AN1861" s="14" t="str">
        <f t="shared" si="1953"/>
        <v/>
      </c>
      <c r="AO1861" s="14" t="str">
        <f t="shared" si="1954"/>
        <v/>
      </c>
      <c r="AP1861" s="14" t="str">
        <f t="shared" si="1955"/>
        <v/>
      </c>
      <c r="AQ1861" s="14" t="str">
        <f t="shared" si="1956"/>
        <v/>
      </c>
      <c r="AR1861" s="14" t="str">
        <f t="shared" si="1957"/>
        <v/>
      </c>
    </row>
    <row r="1862" spans="1:44" x14ac:dyDescent="0.25">
      <c r="A1862">
        <v>1</v>
      </c>
      <c r="B1862" t="s">
        <v>28</v>
      </c>
      <c r="C1862">
        <v>393105</v>
      </c>
      <c r="D1862" s="40">
        <v>41369.645833333299</v>
      </c>
      <c r="E1862" s="40">
        <v>41369.899305555598</v>
      </c>
      <c r="F1862" s="40">
        <v>41369.861111111102</v>
      </c>
      <c r="G1862" t="s">
        <v>29</v>
      </c>
      <c r="H1862">
        <v>60000017964120</v>
      </c>
      <c r="I1862" t="s">
        <v>1097</v>
      </c>
      <c r="J1862" t="s">
        <v>1098</v>
      </c>
      <c r="K1862" t="s">
        <v>32</v>
      </c>
      <c r="L1862">
        <v>6</v>
      </c>
      <c r="M1862" t="s">
        <v>33</v>
      </c>
      <c r="N1862">
        <v>60000015461254</v>
      </c>
      <c r="O1862">
        <v>60000016462737</v>
      </c>
      <c r="P1862">
        <v>140208000000206</v>
      </c>
      <c r="R1862" t="s">
        <v>34</v>
      </c>
      <c r="S1862" t="s">
        <v>35</v>
      </c>
      <c r="T1862" t="s">
        <v>36</v>
      </c>
      <c r="W1862" t="s">
        <v>37</v>
      </c>
      <c r="AC1862" t="s">
        <v>1099</v>
      </c>
      <c r="AD1862" t="s">
        <v>1437</v>
      </c>
      <c r="AE1862" s="14" t="str">
        <f t="shared" si="1944"/>
        <v>Falamos sobre dislipidemia e Kaletra</v>
      </c>
      <c r="AF1862" s="14" t="str">
        <f t="shared" si="1945"/>
        <v>Falamos sobre dislipidemia e Kaletra</v>
      </c>
      <c r="AG1862" s="14">
        <f t="shared" si="1946"/>
        <v>1</v>
      </c>
      <c r="AH1862" s="14">
        <f t="shared" si="1947"/>
        <v>37</v>
      </c>
      <c r="AI1862" s="14">
        <f t="shared" si="1948"/>
        <v>37</v>
      </c>
      <c r="AJ1862" s="14">
        <f t="shared" si="1949"/>
        <v>37</v>
      </c>
      <c r="AK1862" s="14">
        <f t="shared" si="1950"/>
        <v>37</v>
      </c>
      <c r="AL1862" s="14">
        <f t="shared" si="1951"/>
        <v>37</v>
      </c>
      <c r="AM1862" s="14" t="str">
        <f t="shared" si="1952"/>
        <v>Falamos sobre dislipidemia e Kaletra</v>
      </c>
      <c r="AN1862" s="14" t="str">
        <f t="shared" si="1953"/>
        <v/>
      </c>
      <c r="AO1862" s="14" t="str">
        <f t="shared" si="1954"/>
        <v/>
      </c>
      <c r="AP1862" s="14" t="str">
        <f t="shared" si="1955"/>
        <v/>
      </c>
      <c r="AQ1862" s="14" t="str">
        <f t="shared" si="1956"/>
        <v/>
      </c>
      <c r="AR1862" s="14" t="str">
        <f t="shared" si="1957"/>
        <v/>
      </c>
    </row>
    <row r="1863" spans="1:44" x14ac:dyDescent="0.25">
      <c r="A1863">
        <v>1</v>
      </c>
      <c r="B1863" t="s">
        <v>28</v>
      </c>
      <c r="C1863">
        <v>393105</v>
      </c>
      <c r="D1863" s="40">
        <v>41369.631944444402</v>
      </c>
      <c r="E1863" s="40">
        <v>41369.893750000003</v>
      </c>
      <c r="F1863" s="40">
        <v>41369.8569444444</v>
      </c>
      <c r="G1863" t="s">
        <v>29</v>
      </c>
      <c r="H1863">
        <v>60000012455343</v>
      </c>
      <c r="I1863" t="s">
        <v>1100</v>
      </c>
      <c r="J1863" t="s">
        <v>1101</v>
      </c>
      <c r="K1863" t="s">
        <v>32</v>
      </c>
      <c r="L1863">
        <v>6</v>
      </c>
      <c r="M1863" t="s">
        <v>33</v>
      </c>
      <c r="N1863">
        <v>60000015461254</v>
      </c>
      <c r="O1863">
        <v>60000016462737</v>
      </c>
      <c r="P1863">
        <v>140208000000199</v>
      </c>
      <c r="R1863" t="s">
        <v>34</v>
      </c>
      <c r="S1863" t="s">
        <v>35</v>
      </c>
      <c r="T1863" t="s">
        <v>36</v>
      </c>
      <c r="W1863" t="s">
        <v>37</v>
      </c>
      <c r="AC1863" t="s">
        <v>1102</v>
      </c>
      <c r="AD1863" t="s">
        <v>1437</v>
      </c>
      <c r="AE1863" s="14" t="str">
        <f t="shared" si="1944"/>
        <v>A medica comentou que talvez ira trabalhar em outro serviço também.</v>
      </c>
      <c r="AF1863" s="14" t="str">
        <f t="shared" si="1945"/>
        <v>A medica comentou que talvez ira trabalhar em outro serviço também.</v>
      </c>
      <c r="AG1863" s="14">
        <f t="shared" si="1946"/>
        <v>1</v>
      </c>
      <c r="AH1863" s="14">
        <f t="shared" si="1947"/>
        <v>68</v>
      </c>
      <c r="AI1863" s="14">
        <f t="shared" si="1948"/>
        <v>68</v>
      </c>
      <c r="AJ1863" s="14">
        <f t="shared" si="1949"/>
        <v>68</v>
      </c>
      <c r="AK1863" s="14">
        <f t="shared" si="1950"/>
        <v>68</v>
      </c>
      <c r="AL1863" s="14">
        <f t="shared" si="1951"/>
        <v>68</v>
      </c>
      <c r="AM1863" s="14" t="str">
        <f t="shared" si="1952"/>
        <v>A medica comentou que talvez ira trabalhar em outro serviço também.</v>
      </c>
      <c r="AN1863" s="14" t="str">
        <f t="shared" si="1953"/>
        <v/>
      </c>
      <c r="AO1863" s="14" t="str">
        <f t="shared" si="1954"/>
        <v/>
      </c>
      <c r="AP1863" s="14" t="str">
        <f t="shared" si="1955"/>
        <v/>
      </c>
      <c r="AQ1863" s="14" t="str">
        <f t="shared" si="1956"/>
        <v/>
      </c>
      <c r="AR1863" s="14" t="str">
        <f t="shared" si="1957"/>
        <v/>
      </c>
    </row>
    <row r="1864" spans="1:44" x14ac:dyDescent="0.25">
      <c r="A1864">
        <v>1</v>
      </c>
      <c r="B1864" t="s">
        <v>28</v>
      </c>
      <c r="C1864">
        <v>393105</v>
      </c>
      <c r="D1864" s="40">
        <v>41369.583333333299</v>
      </c>
      <c r="E1864" s="40">
        <v>41369.890972222202</v>
      </c>
      <c r="F1864" s="40">
        <v>41369.8569444444</v>
      </c>
      <c r="G1864" t="s">
        <v>29</v>
      </c>
      <c r="H1864">
        <v>60000017151910</v>
      </c>
      <c r="I1864" t="s">
        <v>1103</v>
      </c>
      <c r="J1864" t="s">
        <v>1104</v>
      </c>
      <c r="K1864" t="s">
        <v>32</v>
      </c>
      <c r="L1864">
        <v>6</v>
      </c>
      <c r="M1864" t="s">
        <v>33</v>
      </c>
      <c r="N1864">
        <v>60000015461254</v>
      </c>
      <c r="O1864">
        <v>60000016462737</v>
      </c>
      <c r="P1864">
        <v>140208000000192</v>
      </c>
      <c r="R1864" t="s">
        <v>34</v>
      </c>
      <c r="S1864" t="s">
        <v>35</v>
      </c>
      <c r="T1864" t="s">
        <v>36</v>
      </c>
      <c r="W1864" t="s">
        <v>37</v>
      </c>
      <c r="AC1864" t="s">
        <v>3949</v>
      </c>
      <c r="AD1864" t="s">
        <v>1437</v>
      </c>
      <c r="AE1864" s="14" t="str">
        <f t="shared" si="1944"/>
        <v>#A medica solicitou mais um guia de comorbidades para entregar para medica nova</v>
      </c>
      <c r="AF1864" s="14" t="str">
        <f t="shared" si="1945"/>
        <v>#A medica solicitou mais um guia de comorbidades para entregar para medica nova</v>
      </c>
      <c r="AG1864" s="14">
        <f t="shared" si="1946"/>
        <v>1</v>
      </c>
      <c r="AH1864" s="14">
        <f t="shared" si="1947"/>
        <v>80</v>
      </c>
      <c r="AI1864" s="14">
        <f t="shared" si="1948"/>
        <v>80</v>
      </c>
      <c r="AJ1864" s="14">
        <f t="shared" si="1949"/>
        <v>80</v>
      </c>
      <c r="AK1864" s="14">
        <f t="shared" si="1950"/>
        <v>80</v>
      </c>
      <c r="AL1864" s="14">
        <f t="shared" si="1951"/>
        <v>80</v>
      </c>
      <c r="AM1864" s="14" t="str">
        <f t="shared" si="1952"/>
        <v>#A medica solicitou mais um guia de comorbidades para entregar para medica nova</v>
      </c>
      <c r="AN1864" s="14" t="str">
        <f t="shared" si="1953"/>
        <v/>
      </c>
      <c r="AO1864" s="14" t="str">
        <f t="shared" si="1954"/>
        <v/>
      </c>
      <c r="AP1864" s="14" t="str">
        <f t="shared" si="1955"/>
        <v/>
      </c>
      <c r="AQ1864" s="14" t="str">
        <f t="shared" si="1956"/>
        <v/>
      </c>
      <c r="AR1864" s="14" t="str">
        <f t="shared" si="1957"/>
        <v/>
      </c>
    </row>
    <row r="1865" spans="1:44" x14ac:dyDescent="0.25">
      <c r="A1865">
        <v>1</v>
      </c>
      <c r="B1865" t="s">
        <v>28</v>
      </c>
      <c r="C1865">
        <v>393105</v>
      </c>
      <c r="D1865" s="40">
        <v>41369.458333333299</v>
      </c>
      <c r="E1865" s="40">
        <v>41369.884722222203</v>
      </c>
      <c r="F1865" s="40">
        <v>41369.845833333296</v>
      </c>
      <c r="G1865" t="s">
        <v>29</v>
      </c>
      <c r="H1865">
        <v>60000012504775</v>
      </c>
      <c r="I1865" t="s">
        <v>1105</v>
      </c>
      <c r="J1865" t="s">
        <v>1106</v>
      </c>
      <c r="K1865" t="s">
        <v>32</v>
      </c>
      <c r="L1865">
        <v>4</v>
      </c>
      <c r="M1865" t="s">
        <v>33</v>
      </c>
      <c r="N1865">
        <v>60000015461254</v>
      </c>
      <c r="O1865">
        <v>60000016462737</v>
      </c>
      <c r="P1865">
        <v>140208000000178</v>
      </c>
      <c r="R1865" t="s">
        <v>34</v>
      </c>
      <c r="S1865" t="s">
        <v>35</v>
      </c>
      <c r="T1865" t="s">
        <v>36</v>
      </c>
      <c r="W1865" t="s">
        <v>37</v>
      </c>
      <c r="AC1865" t="s">
        <v>1107</v>
      </c>
      <c r="AD1865" t="s">
        <v>1437</v>
      </c>
      <c r="AE1865" s="14" t="str">
        <f t="shared" si="1944"/>
        <v>#SOL O medico demostrou uma enorme satisfação em poder participar do Congresso Brasileiro, tendo em vista sua atualização cientifica</v>
      </c>
      <c r="AF1865" s="14" t="str">
        <f t="shared" si="1945"/>
        <v>#SOL O medico demostrou uma enorme satisfação em poder participar do Congresso Brasileiro, tendo em vista sua atualização cientifica</v>
      </c>
      <c r="AG1865" s="14">
        <f t="shared" si="1946"/>
        <v>1</v>
      </c>
      <c r="AH1865" s="14">
        <f t="shared" si="1947"/>
        <v>133</v>
      </c>
      <c r="AI1865" s="14">
        <f t="shared" si="1948"/>
        <v>133</v>
      </c>
      <c r="AJ1865" s="14">
        <f t="shared" si="1949"/>
        <v>133</v>
      </c>
      <c r="AK1865" s="14">
        <f t="shared" si="1950"/>
        <v>133</v>
      </c>
      <c r="AL1865" s="14">
        <f t="shared" si="1951"/>
        <v>133</v>
      </c>
      <c r="AM1865" s="14" t="str">
        <f t="shared" si="1952"/>
        <v>#SOL O medico demostrou uma enorme satisfação em poder participar do Congresso Brasileiro, tendo em vista sua atualização cientifica</v>
      </c>
      <c r="AN1865" s="14" t="str">
        <f t="shared" si="1953"/>
        <v/>
      </c>
      <c r="AO1865" s="14" t="str">
        <f t="shared" si="1954"/>
        <v/>
      </c>
      <c r="AP1865" s="14" t="str">
        <f t="shared" si="1955"/>
        <v/>
      </c>
      <c r="AQ1865" s="14" t="str">
        <f t="shared" si="1956"/>
        <v/>
      </c>
      <c r="AR1865" s="14" t="str">
        <f t="shared" si="1957"/>
        <v/>
      </c>
    </row>
    <row r="1866" spans="1:44" x14ac:dyDescent="0.25">
      <c r="A1866">
        <v>1</v>
      </c>
      <c r="B1866" t="s">
        <v>28</v>
      </c>
      <c r="C1866">
        <v>393105</v>
      </c>
      <c r="D1866" s="40">
        <v>41369.4375</v>
      </c>
      <c r="E1866" s="40">
        <v>41369.8881944444</v>
      </c>
      <c r="F1866" s="40">
        <v>41369.8569444444</v>
      </c>
      <c r="G1866" t="s">
        <v>29</v>
      </c>
      <c r="H1866">
        <v>60000012533891</v>
      </c>
      <c r="I1866" t="s">
        <v>1108</v>
      </c>
      <c r="J1866" t="s">
        <v>1109</v>
      </c>
      <c r="K1866" t="s">
        <v>32</v>
      </c>
      <c r="L1866">
        <v>3</v>
      </c>
      <c r="M1866" t="s">
        <v>33</v>
      </c>
      <c r="N1866">
        <v>60000015461254</v>
      </c>
      <c r="O1866">
        <v>60000016462737</v>
      </c>
      <c r="P1866">
        <v>140208000000185</v>
      </c>
      <c r="R1866" t="s">
        <v>34</v>
      </c>
      <c r="S1866" t="s">
        <v>35</v>
      </c>
      <c r="T1866" t="s">
        <v>36</v>
      </c>
      <c r="W1866" t="s">
        <v>37</v>
      </c>
      <c r="AC1866" t="s">
        <v>1110</v>
      </c>
      <c r="AD1866" t="s">
        <v>1437</v>
      </c>
      <c r="AE1866" s="14" t="str">
        <f t="shared" ref="AE1866:AE1929" si="1958">SUBSTITUTE(AC1866,"# ","#")</f>
        <v>medica mostrou interesse pelo material do Estevão Portela e relata concordar com a analise</v>
      </c>
      <c r="AF1866" s="14" t="str">
        <f t="shared" ref="AF1866:AF1929" si="1959">SUBSTITUTE(AE1866,"@ ","@")</f>
        <v>medica mostrou interesse pelo material do Estevão Portela e relata concordar com a analise</v>
      </c>
      <c r="AG1866" s="14">
        <f t="shared" ref="AG1866:AG1929" si="1960">IFERROR(FIND("#",AF1866),1)</f>
        <v>1</v>
      </c>
      <c r="AH1866" s="14">
        <f t="shared" ref="AH1866:AH1929" si="1961">IFERROR(FIND("#",$AF1866,AG1866+1),LEN($AF1866)+1)</f>
        <v>91</v>
      </c>
      <c r="AI1866" s="14">
        <f t="shared" ref="AI1866:AI1929" si="1962">IFERROR(FIND("#",$AF1866,AH1866+1),LEN($AF1866)+1)</f>
        <v>91</v>
      </c>
      <c r="AJ1866" s="14">
        <f t="shared" ref="AJ1866:AJ1929" si="1963">IFERROR(FIND("#",$AF1866,AI1866+1),LEN($AF1866)+1)</f>
        <v>91</v>
      </c>
      <c r="AK1866" s="14">
        <f t="shared" ref="AK1866:AK1929" si="1964">IFERROR(FIND("#",$AF1866,AJ1866+1),LEN($AF1866)+1)</f>
        <v>91</v>
      </c>
      <c r="AL1866" s="14">
        <f t="shared" ref="AL1866:AL1929" si="1965">IFERROR(FIND("#",$AF1866,AK1866+1),LEN($AF1866)+1)</f>
        <v>91</v>
      </c>
      <c r="AM1866" s="14" t="str">
        <f t="shared" ref="AM1866:AM1929" si="1966">MID($AF1866,AG1866,IF(AG1866=1,AH1866,(AH1866-AG1866)))</f>
        <v>medica mostrou interesse pelo material do Estevão Portela e relata concordar com a analise</v>
      </c>
      <c r="AN1866" s="14" t="str">
        <f t="shared" ref="AN1866:AN1929" si="1967">IF(AH1866=AI1866,"",MID($AF1866,AH1866,AI1866-AH1866))</f>
        <v/>
      </c>
      <c r="AO1866" s="14" t="str">
        <f t="shared" ref="AO1866:AO1929" si="1968">IF(AI1866=AJ1866,"",MID($AF1866,AI1866,AJ1866-AI1866))</f>
        <v/>
      </c>
      <c r="AP1866" s="14" t="str">
        <f t="shared" ref="AP1866:AP1929" si="1969">IF(AJ1866=AK1866,"",MID($AF1866,AJ1866,AK1866-AJ1866))</f>
        <v/>
      </c>
      <c r="AQ1866" s="14" t="str">
        <f t="shared" ref="AQ1866:AQ1929" si="1970">IF(AK1866=AL1866,"",MID($AF1866,AK1866,AL1866-AK1866))</f>
        <v/>
      </c>
      <c r="AR1866" s="14" t="str">
        <f t="shared" ref="AR1866:AR1929" si="1971">IF(AL1866=AK1866,"",MID($AF1866,AL1866,LEN(AF1866)-AL1866))</f>
        <v/>
      </c>
    </row>
    <row r="1867" spans="1:44" x14ac:dyDescent="0.25">
      <c r="A1867">
        <v>1</v>
      </c>
      <c r="B1867" t="s">
        <v>28</v>
      </c>
      <c r="C1867">
        <v>393105</v>
      </c>
      <c r="D1867" s="40">
        <v>41369.416666666701</v>
      </c>
      <c r="E1867" s="40">
        <v>41369.880555555603</v>
      </c>
      <c r="F1867" s="40">
        <v>41369.845833333296</v>
      </c>
      <c r="G1867" t="s">
        <v>29</v>
      </c>
      <c r="H1867">
        <v>60000012248327</v>
      </c>
      <c r="I1867" t="s">
        <v>1111</v>
      </c>
      <c r="J1867" t="s">
        <v>1112</v>
      </c>
      <c r="K1867" t="s">
        <v>32</v>
      </c>
      <c r="L1867">
        <v>4</v>
      </c>
      <c r="M1867" t="s">
        <v>33</v>
      </c>
      <c r="N1867">
        <v>60000015461254</v>
      </c>
      <c r="O1867">
        <v>60000016462737</v>
      </c>
      <c r="P1867">
        <v>140208000000171</v>
      </c>
      <c r="R1867" t="s">
        <v>34</v>
      </c>
      <c r="S1867" t="s">
        <v>35</v>
      </c>
      <c r="T1867" t="s">
        <v>36</v>
      </c>
      <c r="W1867" t="s">
        <v>37</v>
      </c>
      <c r="AC1867" t="s">
        <v>1113</v>
      </c>
      <c r="AD1867" t="s">
        <v>1437</v>
      </c>
      <c r="AE1867" s="14" t="str">
        <f t="shared" si="1958"/>
        <v>trabalhei Kaletra e penetração no SNC com melhor aderência ao tratamento</v>
      </c>
      <c r="AF1867" s="14" t="str">
        <f t="shared" si="1959"/>
        <v>trabalhei Kaletra e penetração no SNC com melhor aderência ao tratamento</v>
      </c>
      <c r="AG1867" s="14">
        <f t="shared" si="1960"/>
        <v>1</v>
      </c>
      <c r="AH1867" s="14">
        <f t="shared" si="1961"/>
        <v>73</v>
      </c>
      <c r="AI1867" s="14">
        <f t="shared" si="1962"/>
        <v>73</v>
      </c>
      <c r="AJ1867" s="14">
        <f t="shared" si="1963"/>
        <v>73</v>
      </c>
      <c r="AK1867" s="14">
        <f t="shared" si="1964"/>
        <v>73</v>
      </c>
      <c r="AL1867" s="14">
        <f t="shared" si="1965"/>
        <v>73</v>
      </c>
      <c r="AM1867" s="14" t="str">
        <f t="shared" si="1966"/>
        <v>trabalhei Kaletra e penetração no SNC com melhor aderência ao tratamento</v>
      </c>
      <c r="AN1867" s="14" t="str">
        <f t="shared" si="1967"/>
        <v/>
      </c>
      <c r="AO1867" s="14" t="str">
        <f t="shared" si="1968"/>
        <v/>
      </c>
      <c r="AP1867" s="14" t="str">
        <f t="shared" si="1969"/>
        <v/>
      </c>
      <c r="AQ1867" s="14" t="str">
        <f t="shared" si="1970"/>
        <v/>
      </c>
      <c r="AR1867" s="14" t="str">
        <f t="shared" si="1971"/>
        <v/>
      </c>
    </row>
    <row r="1868" spans="1:44" x14ac:dyDescent="0.25">
      <c r="A1868">
        <v>1</v>
      </c>
      <c r="B1868" t="s">
        <v>28</v>
      </c>
      <c r="C1868">
        <v>393105</v>
      </c>
      <c r="D1868" s="40">
        <v>41368.5625</v>
      </c>
      <c r="E1868" s="40">
        <v>41369.868750000001</v>
      </c>
      <c r="F1868" s="40">
        <v>41369.836111111101</v>
      </c>
      <c r="G1868" t="s">
        <v>29</v>
      </c>
      <c r="H1868">
        <v>60000012248499</v>
      </c>
      <c r="I1868" t="s">
        <v>1114</v>
      </c>
      <c r="J1868" t="s">
        <v>1115</v>
      </c>
      <c r="K1868" t="s">
        <v>32</v>
      </c>
      <c r="L1868">
        <v>4</v>
      </c>
      <c r="M1868" t="s">
        <v>33</v>
      </c>
      <c r="N1868">
        <v>60000015461254</v>
      </c>
      <c r="O1868">
        <v>60000016462737</v>
      </c>
      <c r="P1868">
        <v>140208000000160</v>
      </c>
      <c r="R1868" t="s">
        <v>34</v>
      </c>
      <c r="S1868" t="s">
        <v>35</v>
      </c>
      <c r="T1868" t="s">
        <v>36</v>
      </c>
      <c r="W1868" t="s">
        <v>37</v>
      </c>
      <c r="AC1868" t="s">
        <v>1116</v>
      </c>
      <c r="AD1868" t="s">
        <v>1437</v>
      </c>
      <c r="AE1868" s="14" t="str">
        <f t="shared" si="1958"/>
        <v>material entregue a abordagem sobre dose única de Kaletra</v>
      </c>
      <c r="AF1868" s="14" t="str">
        <f t="shared" si="1959"/>
        <v>material entregue a abordagem sobre dose única de Kaletra</v>
      </c>
      <c r="AG1868" s="14">
        <f t="shared" si="1960"/>
        <v>1</v>
      </c>
      <c r="AH1868" s="14">
        <f t="shared" si="1961"/>
        <v>58</v>
      </c>
      <c r="AI1868" s="14">
        <f t="shared" si="1962"/>
        <v>58</v>
      </c>
      <c r="AJ1868" s="14">
        <f t="shared" si="1963"/>
        <v>58</v>
      </c>
      <c r="AK1868" s="14">
        <f t="shared" si="1964"/>
        <v>58</v>
      </c>
      <c r="AL1868" s="14">
        <f t="shared" si="1965"/>
        <v>58</v>
      </c>
      <c r="AM1868" s="14" t="str">
        <f t="shared" si="1966"/>
        <v>material entregue a abordagem sobre dose única de Kaletra</v>
      </c>
      <c r="AN1868" s="14" t="str">
        <f t="shared" si="1967"/>
        <v/>
      </c>
      <c r="AO1868" s="14" t="str">
        <f t="shared" si="1968"/>
        <v/>
      </c>
      <c r="AP1868" s="14" t="str">
        <f t="shared" si="1969"/>
        <v/>
      </c>
      <c r="AQ1868" s="14" t="str">
        <f t="shared" si="1970"/>
        <v/>
      </c>
      <c r="AR1868" s="14" t="str">
        <f t="shared" si="1971"/>
        <v/>
      </c>
    </row>
    <row r="1869" spans="1:44" x14ac:dyDescent="0.25">
      <c r="A1869">
        <v>1</v>
      </c>
      <c r="B1869" t="s">
        <v>28</v>
      </c>
      <c r="C1869">
        <v>393105</v>
      </c>
      <c r="D1869" s="40">
        <v>41368.5</v>
      </c>
      <c r="E1869" s="40">
        <v>41369.865277777797</v>
      </c>
      <c r="F1869" s="40">
        <v>41369.824999999997</v>
      </c>
      <c r="G1869" t="s">
        <v>29</v>
      </c>
      <c r="H1869">
        <v>60000012248335</v>
      </c>
      <c r="I1869" t="s">
        <v>1117</v>
      </c>
      <c r="J1869" t="s">
        <v>1118</v>
      </c>
      <c r="K1869" t="s">
        <v>41</v>
      </c>
      <c r="L1869">
        <v>3</v>
      </c>
      <c r="M1869" t="s">
        <v>33</v>
      </c>
      <c r="N1869">
        <v>60000015461254</v>
      </c>
      <c r="O1869">
        <v>60000016462737</v>
      </c>
      <c r="P1869">
        <v>140208000000153</v>
      </c>
      <c r="R1869" t="s">
        <v>34</v>
      </c>
      <c r="S1869" t="s">
        <v>35</v>
      </c>
      <c r="T1869" t="s">
        <v>36</v>
      </c>
      <c r="W1869" t="s">
        <v>37</v>
      </c>
      <c r="AC1869" t="s">
        <v>1119</v>
      </c>
      <c r="AD1869" t="s">
        <v>1437</v>
      </c>
      <c r="AE1869" s="14" t="str">
        <f t="shared" si="1958"/>
        <v>#SOL O medico mostrou interesse em participar do nosso Athus de São Paulo</v>
      </c>
      <c r="AF1869" s="14" t="str">
        <f t="shared" si="1959"/>
        <v>#SOL O medico mostrou interesse em participar do nosso Athus de São Paulo</v>
      </c>
      <c r="AG1869" s="14">
        <f t="shared" si="1960"/>
        <v>1</v>
      </c>
      <c r="AH1869" s="14">
        <f t="shared" si="1961"/>
        <v>74</v>
      </c>
      <c r="AI1869" s="14">
        <f t="shared" si="1962"/>
        <v>74</v>
      </c>
      <c r="AJ1869" s="14">
        <f t="shared" si="1963"/>
        <v>74</v>
      </c>
      <c r="AK1869" s="14">
        <f t="shared" si="1964"/>
        <v>74</v>
      </c>
      <c r="AL1869" s="14">
        <f t="shared" si="1965"/>
        <v>74</v>
      </c>
      <c r="AM1869" s="14" t="str">
        <f t="shared" si="1966"/>
        <v>#SOL O medico mostrou interesse em participar do nosso Athus de São Paulo</v>
      </c>
      <c r="AN1869" s="14" t="str">
        <f t="shared" si="1967"/>
        <v/>
      </c>
      <c r="AO1869" s="14" t="str">
        <f t="shared" si="1968"/>
        <v/>
      </c>
      <c r="AP1869" s="14" t="str">
        <f t="shared" si="1969"/>
        <v/>
      </c>
      <c r="AQ1869" s="14" t="str">
        <f t="shared" si="1970"/>
        <v/>
      </c>
      <c r="AR1869" s="14" t="str">
        <f t="shared" si="1971"/>
        <v/>
      </c>
    </row>
    <row r="1870" spans="1:44" x14ac:dyDescent="0.25">
      <c r="A1870">
        <v>1</v>
      </c>
      <c r="B1870" t="s">
        <v>28</v>
      </c>
      <c r="C1870">
        <v>393105</v>
      </c>
      <c r="D1870" s="40">
        <v>41368.5</v>
      </c>
      <c r="E1870" s="40">
        <v>41369.865277777797</v>
      </c>
      <c r="F1870" s="40">
        <v>41369.824999999997</v>
      </c>
      <c r="G1870" t="s">
        <v>29</v>
      </c>
      <c r="H1870">
        <v>60000012248335</v>
      </c>
      <c r="I1870" t="s">
        <v>1117</v>
      </c>
      <c r="J1870" t="s">
        <v>1118</v>
      </c>
      <c r="K1870" t="s">
        <v>41</v>
      </c>
      <c r="L1870">
        <v>3</v>
      </c>
      <c r="M1870" t="s">
        <v>33</v>
      </c>
      <c r="N1870">
        <v>60000015461254</v>
      </c>
      <c r="O1870">
        <v>60000016462737</v>
      </c>
      <c r="P1870">
        <v>140208000000153</v>
      </c>
      <c r="R1870" t="s">
        <v>34</v>
      </c>
      <c r="S1870" t="s">
        <v>35</v>
      </c>
      <c r="T1870" t="s">
        <v>36</v>
      </c>
      <c r="W1870" t="s">
        <v>37</v>
      </c>
      <c r="AC1870" t="s">
        <v>1119</v>
      </c>
      <c r="AD1870" t="s">
        <v>1437</v>
      </c>
      <c r="AE1870" s="14" t="str">
        <f t="shared" si="1958"/>
        <v>#SOL O medico mostrou interesse em participar do nosso Athus de São Paulo</v>
      </c>
      <c r="AF1870" s="14" t="str">
        <f t="shared" si="1959"/>
        <v>#SOL O medico mostrou interesse em participar do nosso Athus de São Paulo</v>
      </c>
      <c r="AG1870" s="14">
        <f t="shared" si="1960"/>
        <v>1</v>
      </c>
      <c r="AH1870" s="14">
        <f t="shared" si="1961"/>
        <v>74</v>
      </c>
      <c r="AI1870" s="14">
        <f t="shared" si="1962"/>
        <v>74</v>
      </c>
      <c r="AJ1870" s="14">
        <f t="shared" si="1963"/>
        <v>74</v>
      </c>
      <c r="AK1870" s="14">
        <f t="shared" si="1964"/>
        <v>74</v>
      </c>
      <c r="AL1870" s="14">
        <f t="shared" si="1965"/>
        <v>74</v>
      </c>
      <c r="AM1870" s="14" t="str">
        <f t="shared" si="1966"/>
        <v>#SOL O medico mostrou interesse em participar do nosso Athus de São Paulo</v>
      </c>
      <c r="AN1870" s="14" t="str">
        <f t="shared" si="1967"/>
        <v/>
      </c>
      <c r="AO1870" s="14" t="str">
        <f t="shared" si="1968"/>
        <v/>
      </c>
      <c r="AP1870" s="14" t="str">
        <f t="shared" si="1969"/>
        <v/>
      </c>
      <c r="AQ1870" s="14" t="str">
        <f t="shared" si="1970"/>
        <v/>
      </c>
      <c r="AR1870" s="14" t="str">
        <f t="shared" si="1971"/>
        <v/>
      </c>
    </row>
    <row r="1871" spans="1:44" x14ac:dyDescent="0.25">
      <c r="A1871">
        <v>1</v>
      </c>
      <c r="B1871" t="s">
        <v>28</v>
      </c>
      <c r="C1871">
        <v>393105</v>
      </c>
      <c r="D1871" s="40">
        <v>41368.458333333299</v>
      </c>
      <c r="E1871" s="40">
        <v>41369.862500000003</v>
      </c>
      <c r="F1871" s="40">
        <v>41369.824999999997</v>
      </c>
      <c r="G1871" t="s">
        <v>29</v>
      </c>
      <c r="H1871">
        <v>60000012490967</v>
      </c>
      <c r="I1871" t="s">
        <v>1120</v>
      </c>
      <c r="J1871" t="s">
        <v>1121</v>
      </c>
      <c r="K1871" t="s">
        <v>32</v>
      </c>
      <c r="L1871">
        <v>3</v>
      </c>
      <c r="M1871" t="s">
        <v>33</v>
      </c>
      <c r="N1871">
        <v>60000015461254</v>
      </c>
      <c r="O1871">
        <v>60000016462737</v>
      </c>
      <c r="P1871">
        <v>140208000000146</v>
      </c>
      <c r="R1871" t="s">
        <v>34</v>
      </c>
      <c r="S1871" t="s">
        <v>35</v>
      </c>
      <c r="T1871" t="s">
        <v>36</v>
      </c>
      <c r="W1871" t="s">
        <v>37</v>
      </c>
      <c r="AC1871" t="s">
        <v>1122</v>
      </c>
      <c r="AD1871" t="s">
        <v>1437</v>
      </c>
      <c r="AE1871" s="14" t="str">
        <f t="shared" si="1958"/>
        <v>materiais entregues com foco em administração de Kaletra dose única</v>
      </c>
      <c r="AF1871" s="14" t="str">
        <f t="shared" si="1959"/>
        <v>materiais entregues com foco em administração de Kaletra dose única</v>
      </c>
      <c r="AG1871" s="14">
        <f t="shared" si="1960"/>
        <v>1</v>
      </c>
      <c r="AH1871" s="14">
        <f t="shared" si="1961"/>
        <v>68</v>
      </c>
      <c r="AI1871" s="14">
        <f t="shared" si="1962"/>
        <v>68</v>
      </c>
      <c r="AJ1871" s="14">
        <f t="shared" si="1963"/>
        <v>68</v>
      </c>
      <c r="AK1871" s="14">
        <f t="shared" si="1964"/>
        <v>68</v>
      </c>
      <c r="AL1871" s="14">
        <f t="shared" si="1965"/>
        <v>68</v>
      </c>
      <c r="AM1871" s="14" t="str">
        <f t="shared" si="1966"/>
        <v>materiais entregues com foco em administração de Kaletra dose única</v>
      </c>
      <c r="AN1871" s="14" t="str">
        <f t="shared" si="1967"/>
        <v/>
      </c>
      <c r="AO1871" s="14" t="str">
        <f t="shared" si="1968"/>
        <v/>
      </c>
      <c r="AP1871" s="14" t="str">
        <f t="shared" si="1969"/>
        <v/>
      </c>
      <c r="AQ1871" s="14" t="str">
        <f t="shared" si="1970"/>
        <v/>
      </c>
      <c r="AR1871" s="14" t="str">
        <f t="shared" si="1971"/>
        <v/>
      </c>
    </row>
    <row r="1872" spans="1:44" x14ac:dyDescent="0.25">
      <c r="A1872">
        <v>1</v>
      </c>
      <c r="B1872" t="s">
        <v>28</v>
      </c>
      <c r="C1872">
        <v>393105</v>
      </c>
      <c r="D1872" s="40">
        <v>41368.395833333299</v>
      </c>
      <c r="E1872" s="40">
        <v>41369.859027777798</v>
      </c>
      <c r="F1872" s="40">
        <v>41369.824999999997</v>
      </c>
      <c r="G1872" t="s">
        <v>29</v>
      </c>
      <c r="H1872">
        <v>60000012428939</v>
      </c>
      <c r="I1872" t="s">
        <v>1123</v>
      </c>
      <c r="J1872" t="s">
        <v>1124</v>
      </c>
      <c r="K1872" t="s">
        <v>32</v>
      </c>
      <c r="L1872">
        <v>4</v>
      </c>
      <c r="M1872" t="s">
        <v>33</v>
      </c>
      <c r="N1872">
        <v>60000015461254</v>
      </c>
      <c r="O1872">
        <v>60000016462737</v>
      </c>
      <c r="P1872">
        <v>140208000000139</v>
      </c>
      <c r="R1872" t="s">
        <v>34</v>
      </c>
      <c r="S1872" t="s">
        <v>35</v>
      </c>
      <c r="T1872" t="s">
        <v>36</v>
      </c>
      <c r="W1872" t="s">
        <v>37</v>
      </c>
      <c r="AC1872" t="s">
        <v>1125</v>
      </c>
      <c r="AD1872" t="s">
        <v>1437</v>
      </c>
      <c r="AE1872" s="14" t="str">
        <f t="shared" si="1958"/>
        <v>Abordei Kaletra como ip de escolha com comodidade posologia facilitando a adesão ao tratamento</v>
      </c>
      <c r="AF1872" s="14" t="str">
        <f t="shared" si="1959"/>
        <v>Abordei Kaletra como ip de escolha com comodidade posologia facilitando a adesão ao tratamento</v>
      </c>
      <c r="AG1872" s="14">
        <f t="shared" si="1960"/>
        <v>1</v>
      </c>
      <c r="AH1872" s="14">
        <f t="shared" si="1961"/>
        <v>95</v>
      </c>
      <c r="AI1872" s="14">
        <f t="shared" si="1962"/>
        <v>95</v>
      </c>
      <c r="AJ1872" s="14">
        <f t="shared" si="1963"/>
        <v>95</v>
      </c>
      <c r="AK1872" s="14">
        <f t="shared" si="1964"/>
        <v>95</v>
      </c>
      <c r="AL1872" s="14">
        <f t="shared" si="1965"/>
        <v>95</v>
      </c>
      <c r="AM1872" s="14" t="str">
        <f t="shared" si="1966"/>
        <v>Abordei Kaletra como ip de escolha com comodidade posologia facilitando a adesão ao tratamento</v>
      </c>
      <c r="AN1872" s="14" t="str">
        <f t="shared" si="1967"/>
        <v/>
      </c>
      <c r="AO1872" s="14" t="str">
        <f t="shared" si="1968"/>
        <v/>
      </c>
      <c r="AP1872" s="14" t="str">
        <f t="shared" si="1969"/>
        <v/>
      </c>
      <c r="AQ1872" s="14" t="str">
        <f t="shared" si="1970"/>
        <v/>
      </c>
      <c r="AR1872" s="14" t="str">
        <f t="shared" si="1971"/>
        <v/>
      </c>
    </row>
    <row r="1873" spans="1:44" x14ac:dyDescent="0.25">
      <c r="A1873">
        <v>1</v>
      </c>
      <c r="B1873" t="s">
        <v>28</v>
      </c>
      <c r="C1873">
        <v>393105</v>
      </c>
      <c r="D1873" s="40">
        <v>41368.375</v>
      </c>
      <c r="E1873" s="40">
        <v>41369.8569444444</v>
      </c>
      <c r="F1873" s="40">
        <v>41369.824999999997</v>
      </c>
      <c r="G1873" t="s">
        <v>29</v>
      </c>
      <c r="H1873">
        <v>60000012469955</v>
      </c>
      <c r="I1873" t="s">
        <v>1126</v>
      </c>
      <c r="J1873" t="s">
        <v>1127</v>
      </c>
      <c r="K1873" t="s">
        <v>32</v>
      </c>
      <c r="L1873">
        <v>4</v>
      </c>
      <c r="M1873" t="s">
        <v>33</v>
      </c>
      <c r="N1873">
        <v>60000015461254</v>
      </c>
      <c r="O1873">
        <v>60000016462737</v>
      </c>
      <c r="P1873">
        <v>140208000000132</v>
      </c>
      <c r="R1873" t="s">
        <v>34</v>
      </c>
      <c r="S1873" t="s">
        <v>35</v>
      </c>
      <c r="T1873" t="s">
        <v>36</v>
      </c>
      <c r="W1873" t="s">
        <v>37</v>
      </c>
      <c r="AC1873" t="s">
        <v>1128</v>
      </c>
      <c r="AD1873" t="s">
        <v>1437</v>
      </c>
      <c r="AE1873" s="14" t="str">
        <f t="shared" si="1958"/>
        <v>entrega do material do Estevão Portela e abordagem sobre casais sorodiscordantes.</v>
      </c>
      <c r="AF1873" s="14" t="str">
        <f t="shared" si="1959"/>
        <v>entrega do material do Estevão Portela e abordagem sobre casais sorodiscordantes.</v>
      </c>
      <c r="AG1873" s="14">
        <f t="shared" si="1960"/>
        <v>1</v>
      </c>
      <c r="AH1873" s="14">
        <f t="shared" si="1961"/>
        <v>82</v>
      </c>
      <c r="AI1873" s="14">
        <f t="shared" si="1962"/>
        <v>82</v>
      </c>
      <c r="AJ1873" s="14">
        <f t="shared" si="1963"/>
        <v>82</v>
      </c>
      <c r="AK1873" s="14">
        <f t="shared" si="1964"/>
        <v>82</v>
      </c>
      <c r="AL1873" s="14">
        <f t="shared" si="1965"/>
        <v>82</v>
      </c>
      <c r="AM1873" s="14" t="str">
        <f t="shared" si="1966"/>
        <v>entrega do material do Estevão Portela e abordagem sobre casais sorodiscordantes.</v>
      </c>
      <c r="AN1873" s="14" t="str">
        <f t="shared" si="1967"/>
        <v/>
      </c>
      <c r="AO1873" s="14" t="str">
        <f t="shared" si="1968"/>
        <v/>
      </c>
      <c r="AP1873" s="14" t="str">
        <f t="shared" si="1969"/>
        <v/>
      </c>
      <c r="AQ1873" s="14" t="str">
        <f t="shared" si="1970"/>
        <v/>
      </c>
      <c r="AR1873" s="14" t="str">
        <f t="shared" si="1971"/>
        <v/>
      </c>
    </row>
    <row r="1874" spans="1:44" x14ac:dyDescent="0.25">
      <c r="A1874">
        <v>1</v>
      </c>
      <c r="B1874" t="s">
        <v>28</v>
      </c>
      <c r="C1874">
        <v>393105</v>
      </c>
      <c r="D1874" s="40">
        <v>41368.333333333299</v>
      </c>
      <c r="E1874" s="40">
        <v>41369.852083333302</v>
      </c>
      <c r="F1874" s="40">
        <v>41369.814583333296</v>
      </c>
      <c r="G1874" t="s">
        <v>29</v>
      </c>
      <c r="H1874">
        <v>60000012409967</v>
      </c>
      <c r="I1874" t="s">
        <v>1129</v>
      </c>
      <c r="J1874" t="s">
        <v>1130</v>
      </c>
      <c r="K1874" t="s">
        <v>41</v>
      </c>
      <c r="L1874">
        <v>6</v>
      </c>
      <c r="M1874" t="s">
        <v>33</v>
      </c>
      <c r="N1874">
        <v>60000015461254</v>
      </c>
      <c r="O1874">
        <v>60000016462737</v>
      </c>
      <c r="P1874">
        <v>140208000000125</v>
      </c>
      <c r="R1874" t="s">
        <v>34</v>
      </c>
      <c r="S1874" t="s">
        <v>35</v>
      </c>
      <c r="T1874" t="s">
        <v>36</v>
      </c>
      <c r="W1874" t="s">
        <v>37</v>
      </c>
      <c r="AC1874" t="s">
        <v>1131</v>
      </c>
      <c r="AD1874" t="s">
        <v>1437</v>
      </c>
      <c r="AE1874" s="14" t="str">
        <f t="shared" si="1958"/>
        <v>#OBJ a medica comentou que alguns pacientes apresentam diarréia quando adm Kaletra. comentei sobre a questão do regime alimentar facilitando o controle desse efeito colateral.</v>
      </c>
      <c r="AF1874" s="14" t="str">
        <f t="shared" si="1959"/>
        <v>#OBJ a medica comentou que alguns pacientes apresentam diarréia quando adm Kaletra. comentei sobre a questão do regime alimentar facilitando o controle desse efeito colateral.</v>
      </c>
      <c r="AG1874" s="14">
        <f t="shared" si="1960"/>
        <v>1</v>
      </c>
      <c r="AH1874" s="14">
        <f t="shared" si="1961"/>
        <v>176</v>
      </c>
      <c r="AI1874" s="14">
        <f t="shared" si="1962"/>
        <v>176</v>
      </c>
      <c r="AJ1874" s="14">
        <f t="shared" si="1963"/>
        <v>176</v>
      </c>
      <c r="AK1874" s="14">
        <f t="shared" si="1964"/>
        <v>176</v>
      </c>
      <c r="AL1874" s="14">
        <f t="shared" si="1965"/>
        <v>176</v>
      </c>
      <c r="AM1874" s="14" t="str">
        <f t="shared" si="1966"/>
        <v>#OBJ a medica comentou que alguns pacientes apresentam diarréia quando adm Kaletra. comentei sobre a questão do regime alimentar facilitando o controle desse efeito colateral.</v>
      </c>
      <c r="AN1874" s="14" t="str">
        <f t="shared" si="1967"/>
        <v/>
      </c>
      <c r="AO1874" s="14" t="str">
        <f t="shared" si="1968"/>
        <v/>
      </c>
      <c r="AP1874" s="14" t="str">
        <f t="shared" si="1969"/>
        <v/>
      </c>
      <c r="AQ1874" s="14" t="str">
        <f t="shared" si="1970"/>
        <v/>
      </c>
      <c r="AR1874" s="14" t="str">
        <f t="shared" si="1971"/>
        <v/>
      </c>
    </row>
    <row r="1875" spans="1:44" x14ac:dyDescent="0.25">
      <c r="A1875">
        <v>1</v>
      </c>
      <c r="B1875" t="s">
        <v>28</v>
      </c>
      <c r="C1875">
        <v>393105</v>
      </c>
      <c r="D1875" s="40">
        <v>41367.583333333299</v>
      </c>
      <c r="E1875" s="40">
        <v>41368.897916666698</v>
      </c>
      <c r="F1875" s="40">
        <v>41368.860416666699</v>
      </c>
      <c r="G1875" t="s">
        <v>29</v>
      </c>
      <c r="H1875">
        <v>60000012264671</v>
      </c>
      <c r="I1875" t="s">
        <v>1132</v>
      </c>
      <c r="J1875" t="s">
        <v>1133</v>
      </c>
      <c r="K1875" t="s">
        <v>32</v>
      </c>
      <c r="L1875">
        <v>4</v>
      </c>
      <c r="M1875" t="s">
        <v>33</v>
      </c>
      <c r="N1875">
        <v>60000015461254</v>
      </c>
      <c r="O1875">
        <v>60000016462737</v>
      </c>
      <c r="P1875">
        <v>140208000000112</v>
      </c>
      <c r="R1875" t="s">
        <v>34</v>
      </c>
      <c r="S1875" t="s">
        <v>35</v>
      </c>
      <c r="T1875" t="s">
        <v>36</v>
      </c>
      <c r="W1875" t="s">
        <v>37</v>
      </c>
      <c r="AC1875" t="s">
        <v>1134</v>
      </c>
      <c r="AD1875" t="s">
        <v>1437</v>
      </c>
      <c r="AE1875" s="14" t="str">
        <f t="shared" si="1958"/>
        <v>Iniciei sondagem sobre comorbidades e disfunção renal</v>
      </c>
      <c r="AF1875" s="14" t="str">
        <f t="shared" si="1959"/>
        <v>Iniciei sondagem sobre comorbidades e disfunção renal</v>
      </c>
      <c r="AG1875" s="14">
        <f t="shared" si="1960"/>
        <v>1</v>
      </c>
      <c r="AH1875" s="14">
        <f t="shared" si="1961"/>
        <v>54</v>
      </c>
      <c r="AI1875" s="14">
        <f t="shared" si="1962"/>
        <v>54</v>
      </c>
      <c r="AJ1875" s="14">
        <f t="shared" si="1963"/>
        <v>54</v>
      </c>
      <c r="AK1875" s="14">
        <f t="shared" si="1964"/>
        <v>54</v>
      </c>
      <c r="AL1875" s="14">
        <f t="shared" si="1965"/>
        <v>54</v>
      </c>
      <c r="AM1875" s="14" t="str">
        <f t="shared" si="1966"/>
        <v>Iniciei sondagem sobre comorbidades e disfunção renal</v>
      </c>
      <c r="AN1875" s="14" t="str">
        <f t="shared" si="1967"/>
        <v/>
      </c>
      <c r="AO1875" s="14" t="str">
        <f t="shared" si="1968"/>
        <v/>
      </c>
      <c r="AP1875" s="14" t="str">
        <f t="shared" si="1969"/>
        <v/>
      </c>
      <c r="AQ1875" s="14" t="str">
        <f t="shared" si="1970"/>
        <v/>
      </c>
      <c r="AR1875" s="14" t="str">
        <f t="shared" si="1971"/>
        <v/>
      </c>
    </row>
    <row r="1876" spans="1:44" x14ac:dyDescent="0.25">
      <c r="A1876">
        <v>1</v>
      </c>
      <c r="B1876" t="s">
        <v>28</v>
      </c>
      <c r="C1876">
        <v>393105</v>
      </c>
      <c r="D1876" s="40">
        <v>41367.4375</v>
      </c>
      <c r="E1876" s="40">
        <v>41368.902777777803</v>
      </c>
      <c r="F1876" s="40">
        <v>41369.4909722222</v>
      </c>
      <c r="G1876" t="s">
        <v>29</v>
      </c>
      <c r="H1876">
        <v>60000012420739</v>
      </c>
      <c r="I1876" t="s">
        <v>1135</v>
      </c>
      <c r="J1876" t="s">
        <v>1136</v>
      </c>
      <c r="K1876" t="s">
        <v>238</v>
      </c>
      <c r="M1876" t="s">
        <v>33</v>
      </c>
      <c r="N1876">
        <v>60000015461254</v>
      </c>
      <c r="O1876">
        <v>60000016462737</v>
      </c>
      <c r="P1876">
        <v>140208000000119</v>
      </c>
      <c r="R1876" t="s">
        <v>34</v>
      </c>
      <c r="S1876" t="s">
        <v>35</v>
      </c>
      <c r="T1876" t="s">
        <v>36</v>
      </c>
      <c r="W1876" t="s">
        <v>37</v>
      </c>
      <c r="AC1876" t="s">
        <v>1137</v>
      </c>
      <c r="AD1876" t="s">
        <v>1437</v>
      </c>
      <c r="AE1876" s="14" t="str">
        <f t="shared" si="1958"/>
        <v>O medico demonstra interesse na participação em eventos.</v>
      </c>
      <c r="AF1876" s="14" t="str">
        <f t="shared" si="1959"/>
        <v>O medico demonstra interesse na participação em eventos.</v>
      </c>
      <c r="AG1876" s="14">
        <f t="shared" si="1960"/>
        <v>1</v>
      </c>
      <c r="AH1876" s="14">
        <f t="shared" si="1961"/>
        <v>57</v>
      </c>
      <c r="AI1876" s="14">
        <f t="shared" si="1962"/>
        <v>57</v>
      </c>
      <c r="AJ1876" s="14">
        <f t="shared" si="1963"/>
        <v>57</v>
      </c>
      <c r="AK1876" s="14">
        <f t="shared" si="1964"/>
        <v>57</v>
      </c>
      <c r="AL1876" s="14">
        <f t="shared" si="1965"/>
        <v>57</v>
      </c>
      <c r="AM1876" s="14" t="str">
        <f t="shared" si="1966"/>
        <v>O medico demonstra interesse na participação em eventos.</v>
      </c>
      <c r="AN1876" s="14" t="str">
        <f t="shared" si="1967"/>
        <v/>
      </c>
      <c r="AO1876" s="14" t="str">
        <f t="shared" si="1968"/>
        <v/>
      </c>
      <c r="AP1876" s="14" t="str">
        <f t="shared" si="1969"/>
        <v/>
      </c>
      <c r="AQ1876" s="14" t="str">
        <f t="shared" si="1970"/>
        <v/>
      </c>
      <c r="AR1876" s="14" t="str">
        <f t="shared" si="1971"/>
        <v/>
      </c>
    </row>
    <row r="1877" spans="1:44" x14ac:dyDescent="0.25">
      <c r="A1877">
        <v>1</v>
      </c>
      <c r="B1877" t="s">
        <v>28</v>
      </c>
      <c r="C1877">
        <v>393105</v>
      </c>
      <c r="D1877" s="40">
        <v>41367.375</v>
      </c>
      <c r="E1877" s="40">
        <v>41368.891666666699</v>
      </c>
      <c r="F1877" s="40">
        <v>41368.860416666699</v>
      </c>
      <c r="G1877" t="s">
        <v>29</v>
      </c>
      <c r="H1877">
        <v>60000012341135</v>
      </c>
      <c r="I1877" t="s">
        <v>1138</v>
      </c>
      <c r="J1877" t="s">
        <v>1139</v>
      </c>
      <c r="K1877" t="s">
        <v>32</v>
      </c>
      <c r="L1877">
        <v>4</v>
      </c>
      <c r="M1877" t="s">
        <v>33</v>
      </c>
      <c r="N1877">
        <v>60000015461254</v>
      </c>
      <c r="O1877">
        <v>60000016462737</v>
      </c>
      <c r="P1877">
        <v>140208000000105</v>
      </c>
      <c r="R1877" t="s">
        <v>34</v>
      </c>
      <c r="S1877" t="s">
        <v>35</v>
      </c>
      <c r="T1877" t="s">
        <v>36</v>
      </c>
      <c r="W1877" t="s">
        <v>37</v>
      </c>
      <c r="AC1877" t="s">
        <v>1140</v>
      </c>
      <c r="AD1877" t="s">
        <v>1437</v>
      </c>
      <c r="AE1877" s="14" t="str">
        <f t="shared" si="1958"/>
        <v>Material do Dr. Estevão Portela entregue e sondagem sobre casais sorodiscordantes</v>
      </c>
      <c r="AF1877" s="14" t="str">
        <f t="shared" si="1959"/>
        <v>Material do Dr. Estevão Portela entregue e sondagem sobre casais sorodiscordantes</v>
      </c>
      <c r="AG1877" s="14">
        <f t="shared" si="1960"/>
        <v>1</v>
      </c>
      <c r="AH1877" s="14">
        <f t="shared" si="1961"/>
        <v>82</v>
      </c>
      <c r="AI1877" s="14">
        <f t="shared" si="1962"/>
        <v>82</v>
      </c>
      <c r="AJ1877" s="14">
        <f t="shared" si="1963"/>
        <v>82</v>
      </c>
      <c r="AK1877" s="14">
        <f t="shared" si="1964"/>
        <v>82</v>
      </c>
      <c r="AL1877" s="14">
        <f t="shared" si="1965"/>
        <v>82</v>
      </c>
      <c r="AM1877" s="14" t="str">
        <f t="shared" si="1966"/>
        <v>Material do Dr. Estevão Portela entregue e sondagem sobre casais sorodiscordantes</v>
      </c>
      <c r="AN1877" s="14" t="str">
        <f t="shared" si="1967"/>
        <v/>
      </c>
      <c r="AO1877" s="14" t="str">
        <f t="shared" si="1968"/>
        <v/>
      </c>
      <c r="AP1877" s="14" t="str">
        <f t="shared" si="1969"/>
        <v/>
      </c>
      <c r="AQ1877" s="14" t="str">
        <f t="shared" si="1970"/>
        <v/>
      </c>
      <c r="AR1877" s="14" t="str">
        <f t="shared" si="1971"/>
        <v/>
      </c>
    </row>
    <row r="1878" spans="1:44" x14ac:dyDescent="0.25">
      <c r="A1878">
        <v>1</v>
      </c>
      <c r="B1878" t="s">
        <v>28</v>
      </c>
      <c r="C1878">
        <v>393105</v>
      </c>
      <c r="D1878" s="40">
        <v>41367.333333333299</v>
      </c>
      <c r="E1878" s="40">
        <v>41368.887499999997</v>
      </c>
      <c r="F1878" s="40">
        <v>41368.849305555603</v>
      </c>
      <c r="G1878" t="s">
        <v>29</v>
      </c>
      <c r="H1878">
        <v>60000012248803</v>
      </c>
      <c r="I1878" t="s">
        <v>1141</v>
      </c>
      <c r="J1878" t="s">
        <v>1142</v>
      </c>
      <c r="K1878" t="s">
        <v>109</v>
      </c>
      <c r="M1878" t="s">
        <v>33</v>
      </c>
      <c r="N1878">
        <v>60000015461254</v>
      </c>
      <c r="O1878">
        <v>60000016462737</v>
      </c>
      <c r="P1878">
        <v>140208000000099</v>
      </c>
      <c r="R1878" t="s">
        <v>34</v>
      </c>
      <c r="S1878" t="s">
        <v>35</v>
      </c>
      <c r="T1878" t="s">
        <v>36</v>
      </c>
      <c r="W1878" t="s">
        <v>37</v>
      </c>
      <c r="AC1878" t="s">
        <v>1143</v>
      </c>
      <c r="AD1878" t="s">
        <v>1437</v>
      </c>
      <c r="AE1878" s="14" t="str">
        <f t="shared" si="1958"/>
        <v>#SOL medica demonstrou interesse em participar dos Eventos da Abbott relatando e elogiando os anteriores</v>
      </c>
      <c r="AF1878" s="14" t="str">
        <f t="shared" si="1959"/>
        <v>#SOL medica demonstrou interesse em participar dos Eventos da Abbott relatando e elogiando os anteriores</v>
      </c>
      <c r="AG1878" s="14">
        <f t="shared" si="1960"/>
        <v>1</v>
      </c>
      <c r="AH1878" s="14">
        <f t="shared" si="1961"/>
        <v>105</v>
      </c>
      <c r="AI1878" s="14">
        <f t="shared" si="1962"/>
        <v>105</v>
      </c>
      <c r="AJ1878" s="14">
        <f t="shared" si="1963"/>
        <v>105</v>
      </c>
      <c r="AK1878" s="14">
        <f t="shared" si="1964"/>
        <v>105</v>
      </c>
      <c r="AL1878" s="14">
        <f t="shared" si="1965"/>
        <v>105</v>
      </c>
      <c r="AM1878" s="14" t="str">
        <f t="shared" si="1966"/>
        <v>#SOL medica demonstrou interesse em participar dos Eventos da Abbott relatando e elogiando os anteriores</v>
      </c>
      <c r="AN1878" s="14" t="str">
        <f t="shared" si="1967"/>
        <v/>
      </c>
      <c r="AO1878" s="14" t="str">
        <f t="shared" si="1968"/>
        <v/>
      </c>
      <c r="AP1878" s="14" t="str">
        <f t="shared" si="1969"/>
        <v/>
      </c>
      <c r="AQ1878" s="14" t="str">
        <f t="shared" si="1970"/>
        <v/>
      </c>
      <c r="AR1878" s="14" t="str">
        <f t="shared" si="1971"/>
        <v/>
      </c>
    </row>
    <row r="1879" spans="1:44" x14ac:dyDescent="0.25">
      <c r="A1879">
        <v>1</v>
      </c>
      <c r="B1879" t="s">
        <v>28</v>
      </c>
      <c r="C1879">
        <v>393105</v>
      </c>
      <c r="D1879" s="40">
        <v>41366.666666666701</v>
      </c>
      <c r="E1879" s="40">
        <v>41367.890277777798</v>
      </c>
      <c r="F1879" s="40">
        <v>41368.838194444397</v>
      </c>
      <c r="G1879" t="s">
        <v>29</v>
      </c>
      <c r="H1879">
        <v>60000012410407</v>
      </c>
      <c r="I1879" t="s">
        <v>1144</v>
      </c>
      <c r="J1879" t="s">
        <v>1145</v>
      </c>
      <c r="K1879" t="s">
        <v>41</v>
      </c>
      <c r="L1879">
        <v>3</v>
      </c>
      <c r="M1879" t="s">
        <v>33</v>
      </c>
      <c r="N1879">
        <v>60000015461254</v>
      </c>
      <c r="O1879">
        <v>60000016462737</v>
      </c>
      <c r="P1879">
        <v>140208000000088</v>
      </c>
      <c r="R1879" t="s">
        <v>34</v>
      </c>
      <c r="S1879" t="s">
        <v>35</v>
      </c>
      <c r="T1879" t="s">
        <v>36</v>
      </c>
      <c r="W1879" t="s">
        <v>37</v>
      </c>
      <c r="AC1879" t="s">
        <v>1146</v>
      </c>
      <c r="AD1879" t="s">
        <v>1437</v>
      </c>
      <c r="AE1879" s="14" t="str">
        <f t="shared" si="1958"/>
        <v>Material do Estevão Portela entregue e comentado</v>
      </c>
      <c r="AF1879" s="14" t="str">
        <f t="shared" si="1959"/>
        <v>Material do Estevão Portela entregue e comentado</v>
      </c>
      <c r="AG1879" s="14">
        <f t="shared" si="1960"/>
        <v>1</v>
      </c>
      <c r="AH1879" s="14">
        <f t="shared" si="1961"/>
        <v>49</v>
      </c>
      <c r="AI1879" s="14">
        <f t="shared" si="1962"/>
        <v>49</v>
      </c>
      <c r="AJ1879" s="14">
        <f t="shared" si="1963"/>
        <v>49</v>
      </c>
      <c r="AK1879" s="14">
        <f t="shared" si="1964"/>
        <v>49</v>
      </c>
      <c r="AL1879" s="14">
        <f t="shared" si="1965"/>
        <v>49</v>
      </c>
      <c r="AM1879" s="14" t="str">
        <f t="shared" si="1966"/>
        <v>Material do Estevão Portela entregue e comentado</v>
      </c>
      <c r="AN1879" s="14" t="str">
        <f t="shared" si="1967"/>
        <v/>
      </c>
      <c r="AO1879" s="14" t="str">
        <f t="shared" si="1968"/>
        <v/>
      </c>
      <c r="AP1879" s="14" t="str">
        <f t="shared" si="1969"/>
        <v/>
      </c>
      <c r="AQ1879" s="14" t="str">
        <f t="shared" si="1970"/>
        <v/>
      </c>
      <c r="AR1879" s="14" t="str">
        <f t="shared" si="1971"/>
        <v/>
      </c>
    </row>
    <row r="1880" spans="1:44" x14ac:dyDescent="0.25">
      <c r="A1880">
        <v>1</v>
      </c>
      <c r="B1880" t="s">
        <v>28</v>
      </c>
      <c r="C1880">
        <v>393105</v>
      </c>
      <c r="D1880" s="40">
        <v>41366.583333333299</v>
      </c>
      <c r="E1880" s="40">
        <v>41367.886111111096</v>
      </c>
      <c r="F1880" s="40">
        <v>41367.846527777801</v>
      </c>
      <c r="G1880" t="s">
        <v>29</v>
      </c>
      <c r="H1880">
        <v>60000012344903</v>
      </c>
      <c r="I1880" t="s">
        <v>1147</v>
      </c>
      <c r="J1880" t="s">
        <v>1148</v>
      </c>
      <c r="K1880" t="s">
        <v>41</v>
      </c>
      <c r="L1880">
        <v>3</v>
      </c>
      <c r="M1880" t="s">
        <v>33</v>
      </c>
      <c r="N1880">
        <v>60000015461254</v>
      </c>
      <c r="O1880">
        <v>60000016462737</v>
      </c>
      <c r="P1880">
        <v>140208000000081</v>
      </c>
      <c r="R1880" t="s">
        <v>34</v>
      </c>
      <c r="S1880" t="s">
        <v>35</v>
      </c>
      <c r="T1880" t="s">
        <v>36</v>
      </c>
      <c r="W1880" t="s">
        <v>37</v>
      </c>
      <c r="AC1880" t="s">
        <v>1149</v>
      </c>
      <c r="AD1880" t="s">
        <v>1437</v>
      </c>
      <c r="AE1880" s="14" t="str">
        <f t="shared" si="1958"/>
        <v>#sol medico solicitou participação em evento medico athus São Paulo</v>
      </c>
      <c r="AF1880" s="14" t="str">
        <f t="shared" si="1959"/>
        <v>#sol medico solicitou participação em evento medico athus São Paulo</v>
      </c>
      <c r="AG1880" s="14">
        <f t="shared" si="1960"/>
        <v>1</v>
      </c>
      <c r="AH1880" s="14">
        <f t="shared" si="1961"/>
        <v>68</v>
      </c>
      <c r="AI1880" s="14">
        <f t="shared" si="1962"/>
        <v>68</v>
      </c>
      <c r="AJ1880" s="14">
        <f t="shared" si="1963"/>
        <v>68</v>
      </c>
      <c r="AK1880" s="14">
        <f t="shared" si="1964"/>
        <v>68</v>
      </c>
      <c r="AL1880" s="14">
        <f t="shared" si="1965"/>
        <v>68</v>
      </c>
      <c r="AM1880" s="14" t="str">
        <f t="shared" si="1966"/>
        <v>#sol medico solicitou participação em evento medico athus São Paulo</v>
      </c>
      <c r="AN1880" s="14" t="str">
        <f t="shared" si="1967"/>
        <v/>
      </c>
      <c r="AO1880" s="14" t="str">
        <f t="shared" si="1968"/>
        <v/>
      </c>
      <c r="AP1880" s="14" t="str">
        <f t="shared" si="1969"/>
        <v/>
      </c>
      <c r="AQ1880" s="14" t="str">
        <f t="shared" si="1970"/>
        <v/>
      </c>
      <c r="AR1880" s="14" t="str">
        <f t="shared" si="1971"/>
        <v/>
      </c>
    </row>
    <row r="1881" spans="1:44" x14ac:dyDescent="0.25">
      <c r="A1881">
        <v>1</v>
      </c>
      <c r="B1881" t="s">
        <v>28</v>
      </c>
      <c r="C1881">
        <v>393105</v>
      </c>
      <c r="D1881" s="40">
        <v>41366.541666666701</v>
      </c>
      <c r="E1881" s="40">
        <v>41367.883333333302</v>
      </c>
      <c r="F1881" s="40">
        <v>41367.846527777801</v>
      </c>
      <c r="G1881" t="s">
        <v>29</v>
      </c>
      <c r="H1881">
        <v>60000012298159</v>
      </c>
      <c r="I1881" t="s">
        <v>1150</v>
      </c>
      <c r="J1881" t="s">
        <v>1151</v>
      </c>
      <c r="K1881" t="s">
        <v>41</v>
      </c>
      <c r="L1881">
        <v>3</v>
      </c>
      <c r="M1881" t="s">
        <v>33</v>
      </c>
      <c r="N1881">
        <v>60000015461254</v>
      </c>
      <c r="O1881">
        <v>60000016462737</v>
      </c>
      <c r="P1881">
        <v>140208000000074</v>
      </c>
      <c r="R1881" t="s">
        <v>34</v>
      </c>
      <c r="S1881" t="s">
        <v>35</v>
      </c>
      <c r="T1881" t="s">
        <v>36</v>
      </c>
      <c r="W1881" t="s">
        <v>37</v>
      </c>
      <c r="AC1881" t="s">
        <v>1152</v>
      </c>
      <c r="AD1881" t="s">
        <v>1437</v>
      </c>
      <c r="AE1881" s="14" t="str">
        <f t="shared" si="1958"/>
        <v>Material do Dr. Estevão Portela entregue.</v>
      </c>
      <c r="AF1881" s="14" t="str">
        <f t="shared" si="1959"/>
        <v>Material do Dr. Estevão Portela entregue.</v>
      </c>
      <c r="AG1881" s="14">
        <f t="shared" si="1960"/>
        <v>1</v>
      </c>
      <c r="AH1881" s="14">
        <f t="shared" si="1961"/>
        <v>42</v>
      </c>
      <c r="AI1881" s="14">
        <f t="shared" si="1962"/>
        <v>42</v>
      </c>
      <c r="AJ1881" s="14">
        <f t="shared" si="1963"/>
        <v>42</v>
      </c>
      <c r="AK1881" s="14">
        <f t="shared" si="1964"/>
        <v>42</v>
      </c>
      <c r="AL1881" s="14">
        <f t="shared" si="1965"/>
        <v>42</v>
      </c>
      <c r="AM1881" s="14" t="str">
        <f t="shared" si="1966"/>
        <v>Material do Dr. Estevão Portela entregue.</v>
      </c>
      <c r="AN1881" s="14" t="str">
        <f t="shared" si="1967"/>
        <v/>
      </c>
      <c r="AO1881" s="14" t="str">
        <f t="shared" si="1968"/>
        <v/>
      </c>
      <c r="AP1881" s="14" t="str">
        <f t="shared" si="1969"/>
        <v/>
      </c>
      <c r="AQ1881" s="14" t="str">
        <f t="shared" si="1970"/>
        <v/>
      </c>
      <c r="AR1881" s="14" t="str">
        <f t="shared" si="1971"/>
        <v/>
      </c>
    </row>
    <row r="1882" spans="1:44" x14ac:dyDescent="0.25">
      <c r="A1882">
        <v>1</v>
      </c>
      <c r="B1882" t="s">
        <v>28</v>
      </c>
      <c r="C1882">
        <v>391106</v>
      </c>
      <c r="D1882" s="40">
        <v>41404.782638888901</v>
      </c>
      <c r="E1882" s="40">
        <v>41404.783333333296</v>
      </c>
      <c r="F1882" s="40">
        <v>41404.783333333296</v>
      </c>
      <c r="G1882" t="s">
        <v>29</v>
      </c>
      <c r="H1882">
        <v>60000017153634</v>
      </c>
      <c r="I1882" t="s">
        <v>3993</v>
      </c>
      <c r="J1882" t="s">
        <v>3994</v>
      </c>
      <c r="K1882" t="s">
        <v>180</v>
      </c>
      <c r="L1882">
        <v>4</v>
      </c>
      <c r="M1882" t="s">
        <v>33</v>
      </c>
      <c r="N1882">
        <v>60000015461254</v>
      </c>
      <c r="O1882">
        <v>60000016462741</v>
      </c>
      <c r="P1882">
        <v>140225000001312</v>
      </c>
      <c r="R1882" t="s">
        <v>34</v>
      </c>
      <c r="S1882" t="s">
        <v>35</v>
      </c>
      <c r="T1882" t="s">
        <v>36</v>
      </c>
      <c r="W1882" t="s">
        <v>37</v>
      </c>
      <c r="AC1882" t="s">
        <v>5220</v>
      </c>
      <c r="AD1882" t="s">
        <v>1443</v>
      </c>
      <c r="AE1882" s="14" t="str">
        <f t="shared" si="1958"/>
        <v>Trabalhei material Dr Vidal reforçando tabela do eacs, onde cita que Kaletra é o único ip efetivo no SNC</v>
      </c>
      <c r="AF1882" s="14" t="str">
        <f t="shared" si="1959"/>
        <v>Trabalhei material Dr Vidal reforçando tabela do eacs, onde cita que Kaletra é o único ip efetivo no SNC</v>
      </c>
      <c r="AG1882" s="14">
        <f t="shared" si="1960"/>
        <v>1</v>
      </c>
      <c r="AH1882" s="14">
        <f t="shared" si="1961"/>
        <v>105</v>
      </c>
      <c r="AI1882" s="14">
        <f t="shared" si="1962"/>
        <v>105</v>
      </c>
      <c r="AJ1882" s="14">
        <f t="shared" si="1963"/>
        <v>105</v>
      </c>
      <c r="AK1882" s="14">
        <f t="shared" si="1964"/>
        <v>105</v>
      </c>
      <c r="AL1882" s="14">
        <f t="shared" si="1965"/>
        <v>105</v>
      </c>
      <c r="AM1882" s="14" t="str">
        <f t="shared" si="1966"/>
        <v>Trabalhei material Dr Vidal reforçando tabela do eacs, onde cita que Kaletra é o único ip efetivo no SNC</v>
      </c>
      <c r="AN1882" s="14" t="str">
        <f t="shared" si="1967"/>
        <v/>
      </c>
      <c r="AO1882" s="14" t="str">
        <f t="shared" si="1968"/>
        <v/>
      </c>
      <c r="AP1882" s="14" t="str">
        <f t="shared" si="1969"/>
        <v/>
      </c>
      <c r="AQ1882" s="14" t="str">
        <f t="shared" si="1970"/>
        <v/>
      </c>
      <c r="AR1882" s="14" t="str">
        <f t="shared" si="1971"/>
        <v/>
      </c>
    </row>
    <row r="1883" spans="1:44" x14ac:dyDescent="0.25">
      <c r="A1883">
        <v>1</v>
      </c>
      <c r="B1883" t="s">
        <v>28</v>
      </c>
      <c r="C1883">
        <v>391106</v>
      </c>
      <c r="D1883" s="40">
        <v>41404.734027777798</v>
      </c>
      <c r="E1883" s="40">
        <v>41404.776388888902</v>
      </c>
      <c r="F1883" s="40">
        <v>41404.738194444399</v>
      </c>
      <c r="G1883" t="s">
        <v>29</v>
      </c>
      <c r="H1883">
        <v>60000012454351</v>
      </c>
      <c r="I1883" t="s">
        <v>1178</v>
      </c>
      <c r="J1883" t="s">
        <v>1179</v>
      </c>
      <c r="K1883" t="s">
        <v>32</v>
      </c>
      <c r="L1883">
        <v>6</v>
      </c>
      <c r="M1883" t="s">
        <v>33</v>
      </c>
      <c r="N1883">
        <v>60000015461254</v>
      </c>
      <c r="O1883">
        <v>60000016462741</v>
      </c>
      <c r="P1883">
        <v>140225000001298</v>
      </c>
      <c r="R1883" t="s">
        <v>34</v>
      </c>
      <c r="S1883" t="s">
        <v>35</v>
      </c>
      <c r="T1883" t="s">
        <v>36</v>
      </c>
      <c r="W1883" t="s">
        <v>37</v>
      </c>
      <c r="AC1883" t="s">
        <v>5221</v>
      </c>
      <c r="AD1883" t="s">
        <v>1443</v>
      </c>
      <c r="AE1883" s="14" t="str">
        <f t="shared" si="1958"/>
        <v>Trabalhei material Dr Vidal, retomando conceitos de SNC</v>
      </c>
      <c r="AF1883" s="14" t="str">
        <f t="shared" si="1959"/>
        <v>Trabalhei material Dr Vidal, retomando conceitos de SNC</v>
      </c>
      <c r="AG1883" s="14">
        <f t="shared" si="1960"/>
        <v>1</v>
      </c>
      <c r="AH1883" s="14">
        <f t="shared" si="1961"/>
        <v>56</v>
      </c>
      <c r="AI1883" s="14">
        <f t="shared" si="1962"/>
        <v>56</v>
      </c>
      <c r="AJ1883" s="14">
        <f t="shared" si="1963"/>
        <v>56</v>
      </c>
      <c r="AK1883" s="14">
        <f t="shared" si="1964"/>
        <v>56</v>
      </c>
      <c r="AL1883" s="14">
        <f t="shared" si="1965"/>
        <v>56</v>
      </c>
      <c r="AM1883" s="14" t="str">
        <f t="shared" si="1966"/>
        <v>Trabalhei material Dr Vidal, retomando conceitos de SNC</v>
      </c>
      <c r="AN1883" s="14" t="str">
        <f t="shared" si="1967"/>
        <v/>
      </c>
      <c r="AO1883" s="14" t="str">
        <f t="shared" si="1968"/>
        <v/>
      </c>
      <c r="AP1883" s="14" t="str">
        <f t="shared" si="1969"/>
        <v/>
      </c>
      <c r="AQ1883" s="14" t="str">
        <f t="shared" si="1970"/>
        <v/>
      </c>
      <c r="AR1883" s="14" t="str">
        <f t="shared" si="1971"/>
        <v/>
      </c>
    </row>
    <row r="1884" spans="1:44" x14ac:dyDescent="0.25">
      <c r="A1884">
        <v>1</v>
      </c>
      <c r="B1884" t="s">
        <v>28</v>
      </c>
      <c r="C1884">
        <v>391106</v>
      </c>
      <c r="D1884" s="40">
        <v>41404.670833333301</v>
      </c>
      <c r="E1884" s="40">
        <v>41404.672222222202</v>
      </c>
      <c r="F1884" s="40">
        <v>41404.631944444402</v>
      </c>
      <c r="G1884" t="s">
        <v>110</v>
      </c>
      <c r="H1884">
        <v>60000016840856</v>
      </c>
      <c r="J1884" t="s">
        <v>1181</v>
      </c>
      <c r="M1884" t="s">
        <v>33</v>
      </c>
      <c r="N1884">
        <v>60000015461254</v>
      </c>
      <c r="O1884">
        <v>60000016462741</v>
      </c>
      <c r="P1884">
        <v>140225000001271</v>
      </c>
      <c r="R1884" t="s">
        <v>34</v>
      </c>
      <c r="S1884" t="s">
        <v>35</v>
      </c>
      <c r="W1884" t="s">
        <v>37</v>
      </c>
      <c r="AC1884" t="s">
        <v>5222</v>
      </c>
      <c r="AD1884" t="s">
        <v>1443</v>
      </c>
      <c r="AE1884" s="14" t="str">
        <f t="shared" si="1958"/>
        <v>Conversamos sobre o evento e realmente não tem como ser dentro do ADS, Dr nei não permitiu. Faremos em restaurante. Entreguei material Dr Vidal</v>
      </c>
      <c r="AF1884" s="14" t="str">
        <f t="shared" si="1959"/>
        <v>Conversamos sobre o evento e realmente não tem como ser dentro do ADS, Dr nei não permitiu. Faremos em restaurante. Entreguei material Dr Vidal</v>
      </c>
      <c r="AG1884" s="14">
        <f t="shared" si="1960"/>
        <v>1</v>
      </c>
      <c r="AH1884" s="14">
        <f t="shared" si="1961"/>
        <v>144</v>
      </c>
      <c r="AI1884" s="14">
        <f t="shared" si="1962"/>
        <v>144</v>
      </c>
      <c r="AJ1884" s="14">
        <f t="shared" si="1963"/>
        <v>144</v>
      </c>
      <c r="AK1884" s="14">
        <f t="shared" si="1964"/>
        <v>144</v>
      </c>
      <c r="AL1884" s="14">
        <f t="shared" si="1965"/>
        <v>144</v>
      </c>
      <c r="AM1884" s="14" t="str">
        <f t="shared" si="1966"/>
        <v>Conversamos sobre o evento e realmente não tem como ser dentro do ADS, Dr nei não permitiu. Faremos em restaurante. Entreguei material Dr Vidal</v>
      </c>
      <c r="AN1884" s="14" t="str">
        <f t="shared" si="1967"/>
        <v/>
      </c>
      <c r="AO1884" s="14" t="str">
        <f t="shared" si="1968"/>
        <v/>
      </c>
      <c r="AP1884" s="14" t="str">
        <f t="shared" si="1969"/>
        <v/>
      </c>
      <c r="AQ1884" s="14" t="str">
        <f t="shared" si="1970"/>
        <v/>
      </c>
      <c r="AR1884" s="14" t="str">
        <f t="shared" si="1971"/>
        <v/>
      </c>
    </row>
    <row r="1885" spans="1:44" x14ac:dyDescent="0.25">
      <c r="A1885">
        <v>1</v>
      </c>
      <c r="B1885" t="s">
        <v>28</v>
      </c>
      <c r="C1885">
        <v>391106</v>
      </c>
      <c r="D1885" s="40">
        <v>41404.662499999999</v>
      </c>
      <c r="E1885" s="40">
        <v>41404.665972222203</v>
      </c>
      <c r="F1885" s="40">
        <v>41404.631944444402</v>
      </c>
      <c r="G1885" t="s">
        <v>29</v>
      </c>
      <c r="H1885">
        <v>60000012534115</v>
      </c>
      <c r="I1885" t="s">
        <v>1238</v>
      </c>
      <c r="J1885" t="s">
        <v>1239</v>
      </c>
      <c r="K1885" t="s">
        <v>1240</v>
      </c>
      <c r="L1885">
        <v>6</v>
      </c>
      <c r="M1885" t="s">
        <v>33</v>
      </c>
      <c r="N1885">
        <v>60000015461254</v>
      </c>
      <c r="O1885">
        <v>60000016462741</v>
      </c>
      <c r="P1885">
        <v>140225000001245</v>
      </c>
      <c r="R1885" t="s">
        <v>34</v>
      </c>
      <c r="S1885" t="s">
        <v>35</v>
      </c>
      <c r="T1885" t="s">
        <v>36</v>
      </c>
      <c r="W1885" t="s">
        <v>37</v>
      </c>
      <c r="AC1885" t="s">
        <v>5223</v>
      </c>
      <c r="AD1885" t="s">
        <v>1443</v>
      </c>
      <c r="AE1885" s="14" t="str">
        <f t="shared" si="1958"/>
        <v>Trabalhei material Dr Vidal #mp: Dr disse que sua única dúvida é de que realmente uma Tarv neuroativa auxilie qdo o paciente já tiver hand, detalhei material Dr. Vidal reforçando que é justamente nestes casos de hand assimtomática e leve que ocorre uma melhora nas funções neurocognitivas do paciente, e que Kaletra tem este efeito comprovado por estudos, inclusive reduzindo CV liquórica</v>
      </c>
      <c r="AF1885" s="14" t="str">
        <f t="shared" si="1959"/>
        <v>Trabalhei material Dr Vidal #mp: Dr disse que sua única dúvida é de que realmente uma Tarv neuroativa auxilie qdo o paciente já tiver hand, detalhei material Dr. Vidal reforçando que é justamente nestes casos de hand assimtomática e leve que ocorre uma melhora nas funções neurocognitivas do paciente, e que Kaletra tem este efeito comprovado por estudos, inclusive reduzindo CV liquórica</v>
      </c>
      <c r="AG1885" s="14">
        <f t="shared" si="1960"/>
        <v>29</v>
      </c>
      <c r="AH1885" s="14">
        <f t="shared" si="1961"/>
        <v>389</v>
      </c>
      <c r="AI1885" s="14">
        <f t="shared" si="1962"/>
        <v>389</v>
      </c>
      <c r="AJ1885" s="14">
        <f t="shared" si="1963"/>
        <v>389</v>
      </c>
      <c r="AK1885" s="14">
        <f t="shared" si="1964"/>
        <v>389</v>
      </c>
      <c r="AL1885" s="14">
        <f t="shared" si="1965"/>
        <v>389</v>
      </c>
      <c r="AM1885" s="14" t="str">
        <f t="shared" si="1966"/>
        <v>#mp: Dr disse que sua única dúvida é de que realmente uma Tarv neuroativa auxilie qdo o paciente já tiver hand, detalhei material Dr. Vidal reforçando que é justamente nestes casos de hand assimtomática e leve que ocorre uma melhora nas funções neurocognitivas do paciente, e que Kaletra tem este efeito comprovado por estudos, inclusive reduzindo CV liquórica</v>
      </c>
      <c r="AN1885" s="14" t="str">
        <f t="shared" si="1967"/>
        <v/>
      </c>
      <c r="AO1885" s="14" t="str">
        <f t="shared" si="1968"/>
        <v/>
      </c>
      <c r="AP1885" s="14" t="str">
        <f t="shared" si="1969"/>
        <v/>
      </c>
      <c r="AQ1885" s="14" t="str">
        <f t="shared" si="1970"/>
        <v/>
      </c>
      <c r="AR1885" s="14" t="str">
        <f t="shared" si="1971"/>
        <v/>
      </c>
    </row>
    <row r="1886" spans="1:44" x14ac:dyDescent="0.25">
      <c r="A1886">
        <v>1</v>
      </c>
      <c r="B1886" t="s">
        <v>28</v>
      </c>
      <c r="C1886">
        <v>391106</v>
      </c>
      <c r="D1886" s="40">
        <v>41404.333333333299</v>
      </c>
      <c r="E1886" s="40">
        <v>41404.784722222197</v>
      </c>
      <c r="F1886" s="40">
        <v>41404.783333333296</v>
      </c>
      <c r="G1886" t="s">
        <v>29</v>
      </c>
      <c r="H1886">
        <v>60000012270079</v>
      </c>
      <c r="I1886" t="s">
        <v>1189</v>
      </c>
      <c r="J1886" t="s">
        <v>1190</v>
      </c>
      <c r="K1886" t="s">
        <v>32</v>
      </c>
      <c r="L1886">
        <v>4</v>
      </c>
      <c r="M1886" t="s">
        <v>33</v>
      </c>
      <c r="N1886">
        <v>60000015461254</v>
      </c>
      <c r="O1886">
        <v>60000016462741</v>
      </c>
      <c r="P1886">
        <v>140225000001319</v>
      </c>
      <c r="R1886" t="s">
        <v>34</v>
      </c>
      <c r="S1886" t="s">
        <v>35</v>
      </c>
      <c r="T1886" t="s">
        <v>36</v>
      </c>
      <c r="W1886" t="s">
        <v>37</v>
      </c>
      <c r="AC1886" t="s">
        <v>5224</v>
      </c>
      <c r="AD1886" t="s">
        <v>1443</v>
      </c>
      <c r="AE1886" s="14" t="str">
        <f t="shared" si="1958"/>
        <v>Trabalhei material Dr Vidal</v>
      </c>
      <c r="AF1886" s="14" t="str">
        <f t="shared" si="1959"/>
        <v>Trabalhei material Dr Vidal</v>
      </c>
      <c r="AG1886" s="14">
        <f t="shared" si="1960"/>
        <v>1</v>
      </c>
      <c r="AH1886" s="14">
        <f t="shared" si="1961"/>
        <v>28</v>
      </c>
      <c r="AI1886" s="14">
        <f t="shared" si="1962"/>
        <v>28</v>
      </c>
      <c r="AJ1886" s="14">
        <f t="shared" si="1963"/>
        <v>28</v>
      </c>
      <c r="AK1886" s="14">
        <f t="shared" si="1964"/>
        <v>28</v>
      </c>
      <c r="AL1886" s="14">
        <f t="shared" si="1965"/>
        <v>28</v>
      </c>
      <c r="AM1886" s="14" t="str">
        <f t="shared" si="1966"/>
        <v>Trabalhei material Dr Vidal</v>
      </c>
      <c r="AN1886" s="14" t="str">
        <f t="shared" si="1967"/>
        <v/>
      </c>
      <c r="AO1886" s="14" t="str">
        <f t="shared" si="1968"/>
        <v/>
      </c>
      <c r="AP1886" s="14" t="str">
        <f t="shared" si="1969"/>
        <v/>
      </c>
      <c r="AQ1886" s="14" t="str">
        <f t="shared" si="1970"/>
        <v/>
      </c>
      <c r="AR1886" s="14" t="str">
        <f t="shared" si="1971"/>
        <v/>
      </c>
    </row>
    <row r="1887" spans="1:44" x14ac:dyDescent="0.25">
      <c r="A1887">
        <v>1</v>
      </c>
      <c r="B1887" t="s">
        <v>28</v>
      </c>
      <c r="C1887">
        <v>391106</v>
      </c>
      <c r="D1887" s="40">
        <v>41403.645833333299</v>
      </c>
      <c r="E1887" s="40">
        <v>41404.7722222222</v>
      </c>
      <c r="F1887" s="40">
        <v>41404.738194444399</v>
      </c>
      <c r="G1887" t="s">
        <v>29</v>
      </c>
      <c r="H1887">
        <v>60000017154594</v>
      </c>
      <c r="I1887" t="s">
        <v>1186</v>
      </c>
      <c r="J1887" t="s">
        <v>1187</v>
      </c>
      <c r="K1887" t="s">
        <v>245</v>
      </c>
      <c r="L1887">
        <v>3</v>
      </c>
      <c r="M1887" t="s">
        <v>33</v>
      </c>
      <c r="N1887">
        <v>60000015461254</v>
      </c>
      <c r="O1887">
        <v>60000016462741</v>
      </c>
      <c r="P1887">
        <v>140225000001284</v>
      </c>
      <c r="R1887" t="s">
        <v>34</v>
      </c>
      <c r="S1887" t="s">
        <v>35</v>
      </c>
      <c r="T1887" t="s">
        <v>36</v>
      </c>
      <c r="W1887" t="s">
        <v>37</v>
      </c>
      <c r="AC1887" t="s">
        <v>5225</v>
      </c>
      <c r="AD1887" t="s">
        <v>1443</v>
      </c>
      <c r="AE1887" s="14" t="str">
        <f t="shared" si="1958"/>
        <v>Dra irá sair do ADS e irá para o Sanatório, pois quer fazer pré Natal, irá ficar no lugar da Dra déia gaio; trabalhei material Dr Vidal, destacando a importância de pensar em hand e de usar um esquema neuroativo</v>
      </c>
      <c r="AF1887" s="14" t="str">
        <f t="shared" si="1959"/>
        <v>Dra irá sair do ADS e irá para o Sanatório, pois quer fazer pré Natal, irá ficar no lugar da Dra déia gaio; trabalhei material Dr Vidal, destacando a importância de pensar em hand e de usar um esquema neuroativo</v>
      </c>
      <c r="AG1887" s="14">
        <f t="shared" si="1960"/>
        <v>1</v>
      </c>
      <c r="AH1887" s="14">
        <f t="shared" si="1961"/>
        <v>212</v>
      </c>
      <c r="AI1887" s="14">
        <f t="shared" si="1962"/>
        <v>212</v>
      </c>
      <c r="AJ1887" s="14">
        <f t="shared" si="1963"/>
        <v>212</v>
      </c>
      <c r="AK1887" s="14">
        <f t="shared" si="1964"/>
        <v>212</v>
      </c>
      <c r="AL1887" s="14">
        <f t="shared" si="1965"/>
        <v>212</v>
      </c>
      <c r="AM1887" s="14" t="str">
        <f t="shared" si="1966"/>
        <v>Dra irá sair do ADS e irá para o Sanatório, pois quer fazer pré Natal, irá ficar no lugar da Dra déia gaio; trabalhei material Dr Vidal, destacando a importância de pensar em hand e de usar um esquema neuroativo</v>
      </c>
      <c r="AN1887" s="14" t="str">
        <f t="shared" si="1967"/>
        <v/>
      </c>
      <c r="AO1887" s="14" t="str">
        <f t="shared" si="1968"/>
        <v/>
      </c>
      <c r="AP1887" s="14" t="str">
        <f t="shared" si="1969"/>
        <v/>
      </c>
      <c r="AQ1887" s="14" t="str">
        <f t="shared" si="1970"/>
        <v/>
      </c>
      <c r="AR1887" s="14" t="str">
        <f t="shared" si="1971"/>
        <v/>
      </c>
    </row>
    <row r="1888" spans="1:44" x14ac:dyDescent="0.25">
      <c r="A1888">
        <v>1</v>
      </c>
      <c r="B1888" t="s">
        <v>28</v>
      </c>
      <c r="C1888">
        <v>391106</v>
      </c>
      <c r="D1888" s="40">
        <v>41403.602083333302</v>
      </c>
      <c r="E1888" s="40">
        <v>41404.770833333299</v>
      </c>
      <c r="F1888" s="40">
        <v>41404.738194444399</v>
      </c>
      <c r="G1888" t="s">
        <v>29</v>
      </c>
      <c r="H1888">
        <v>60000012394987</v>
      </c>
      <c r="I1888" t="s">
        <v>3973</v>
      </c>
      <c r="J1888" t="s">
        <v>3974</v>
      </c>
      <c r="K1888" t="s">
        <v>180</v>
      </c>
      <c r="L1888">
        <v>4</v>
      </c>
      <c r="M1888" t="s">
        <v>33</v>
      </c>
      <c r="N1888">
        <v>60000015461254</v>
      </c>
      <c r="O1888">
        <v>60000016462741</v>
      </c>
      <c r="P1888">
        <v>140225000001277</v>
      </c>
      <c r="R1888" t="s">
        <v>34</v>
      </c>
      <c r="S1888" t="s">
        <v>35</v>
      </c>
      <c r="T1888" t="s">
        <v>36</v>
      </c>
      <c r="W1888" t="s">
        <v>37</v>
      </c>
      <c r="AC1888" t="s">
        <v>5226</v>
      </c>
      <c r="AD1888" t="s">
        <v>1443</v>
      </c>
      <c r="AE1888" s="14" t="str">
        <f t="shared" si="1958"/>
        <v>Trabalhei conceitos de SNC, com material Dr Vidal,#mp: Dra comentou que é uma preocupação, porém nada é feito neste sentido...gostou muito do material.</v>
      </c>
      <c r="AF1888" s="14" t="str">
        <f t="shared" si="1959"/>
        <v>Trabalhei conceitos de SNC, com material Dr Vidal,#mp: Dra comentou que é uma preocupação, porém nada é feito neste sentido...gostou muito do material.</v>
      </c>
      <c r="AG1888" s="14">
        <f t="shared" si="1960"/>
        <v>51</v>
      </c>
      <c r="AH1888" s="14">
        <f t="shared" si="1961"/>
        <v>152</v>
      </c>
      <c r="AI1888" s="14">
        <f t="shared" si="1962"/>
        <v>152</v>
      </c>
      <c r="AJ1888" s="14">
        <f t="shared" si="1963"/>
        <v>152</v>
      </c>
      <c r="AK1888" s="14">
        <f t="shared" si="1964"/>
        <v>152</v>
      </c>
      <c r="AL1888" s="14">
        <f t="shared" si="1965"/>
        <v>152</v>
      </c>
      <c r="AM1888" s="14" t="str">
        <f t="shared" si="1966"/>
        <v>#mp: Dra comentou que é uma preocupação, porém nada é feito neste sentido...gostou muito do material.</v>
      </c>
      <c r="AN1888" s="14" t="str">
        <f t="shared" si="1967"/>
        <v/>
      </c>
      <c r="AO1888" s="14" t="str">
        <f t="shared" si="1968"/>
        <v/>
      </c>
      <c r="AP1888" s="14" t="str">
        <f t="shared" si="1969"/>
        <v/>
      </c>
      <c r="AQ1888" s="14" t="str">
        <f t="shared" si="1970"/>
        <v/>
      </c>
      <c r="AR1888" s="14" t="str">
        <f t="shared" si="1971"/>
        <v/>
      </c>
    </row>
    <row r="1889" spans="1:44" x14ac:dyDescent="0.25">
      <c r="A1889">
        <v>1</v>
      </c>
      <c r="B1889" t="s">
        <v>28</v>
      </c>
      <c r="C1889">
        <v>391106</v>
      </c>
      <c r="D1889" s="40">
        <v>41403.566666666702</v>
      </c>
      <c r="E1889" s="40">
        <v>41404.775000000001</v>
      </c>
      <c r="F1889" s="40">
        <v>41404.738194444399</v>
      </c>
      <c r="G1889" t="s">
        <v>29</v>
      </c>
      <c r="H1889">
        <v>60000017152106</v>
      </c>
      <c r="I1889" t="s">
        <v>4049</v>
      </c>
      <c r="J1889" t="s">
        <v>4050</v>
      </c>
      <c r="K1889" t="s">
        <v>32</v>
      </c>
      <c r="L1889">
        <v>6</v>
      </c>
      <c r="M1889" t="s">
        <v>33</v>
      </c>
      <c r="N1889">
        <v>60000015461254</v>
      </c>
      <c r="O1889">
        <v>60000016462741</v>
      </c>
      <c r="P1889">
        <v>140225000001291</v>
      </c>
      <c r="R1889" t="s">
        <v>34</v>
      </c>
      <c r="S1889" t="s">
        <v>35</v>
      </c>
      <c r="T1889" t="s">
        <v>36</v>
      </c>
      <c r="W1889" t="s">
        <v>37</v>
      </c>
      <c r="AC1889" t="s">
        <v>4008</v>
      </c>
      <c r="AD1889" t="s">
        <v>1443</v>
      </c>
      <c r="AE1889" s="14" t="str">
        <f t="shared" si="1958"/>
        <v>Trabalhei material Dr Lauro</v>
      </c>
      <c r="AF1889" s="14" t="str">
        <f t="shared" si="1959"/>
        <v>Trabalhei material Dr Lauro</v>
      </c>
      <c r="AG1889" s="14">
        <f t="shared" si="1960"/>
        <v>1</v>
      </c>
      <c r="AH1889" s="14">
        <f t="shared" si="1961"/>
        <v>28</v>
      </c>
      <c r="AI1889" s="14">
        <f t="shared" si="1962"/>
        <v>28</v>
      </c>
      <c r="AJ1889" s="14">
        <f t="shared" si="1963"/>
        <v>28</v>
      </c>
      <c r="AK1889" s="14">
        <f t="shared" si="1964"/>
        <v>28</v>
      </c>
      <c r="AL1889" s="14">
        <f t="shared" si="1965"/>
        <v>28</v>
      </c>
      <c r="AM1889" s="14" t="str">
        <f t="shared" si="1966"/>
        <v>Trabalhei material Dr Lauro</v>
      </c>
      <c r="AN1889" s="14" t="str">
        <f t="shared" si="1967"/>
        <v/>
      </c>
      <c r="AO1889" s="14" t="str">
        <f t="shared" si="1968"/>
        <v/>
      </c>
      <c r="AP1889" s="14" t="str">
        <f t="shared" si="1969"/>
        <v/>
      </c>
      <c r="AQ1889" s="14" t="str">
        <f t="shared" si="1970"/>
        <v/>
      </c>
      <c r="AR1889" s="14" t="str">
        <f t="shared" si="1971"/>
        <v/>
      </c>
    </row>
    <row r="1890" spans="1:44" x14ac:dyDescent="0.25">
      <c r="A1890">
        <v>1</v>
      </c>
      <c r="B1890" t="s">
        <v>28</v>
      </c>
      <c r="C1890">
        <v>391106</v>
      </c>
      <c r="D1890" s="40">
        <v>41403.449999999997</v>
      </c>
      <c r="E1890" s="40">
        <v>41404.786111111098</v>
      </c>
      <c r="F1890" s="40">
        <v>41404.783333333296</v>
      </c>
      <c r="G1890" t="s">
        <v>110</v>
      </c>
      <c r="H1890">
        <v>60000016840635</v>
      </c>
      <c r="J1890" t="s">
        <v>4047</v>
      </c>
      <c r="M1890" t="s">
        <v>33</v>
      </c>
      <c r="N1890">
        <v>60000015461254</v>
      </c>
      <c r="O1890">
        <v>60000016462741</v>
      </c>
      <c r="P1890">
        <v>140225000001326</v>
      </c>
      <c r="R1890" t="s">
        <v>34</v>
      </c>
      <c r="S1890" t="s">
        <v>35</v>
      </c>
      <c r="W1890" t="s">
        <v>37</v>
      </c>
      <c r="AC1890" t="s">
        <v>5227</v>
      </c>
      <c r="AD1890" t="s">
        <v>1443</v>
      </c>
      <c r="AE1890" s="14" t="str">
        <f t="shared" si="1958"/>
        <v>Trabalhei questão renal com embasamento no material do Dr Lauro</v>
      </c>
      <c r="AF1890" s="14" t="str">
        <f t="shared" si="1959"/>
        <v>Trabalhei questão renal com embasamento no material do Dr Lauro</v>
      </c>
      <c r="AG1890" s="14">
        <f t="shared" si="1960"/>
        <v>1</v>
      </c>
      <c r="AH1890" s="14">
        <f t="shared" si="1961"/>
        <v>64</v>
      </c>
      <c r="AI1890" s="14">
        <f t="shared" si="1962"/>
        <v>64</v>
      </c>
      <c r="AJ1890" s="14">
        <f t="shared" si="1963"/>
        <v>64</v>
      </c>
      <c r="AK1890" s="14">
        <f t="shared" si="1964"/>
        <v>64</v>
      </c>
      <c r="AL1890" s="14">
        <f t="shared" si="1965"/>
        <v>64</v>
      </c>
      <c r="AM1890" s="14" t="str">
        <f t="shared" si="1966"/>
        <v>Trabalhei questão renal com embasamento no material do Dr Lauro</v>
      </c>
      <c r="AN1890" s="14" t="str">
        <f t="shared" si="1967"/>
        <v/>
      </c>
      <c r="AO1890" s="14" t="str">
        <f t="shared" si="1968"/>
        <v/>
      </c>
      <c r="AP1890" s="14" t="str">
        <f t="shared" si="1969"/>
        <v/>
      </c>
      <c r="AQ1890" s="14" t="str">
        <f t="shared" si="1970"/>
        <v/>
      </c>
      <c r="AR1890" s="14" t="str">
        <f t="shared" si="1971"/>
        <v/>
      </c>
    </row>
    <row r="1891" spans="1:44" x14ac:dyDescent="0.25">
      <c r="A1891">
        <v>1</v>
      </c>
      <c r="B1891" t="s">
        <v>28</v>
      </c>
      <c r="C1891">
        <v>391106</v>
      </c>
      <c r="D1891" s="40">
        <v>41403.363888888904</v>
      </c>
      <c r="E1891" s="40">
        <v>41404.782638888901</v>
      </c>
      <c r="F1891" s="40">
        <v>41404.783333333296</v>
      </c>
      <c r="G1891" t="s">
        <v>29</v>
      </c>
      <c r="H1891">
        <v>60000012292607</v>
      </c>
      <c r="I1891" t="s">
        <v>4016</v>
      </c>
      <c r="J1891" t="s">
        <v>4017</v>
      </c>
      <c r="K1891" t="s">
        <v>32</v>
      </c>
      <c r="L1891">
        <v>4</v>
      </c>
      <c r="M1891" t="s">
        <v>33</v>
      </c>
      <c r="N1891">
        <v>60000015461254</v>
      </c>
      <c r="O1891">
        <v>60000016462741</v>
      </c>
      <c r="P1891">
        <v>140225000001305</v>
      </c>
      <c r="R1891" t="s">
        <v>34</v>
      </c>
      <c r="S1891" t="s">
        <v>35</v>
      </c>
      <c r="T1891" t="s">
        <v>36</v>
      </c>
      <c r="W1891" t="s">
        <v>37</v>
      </c>
      <c r="AC1891" t="s">
        <v>5228</v>
      </c>
      <c r="AD1891" t="s">
        <v>1443</v>
      </c>
      <c r="AE1891" s="14" t="str">
        <f t="shared" si="1958"/>
        <v>Trabalhei material Dr Vidal, destacando importância de ter um esquema neurótico caso o paciente tenha algum tipo de hand.</v>
      </c>
      <c r="AF1891" s="14" t="str">
        <f t="shared" si="1959"/>
        <v>Trabalhei material Dr Vidal, destacando importância de ter um esquema neurótico caso o paciente tenha algum tipo de hand.</v>
      </c>
      <c r="AG1891" s="14">
        <f t="shared" si="1960"/>
        <v>1</v>
      </c>
      <c r="AH1891" s="14">
        <f t="shared" si="1961"/>
        <v>122</v>
      </c>
      <c r="AI1891" s="14">
        <f t="shared" si="1962"/>
        <v>122</v>
      </c>
      <c r="AJ1891" s="14">
        <f t="shared" si="1963"/>
        <v>122</v>
      </c>
      <c r="AK1891" s="14">
        <f t="shared" si="1964"/>
        <v>122</v>
      </c>
      <c r="AL1891" s="14">
        <f t="shared" si="1965"/>
        <v>122</v>
      </c>
      <c r="AM1891" s="14" t="str">
        <f t="shared" si="1966"/>
        <v>Trabalhei material Dr Vidal, destacando importância de ter um esquema neurótico caso o paciente tenha algum tipo de hand.</v>
      </c>
      <c r="AN1891" s="14" t="str">
        <f t="shared" si="1967"/>
        <v/>
      </c>
      <c r="AO1891" s="14" t="str">
        <f t="shared" si="1968"/>
        <v/>
      </c>
      <c r="AP1891" s="14" t="str">
        <f t="shared" si="1969"/>
        <v/>
      </c>
      <c r="AQ1891" s="14" t="str">
        <f t="shared" si="1970"/>
        <v/>
      </c>
      <c r="AR1891" s="14" t="str">
        <f t="shared" si="1971"/>
        <v/>
      </c>
    </row>
    <row r="1892" spans="1:44" x14ac:dyDescent="0.25">
      <c r="A1892">
        <v>1</v>
      </c>
      <c r="B1892" t="s">
        <v>28</v>
      </c>
      <c r="C1892">
        <v>391106</v>
      </c>
      <c r="D1892" s="40">
        <v>41402.7277777778</v>
      </c>
      <c r="E1892" s="40">
        <v>41402.7277777778</v>
      </c>
      <c r="F1892" s="40">
        <v>41404.418055555601</v>
      </c>
      <c r="G1892" t="s">
        <v>110</v>
      </c>
      <c r="H1892">
        <v>140225000000222</v>
      </c>
      <c r="J1892" t="s">
        <v>5229</v>
      </c>
      <c r="K1892" t="s">
        <v>631</v>
      </c>
      <c r="M1892" t="s">
        <v>33</v>
      </c>
      <c r="N1892">
        <v>60000015461254</v>
      </c>
      <c r="O1892">
        <v>60000016462741</v>
      </c>
      <c r="P1892">
        <v>140225000001191</v>
      </c>
      <c r="R1892" t="s">
        <v>34</v>
      </c>
      <c r="S1892" t="s">
        <v>35</v>
      </c>
      <c r="W1892" t="s">
        <v>37</v>
      </c>
      <c r="AC1892" t="s">
        <v>5230</v>
      </c>
      <c r="AE1892" s="14" t="str">
        <f t="shared" si="1958"/>
        <v>Verifiquei números de abril</v>
      </c>
      <c r="AF1892" s="14" t="str">
        <f t="shared" si="1959"/>
        <v>Verifiquei números de abril</v>
      </c>
      <c r="AG1892" s="14">
        <f t="shared" si="1960"/>
        <v>1</v>
      </c>
      <c r="AH1892" s="14">
        <f t="shared" si="1961"/>
        <v>28</v>
      </c>
      <c r="AI1892" s="14">
        <f t="shared" si="1962"/>
        <v>28</v>
      </c>
      <c r="AJ1892" s="14">
        <f t="shared" si="1963"/>
        <v>28</v>
      </c>
      <c r="AK1892" s="14">
        <f t="shared" si="1964"/>
        <v>28</v>
      </c>
      <c r="AL1892" s="14">
        <f t="shared" si="1965"/>
        <v>28</v>
      </c>
      <c r="AM1892" s="14" t="str">
        <f t="shared" si="1966"/>
        <v>Verifiquei números de abril</v>
      </c>
      <c r="AN1892" s="14" t="str">
        <f t="shared" si="1967"/>
        <v/>
      </c>
      <c r="AO1892" s="14" t="str">
        <f t="shared" si="1968"/>
        <v/>
      </c>
      <c r="AP1892" s="14" t="str">
        <f t="shared" si="1969"/>
        <v/>
      </c>
      <c r="AQ1892" s="14" t="str">
        <f t="shared" si="1970"/>
        <v/>
      </c>
      <c r="AR1892" s="14" t="str">
        <f t="shared" si="1971"/>
        <v/>
      </c>
    </row>
    <row r="1893" spans="1:44" x14ac:dyDescent="0.25">
      <c r="A1893">
        <v>1</v>
      </c>
      <c r="B1893" t="s">
        <v>28</v>
      </c>
      <c r="C1893">
        <v>391106</v>
      </c>
      <c r="D1893" s="40">
        <v>41402.722222222197</v>
      </c>
      <c r="E1893" s="40">
        <v>41402.723611111098</v>
      </c>
      <c r="F1893" s="40">
        <v>41404.418055555601</v>
      </c>
      <c r="G1893" t="s">
        <v>29</v>
      </c>
      <c r="H1893">
        <v>60000012416867</v>
      </c>
      <c r="I1893" t="s">
        <v>1220</v>
      </c>
      <c r="J1893" t="s">
        <v>1221</v>
      </c>
      <c r="K1893" t="s">
        <v>32</v>
      </c>
      <c r="L1893">
        <v>4</v>
      </c>
      <c r="M1893" t="s">
        <v>33</v>
      </c>
      <c r="N1893">
        <v>60000015461254</v>
      </c>
      <c r="O1893">
        <v>60000016462741</v>
      </c>
      <c r="P1893">
        <v>140225000001171</v>
      </c>
      <c r="R1893" t="s">
        <v>34</v>
      </c>
      <c r="S1893" t="s">
        <v>35</v>
      </c>
      <c r="T1893" t="s">
        <v>36</v>
      </c>
      <c r="W1893" t="s">
        <v>37</v>
      </c>
      <c r="AC1893" t="s">
        <v>5231</v>
      </c>
      <c r="AD1893" t="s">
        <v>1443</v>
      </c>
      <c r="AE1893" s="14" t="str">
        <f t="shared" si="1958"/>
        <v>Trabalhei questões SNC com material Dr Vidal, #mp: Dra comentou que nào fazem nenhum tipo de screening, mas que pensam em esquemas neuroativos qdo paciente apresenta algum omprometimento</v>
      </c>
      <c r="AF1893" s="14" t="str">
        <f t="shared" si="1959"/>
        <v>Trabalhei questões SNC com material Dr Vidal, #mp: Dra comentou que nào fazem nenhum tipo de screening, mas que pensam em esquemas neuroativos qdo paciente apresenta algum omprometimento</v>
      </c>
      <c r="AG1893" s="14">
        <f t="shared" si="1960"/>
        <v>47</v>
      </c>
      <c r="AH1893" s="14">
        <f t="shared" si="1961"/>
        <v>187</v>
      </c>
      <c r="AI1893" s="14">
        <f t="shared" si="1962"/>
        <v>187</v>
      </c>
      <c r="AJ1893" s="14">
        <f t="shared" si="1963"/>
        <v>187</v>
      </c>
      <c r="AK1893" s="14">
        <f t="shared" si="1964"/>
        <v>187</v>
      </c>
      <c r="AL1893" s="14">
        <f t="shared" si="1965"/>
        <v>187</v>
      </c>
      <c r="AM1893" s="14" t="str">
        <f t="shared" si="1966"/>
        <v>#mp: Dra comentou que nào fazem nenhum tipo de screening, mas que pensam em esquemas neuroativos qdo paciente apresenta algum omprometimento</v>
      </c>
      <c r="AN1893" s="14" t="str">
        <f t="shared" si="1967"/>
        <v/>
      </c>
      <c r="AO1893" s="14" t="str">
        <f t="shared" si="1968"/>
        <v/>
      </c>
      <c r="AP1893" s="14" t="str">
        <f t="shared" si="1969"/>
        <v/>
      </c>
      <c r="AQ1893" s="14" t="str">
        <f t="shared" si="1970"/>
        <v/>
      </c>
      <c r="AR1893" s="14" t="str">
        <f t="shared" si="1971"/>
        <v/>
      </c>
    </row>
    <row r="1894" spans="1:44" x14ac:dyDescent="0.25">
      <c r="A1894">
        <v>1</v>
      </c>
      <c r="B1894" t="s">
        <v>28</v>
      </c>
      <c r="C1894">
        <v>391106</v>
      </c>
      <c r="D1894" s="40">
        <v>41402.720138888901</v>
      </c>
      <c r="E1894" s="40">
        <v>41402.722222222197</v>
      </c>
      <c r="F1894" s="40">
        <v>41404.418055555601</v>
      </c>
      <c r="G1894" t="s">
        <v>29</v>
      </c>
      <c r="H1894">
        <v>60000012571391</v>
      </c>
      <c r="I1894" t="s">
        <v>4043</v>
      </c>
      <c r="J1894" t="s">
        <v>4044</v>
      </c>
      <c r="K1894" t="s">
        <v>32</v>
      </c>
      <c r="L1894">
        <v>6</v>
      </c>
      <c r="M1894" t="s">
        <v>33</v>
      </c>
      <c r="N1894">
        <v>60000015461254</v>
      </c>
      <c r="O1894">
        <v>60000016462741</v>
      </c>
      <c r="P1894">
        <v>140225000001164</v>
      </c>
      <c r="R1894" t="s">
        <v>34</v>
      </c>
      <c r="S1894" t="s">
        <v>35</v>
      </c>
      <c r="T1894" t="s">
        <v>36</v>
      </c>
      <c r="W1894" t="s">
        <v>37</v>
      </c>
      <c r="AC1894" t="s">
        <v>5232</v>
      </c>
      <c r="AD1894" t="s">
        <v>1443</v>
      </c>
      <c r="AE1894" s="14" t="str">
        <f t="shared" si="1958"/>
        <v>Trabalhei material Dr Vidal, #mercado: Dra comentou que é impressionante a melhora nas funções cognitivas de alguns pacientes qdo iniciam Tarv, e vê Kaletra como uma droga importante neste sentido.</v>
      </c>
      <c r="AF1894" s="14" t="str">
        <f t="shared" si="1959"/>
        <v>Trabalhei material Dr Vidal, #mercado: Dra comentou que é impressionante a melhora nas funções cognitivas de alguns pacientes qdo iniciam Tarv, e vê Kaletra como uma droga importante neste sentido.</v>
      </c>
      <c r="AG1894" s="14">
        <f t="shared" si="1960"/>
        <v>30</v>
      </c>
      <c r="AH1894" s="14">
        <f t="shared" si="1961"/>
        <v>198</v>
      </c>
      <c r="AI1894" s="14">
        <f t="shared" si="1962"/>
        <v>198</v>
      </c>
      <c r="AJ1894" s="14">
        <f t="shared" si="1963"/>
        <v>198</v>
      </c>
      <c r="AK1894" s="14">
        <f t="shared" si="1964"/>
        <v>198</v>
      </c>
      <c r="AL1894" s="14">
        <f t="shared" si="1965"/>
        <v>198</v>
      </c>
      <c r="AM1894" s="14" t="str">
        <f t="shared" si="1966"/>
        <v>#mercado: Dra comentou que é impressionante a melhora nas funções cognitivas de alguns pacientes qdo iniciam Tarv, e vê Kaletra como uma droga importante neste sentido.</v>
      </c>
      <c r="AN1894" s="14" t="str">
        <f t="shared" si="1967"/>
        <v/>
      </c>
      <c r="AO1894" s="14" t="str">
        <f t="shared" si="1968"/>
        <v/>
      </c>
      <c r="AP1894" s="14" t="str">
        <f t="shared" si="1969"/>
        <v/>
      </c>
      <c r="AQ1894" s="14" t="str">
        <f t="shared" si="1970"/>
        <v/>
      </c>
      <c r="AR1894" s="14" t="str">
        <f t="shared" si="1971"/>
        <v/>
      </c>
    </row>
    <row r="1895" spans="1:44" x14ac:dyDescent="0.25">
      <c r="A1895">
        <v>1</v>
      </c>
      <c r="B1895" t="s">
        <v>28</v>
      </c>
      <c r="C1895">
        <v>391106</v>
      </c>
      <c r="D1895" s="40">
        <v>41402.599305555603</v>
      </c>
      <c r="E1895" s="40">
        <v>41402.725694444402</v>
      </c>
      <c r="F1895" s="40">
        <v>41404.418055555601</v>
      </c>
      <c r="G1895" t="s">
        <v>29</v>
      </c>
      <c r="H1895">
        <v>60000012568243</v>
      </c>
      <c r="I1895" t="s">
        <v>1223</v>
      </c>
      <c r="J1895" t="s">
        <v>1224</v>
      </c>
      <c r="K1895" t="s">
        <v>41</v>
      </c>
      <c r="L1895">
        <v>4</v>
      </c>
      <c r="M1895" t="s">
        <v>33</v>
      </c>
      <c r="N1895">
        <v>60000015461254</v>
      </c>
      <c r="O1895">
        <v>60000016462741</v>
      </c>
      <c r="P1895">
        <v>140225000001178</v>
      </c>
      <c r="R1895" t="s">
        <v>34</v>
      </c>
      <c r="S1895" t="s">
        <v>35</v>
      </c>
      <c r="T1895" t="s">
        <v>36</v>
      </c>
      <c r="W1895" t="s">
        <v>37</v>
      </c>
      <c r="AC1895" t="s">
        <v>5233</v>
      </c>
      <c r="AD1895" t="s">
        <v>1443</v>
      </c>
      <c r="AE1895" s="14" t="str">
        <f t="shared" si="1958"/>
        <v>Trabalhei questões SNC com material Dr Vidal,#mp: Dra comentou de um paciente que apresentou visível melhora cognitiva qdo iniciou com o esquema biovir e Kaletra.</v>
      </c>
      <c r="AF1895" s="14" t="str">
        <f t="shared" si="1959"/>
        <v>Trabalhei questões SNC com material Dr Vidal,#mp: Dra comentou de um paciente que apresentou visível melhora cognitiva qdo iniciou com o esquema biovir e Kaletra.</v>
      </c>
      <c r="AG1895" s="14">
        <f t="shared" si="1960"/>
        <v>46</v>
      </c>
      <c r="AH1895" s="14">
        <f t="shared" si="1961"/>
        <v>163</v>
      </c>
      <c r="AI1895" s="14">
        <f t="shared" si="1962"/>
        <v>163</v>
      </c>
      <c r="AJ1895" s="14">
        <f t="shared" si="1963"/>
        <v>163</v>
      </c>
      <c r="AK1895" s="14">
        <f t="shared" si="1964"/>
        <v>163</v>
      </c>
      <c r="AL1895" s="14">
        <f t="shared" si="1965"/>
        <v>163</v>
      </c>
      <c r="AM1895" s="14" t="str">
        <f t="shared" si="1966"/>
        <v>#mp: Dra comentou de um paciente que apresentou visível melhora cognitiva qdo iniciou com o esquema biovir e Kaletra.</v>
      </c>
      <c r="AN1895" s="14" t="str">
        <f t="shared" si="1967"/>
        <v/>
      </c>
      <c r="AO1895" s="14" t="str">
        <f t="shared" si="1968"/>
        <v/>
      </c>
      <c r="AP1895" s="14" t="str">
        <f t="shared" si="1969"/>
        <v/>
      </c>
      <c r="AQ1895" s="14" t="str">
        <f t="shared" si="1970"/>
        <v/>
      </c>
      <c r="AR1895" s="14" t="str">
        <f t="shared" si="1971"/>
        <v/>
      </c>
    </row>
    <row r="1896" spans="1:44" x14ac:dyDescent="0.25">
      <c r="A1896">
        <v>1</v>
      </c>
      <c r="B1896" t="s">
        <v>28</v>
      </c>
      <c r="C1896">
        <v>391106</v>
      </c>
      <c r="D1896" s="40">
        <v>41402.559027777803</v>
      </c>
      <c r="E1896" s="40">
        <v>41402.727083333302</v>
      </c>
      <c r="F1896" s="40">
        <v>41404.418055555601</v>
      </c>
      <c r="G1896" t="s">
        <v>29</v>
      </c>
      <c r="H1896">
        <v>60000012272459</v>
      </c>
      <c r="I1896" t="s">
        <v>5234</v>
      </c>
      <c r="J1896" t="s">
        <v>4021</v>
      </c>
      <c r="M1896" t="s">
        <v>33</v>
      </c>
      <c r="N1896">
        <v>60000015461254</v>
      </c>
      <c r="O1896">
        <v>60000016462741</v>
      </c>
      <c r="P1896">
        <v>140225000001185</v>
      </c>
      <c r="R1896" t="s">
        <v>34</v>
      </c>
      <c r="S1896" t="s">
        <v>35</v>
      </c>
      <c r="W1896" t="s">
        <v>37</v>
      </c>
      <c r="AC1896" t="s">
        <v>5235</v>
      </c>
      <c r="AD1896" t="s">
        <v>1443</v>
      </c>
      <c r="AE1896" s="14" t="str">
        <f t="shared" si="1958"/>
        <v>Trabalhei material Dr Vidal, com foco na tabela do charter e na tabela do eacs que aborda eficácia comprovada de Kaletra</v>
      </c>
      <c r="AF1896" s="14" t="str">
        <f t="shared" si="1959"/>
        <v>Trabalhei material Dr Vidal, com foco na tabela do charter e na tabela do eacs que aborda eficácia comprovada de Kaletra</v>
      </c>
      <c r="AG1896" s="14">
        <f t="shared" si="1960"/>
        <v>1</v>
      </c>
      <c r="AH1896" s="14">
        <f t="shared" si="1961"/>
        <v>121</v>
      </c>
      <c r="AI1896" s="14">
        <f t="shared" si="1962"/>
        <v>121</v>
      </c>
      <c r="AJ1896" s="14">
        <f t="shared" si="1963"/>
        <v>121</v>
      </c>
      <c r="AK1896" s="14">
        <f t="shared" si="1964"/>
        <v>121</v>
      </c>
      <c r="AL1896" s="14">
        <f t="shared" si="1965"/>
        <v>121</v>
      </c>
      <c r="AM1896" s="14" t="str">
        <f t="shared" si="1966"/>
        <v>Trabalhei material Dr Vidal, com foco na tabela do charter e na tabela do eacs que aborda eficácia comprovada de Kaletra</v>
      </c>
      <c r="AN1896" s="14" t="str">
        <f t="shared" si="1967"/>
        <v/>
      </c>
      <c r="AO1896" s="14" t="str">
        <f t="shared" si="1968"/>
        <v/>
      </c>
      <c r="AP1896" s="14" t="str">
        <f t="shared" si="1969"/>
        <v/>
      </c>
      <c r="AQ1896" s="14" t="str">
        <f t="shared" si="1970"/>
        <v/>
      </c>
      <c r="AR1896" s="14" t="str">
        <f t="shared" si="1971"/>
        <v/>
      </c>
    </row>
    <row r="1897" spans="1:44" x14ac:dyDescent="0.25">
      <c r="A1897">
        <v>1</v>
      </c>
      <c r="B1897" t="s">
        <v>28</v>
      </c>
      <c r="C1897">
        <v>391106</v>
      </c>
      <c r="D1897" s="40">
        <v>41401.590277777803</v>
      </c>
      <c r="E1897" s="40">
        <v>41401.590972222199</v>
      </c>
      <c r="F1897" s="40">
        <v>41402.390277777798</v>
      </c>
      <c r="G1897" t="s">
        <v>29</v>
      </c>
      <c r="H1897">
        <v>60000012507799</v>
      </c>
      <c r="I1897" t="s">
        <v>4091</v>
      </c>
      <c r="J1897" t="s">
        <v>4092</v>
      </c>
      <c r="K1897" t="s">
        <v>32</v>
      </c>
      <c r="L1897">
        <v>4</v>
      </c>
      <c r="M1897" t="s">
        <v>33</v>
      </c>
      <c r="N1897">
        <v>60000015461254</v>
      </c>
      <c r="O1897">
        <v>60000016462741</v>
      </c>
      <c r="P1897">
        <v>140225000001090</v>
      </c>
      <c r="R1897" t="s">
        <v>34</v>
      </c>
      <c r="S1897" t="s">
        <v>35</v>
      </c>
      <c r="T1897" t="s">
        <v>36</v>
      </c>
      <c r="W1897" t="s">
        <v>37</v>
      </c>
      <c r="AC1897" t="s">
        <v>5236</v>
      </c>
      <c r="AD1897" t="s">
        <v>1443</v>
      </c>
      <c r="AE1897" s="14" t="str">
        <f t="shared" si="1958"/>
        <v>Trabalhei material Dr Vidal, reforçando tabela charter e dados do eacs.</v>
      </c>
      <c r="AF1897" s="14" t="str">
        <f t="shared" si="1959"/>
        <v>Trabalhei material Dr Vidal, reforçando tabela charter e dados do eacs.</v>
      </c>
      <c r="AG1897" s="14">
        <f t="shared" si="1960"/>
        <v>1</v>
      </c>
      <c r="AH1897" s="14">
        <f t="shared" si="1961"/>
        <v>72</v>
      </c>
      <c r="AI1897" s="14">
        <f t="shared" si="1962"/>
        <v>72</v>
      </c>
      <c r="AJ1897" s="14">
        <f t="shared" si="1963"/>
        <v>72</v>
      </c>
      <c r="AK1897" s="14">
        <f t="shared" si="1964"/>
        <v>72</v>
      </c>
      <c r="AL1897" s="14">
        <f t="shared" si="1965"/>
        <v>72</v>
      </c>
      <c r="AM1897" s="14" t="str">
        <f t="shared" si="1966"/>
        <v>Trabalhei material Dr Vidal, reforçando tabela charter e dados do eacs.</v>
      </c>
      <c r="AN1897" s="14" t="str">
        <f t="shared" si="1967"/>
        <v/>
      </c>
      <c r="AO1897" s="14" t="str">
        <f t="shared" si="1968"/>
        <v/>
      </c>
      <c r="AP1897" s="14" t="str">
        <f t="shared" si="1969"/>
        <v/>
      </c>
      <c r="AQ1897" s="14" t="str">
        <f t="shared" si="1970"/>
        <v/>
      </c>
      <c r="AR1897" s="14" t="str">
        <f t="shared" si="1971"/>
        <v/>
      </c>
    </row>
    <row r="1898" spans="1:44" x14ac:dyDescent="0.25">
      <c r="A1898">
        <v>1</v>
      </c>
      <c r="B1898" t="s">
        <v>28</v>
      </c>
      <c r="C1898">
        <v>391106</v>
      </c>
      <c r="D1898" s="40">
        <v>41401.584027777797</v>
      </c>
      <c r="E1898" s="40">
        <v>41401.586805555598</v>
      </c>
      <c r="F1898" s="40">
        <v>41402.390277777798</v>
      </c>
      <c r="G1898" t="s">
        <v>29</v>
      </c>
      <c r="H1898">
        <v>60000012344927</v>
      </c>
      <c r="I1898" t="s">
        <v>1200</v>
      </c>
      <c r="J1898" t="s">
        <v>1201</v>
      </c>
      <c r="K1898" t="s">
        <v>32</v>
      </c>
      <c r="L1898">
        <v>6</v>
      </c>
      <c r="M1898" t="s">
        <v>33</v>
      </c>
      <c r="N1898">
        <v>60000015461254</v>
      </c>
      <c r="O1898">
        <v>60000016462741</v>
      </c>
      <c r="P1898">
        <v>140225000001083</v>
      </c>
      <c r="R1898" t="s">
        <v>34</v>
      </c>
      <c r="S1898" t="s">
        <v>35</v>
      </c>
      <c r="T1898" t="s">
        <v>36</v>
      </c>
      <c r="W1898" t="s">
        <v>37</v>
      </c>
      <c r="AC1898" t="s">
        <v>5237</v>
      </c>
      <c r="AD1898" t="s">
        <v>1443</v>
      </c>
      <c r="AE1898" s="14" t="str">
        <f t="shared" si="1958"/>
        <v>Trabalhei material Dr Vidal, com foco nas informações do charter e do eacs, ressaltando a importância de fazer um screening e detectar as hands</v>
      </c>
      <c r="AF1898" s="14" t="str">
        <f t="shared" si="1959"/>
        <v>Trabalhei material Dr Vidal, com foco nas informações do charter e do eacs, ressaltando a importância de fazer um screening e detectar as hands</v>
      </c>
      <c r="AG1898" s="14">
        <f t="shared" si="1960"/>
        <v>1</v>
      </c>
      <c r="AH1898" s="14">
        <f t="shared" si="1961"/>
        <v>144</v>
      </c>
      <c r="AI1898" s="14">
        <f t="shared" si="1962"/>
        <v>144</v>
      </c>
      <c r="AJ1898" s="14">
        <f t="shared" si="1963"/>
        <v>144</v>
      </c>
      <c r="AK1898" s="14">
        <f t="shared" si="1964"/>
        <v>144</v>
      </c>
      <c r="AL1898" s="14">
        <f t="shared" si="1965"/>
        <v>144</v>
      </c>
      <c r="AM1898" s="14" t="str">
        <f t="shared" si="1966"/>
        <v>Trabalhei material Dr Vidal, com foco nas informações do charter e do eacs, ressaltando a importância de fazer um screening e detectar as hands</v>
      </c>
      <c r="AN1898" s="14" t="str">
        <f t="shared" si="1967"/>
        <v/>
      </c>
      <c r="AO1898" s="14" t="str">
        <f t="shared" si="1968"/>
        <v/>
      </c>
      <c r="AP1898" s="14" t="str">
        <f t="shared" si="1969"/>
        <v/>
      </c>
      <c r="AQ1898" s="14" t="str">
        <f t="shared" si="1970"/>
        <v/>
      </c>
      <c r="AR1898" s="14" t="str">
        <f t="shared" si="1971"/>
        <v/>
      </c>
    </row>
    <row r="1899" spans="1:44" x14ac:dyDescent="0.25">
      <c r="A1899">
        <v>1</v>
      </c>
      <c r="B1899" t="s">
        <v>28</v>
      </c>
      <c r="C1899">
        <v>391106</v>
      </c>
      <c r="D1899" s="40">
        <v>41401.454861111102</v>
      </c>
      <c r="E1899" s="40">
        <v>41401.583333333299</v>
      </c>
      <c r="F1899" s="40">
        <v>41402.390277777798</v>
      </c>
      <c r="G1899" t="s">
        <v>29</v>
      </c>
      <c r="H1899">
        <v>60000017150814</v>
      </c>
      <c r="I1899" t="s">
        <v>59</v>
      </c>
      <c r="J1899" t="s">
        <v>60</v>
      </c>
      <c r="K1899" t="s">
        <v>41</v>
      </c>
      <c r="L1899">
        <v>4</v>
      </c>
      <c r="M1899" t="s">
        <v>33</v>
      </c>
      <c r="N1899">
        <v>60000015461254</v>
      </c>
      <c r="O1899">
        <v>60000016462741</v>
      </c>
      <c r="P1899">
        <v>140225000001076</v>
      </c>
      <c r="R1899" t="s">
        <v>34</v>
      </c>
      <c r="S1899" t="s">
        <v>35</v>
      </c>
      <c r="T1899" t="s">
        <v>36</v>
      </c>
      <c r="W1899" t="s">
        <v>37</v>
      </c>
      <c r="AC1899" t="s">
        <v>5238</v>
      </c>
      <c r="AD1899" t="s">
        <v>1443</v>
      </c>
      <c r="AE1899" s="14" t="str">
        <f t="shared" si="1958"/>
        <v>Trabalhei comorbidades, entreguei material Dr Vidal, reforçando benefícios de Kaletra como bom penetrador, reforçando dados do eacs. Trabalhei tbém questão renal, #mercado: Dra concordou que ATV e Tdf não é uma boa associação em se tratando de anormalidades renais, porém respondendo ao targeting percebi que Dra divide seu receituário de ip meio a meio entre Kaletra e ATV.</v>
      </c>
      <c r="AF1899" s="14" t="str">
        <f t="shared" si="1959"/>
        <v>Trabalhei comorbidades, entreguei material Dr Vidal, reforçando benefícios de Kaletra como bom penetrador, reforçando dados do eacs. Trabalhei tbém questão renal, #mercado: Dra concordou que ATV e Tdf não é uma boa associação em se tratando de anormalidades renais, porém respondendo ao targeting percebi que Dra divide seu receituário de ip meio a meio entre Kaletra e ATV.</v>
      </c>
      <c r="AG1899" s="14">
        <f t="shared" si="1960"/>
        <v>164</v>
      </c>
      <c r="AH1899" s="14">
        <f t="shared" si="1961"/>
        <v>375</v>
      </c>
      <c r="AI1899" s="14">
        <f t="shared" si="1962"/>
        <v>375</v>
      </c>
      <c r="AJ1899" s="14">
        <f t="shared" si="1963"/>
        <v>375</v>
      </c>
      <c r="AK1899" s="14">
        <f t="shared" si="1964"/>
        <v>375</v>
      </c>
      <c r="AL1899" s="14">
        <f t="shared" si="1965"/>
        <v>375</v>
      </c>
      <c r="AM1899" s="14" t="str">
        <f t="shared" si="1966"/>
        <v>#mercado: Dra concordou que ATV e Tdf não é uma boa associação em se tratando de anormalidades renais, porém respondendo ao targeting percebi que Dra divide seu receituário de ip meio a meio entre Kaletra e ATV.</v>
      </c>
      <c r="AN1899" s="14" t="str">
        <f t="shared" si="1967"/>
        <v/>
      </c>
      <c r="AO1899" s="14" t="str">
        <f t="shared" si="1968"/>
        <v/>
      </c>
      <c r="AP1899" s="14" t="str">
        <f t="shared" si="1969"/>
        <v/>
      </c>
      <c r="AQ1899" s="14" t="str">
        <f t="shared" si="1970"/>
        <v/>
      </c>
      <c r="AR1899" s="14" t="str">
        <f t="shared" si="1971"/>
        <v/>
      </c>
    </row>
    <row r="1900" spans="1:44" x14ac:dyDescent="0.25">
      <c r="A1900">
        <v>1</v>
      </c>
      <c r="B1900" t="s">
        <v>28</v>
      </c>
      <c r="C1900">
        <v>391106</v>
      </c>
      <c r="D1900" s="40">
        <v>41401.454861111102</v>
      </c>
      <c r="E1900" s="40">
        <v>41401.583333333299</v>
      </c>
      <c r="F1900" s="40">
        <v>41402.390277777798</v>
      </c>
      <c r="G1900" t="s">
        <v>29</v>
      </c>
      <c r="H1900">
        <v>60000017150814</v>
      </c>
      <c r="I1900" t="s">
        <v>59</v>
      </c>
      <c r="J1900" t="s">
        <v>60</v>
      </c>
      <c r="K1900" t="s">
        <v>41</v>
      </c>
      <c r="L1900">
        <v>4</v>
      </c>
      <c r="M1900" t="s">
        <v>33</v>
      </c>
      <c r="N1900">
        <v>60000015461254</v>
      </c>
      <c r="O1900">
        <v>60000016462741</v>
      </c>
      <c r="P1900">
        <v>140225000001076</v>
      </c>
      <c r="R1900" t="s">
        <v>34</v>
      </c>
      <c r="S1900" t="s">
        <v>35</v>
      </c>
      <c r="T1900" t="s">
        <v>36</v>
      </c>
      <c r="W1900" t="s">
        <v>37</v>
      </c>
      <c r="AC1900" t="s">
        <v>5238</v>
      </c>
      <c r="AD1900" t="s">
        <v>1443</v>
      </c>
      <c r="AE1900" s="14" t="str">
        <f t="shared" si="1958"/>
        <v>Trabalhei comorbidades, entreguei material Dr Vidal, reforçando benefícios de Kaletra como bom penetrador, reforçando dados do eacs. Trabalhei tbém questão renal, #mercado: Dra concordou que ATV e Tdf não é uma boa associação em se tratando de anormalidades renais, porém respondendo ao targeting percebi que Dra divide seu receituário de ip meio a meio entre Kaletra e ATV.</v>
      </c>
      <c r="AF1900" s="14" t="str">
        <f t="shared" si="1959"/>
        <v>Trabalhei comorbidades, entreguei material Dr Vidal, reforçando benefícios de Kaletra como bom penetrador, reforçando dados do eacs. Trabalhei tbém questão renal, #mercado: Dra concordou que ATV e Tdf não é uma boa associação em se tratando de anormalidades renais, porém respondendo ao targeting percebi que Dra divide seu receituário de ip meio a meio entre Kaletra e ATV.</v>
      </c>
      <c r="AG1900" s="14">
        <f t="shared" si="1960"/>
        <v>164</v>
      </c>
      <c r="AH1900" s="14">
        <f t="shared" si="1961"/>
        <v>375</v>
      </c>
      <c r="AI1900" s="14">
        <f t="shared" si="1962"/>
        <v>375</v>
      </c>
      <c r="AJ1900" s="14">
        <f t="shared" si="1963"/>
        <v>375</v>
      </c>
      <c r="AK1900" s="14">
        <f t="shared" si="1964"/>
        <v>375</v>
      </c>
      <c r="AL1900" s="14">
        <f t="shared" si="1965"/>
        <v>375</v>
      </c>
      <c r="AM1900" s="14" t="str">
        <f t="shared" si="1966"/>
        <v>#mercado: Dra concordou que ATV e Tdf não é uma boa associação em se tratando de anormalidades renais, porém respondendo ao targeting percebi que Dra divide seu receituário de ip meio a meio entre Kaletra e ATV.</v>
      </c>
      <c r="AN1900" s="14" t="str">
        <f t="shared" si="1967"/>
        <v/>
      </c>
      <c r="AO1900" s="14" t="str">
        <f t="shared" si="1968"/>
        <v/>
      </c>
      <c r="AP1900" s="14" t="str">
        <f t="shared" si="1969"/>
        <v/>
      </c>
      <c r="AQ1900" s="14" t="str">
        <f t="shared" si="1970"/>
        <v/>
      </c>
      <c r="AR1900" s="14" t="str">
        <f t="shared" si="1971"/>
        <v/>
      </c>
    </row>
    <row r="1901" spans="1:44" x14ac:dyDescent="0.25">
      <c r="A1901">
        <v>1</v>
      </c>
      <c r="B1901" t="s">
        <v>28</v>
      </c>
      <c r="C1901">
        <v>391106</v>
      </c>
      <c r="D1901" s="40">
        <v>41400.7993055556</v>
      </c>
      <c r="E1901" s="40">
        <v>41400.800000000003</v>
      </c>
      <c r="F1901" s="40">
        <v>41401.413888888899</v>
      </c>
      <c r="G1901" t="s">
        <v>110</v>
      </c>
      <c r="H1901">
        <v>60000016841564</v>
      </c>
      <c r="J1901" t="s">
        <v>1212</v>
      </c>
      <c r="M1901" t="s">
        <v>33</v>
      </c>
      <c r="N1901">
        <v>60000015461254</v>
      </c>
      <c r="O1901">
        <v>60000016462741</v>
      </c>
      <c r="P1901">
        <v>140225000001036</v>
      </c>
      <c r="R1901" t="s">
        <v>34</v>
      </c>
      <c r="S1901" t="s">
        <v>35</v>
      </c>
      <c r="W1901" t="s">
        <v>37</v>
      </c>
      <c r="AC1901" t="s">
        <v>5224</v>
      </c>
      <c r="AD1901" t="s">
        <v>1443</v>
      </c>
      <c r="AE1901" s="14" t="str">
        <f t="shared" si="1958"/>
        <v>Trabalhei material Dr Vidal</v>
      </c>
      <c r="AF1901" s="14" t="str">
        <f t="shared" si="1959"/>
        <v>Trabalhei material Dr Vidal</v>
      </c>
      <c r="AG1901" s="14">
        <f t="shared" si="1960"/>
        <v>1</v>
      </c>
      <c r="AH1901" s="14">
        <f t="shared" si="1961"/>
        <v>28</v>
      </c>
      <c r="AI1901" s="14">
        <f t="shared" si="1962"/>
        <v>28</v>
      </c>
      <c r="AJ1901" s="14">
        <f t="shared" si="1963"/>
        <v>28</v>
      </c>
      <c r="AK1901" s="14">
        <f t="shared" si="1964"/>
        <v>28</v>
      </c>
      <c r="AL1901" s="14">
        <f t="shared" si="1965"/>
        <v>28</v>
      </c>
      <c r="AM1901" s="14" t="str">
        <f t="shared" si="1966"/>
        <v>Trabalhei material Dr Vidal</v>
      </c>
      <c r="AN1901" s="14" t="str">
        <f t="shared" si="1967"/>
        <v/>
      </c>
      <c r="AO1901" s="14" t="str">
        <f t="shared" si="1968"/>
        <v/>
      </c>
      <c r="AP1901" s="14" t="str">
        <f t="shared" si="1969"/>
        <v/>
      </c>
      <c r="AQ1901" s="14" t="str">
        <f t="shared" si="1970"/>
        <v/>
      </c>
      <c r="AR1901" s="14" t="str">
        <f t="shared" si="1971"/>
        <v/>
      </c>
    </row>
    <row r="1902" spans="1:44" x14ac:dyDescent="0.25">
      <c r="A1902">
        <v>1</v>
      </c>
      <c r="B1902" t="s">
        <v>28</v>
      </c>
      <c r="C1902">
        <v>391106</v>
      </c>
      <c r="D1902" s="40">
        <v>41400.797222222202</v>
      </c>
      <c r="E1902" s="40">
        <v>41400.7993055556</v>
      </c>
      <c r="F1902" s="40">
        <v>41401.413888888899</v>
      </c>
      <c r="G1902" t="s">
        <v>29</v>
      </c>
      <c r="H1902">
        <v>60000012395555</v>
      </c>
      <c r="I1902" t="s">
        <v>4040</v>
      </c>
      <c r="J1902" t="s">
        <v>4041</v>
      </c>
      <c r="K1902" t="s">
        <v>238</v>
      </c>
      <c r="L1902">
        <v>3</v>
      </c>
      <c r="M1902" t="s">
        <v>33</v>
      </c>
      <c r="N1902">
        <v>60000015461254</v>
      </c>
      <c r="O1902">
        <v>60000016462741</v>
      </c>
      <c r="P1902">
        <v>140225000001029</v>
      </c>
      <c r="R1902" t="s">
        <v>34</v>
      </c>
      <c r="S1902" t="s">
        <v>35</v>
      </c>
      <c r="T1902" t="s">
        <v>36</v>
      </c>
      <c r="W1902" t="s">
        <v>37</v>
      </c>
      <c r="AC1902" t="s">
        <v>5239</v>
      </c>
      <c r="AD1902" t="s">
        <v>1443</v>
      </c>
      <c r="AE1902" s="14" t="str">
        <f t="shared" si="1958"/>
        <v>Conversamos sobre uso de raltegra no resgate, Dra disse que será uma opção muito importante. Trabalhei material Dr Vidal, com foco no futuro de seus pacientes psiquiátricos.</v>
      </c>
      <c r="AF1902" s="14" t="str">
        <f t="shared" si="1959"/>
        <v>Conversamos sobre uso de raltegra no resgate, Dra disse que será uma opção muito importante. Trabalhei material Dr Vidal, com foco no futuro de seus pacientes psiquiátricos.</v>
      </c>
      <c r="AG1902" s="14">
        <f t="shared" si="1960"/>
        <v>1</v>
      </c>
      <c r="AH1902" s="14">
        <f t="shared" si="1961"/>
        <v>174</v>
      </c>
      <c r="AI1902" s="14">
        <f t="shared" si="1962"/>
        <v>174</v>
      </c>
      <c r="AJ1902" s="14">
        <f t="shared" si="1963"/>
        <v>174</v>
      </c>
      <c r="AK1902" s="14">
        <f t="shared" si="1964"/>
        <v>174</v>
      </c>
      <c r="AL1902" s="14">
        <f t="shared" si="1965"/>
        <v>174</v>
      </c>
      <c r="AM1902" s="14" t="str">
        <f t="shared" si="1966"/>
        <v>Conversamos sobre uso de raltegra no resgate, Dra disse que será uma opção muito importante. Trabalhei material Dr Vidal, com foco no futuro de seus pacientes psiquiátricos.</v>
      </c>
      <c r="AN1902" s="14" t="str">
        <f t="shared" si="1967"/>
        <v/>
      </c>
      <c r="AO1902" s="14" t="str">
        <f t="shared" si="1968"/>
        <v/>
      </c>
      <c r="AP1902" s="14" t="str">
        <f t="shared" si="1969"/>
        <v/>
      </c>
      <c r="AQ1902" s="14" t="str">
        <f t="shared" si="1970"/>
        <v/>
      </c>
      <c r="AR1902" s="14" t="str">
        <f t="shared" si="1971"/>
        <v/>
      </c>
    </row>
    <row r="1903" spans="1:44" x14ac:dyDescent="0.25">
      <c r="A1903">
        <v>1</v>
      </c>
      <c r="B1903" t="s">
        <v>28</v>
      </c>
      <c r="C1903">
        <v>391106</v>
      </c>
      <c r="D1903" s="40">
        <v>41400.795833333301</v>
      </c>
      <c r="E1903" s="40">
        <v>41400.797222222202</v>
      </c>
      <c r="F1903" s="40">
        <v>41401.413888888899</v>
      </c>
      <c r="G1903" t="s">
        <v>29</v>
      </c>
      <c r="H1903">
        <v>60000012577235</v>
      </c>
      <c r="I1903" t="s">
        <v>4032</v>
      </c>
      <c r="J1903" t="s">
        <v>4033</v>
      </c>
      <c r="K1903" t="s">
        <v>180</v>
      </c>
      <c r="L1903">
        <v>4</v>
      </c>
      <c r="M1903" t="s">
        <v>33</v>
      </c>
      <c r="N1903">
        <v>60000015461254</v>
      </c>
      <c r="O1903">
        <v>60000016462741</v>
      </c>
      <c r="P1903">
        <v>140225000001022</v>
      </c>
      <c r="R1903" t="s">
        <v>34</v>
      </c>
      <c r="S1903" t="s">
        <v>35</v>
      </c>
      <c r="T1903" t="s">
        <v>36</v>
      </c>
      <c r="W1903" t="s">
        <v>37</v>
      </c>
      <c r="AC1903" t="s">
        <v>5240</v>
      </c>
      <c r="AD1903" t="s">
        <v>1443</v>
      </c>
      <c r="AE1903" s="14" t="str">
        <f t="shared" si="1958"/>
        <v>Trabalhei material Dr Vidal, reforçando o importante papel de Kaletra como bom penetrador no SNC</v>
      </c>
      <c r="AF1903" s="14" t="str">
        <f t="shared" si="1959"/>
        <v>Trabalhei material Dr Vidal, reforçando o importante papel de Kaletra como bom penetrador no SNC</v>
      </c>
      <c r="AG1903" s="14">
        <f t="shared" si="1960"/>
        <v>1</v>
      </c>
      <c r="AH1903" s="14">
        <f t="shared" si="1961"/>
        <v>97</v>
      </c>
      <c r="AI1903" s="14">
        <f t="shared" si="1962"/>
        <v>97</v>
      </c>
      <c r="AJ1903" s="14">
        <f t="shared" si="1963"/>
        <v>97</v>
      </c>
      <c r="AK1903" s="14">
        <f t="shared" si="1964"/>
        <v>97</v>
      </c>
      <c r="AL1903" s="14">
        <f t="shared" si="1965"/>
        <v>97</v>
      </c>
      <c r="AM1903" s="14" t="str">
        <f t="shared" si="1966"/>
        <v>Trabalhei material Dr Vidal, reforçando o importante papel de Kaletra como bom penetrador no SNC</v>
      </c>
      <c r="AN1903" s="14" t="str">
        <f t="shared" si="1967"/>
        <v/>
      </c>
      <c r="AO1903" s="14" t="str">
        <f t="shared" si="1968"/>
        <v/>
      </c>
      <c r="AP1903" s="14" t="str">
        <f t="shared" si="1969"/>
        <v/>
      </c>
      <c r="AQ1903" s="14" t="str">
        <f t="shared" si="1970"/>
        <v/>
      </c>
      <c r="AR1903" s="14" t="str">
        <f t="shared" si="1971"/>
        <v/>
      </c>
    </row>
    <row r="1904" spans="1:44" x14ac:dyDescent="0.25">
      <c r="A1904">
        <v>1</v>
      </c>
      <c r="B1904" t="s">
        <v>28</v>
      </c>
      <c r="C1904">
        <v>393105</v>
      </c>
      <c r="D1904" s="40">
        <v>41404.555555555598</v>
      </c>
      <c r="E1904" s="40">
        <v>41404.827777777798</v>
      </c>
      <c r="F1904" s="40">
        <v>41404.788194444402</v>
      </c>
      <c r="G1904" t="s">
        <v>29</v>
      </c>
      <c r="H1904">
        <v>60000012467071</v>
      </c>
      <c r="I1904" t="s">
        <v>3901</v>
      </c>
      <c r="J1904" t="s">
        <v>3902</v>
      </c>
      <c r="K1904" t="s">
        <v>41</v>
      </c>
      <c r="L1904">
        <v>3</v>
      </c>
      <c r="M1904" t="s">
        <v>33</v>
      </c>
      <c r="N1904">
        <v>60000015461254</v>
      </c>
      <c r="O1904">
        <v>60000016462737</v>
      </c>
      <c r="P1904">
        <v>140208000001239</v>
      </c>
      <c r="R1904" t="s">
        <v>34</v>
      </c>
      <c r="S1904" t="s">
        <v>35</v>
      </c>
      <c r="T1904" t="s">
        <v>36</v>
      </c>
      <c r="W1904" t="s">
        <v>37</v>
      </c>
      <c r="AC1904" t="s">
        <v>5241</v>
      </c>
      <c r="AD1904" t="s">
        <v>1437</v>
      </c>
      <c r="AE1904" s="14" t="str">
        <f t="shared" si="1958"/>
        <v>#OPV Rever comorbidades e fazer sondagem de habito prescritivo.</v>
      </c>
      <c r="AF1904" s="14" t="str">
        <f t="shared" si="1959"/>
        <v>#OPV Rever comorbidades e fazer sondagem de habito prescritivo.</v>
      </c>
      <c r="AG1904" s="14">
        <f t="shared" si="1960"/>
        <v>1</v>
      </c>
      <c r="AH1904" s="14">
        <f t="shared" si="1961"/>
        <v>64</v>
      </c>
      <c r="AI1904" s="14">
        <f t="shared" si="1962"/>
        <v>64</v>
      </c>
      <c r="AJ1904" s="14">
        <f t="shared" si="1963"/>
        <v>64</v>
      </c>
      <c r="AK1904" s="14">
        <f t="shared" si="1964"/>
        <v>64</v>
      </c>
      <c r="AL1904" s="14">
        <f t="shared" si="1965"/>
        <v>64</v>
      </c>
      <c r="AM1904" s="14" t="str">
        <f t="shared" si="1966"/>
        <v>#OPV Rever comorbidades e fazer sondagem de habito prescritivo.</v>
      </c>
      <c r="AN1904" s="14" t="str">
        <f t="shared" si="1967"/>
        <v/>
      </c>
      <c r="AO1904" s="14" t="str">
        <f t="shared" si="1968"/>
        <v/>
      </c>
      <c r="AP1904" s="14" t="str">
        <f t="shared" si="1969"/>
        <v/>
      </c>
      <c r="AQ1904" s="14" t="str">
        <f t="shared" si="1970"/>
        <v/>
      </c>
      <c r="AR1904" s="14" t="str">
        <f t="shared" si="1971"/>
        <v/>
      </c>
    </row>
    <row r="1905" spans="1:44" x14ac:dyDescent="0.25">
      <c r="A1905">
        <v>1</v>
      </c>
      <c r="B1905" t="s">
        <v>28</v>
      </c>
      <c r="C1905">
        <v>393105</v>
      </c>
      <c r="D1905" s="40">
        <v>41404.46875</v>
      </c>
      <c r="E1905" s="40">
        <v>41404.8256944444</v>
      </c>
      <c r="F1905" s="40">
        <v>41404.788194444402</v>
      </c>
      <c r="G1905" t="s">
        <v>29</v>
      </c>
      <c r="H1905">
        <v>60000012248335</v>
      </c>
      <c r="I1905" t="s">
        <v>1117</v>
      </c>
      <c r="J1905" t="s">
        <v>1118</v>
      </c>
      <c r="K1905" t="s">
        <v>41</v>
      </c>
      <c r="L1905">
        <v>3</v>
      </c>
      <c r="M1905" t="s">
        <v>33</v>
      </c>
      <c r="N1905">
        <v>60000015461254</v>
      </c>
      <c r="O1905">
        <v>60000016462737</v>
      </c>
      <c r="P1905">
        <v>140208000001232</v>
      </c>
      <c r="R1905" t="s">
        <v>34</v>
      </c>
      <c r="S1905" t="s">
        <v>35</v>
      </c>
      <c r="T1905" t="s">
        <v>36</v>
      </c>
      <c r="W1905" t="s">
        <v>37</v>
      </c>
      <c r="AC1905" t="s">
        <v>5242</v>
      </c>
      <c r="AD1905" t="s">
        <v>1437</v>
      </c>
      <c r="AE1905" s="14" t="str">
        <f t="shared" si="1958"/>
        <v>#OPV trabalhar comorbidades e Kaletra com alta penetração no SNC. Abordar tabela.</v>
      </c>
      <c r="AF1905" s="14" t="str">
        <f t="shared" si="1959"/>
        <v>#OPV trabalhar comorbidades e Kaletra com alta penetração no SNC. Abordar tabela.</v>
      </c>
      <c r="AG1905" s="14">
        <f t="shared" si="1960"/>
        <v>1</v>
      </c>
      <c r="AH1905" s="14">
        <f t="shared" si="1961"/>
        <v>82</v>
      </c>
      <c r="AI1905" s="14">
        <f t="shared" si="1962"/>
        <v>82</v>
      </c>
      <c r="AJ1905" s="14">
        <f t="shared" si="1963"/>
        <v>82</v>
      </c>
      <c r="AK1905" s="14">
        <f t="shared" si="1964"/>
        <v>82</v>
      </c>
      <c r="AL1905" s="14">
        <f t="shared" si="1965"/>
        <v>82</v>
      </c>
      <c r="AM1905" s="14" t="str">
        <f t="shared" si="1966"/>
        <v>#OPV trabalhar comorbidades e Kaletra com alta penetração no SNC. Abordar tabela.</v>
      </c>
      <c r="AN1905" s="14" t="str">
        <f t="shared" si="1967"/>
        <v/>
      </c>
      <c r="AO1905" s="14" t="str">
        <f t="shared" si="1968"/>
        <v/>
      </c>
      <c r="AP1905" s="14" t="str">
        <f t="shared" si="1969"/>
        <v/>
      </c>
      <c r="AQ1905" s="14" t="str">
        <f t="shared" si="1970"/>
        <v/>
      </c>
      <c r="AR1905" s="14" t="str">
        <f t="shared" si="1971"/>
        <v/>
      </c>
    </row>
    <row r="1906" spans="1:44" x14ac:dyDescent="0.25">
      <c r="A1906">
        <v>1</v>
      </c>
      <c r="B1906" t="s">
        <v>28</v>
      </c>
      <c r="C1906">
        <v>393105</v>
      </c>
      <c r="D1906" s="40">
        <v>41404.46875</v>
      </c>
      <c r="E1906" s="40">
        <v>41404.8256944444</v>
      </c>
      <c r="F1906" s="40">
        <v>41404.788194444402</v>
      </c>
      <c r="G1906" t="s">
        <v>29</v>
      </c>
      <c r="H1906">
        <v>60000012248335</v>
      </c>
      <c r="I1906" t="s">
        <v>1117</v>
      </c>
      <c r="J1906" t="s">
        <v>1118</v>
      </c>
      <c r="K1906" t="s">
        <v>41</v>
      </c>
      <c r="L1906">
        <v>3</v>
      </c>
      <c r="M1906" t="s">
        <v>33</v>
      </c>
      <c r="N1906">
        <v>60000015461254</v>
      </c>
      <c r="O1906">
        <v>60000016462737</v>
      </c>
      <c r="P1906">
        <v>140208000001232</v>
      </c>
      <c r="R1906" t="s">
        <v>34</v>
      </c>
      <c r="S1906" t="s">
        <v>35</v>
      </c>
      <c r="T1906" t="s">
        <v>36</v>
      </c>
      <c r="W1906" t="s">
        <v>37</v>
      </c>
      <c r="AC1906" t="s">
        <v>5242</v>
      </c>
      <c r="AD1906" t="s">
        <v>1437</v>
      </c>
      <c r="AE1906" s="14" t="str">
        <f t="shared" si="1958"/>
        <v>#OPV trabalhar comorbidades e Kaletra com alta penetração no SNC. Abordar tabela.</v>
      </c>
      <c r="AF1906" s="14" t="str">
        <f t="shared" si="1959"/>
        <v>#OPV trabalhar comorbidades e Kaletra com alta penetração no SNC. Abordar tabela.</v>
      </c>
      <c r="AG1906" s="14">
        <f t="shared" si="1960"/>
        <v>1</v>
      </c>
      <c r="AH1906" s="14">
        <f t="shared" si="1961"/>
        <v>82</v>
      </c>
      <c r="AI1906" s="14">
        <f t="shared" si="1962"/>
        <v>82</v>
      </c>
      <c r="AJ1906" s="14">
        <f t="shared" si="1963"/>
        <v>82</v>
      </c>
      <c r="AK1906" s="14">
        <f t="shared" si="1964"/>
        <v>82</v>
      </c>
      <c r="AL1906" s="14">
        <f t="shared" si="1965"/>
        <v>82</v>
      </c>
      <c r="AM1906" s="14" t="str">
        <f t="shared" si="1966"/>
        <v>#OPV trabalhar comorbidades e Kaletra com alta penetração no SNC. Abordar tabela.</v>
      </c>
      <c r="AN1906" s="14" t="str">
        <f t="shared" si="1967"/>
        <v/>
      </c>
      <c r="AO1906" s="14" t="str">
        <f t="shared" si="1968"/>
        <v/>
      </c>
      <c r="AP1906" s="14" t="str">
        <f t="shared" si="1969"/>
        <v/>
      </c>
      <c r="AQ1906" s="14" t="str">
        <f t="shared" si="1970"/>
        <v/>
      </c>
      <c r="AR1906" s="14" t="str">
        <f t="shared" si="1971"/>
        <v/>
      </c>
    </row>
    <row r="1907" spans="1:44" x14ac:dyDescent="0.25">
      <c r="A1907">
        <v>1</v>
      </c>
      <c r="B1907" t="s">
        <v>28</v>
      </c>
      <c r="C1907">
        <v>393105</v>
      </c>
      <c r="D1907" s="40">
        <v>41404.434027777803</v>
      </c>
      <c r="E1907" s="40">
        <v>41404.823611111096</v>
      </c>
      <c r="F1907" s="40">
        <v>41404.788194444402</v>
      </c>
      <c r="G1907" t="s">
        <v>29</v>
      </c>
      <c r="H1907">
        <v>60000012498839</v>
      </c>
      <c r="I1907" t="s">
        <v>3883</v>
      </c>
      <c r="J1907" t="s">
        <v>3884</v>
      </c>
      <c r="K1907" t="s">
        <v>41</v>
      </c>
      <c r="L1907">
        <v>3</v>
      </c>
      <c r="M1907" t="s">
        <v>33</v>
      </c>
      <c r="N1907">
        <v>60000015461254</v>
      </c>
      <c r="O1907">
        <v>60000016462737</v>
      </c>
      <c r="P1907">
        <v>140208000001225</v>
      </c>
      <c r="R1907" t="s">
        <v>34</v>
      </c>
      <c r="S1907" t="s">
        <v>35</v>
      </c>
      <c r="T1907" t="s">
        <v>36</v>
      </c>
      <c r="W1907" t="s">
        <v>37</v>
      </c>
      <c r="AC1907" t="s">
        <v>5243</v>
      </c>
      <c r="AD1907" t="s">
        <v>1437</v>
      </c>
      <c r="AE1907" s="14" t="str">
        <f t="shared" si="1958"/>
        <v>#OPV verificar no presidio novo quadro de médicos e trabalhar KAL dose unica</v>
      </c>
      <c r="AF1907" s="14" t="str">
        <f t="shared" si="1959"/>
        <v>#OPV verificar no presidio novo quadro de médicos e trabalhar KAL dose unica</v>
      </c>
      <c r="AG1907" s="14">
        <f t="shared" si="1960"/>
        <v>1</v>
      </c>
      <c r="AH1907" s="14">
        <f t="shared" si="1961"/>
        <v>77</v>
      </c>
      <c r="AI1907" s="14">
        <f t="shared" si="1962"/>
        <v>77</v>
      </c>
      <c r="AJ1907" s="14">
        <f t="shared" si="1963"/>
        <v>77</v>
      </c>
      <c r="AK1907" s="14">
        <f t="shared" si="1964"/>
        <v>77</v>
      </c>
      <c r="AL1907" s="14">
        <f t="shared" si="1965"/>
        <v>77</v>
      </c>
      <c r="AM1907" s="14" t="str">
        <f t="shared" si="1966"/>
        <v>#OPV verificar no presidio novo quadro de médicos e trabalhar KAL dose unica</v>
      </c>
      <c r="AN1907" s="14" t="str">
        <f t="shared" si="1967"/>
        <v/>
      </c>
      <c r="AO1907" s="14" t="str">
        <f t="shared" si="1968"/>
        <v/>
      </c>
      <c r="AP1907" s="14" t="str">
        <f t="shared" si="1969"/>
        <v/>
      </c>
      <c r="AQ1907" s="14" t="str">
        <f t="shared" si="1970"/>
        <v/>
      </c>
      <c r="AR1907" s="14" t="str">
        <f t="shared" si="1971"/>
        <v/>
      </c>
    </row>
    <row r="1908" spans="1:44" x14ac:dyDescent="0.25">
      <c r="A1908">
        <v>1</v>
      </c>
      <c r="B1908" t="s">
        <v>28</v>
      </c>
      <c r="C1908">
        <v>393105</v>
      </c>
      <c r="D1908" s="40">
        <v>41404.434027777803</v>
      </c>
      <c r="E1908" s="40">
        <v>41404.823611111096</v>
      </c>
      <c r="F1908" s="40">
        <v>41404.788194444402</v>
      </c>
      <c r="G1908" t="s">
        <v>29</v>
      </c>
      <c r="H1908">
        <v>60000012498839</v>
      </c>
      <c r="I1908" t="s">
        <v>3883</v>
      </c>
      <c r="J1908" t="s">
        <v>3884</v>
      </c>
      <c r="K1908" t="s">
        <v>41</v>
      </c>
      <c r="L1908">
        <v>3</v>
      </c>
      <c r="M1908" t="s">
        <v>33</v>
      </c>
      <c r="N1908">
        <v>60000015461254</v>
      </c>
      <c r="O1908">
        <v>60000016462737</v>
      </c>
      <c r="P1908">
        <v>140208000001225</v>
      </c>
      <c r="R1908" t="s">
        <v>34</v>
      </c>
      <c r="S1908" t="s">
        <v>35</v>
      </c>
      <c r="T1908" t="s">
        <v>36</v>
      </c>
      <c r="W1908" t="s">
        <v>37</v>
      </c>
      <c r="AC1908" t="s">
        <v>5243</v>
      </c>
      <c r="AD1908" t="s">
        <v>1437</v>
      </c>
      <c r="AE1908" s="14" t="str">
        <f t="shared" si="1958"/>
        <v>#OPV verificar no presidio novo quadro de médicos e trabalhar KAL dose unica</v>
      </c>
      <c r="AF1908" s="14" t="str">
        <f t="shared" si="1959"/>
        <v>#OPV verificar no presidio novo quadro de médicos e trabalhar KAL dose unica</v>
      </c>
      <c r="AG1908" s="14">
        <f t="shared" si="1960"/>
        <v>1</v>
      </c>
      <c r="AH1908" s="14">
        <f t="shared" si="1961"/>
        <v>77</v>
      </c>
      <c r="AI1908" s="14">
        <f t="shared" si="1962"/>
        <v>77</v>
      </c>
      <c r="AJ1908" s="14">
        <f t="shared" si="1963"/>
        <v>77</v>
      </c>
      <c r="AK1908" s="14">
        <f t="shared" si="1964"/>
        <v>77</v>
      </c>
      <c r="AL1908" s="14">
        <f t="shared" si="1965"/>
        <v>77</v>
      </c>
      <c r="AM1908" s="14" t="str">
        <f t="shared" si="1966"/>
        <v>#OPV verificar no presidio novo quadro de médicos e trabalhar KAL dose unica</v>
      </c>
      <c r="AN1908" s="14" t="str">
        <f t="shared" si="1967"/>
        <v/>
      </c>
      <c r="AO1908" s="14" t="str">
        <f t="shared" si="1968"/>
        <v/>
      </c>
      <c r="AP1908" s="14" t="str">
        <f t="shared" si="1969"/>
        <v/>
      </c>
      <c r="AQ1908" s="14" t="str">
        <f t="shared" si="1970"/>
        <v/>
      </c>
      <c r="AR1908" s="14" t="str">
        <f t="shared" si="1971"/>
        <v/>
      </c>
    </row>
    <row r="1909" spans="1:44" x14ac:dyDescent="0.25">
      <c r="A1909">
        <v>1</v>
      </c>
      <c r="B1909" t="s">
        <v>28</v>
      </c>
      <c r="C1909">
        <v>393105</v>
      </c>
      <c r="D1909" s="40">
        <v>41404.434027777803</v>
      </c>
      <c r="E1909" s="40">
        <v>41404.823611111096</v>
      </c>
      <c r="F1909" s="40">
        <v>41404.788194444402</v>
      </c>
      <c r="G1909" t="s">
        <v>29</v>
      </c>
      <c r="H1909">
        <v>60000012498839</v>
      </c>
      <c r="I1909" t="s">
        <v>3883</v>
      </c>
      <c r="J1909" t="s">
        <v>3884</v>
      </c>
      <c r="K1909" t="s">
        <v>41</v>
      </c>
      <c r="L1909">
        <v>3</v>
      </c>
      <c r="M1909" t="s">
        <v>33</v>
      </c>
      <c r="N1909">
        <v>60000015461254</v>
      </c>
      <c r="O1909">
        <v>60000016462737</v>
      </c>
      <c r="P1909">
        <v>140208000001225</v>
      </c>
      <c r="R1909" t="s">
        <v>34</v>
      </c>
      <c r="S1909" t="s">
        <v>35</v>
      </c>
      <c r="T1909" t="s">
        <v>36</v>
      </c>
      <c r="W1909" t="s">
        <v>37</v>
      </c>
      <c r="AC1909" t="s">
        <v>5243</v>
      </c>
      <c r="AD1909" t="s">
        <v>1437</v>
      </c>
      <c r="AE1909" s="14" t="str">
        <f t="shared" si="1958"/>
        <v>#OPV verificar no presidio novo quadro de médicos e trabalhar KAL dose unica</v>
      </c>
      <c r="AF1909" s="14" t="str">
        <f t="shared" si="1959"/>
        <v>#OPV verificar no presidio novo quadro de médicos e trabalhar KAL dose unica</v>
      </c>
      <c r="AG1909" s="14">
        <f t="shared" si="1960"/>
        <v>1</v>
      </c>
      <c r="AH1909" s="14">
        <f t="shared" si="1961"/>
        <v>77</v>
      </c>
      <c r="AI1909" s="14">
        <f t="shared" si="1962"/>
        <v>77</v>
      </c>
      <c r="AJ1909" s="14">
        <f t="shared" si="1963"/>
        <v>77</v>
      </c>
      <c r="AK1909" s="14">
        <f t="shared" si="1964"/>
        <v>77</v>
      </c>
      <c r="AL1909" s="14">
        <f t="shared" si="1965"/>
        <v>77</v>
      </c>
      <c r="AM1909" s="14" t="str">
        <f t="shared" si="1966"/>
        <v>#OPV verificar no presidio novo quadro de médicos e trabalhar KAL dose unica</v>
      </c>
      <c r="AN1909" s="14" t="str">
        <f t="shared" si="1967"/>
        <v/>
      </c>
      <c r="AO1909" s="14" t="str">
        <f t="shared" si="1968"/>
        <v/>
      </c>
      <c r="AP1909" s="14" t="str">
        <f t="shared" si="1969"/>
        <v/>
      </c>
      <c r="AQ1909" s="14" t="str">
        <f t="shared" si="1970"/>
        <v/>
      </c>
      <c r="AR1909" s="14" t="str">
        <f t="shared" si="1971"/>
        <v/>
      </c>
    </row>
    <row r="1910" spans="1:44" x14ac:dyDescent="0.25">
      <c r="A1910">
        <v>1</v>
      </c>
      <c r="B1910" t="s">
        <v>28</v>
      </c>
      <c r="C1910">
        <v>393105</v>
      </c>
      <c r="D1910" s="40">
        <v>41403.652777777803</v>
      </c>
      <c r="E1910" s="40">
        <v>41403.873611111099</v>
      </c>
      <c r="F1910" s="40">
        <v>41404.405555555597</v>
      </c>
      <c r="G1910" t="s">
        <v>29</v>
      </c>
      <c r="H1910">
        <v>60000012417807</v>
      </c>
      <c r="I1910" t="s">
        <v>3775</v>
      </c>
      <c r="J1910" t="s">
        <v>3776</v>
      </c>
      <c r="K1910" t="s">
        <v>32</v>
      </c>
      <c r="L1910">
        <v>4</v>
      </c>
      <c r="M1910" t="s">
        <v>33</v>
      </c>
      <c r="N1910">
        <v>60000015461254</v>
      </c>
      <c r="O1910">
        <v>60000016462737</v>
      </c>
      <c r="P1910">
        <v>140208000001211</v>
      </c>
      <c r="R1910" t="s">
        <v>34</v>
      </c>
      <c r="S1910" t="s">
        <v>35</v>
      </c>
      <c r="T1910" t="s">
        <v>36</v>
      </c>
      <c r="W1910" t="s">
        <v>37</v>
      </c>
      <c r="AC1910" t="s">
        <v>5244</v>
      </c>
      <c r="AD1910" t="s">
        <v>1437</v>
      </c>
      <c r="AE1910" s="14" t="str">
        <f t="shared" si="1958"/>
        <v>#OPV Fazer segmentação e trabalhar consenso.</v>
      </c>
      <c r="AF1910" s="14" t="str">
        <f t="shared" si="1959"/>
        <v>#OPV Fazer segmentação e trabalhar consenso.</v>
      </c>
      <c r="AG1910" s="14">
        <f t="shared" si="1960"/>
        <v>1</v>
      </c>
      <c r="AH1910" s="14">
        <f t="shared" si="1961"/>
        <v>45</v>
      </c>
      <c r="AI1910" s="14">
        <f t="shared" si="1962"/>
        <v>45</v>
      </c>
      <c r="AJ1910" s="14">
        <f t="shared" si="1963"/>
        <v>45</v>
      </c>
      <c r="AK1910" s="14">
        <f t="shared" si="1964"/>
        <v>45</v>
      </c>
      <c r="AL1910" s="14">
        <f t="shared" si="1965"/>
        <v>45</v>
      </c>
      <c r="AM1910" s="14" t="str">
        <f t="shared" si="1966"/>
        <v>#OPV Fazer segmentação e trabalhar consenso.</v>
      </c>
      <c r="AN1910" s="14" t="str">
        <f t="shared" si="1967"/>
        <v/>
      </c>
      <c r="AO1910" s="14" t="str">
        <f t="shared" si="1968"/>
        <v/>
      </c>
      <c r="AP1910" s="14" t="str">
        <f t="shared" si="1969"/>
        <v/>
      </c>
      <c r="AQ1910" s="14" t="str">
        <f t="shared" si="1970"/>
        <v/>
      </c>
      <c r="AR1910" s="14" t="str">
        <f t="shared" si="1971"/>
        <v/>
      </c>
    </row>
    <row r="1911" spans="1:44" x14ac:dyDescent="0.25">
      <c r="A1911">
        <v>1</v>
      </c>
      <c r="B1911" t="s">
        <v>28</v>
      </c>
      <c r="C1911">
        <v>393105</v>
      </c>
      <c r="D1911" s="40">
        <v>41403.59375</v>
      </c>
      <c r="E1911" s="40">
        <v>41403.871527777803</v>
      </c>
      <c r="F1911" s="40">
        <v>41403.8305555556</v>
      </c>
      <c r="G1911" t="s">
        <v>29</v>
      </c>
      <c r="H1911">
        <v>60000012572063</v>
      </c>
      <c r="I1911" t="s">
        <v>3937</v>
      </c>
      <c r="J1911" t="s">
        <v>3938</v>
      </c>
      <c r="K1911" t="s">
        <v>32</v>
      </c>
      <c r="L1911">
        <v>3</v>
      </c>
      <c r="M1911" t="s">
        <v>33</v>
      </c>
      <c r="N1911">
        <v>60000015461254</v>
      </c>
      <c r="O1911">
        <v>60000016462737</v>
      </c>
      <c r="P1911">
        <v>140208000001204</v>
      </c>
      <c r="R1911" t="s">
        <v>34</v>
      </c>
      <c r="S1911" t="s">
        <v>35</v>
      </c>
      <c r="T1911" t="s">
        <v>36</v>
      </c>
      <c r="W1911" t="s">
        <v>37</v>
      </c>
      <c r="AC1911" t="s">
        <v>5245</v>
      </c>
      <c r="AD1911" t="s">
        <v>1437</v>
      </c>
      <c r="AE1911" s="14" t="str">
        <f t="shared" si="1958"/>
        <v>#OPV  Traballhar consenso e diferenças de IPs. Abordar KAL QD</v>
      </c>
      <c r="AF1911" s="14" t="str">
        <f t="shared" si="1959"/>
        <v>#OPV  Traballhar consenso e diferenças de IPs. Abordar KAL QD</v>
      </c>
      <c r="AG1911" s="14">
        <f t="shared" si="1960"/>
        <v>1</v>
      </c>
      <c r="AH1911" s="14">
        <f t="shared" si="1961"/>
        <v>62</v>
      </c>
      <c r="AI1911" s="14">
        <f t="shared" si="1962"/>
        <v>62</v>
      </c>
      <c r="AJ1911" s="14">
        <f t="shared" si="1963"/>
        <v>62</v>
      </c>
      <c r="AK1911" s="14">
        <f t="shared" si="1964"/>
        <v>62</v>
      </c>
      <c r="AL1911" s="14">
        <f t="shared" si="1965"/>
        <v>62</v>
      </c>
      <c r="AM1911" s="14" t="str">
        <f t="shared" si="1966"/>
        <v>#OPV  Traballhar consenso e diferenças de IPs. Abordar KAL QD</v>
      </c>
      <c r="AN1911" s="14" t="str">
        <f t="shared" si="1967"/>
        <v/>
      </c>
      <c r="AO1911" s="14" t="str">
        <f t="shared" si="1968"/>
        <v/>
      </c>
      <c r="AP1911" s="14" t="str">
        <f t="shared" si="1969"/>
        <v/>
      </c>
      <c r="AQ1911" s="14" t="str">
        <f t="shared" si="1970"/>
        <v/>
      </c>
      <c r="AR1911" s="14" t="str">
        <f t="shared" si="1971"/>
        <v/>
      </c>
    </row>
    <row r="1912" spans="1:44" x14ac:dyDescent="0.25">
      <c r="A1912">
        <v>1</v>
      </c>
      <c r="B1912" t="s">
        <v>28</v>
      </c>
      <c r="C1912">
        <v>393105</v>
      </c>
      <c r="D1912" s="40">
        <v>41403.423611111102</v>
      </c>
      <c r="E1912" s="40">
        <v>41403.870138888902</v>
      </c>
      <c r="F1912" s="40">
        <v>41403.8305555556</v>
      </c>
      <c r="G1912" t="s">
        <v>29</v>
      </c>
      <c r="H1912">
        <v>60000017152718</v>
      </c>
      <c r="I1912" t="s">
        <v>3934</v>
      </c>
      <c r="J1912" t="s">
        <v>3935</v>
      </c>
      <c r="K1912" t="s">
        <v>32</v>
      </c>
      <c r="L1912">
        <v>3</v>
      </c>
      <c r="M1912" t="s">
        <v>33</v>
      </c>
      <c r="N1912">
        <v>60000015461254</v>
      </c>
      <c r="O1912">
        <v>60000016462737</v>
      </c>
      <c r="P1912">
        <v>140208000001197</v>
      </c>
      <c r="R1912" t="s">
        <v>34</v>
      </c>
      <c r="S1912" t="s">
        <v>35</v>
      </c>
      <c r="T1912" t="s">
        <v>36</v>
      </c>
      <c r="W1912" t="s">
        <v>37</v>
      </c>
      <c r="AC1912" t="s">
        <v>5246</v>
      </c>
      <c r="AD1912" t="s">
        <v>1437</v>
      </c>
      <c r="AE1912" s="14" t="str">
        <f t="shared" si="1958"/>
        <v>#OPV trabalhar comorbidades e consenso</v>
      </c>
      <c r="AF1912" s="14" t="str">
        <f t="shared" si="1959"/>
        <v>#OPV trabalhar comorbidades e consenso</v>
      </c>
      <c r="AG1912" s="14">
        <f t="shared" si="1960"/>
        <v>1</v>
      </c>
      <c r="AH1912" s="14">
        <f t="shared" si="1961"/>
        <v>39</v>
      </c>
      <c r="AI1912" s="14">
        <f t="shared" si="1962"/>
        <v>39</v>
      </c>
      <c r="AJ1912" s="14">
        <f t="shared" si="1963"/>
        <v>39</v>
      </c>
      <c r="AK1912" s="14">
        <f t="shared" si="1964"/>
        <v>39</v>
      </c>
      <c r="AL1912" s="14">
        <f t="shared" si="1965"/>
        <v>39</v>
      </c>
      <c r="AM1912" s="14" t="str">
        <f t="shared" si="1966"/>
        <v>#OPV trabalhar comorbidades e consenso</v>
      </c>
      <c r="AN1912" s="14" t="str">
        <f t="shared" si="1967"/>
        <v/>
      </c>
      <c r="AO1912" s="14" t="str">
        <f t="shared" si="1968"/>
        <v/>
      </c>
      <c r="AP1912" s="14" t="str">
        <f t="shared" si="1969"/>
        <v/>
      </c>
      <c r="AQ1912" s="14" t="str">
        <f t="shared" si="1970"/>
        <v/>
      </c>
      <c r="AR1912" s="14" t="str">
        <f t="shared" si="1971"/>
        <v/>
      </c>
    </row>
    <row r="1913" spans="1:44" x14ac:dyDescent="0.25">
      <c r="A1913">
        <v>1</v>
      </c>
      <c r="B1913" t="s">
        <v>28</v>
      </c>
      <c r="C1913">
        <v>393105</v>
      </c>
      <c r="D1913" s="40">
        <v>41402.673611111102</v>
      </c>
      <c r="E1913" s="40">
        <v>41403.3840277778</v>
      </c>
      <c r="F1913" s="40">
        <v>41403.819444444402</v>
      </c>
      <c r="G1913" t="s">
        <v>29</v>
      </c>
      <c r="H1913">
        <v>60000012563195</v>
      </c>
      <c r="I1913" t="s">
        <v>3809</v>
      </c>
      <c r="J1913" t="s">
        <v>3810</v>
      </c>
      <c r="K1913" t="s">
        <v>32</v>
      </c>
      <c r="L1913">
        <v>6</v>
      </c>
      <c r="M1913" t="s">
        <v>33</v>
      </c>
      <c r="N1913">
        <v>60000015461254</v>
      </c>
      <c r="O1913">
        <v>60000016462737</v>
      </c>
      <c r="P1913">
        <v>140208000001186</v>
      </c>
      <c r="R1913" t="s">
        <v>34</v>
      </c>
      <c r="S1913" t="s">
        <v>35</v>
      </c>
      <c r="T1913" t="s">
        <v>36</v>
      </c>
      <c r="W1913" t="s">
        <v>37</v>
      </c>
      <c r="AC1913" t="s">
        <v>5247</v>
      </c>
      <c r="AD1913" t="s">
        <v>1437</v>
      </c>
      <c r="AE1913" s="14" t="str">
        <f t="shared" si="1958"/>
        <v>#OPV Rever Kaletra dose única e coformulacao</v>
      </c>
      <c r="AF1913" s="14" t="str">
        <f t="shared" si="1959"/>
        <v>#OPV Rever Kaletra dose única e coformulacao</v>
      </c>
      <c r="AG1913" s="14">
        <f t="shared" si="1960"/>
        <v>1</v>
      </c>
      <c r="AH1913" s="14">
        <f t="shared" si="1961"/>
        <v>45</v>
      </c>
      <c r="AI1913" s="14">
        <f t="shared" si="1962"/>
        <v>45</v>
      </c>
      <c r="AJ1913" s="14">
        <f t="shared" si="1963"/>
        <v>45</v>
      </c>
      <c r="AK1913" s="14">
        <f t="shared" si="1964"/>
        <v>45</v>
      </c>
      <c r="AL1913" s="14">
        <f t="shared" si="1965"/>
        <v>45</v>
      </c>
      <c r="AM1913" s="14" t="str">
        <f t="shared" si="1966"/>
        <v>#OPV Rever Kaletra dose única e coformulacao</v>
      </c>
      <c r="AN1913" s="14" t="str">
        <f t="shared" si="1967"/>
        <v/>
      </c>
      <c r="AO1913" s="14" t="str">
        <f t="shared" si="1968"/>
        <v/>
      </c>
      <c r="AP1913" s="14" t="str">
        <f t="shared" si="1969"/>
        <v/>
      </c>
      <c r="AQ1913" s="14" t="str">
        <f t="shared" si="1970"/>
        <v/>
      </c>
      <c r="AR1913" s="14" t="str">
        <f t="shared" si="1971"/>
        <v/>
      </c>
    </row>
    <row r="1914" spans="1:44" x14ac:dyDescent="0.25">
      <c r="A1914">
        <v>1</v>
      </c>
      <c r="B1914" t="s">
        <v>28</v>
      </c>
      <c r="C1914">
        <v>393105</v>
      </c>
      <c r="D1914" s="40">
        <v>41402.600694444402</v>
      </c>
      <c r="E1914" s="40">
        <v>41403.375</v>
      </c>
      <c r="F1914" s="40">
        <v>41403.340277777803</v>
      </c>
      <c r="G1914" t="s">
        <v>29</v>
      </c>
      <c r="H1914">
        <v>60000017151910</v>
      </c>
      <c r="I1914" t="s">
        <v>1103</v>
      </c>
      <c r="J1914" t="s">
        <v>1104</v>
      </c>
      <c r="K1914" t="s">
        <v>32</v>
      </c>
      <c r="L1914">
        <v>6</v>
      </c>
      <c r="M1914" t="s">
        <v>33</v>
      </c>
      <c r="N1914">
        <v>60000015461254</v>
      </c>
      <c r="O1914">
        <v>60000016462737</v>
      </c>
      <c r="P1914">
        <v>140208000001165</v>
      </c>
      <c r="R1914" t="s">
        <v>34</v>
      </c>
      <c r="S1914" t="s">
        <v>35</v>
      </c>
      <c r="T1914" t="s">
        <v>36</v>
      </c>
      <c r="W1914" t="s">
        <v>37</v>
      </c>
      <c r="AC1914" t="s">
        <v>5248</v>
      </c>
      <c r="AD1914" t="s">
        <v>1437</v>
      </c>
      <c r="AE1914" s="14" t="str">
        <f t="shared" si="1958"/>
        <v>#opv Retomar dieta nutricional e diarréia. Trabalhar Kaletra no consenso</v>
      </c>
      <c r="AF1914" s="14" t="str">
        <f t="shared" si="1959"/>
        <v>#opv Retomar dieta nutricional e diarréia. Trabalhar Kaletra no consenso</v>
      </c>
      <c r="AG1914" s="14">
        <f t="shared" si="1960"/>
        <v>1</v>
      </c>
      <c r="AH1914" s="14">
        <f t="shared" si="1961"/>
        <v>73</v>
      </c>
      <c r="AI1914" s="14">
        <f t="shared" si="1962"/>
        <v>73</v>
      </c>
      <c r="AJ1914" s="14">
        <f t="shared" si="1963"/>
        <v>73</v>
      </c>
      <c r="AK1914" s="14">
        <f t="shared" si="1964"/>
        <v>73</v>
      </c>
      <c r="AL1914" s="14">
        <f t="shared" si="1965"/>
        <v>73</v>
      </c>
      <c r="AM1914" s="14" t="str">
        <f t="shared" si="1966"/>
        <v>#opv Retomar dieta nutricional e diarréia. Trabalhar Kaletra no consenso</v>
      </c>
      <c r="AN1914" s="14" t="str">
        <f t="shared" si="1967"/>
        <v/>
      </c>
      <c r="AO1914" s="14" t="str">
        <f t="shared" si="1968"/>
        <v/>
      </c>
      <c r="AP1914" s="14" t="str">
        <f t="shared" si="1969"/>
        <v/>
      </c>
      <c r="AQ1914" s="14" t="str">
        <f t="shared" si="1970"/>
        <v/>
      </c>
      <c r="AR1914" s="14" t="str">
        <f t="shared" si="1971"/>
        <v/>
      </c>
    </row>
    <row r="1915" spans="1:44" x14ac:dyDescent="0.25">
      <c r="A1915">
        <v>1</v>
      </c>
      <c r="B1915" t="s">
        <v>28</v>
      </c>
      <c r="C1915">
        <v>393105</v>
      </c>
      <c r="D1915" s="40">
        <v>41402.583333333299</v>
      </c>
      <c r="E1915" s="40">
        <v>41403.373611111099</v>
      </c>
      <c r="F1915" s="40">
        <v>41403.340277777803</v>
      </c>
      <c r="G1915" t="s">
        <v>29</v>
      </c>
      <c r="H1915">
        <v>60000012455343</v>
      </c>
      <c r="I1915" t="s">
        <v>1100</v>
      </c>
      <c r="J1915" t="s">
        <v>1101</v>
      </c>
      <c r="K1915" t="s">
        <v>32</v>
      </c>
      <c r="L1915">
        <v>6</v>
      </c>
      <c r="M1915" t="s">
        <v>33</v>
      </c>
      <c r="N1915">
        <v>60000015461254</v>
      </c>
      <c r="O1915">
        <v>60000016462737</v>
      </c>
      <c r="P1915">
        <v>140208000001158</v>
      </c>
      <c r="R1915" t="s">
        <v>34</v>
      </c>
      <c r="S1915" t="s">
        <v>35</v>
      </c>
      <c r="T1915" t="s">
        <v>36</v>
      </c>
      <c r="W1915" t="s">
        <v>37</v>
      </c>
      <c r="AC1915" t="s">
        <v>5249</v>
      </c>
      <c r="AD1915" t="s">
        <v>1437</v>
      </c>
      <c r="AE1915" s="14" t="str">
        <f t="shared" si="1958"/>
        <v>#OPV trabalhar os 7 anos de supressão viral no estudo 720.</v>
      </c>
      <c r="AF1915" s="14" t="str">
        <f t="shared" si="1959"/>
        <v>#OPV trabalhar os 7 anos de supressão viral no estudo 720.</v>
      </c>
      <c r="AG1915" s="14">
        <f t="shared" si="1960"/>
        <v>1</v>
      </c>
      <c r="AH1915" s="14">
        <f t="shared" si="1961"/>
        <v>59</v>
      </c>
      <c r="AI1915" s="14">
        <f t="shared" si="1962"/>
        <v>59</v>
      </c>
      <c r="AJ1915" s="14">
        <f t="shared" si="1963"/>
        <v>59</v>
      </c>
      <c r="AK1915" s="14">
        <f t="shared" si="1964"/>
        <v>59</v>
      </c>
      <c r="AL1915" s="14">
        <f t="shared" si="1965"/>
        <v>59</v>
      </c>
      <c r="AM1915" s="14" t="str">
        <f t="shared" si="1966"/>
        <v>#OPV trabalhar os 7 anos de supressão viral no estudo 720.</v>
      </c>
      <c r="AN1915" s="14" t="str">
        <f t="shared" si="1967"/>
        <v/>
      </c>
      <c r="AO1915" s="14" t="str">
        <f t="shared" si="1968"/>
        <v/>
      </c>
      <c r="AP1915" s="14" t="str">
        <f t="shared" si="1969"/>
        <v/>
      </c>
      <c r="AQ1915" s="14" t="str">
        <f t="shared" si="1970"/>
        <v/>
      </c>
      <c r="AR1915" s="14" t="str">
        <f t="shared" si="1971"/>
        <v/>
      </c>
    </row>
    <row r="1916" spans="1:44" x14ac:dyDescent="0.25">
      <c r="A1916">
        <v>1</v>
      </c>
      <c r="B1916" t="s">
        <v>28</v>
      </c>
      <c r="C1916">
        <v>393105</v>
      </c>
      <c r="D1916" s="40">
        <v>41402.458333333299</v>
      </c>
      <c r="E1916" s="40">
        <v>41403.377777777801</v>
      </c>
      <c r="F1916" s="40">
        <v>41403.340277777803</v>
      </c>
      <c r="G1916" t="s">
        <v>29</v>
      </c>
      <c r="H1916">
        <v>60000012248327</v>
      </c>
      <c r="I1916" t="s">
        <v>1111</v>
      </c>
      <c r="J1916" t="s">
        <v>1112</v>
      </c>
      <c r="K1916" t="s">
        <v>32</v>
      </c>
      <c r="L1916">
        <v>4</v>
      </c>
      <c r="M1916" t="s">
        <v>33</v>
      </c>
      <c r="N1916">
        <v>60000015461254</v>
      </c>
      <c r="O1916">
        <v>60000016462737</v>
      </c>
      <c r="P1916">
        <v>140208000001179</v>
      </c>
      <c r="R1916" t="s">
        <v>34</v>
      </c>
      <c r="S1916" t="s">
        <v>35</v>
      </c>
      <c r="T1916" t="s">
        <v>36</v>
      </c>
      <c r="W1916" t="s">
        <v>37</v>
      </c>
      <c r="AC1916" t="s">
        <v>5250</v>
      </c>
      <c r="AD1916" t="s">
        <v>1437</v>
      </c>
      <c r="AE1916" s="14" t="str">
        <f t="shared" si="1958"/>
        <v>#OPV  trabalhar comorbidades e efeitos de atazanáveis.</v>
      </c>
      <c r="AF1916" s="14" t="str">
        <f t="shared" si="1959"/>
        <v>#OPV  trabalhar comorbidades e efeitos de atazanáveis.</v>
      </c>
      <c r="AG1916" s="14">
        <f t="shared" si="1960"/>
        <v>1</v>
      </c>
      <c r="AH1916" s="14">
        <f t="shared" si="1961"/>
        <v>55</v>
      </c>
      <c r="AI1916" s="14">
        <f t="shared" si="1962"/>
        <v>55</v>
      </c>
      <c r="AJ1916" s="14">
        <f t="shared" si="1963"/>
        <v>55</v>
      </c>
      <c r="AK1916" s="14">
        <f t="shared" si="1964"/>
        <v>55</v>
      </c>
      <c r="AL1916" s="14">
        <f t="shared" si="1965"/>
        <v>55</v>
      </c>
      <c r="AM1916" s="14" t="str">
        <f t="shared" si="1966"/>
        <v>#OPV  trabalhar comorbidades e efeitos de atazanáveis.</v>
      </c>
      <c r="AN1916" s="14" t="str">
        <f t="shared" si="1967"/>
        <v/>
      </c>
      <c r="AO1916" s="14" t="str">
        <f t="shared" si="1968"/>
        <v/>
      </c>
      <c r="AP1916" s="14" t="str">
        <f t="shared" si="1969"/>
        <v/>
      </c>
      <c r="AQ1916" s="14" t="str">
        <f t="shared" si="1970"/>
        <v/>
      </c>
      <c r="AR1916" s="14" t="str">
        <f t="shared" si="1971"/>
        <v/>
      </c>
    </row>
    <row r="1917" spans="1:44" x14ac:dyDescent="0.25">
      <c r="A1917">
        <v>1</v>
      </c>
      <c r="B1917" t="s">
        <v>28</v>
      </c>
      <c r="C1917">
        <v>393105</v>
      </c>
      <c r="D1917" s="40">
        <v>41402.416666666701</v>
      </c>
      <c r="E1917" s="40">
        <v>41403.376388888901</v>
      </c>
      <c r="F1917" s="40">
        <v>41403.340277777803</v>
      </c>
      <c r="G1917" t="s">
        <v>29</v>
      </c>
      <c r="H1917">
        <v>60000012543263</v>
      </c>
      <c r="I1917" t="s">
        <v>3806</v>
      </c>
      <c r="J1917" t="s">
        <v>3807</v>
      </c>
      <c r="K1917" t="s">
        <v>32</v>
      </c>
      <c r="L1917">
        <v>4</v>
      </c>
      <c r="M1917" t="s">
        <v>33</v>
      </c>
      <c r="N1917">
        <v>60000015461254</v>
      </c>
      <c r="O1917">
        <v>60000016462737</v>
      </c>
      <c r="P1917">
        <v>140208000001172</v>
      </c>
      <c r="R1917" t="s">
        <v>34</v>
      </c>
      <c r="S1917" t="s">
        <v>35</v>
      </c>
      <c r="T1917" t="s">
        <v>36</v>
      </c>
      <c r="W1917" t="s">
        <v>37</v>
      </c>
      <c r="AC1917" t="s">
        <v>5251</v>
      </c>
      <c r="AD1917" t="s">
        <v>1437</v>
      </c>
      <c r="AE1917" s="14" t="str">
        <f t="shared" si="1958"/>
        <v>#OPV Rever eventos do ano Athus em São Paulo</v>
      </c>
      <c r="AF1917" s="14" t="str">
        <f t="shared" si="1959"/>
        <v>#OPV Rever eventos do ano Athus em São Paulo</v>
      </c>
      <c r="AG1917" s="14">
        <f t="shared" si="1960"/>
        <v>1</v>
      </c>
      <c r="AH1917" s="14">
        <f t="shared" si="1961"/>
        <v>45</v>
      </c>
      <c r="AI1917" s="14">
        <f t="shared" si="1962"/>
        <v>45</v>
      </c>
      <c r="AJ1917" s="14">
        <f t="shared" si="1963"/>
        <v>45</v>
      </c>
      <c r="AK1917" s="14">
        <f t="shared" si="1964"/>
        <v>45</v>
      </c>
      <c r="AL1917" s="14">
        <f t="shared" si="1965"/>
        <v>45</v>
      </c>
      <c r="AM1917" s="14" t="str">
        <f t="shared" si="1966"/>
        <v>#OPV Rever eventos do ano Athus em São Paulo</v>
      </c>
      <c r="AN1917" s="14" t="str">
        <f t="shared" si="1967"/>
        <v/>
      </c>
      <c r="AO1917" s="14" t="str">
        <f t="shared" si="1968"/>
        <v/>
      </c>
      <c r="AP1917" s="14" t="str">
        <f t="shared" si="1969"/>
        <v/>
      </c>
      <c r="AQ1917" s="14" t="str">
        <f t="shared" si="1970"/>
        <v/>
      </c>
      <c r="AR1917" s="14" t="str">
        <f t="shared" si="1971"/>
        <v/>
      </c>
    </row>
    <row r="1918" spans="1:44" x14ac:dyDescent="0.25">
      <c r="A1918">
        <v>1</v>
      </c>
      <c r="B1918" t="s">
        <v>28</v>
      </c>
      <c r="C1918">
        <v>393105</v>
      </c>
      <c r="D1918" s="40">
        <v>41401.71875</v>
      </c>
      <c r="E1918" s="40">
        <v>41401.868750000001</v>
      </c>
      <c r="F1918" s="40">
        <v>41403.327083333301</v>
      </c>
      <c r="G1918" t="s">
        <v>29</v>
      </c>
      <c r="H1918">
        <v>60000012374151</v>
      </c>
      <c r="I1918" t="s">
        <v>3769</v>
      </c>
      <c r="J1918" t="s">
        <v>3770</v>
      </c>
      <c r="K1918" t="s">
        <v>32</v>
      </c>
      <c r="L1918">
        <v>6</v>
      </c>
      <c r="M1918" t="s">
        <v>33</v>
      </c>
      <c r="N1918">
        <v>60000015461254</v>
      </c>
      <c r="O1918">
        <v>60000016462737</v>
      </c>
      <c r="P1918">
        <v>140208000001138</v>
      </c>
      <c r="R1918" t="s">
        <v>34</v>
      </c>
      <c r="S1918" t="s">
        <v>35</v>
      </c>
      <c r="T1918" t="s">
        <v>36</v>
      </c>
      <c r="W1918" t="s">
        <v>37</v>
      </c>
      <c r="AC1918" t="s">
        <v>5252</v>
      </c>
      <c r="AD1918" t="s">
        <v>1437</v>
      </c>
      <c r="AE1918" s="14" t="str">
        <f t="shared" si="1958"/>
        <v>#oPV fazer segmentação e trabalhar comorbidades</v>
      </c>
      <c r="AF1918" s="14" t="str">
        <f t="shared" si="1959"/>
        <v>#oPV fazer segmentação e trabalhar comorbidades</v>
      </c>
      <c r="AG1918" s="14">
        <f t="shared" si="1960"/>
        <v>1</v>
      </c>
      <c r="AH1918" s="14">
        <f t="shared" si="1961"/>
        <v>48</v>
      </c>
      <c r="AI1918" s="14">
        <f t="shared" si="1962"/>
        <v>48</v>
      </c>
      <c r="AJ1918" s="14">
        <f t="shared" si="1963"/>
        <v>48</v>
      </c>
      <c r="AK1918" s="14">
        <f t="shared" si="1964"/>
        <v>48</v>
      </c>
      <c r="AL1918" s="14">
        <f t="shared" si="1965"/>
        <v>48</v>
      </c>
      <c r="AM1918" s="14" t="str">
        <f t="shared" si="1966"/>
        <v>#oPV fazer segmentação e trabalhar comorbidades</v>
      </c>
      <c r="AN1918" s="14" t="str">
        <f t="shared" si="1967"/>
        <v/>
      </c>
      <c r="AO1918" s="14" t="str">
        <f t="shared" si="1968"/>
        <v/>
      </c>
      <c r="AP1918" s="14" t="str">
        <f t="shared" si="1969"/>
        <v/>
      </c>
      <c r="AQ1918" s="14" t="str">
        <f t="shared" si="1970"/>
        <v/>
      </c>
      <c r="AR1918" s="14" t="str">
        <f t="shared" si="1971"/>
        <v/>
      </c>
    </row>
    <row r="1919" spans="1:44" x14ac:dyDescent="0.25">
      <c r="A1919">
        <v>1</v>
      </c>
      <c r="B1919" t="s">
        <v>28</v>
      </c>
      <c r="C1919">
        <v>393105</v>
      </c>
      <c r="D1919" s="40">
        <v>41401.642361111102</v>
      </c>
      <c r="E1919" s="40">
        <v>41401.872222222199</v>
      </c>
      <c r="F1919" s="40">
        <v>41403.327083333301</v>
      </c>
      <c r="G1919" t="s">
        <v>29</v>
      </c>
      <c r="H1919">
        <v>60000017963468</v>
      </c>
      <c r="I1919" t="s">
        <v>3878</v>
      </c>
      <c r="J1919" t="s">
        <v>3879</v>
      </c>
      <c r="K1919" t="s">
        <v>109</v>
      </c>
      <c r="M1919" t="s">
        <v>33</v>
      </c>
      <c r="N1919">
        <v>60000015461254</v>
      </c>
      <c r="O1919">
        <v>60000016462737</v>
      </c>
      <c r="P1919">
        <v>140208000001152</v>
      </c>
      <c r="R1919" t="s">
        <v>34</v>
      </c>
      <c r="S1919" t="s">
        <v>35</v>
      </c>
      <c r="T1919" t="s">
        <v>36</v>
      </c>
      <c r="W1919" t="s">
        <v>37</v>
      </c>
      <c r="AC1919" t="s">
        <v>5253</v>
      </c>
      <c r="AD1919" t="s">
        <v>1437</v>
      </c>
      <c r="AE1919" s="14" t="str">
        <f t="shared" si="1958"/>
        <v>#OPV trabalhar comorbidades e penetração no SNC</v>
      </c>
      <c r="AF1919" s="14" t="str">
        <f t="shared" si="1959"/>
        <v>#OPV trabalhar comorbidades e penetração no SNC</v>
      </c>
      <c r="AG1919" s="14">
        <f t="shared" si="1960"/>
        <v>1</v>
      </c>
      <c r="AH1919" s="14">
        <f t="shared" si="1961"/>
        <v>48</v>
      </c>
      <c r="AI1919" s="14">
        <f t="shared" si="1962"/>
        <v>48</v>
      </c>
      <c r="AJ1919" s="14">
        <f t="shared" si="1963"/>
        <v>48</v>
      </c>
      <c r="AK1919" s="14">
        <f t="shared" si="1964"/>
        <v>48</v>
      </c>
      <c r="AL1919" s="14">
        <f t="shared" si="1965"/>
        <v>48</v>
      </c>
      <c r="AM1919" s="14" t="str">
        <f t="shared" si="1966"/>
        <v>#OPV trabalhar comorbidades e penetração no SNC</v>
      </c>
      <c r="AN1919" s="14" t="str">
        <f t="shared" si="1967"/>
        <v/>
      </c>
      <c r="AO1919" s="14" t="str">
        <f t="shared" si="1968"/>
        <v/>
      </c>
      <c r="AP1919" s="14" t="str">
        <f t="shared" si="1969"/>
        <v/>
      </c>
      <c r="AQ1919" s="14" t="str">
        <f t="shared" si="1970"/>
        <v/>
      </c>
      <c r="AR1919" s="14" t="str">
        <f t="shared" si="1971"/>
        <v/>
      </c>
    </row>
    <row r="1920" spans="1:44" x14ac:dyDescent="0.25">
      <c r="A1920">
        <v>1</v>
      </c>
      <c r="B1920" t="s">
        <v>28</v>
      </c>
      <c r="C1920">
        <v>393105</v>
      </c>
      <c r="D1920" s="40">
        <v>41401.586805555598</v>
      </c>
      <c r="E1920" s="40">
        <v>41401.870138888902</v>
      </c>
      <c r="F1920" s="40">
        <v>41403.327083333301</v>
      </c>
      <c r="G1920" t="s">
        <v>29</v>
      </c>
      <c r="H1920">
        <v>60000012295407</v>
      </c>
      <c r="I1920" t="s">
        <v>3766</v>
      </c>
      <c r="J1920" t="s">
        <v>3767</v>
      </c>
      <c r="K1920" t="s">
        <v>32</v>
      </c>
      <c r="L1920">
        <v>6</v>
      </c>
      <c r="M1920" t="s">
        <v>33</v>
      </c>
      <c r="N1920">
        <v>60000015461254</v>
      </c>
      <c r="O1920">
        <v>60000016462737</v>
      </c>
      <c r="P1920">
        <v>140208000001145</v>
      </c>
      <c r="R1920" t="s">
        <v>34</v>
      </c>
      <c r="S1920" t="s">
        <v>35</v>
      </c>
      <c r="T1920" t="s">
        <v>36</v>
      </c>
      <c r="W1920" t="s">
        <v>37</v>
      </c>
      <c r="AC1920" t="s">
        <v>5254</v>
      </c>
      <c r="AD1920" t="s">
        <v>1437</v>
      </c>
      <c r="AE1920" s="14" t="str">
        <f t="shared" si="1958"/>
        <v>#OPV Trabalhar segmentação e reforçar Kaletra dose unica</v>
      </c>
      <c r="AF1920" s="14" t="str">
        <f t="shared" si="1959"/>
        <v>#OPV Trabalhar segmentação e reforçar Kaletra dose unica</v>
      </c>
      <c r="AG1920" s="14">
        <f t="shared" si="1960"/>
        <v>1</v>
      </c>
      <c r="AH1920" s="14">
        <f t="shared" si="1961"/>
        <v>57</v>
      </c>
      <c r="AI1920" s="14">
        <f t="shared" si="1962"/>
        <v>57</v>
      </c>
      <c r="AJ1920" s="14">
        <f t="shared" si="1963"/>
        <v>57</v>
      </c>
      <c r="AK1920" s="14">
        <f t="shared" si="1964"/>
        <v>57</v>
      </c>
      <c r="AL1920" s="14">
        <f t="shared" si="1965"/>
        <v>57</v>
      </c>
      <c r="AM1920" s="14" t="str">
        <f t="shared" si="1966"/>
        <v>#OPV Trabalhar segmentação e reforçar Kaletra dose unica</v>
      </c>
      <c r="AN1920" s="14" t="str">
        <f t="shared" si="1967"/>
        <v/>
      </c>
      <c r="AO1920" s="14" t="str">
        <f t="shared" si="1968"/>
        <v/>
      </c>
      <c r="AP1920" s="14" t="str">
        <f t="shared" si="1969"/>
        <v/>
      </c>
      <c r="AQ1920" s="14" t="str">
        <f t="shared" si="1970"/>
        <v/>
      </c>
      <c r="AR1920" s="14" t="str">
        <f t="shared" si="1971"/>
        <v/>
      </c>
    </row>
    <row r="1921" spans="1:44" x14ac:dyDescent="0.25">
      <c r="A1921">
        <v>1</v>
      </c>
      <c r="B1921" t="s">
        <v>28</v>
      </c>
      <c r="C1921">
        <v>393105</v>
      </c>
      <c r="D1921" s="40">
        <v>41401.482638888898</v>
      </c>
      <c r="E1921" s="40">
        <v>41401.861111111102</v>
      </c>
      <c r="F1921" s="40">
        <v>41401.826388888898</v>
      </c>
      <c r="G1921" t="s">
        <v>29</v>
      </c>
      <c r="H1921">
        <v>60000012294495</v>
      </c>
      <c r="I1921" t="s">
        <v>1168</v>
      </c>
      <c r="J1921" t="s">
        <v>1169</v>
      </c>
      <c r="K1921" t="s">
        <v>32</v>
      </c>
      <c r="L1921">
        <v>3</v>
      </c>
      <c r="M1921" t="s">
        <v>33</v>
      </c>
      <c r="N1921">
        <v>60000015461254</v>
      </c>
      <c r="O1921">
        <v>60000016462737</v>
      </c>
      <c r="P1921">
        <v>140208000001131</v>
      </c>
      <c r="R1921" t="s">
        <v>34</v>
      </c>
      <c r="S1921" t="s">
        <v>35</v>
      </c>
      <c r="T1921" t="s">
        <v>36</v>
      </c>
      <c r="W1921" t="s">
        <v>37</v>
      </c>
      <c r="AC1921" t="s">
        <v>5255</v>
      </c>
      <c r="AD1921" t="s">
        <v>1437</v>
      </c>
      <c r="AE1921" s="14" t="str">
        <f t="shared" si="1958"/>
        <v>#OPV  entregar material do consenso como solicitado pelo medico</v>
      </c>
      <c r="AF1921" s="14" t="str">
        <f t="shared" si="1959"/>
        <v>#OPV  entregar material do consenso como solicitado pelo medico</v>
      </c>
      <c r="AG1921" s="14">
        <f t="shared" si="1960"/>
        <v>1</v>
      </c>
      <c r="AH1921" s="14">
        <f t="shared" si="1961"/>
        <v>64</v>
      </c>
      <c r="AI1921" s="14">
        <f t="shared" si="1962"/>
        <v>64</v>
      </c>
      <c r="AJ1921" s="14">
        <f t="shared" si="1963"/>
        <v>64</v>
      </c>
      <c r="AK1921" s="14">
        <f t="shared" si="1964"/>
        <v>64</v>
      </c>
      <c r="AL1921" s="14">
        <f t="shared" si="1965"/>
        <v>64</v>
      </c>
      <c r="AM1921" s="14" t="str">
        <f t="shared" si="1966"/>
        <v>#OPV  entregar material do consenso como solicitado pelo medico</v>
      </c>
      <c r="AN1921" s="14" t="str">
        <f t="shared" si="1967"/>
        <v/>
      </c>
      <c r="AO1921" s="14" t="str">
        <f t="shared" si="1968"/>
        <v/>
      </c>
      <c r="AP1921" s="14" t="str">
        <f t="shared" si="1969"/>
        <v/>
      </c>
      <c r="AQ1921" s="14" t="str">
        <f t="shared" si="1970"/>
        <v/>
      </c>
      <c r="AR1921" s="14" t="str">
        <f t="shared" si="1971"/>
        <v/>
      </c>
    </row>
    <row r="1922" spans="1:44" x14ac:dyDescent="0.25">
      <c r="A1922">
        <v>1</v>
      </c>
      <c r="B1922" t="s">
        <v>28</v>
      </c>
      <c r="C1922">
        <v>393105</v>
      </c>
      <c r="D1922" s="40">
        <v>41401.399305555598</v>
      </c>
      <c r="E1922" s="40">
        <v>41401.859722222202</v>
      </c>
      <c r="F1922" s="40">
        <v>41401.826388888898</v>
      </c>
      <c r="G1922" t="s">
        <v>29</v>
      </c>
      <c r="H1922">
        <v>60000017152766</v>
      </c>
      <c r="I1922" t="s">
        <v>1156</v>
      </c>
      <c r="J1922" t="s">
        <v>1157</v>
      </c>
      <c r="K1922" t="s">
        <v>32</v>
      </c>
      <c r="L1922">
        <v>4</v>
      </c>
      <c r="M1922" t="s">
        <v>33</v>
      </c>
      <c r="N1922">
        <v>60000015461254</v>
      </c>
      <c r="O1922">
        <v>60000016462737</v>
      </c>
      <c r="P1922">
        <v>140208000001124</v>
      </c>
      <c r="R1922" t="s">
        <v>34</v>
      </c>
      <c r="S1922" t="s">
        <v>35</v>
      </c>
      <c r="T1922" t="s">
        <v>36</v>
      </c>
      <c r="W1922" t="s">
        <v>37</v>
      </c>
      <c r="AC1922" t="s">
        <v>5256</v>
      </c>
      <c r="AD1922" t="s">
        <v>1437</v>
      </c>
      <c r="AE1922" s="14" t="str">
        <f t="shared" si="1958"/>
        <v>#OPV  trabalhar consenso considerando Kaletra com maior penetração no sistema nervoso central</v>
      </c>
      <c r="AF1922" s="14" t="str">
        <f t="shared" si="1959"/>
        <v>#OPV  trabalhar consenso considerando Kaletra com maior penetração no sistema nervoso central</v>
      </c>
      <c r="AG1922" s="14">
        <f t="shared" si="1960"/>
        <v>1</v>
      </c>
      <c r="AH1922" s="14">
        <f t="shared" si="1961"/>
        <v>94</v>
      </c>
      <c r="AI1922" s="14">
        <f t="shared" si="1962"/>
        <v>94</v>
      </c>
      <c r="AJ1922" s="14">
        <f t="shared" si="1963"/>
        <v>94</v>
      </c>
      <c r="AK1922" s="14">
        <f t="shared" si="1964"/>
        <v>94</v>
      </c>
      <c r="AL1922" s="14">
        <f t="shared" si="1965"/>
        <v>94</v>
      </c>
      <c r="AM1922" s="14" t="str">
        <f t="shared" si="1966"/>
        <v>#OPV  trabalhar consenso considerando Kaletra com maior penetração no sistema nervoso central</v>
      </c>
      <c r="AN1922" s="14" t="str">
        <f t="shared" si="1967"/>
        <v/>
      </c>
      <c r="AO1922" s="14" t="str">
        <f t="shared" si="1968"/>
        <v/>
      </c>
      <c r="AP1922" s="14" t="str">
        <f t="shared" si="1969"/>
        <v/>
      </c>
      <c r="AQ1922" s="14" t="str">
        <f t="shared" si="1970"/>
        <v/>
      </c>
      <c r="AR1922" s="14" t="str">
        <f t="shared" si="1971"/>
        <v/>
      </c>
    </row>
    <row r="1923" spans="1:44" x14ac:dyDescent="0.25">
      <c r="A1923">
        <v>1</v>
      </c>
      <c r="B1923" t="s">
        <v>28</v>
      </c>
      <c r="C1923">
        <v>393105</v>
      </c>
      <c r="D1923" s="40">
        <v>41401.34375</v>
      </c>
      <c r="E1923" s="40">
        <v>41401.857638888898</v>
      </c>
      <c r="F1923" s="40">
        <v>41401.826388888898</v>
      </c>
      <c r="G1923" t="s">
        <v>29</v>
      </c>
      <c r="H1923">
        <v>60000012394935</v>
      </c>
      <c r="I1923" t="s">
        <v>1159</v>
      </c>
      <c r="J1923" t="s">
        <v>1160</v>
      </c>
      <c r="K1923" t="s">
        <v>109</v>
      </c>
      <c r="L1923">
        <v>3</v>
      </c>
      <c r="M1923" t="s">
        <v>33</v>
      </c>
      <c r="N1923">
        <v>60000015461254</v>
      </c>
      <c r="O1923">
        <v>60000016462737</v>
      </c>
      <c r="P1923">
        <v>140208000001117</v>
      </c>
      <c r="R1923" t="s">
        <v>34</v>
      </c>
      <c r="S1923" t="s">
        <v>35</v>
      </c>
      <c r="T1923" t="s">
        <v>36</v>
      </c>
      <c r="W1923" t="s">
        <v>37</v>
      </c>
      <c r="AC1923" t="s">
        <v>5257</v>
      </c>
      <c r="AD1923" t="s">
        <v>1437</v>
      </c>
      <c r="AE1923" s="14" t="str">
        <f t="shared" si="1958"/>
        <v>#OPV Rever consenso e alterações e trabalhar comorbidades  alterações renais</v>
      </c>
      <c r="AF1923" s="14" t="str">
        <f t="shared" si="1959"/>
        <v>#OPV Rever consenso e alterações e trabalhar comorbidades  alterações renais</v>
      </c>
      <c r="AG1923" s="14">
        <f t="shared" si="1960"/>
        <v>1</v>
      </c>
      <c r="AH1923" s="14">
        <f t="shared" si="1961"/>
        <v>77</v>
      </c>
      <c r="AI1923" s="14">
        <f t="shared" si="1962"/>
        <v>77</v>
      </c>
      <c r="AJ1923" s="14">
        <f t="shared" si="1963"/>
        <v>77</v>
      </c>
      <c r="AK1923" s="14">
        <f t="shared" si="1964"/>
        <v>77</v>
      </c>
      <c r="AL1923" s="14">
        <f t="shared" si="1965"/>
        <v>77</v>
      </c>
      <c r="AM1923" s="14" t="str">
        <f t="shared" si="1966"/>
        <v>#OPV Rever consenso e alterações e trabalhar comorbidades  alterações renais</v>
      </c>
      <c r="AN1923" s="14" t="str">
        <f t="shared" si="1967"/>
        <v/>
      </c>
      <c r="AO1923" s="14" t="str">
        <f t="shared" si="1968"/>
        <v/>
      </c>
      <c r="AP1923" s="14" t="str">
        <f t="shared" si="1969"/>
        <v/>
      </c>
      <c r="AQ1923" s="14" t="str">
        <f t="shared" si="1970"/>
        <v/>
      </c>
      <c r="AR1923" s="14" t="str">
        <f t="shared" si="1971"/>
        <v/>
      </c>
    </row>
    <row r="1924" spans="1:44" x14ac:dyDescent="0.25">
      <c r="A1924">
        <v>1</v>
      </c>
      <c r="B1924" t="s">
        <v>28</v>
      </c>
      <c r="C1924">
        <v>393105</v>
      </c>
      <c r="D1924" s="40">
        <v>41400.652777777803</v>
      </c>
      <c r="E1924" s="40">
        <v>41400.855555555601</v>
      </c>
      <c r="F1924" s="40">
        <v>41401.813194444403</v>
      </c>
      <c r="G1924" t="s">
        <v>29</v>
      </c>
      <c r="H1924">
        <v>60000012504775</v>
      </c>
      <c r="I1924" t="s">
        <v>1105</v>
      </c>
      <c r="J1924" t="s">
        <v>1106</v>
      </c>
      <c r="K1924" t="s">
        <v>32</v>
      </c>
      <c r="L1924">
        <v>4</v>
      </c>
      <c r="M1924" t="s">
        <v>33</v>
      </c>
      <c r="N1924">
        <v>60000015461254</v>
      </c>
      <c r="O1924">
        <v>60000016462737</v>
      </c>
      <c r="P1924">
        <v>140208000001106</v>
      </c>
      <c r="R1924" t="s">
        <v>34</v>
      </c>
      <c r="S1924" t="s">
        <v>35</v>
      </c>
      <c r="T1924" t="s">
        <v>36</v>
      </c>
      <c r="W1924" t="s">
        <v>37</v>
      </c>
      <c r="AC1924" t="s">
        <v>5258</v>
      </c>
      <c r="AD1924" t="s">
        <v>1437</v>
      </c>
      <c r="AE1924" s="14" t="str">
        <f t="shared" si="1958"/>
        <v>#OPV o medico esta sendo patrocinado para participar do Congresso Brasileiro , verificar se houve contato da agencia para controle logistico</v>
      </c>
      <c r="AF1924" s="14" t="str">
        <f t="shared" si="1959"/>
        <v>#OPV o medico esta sendo patrocinado para participar do Congresso Brasileiro , verificar se houve contato da agencia para controle logistico</v>
      </c>
      <c r="AG1924" s="14">
        <f t="shared" si="1960"/>
        <v>1</v>
      </c>
      <c r="AH1924" s="14">
        <f t="shared" si="1961"/>
        <v>141</v>
      </c>
      <c r="AI1924" s="14">
        <f t="shared" si="1962"/>
        <v>141</v>
      </c>
      <c r="AJ1924" s="14">
        <f t="shared" si="1963"/>
        <v>141</v>
      </c>
      <c r="AK1924" s="14">
        <f t="shared" si="1964"/>
        <v>141</v>
      </c>
      <c r="AL1924" s="14">
        <f t="shared" si="1965"/>
        <v>141</v>
      </c>
      <c r="AM1924" s="14" t="str">
        <f t="shared" si="1966"/>
        <v>#OPV o medico esta sendo patrocinado para participar do Congresso Brasileiro , verificar se houve contato da agencia para controle logistico</v>
      </c>
      <c r="AN1924" s="14" t="str">
        <f t="shared" si="1967"/>
        <v/>
      </c>
      <c r="AO1924" s="14" t="str">
        <f t="shared" si="1968"/>
        <v/>
      </c>
      <c r="AP1924" s="14" t="str">
        <f t="shared" si="1969"/>
        <v/>
      </c>
      <c r="AQ1924" s="14" t="str">
        <f t="shared" si="1970"/>
        <v/>
      </c>
      <c r="AR1924" s="14" t="str">
        <f t="shared" si="1971"/>
        <v/>
      </c>
    </row>
    <row r="1925" spans="1:44" x14ac:dyDescent="0.25">
      <c r="A1925">
        <v>1</v>
      </c>
      <c r="B1925" t="s">
        <v>28</v>
      </c>
      <c r="C1925">
        <v>393105</v>
      </c>
      <c r="D1925" s="40">
        <v>41400.59375</v>
      </c>
      <c r="E1925" s="40">
        <v>41400.853472222203</v>
      </c>
      <c r="F1925" s="40">
        <v>41400.8125</v>
      </c>
      <c r="G1925" t="s">
        <v>29</v>
      </c>
      <c r="H1925">
        <v>60000017963832</v>
      </c>
      <c r="I1925" t="s">
        <v>3784</v>
      </c>
      <c r="J1925" t="s">
        <v>3785</v>
      </c>
      <c r="K1925" t="s">
        <v>32</v>
      </c>
      <c r="L1925">
        <v>3</v>
      </c>
      <c r="M1925" t="s">
        <v>33</v>
      </c>
      <c r="N1925">
        <v>60000015461254</v>
      </c>
      <c r="O1925">
        <v>60000016462737</v>
      </c>
      <c r="P1925">
        <v>140208000001099</v>
      </c>
      <c r="R1925" t="s">
        <v>34</v>
      </c>
      <c r="S1925" t="s">
        <v>35</v>
      </c>
      <c r="T1925" t="s">
        <v>36</v>
      </c>
      <c r="W1925" t="s">
        <v>37</v>
      </c>
      <c r="AC1925" t="s">
        <v>5259</v>
      </c>
      <c r="AD1925" t="s">
        <v>1437</v>
      </c>
      <c r="AE1925" s="14" t="str">
        <f t="shared" si="1958"/>
        <v>#OPV  trabalhar segmentação e comorbidades</v>
      </c>
      <c r="AF1925" s="14" t="str">
        <f t="shared" si="1959"/>
        <v>#OPV  trabalhar segmentação e comorbidades</v>
      </c>
      <c r="AG1925" s="14">
        <f t="shared" si="1960"/>
        <v>1</v>
      </c>
      <c r="AH1925" s="14">
        <f t="shared" si="1961"/>
        <v>43</v>
      </c>
      <c r="AI1925" s="14">
        <f t="shared" si="1962"/>
        <v>43</v>
      </c>
      <c r="AJ1925" s="14">
        <f t="shared" si="1963"/>
        <v>43</v>
      </c>
      <c r="AK1925" s="14">
        <f t="shared" si="1964"/>
        <v>43</v>
      </c>
      <c r="AL1925" s="14">
        <f t="shared" si="1965"/>
        <v>43</v>
      </c>
      <c r="AM1925" s="14" t="str">
        <f t="shared" si="1966"/>
        <v>#OPV  trabalhar segmentação e comorbidades</v>
      </c>
      <c r="AN1925" s="14" t="str">
        <f t="shared" si="1967"/>
        <v/>
      </c>
      <c r="AO1925" s="14" t="str">
        <f t="shared" si="1968"/>
        <v/>
      </c>
      <c r="AP1925" s="14" t="str">
        <f t="shared" si="1969"/>
        <v/>
      </c>
      <c r="AQ1925" s="14" t="str">
        <f t="shared" si="1970"/>
        <v/>
      </c>
      <c r="AR1925" s="14" t="str">
        <f t="shared" si="1971"/>
        <v/>
      </c>
    </row>
    <row r="1926" spans="1:44" x14ac:dyDescent="0.25">
      <c r="A1926">
        <v>1</v>
      </c>
      <c r="B1926" t="s">
        <v>28</v>
      </c>
      <c r="C1926">
        <v>393105</v>
      </c>
      <c r="D1926" s="40">
        <v>41400.475694444402</v>
      </c>
      <c r="E1926" s="40">
        <v>41400.851388888899</v>
      </c>
      <c r="F1926" s="40">
        <v>41400.8125</v>
      </c>
      <c r="G1926" t="s">
        <v>29</v>
      </c>
      <c r="H1926">
        <v>60000012533891</v>
      </c>
      <c r="I1926" t="s">
        <v>1108</v>
      </c>
      <c r="J1926" t="s">
        <v>1109</v>
      </c>
      <c r="K1926" t="s">
        <v>32</v>
      </c>
      <c r="L1926">
        <v>3</v>
      </c>
      <c r="M1926" t="s">
        <v>33</v>
      </c>
      <c r="N1926">
        <v>60000015461254</v>
      </c>
      <c r="O1926">
        <v>60000016462737</v>
      </c>
      <c r="P1926">
        <v>140208000001092</v>
      </c>
      <c r="R1926" t="s">
        <v>34</v>
      </c>
      <c r="S1926" t="s">
        <v>35</v>
      </c>
      <c r="T1926" t="s">
        <v>36</v>
      </c>
      <c r="W1926" t="s">
        <v>37</v>
      </c>
      <c r="AC1926" t="s">
        <v>5260</v>
      </c>
      <c r="AD1926" t="s">
        <v>1437</v>
      </c>
      <c r="AE1926" s="14" t="str">
        <f t="shared" si="1958"/>
        <v>#OPV Trabalhar comorbidades e Kaletra com melhor adesão ao tratamento</v>
      </c>
      <c r="AF1926" s="14" t="str">
        <f t="shared" si="1959"/>
        <v>#OPV Trabalhar comorbidades e Kaletra com melhor adesão ao tratamento</v>
      </c>
      <c r="AG1926" s="14">
        <f t="shared" si="1960"/>
        <v>1</v>
      </c>
      <c r="AH1926" s="14">
        <f t="shared" si="1961"/>
        <v>70</v>
      </c>
      <c r="AI1926" s="14">
        <f t="shared" si="1962"/>
        <v>70</v>
      </c>
      <c r="AJ1926" s="14">
        <f t="shared" si="1963"/>
        <v>70</v>
      </c>
      <c r="AK1926" s="14">
        <f t="shared" si="1964"/>
        <v>70</v>
      </c>
      <c r="AL1926" s="14">
        <f t="shared" si="1965"/>
        <v>70</v>
      </c>
      <c r="AM1926" s="14" t="str">
        <f t="shared" si="1966"/>
        <v>#OPV Trabalhar comorbidades e Kaletra com melhor adesão ao tratamento</v>
      </c>
      <c r="AN1926" s="14" t="str">
        <f t="shared" si="1967"/>
        <v/>
      </c>
      <c r="AO1926" s="14" t="str">
        <f t="shared" si="1968"/>
        <v/>
      </c>
      <c r="AP1926" s="14" t="str">
        <f t="shared" si="1969"/>
        <v/>
      </c>
      <c r="AQ1926" s="14" t="str">
        <f t="shared" si="1970"/>
        <v/>
      </c>
      <c r="AR1926" s="14" t="str">
        <f t="shared" si="1971"/>
        <v/>
      </c>
    </row>
    <row r="1927" spans="1:44" x14ac:dyDescent="0.25">
      <c r="A1927">
        <v>1</v>
      </c>
      <c r="B1927" t="s">
        <v>28</v>
      </c>
      <c r="C1927">
        <v>393105</v>
      </c>
      <c r="D1927" s="40">
        <v>41400.4375</v>
      </c>
      <c r="E1927" s="40">
        <v>41400.85</v>
      </c>
      <c r="F1927" s="40">
        <v>41400.8125</v>
      </c>
      <c r="G1927" t="s">
        <v>29</v>
      </c>
      <c r="H1927">
        <v>60000012428175</v>
      </c>
      <c r="I1927" t="s">
        <v>3772</v>
      </c>
      <c r="J1927" t="s">
        <v>3773</v>
      </c>
      <c r="K1927" t="s">
        <v>238</v>
      </c>
      <c r="M1927" t="s">
        <v>33</v>
      </c>
      <c r="N1927">
        <v>60000015461254</v>
      </c>
      <c r="O1927">
        <v>60000016462737</v>
      </c>
      <c r="P1927">
        <v>140208000001086</v>
      </c>
      <c r="R1927" t="s">
        <v>34</v>
      </c>
      <c r="S1927" t="s">
        <v>35</v>
      </c>
      <c r="T1927" t="s">
        <v>36</v>
      </c>
      <c r="W1927" t="s">
        <v>37</v>
      </c>
      <c r="AC1927" t="s">
        <v>5261</v>
      </c>
      <c r="AD1927" t="s">
        <v>1437</v>
      </c>
      <c r="AE1927" s="14" t="str">
        <f t="shared" si="1958"/>
        <v>#OPV Fazer segmentação e trabalhar problemas renais com o uso e antirretrovirais.</v>
      </c>
      <c r="AF1927" s="14" t="str">
        <f t="shared" si="1959"/>
        <v>#OPV Fazer segmentação e trabalhar problemas renais com o uso e antirretrovirais.</v>
      </c>
      <c r="AG1927" s="14">
        <f t="shared" si="1960"/>
        <v>1</v>
      </c>
      <c r="AH1927" s="14">
        <f t="shared" si="1961"/>
        <v>82</v>
      </c>
      <c r="AI1927" s="14">
        <f t="shared" si="1962"/>
        <v>82</v>
      </c>
      <c r="AJ1927" s="14">
        <f t="shared" si="1963"/>
        <v>82</v>
      </c>
      <c r="AK1927" s="14">
        <f t="shared" si="1964"/>
        <v>82</v>
      </c>
      <c r="AL1927" s="14">
        <f t="shared" si="1965"/>
        <v>82</v>
      </c>
      <c r="AM1927" s="14" t="str">
        <f t="shared" si="1966"/>
        <v>#OPV Fazer segmentação e trabalhar problemas renais com o uso e antirretrovirais.</v>
      </c>
      <c r="AN1927" s="14" t="str">
        <f t="shared" si="1967"/>
        <v/>
      </c>
      <c r="AO1927" s="14" t="str">
        <f t="shared" si="1968"/>
        <v/>
      </c>
      <c r="AP1927" s="14" t="str">
        <f t="shared" si="1969"/>
        <v/>
      </c>
      <c r="AQ1927" s="14" t="str">
        <f t="shared" si="1970"/>
        <v/>
      </c>
      <c r="AR1927" s="14" t="str">
        <f t="shared" si="1971"/>
        <v/>
      </c>
    </row>
    <row r="1928" spans="1:44" x14ac:dyDescent="0.25">
      <c r="A1928">
        <v>1</v>
      </c>
      <c r="B1928" t="s">
        <v>28</v>
      </c>
      <c r="C1928">
        <v>393105</v>
      </c>
      <c r="D1928" s="40">
        <v>41400.420138888898</v>
      </c>
      <c r="E1928" s="40">
        <v>41400.847222222197</v>
      </c>
      <c r="F1928" s="40">
        <v>41400.8125</v>
      </c>
      <c r="G1928" t="s">
        <v>29</v>
      </c>
      <c r="H1928">
        <v>60000017964120</v>
      </c>
      <c r="I1928" t="s">
        <v>1097</v>
      </c>
      <c r="J1928" t="s">
        <v>1098</v>
      </c>
      <c r="K1928" t="s">
        <v>32</v>
      </c>
      <c r="L1928">
        <v>6</v>
      </c>
      <c r="M1928" t="s">
        <v>33</v>
      </c>
      <c r="N1928">
        <v>60000015461254</v>
      </c>
      <c r="O1928">
        <v>60000016462737</v>
      </c>
      <c r="P1928">
        <v>140208000001079</v>
      </c>
      <c r="R1928" t="s">
        <v>34</v>
      </c>
      <c r="S1928" t="s">
        <v>35</v>
      </c>
      <c r="T1928" t="s">
        <v>36</v>
      </c>
      <c r="W1928" t="s">
        <v>37</v>
      </c>
      <c r="AC1928" t="s">
        <v>5262</v>
      </c>
      <c r="AD1928" t="s">
        <v>1437</v>
      </c>
      <c r="AE1928" s="14" t="str">
        <f t="shared" si="1958"/>
        <v>#OPV Rever Kaletra dose única e maior penetração no SNC</v>
      </c>
      <c r="AF1928" s="14" t="str">
        <f t="shared" si="1959"/>
        <v>#OPV Rever Kaletra dose única e maior penetração no SNC</v>
      </c>
      <c r="AG1928" s="14">
        <f t="shared" si="1960"/>
        <v>1</v>
      </c>
      <c r="AH1928" s="14">
        <f t="shared" si="1961"/>
        <v>56</v>
      </c>
      <c r="AI1928" s="14">
        <f t="shared" si="1962"/>
        <v>56</v>
      </c>
      <c r="AJ1928" s="14">
        <f t="shared" si="1963"/>
        <v>56</v>
      </c>
      <c r="AK1928" s="14">
        <f t="shared" si="1964"/>
        <v>56</v>
      </c>
      <c r="AL1928" s="14">
        <f t="shared" si="1965"/>
        <v>56</v>
      </c>
      <c r="AM1928" s="14" t="str">
        <f t="shared" si="1966"/>
        <v>#OPV Rever Kaletra dose única e maior penetração no SNC</v>
      </c>
      <c r="AN1928" s="14" t="str">
        <f t="shared" si="1967"/>
        <v/>
      </c>
      <c r="AO1928" s="14" t="str">
        <f t="shared" si="1968"/>
        <v/>
      </c>
      <c r="AP1928" s="14" t="str">
        <f t="shared" si="1969"/>
        <v/>
      </c>
      <c r="AQ1928" s="14" t="str">
        <f t="shared" si="1970"/>
        <v/>
      </c>
      <c r="AR1928" s="14" t="str">
        <f t="shared" si="1971"/>
        <v/>
      </c>
    </row>
    <row r="1929" spans="1:44" x14ac:dyDescent="0.25">
      <c r="A1929">
        <v>1</v>
      </c>
      <c r="B1929" t="s">
        <v>28</v>
      </c>
      <c r="C1929">
        <v>393105</v>
      </c>
      <c r="D1929" s="40">
        <v>41400.402777777803</v>
      </c>
      <c r="E1929" s="40">
        <v>41400.845138888901</v>
      </c>
      <c r="F1929" s="40">
        <v>41400.8125</v>
      </c>
      <c r="G1929" t="s">
        <v>29</v>
      </c>
      <c r="H1929">
        <v>60000017152562</v>
      </c>
      <c r="I1929" t="s">
        <v>3868</v>
      </c>
      <c r="J1929" t="s">
        <v>3869</v>
      </c>
      <c r="K1929" t="s">
        <v>32</v>
      </c>
      <c r="L1929">
        <v>6</v>
      </c>
      <c r="M1929" t="s">
        <v>33</v>
      </c>
      <c r="N1929">
        <v>60000015461254</v>
      </c>
      <c r="O1929">
        <v>60000016462737</v>
      </c>
      <c r="P1929">
        <v>140208000001072</v>
      </c>
      <c r="R1929" t="s">
        <v>34</v>
      </c>
      <c r="S1929" t="s">
        <v>35</v>
      </c>
      <c r="T1929" t="s">
        <v>36</v>
      </c>
      <c r="W1929" t="s">
        <v>37</v>
      </c>
      <c r="AC1929" t="s">
        <v>5263</v>
      </c>
      <c r="AD1929" t="s">
        <v>1437</v>
      </c>
      <c r="AE1929" s="14" t="str">
        <f t="shared" si="1958"/>
        <v>#OPV a doutora mostrou interesse em participar do evento. Trabalhar Kaletra dose única diaria</v>
      </c>
      <c r="AF1929" s="14" t="str">
        <f t="shared" si="1959"/>
        <v>#OPV a doutora mostrou interesse em participar do evento. Trabalhar Kaletra dose única diaria</v>
      </c>
      <c r="AG1929" s="14">
        <f t="shared" si="1960"/>
        <v>1</v>
      </c>
      <c r="AH1929" s="14">
        <f t="shared" si="1961"/>
        <v>94</v>
      </c>
      <c r="AI1929" s="14">
        <f t="shared" si="1962"/>
        <v>94</v>
      </c>
      <c r="AJ1929" s="14">
        <f t="shared" si="1963"/>
        <v>94</v>
      </c>
      <c r="AK1929" s="14">
        <f t="shared" si="1964"/>
        <v>94</v>
      </c>
      <c r="AL1929" s="14">
        <f t="shared" si="1965"/>
        <v>94</v>
      </c>
      <c r="AM1929" s="14" t="str">
        <f t="shared" si="1966"/>
        <v>#OPV a doutora mostrou interesse em participar do evento. Trabalhar Kaletra dose única diaria</v>
      </c>
      <c r="AN1929" s="14" t="str">
        <f t="shared" si="1967"/>
        <v/>
      </c>
      <c r="AO1929" s="14" t="str">
        <f t="shared" si="1968"/>
        <v/>
      </c>
      <c r="AP1929" s="14" t="str">
        <f t="shared" si="1969"/>
        <v/>
      </c>
      <c r="AQ1929" s="14" t="str">
        <f t="shared" si="1970"/>
        <v/>
      </c>
      <c r="AR1929" s="14" t="str">
        <f t="shared" si="1971"/>
        <v/>
      </c>
    </row>
    <row r="1930" spans="1:44" x14ac:dyDescent="0.25">
      <c r="A1930">
        <v>1</v>
      </c>
      <c r="B1930" t="s">
        <v>28</v>
      </c>
      <c r="C1930">
        <v>393105</v>
      </c>
      <c r="D1930" s="40">
        <v>41397.642361111102</v>
      </c>
      <c r="E1930" s="40">
        <v>41397.893750000003</v>
      </c>
      <c r="F1930" s="40">
        <v>41397.855555555601</v>
      </c>
      <c r="G1930" t="s">
        <v>29</v>
      </c>
      <c r="H1930">
        <v>60000017152378</v>
      </c>
      <c r="I1930" t="s">
        <v>3820</v>
      </c>
      <c r="J1930" t="s">
        <v>3821</v>
      </c>
      <c r="K1930" t="s">
        <v>32</v>
      </c>
      <c r="L1930">
        <v>3</v>
      </c>
      <c r="M1930" t="s">
        <v>33</v>
      </c>
      <c r="N1930">
        <v>60000015461254</v>
      </c>
      <c r="O1930">
        <v>60000016462737</v>
      </c>
      <c r="P1930">
        <v>140208000001061</v>
      </c>
      <c r="R1930" t="s">
        <v>34</v>
      </c>
      <c r="S1930" t="s">
        <v>35</v>
      </c>
      <c r="T1930" t="s">
        <v>36</v>
      </c>
      <c r="W1930" t="s">
        <v>37</v>
      </c>
      <c r="AC1930" t="s">
        <v>5264</v>
      </c>
      <c r="AD1930" t="s">
        <v>1437</v>
      </c>
      <c r="AE1930" s="14" t="str">
        <f t="shared" ref="AE1930:AE1993" si="1972">SUBSTITUTE(AC1930,"# ","#")</f>
        <v>#OPV  Trabalhar Kaletra cogformulacao e dose única diária.</v>
      </c>
      <c r="AF1930" s="14" t="str">
        <f t="shared" ref="AF1930:AF1993" si="1973">SUBSTITUTE(AE1930,"@ ","@")</f>
        <v>#OPV  Trabalhar Kaletra cogformulacao e dose única diária.</v>
      </c>
      <c r="AG1930" s="14">
        <f t="shared" ref="AG1930:AG1993" si="1974">IFERROR(FIND("#",AF1930),1)</f>
        <v>1</v>
      </c>
      <c r="AH1930" s="14">
        <f t="shared" ref="AH1930:AH1993" si="1975">IFERROR(FIND("#",$AF1930,AG1930+1),LEN($AF1930)+1)</f>
        <v>59</v>
      </c>
      <c r="AI1930" s="14">
        <f t="shared" ref="AI1930:AI1993" si="1976">IFERROR(FIND("#",$AF1930,AH1930+1),LEN($AF1930)+1)</f>
        <v>59</v>
      </c>
      <c r="AJ1930" s="14">
        <f t="shared" ref="AJ1930:AJ1993" si="1977">IFERROR(FIND("#",$AF1930,AI1930+1),LEN($AF1930)+1)</f>
        <v>59</v>
      </c>
      <c r="AK1930" s="14">
        <f t="shared" ref="AK1930:AK1993" si="1978">IFERROR(FIND("#",$AF1930,AJ1930+1),LEN($AF1930)+1)</f>
        <v>59</v>
      </c>
      <c r="AL1930" s="14">
        <f t="shared" ref="AL1930:AL1993" si="1979">IFERROR(FIND("#",$AF1930,AK1930+1),LEN($AF1930)+1)</f>
        <v>59</v>
      </c>
      <c r="AM1930" s="14" t="str">
        <f t="shared" ref="AM1930:AM1993" si="1980">MID($AF1930,AG1930,IF(AG1930=1,AH1930,(AH1930-AG1930)))</f>
        <v>#OPV  Trabalhar Kaletra cogformulacao e dose única diária.</v>
      </c>
      <c r="AN1930" s="14" t="str">
        <f t="shared" ref="AN1930:AN1993" si="1981">IF(AH1930=AI1930,"",MID($AF1930,AH1930,AI1930-AH1930))</f>
        <v/>
      </c>
      <c r="AO1930" s="14" t="str">
        <f t="shared" ref="AO1930:AO1993" si="1982">IF(AI1930=AJ1930,"",MID($AF1930,AI1930,AJ1930-AI1930))</f>
        <v/>
      </c>
      <c r="AP1930" s="14" t="str">
        <f t="shared" ref="AP1930:AP1993" si="1983">IF(AJ1930=AK1930,"",MID($AF1930,AJ1930,AK1930-AJ1930))</f>
        <v/>
      </c>
      <c r="AQ1930" s="14" t="str">
        <f t="shared" ref="AQ1930:AQ1993" si="1984">IF(AK1930=AL1930,"",MID($AF1930,AK1930,AL1930-AK1930))</f>
        <v/>
      </c>
      <c r="AR1930" s="14" t="str">
        <f t="shared" ref="AR1930:AR1993" si="1985">IF(AL1930=AK1930,"",MID($AF1930,AL1930,LEN(AF1930)-AL1930))</f>
        <v/>
      </c>
    </row>
    <row r="1931" spans="1:44" x14ac:dyDescent="0.25">
      <c r="A1931">
        <v>1</v>
      </c>
      <c r="B1931" t="s">
        <v>28</v>
      </c>
      <c r="C1931">
        <v>393105</v>
      </c>
      <c r="D1931" s="40">
        <v>41397.590277777803</v>
      </c>
      <c r="E1931" s="40">
        <v>41397.892361111102</v>
      </c>
      <c r="F1931" s="40">
        <v>41397.855555555601</v>
      </c>
      <c r="G1931" t="s">
        <v>29</v>
      </c>
      <c r="H1931">
        <v>60000012340255</v>
      </c>
      <c r="I1931" t="s">
        <v>3823</v>
      </c>
      <c r="J1931" t="s">
        <v>3824</v>
      </c>
      <c r="K1931" t="s">
        <v>32</v>
      </c>
      <c r="L1931">
        <v>6</v>
      </c>
      <c r="M1931" t="s">
        <v>33</v>
      </c>
      <c r="N1931">
        <v>60000015461254</v>
      </c>
      <c r="O1931">
        <v>60000016462737</v>
      </c>
      <c r="P1931">
        <v>140208000001054</v>
      </c>
      <c r="R1931" t="s">
        <v>34</v>
      </c>
      <c r="S1931" t="s">
        <v>35</v>
      </c>
      <c r="T1931" t="s">
        <v>36</v>
      </c>
      <c r="W1931" t="s">
        <v>37</v>
      </c>
      <c r="AC1931" t="s">
        <v>5265</v>
      </c>
      <c r="AD1931" t="s">
        <v>1437</v>
      </c>
      <c r="AE1931" s="14" t="str">
        <f t="shared" si="1972"/>
        <v>OPV entregar convite Athus SP Sul . Rever consenso.</v>
      </c>
      <c r="AF1931" s="14" t="str">
        <f t="shared" si="1973"/>
        <v>OPV entregar convite Athus SP Sul . Rever consenso.</v>
      </c>
      <c r="AG1931" s="14">
        <f t="shared" si="1974"/>
        <v>1</v>
      </c>
      <c r="AH1931" s="14">
        <f t="shared" si="1975"/>
        <v>52</v>
      </c>
      <c r="AI1931" s="14">
        <f t="shared" si="1976"/>
        <v>52</v>
      </c>
      <c r="AJ1931" s="14">
        <f t="shared" si="1977"/>
        <v>52</v>
      </c>
      <c r="AK1931" s="14">
        <f t="shared" si="1978"/>
        <v>52</v>
      </c>
      <c r="AL1931" s="14">
        <f t="shared" si="1979"/>
        <v>52</v>
      </c>
      <c r="AM1931" s="14" t="str">
        <f t="shared" si="1980"/>
        <v>OPV entregar convite Athus SP Sul . Rever consenso.</v>
      </c>
      <c r="AN1931" s="14" t="str">
        <f t="shared" si="1981"/>
        <v/>
      </c>
      <c r="AO1931" s="14" t="str">
        <f t="shared" si="1982"/>
        <v/>
      </c>
      <c r="AP1931" s="14" t="str">
        <f t="shared" si="1983"/>
        <v/>
      </c>
      <c r="AQ1931" s="14" t="str">
        <f t="shared" si="1984"/>
        <v/>
      </c>
      <c r="AR1931" s="14" t="str">
        <f t="shared" si="1985"/>
        <v/>
      </c>
    </row>
    <row r="1932" spans="1:44" x14ac:dyDescent="0.25">
      <c r="A1932">
        <v>1</v>
      </c>
      <c r="B1932" t="s">
        <v>28</v>
      </c>
      <c r="C1932">
        <v>393105</v>
      </c>
      <c r="D1932" s="40">
        <v>41397.479166666701</v>
      </c>
      <c r="E1932" s="40">
        <v>41397.888888888898</v>
      </c>
      <c r="F1932" s="40">
        <v>41397.850694444402</v>
      </c>
      <c r="G1932" t="s">
        <v>29</v>
      </c>
      <c r="H1932">
        <v>60000012522399</v>
      </c>
      <c r="I1932" t="s">
        <v>3829</v>
      </c>
      <c r="J1932" t="s">
        <v>3830</v>
      </c>
      <c r="K1932" t="s">
        <v>32</v>
      </c>
      <c r="L1932">
        <v>3</v>
      </c>
      <c r="M1932" t="s">
        <v>33</v>
      </c>
      <c r="N1932">
        <v>60000015461254</v>
      </c>
      <c r="O1932">
        <v>60000016462737</v>
      </c>
      <c r="P1932">
        <v>140208000001047</v>
      </c>
      <c r="R1932" t="s">
        <v>34</v>
      </c>
      <c r="S1932" t="s">
        <v>35</v>
      </c>
      <c r="T1932" t="s">
        <v>36</v>
      </c>
      <c r="W1932" t="s">
        <v>37</v>
      </c>
      <c r="AC1932" t="s">
        <v>5266</v>
      </c>
      <c r="AD1932" t="s">
        <v>1437</v>
      </c>
      <c r="AE1932" s="14" t="str">
        <f t="shared" si="1972"/>
        <v>#OPV Rever comorbidades e penetração no SNC de Kaletra</v>
      </c>
      <c r="AF1932" s="14" t="str">
        <f t="shared" si="1973"/>
        <v>#OPV Rever comorbidades e penetração no SNC de Kaletra</v>
      </c>
      <c r="AG1932" s="14">
        <f t="shared" si="1974"/>
        <v>1</v>
      </c>
      <c r="AH1932" s="14">
        <f t="shared" si="1975"/>
        <v>55</v>
      </c>
      <c r="AI1932" s="14">
        <f t="shared" si="1976"/>
        <v>55</v>
      </c>
      <c r="AJ1932" s="14">
        <f t="shared" si="1977"/>
        <v>55</v>
      </c>
      <c r="AK1932" s="14">
        <f t="shared" si="1978"/>
        <v>55</v>
      </c>
      <c r="AL1932" s="14">
        <f t="shared" si="1979"/>
        <v>55</v>
      </c>
      <c r="AM1932" s="14" t="str">
        <f t="shared" si="1980"/>
        <v>#OPV Rever comorbidades e penetração no SNC de Kaletra</v>
      </c>
      <c r="AN1932" s="14" t="str">
        <f t="shared" si="1981"/>
        <v/>
      </c>
      <c r="AO1932" s="14" t="str">
        <f t="shared" si="1982"/>
        <v/>
      </c>
      <c r="AP1932" s="14" t="str">
        <f t="shared" si="1983"/>
        <v/>
      </c>
      <c r="AQ1932" s="14" t="str">
        <f t="shared" si="1984"/>
        <v/>
      </c>
      <c r="AR1932" s="14" t="str">
        <f t="shared" si="1985"/>
        <v/>
      </c>
    </row>
    <row r="1933" spans="1:44" x14ac:dyDescent="0.25">
      <c r="A1933">
        <v>1</v>
      </c>
      <c r="B1933" t="s">
        <v>28</v>
      </c>
      <c r="C1933">
        <v>393105</v>
      </c>
      <c r="D1933" s="40">
        <v>41397.461805555598</v>
      </c>
      <c r="E1933" s="40">
        <v>41397.885416666701</v>
      </c>
      <c r="F1933" s="40">
        <v>41397.850694444402</v>
      </c>
      <c r="G1933" t="s">
        <v>29</v>
      </c>
      <c r="H1933">
        <v>60000012472815</v>
      </c>
      <c r="I1933" t="s">
        <v>3826</v>
      </c>
      <c r="J1933" t="s">
        <v>3827</v>
      </c>
      <c r="K1933" t="s">
        <v>32</v>
      </c>
      <c r="L1933">
        <v>4</v>
      </c>
      <c r="M1933" t="s">
        <v>33</v>
      </c>
      <c r="N1933">
        <v>60000015461254</v>
      </c>
      <c r="O1933">
        <v>60000016462737</v>
      </c>
      <c r="P1933">
        <v>140208000001040</v>
      </c>
      <c r="R1933" t="s">
        <v>34</v>
      </c>
      <c r="S1933" t="s">
        <v>35</v>
      </c>
      <c r="T1933" t="s">
        <v>36</v>
      </c>
      <c r="W1933" t="s">
        <v>37</v>
      </c>
      <c r="AC1933" t="s">
        <v>5267</v>
      </c>
      <c r="AD1933" t="s">
        <v>1437</v>
      </c>
      <c r="AE1933" s="14" t="str">
        <f t="shared" si="1972"/>
        <v>#OPV a medica mostrou interesse em avaliar KAL dose única. rever resultados</v>
      </c>
      <c r="AF1933" s="14" t="str">
        <f t="shared" si="1973"/>
        <v>#OPV a medica mostrou interesse em avaliar KAL dose única. rever resultados</v>
      </c>
      <c r="AG1933" s="14">
        <f t="shared" si="1974"/>
        <v>1</v>
      </c>
      <c r="AH1933" s="14">
        <f t="shared" si="1975"/>
        <v>76</v>
      </c>
      <c r="AI1933" s="14">
        <f t="shared" si="1976"/>
        <v>76</v>
      </c>
      <c r="AJ1933" s="14">
        <f t="shared" si="1977"/>
        <v>76</v>
      </c>
      <c r="AK1933" s="14">
        <f t="shared" si="1978"/>
        <v>76</v>
      </c>
      <c r="AL1933" s="14">
        <f t="shared" si="1979"/>
        <v>76</v>
      </c>
      <c r="AM1933" s="14" t="str">
        <f t="shared" si="1980"/>
        <v>#OPV a medica mostrou interesse em avaliar KAL dose única. rever resultados</v>
      </c>
      <c r="AN1933" s="14" t="str">
        <f t="shared" si="1981"/>
        <v/>
      </c>
      <c r="AO1933" s="14" t="str">
        <f t="shared" si="1982"/>
        <v/>
      </c>
      <c r="AP1933" s="14" t="str">
        <f t="shared" si="1983"/>
        <v/>
      </c>
      <c r="AQ1933" s="14" t="str">
        <f t="shared" si="1984"/>
        <v/>
      </c>
      <c r="AR1933" s="14" t="str">
        <f t="shared" si="1985"/>
        <v/>
      </c>
    </row>
    <row r="1934" spans="1:44" x14ac:dyDescent="0.25">
      <c r="A1934">
        <v>1</v>
      </c>
      <c r="B1934" t="s">
        <v>28</v>
      </c>
      <c r="C1934">
        <v>393105</v>
      </c>
      <c r="D1934" s="40">
        <v>41397.423611111102</v>
      </c>
      <c r="E1934" s="40">
        <v>41397.8840277778</v>
      </c>
      <c r="F1934" s="40">
        <v>41397.850694444402</v>
      </c>
      <c r="G1934" t="s">
        <v>29</v>
      </c>
      <c r="H1934">
        <v>60000012451387</v>
      </c>
      <c r="I1934" t="s">
        <v>3832</v>
      </c>
      <c r="J1934" t="s">
        <v>3833</v>
      </c>
      <c r="K1934" t="s">
        <v>32</v>
      </c>
      <c r="L1934">
        <v>6</v>
      </c>
      <c r="M1934" t="s">
        <v>33</v>
      </c>
      <c r="N1934">
        <v>60000015461254</v>
      </c>
      <c r="O1934">
        <v>60000016462737</v>
      </c>
      <c r="P1934">
        <v>140208000001033</v>
      </c>
      <c r="R1934" t="s">
        <v>34</v>
      </c>
      <c r="S1934" t="s">
        <v>35</v>
      </c>
      <c r="T1934" t="s">
        <v>36</v>
      </c>
      <c r="W1934" t="s">
        <v>37</v>
      </c>
      <c r="AC1934" t="s">
        <v>5268</v>
      </c>
      <c r="AD1934" t="s">
        <v>1437</v>
      </c>
      <c r="AE1934" s="14" t="str">
        <f t="shared" si="1972"/>
        <v>#OPV trabalhar comorbidades e distúrbio neurocognitivo</v>
      </c>
      <c r="AF1934" s="14" t="str">
        <f t="shared" si="1973"/>
        <v>#OPV trabalhar comorbidades e distúrbio neurocognitivo</v>
      </c>
      <c r="AG1934" s="14">
        <f t="shared" si="1974"/>
        <v>1</v>
      </c>
      <c r="AH1934" s="14">
        <f t="shared" si="1975"/>
        <v>55</v>
      </c>
      <c r="AI1934" s="14">
        <f t="shared" si="1976"/>
        <v>55</v>
      </c>
      <c r="AJ1934" s="14">
        <f t="shared" si="1977"/>
        <v>55</v>
      </c>
      <c r="AK1934" s="14">
        <f t="shared" si="1978"/>
        <v>55</v>
      </c>
      <c r="AL1934" s="14">
        <f t="shared" si="1979"/>
        <v>55</v>
      </c>
      <c r="AM1934" s="14" t="str">
        <f t="shared" si="1980"/>
        <v>#OPV trabalhar comorbidades e distúrbio neurocognitivo</v>
      </c>
      <c r="AN1934" s="14" t="str">
        <f t="shared" si="1981"/>
        <v/>
      </c>
      <c r="AO1934" s="14" t="str">
        <f t="shared" si="1982"/>
        <v/>
      </c>
      <c r="AP1934" s="14" t="str">
        <f t="shared" si="1983"/>
        <v/>
      </c>
      <c r="AQ1934" s="14" t="str">
        <f t="shared" si="1984"/>
        <v/>
      </c>
      <c r="AR1934" s="14" t="str">
        <f t="shared" si="1985"/>
        <v/>
      </c>
    </row>
    <row r="1935" spans="1:44" x14ac:dyDescent="0.25">
      <c r="A1935">
        <v>1</v>
      </c>
      <c r="B1935" t="s">
        <v>28</v>
      </c>
      <c r="C1935">
        <v>393105</v>
      </c>
      <c r="D1935" s="40">
        <v>41396.697916666701</v>
      </c>
      <c r="E1935" s="40">
        <v>41396.886805555601</v>
      </c>
      <c r="F1935" s="40">
        <v>41397.224305555603</v>
      </c>
      <c r="G1935" t="s">
        <v>29</v>
      </c>
      <c r="H1935">
        <v>60000012308575</v>
      </c>
      <c r="I1935" t="s">
        <v>3892</v>
      </c>
      <c r="J1935" t="s">
        <v>3893</v>
      </c>
      <c r="K1935" t="s">
        <v>41</v>
      </c>
      <c r="L1935">
        <v>3</v>
      </c>
      <c r="M1935" t="s">
        <v>33</v>
      </c>
      <c r="N1935">
        <v>60000015461254</v>
      </c>
      <c r="O1935">
        <v>60000016462737</v>
      </c>
      <c r="P1935">
        <v>140208000001026</v>
      </c>
      <c r="R1935" t="s">
        <v>34</v>
      </c>
      <c r="S1935" t="s">
        <v>35</v>
      </c>
      <c r="T1935" t="s">
        <v>36</v>
      </c>
      <c r="W1935" t="s">
        <v>37</v>
      </c>
      <c r="AC1935" t="s">
        <v>5269</v>
      </c>
      <c r="AD1935" t="s">
        <v>1437</v>
      </c>
      <c r="AE1935" s="14" t="str">
        <f t="shared" si="1972"/>
        <v>#OPV Procurar verificar com a medica ação da concorrencia e rever a questão do nosso evento Athus</v>
      </c>
      <c r="AF1935" s="14" t="str">
        <f t="shared" si="1973"/>
        <v>#OPV Procurar verificar com a medica ação da concorrencia e rever a questão do nosso evento Athus</v>
      </c>
      <c r="AG1935" s="14">
        <f t="shared" si="1974"/>
        <v>1</v>
      </c>
      <c r="AH1935" s="14">
        <f t="shared" si="1975"/>
        <v>98</v>
      </c>
      <c r="AI1935" s="14">
        <f t="shared" si="1976"/>
        <v>98</v>
      </c>
      <c r="AJ1935" s="14">
        <f t="shared" si="1977"/>
        <v>98</v>
      </c>
      <c r="AK1935" s="14">
        <f t="shared" si="1978"/>
        <v>98</v>
      </c>
      <c r="AL1935" s="14">
        <f t="shared" si="1979"/>
        <v>98</v>
      </c>
      <c r="AM1935" s="14" t="str">
        <f t="shared" si="1980"/>
        <v>#OPV Procurar verificar com a medica ação da concorrencia e rever a questão do nosso evento Athus</v>
      </c>
      <c r="AN1935" s="14" t="str">
        <f t="shared" si="1981"/>
        <v/>
      </c>
      <c r="AO1935" s="14" t="str">
        <f t="shared" si="1982"/>
        <v/>
      </c>
      <c r="AP1935" s="14" t="str">
        <f t="shared" si="1983"/>
        <v/>
      </c>
      <c r="AQ1935" s="14" t="str">
        <f t="shared" si="1984"/>
        <v/>
      </c>
      <c r="AR1935" s="14" t="str">
        <f t="shared" si="1985"/>
        <v/>
      </c>
    </row>
    <row r="1936" spans="1:44" x14ac:dyDescent="0.25">
      <c r="A1936">
        <v>1</v>
      </c>
      <c r="B1936" t="s">
        <v>28</v>
      </c>
      <c r="C1936">
        <v>393105</v>
      </c>
      <c r="D1936" s="40">
        <v>41396.697916666701</v>
      </c>
      <c r="E1936" s="40">
        <v>41396.886805555601</v>
      </c>
      <c r="F1936" s="40">
        <v>41397.224305555603</v>
      </c>
      <c r="G1936" t="s">
        <v>29</v>
      </c>
      <c r="H1936">
        <v>60000012308575</v>
      </c>
      <c r="I1936" t="s">
        <v>3892</v>
      </c>
      <c r="J1936" t="s">
        <v>3893</v>
      </c>
      <c r="K1936" t="s">
        <v>41</v>
      </c>
      <c r="L1936">
        <v>3</v>
      </c>
      <c r="M1936" t="s">
        <v>33</v>
      </c>
      <c r="N1936">
        <v>60000015461254</v>
      </c>
      <c r="O1936">
        <v>60000016462737</v>
      </c>
      <c r="P1936">
        <v>140208000001026</v>
      </c>
      <c r="R1936" t="s">
        <v>34</v>
      </c>
      <c r="S1936" t="s">
        <v>35</v>
      </c>
      <c r="T1936" t="s">
        <v>36</v>
      </c>
      <c r="W1936" t="s">
        <v>37</v>
      </c>
      <c r="AC1936" t="s">
        <v>5269</v>
      </c>
      <c r="AD1936" t="s">
        <v>1437</v>
      </c>
      <c r="AE1936" s="14" t="str">
        <f t="shared" si="1972"/>
        <v>#OPV Procurar verificar com a medica ação da concorrencia e rever a questão do nosso evento Athus</v>
      </c>
      <c r="AF1936" s="14" t="str">
        <f t="shared" si="1973"/>
        <v>#OPV Procurar verificar com a medica ação da concorrencia e rever a questão do nosso evento Athus</v>
      </c>
      <c r="AG1936" s="14">
        <f t="shared" si="1974"/>
        <v>1</v>
      </c>
      <c r="AH1936" s="14">
        <f t="shared" si="1975"/>
        <v>98</v>
      </c>
      <c r="AI1936" s="14">
        <f t="shared" si="1976"/>
        <v>98</v>
      </c>
      <c r="AJ1936" s="14">
        <f t="shared" si="1977"/>
        <v>98</v>
      </c>
      <c r="AK1936" s="14">
        <f t="shared" si="1978"/>
        <v>98</v>
      </c>
      <c r="AL1936" s="14">
        <f t="shared" si="1979"/>
        <v>98</v>
      </c>
      <c r="AM1936" s="14" t="str">
        <f t="shared" si="1980"/>
        <v>#OPV Procurar verificar com a medica ação da concorrencia e rever a questão do nosso evento Athus</v>
      </c>
      <c r="AN1936" s="14" t="str">
        <f t="shared" si="1981"/>
        <v/>
      </c>
      <c r="AO1936" s="14" t="str">
        <f t="shared" si="1982"/>
        <v/>
      </c>
      <c r="AP1936" s="14" t="str">
        <f t="shared" si="1983"/>
        <v/>
      </c>
      <c r="AQ1936" s="14" t="str">
        <f t="shared" si="1984"/>
        <v/>
      </c>
      <c r="AR1936" s="14" t="str">
        <f t="shared" si="1985"/>
        <v/>
      </c>
    </row>
    <row r="1937" spans="1:44" x14ac:dyDescent="0.25">
      <c r="A1937">
        <v>1</v>
      </c>
      <c r="B1937" t="s">
        <v>28</v>
      </c>
      <c r="C1937">
        <v>393105</v>
      </c>
      <c r="D1937" s="40">
        <v>41396.631944444402</v>
      </c>
      <c r="E1937" s="40">
        <v>41396.884722222203</v>
      </c>
      <c r="F1937" s="40">
        <v>41397.224305555603</v>
      </c>
      <c r="G1937" t="s">
        <v>29</v>
      </c>
      <c r="H1937">
        <v>60000012437747</v>
      </c>
      <c r="I1937" t="s">
        <v>3889</v>
      </c>
      <c r="J1937" t="s">
        <v>3890</v>
      </c>
      <c r="K1937" t="s">
        <v>41</v>
      </c>
      <c r="L1937">
        <v>3</v>
      </c>
      <c r="M1937" t="s">
        <v>33</v>
      </c>
      <c r="N1937">
        <v>60000015461254</v>
      </c>
      <c r="O1937">
        <v>60000016462737</v>
      </c>
      <c r="P1937">
        <v>140208000001019</v>
      </c>
      <c r="R1937" t="s">
        <v>34</v>
      </c>
      <c r="S1937" t="s">
        <v>35</v>
      </c>
      <c r="T1937" t="s">
        <v>36</v>
      </c>
      <c r="W1937" t="s">
        <v>37</v>
      </c>
      <c r="AC1937" t="s">
        <v>5270</v>
      </c>
      <c r="AD1937" t="s">
        <v>1437</v>
      </c>
      <c r="AE1937" s="14" t="str">
        <f t="shared" si="1972"/>
        <v>#OPV Rever SNC e alta penetração de Kaletra. focar em disfunção renal.</v>
      </c>
      <c r="AF1937" s="14" t="str">
        <f t="shared" si="1973"/>
        <v>#OPV Rever SNC e alta penetração de Kaletra. focar em disfunção renal.</v>
      </c>
      <c r="AG1937" s="14">
        <f t="shared" si="1974"/>
        <v>1</v>
      </c>
      <c r="AH1937" s="14">
        <f t="shared" si="1975"/>
        <v>71</v>
      </c>
      <c r="AI1937" s="14">
        <f t="shared" si="1976"/>
        <v>71</v>
      </c>
      <c r="AJ1937" s="14">
        <f t="shared" si="1977"/>
        <v>71</v>
      </c>
      <c r="AK1937" s="14">
        <f t="shared" si="1978"/>
        <v>71</v>
      </c>
      <c r="AL1937" s="14">
        <f t="shared" si="1979"/>
        <v>71</v>
      </c>
      <c r="AM1937" s="14" t="str">
        <f t="shared" si="1980"/>
        <v>#OPV Rever SNC e alta penetração de Kaletra. focar em disfunção renal.</v>
      </c>
      <c r="AN1937" s="14" t="str">
        <f t="shared" si="1981"/>
        <v/>
      </c>
      <c r="AO1937" s="14" t="str">
        <f t="shared" si="1982"/>
        <v/>
      </c>
      <c r="AP1937" s="14" t="str">
        <f t="shared" si="1983"/>
        <v/>
      </c>
      <c r="AQ1937" s="14" t="str">
        <f t="shared" si="1984"/>
        <v/>
      </c>
      <c r="AR1937" s="14" t="str">
        <f t="shared" si="1985"/>
        <v/>
      </c>
    </row>
    <row r="1938" spans="1:44" x14ac:dyDescent="0.25">
      <c r="A1938">
        <v>1</v>
      </c>
      <c r="B1938" t="s">
        <v>28</v>
      </c>
      <c r="C1938">
        <v>393105</v>
      </c>
      <c r="D1938" s="40">
        <v>41396.5625</v>
      </c>
      <c r="E1938" s="40">
        <v>41396.882638888899</v>
      </c>
      <c r="F1938" s="40">
        <v>41397.224305555603</v>
      </c>
      <c r="G1938" t="s">
        <v>29</v>
      </c>
      <c r="H1938">
        <v>60000012415687</v>
      </c>
      <c r="I1938" t="s">
        <v>3895</v>
      </c>
      <c r="J1938" t="s">
        <v>3896</v>
      </c>
      <c r="K1938" t="s">
        <v>41</v>
      </c>
      <c r="L1938">
        <v>3</v>
      </c>
      <c r="M1938" t="s">
        <v>33</v>
      </c>
      <c r="N1938">
        <v>60000015461254</v>
      </c>
      <c r="O1938">
        <v>60000016462737</v>
      </c>
      <c r="P1938">
        <v>140208000001012</v>
      </c>
      <c r="R1938" t="s">
        <v>34</v>
      </c>
      <c r="S1938" t="s">
        <v>35</v>
      </c>
      <c r="T1938" t="s">
        <v>36</v>
      </c>
      <c r="W1938" t="s">
        <v>37</v>
      </c>
      <c r="AC1938" t="s">
        <v>5271</v>
      </c>
      <c r="AD1938" t="s">
        <v>1437</v>
      </c>
      <c r="AE1938" s="14" t="str">
        <f t="shared" si="1972"/>
        <v>#OPV reforçar Kaletra e consenso como IP e primeira escolha. Entregar material de comorbidades.A medica respondeu algumas perguntas de Targeting</v>
      </c>
      <c r="AF1938" s="14" t="str">
        <f t="shared" si="1973"/>
        <v>#OPV reforçar Kaletra e consenso como IP e primeira escolha. Entregar material de comorbidades.A medica respondeu algumas perguntas de Targeting</v>
      </c>
      <c r="AG1938" s="14">
        <f t="shared" si="1974"/>
        <v>1</v>
      </c>
      <c r="AH1938" s="14">
        <f t="shared" si="1975"/>
        <v>145</v>
      </c>
      <c r="AI1938" s="14">
        <f t="shared" si="1976"/>
        <v>145</v>
      </c>
      <c r="AJ1938" s="14">
        <f t="shared" si="1977"/>
        <v>145</v>
      </c>
      <c r="AK1938" s="14">
        <f t="shared" si="1978"/>
        <v>145</v>
      </c>
      <c r="AL1938" s="14">
        <f t="shared" si="1979"/>
        <v>145</v>
      </c>
      <c r="AM1938" s="14" t="str">
        <f t="shared" si="1980"/>
        <v>#OPV reforçar Kaletra e consenso como IP e primeira escolha. Entregar material de comorbidades.A medica respondeu algumas perguntas de Targeting</v>
      </c>
      <c r="AN1938" s="14" t="str">
        <f t="shared" si="1981"/>
        <v/>
      </c>
      <c r="AO1938" s="14" t="str">
        <f t="shared" si="1982"/>
        <v/>
      </c>
      <c r="AP1938" s="14" t="str">
        <f t="shared" si="1983"/>
        <v/>
      </c>
      <c r="AQ1938" s="14" t="str">
        <f t="shared" si="1984"/>
        <v/>
      </c>
      <c r="AR1938" s="14" t="str">
        <f t="shared" si="1985"/>
        <v/>
      </c>
    </row>
    <row r="1939" spans="1:44" x14ac:dyDescent="0.25">
      <c r="A1939">
        <v>1</v>
      </c>
      <c r="B1939" t="s">
        <v>28</v>
      </c>
      <c r="C1939">
        <v>393105</v>
      </c>
      <c r="D1939" s="40">
        <v>41394.677083333299</v>
      </c>
      <c r="E1939" s="40">
        <v>41394.792361111096</v>
      </c>
      <c r="F1939" s="40">
        <v>41396.480555555601</v>
      </c>
      <c r="G1939" t="s">
        <v>29</v>
      </c>
      <c r="H1939">
        <v>60000012514219</v>
      </c>
      <c r="I1939" t="s">
        <v>3741</v>
      </c>
      <c r="J1939" t="s">
        <v>3742</v>
      </c>
      <c r="K1939" t="s">
        <v>32</v>
      </c>
      <c r="L1939">
        <v>4</v>
      </c>
      <c r="M1939" t="s">
        <v>33</v>
      </c>
      <c r="N1939">
        <v>60000015461254</v>
      </c>
      <c r="O1939">
        <v>60000016462737</v>
      </c>
      <c r="P1939">
        <v>140208000000927</v>
      </c>
      <c r="R1939" t="s">
        <v>34</v>
      </c>
      <c r="S1939" t="s">
        <v>35</v>
      </c>
      <c r="T1939" t="s">
        <v>36</v>
      </c>
      <c r="W1939" t="s">
        <v>37</v>
      </c>
      <c r="AC1939" t="s">
        <v>3743</v>
      </c>
      <c r="AD1939" t="s">
        <v>1437</v>
      </c>
      <c r="AE1939" s="14" t="str">
        <f t="shared" si="1972"/>
        <v>A medica também trabalha no hosp São Camilo Pompeia.</v>
      </c>
      <c r="AF1939" s="14" t="str">
        <f t="shared" si="1973"/>
        <v>A medica também trabalha no hosp São Camilo Pompeia.</v>
      </c>
      <c r="AG1939" s="14">
        <f t="shared" si="1974"/>
        <v>1</v>
      </c>
      <c r="AH1939" s="14">
        <f t="shared" si="1975"/>
        <v>53</v>
      </c>
      <c r="AI1939" s="14">
        <f t="shared" si="1976"/>
        <v>53</v>
      </c>
      <c r="AJ1939" s="14">
        <f t="shared" si="1977"/>
        <v>53</v>
      </c>
      <c r="AK1939" s="14">
        <f t="shared" si="1978"/>
        <v>53</v>
      </c>
      <c r="AL1939" s="14">
        <f t="shared" si="1979"/>
        <v>53</v>
      </c>
      <c r="AM1939" s="14" t="str">
        <f t="shared" si="1980"/>
        <v>A medica também trabalha no hosp São Camilo Pompeia.</v>
      </c>
      <c r="AN1939" s="14" t="str">
        <f t="shared" si="1981"/>
        <v/>
      </c>
      <c r="AO1939" s="14" t="str">
        <f t="shared" si="1982"/>
        <v/>
      </c>
      <c r="AP1939" s="14" t="str">
        <f t="shared" si="1983"/>
        <v/>
      </c>
      <c r="AQ1939" s="14" t="str">
        <f t="shared" si="1984"/>
        <v/>
      </c>
      <c r="AR1939" s="14" t="str">
        <f t="shared" si="1985"/>
        <v/>
      </c>
    </row>
    <row r="1940" spans="1:44" x14ac:dyDescent="0.25">
      <c r="A1940">
        <v>1</v>
      </c>
      <c r="B1940" t="s">
        <v>28</v>
      </c>
      <c r="C1940">
        <v>393105</v>
      </c>
      <c r="D1940" s="40">
        <v>41394.604166666701</v>
      </c>
      <c r="E1940" s="40">
        <v>41394.7902777778</v>
      </c>
      <c r="F1940" s="40">
        <v>41394.75</v>
      </c>
      <c r="G1940" t="s">
        <v>29</v>
      </c>
      <c r="H1940">
        <v>60000012400335</v>
      </c>
      <c r="I1940" t="s">
        <v>3744</v>
      </c>
      <c r="J1940" t="s">
        <v>3745</v>
      </c>
      <c r="K1940" t="s">
        <v>41</v>
      </c>
      <c r="L1940">
        <v>3</v>
      </c>
      <c r="M1940" t="s">
        <v>33</v>
      </c>
      <c r="N1940">
        <v>60000015461254</v>
      </c>
      <c r="O1940">
        <v>60000016462737</v>
      </c>
      <c r="P1940">
        <v>140208000000920</v>
      </c>
      <c r="R1940" t="s">
        <v>34</v>
      </c>
      <c r="S1940" t="s">
        <v>35</v>
      </c>
      <c r="T1940" t="s">
        <v>36</v>
      </c>
      <c r="W1940" t="s">
        <v>37</v>
      </c>
      <c r="AC1940" t="s">
        <v>3746</v>
      </c>
      <c r="AD1940" t="s">
        <v>1437</v>
      </c>
      <c r="AE1940" s="14" t="str">
        <f t="shared" si="1972"/>
        <v>Medica comenta estar utilizando Kaletra dose única com ótimos resultados</v>
      </c>
      <c r="AF1940" s="14" t="str">
        <f t="shared" si="1973"/>
        <v>Medica comenta estar utilizando Kaletra dose única com ótimos resultados</v>
      </c>
      <c r="AG1940" s="14">
        <f t="shared" si="1974"/>
        <v>1</v>
      </c>
      <c r="AH1940" s="14">
        <f t="shared" si="1975"/>
        <v>73</v>
      </c>
      <c r="AI1940" s="14">
        <f t="shared" si="1976"/>
        <v>73</v>
      </c>
      <c r="AJ1940" s="14">
        <f t="shared" si="1977"/>
        <v>73</v>
      </c>
      <c r="AK1940" s="14">
        <f t="shared" si="1978"/>
        <v>73</v>
      </c>
      <c r="AL1940" s="14">
        <f t="shared" si="1979"/>
        <v>73</v>
      </c>
      <c r="AM1940" s="14" t="str">
        <f t="shared" si="1980"/>
        <v>Medica comenta estar utilizando Kaletra dose única com ótimos resultados</v>
      </c>
      <c r="AN1940" s="14" t="str">
        <f t="shared" si="1981"/>
        <v/>
      </c>
      <c r="AO1940" s="14" t="str">
        <f t="shared" si="1982"/>
        <v/>
      </c>
      <c r="AP1940" s="14" t="str">
        <f t="shared" si="1983"/>
        <v/>
      </c>
      <c r="AQ1940" s="14" t="str">
        <f t="shared" si="1984"/>
        <v/>
      </c>
      <c r="AR1940" s="14" t="str">
        <f t="shared" si="1985"/>
        <v/>
      </c>
    </row>
    <row r="1941" spans="1:44" x14ac:dyDescent="0.25">
      <c r="A1941">
        <v>1</v>
      </c>
      <c r="B1941" t="s">
        <v>28</v>
      </c>
      <c r="C1941">
        <v>393105</v>
      </c>
      <c r="D1941" s="40">
        <v>41394.567361111098</v>
      </c>
      <c r="E1941" s="40">
        <v>41394.569444444402</v>
      </c>
      <c r="F1941" s="40">
        <v>41394.738888888904</v>
      </c>
      <c r="G1941" t="s">
        <v>29</v>
      </c>
      <c r="H1941">
        <v>60000012315795</v>
      </c>
      <c r="I1941" t="s">
        <v>3747</v>
      </c>
      <c r="J1941" t="s">
        <v>3748</v>
      </c>
      <c r="K1941" t="s">
        <v>41</v>
      </c>
      <c r="L1941">
        <v>4</v>
      </c>
      <c r="M1941" t="s">
        <v>33</v>
      </c>
      <c r="N1941">
        <v>60000015461254</v>
      </c>
      <c r="O1941">
        <v>60000016462737</v>
      </c>
      <c r="P1941">
        <v>140208000000896</v>
      </c>
      <c r="R1941" t="s">
        <v>34</v>
      </c>
      <c r="S1941" t="s">
        <v>35</v>
      </c>
      <c r="T1941" t="s">
        <v>36</v>
      </c>
      <c r="W1941" t="s">
        <v>37</v>
      </c>
      <c r="AC1941" t="s">
        <v>3749</v>
      </c>
      <c r="AD1941" t="s">
        <v>1437</v>
      </c>
      <c r="AE1941" s="14" t="str">
        <f t="shared" si="1972"/>
        <v>Medico responsável pelo serviço .</v>
      </c>
      <c r="AF1941" s="14" t="str">
        <f t="shared" si="1973"/>
        <v>Medico responsável pelo serviço .</v>
      </c>
      <c r="AG1941" s="14">
        <f t="shared" si="1974"/>
        <v>1</v>
      </c>
      <c r="AH1941" s="14">
        <f t="shared" si="1975"/>
        <v>34</v>
      </c>
      <c r="AI1941" s="14">
        <f t="shared" si="1976"/>
        <v>34</v>
      </c>
      <c r="AJ1941" s="14">
        <f t="shared" si="1977"/>
        <v>34</v>
      </c>
      <c r="AK1941" s="14">
        <f t="shared" si="1978"/>
        <v>34</v>
      </c>
      <c r="AL1941" s="14">
        <f t="shared" si="1979"/>
        <v>34</v>
      </c>
      <c r="AM1941" s="14" t="str">
        <f t="shared" si="1980"/>
        <v>Medico responsável pelo serviço .</v>
      </c>
      <c r="AN1941" s="14" t="str">
        <f t="shared" si="1981"/>
        <v/>
      </c>
      <c r="AO1941" s="14" t="str">
        <f t="shared" si="1982"/>
        <v/>
      </c>
      <c r="AP1941" s="14" t="str">
        <f t="shared" si="1983"/>
        <v/>
      </c>
      <c r="AQ1941" s="14" t="str">
        <f t="shared" si="1984"/>
        <v/>
      </c>
      <c r="AR1941" s="14" t="str">
        <f t="shared" si="1985"/>
        <v/>
      </c>
    </row>
    <row r="1942" spans="1:44" x14ac:dyDescent="0.25">
      <c r="A1942">
        <v>1</v>
      </c>
      <c r="B1942" t="s">
        <v>28</v>
      </c>
      <c r="C1942">
        <v>393105</v>
      </c>
      <c r="D1942" s="40">
        <v>41394.381944444402</v>
      </c>
      <c r="E1942" s="40">
        <v>41394.444444444402</v>
      </c>
      <c r="F1942" s="40">
        <v>41394.4243055556</v>
      </c>
      <c r="G1942" t="s">
        <v>29</v>
      </c>
      <c r="H1942">
        <v>60000012553307</v>
      </c>
      <c r="I1942" t="s">
        <v>3750</v>
      </c>
      <c r="J1942" t="s">
        <v>3751</v>
      </c>
      <c r="K1942" t="s">
        <v>32</v>
      </c>
      <c r="L1942">
        <v>3</v>
      </c>
      <c r="M1942" t="s">
        <v>135</v>
      </c>
      <c r="N1942">
        <v>60000015461254</v>
      </c>
      <c r="O1942">
        <v>60000016462737</v>
      </c>
      <c r="P1942">
        <v>140208000000889</v>
      </c>
      <c r="R1942" t="s">
        <v>34</v>
      </c>
      <c r="S1942" t="s">
        <v>35</v>
      </c>
      <c r="T1942" t="s">
        <v>36</v>
      </c>
      <c r="W1942" t="s">
        <v>37</v>
      </c>
      <c r="AC1942" t="s">
        <v>3752</v>
      </c>
      <c r="AD1942" t="s">
        <v>1437</v>
      </c>
      <c r="AE1942" s="14" t="str">
        <f t="shared" si="1972"/>
        <v>Medica atende em diversos locais</v>
      </c>
      <c r="AF1942" s="14" t="str">
        <f t="shared" si="1973"/>
        <v>Medica atende em diversos locais</v>
      </c>
      <c r="AG1942" s="14">
        <f t="shared" si="1974"/>
        <v>1</v>
      </c>
      <c r="AH1942" s="14">
        <f t="shared" si="1975"/>
        <v>33</v>
      </c>
      <c r="AI1942" s="14">
        <f t="shared" si="1976"/>
        <v>33</v>
      </c>
      <c r="AJ1942" s="14">
        <f t="shared" si="1977"/>
        <v>33</v>
      </c>
      <c r="AK1942" s="14">
        <f t="shared" si="1978"/>
        <v>33</v>
      </c>
      <c r="AL1942" s="14">
        <f t="shared" si="1979"/>
        <v>33</v>
      </c>
      <c r="AM1942" s="14" t="str">
        <f t="shared" si="1980"/>
        <v>Medica atende em diversos locais</v>
      </c>
      <c r="AN1942" s="14" t="str">
        <f t="shared" si="1981"/>
        <v/>
      </c>
      <c r="AO1942" s="14" t="str">
        <f t="shared" si="1982"/>
        <v/>
      </c>
      <c r="AP1942" s="14" t="str">
        <f t="shared" si="1983"/>
        <v/>
      </c>
      <c r="AQ1942" s="14" t="str">
        <f t="shared" si="1984"/>
        <v/>
      </c>
      <c r="AR1942" s="14" t="str">
        <f t="shared" si="1985"/>
        <v/>
      </c>
    </row>
    <row r="1943" spans="1:44" x14ac:dyDescent="0.25">
      <c r="A1943">
        <v>1</v>
      </c>
      <c r="B1943" t="s">
        <v>28</v>
      </c>
      <c r="C1943">
        <v>393105</v>
      </c>
      <c r="D1943" s="40">
        <v>41393.71875</v>
      </c>
      <c r="E1943" s="40">
        <v>41393.805555555598</v>
      </c>
      <c r="F1943" s="40">
        <v>41393.767361111102</v>
      </c>
      <c r="G1943" t="s">
        <v>29</v>
      </c>
      <c r="H1943">
        <v>60000017970072</v>
      </c>
      <c r="I1943" t="s">
        <v>1162</v>
      </c>
      <c r="J1943" t="s">
        <v>1163</v>
      </c>
      <c r="K1943" t="s">
        <v>41</v>
      </c>
      <c r="L1943">
        <v>4</v>
      </c>
      <c r="M1943" t="s">
        <v>33</v>
      </c>
      <c r="N1943">
        <v>60000015461254</v>
      </c>
      <c r="O1943">
        <v>60000016462737</v>
      </c>
      <c r="P1943">
        <v>140208000000861</v>
      </c>
      <c r="R1943" t="s">
        <v>34</v>
      </c>
      <c r="S1943" t="s">
        <v>35</v>
      </c>
      <c r="T1943" t="s">
        <v>36</v>
      </c>
      <c r="W1943" t="s">
        <v>37</v>
      </c>
      <c r="AC1943" t="s">
        <v>3753</v>
      </c>
      <c r="AD1943" t="s">
        <v>1437</v>
      </c>
      <c r="AE1943" s="14" t="str">
        <f t="shared" si="1972"/>
        <v>#OPV Rever comorbidades e Kaletra dose unica</v>
      </c>
      <c r="AF1943" s="14" t="str">
        <f t="shared" si="1973"/>
        <v>#OPV Rever comorbidades e Kaletra dose unica</v>
      </c>
      <c r="AG1943" s="14">
        <f t="shared" si="1974"/>
        <v>1</v>
      </c>
      <c r="AH1943" s="14">
        <f t="shared" si="1975"/>
        <v>45</v>
      </c>
      <c r="AI1943" s="14">
        <f t="shared" si="1976"/>
        <v>45</v>
      </c>
      <c r="AJ1943" s="14">
        <f t="shared" si="1977"/>
        <v>45</v>
      </c>
      <c r="AK1943" s="14">
        <f t="shared" si="1978"/>
        <v>45</v>
      </c>
      <c r="AL1943" s="14">
        <f t="shared" si="1979"/>
        <v>45</v>
      </c>
      <c r="AM1943" s="14" t="str">
        <f t="shared" si="1980"/>
        <v>#OPV Rever comorbidades e Kaletra dose unica</v>
      </c>
      <c r="AN1943" s="14" t="str">
        <f t="shared" si="1981"/>
        <v/>
      </c>
      <c r="AO1943" s="14" t="str">
        <f t="shared" si="1982"/>
        <v/>
      </c>
      <c r="AP1943" s="14" t="str">
        <f t="shared" si="1983"/>
        <v/>
      </c>
      <c r="AQ1943" s="14" t="str">
        <f t="shared" si="1984"/>
        <v/>
      </c>
      <c r="AR1943" s="14" t="str">
        <f t="shared" si="1985"/>
        <v/>
      </c>
    </row>
    <row r="1944" spans="1:44" x14ac:dyDescent="0.25">
      <c r="A1944">
        <v>1</v>
      </c>
      <c r="B1944" t="s">
        <v>28</v>
      </c>
      <c r="C1944">
        <v>393105</v>
      </c>
      <c r="D1944" s="40">
        <v>41393.590972222199</v>
      </c>
      <c r="E1944" s="40">
        <v>41393.598611111098</v>
      </c>
      <c r="F1944" s="40">
        <v>41393.647916666698</v>
      </c>
      <c r="G1944" t="s">
        <v>29</v>
      </c>
      <c r="H1944">
        <v>60000012347583</v>
      </c>
      <c r="I1944" t="s">
        <v>1165</v>
      </c>
      <c r="J1944" t="s">
        <v>1166</v>
      </c>
      <c r="K1944" t="s">
        <v>32</v>
      </c>
      <c r="L1944">
        <v>4</v>
      </c>
      <c r="M1944" t="s">
        <v>135</v>
      </c>
      <c r="N1944">
        <v>60000015461254</v>
      </c>
      <c r="O1944">
        <v>60000016462737</v>
      </c>
      <c r="P1944">
        <v>140208000000847</v>
      </c>
      <c r="R1944" t="s">
        <v>34</v>
      </c>
      <c r="S1944" t="s">
        <v>35</v>
      </c>
      <c r="T1944" t="s">
        <v>36</v>
      </c>
      <c r="W1944" t="s">
        <v>37</v>
      </c>
      <c r="AC1944" t="s">
        <v>3754</v>
      </c>
      <c r="AD1944" t="s">
        <v>1437</v>
      </c>
      <c r="AE1944" s="14" t="str">
        <f t="shared" si="1972"/>
        <v>#OPV TRabalhar comorbidades reforçando Kaletra e penetração no SNC.</v>
      </c>
      <c r="AF1944" s="14" t="str">
        <f t="shared" si="1973"/>
        <v>#OPV TRabalhar comorbidades reforçando Kaletra e penetração no SNC.</v>
      </c>
      <c r="AG1944" s="14">
        <f t="shared" si="1974"/>
        <v>1</v>
      </c>
      <c r="AH1944" s="14">
        <f t="shared" si="1975"/>
        <v>68</v>
      </c>
      <c r="AI1944" s="14">
        <f t="shared" si="1976"/>
        <v>68</v>
      </c>
      <c r="AJ1944" s="14">
        <f t="shared" si="1977"/>
        <v>68</v>
      </c>
      <c r="AK1944" s="14">
        <f t="shared" si="1978"/>
        <v>68</v>
      </c>
      <c r="AL1944" s="14">
        <f t="shared" si="1979"/>
        <v>68</v>
      </c>
      <c r="AM1944" s="14" t="str">
        <f t="shared" si="1980"/>
        <v>#OPV TRabalhar comorbidades reforçando Kaletra e penetração no SNC.</v>
      </c>
      <c r="AN1944" s="14" t="str">
        <f t="shared" si="1981"/>
        <v/>
      </c>
      <c r="AO1944" s="14" t="str">
        <f t="shared" si="1982"/>
        <v/>
      </c>
      <c r="AP1944" s="14" t="str">
        <f t="shared" si="1983"/>
        <v/>
      </c>
      <c r="AQ1944" s="14" t="str">
        <f t="shared" si="1984"/>
        <v/>
      </c>
      <c r="AR1944" s="14" t="str">
        <f t="shared" si="1985"/>
        <v/>
      </c>
    </row>
    <row r="1945" spans="1:44" x14ac:dyDescent="0.25">
      <c r="A1945">
        <v>1</v>
      </c>
      <c r="B1945" t="s">
        <v>28</v>
      </c>
      <c r="C1945">
        <v>393105</v>
      </c>
      <c r="D1945" s="40">
        <v>41393.423611111102</v>
      </c>
      <c r="E1945" s="40">
        <v>41393.811805555597</v>
      </c>
      <c r="F1945" s="40">
        <v>41394.198611111096</v>
      </c>
      <c r="G1945" t="s">
        <v>29</v>
      </c>
      <c r="H1945">
        <v>60000012344903</v>
      </c>
      <c r="I1945" t="s">
        <v>1147</v>
      </c>
      <c r="J1945" t="s">
        <v>1148</v>
      </c>
      <c r="K1945" t="s">
        <v>41</v>
      </c>
      <c r="L1945">
        <v>3</v>
      </c>
      <c r="M1945" t="s">
        <v>33</v>
      </c>
      <c r="N1945">
        <v>60000015461254</v>
      </c>
      <c r="O1945">
        <v>60000016462737</v>
      </c>
      <c r="P1945">
        <v>140208000000882</v>
      </c>
      <c r="R1945" t="s">
        <v>34</v>
      </c>
      <c r="S1945" t="s">
        <v>35</v>
      </c>
      <c r="T1945" t="s">
        <v>36</v>
      </c>
      <c r="W1945" t="s">
        <v>37</v>
      </c>
      <c r="AC1945" t="s">
        <v>3755</v>
      </c>
      <c r="AD1945" t="s">
        <v>1437</v>
      </c>
      <c r="AE1945" s="14" t="str">
        <f t="shared" si="1972"/>
        <v>#OPV trabalhar estudo 720 e vantagens de Kaletra para adesão de tratamento</v>
      </c>
      <c r="AF1945" s="14" t="str">
        <f t="shared" si="1973"/>
        <v>#OPV trabalhar estudo 720 e vantagens de Kaletra para adesão de tratamento</v>
      </c>
      <c r="AG1945" s="14">
        <f t="shared" si="1974"/>
        <v>1</v>
      </c>
      <c r="AH1945" s="14">
        <f t="shared" si="1975"/>
        <v>75</v>
      </c>
      <c r="AI1945" s="14">
        <f t="shared" si="1976"/>
        <v>75</v>
      </c>
      <c r="AJ1945" s="14">
        <f t="shared" si="1977"/>
        <v>75</v>
      </c>
      <c r="AK1945" s="14">
        <f t="shared" si="1978"/>
        <v>75</v>
      </c>
      <c r="AL1945" s="14">
        <f t="shared" si="1979"/>
        <v>75</v>
      </c>
      <c r="AM1945" s="14" t="str">
        <f t="shared" si="1980"/>
        <v>#OPV trabalhar estudo 720 e vantagens de Kaletra para adesão de tratamento</v>
      </c>
      <c r="AN1945" s="14" t="str">
        <f t="shared" si="1981"/>
        <v/>
      </c>
      <c r="AO1945" s="14" t="str">
        <f t="shared" si="1982"/>
        <v/>
      </c>
      <c r="AP1945" s="14" t="str">
        <f t="shared" si="1983"/>
        <v/>
      </c>
      <c r="AQ1945" s="14" t="str">
        <f t="shared" si="1984"/>
        <v/>
      </c>
      <c r="AR1945" s="14" t="str">
        <f t="shared" si="1985"/>
        <v/>
      </c>
    </row>
    <row r="1946" spans="1:44" x14ac:dyDescent="0.25">
      <c r="A1946">
        <v>1</v>
      </c>
      <c r="B1946" t="s">
        <v>28</v>
      </c>
      <c r="C1946">
        <v>393105</v>
      </c>
      <c r="D1946" s="40">
        <v>41393.399305555598</v>
      </c>
      <c r="E1946" s="40">
        <v>41393.809722222199</v>
      </c>
      <c r="F1946" s="40">
        <v>41394.198611111096</v>
      </c>
      <c r="G1946" t="s">
        <v>29</v>
      </c>
      <c r="H1946">
        <v>60000012534151</v>
      </c>
      <c r="I1946" t="s">
        <v>3756</v>
      </c>
      <c r="J1946" t="s">
        <v>3757</v>
      </c>
      <c r="K1946" t="s">
        <v>41</v>
      </c>
      <c r="L1946">
        <v>3</v>
      </c>
      <c r="M1946" t="s">
        <v>33</v>
      </c>
      <c r="N1946">
        <v>60000015461254</v>
      </c>
      <c r="O1946">
        <v>60000016462737</v>
      </c>
      <c r="P1946">
        <v>140208000000875</v>
      </c>
      <c r="R1946" t="s">
        <v>34</v>
      </c>
      <c r="S1946" t="s">
        <v>35</v>
      </c>
      <c r="T1946" t="s">
        <v>36</v>
      </c>
      <c r="W1946" t="s">
        <v>37</v>
      </c>
      <c r="AC1946" t="s">
        <v>3758</v>
      </c>
      <c r="AD1946" t="s">
        <v>1437</v>
      </c>
      <c r="AE1946" s="14" t="str">
        <f t="shared" si="1972"/>
        <v>#OPV Trabalhar SnC e aderência co Kaletra</v>
      </c>
      <c r="AF1946" s="14" t="str">
        <f t="shared" si="1973"/>
        <v>#OPV Trabalhar SnC e aderência co Kaletra</v>
      </c>
      <c r="AG1946" s="14">
        <f t="shared" si="1974"/>
        <v>1</v>
      </c>
      <c r="AH1946" s="14">
        <f t="shared" si="1975"/>
        <v>42</v>
      </c>
      <c r="AI1946" s="14">
        <f t="shared" si="1976"/>
        <v>42</v>
      </c>
      <c r="AJ1946" s="14">
        <f t="shared" si="1977"/>
        <v>42</v>
      </c>
      <c r="AK1946" s="14">
        <f t="shared" si="1978"/>
        <v>42</v>
      </c>
      <c r="AL1946" s="14">
        <f t="shared" si="1979"/>
        <v>42</v>
      </c>
      <c r="AM1946" s="14" t="str">
        <f t="shared" si="1980"/>
        <v>#OPV Trabalhar SnC e aderência co Kaletra</v>
      </c>
      <c r="AN1946" s="14" t="str">
        <f t="shared" si="1981"/>
        <v/>
      </c>
      <c r="AO1946" s="14" t="str">
        <f t="shared" si="1982"/>
        <v/>
      </c>
      <c r="AP1946" s="14" t="str">
        <f t="shared" si="1983"/>
        <v/>
      </c>
      <c r="AQ1946" s="14" t="str">
        <f t="shared" si="1984"/>
        <v/>
      </c>
      <c r="AR1946" s="14" t="str">
        <f t="shared" si="1985"/>
        <v/>
      </c>
    </row>
    <row r="1947" spans="1:44" x14ac:dyDescent="0.25">
      <c r="A1947">
        <v>1</v>
      </c>
      <c r="B1947" t="s">
        <v>28</v>
      </c>
      <c r="C1947">
        <v>393105</v>
      </c>
      <c r="D1947" s="40">
        <v>41393.378472222197</v>
      </c>
      <c r="E1947" s="40">
        <v>41393.806944444397</v>
      </c>
      <c r="F1947" s="40">
        <v>41393.767361111102</v>
      </c>
      <c r="G1947" t="s">
        <v>29</v>
      </c>
      <c r="H1947">
        <v>60000012298159</v>
      </c>
      <c r="I1947" t="s">
        <v>1150</v>
      </c>
      <c r="J1947" t="s">
        <v>1151</v>
      </c>
      <c r="K1947" t="s">
        <v>41</v>
      </c>
      <c r="L1947">
        <v>3</v>
      </c>
      <c r="M1947" t="s">
        <v>33</v>
      </c>
      <c r="N1947">
        <v>60000015461254</v>
      </c>
      <c r="O1947">
        <v>60000016462737</v>
      </c>
      <c r="P1947">
        <v>140208000000868</v>
      </c>
      <c r="R1947" t="s">
        <v>34</v>
      </c>
      <c r="S1947" t="s">
        <v>35</v>
      </c>
      <c r="T1947" t="s">
        <v>36</v>
      </c>
      <c r="W1947" t="s">
        <v>37</v>
      </c>
      <c r="AC1947" t="s">
        <v>5272</v>
      </c>
      <c r="AD1947" t="s">
        <v>1437</v>
      </c>
      <c r="AE1947" s="14" t="str">
        <f t="shared" si="1972"/>
        <v>#OPV Rever comorbidades e concorrência com vantagens de Kaletra</v>
      </c>
      <c r="AF1947" s="14" t="str">
        <f t="shared" si="1973"/>
        <v>#OPV Rever comorbidades e concorrência com vantagens de Kaletra</v>
      </c>
      <c r="AG1947" s="14">
        <f t="shared" si="1974"/>
        <v>1</v>
      </c>
      <c r="AH1947" s="14">
        <f t="shared" si="1975"/>
        <v>64</v>
      </c>
      <c r="AI1947" s="14">
        <f t="shared" si="1976"/>
        <v>64</v>
      </c>
      <c r="AJ1947" s="14">
        <f t="shared" si="1977"/>
        <v>64</v>
      </c>
      <c r="AK1947" s="14">
        <f t="shared" si="1978"/>
        <v>64</v>
      </c>
      <c r="AL1947" s="14">
        <f t="shared" si="1979"/>
        <v>64</v>
      </c>
      <c r="AM1947" s="14" t="str">
        <f t="shared" si="1980"/>
        <v>#OPV Rever comorbidades e concorrência com vantagens de Kaletra</v>
      </c>
      <c r="AN1947" s="14" t="str">
        <f t="shared" si="1981"/>
        <v/>
      </c>
      <c r="AO1947" s="14" t="str">
        <f t="shared" si="1982"/>
        <v/>
      </c>
      <c r="AP1947" s="14" t="str">
        <f t="shared" si="1983"/>
        <v/>
      </c>
      <c r="AQ1947" s="14" t="str">
        <f t="shared" si="1984"/>
        <v/>
      </c>
      <c r="AR1947" s="14" t="str">
        <f t="shared" si="1985"/>
        <v/>
      </c>
    </row>
    <row r="1948" spans="1:44" x14ac:dyDescent="0.25">
      <c r="A1948">
        <v>1</v>
      </c>
      <c r="B1948" t="s">
        <v>28</v>
      </c>
      <c r="C1948">
        <v>393105</v>
      </c>
      <c r="D1948" s="40">
        <v>41393.350694444402</v>
      </c>
      <c r="E1948" s="40">
        <v>41393.802083333299</v>
      </c>
      <c r="F1948" s="40">
        <v>41393.767361111102</v>
      </c>
      <c r="G1948" t="s">
        <v>29</v>
      </c>
      <c r="H1948">
        <v>60000017152906</v>
      </c>
      <c r="I1948" t="s">
        <v>1153</v>
      </c>
      <c r="J1948" t="s">
        <v>1154</v>
      </c>
      <c r="K1948" t="s">
        <v>41</v>
      </c>
      <c r="L1948">
        <v>4</v>
      </c>
      <c r="M1948" t="s">
        <v>33</v>
      </c>
      <c r="N1948">
        <v>60000015461254</v>
      </c>
      <c r="O1948">
        <v>60000016462737</v>
      </c>
      <c r="P1948">
        <v>140208000000854</v>
      </c>
      <c r="R1948" t="s">
        <v>34</v>
      </c>
      <c r="S1948" t="s">
        <v>35</v>
      </c>
      <c r="T1948" t="s">
        <v>36</v>
      </c>
      <c r="W1948" t="s">
        <v>37</v>
      </c>
      <c r="AC1948" t="s">
        <v>3759</v>
      </c>
      <c r="AD1948" t="s">
        <v>1437</v>
      </c>
      <c r="AE1948" s="14" t="str">
        <f t="shared" si="1972"/>
        <v>#OPV trabalhar vantagens de Kaletra com relação a comodidade posologia, refrigeração e maior. Adesão ao tratamento</v>
      </c>
      <c r="AF1948" s="14" t="str">
        <f t="shared" si="1973"/>
        <v>#OPV trabalhar vantagens de Kaletra com relação a comodidade posologia, refrigeração e maior. Adesão ao tratamento</v>
      </c>
      <c r="AG1948" s="14">
        <f t="shared" si="1974"/>
        <v>1</v>
      </c>
      <c r="AH1948" s="14">
        <f t="shared" si="1975"/>
        <v>115</v>
      </c>
      <c r="AI1948" s="14">
        <f t="shared" si="1976"/>
        <v>115</v>
      </c>
      <c r="AJ1948" s="14">
        <f t="shared" si="1977"/>
        <v>115</v>
      </c>
      <c r="AK1948" s="14">
        <f t="shared" si="1978"/>
        <v>115</v>
      </c>
      <c r="AL1948" s="14">
        <f t="shared" si="1979"/>
        <v>115</v>
      </c>
      <c r="AM1948" s="14" t="str">
        <f t="shared" si="1980"/>
        <v>#OPV trabalhar vantagens de Kaletra com relação a comodidade posologia, refrigeração e maior. Adesão ao tratamento</v>
      </c>
      <c r="AN1948" s="14" t="str">
        <f t="shared" si="1981"/>
        <v/>
      </c>
      <c r="AO1948" s="14" t="str">
        <f t="shared" si="1982"/>
        <v/>
      </c>
      <c r="AP1948" s="14" t="str">
        <f t="shared" si="1983"/>
        <v/>
      </c>
      <c r="AQ1948" s="14" t="str">
        <f t="shared" si="1984"/>
        <v/>
      </c>
      <c r="AR1948" s="14" t="str">
        <f t="shared" si="1985"/>
        <v/>
      </c>
    </row>
    <row r="1949" spans="1:44" x14ac:dyDescent="0.25">
      <c r="A1949">
        <v>1</v>
      </c>
      <c r="B1949" t="s">
        <v>28</v>
      </c>
      <c r="C1949">
        <v>393105</v>
      </c>
      <c r="D1949" s="40">
        <v>41390.642361111102</v>
      </c>
      <c r="E1949" s="40">
        <v>41390.802083333299</v>
      </c>
      <c r="F1949" s="40">
        <v>41390.764583333301</v>
      </c>
      <c r="G1949" t="s">
        <v>29</v>
      </c>
      <c r="H1949">
        <v>60000012475083</v>
      </c>
      <c r="I1949" t="s">
        <v>3760</v>
      </c>
      <c r="J1949" t="s">
        <v>3761</v>
      </c>
      <c r="K1949" t="s">
        <v>32</v>
      </c>
      <c r="L1949">
        <v>4</v>
      </c>
      <c r="M1949" t="s">
        <v>33</v>
      </c>
      <c r="N1949">
        <v>60000015461254</v>
      </c>
      <c r="O1949">
        <v>60000016462737</v>
      </c>
      <c r="P1949">
        <v>140208000000840</v>
      </c>
      <c r="R1949" t="s">
        <v>34</v>
      </c>
      <c r="S1949" t="s">
        <v>35</v>
      </c>
      <c r="T1949" t="s">
        <v>36</v>
      </c>
      <c r="W1949" t="s">
        <v>37</v>
      </c>
      <c r="AC1949" t="s">
        <v>3762</v>
      </c>
      <c r="AD1949" t="s">
        <v>1437</v>
      </c>
      <c r="AE1949" s="14" t="str">
        <f t="shared" si="1972"/>
        <v>#OPV Medica interessada em Participar do nosso evento. verificar disponibilidade de horario</v>
      </c>
      <c r="AF1949" s="14" t="str">
        <f t="shared" si="1973"/>
        <v>#OPV Medica interessada em Participar do nosso evento. verificar disponibilidade de horario</v>
      </c>
      <c r="AG1949" s="14">
        <f t="shared" si="1974"/>
        <v>1</v>
      </c>
      <c r="AH1949" s="14">
        <f t="shared" si="1975"/>
        <v>92</v>
      </c>
      <c r="AI1949" s="14">
        <f t="shared" si="1976"/>
        <v>92</v>
      </c>
      <c r="AJ1949" s="14">
        <f t="shared" si="1977"/>
        <v>92</v>
      </c>
      <c r="AK1949" s="14">
        <f t="shared" si="1978"/>
        <v>92</v>
      </c>
      <c r="AL1949" s="14">
        <f t="shared" si="1979"/>
        <v>92</v>
      </c>
      <c r="AM1949" s="14" t="str">
        <f t="shared" si="1980"/>
        <v>#OPV Medica interessada em Participar do nosso evento. verificar disponibilidade de horario</v>
      </c>
      <c r="AN1949" s="14" t="str">
        <f t="shared" si="1981"/>
        <v/>
      </c>
      <c r="AO1949" s="14" t="str">
        <f t="shared" si="1982"/>
        <v/>
      </c>
      <c r="AP1949" s="14" t="str">
        <f t="shared" si="1983"/>
        <v/>
      </c>
      <c r="AQ1949" s="14" t="str">
        <f t="shared" si="1984"/>
        <v/>
      </c>
      <c r="AR1949" s="14" t="str">
        <f t="shared" si="1985"/>
        <v/>
      </c>
    </row>
    <row r="1950" spans="1:44" x14ac:dyDescent="0.25">
      <c r="A1950">
        <v>1</v>
      </c>
      <c r="B1950" t="s">
        <v>28</v>
      </c>
      <c r="C1950">
        <v>393105</v>
      </c>
      <c r="D1950" s="40">
        <v>41390.642361111102</v>
      </c>
      <c r="E1950" s="40">
        <v>41390.802083333299</v>
      </c>
      <c r="F1950" s="40">
        <v>41390.764583333301</v>
      </c>
      <c r="G1950" t="s">
        <v>29</v>
      </c>
      <c r="H1950">
        <v>60000012475083</v>
      </c>
      <c r="I1950" t="s">
        <v>3760</v>
      </c>
      <c r="J1950" t="s">
        <v>3761</v>
      </c>
      <c r="K1950" t="s">
        <v>32</v>
      </c>
      <c r="L1950">
        <v>4</v>
      </c>
      <c r="M1950" t="s">
        <v>33</v>
      </c>
      <c r="N1950">
        <v>60000015461254</v>
      </c>
      <c r="O1950">
        <v>60000016462737</v>
      </c>
      <c r="P1950">
        <v>140208000000840</v>
      </c>
      <c r="R1950" t="s">
        <v>34</v>
      </c>
      <c r="S1950" t="s">
        <v>35</v>
      </c>
      <c r="T1950" t="s">
        <v>36</v>
      </c>
      <c r="W1950" t="s">
        <v>37</v>
      </c>
      <c r="AC1950" t="s">
        <v>3762</v>
      </c>
      <c r="AD1950" t="s">
        <v>1437</v>
      </c>
      <c r="AE1950" s="14" t="str">
        <f t="shared" si="1972"/>
        <v>#OPV Medica interessada em Participar do nosso evento. verificar disponibilidade de horario</v>
      </c>
      <c r="AF1950" s="14" t="str">
        <f t="shared" si="1973"/>
        <v>#OPV Medica interessada em Participar do nosso evento. verificar disponibilidade de horario</v>
      </c>
      <c r="AG1950" s="14">
        <f t="shared" si="1974"/>
        <v>1</v>
      </c>
      <c r="AH1950" s="14">
        <f t="shared" si="1975"/>
        <v>92</v>
      </c>
      <c r="AI1950" s="14">
        <f t="shared" si="1976"/>
        <v>92</v>
      </c>
      <c r="AJ1950" s="14">
        <f t="shared" si="1977"/>
        <v>92</v>
      </c>
      <c r="AK1950" s="14">
        <f t="shared" si="1978"/>
        <v>92</v>
      </c>
      <c r="AL1950" s="14">
        <f t="shared" si="1979"/>
        <v>92</v>
      </c>
      <c r="AM1950" s="14" t="str">
        <f t="shared" si="1980"/>
        <v>#OPV Medica interessada em Participar do nosso evento. verificar disponibilidade de horario</v>
      </c>
      <c r="AN1950" s="14" t="str">
        <f t="shared" si="1981"/>
        <v/>
      </c>
      <c r="AO1950" s="14" t="str">
        <f t="shared" si="1982"/>
        <v/>
      </c>
      <c r="AP1950" s="14" t="str">
        <f t="shared" si="1983"/>
        <v/>
      </c>
      <c r="AQ1950" s="14" t="str">
        <f t="shared" si="1984"/>
        <v/>
      </c>
      <c r="AR1950" s="14" t="str">
        <f t="shared" si="1985"/>
        <v/>
      </c>
    </row>
    <row r="1951" spans="1:44" x14ac:dyDescent="0.25">
      <c r="A1951">
        <v>1</v>
      </c>
      <c r="B1951" t="s">
        <v>28</v>
      </c>
      <c r="C1951">
        <v>393105</v>
      </c>
      <c r="D1951" s="40">
        <v>41390.642361111102</v>
      </c>
      <c r="E1951" s="40">
        <v>41390.802083333299</v>
      </c>
      <c r="F1951" s="40">
        <v>41390.764583333301</v>
      </c>
      <c r="G1951" t="s">
        <v>29</v>
      </c>
      <c r="H1951">
        <v>60000012475083</v>
      </c>
      <c r="I1951" t="s">
        <v>3760</v>
      </c>
      <c r="J1951" t="s">
        <v>3761</v>
      </c>
      <c r="K1951" t="s">
        <v>32</v>
      </c>
      <c r="L1951">
        <v>4</v>
      </c>
      <c r="M1951" t="s">
        <v>33</v>
      </c>
      <c r="N1951">
        <v>60000015461254</v>
      </c>
      <c r="O1951">
        <v>60000016462737</v>
      </c>
      <c r="P1951">
        <v>140208000000840</v>
      </c>
      <c r="R1951" t="s">
        <v>34</v>
      </c>
      <c r="S1951" t="s">
        <v>35</v>
      </c>
      <c r="T1951" t="s">
        <v>36</v>
      </c>
      <c r="W1951" t="s">
        <v>37</v>
      </c>
      <c r="AC1951" t="s">
        <v>3762</v>
      </c>
      <c r="AD1951" t="s">
        <v>1437</v>
      </c>
      <c r="AE1951" s="14" t="str">
        <f t="shared" si="1972"/>
        <v>#OPV Medica interessada em Participar do nosso evento. verificar disponibilidade de horario</v>
      </c>
      <c r="AF1951" s="14" t="str">
        <f t="shared" si="1973"/>
        <v>#OPV Medica interessada em Participar do nosso evento. verificar disponibilidade de horario</v>
      </c>
      <c r="AG1951" s="14">
        <f t="shared" si="1974"/>
        <v>1</v>
      </c>
      <c r="AH1951" s="14">
        <f t="shared" si="1975"/>
        <v>92</v>
      </c>
      <c r="AI1951" s="14">
        <f t="shared" si="1976"/>
        <v>92</v>
      </c>
      <c r="AJ1951" s="14">
        <f t="shared" si="1977"/>
        <v>92</v>
      </c>
      <c r="AK1951" s="14">
        <f t="shared" si="1978"/>
        <v>92</v>
      </c>
      <c r="AL1951" s="14">
        <f t="shared" si="1979"/>
        <v>92</v>
      </c>
      <c r="AM1951" s="14" t="str">
        <f t="shared" si="1980"/>
        <v>#OPV Medica interessada em Participar do nosso evento. verificar disponibilidade de horario</v>
      </c>
      <c r="AN1951" s="14" t="str">
        <f t="shared" si="1981"/>
        <v/>
      </c>
      <c r="AO1951" s="14" t="str">
        <f t="shared" si="1982"/>
        <v/>
      </c>
      <c r="AP1951" s="14" t="str">
        <f t="shared" si="1983"/>
        <v/>
      </c>
      <c r="AQ1951" s="14" t="str">
        <f t="shared" si="1984"/>
        <v/>
      </c>
      <c r="AR1951" s="14" t="str">
        <f t="shared" si="1985"/>
        <v/>
      </c>
    </row>
    <row r="1952" spans="1:44" x14ac:dyDescent="0.25">
      <c r="A1952">
        <v>1</v>
      </c>
      <c r="B1952" t="s">
        <v>28</v>
      </c>
      <c r="C1952">
        <v>393105</v>
      </c>
      <c r="D1952" s="40">
        <v>41390.583333333299</v>
      </c>
      <c r="E1952" s="40">
        <v>41390.800694444399</v>
      </c>
      <c r="F1952" s="40">
        <v>41390.764583333301</v>
      </c>
      <c r="G1952" t="s">
        <v>29</v>
      </c>
      <c r="H1952">
        <v>60000012348439</v>
      </c>
      <c r="I1952" t="s">
        <v>3763</v>
      </c>
      <c r="J1952" t="s">
        <v>3764</v>
      </c>
      <c r="K1952" t="s">
        <v>41</v>
      </c>
      <c r="L1952">
        <v>6</v>
      </c>
      <c r="M1952" t="s">
        <v>33</v>
      </c>
      <c r="N1952">
        <v>60000015461254</v>
      </c>
      <c r="O1952">
        <v>60000016462737</v>
      </c>
      <c r="P1952">
        <v>140208000000833</v>
      </c>
      <c r="R1952" t="s">
        <v>34</v>
      </c>
      <c r="S1952" t="s">
        <v>35</v>
      </c>
      <c r="T1952" t="s">
        <v>36</v>
      </c>
      <c r="W1952" t="s">
        <v>37</v>
      </c>
      <c r="AC1952" t="s">
        <v>3765</v>
      </c>
      <c r="AD1952" t="s">
        <v>1437</v>
      </c>
      <c r="AE1952" s="14" t="str">
        <f t="shared" si="1972"/>
        <v>#OPV Trabalhar comorbidades e distúrbios renais no paciente HIV</v>
      </c>
      <c r="AF1952" s="14" t="str">
        <f t="shared" si="1973"/>
        <v>#OPV Trabalhar comorbidades e distúrbios renais no paciente HIV</v>
      </c>
      <c r="AG1952" s="14">
        <f t="shared" si="1974"/>
        <v>1</v>
      </c>
      <c r="AH1952" s="14">
        <f t="shared" si="1975"/>
        <v>64</v>
      </c>
      <c r="AI1952" s="14">
        <f t="shared" si="1976"/>
        <v>64</v>
      </c>
      <c r="AJ1952" s="14">
        <f t="shared" si="1977"/>
        <v>64</v>
      </c>
      <c r="AK1952" s="14">
        <f t="shared" si="1978"/>
        <v>64</v>
      </c>
      <c r="AL1952" s="14">
        <f t="shared" si="1979"/>
        <v>64</v>
      </c>
      <c r="AM1952" s="14" t="str">
        <f t="shared" si="1980"/>
        <v>#OPV Trabalhar comorbidades e distúrbios renais no paciente HIV</v>
      </c>
      <c r="AN1952" s="14" t="str">
        <f t="shared" si="1981"/>
        <v/>
      </c>
      <c r="AO1952" s="14" t="str">
        <f t="shared" si="1982"/>
        <v/>
      </c>
      <c r="AP1952" s="14" t="str">
        <f t="shared" si="1983"/>
        <v/>
      </c>
      <c r="AQ1952" s="14" t="str">
        <f t="shared" si="1984"/>
        <v/>
      </c>
      <c r="AR1952" s="14" t="str">
        <f t="shared" si="1985"/>
        <v/>
      </c>
    </row>
    <row r="1953" spans="1:44" x14ac:dyDescent="0.25">
      <c r="A1953">
        <v>1</v>
      </c>
      <c r="B1953" t="s">
        <v>28</v>
      </c>
      <c r="C1953">
        <v>393105</v>
      </c>
      <c r="D1953" s="40">
        <v>41390.53125</v>
      </c>
      <c r="E1953" s="40">
        <v>41390.798611111102</v>
      </c>
      <c r="F1953" s="40">
        <v>41390.764583333301</v>
      </c>
      <c r="G1953" t="s">
        <v>29</v>
      </c>
      <c r="H1953">
        <v>60000012295407</v>
      </c>
      <c r="I1953" t="s">
        <v>3766</v>
      </c>
      <c r="J1953" t="s">
        <v>3767</v>
      </c>
      <c r="K1953" t="s">
        <v>32</v>
      </c>
      <c r="L1953">
        <v>6</v>
      </c>
      <c r="M1953" t="s">
        <v>33</v>
      </c>
      <c r="N1953">
        <v>60000015461254</v>
      </c>
      <c r="O1953">
        <v>60000016462737</v>
      </c>
      <c r="P1953">
        <v>140208000000826</v>
      </c>
      <c r="R1953" t="s">
        <v>34</v>
      </c>
      <c r="S1953" t="s">
        <v>35</v>
      </c>
      <c r="T1953" t="s">
        <v>36</v>
      </c>
      <c r="W1953" t="s">
        <v>37</v>
      </c>
      <c r="AC1953" t="s">
        <v>3768</v>
      </c>
      <c r="AD1953" t="s">
        <v>1437</v>
      </c>
      <c r="AE1953" s="14" t="str">
        <f t="shared" si="1972"/>
        <v>#OPV rever  convite para Athus a ser realizado em SP. verificar interesse em participar</v>
      </c>
      <c r="AF1953" s="14" t="str">
        <f t="shared" si="1973"/>
        <v>#OPV rever  convite para Athus a ser realizado em SP. verificar interesse em participar</v>
      </c>
      <c r="AG1953" s="14">
        <f t="shared" si="1974"/>
        <v>1</v>
      </c>
      <c r="AH1953" s="14">
        <f t="shared" si="1975"/>
        <v>88</v>
      </c>
      <c r="AI1953" s="14">
        <f t="shared" si="1976"/>
        <v>88</v>
      </c>
      <c r="AJ1953" s="14">
        <f t="shared" si="1977"/>
        <v>88</v>
      </c>
      <c r="AK1953" s="14">
        <f t="shared" si="1978"/>
        <v>88</v>
      </c>
      <c r="AL1953" s="14">
        <f t="shared" si="1979"/>
        <v>88</v>
      </c>
      <c r="AM1953" s="14" t="str">
        <f t="shared" si="1980"/>
        <v>#OPV rever  convite para Athus a ser realizado em SP. verificar interesse em participar</v>
      </c>
      <c r="AN1953" s="14" t="str">
        <f t="shared" si="1981"/>
        <v/>
      </c>
      <c r="AO1953" s="14" t="str">
        <f t="shared" si="1982"/>
        <v/>
      </c>
      <c r="AP1953" s="14" t="str">
        <f t="shared" si="1983"/>
        <v/>
      </c>
      <c r="AQ1953" s="14" t="str">
        <f t="shared" si="1984"/>
        <v/>
      </c>
      <c r="AR1953" s="14" t="str">
        <f t="shared" si="1985"/>
        <v/>
      </c>
    </row>
    <row r="1954" spans="1:44" x14ac:dyDescent="0.25">
      <c r="A1954">
        <v>1</v>
      </c>
      <c r="B1954" t="s">
        <v>28</v>
      </c>
      <c r="C1954">
        <v>393105</v>
      </c>
      <c r="D1954" s="40">
        <v>41390.447916666701</v>
      </c>
      <c r="E1954" s="40">
        <v>41390.797222222202</v>
      </c>
      <c r="F1954" s="40">
        <v>41390.764583333301</v>
      </c>
      <c r="G1954" t="s">
        <v>29</v>
      </c>
      <c r="H1954">
        <v>60000012374151</v>
      </c>
      <c r="I1954" t="s">
        <v>3769</v>
      </c>
      <c r="J1954" t="s">
        <v>3770</v>
      </c>
      <c r="K1954" t="s">
        <v>32</v>
      </c>
      <c r="L1954">
        <v>6</v>
      </c>
      <c r="M1954" t="s">
        <v>33</v>
      </c>
      <c r="N1954">
        <v>60000015461254</v>
      </c>
      <c r="O1954">
        <v>60000016462737</v>
      </c>
      <c r="P1954">
        <v>140208000000819</v>
      </c>
      <c r="R1954" t="s">
        <v>34</v>
      </c>
      <c r="S1954" t="s">
        <v>35</v>
      </c>
      <c r="T1954" t="s">
        <v>36</v>
      </c>
      <c r="W1954" t="s">
        <v>37</v>
      </c>
      <c r="AC1954" t="s">
        <v>3771</v>
      </c>
      <c r="AD1954" t="s">
        <v>1437</v>
      </c>
      <c r="AE1954" s="14" t="str">
        <f t="shared" si="1972"/>
        <v>#OPV rever  consenso e trabalhar comodidade posologia para adesao</v>
      </c>
      <c r="AF1954" s="14" t="str">
        <f t="shared" si="1973"/>
        <v>#OPV rever  consenso e trabalhar comodidade posologia para adesao</v>
      </c>
      <c r="AG1954" s="14">
        <f t="shared" si="1974"/>
        <v>1</v>
      </c>
      <c r="AH1954" s="14">
        <f t="shared" si="1975"/>
        <v>66</v>
      </c>
      <c r="AI1954" s="14">
        <f t="shared" si="1976"/>
        <v>66</v>
      </c>
      <c r="AJ1954" s="14">
        <f t="shared" si="1977"/>
        <v>66</v>
      </c>
      <c r="AK1954" s="14">
        <f t="shared" si="1978"/>
        <v>66</v>
      </c>
      <c r="AL1954" s="14">
        <f t="shared" si="1979"/>
        <v>66</v>
      </c>
      <c r="AM1954" s="14" t="str">
        <f t="shared" si="1980"/>
        <v>#OPV rever  consenso e trabalhar comodidade posologia para adesao</v>
      </c>
      <c r="AN1954" s="14" t="str">
        <f t="shared" si="1981"/>
        <v/>
      </c>
      <c r="AO1954" s="14" t="str">
        <f t="shared" si="1982"/>
        <v/>
      </c>
      <c r="AP1954" s="14" t="str">
        <f t="shared" si="1983"/>
        <v/>
      </c>
      <c r="AQ1954" s="14" t="str">
        <f t="shared" si="1984"/>
        <v/>
      </c>
      <c r="AR1954" s="14" t="str">
        <f t="shared" si="1985"/>
        <v/>
      </c>
    </row>
    <row r="1955" spans="1:44" x14ac:dyDescent="0.25">
      <c r="A1955">
        <v>1</v>
      </c>
      <c r="B1955" t="s">
        <v>28</v>
      </c>
      <c r="C1955">
        <v>393105</v>
      </c>
      <c r="D1955" s="40">
        <v>41389.666666666701</v>
      </c>
      <c r="E1955" s="40">
        <v>41389.84375</v>
      </c>
      <c r="F1955" s="40">
        <v>41389.804166666698</v>
      </c>
      <c r="G1955" t="s">
        <v>29</v>
      </c>
      <c r="H1955">
        <v>60000012428175</v>
      </c>
      <c r="I1955" t="s">
        <v>3772</v>
      </c>
      <c r="J1955" t="s">
        <v>3773</v>
      </c>
      <c r="K1955" t="s">
        <v>238</v>
      </c>
      <c r="M1955" t="s">
        <v>33</v>
      </c>
      <c r="N1955">
        <v>60000015461254</v>
      </c>
      <c r="O1955">
        <v>60000016462737</v>
      </c>
      <c r="P1955">
        <v>140208000000809</v>
      </c>
      <c r="R1955" t="s">
        <v>34</v>
      </c>
      <c r="S1955" t="s">
        <v>35</v>
      </c>
      <c r="T1955" t="s">
        <v>36</v>
      </c>
      <c r="W1955" t="s">
        <v>37</v>
      </c>
      <c r="AC1955" t="s">
        <v>3774</v>
      </c>
      <c r="AD1955" t="s">
        <v>1437</v>
      </c>
      <c r="AE1955" s="14" t="str">
        <f t="shared" si="1972"/>
        <v>Medica atende em 2 endereços</v>
      </c>
      <c r="AF1955" s="14" t="str">
        <f t="shared" si="1973"/>
        <v>Medica atende em 2 endereços</v>
      </c>
      <c r="AG1955" s="14">
        <f t="shared" si="1974"/>
        <v>1</v>
      </c>
      <c r="AH1955" s="14">
        <f t="shared" si="1975"/>
        <v>29</v>
      </c>
      <c r="AI1955" s="14">
        <f t="shared" si="1976"/>
        <v>29</v>
      </c>
      <c r="AJ1955" s="14">
        <f t="shared" si="1977"/>
        <v>29</v>
      </c>
      <c r="AK1955" s="14">
        <f t="shared" si="1978"/>
        <v>29</v>
      </c>
      <c r="AL1955" s="14">
        <f t="shared" si="1979"/>
        <v>29</v>
      </c>
      <c r="AM1955" s="14" t="str">
        <f t="shared" si="1980"/>
        <v>Medica atende em 2 endereços</v>
      </c>
      <c r="AN1955" s="14" t="str">
        <f t="shared" si="1981"/>
        <v/>
      </c>
      <c r="AO1955" s="14" t="str">
        <f t="shared" si="1982"/>
        <v/>
      </c>
      <c r="AP1955" s="14" t="str">
        <f t="shared" si="1983"/>
        <v/>
      </c>
      <c r="AQ1955" s="14" t="str">
        <f t="shared" si="1984"/>
        <v/>
      </c>
      <c r="AR1955" s="14" t="str">
        <f t="shared" si="1985"/>
        <v/>
      </c>
    </row>
    <row r="1956" spans="1:44" x14ac:dyDescent="0.25">
      <c r="A1956">
        <v>1</v>
      </c>
      <c r="B1956" t="s">
        <v>28</v>
      </c>
      <c r="C1956">
        <v>393105</v>
      </c>
      <c r="D1956" s="40">
        <v>41389.583333333299</v>
      </c>
      <c r="E1956" s="40">
        <v>41389.840972222199</v>
      </c>
      <c r="F1956" s="40">
        <v>41389.804166666698</v>
      </c>
      <c r="G1956" t="s">
        <v>29</v>
      </c>
      <c r="H1956">
        <v>60000012417807</v>
      </c>
      <c r="I1956" t="s">
        <v>3775</v>
      </c>
      <c r="J1956" t="s">
        <v>3776</v>
      </c>
      <c r="K1956" t="s">
        <v>32</v>
      </c>
      <c r="L1956">
        <v>4</v>
      </c>
      <c r="M1956" t="s">
        <v>33</v>
      </c>
      <c r="N1956">
        <v>60000015461254</v>
      </c>
      <c r="O1956">
        <v>60000016462737</v>
      </c>
      <c r="P1956">
        <v>140208000000802</v>
      </c>
      <c r="R1956" t="s">
        <v>34</v>
      </c>
      <c r="S1956" t="s">
        <v>35</v>
      </c>
      <c r="T1956" t="s">
        <v>36</v>
      </c>
      <c r="W1956" t="s">
        <v>37</v>
      </c>
      <c r="AC1956" t="s">
        <v>3777</v>
      </c>
      <c r="AD1956" t="s">
        <v>1437</v>
      </c>
      <c r="AE1956" s="14" t="str">
        <f t="shared" si="1972"/>
        <v>#OPV Procurar sondar sobre conduta com relação a consenso e falar sobre o nosso Evento Athus</v>
      </c>
      <c r="AF1956" s="14" t="str">
        <f t="shared" si="1973"/>
        <v>#OPV Procurar sondar sobre conduta com relação a consenso e falar sobre o nosso Evento Athus</v>
      </c>
      <c r="AG1956" s="14">
        <f t="shared" si="1974"/>
        <v>1</v>
      </c>
      <c r="AH1956" s="14">
        <f t="shared" si="1975"/>
        <v>93</v>
      </c>
      <c r="AI1956" s="14">
        <f t="shared" si="1976"/>
        <v>93</v>
      </c>
      <c r="AJ1956" s="14">
        <f t="shared" si="1977"/>
        <v>93</v>
      </c>
      <c r="AK1956" s="14">
        <f t="shared" si="1978"/>
        <v>93</v>
      </c>
      <c r="AL1956" s="14">
        <f t="shared" si="1979"/>
        <v>93</v>
      </c>
      <c r="AM1956" s="14" t="str">
        <f t="shared" si="1980"/>
        <v>#OPV Procurar sondar sobre conduta com relação a consenso e falar sobre o nosso Evento Athus</v>
      </c>
      <c r="AN1956" s="14" t="str">
        <f t="shared" si="1981"/>
        <v/>
      </c>
      <c r="AO1956" s="14" t="str">
        <f t="shared" si="1982"/>
        <v/>
      </c>
      <c r="AP1956" s="14" t="str">
        <f t="shared" si="1983"/>
        <v/>
      </c>
      <c r="AQ1956" s="14" t="str">
        <f t="shared" si="1984"/>
        <v/>
      </c>
      <c r="AR1956" s="14" t="str">
        <f t="shared" si="1985"/>
        <v/>
      </c>
    </row>
    <row r="1957" spans="1:44" x14ac:dyDescent="0.25">
      <c r="A1957">
        <v>1</v>
      </c>
      <c r="B1957" t="s">
        <v>28</v>
      </c>
      <c r="C1957">
        <v>393105</v>
      </c>
      <c r="D1957" s="40">
        <v>41389.479166666701</v>
      </c>
      <c r="E1957" s="40">
        <v>41389.831944444399</v>
      </c>
      <c r="F1957" s="40">
        <v>41399.193055555603</v>
      </c>
      <c r="G1957" t="s">
        <v>29</v>
      </c>
      <c r="H1957">
        <v>60000012371355</v>
      </c>
      <c r="I1957" t="s">
        <v>5273</v>
      </c>
      <c r="J1957" t="s">
        <v>5274</v>
      </c>
      <c r="M1957" t="s">
        <v>33</v>
      </c>
      <c r="N1957">
        <v>60000015461254</v>
      </c>
      <c r="O1957">
        <v>60000016462737</v>
      </c>
      <c r="P1957">
        <v>140208000000789</v>
      </c>
      <c r="R1957" t="s">
        <v>34</v>
      </c>
      <c r="S1957" t="s">
        <v>35</v>
      </c>
      <c r="T1957" t="s">
        <v>36</v>
      </c>
      <c r="W1957" t="s">
        <v>37</v>
      </c>
      <c r="AC1957" t="s">
        <v>3778</v>
      </c>
      <c r="AD1957" t="s">
        <v>1437</v>
      </c>
      <c r="AE1957" s="14" t="str">
        <f t="shared" si="1972"/>
        <v>novo Cadasstro</v>
      </c>
      <c r="AF1957" s="14" t="str">
        <f t="shared" si="1973"/>
        <v>novo Cadasstro</v>
      </c>
      <c r="AG1957" s="14">
        <f t="shared" si="1974"/>
        <v>1</v>
      </c>
      <c r="AH1957" s="14">
        <f t="shared" si="1975"/>
        <v>15</v>
      </c>
      <c r="AI1957" s="14">
        <f t="shared" si="1976"/>
        <v>15</v>
      </c>
      <c r="AJ1957" s="14">
        <f t="shared" si="1977"/>
        <v>15</v>
      </c>
      <c r="AK1957" s="14">
        <f t="shared" si="1978"/>
        <v>15</v>
      </c>
      <c r="AL1957" s="14">
        <f t="shared" si="1979"/>
        <v>15</v>
      </c>
      <c r="AM1957" s="14" t="str">
        <f t="shared" si="1980"/>
        <v>novo Cadasstro</v>
      </c>
      <c r="AN1957" s="14" t="str">
        <f t="shared" si="1981"/>
        <v/>
      </c>
      <c r="AO1957" s="14" t="str">
        <f t="shared" si="1982"/>
        <v/>
      </c>
      <c r="AP1957" s="14" t="str">
        <f t="shared" si="1983"/>
        <v/>
      </c>
      <c r="AQ1957" s="14" t="str">
        <f t="shared" si="1984"/>
        <v/>
      </c>
      <c r="AR1957" s="14" t="str">
        <f t="shared" si="1985"/>
        <v/>
      </c>
    </row>
    <row r="1958" spans="1:44" x14ac:dyDescent="0.25">
      <c r="A1958">
        <v>1</v>
      </c>
      <c r="B1958" t="s">
        <v>28</v>
      </c>
      <c r="C1958">
        <v>393105</v>
      </c>
      <c r="D1958" s="40">
        <v>41389.479166666701</v>
      </c>
      <c r="E1958" s="40">
        <v>41389.831944444399</v>
      </c>
      <c r="F1958" s="40">
        <v>41399.193055555603</v>
      </c>
      <c r="G1958" t="s">
        <v>29</v>
      </c>
      <c r="H1958">
        <v>60000012371355</v>
      </c>
      <c r="I1958" t="s">
        <v>5273</v>
      </c>
      <c r="J1958" t="s">
        <v>5274</v>
      </c>
      <c r="M1958" t="s">
        <v>33</v>
      </c>
      <c r="N1958">
        <v>60000015461254</v>
      </c>
      <c r="O1958">
        <v>60000016462737</v>
      </c>
      <c r="P1958">
        <v>140208000000789</v>
      </c>
      <c r="R1958" t="s">
        <v>34</v>
      </c>
      <c r="S1958" t="s">
        <v>35</v>
      </c>
      <c r="T1958" t="s">
        <v>36</v>
      </c>
      <c r="W1958" t="s">
        <v>37</v>
      </c>
      <c r="AC1958" t="s">
        <v>3778</v>
      </c>
      <c r="AD1958" t="s">
        <v>1437</v>
      </c>
      <c r="AE1958" s="14" t="str">
        <f t="shared" si="1972"/>
        <v>novo Cadasstro</v>
      </c>
      <c r="AF1958" s="14" t="str">
        <f t="shared" si="1973"/>
        <v>novo Cadasstro</v>
      </c>
      <c r="AG1958" s="14">
        <f t="shared" si="1974"/>
        <v>1</v>
      </c>
      <c r="AH1958" s="14">
        <f t="shared" si="1975"/>
        <v>15</v>
      </c>
      <c r="AI1958" s="14">
        <f t="shared" si="1976"/>
        <v>15</v>
      </c>
      <c r="AJ1958" s="14">
        <f t="shared" si="1977"/>
        <v>15</v>
      </c>
      <c r="AK1958" s="14">
        <f t="shared" si="1978"/>
        <v>15</v>
      </c>
      <c r="AL1958" s="14">
        <f t="shared" si="1979"/>
        <v>15</v>
      </c>
      <c r="AM1958" s="14" t="str">
        <f t="shared" si="1980"/>
        <v>novo Cadasstro</v>
      </c>
      <c r="AN1958" s="14" t="str">
        <f t="shared" si="1981"/>
        <v/>
      </c>
      <c r="AO1958" s="14" t="str">
        <f t="shared" si="1982"/>
        <v/>
      </c>
      <c r="AP1958" s="14" t="str">
        <f t="shared" si="1983"/>
        <v/>
      </c>
      <c r="AQ1958" s="14" t="str">
        <f t="shared" si="1984"/>
        <v/>
      </c>
      <c r="AR1958" s="14" t="str">
        <f t="shared" si="1985"/>
        <v/>
      </c>
    </row>
    <row r="1959" spans="1:44" x14ac:dyDescent="0.25">
      <c r="A1959">
        <v>1</v>
      </c>
      <c r="B1959" t="s">
        <v>28</v>
      </c>
      <c r="C1959">
        <v>393105</v>
      </c>
      <c r="D1959" s="40">
        <v>41389.479166666701</v>
      </c>
      <c r="E1959" s="40">
        <v>41389.831944444399</v>
      </c>
      <c r="F1959" s="40">
        <v>41399.193055555603</v>
      </c>
      <c r="G1959" t="s">
        <v>29</v>
      </c>
      <c r="H1959">
        <v>60000012371355</v>
      </c>
      <c r="I1959" t="s">
        <v>5273</v>
      </c>
      <c r="J1959" t="s">
        <v>5274</v>
      </c>
      <c r="M1959" t="s">
        <v>33</v>
      </c>
      <c r="N1959">
        <v>60000015461254</v>
      </c>
      <c r="O1959">
        <v>60000016462737</v>
      </c>
      <c r="P1959">
        <v>140208000000789</v>
      </c>
      <c r="R1959" t="s">
        <v>34</v>
      </c>
      <c r="S1959" t="s">
        <v>35</v>
      </c>
      <c r="T1959" t="s">
        <v>36</v>
      </c>
      <c r="W1959" t="s">
        <v>37</v>
      </c>
      <c r="AC1959" t="s">
        <v>3778</v>
      </c>
      <c r="AD1959" t="s">
        <v>1437</v>
      </c>
      <c r="AE1959" s="14" t="str">
        <f t="shared" si="1972"/>
        <v>novo Cadasstro</v>
      </c>
      <c r="AF1959" s="14" t="str">
        <f t="shared" si="1973"/>
        <v>novo Cadasstro</v>
      </c>
      <c r="AG1959" s="14">
        <f t="shared" si="1974"/>
        <v>1</v>
      </c>
      <c r="AH1959" s="14">
        <f t="shared" si="1975"/>
        <v>15</v>
      </c>
      <c r="AI1959" s="14">
        <f t="shared" si="1976"/>
        <v>15</v>
      </c>
      <c r="AJ1959" s="14">
        <f t="shared" si="1977"/>
        <v>15</v>
      </c>
      <c r="AK1959" s="14">
        <f t="shared" si="1978"/>
        <v>15</v>
      </c>
      <c r="AL1959" s="14">
        <f t="shared" si="1979"/>
        <v>15</v>
      </c>
      <c r="AM1959" s="14" t="str">
        <f t="shared" si="1980"/>
        <v>novo Cadasstro</v>
      </c>
      <c r="AN1959" s="14" t="str">
        <f t="shared" si="1981"/>
        <v/>
      </c>
      <c r="AO1959" s="14" t="str">
        <f t="shared" si="1982"/>
        <v/>
      </c>
      <c r="AP1959" s="14" t="str">
        <f t="shared" si="1983"/>
        <v/>
      </c>
      <c r="AQ1959" s="14" t="str">
        <f t="shared" si="1984"/>
        <v/>
      </c>
      <c r="AR1959" s="14" t="str">
        <f t="shared" si="1985"/>
        <v/>
      </c>
    </row>
    <row r="1960" spans="1:44" x14ac:dyDescent="0.25">
      <c r="A1960">
        <v>1</v>
      </c>
      <c r="B1960" t="s">
        <v>28</v>
      </c>
      <c r="C1960">
        <v>393105</v>
      </c>
      <c r="D1960" s="40">
        <v>41389.458333333299</v>
      </c>
      <c r="E1960" s="40">
        <v>41389.838888888902</v>
      </c>
      <c r="F1960" s="40">
        <v>41389.804166666698</v>
      </c>
      <c r="G1960" t="s">
        <v>29</v>
      </c>
      <c r="H1960">
        <v>60000012325543</v>
      </c>
      <c r="I1960" t="s">
        <v>3779</v>
      </c>
      <c r="J1960" t="s">
        <v>3780</v>
      </c>
      <c r="K1960" t="s">
        <v>32</v>
      </c>
      <c r="L1960">
        <v>6</v>
      </c>
      <c r="M1960" t="s">
        <v>33</v>
      </c>
      <c r="N1960">
        <v>60000015461254</v>
      </c>
      <c r="O1960">
        <v>60000016462737</v>
      </c>
      <c r="P1960">
        <v>140208000000795</v>
      </c>
      <c r="R1960" t="s">
        <v>34</v>
      </c>
      <c r="S1960" t="s">
        <v>35</v>
      </c>
      <c r="T1960" t="s">
        <v>36</v>
      </c>
      <c r="W1960" t="s">
        <v>37</v>
      </c>
      <c r="AC1960" t="s">
        <v>3781</v>
      </c>
      <c r="AD1960" t="s">
        <v>1437</v>
      </c>
      <c r="AE1960" s="14" t="str">
        <f t="shared" si="1972"/>
        <v>#OPV  a medica  comentou que tem uma grande preferencia por Kaletra e no centro de saúde verifica- se este resultado</v>
      </c>
      <c r="AF1960" s="14" t="str">
        <f t="shared" si="1973"/>
        <v>#OPV  a medica  comentou que tem uma grande preferencia por Kaletra e no centro de saúde verifica- se este resultado</v>
      </c>
      <c r="AG1960" s="14">
        <f t="shared" si="1974"/>
        <v>1</v>
      </c>
      <c r="AH1960" s="14">
        <f t="shared" si="1975"/>
        <v>117</v>
      </c>
      <c r="AI1960" s="14">
        <f t="shared" si="1976"/>
        <v>117</v>
      </c>
      <c r="AJ1960" s="14">
        <f t="shared" si="1977"/>
        <v>117</v>
      </c>
      <c r="AK1960" s="14">
        <f t="shared" si="1978"/>
        <v>117</v>
      </c>
      <c r="AL1960" s="14">
        <f t="shared" si="1979"/>
        <v>117</v>
      </c>
      <c r="AM1960" s="14" t="str">
        <f t="shared" si="1980"/>
        <v>#OPV  a medica  comentou que tem uma grande preferencia por Kaletra e no centro de saúde verifica- se este resultado</v>
      </c>
      <c r="AN1960" s="14" t="str">
        <f t="shared" si="1981"/>
        <v/>
      </c>
      <c r="AO1960" s="14" t="str">
        <f t="shared" si="1982"/>
        <v/>
      </c>
      <c r="AP1960" s="14" t="str">
        <f t="shared" si="1983"/>
        <v/>
      </c>
      <c r="AQ1960" s="14" t="str">
        <f t="shared" si="1984"/>
        <v/>
      </c>
      <c r="AR1960" s="14" t="str">
        <f t="shared" si="1985"/>
        <v/>
      </c>
    </row>
    <row r="1961" spans="1:44" x14ac:dyDescent="0.25">
      <c r="A1961">
        <v>1</v>
      </c>
      <c r="B1961" t="s">
        <v>28</v>
      </c>
      <c r="C1961">
        <v>393105</v>
      </c>
      <c r="D1961" s="40">
        <v>41389.458333333299</v>
      </c>
      <c r="E1961" s="40">
        <v>41389.838888888902</v>
      </c>
      <c r="F1961" s="40">
        <v>41389.804166666698</v>
      </c>
      <c r="G1961" t="s">
        <v>29</v>
      </c>
      <c r="H1961">
        <v>60000012325543</v>
      </c>
      <c r="I1961" t="s">
        <v>3779</v>
      </c>
      <c r="J1961" t="s">
        <v>3780</v>
      </c>
      <c r="K1961" t="s">
        <v>32</v>
      </c>
      <c r="L1961">
        <v>6</v>
      </c>
      <c r="M1961" t="s">
        <v>33</v>
      </c>
      <c r="N1961">
        <v>60000015461254</v>
      </c>
      <c r="O1961">
        <v>60000016462737</v>
      </c>
      <c r="P1961">
        <v>140208000000795</v>
      </c>
      <c r="R1961" t="s">
        <v>34</v>
      </c>
      <c r="S1961" t="s">
        <v>35</v>
      </c>
      <c r="T1961" t="s">
        <v>36</v>
      </c>
      <c r="W1961" t="s">
        <v>37</v>
      </c>
      <c r="AC1961" t="s">
        <v>3781</v>
      </c>
      <c r="AD1961" t="s">
        <v>1437</v>
      </c>
      <c r="AE1961" s="14" t="str">
        <f t="shared" si="1972"/>
        <v>#OPV  a medica  comentou que tem uma grande preferencia por Kaletra e no centro de saúde verifica- se este resultado</v>
      </c>
      <c r="AF1961" s="14" t="str">
        <f t="shared" si="1973"/>
        <v>#OPV  a medica  comentou que tem uma grande preferencia por Kaletra e no centro de saúde verifica- se este resultado</v>
      </c>
      <c r="AG1961" s="14">
        <f t="shared" si="1974"/>
        <v>1</v>
      </c>
      <c r="AH1961" s="14">
        <f t="shared" si="1975"/>
        <v>117</v>
      </c>
      <c r="AI1961" s="14">
        <f t="shared" si="1976"/>
        <v>117</v>
      </c>
      <c r="AJ1961" s="14">
        <f t="shared" si="1977"/>
        <v>117</v>
      </c>
      <c r="AK1961" s="14">
        <f t="shared" si="1978"/>
        <v>117</v>
      </c>
      <c r="AL1961" s="14">
        <f t="shared" si="1979"/>
        <v>117</v>
      </c>
      <c r="AM1961" s="14" t="str">
        <f t="shared" si="1980"/>
        <v>#OPV  a medica  comentou que tem uma grande preferencia por Kaletra e no centro de saúde verifica- se este resultado</v>
      </c>
      <c r="AN1961" s="14" t="str">
        <f t="shared" si="1981"/>
        <v/>
      </c>
      <c r="AO1961" s="14" t="str">
        <f t="shared" si="1982"/>
        <v/>
      </c>
      <c r="AP1961" s="14" t="str">
        <f t="shared" si="1983"/>
        <v/>
      </c>
      <c r="AQ1961" s="14" t="str">
        <f t="shared" si="1984"/>
        <v/>
      </c>
      <c r="AR1961" s="14" t="str">
        <f t="shared" si="1985"/>
        <v/>
      </c>
    </row>
    <row r="1962" spans="1:44" x14ac:dyDescent="0.25">
      <c r="A1962">
        <v>1</v>
      </c>
      <c r="B1962" t="s">
        <v>28</v>
      </c>
      <c r="C1962">
        <v>393105</v>
      </c>
      <c r="D1962" s="40">
        <v>41389.447916666701</v>
      </c>
      <c r="E1962" s="40">
        <v>41389.828472222202</v>
      </c>
      <c r="F1962" s="40">
        <v>41399.193055555603</v>
      </c>
      <c r="G1962" t="s">
        <v>29</v>
      </c>
      <c r="H1962">
        <v>60000012454131</v>
      </c>
      <c r="I1962" t="s">
        <v>5275</v>
      </c>
      <c r="J1962" t="s">
        <v>5276</v>
      </c>
      <c r="M1962" t="s">
        <v>33</v>
      </c>
      <c r="N1962">
        <v>60000015461254</v>
      </c>
      <c r="O1962">
        <v>60000016462737</v>
      </c>
      <c r="P1962">
        <v>140208000000783</v>
      </c>
      <c r="R1962" t="s">
        <v>34</v>
      </c>
      <c r="S1962" t="s">
        <v>35</v>
      </c>
      <c r="T1962" t="s">
        <v>36</v>
      </c>
      <c r="W1962" t="s">
        <v>37</v>
      </c>
      <c r="AC1962" t="s">
        <v>3782</v>
      </c>
      <c r="AD1962" t="s">
        <v>1437</v>
      </c>
      <c r="AE1962" s="14" t="str">
        <f t="shared" si="1972"/>
        <v>cadastro novo</v>
      </c>
      <c r="AF1962" s="14" t="str">
        <f t="shared" si="1973"/>
        <v>cadastro novo</v>
      </c>
      <c r="AG1962" s="14">
        <f t="shared" si="1974"/>
        <v>1</v>
      </c>
      <c r="AH1962" s="14">
        <f t="shared" si="1975"/>
        <v>14</v>
      </c>
      <c r="AI1962" s="14">
        <f t="shared" si="1976"/>
        <v>14</v>
      </c>
      <c r="AJ1962" s="14">
        <f t="shared" si="1977"/>
        <v>14</v>
      </c>
      <c r="AK1962" s="14">
        <f t="shared" si="1978"/>
        <v>14</v>
      </c>
      <c r="AL1962" s="14">
        <f t="shared" si="1979"/>
        <v>14</v>
      </c>
      <c r="AM1962" s="14" t="str">
        <f t="shared" si="1980"/>
        <v>cadastro novo</v>
      </c>
      <c r="AN1962" s="14" t="str">
        <f t="shared" si="1981"/>
        <v/>
      </c>
      <c r="AO1962" s="14" t="str">
        <f t="shared" si="1982"/>
        <v/>
      </c>
      <c r="AP1962" s="14" t="str">
        <f t="shared" si="1983"/>
        <v/>
      </c>
      <c r="AQ1962" s="14" t="str">
        <f t="shared" si="1984"/>
        <v/>
      </c>
      <c r="AR1962" s="14" t="str">
        <f t="shared" si="1985"/>
        <v/>
      </c>
    </row>
    <row r="1963" spans="1:44" x14ac:dyDescent="0.25">
      <c r="A1963">
        <v>1</v>
      </c>
      <c r="B1963" t="s">
        <v>28</v>
      </c>
      <c r="C1963">
        <v>393105</v>
      </c>
      <c r="D1963" s="40">
        <v>41389.447916666701</v>
      </c>
      <c r="E1963" s="40">
        <v>41389.828472222202</v>
      </c>
      <c r="F1963" s="40">
        <v>41399.193055555603</v>
      </c>
      <c r="G1963" t="s">
        <v>29</v>
      </c>
      <c r="H1963">
        <v>60000012454131</v>
      </c>
      <c r="I1963" t="s">
        <v>5275</v>
      </c>
      <c r="J1963" t="s">
        <v>5276</v>
      </c>
      <c r="M1963" t="s">
        <v>33</v>
      </c>
      <c r="N1963">
        <v>60000015461254</v>
      </c>
      <c r="O1963">
        <v>60000016462737</v>
      </c>
      <c r="P1963">
        <v>140208000000783</v>
      </c>
      <c r="R1963" t="s">
        <v>34</v>
      </c>
      <c r="S1963" t="s">
        <v>35</v>
      </c>
      <c r="T1963" t="s">
        <v>36</v>
      </c>
      <c r="W1963" t="s">
        <v>37</v>
      </c>
      <c r="AC1963" t="s">
        <v>3782</v>
      </c>
      <c r="AD1963" t="s">
        <v>1437</v>
      </c>
      <c r="AE1963" s="14" t="str">
        <f t="shared" si="1972"/>
        <v>cadastro novo</v>
      </c>
      <c r="AF1963" s="14" t="str">
        <f t="shared" si="1973"/>
        <v>cadastro novo</v>
      </c>
      <c r="AG1963" s="14">
        <f t="shared" si="1974"/>
        <v>1</v>
      </c>
      <c r="AH1963" s="14">
        <f t="shared" si="1975"/>
        <v>14</v>
      </c>
      <c r="AI1963" s="14">
        <f t="shared" si="1976"/>
        <v>14</v>
      </c>
      <c r="AJ1963" s="14">
        <f t="shared" si="1977"/>
        <v>14</v>
      </c>
      <c r="AK1963" s="14">
        <f t="shared" si="1978"/>
        <v>14</v>
      </c>
      <c r="AL1963" s="14">
        <f t="shared" si="1979"/>
        <v>14</v>
      </c>
      <c r="AM1963" s="14" t="str">
        <f t="shared" si="1980"/>
        <v>cadastro novo</v>
      </c>
      <c r="AN1963" s="14" t="str">
        <f t="shared" si="1981"/>
        <v/>
      </c>
      <c r="AO1963" s="14" t="str">
        <f t="shared" si="1982"/>
        <v/>
      </c>
      <c r="AP1963" s="14" t="str">
        <f t="shared" si="1983"/>
        <v/>
      </c>
      <c r="AQ1963" s="14" t="str">
        <f t="shared" si="1984"/>
        <v/>
      </c>
      <c r="AR1963" s="14" t="str">
        <f t="shared" si="1985"/>
        <v/>
      </c>
    </row>
    <row r="1964" spans="1:44" x14ac:dyDescent="0.25">
      <c r="A1964">
        <v>1</v>
      </c>
      <c r="B1964" t="s">
        <v>28</v>
      </c>
      <c r="C1964">
        <v>393105</v>
      </c>
      <c r="D1964" s="40">
        <v>41389.416666666701</v>
      </c>
      <c r="E1964" s="40">
        <v>41389.826388888898</v>
      </c>
      <c r="F1964" s="40">
        <v>41399.192361111098</v>
      </c>
      <c r="G1964" t="s">
        <v>29</v>
      </c>
      <c r="H1964">
        <v>60000012333795</v>
      </c>
      <c r="I1964" t="s">
        <v>5277</v>
      </c>
      <c r="J1964" t="s">
        <v>5278</v>
      </c>
      <c r="M1964" t="s">
        <v>33</v>
      </c>
      <c r="N1964">
        <v>60000015461254</v>
      </c>
      <c r="O1964">
        <v>60000016462737</v>
      </c>
      <c r="P1964">
        <v>140208000000777</v>
      </c>
      <c r="R1964" t="s">
        <v>34</v>
      </c>
      <c r="S1964" t="s">
        <v>35</v>
      </c>
      <c r="W1964" t="s">
        <v>37</v>
      </c>
      <c r="AC1964" t="s">
        <v>3783</v>
      </c>
      <c r="AD1964" t="s">
        <v>1437</v>
      </c>
      <c r="AE1964" s="14" t="str">
        <f t="shared" si="1972"/>
        <v>novo Cadastro</v>
      </c>
      <c r="AF1964" s="14" t="str">
        <f t="shared" si="1973"/>
        <v>novo Cadastro</v>
      </c>
      <c r="AG1964" s="14">
        <f t="shared" si="1974"/>
        <v>1</v>
      </c>
      <c r="AH1964" s="14">
        <f t="shared" si="1975"/>
        <v>14</v>
      </c>
      <c r="AI1964" s="14">
        <f t="shared" si="1976"/>
        <v>14</v>
      </c>
      <c r="AJ1964" s="14">
        <f t="shared" si="1977"/>
        <v>14</v>
      </c>
      <c r="AK1964" s="14">
        <f t="shared" si="1978"/>
        <v>14</v>
      </c>
      <c r="AL1964" s="14">
        <f t="shared" si="1979"/>
        <v>14</v>
      </c>
      <c r="AM1964" s="14" t="str">
        <f t="shared" si="1980"/>
        <v>novo Cadastro</v>
      </c>
      <c r="AN1964" s="14" t="str">
        <f t="shared" si="1981"/>
        <v/>
      </c>
      <c r="AO1964" s="14" t="str">
        <f t="shared" si="1982"/>
        <v/>
      </c>
      <c r="AP1964" s="14" t="str">
        <f t="shared" si="1983"/>
        <v/>
      </c>
      <c r="AQ1964" s="14" t="str">
        <f t="shared" si="1984"/>
        <v/>
      </c>
      <c r="AR1964" s="14" t="str">
        <f t="shared" si="1985"/>
        <v/>
      </c>
    </row>
    <row r="1965" spans="1:44" x14ac:dyDescent="0.25">
      <c r="A1965">
        <v>1</v>
      </c>
      <c r="B1965" t="s">
        <v>28</v>
      </c>
      <c r="C1965">
        <v>393105</v>
      </c>
      <c r="D1965" s="40">
        <v>41389.399305555598</v>
      </c>
      <c r="E1965" s="40">
        <v>41389.589583333298</v>
      </c>
      <c r="F1965" s="40">
        <v>41389.783333333296</v>
      </c>
      <c r="G1965" t="s">
        <v>29</v>
      </c>
      <c r="H1965">
        <v>60000017963832</v>
      </c>
      <c r="I1965" t="s">
        <v>3784</v>
      </c>
      <c r="J1965" t="s">
        <v>3785</v>
      </c>
      <c r="K1965" t="s">
        <v>32</v>
      </c>
      <c r="L1965">
        <v>3</v>
      </c>
      <c r="M1965" t="s">
        <v>33</v>
      </c>
      <c r="N1965">
        <v>60000015461254</v>
      </c>
      <c r="O1965">
        <v>60000016462737</v>
      </c>
      <c r="P1965">
        <v>140208000000770</v>
      </c>
      <c r="R1965" t="s">
        <v>34</v>
      </c>
      <c r="S1965" t="s">
        <v>35</v>
      </c>
      <c r="T1965" t="s">
        <v>36</v>
      </c>
      <c r="W1965" t="s">
        <v>37</v>
      </c>
      <c r="AC1965" t="s">
        <v>3786</v>
      </c>
      <c r="AD1965" t="s">
        <v>1437</v>
      </c>
      <c r="AE1965" s="14" t="str">
        <f t="shared" si="1972"/>
        <v>Medica atende em jundiai</v>
      </c>
      <c r="AF1965" s="14" t="str">
        <f t="shared" si="1973"/>
        <v>Medica atende em jundiai</v>
      </c>
      <c r="AG1965" s="14">
        <f t="shared" si="1974"/>
        <v>1</v>
      </c>
      <c r="AH1965" s="14">
        <f t="shared" si="1975"/>
        <v>25</v>
      </c>
      <c r="AI1965" s="14">
        <f t="shared" si="1976"/>
        <v>25</v>
      </c>
      <c r="AJ1965" s="14">
        <f t="shared" si="1977"/>
        <v>25</v>
      </c>
      <c r="AK1965" s="14">
        <f t="shared" si="1978"/>
        <v>25</v>
      </c>
      <c r="AL1965" s="14">
        <f t="shared" si="1979"/>
        <v>25</v>
      </c>
      <c r="AM1965" s="14" t="str">
        <f t="shared" si="1980"/>
        <v>Medica atende em jundiai</v>
      </c>
      <c r="AN1965" s="14" t="str">
        <f t="shared" si="1981"/>
        <v/>
      </c>
      <c r="AO1965" s="14" t="str">
        <f t="shared" si="1982"/>
        <v/>
      </c>
      <c r="AP1965" s="14" t="str">
        <f t="shared" si="1983"/>
        <v/>
      </c>
      <c r="AQ1965" s="14" t="str">
        <f t="shared" si="1984"/>
        <v/>
      </c>
      <c r="AR1965" s="14" t="str">
        <f t="shared" si="1985"/>
        <v/>
      </c>
    </row>
    <row r="1966" spans="1:44" x14ac:dyDescent="0.25">
      <c r="A1966">
        <v>1</v>
      </c>
      <c r="B1966" t="s">
        <v>28</v>
      </c>
      <c r="C1966">
        <v>393105</v>
      </c>
      <c r="D1966" s="40">
        <v>41389.375</v>
      </c>
      <c r="E1966" s="40">
        <v>41389.587500000001</v>
      </c>
      <c r="F1966" s="40">
        <v>41389.783333333296</v>
      </c>
      <c r="G1966" t="s">
        <v>29</v>
      </c>
      <c r="H1966">
        <v>60000012478219</v>
      </c>
      <c r="I1966" t="s">
        <v>3787</v>
      </c>
      <c r="J1966" t="s">
        <v>3788</v>
      </c>
      <c r="M1966" t="s">
        <v>33</v>
      </c>
      <c r="N1966">
        <v>60000015461254</v>
      </c>
      <c r="O1966">
        <v>60000016462737</v>
      </c>
      <c r="P1966">
        <v>140208000000764</v>
      </c>
      <c r="R1966" t="s">
        <v>34</v>
      </c>
      <c r="S1966" t="s">
        <v>35</v>
      </c>
      <c r="T1966" t="s">
        <v>36</v>
      </c>
      <c r="W1966" t="s">
        <v>37</v>
      </c>
      <c r="AC1966" t="s">
        <v>3789</v>
      </c>
      <c r="AD1966" t="s">
        <v>1437</v>
      </c>
      <c r="AE1966" s="14" t="str">
        <f t="shared" si="1972"/>
        <v>mEdico atende nos primeiros horários</v>
      </c>
      <c r="AF1966" s="14" t="str">
        <f t="shared" si="1973"/>
        <v>mEdico atende nos primeiros horários</v>
      </c>
      <c r="AG1966" s="14">
        <f t="shared" si="1974"/>
        <v>1</v>
      </c>
      <c r="AH1966" s="14">
        <f t="shared" si="1975"/>
        <v>37</v>
      </c>
      <c r="AI1966" s="14">
        <f t="shared" si="1976"/>
        <v>37</v>
      </c>
      <c r="AJ1966" s="14">
        <f t="shared" si="1977"/>
        <v>37</v>
      </c>
      <c r="AK1966" s="14">
        <f t="shared" si="1978"/>
        <v>37</v>
      </c>
      <c r="AL1966" s="14">
        <f t="shared" si="1979"/>
        <v>37</v>
      </c>
      <c r="AM1966" s="14" t="str">
        <f t="shared" si="1980"/>
        <v>mEdico atende nos primeiros horários</v>
      </c>
      <c r="AN1966" s="14" t="str">
        <f t="shared" si="1981"/>
        <v/>
      </c>
      <c r="AO1966" s="14" t="str">
        <f t="shared" si="1982"/>
        <v/>
      </c>
      <c r="AP1966" s="14" t="str">
        <f t="shared" si="1983"/>
        <v/>
      </c>
      <c r="AQ1966" s="14" t="str">
        <f t="shared" si="1984"/>
        <v/>
      </c>
      <c r="AR1966" s="14" t="str">
        <f t="shared" si="1985"/>
        <v/>
      </c>
    </row>
    <row r="1967" spans="1:44" x14ac:dyDescent="0.25">
      <c r="A1967">
        <v>1</v>
      </c>
      <c r="B1967" t="s">
        <v>28</v>
      </c>
      <c r="C1967">
        <v>393105</v>
      </c>
      <c r="D1967" s="40">
        <v>41388.684027777803</v>
      </c>
      <c r="E1967" s="40">
        <v>41389.529166666704</v>
      </c>
      <c r="F1967" s="40">
        <v>41389.495833333298</v>
      </c>
      <c r="G1967" t="s">
        <v>29</v>
      </c>
      <c r="H1967">
        <v>60000012278443</v>
      </c>
      <c r="I1967" t="s">
        <v>3790</v>
      </c>
      <c r="J1967" t="s">
        <v>3791</v>
      </c>
      <c r="K1967" t="s">
        <v>41</v>
      </c>
      <c r="L1967">
        <v>4</v>
      </c>
      <c r="M1967" t="s">
        <v>33</v>
      </c>
      <c r="N1967">
        <v>60000015461254</v>
      </c>
      <c r="O1967">
        <v>60000016462737</v>
      </c>
      <c r="P1967">
        <v>140208000000717</v>
      </c>
      <c r="R1967" t="s">
        <v>34</v>
      </c>
      <c r="S1967" t="s">
        <v>35</v>
      </c>
      <c r="T1967" t="s">
        <v>36</v>
      </c>
      <c r="W1967" t="s">
        <v>37</v>
      </c>
      <c r="AC1967" t="s">
        <v>3792</v>
      </c>
      <c r="AD1967" t="s">
        <v>1437</v>
      </c>
      <c r="AE1967" s="14" t="str">
        <f t="shared" si="1972"/>
        <v>#OPV rever interesse da medica em participar do Athus de SP. trabalhar SNC.</v>
      </c>
      <c r="AF1967" s="14" t="str">
        <f t="shared" si="1973"/>
        <v>#OPV rever interesse da medica em participar do Athus de SP. trabalhar SNC.</v>
      </c>
      <c r="AG1967" s="14">
        <f t="shared" si="1974"/>
        <v>1</v>
      </c>
      <c r="AH1967" s="14">
        <f t="shared" si="1975"/>
        <v>76</v>
      </c>
      <c r="AI1967" s="14">
        <f t="shared" si="1976"/>
        <v>76</v>
      </c>
      <c r="AJ1967" s="14">
        <f t="shared" si="1977"/>
        <v>76</v>
      </c>
      <c r="AK1967" s="14">
        <f t="shared" si="1978"/>
        <v>76</v>
      </c>
      <c r="AL1967" s="14">
        <f t="shared" si="1979"/>
        <v>76</v>
      </c>
      <c r="AM1967" s="14" t="str">
        <f t="shared" si="1980"/>
        <v>#OPV rever interesse da medica em participar do Athus de SP. trabalhar SNC.</v>
      </c>
      <c r="AN1967" s="14" t="str">
        <f t="shared" si="1981"/>
        <v/>
      </c>
      <c r="AO1967" s="14" t="str">
        <f t="shared" si="1982"/>
        <v/>
      </c>
      <c r="AP1967" s="14" t="str">
        <f t="shared" si="1983"/>
        <v/>
      </c>
      <c r="AQ1967" s="14" t="str">
        <f t="shared" si="1984"/>
        <v/>
      </c>
      <c r="AR1967" s="14" t="str">
        <f t="shared" si="1985"/>
        <v/>
      </c>
    </row>
    <row r="1968" spans="1:44" x14ac:dyDescent="0.25">
      <c r="A1968">
        <v>1</v>
      </c>
      <c r="B1968" t="s">
        <v>28</v>
      </c>
      <c r="C1968">
        <v>393105</v>
      </c>
      <c r="D1968" s="40">
        <v>41388.625</v>
      </c>
      <c r="E1968" s="40">
        <v>41389.527777777803</v>
      </c>
      <c r="F1968" s="40">
        <v>41389.495833333298</v>
      </c>
      <c r="G1968" t="s">
        <v>29</v>
      </c>
      <c r="H1968">
        <v>60000012341135</v>
      </c>
      <c r="I1968" t="s">
        <v>1138</v>
      </c>
      <c r="J1968" t="s">
        <v>1139</v>
      </c>
      <c r="K1968" t="s">
        <v>32</v>
      </c>
      <c r="L1968">
        <v>4</v>
      </c>
      <c r="M1968" t="s">
        <v>33</v>
      </c>
      <c r="N1968">
        <v>60000015461254</v>
      </c>
      <c r="O1968">
        <v>60000016462737</v>
      </c>
      <c r="P1968">
        <v>140208000000710</v>
      </c>
      <c r="R1968" t="s">
        <v>34</v>
      </c>
      <c r="S1968" t="s">
        <v>35</v>
      </c>
      <c r="T1968" t="s">
        <v>36</v>
      </c>
      <c r="W1968" t="s">
        <v>37</v>
      </c>
      <c r="AC1968" t="s">
        <v>3793</v>
      </c>
      <c r="AD1968" t="s">
        <v>1437</v>
      </c>
      <c r="AE1968" s="14" t="str">
        <f t="shared" si="1972"/>
        <v>#OPV trabalhar as mudanças do consenso e vantagens de Kaletra frente a concorrência.</v>
      </c>
      <c r="AF1968" s="14" t="str">
        <f t="shared" si="1973"/>
        <v>#OPV trabalhar as mudanças do consenso e vantagens de Kaletra frente a concorrência.</v>
      </c>
      <c r="AG1968" s="14">
        <f t="shared" si="1974"/>
        <v>1</v>
      </c>
      <c r="AH1968" s="14">
        <f t="shared" si="1975"/>
        <v>85</v>
      </c>
      <c r="AI1968" s="14">
        <f t="shared" si="1976"/>
        <v>85</v>
      </c>
      <c r="AJ1968" s="14">
        <f t="shared" si="1977"/>
        <v>85</v>
      </c>
      <c r="AK1968" s="14">
        <f t="shared" si="1978"/>
        <v>85</v>
      </c>
      <c r="AL1968" s="14">
        <f t="shared" si="1979"/>
        <v>85</v>
      </c>
      <c r="AM1968" s="14" t="str">
        <f t="shared" si="1980"/>
        <v>#OPV trabalhar as mudanças do consenso e vantagens de Kaletra frente a concorrência.</v>
      </c>
      <c r="AN1968" s="14" t="str">
        <f t="shared" si="1981"/>
        <v/>
      </c>
      <c r="AO1968" s="14" t="str">
        <f t="shared" si="1982"/>
        <v/>
      </c>
      <c r="AP1968" s="14" t="str">
        <f t="shared" si="1983"/>
        <v/>
      </c>
      <c r="AQ1968" s="14" t="str">
        <f t="shared" si="1984"/>
        <v/>
      </c>
      <c r="AR1968" s="14" t="str">
        <f t="shared" si="1985"/>
        <v/>
      </c>
    </row>
    <row r="1969" spans="1:44" x14ac:dyDescent="0.25">
      <c r="A1969">
        <v>1</v>
      </c>
      <c r="B1969" t="s">
        <v>28</v>
      </c>
      <c r="C1969">
        <v>393105</v>
      </c>
      <c r="D1969" s="40">
        <v>41388.586805555598</v>
      </c>
      <c r="E1969" s="40">
        <v>41389.522916666698</v>
      </c>
      <c r="F1969" s="40">
        <v>41389.485416666699</v>
      </c>
      <c r="G1969" t="s">
        <v>29</v>
      </c>
      <c r="H1969">
        <v>60000012264671</v>
      </c>
      <c r="I1969" t="s">
        <v>1132</v>
      </c>
      <c r="J1969" t="s">
        <v>1133</v>
      </c>
      <c r="K1969" t="s">
        <v>32</v>
      </c>
      <c r="L1969">
        <v>4</v>
      </c>
      <c r="M1969" t="s">
        <v>33</v>
      </c>
      <c r="N1969">
        <v>60000015461254</v>
      </c>
      <c r="O1969">
        <v>60000016462737</v>
      </c>
      <c r="P1969">
        <v>140208000000703</v>
      </c>
      <c r="R1969" t="s">
        <v>34</v>
      </c>
      <c r="S1969" t="s">
        <v>35</v>
      </c>
      <c r="T1969" t="s">
        <v>36</v>
      </c>
      <c r="W1969" t="s">
        <v>37</v>
      </c>
      <c r="AC1969" t="s">
        <v>5279</v>
      </c>
      <c r="AD1969" t="s">
        <v>1437</v>
      </c>
      <c r="AE1969" s="14" t="str">
        <f t="shared" si="1972"/>
        <v>#OPV  Reforçar alteração de função renal causada por ATv quando associado a tenofovir.</v>
      </c>
      <c r="AF1969" s="14" t="str">
        <f t="shared" si="1973"/>
        <v>#OPV  Reforçar alteração de função renal causada por ATv quando associado a tenofovir.</v>
      </c>
      <c r="AG1969" s="14">
        <f t="shared" si="1974"/>
        <v>1</v>
      </c>
      <c r="AH1969" s="14">
        <f t="shared" si="1975"/>
        <v>87</v>
      </c>
      <c r="AI1969" s="14">
        <f t="shared" si="1976"/>
        <v>87</v>
      </c>
      <c r="AJ1969" s="14">
        <f t="shared" si="1977"/>
        <v>87</v>
      </c>
      <c r="AK1969" s="14">
        <f t="shared" si="1978"/>
        <v>87</v>
      </c>
      <c r="AL1969" s="14">
        <f t="shared" si="1979"/>
        <v>87</v>
      </c>
      <c r="AM1969" s="14" t="str">
        <f t="shared" si="1980"/>
        <v>#OPV  Reforçar alteração de função renal causada por ATv quando associado a tenofovir.</v>
      </c>
      <c r="AN1969" s="14" t="str">
        <f t="shared" si="1981"/>
        <v/>
      </c>
      <c r="AO1969" s="14" t="str">
        <f t="shared" si="1982"/>
        <v/>
      </c>
      <c r="AP1969" s="14" t="str">
        <f t="shared" si="1983"/>
        <v/>
      </c>
      <c r="AQ1969" s="14" t="str">
        <f t="shared" si="1984"/>
        <v/>
      </c>
      <c r="AR1969" s="14" t="str">
        <f t="shared" si="1985"/>
        <v/>
      </c>
    </row>
    <row r="1970" spans="1:44" x14ac:dyDescent="0.25">
      <c r="A1970">
        <v>1</v>
      </c>
      <c r="B1970" t="s">
        <v>28</v>
      </c>
      <c r="C1970">
        <v>393105</v>
      </c>
      <c r="D1970" s="40">
        <v>41388.46875</v>
      </c>
      <c r="E1970" s="40">
        <v>41389.530555555597</v>
      </c>
      <c r="F1970" s="40">
        <v>41389.495833333298</v>
      </c>
      <c r="G1970" t="s">
        <v>29</v>
      </c>
      <c r="H1970">
        <v>60000012428939</v>
      </c>
      <c r="I1970" t="s">
        <v>1123</v>
      </c>
      <c r="J1970" t="s">
        <v>1124</v>
      </c>
      <c r="K1970" t="s">
        <v>32</v>
      </c>
      <c r="L1970">
        <v>4</v>
      </c>
      <c r="M1970" t="s">
        <v>33</v>
      </c>
      <c r="N1970">
        <v>60000015461254</v>
      </c>
      <c r="O1970">
        <v>60000016462737</v>
      </c>
      <c r="P1970">
        <v>140208000000724</v>
      </c>
      <c r="R1970" t="s">
        <v>34</v>
      </c>
      <c r="S1970" t="s">
        <v>35</v>
      </c>
      <c r="T1970" t="s">
        <v>36</v>
      </c>
      <c r="W1970" t="s">
        <v>37</v>
      </c>
      <c r="AC1970" t="s">
        <v>5280</v>
      </c>
      <c r="AD1970" t="s">
        <v>1437</v>
      </c>
      <c r="AE1970" s="14" t="str">
        <f t="shared" si="1972"/>
        <v>#OPV  Fazer novo Targeting com sondagem em esquema terapêutico</v>
      </c>
      <c r="AF1970" s="14" t="str">
        <f t="shared" si="1973"/>
        <v>#OPV  Fazer novo Targeting com sondagem em esquema terapêutico</v>
      </c>
      <c r="AG1970" s="14">
        <f t="shared" si="1974"/>
        <v>1</v>
      </c>
      <c r="AH1970" s="14">
        <f t="shared" si="1975"/>
        <v>63</v>
      </c>
      <c r="AI1970" s="14">
        <f t="shared" si="1976"/>
        <v>63</v>
      </c>
      <c r="AJ1970" s="14">
        <f t="shared" si="1977"/>
        <v>63</v>
      </c>
      <c r="AK1970" s="14">
        <f t="shared" si="1978"/>
        <v>63</v>
      </c>
      <c r="AL1970" s="14">
        <f t="shared" si="1979"/>
        <v>63</v>
      </c>
      <c r="AM1970" s="14" t="str">
        <f t="shared" si="1980"/>
        <v>#OPV  Fazer novo Targeting com sondagem em esquema terapêutico</v>
      </c>
      <c r="AN1970" s="14" t="str">
        <f t="shared" si="1981"/>
        <v/>
      </c>
      <c r="AO1970" s="14" t="str">
        <f t="shared" si="1982"/>
        <v/>
      </c>
      <c r="AP1970" s="14" t="str">
        <f t="shared" si="1983"/>
        <v/>
      </c>
      <c r="AQ1970" s="14" t="str">
        <f t="shared" si="1984"/>
        <v/>
      </c>
      <c r="AR1970" s="14" t="str">
        <f t="shared" si="1985"/>
        <v/>
      </c>
    </row>
    <row r="1971" spans="1:44" x14ac:dyDescent="0.25">
      <c r="A1971">
        <v>1</v>
      </c>
      <c r="B1971" t="s">
        <v>28</v>
      </c>
      <c r="C1971">
        <v>393105</v>
      </c>
      <c r="D1971" s="40">
        <v>41388.392361111102</v>
      </c>
      <c r="E1971" s="40">
        <v>41389.520833333299</v>
      </c>
      <c r="F1971" s="40">
        <v>41389.485416666699</v>
      </c>
      <c r="G1971" t="s">
        <v>29</v>
      </c>
      <c r="H1971">
        <v>60000012446803</v>
      </c>
      <c r="I1971" t="s">
        <v>3794</v>
      </c>
      <c r="J1971" t="s">
        <v>3795</v>
      </c>
      <c r="K1971" t="s">
        <v>32</v>
      </c>
      <c r="L1971">
        <v>3</v>
      </c>
      <c r="M1971" t="s">
        <v>33</v>
      </c>
      <c r="N1971">
        <v>60000015461254</v>
      </c>
      <c r="O1971">
        <v>60000016462737</v>
      </c>
      <c r="P1971">
        <v>140208000000696</v>
      </c>
      <c r="R1971" t="s">
        <v>34</v>
      </c>
      <c r="S1971" t="s">
        <v>35</v>
      </c>
      <c r="T1971" t="s">
        <v>36</v>
      </c>
      <c r="W1971" t="s">
        <v>37</v>
      </c>
      <c r="AC1971" t="s">
        <v>3796</v>
      </c>
      <c r="AD1971" t="s">
        <v>1437</v>
      </c>
      <c r="AE1971" s="14" t="str">
        <f t="shared" si="1972"/>
        <v>A medica atende na reunião e consultório</v>
      </c>
      <c r="AF1971" s="14" t="str">
        <f t="shared" si="1973"/>
        <v>A medica atende na reunião e consultório</v>
      </c>
      <c r="AG1971" s="14">
        <f t="shared" si="1974"/>
        <v>1</v>
      </c>
      <c r="AH1971" s="14">
        <f t="shared" si="1975"/>
        <v>41</v>
      </c>
      <c r="AI1971" s="14">
        <f t="shared" si="1976"/>
        <v>41</v>
      </c>
      <c r="AJ1971" s="14">
        <f t="shared" si="1977"/>
        <v>41</v>
      </c>
      <c r="AK1971" s="14">
        <f t="shared" si="1978"/>
        <v>41</v>
      </c>
      <c r="AL1971" s="14">
        <f t="shared" si="1979"/>
        <v>41</v>
      </c>
      <c r="AM1971" s="14" t="str">
        <f t="shared" si="1980"/>
        <v>A medica atende na reunião e consultório</v>
      </c>
      <c r="AN1971" s="14" t="str">
        <f t="shared" si="1981"/>
        <v/>
      </c>
      <c r="AO1971" s="14" t="str">
        <f t="shared" si="1982"/>
        <v/>
      </c>
      <c r="AP1971" s="14" t="str">
        <f t="shared" si="1983"/>
        <v/>
      </c>
      <c r="AQ1971" s="14" t="str">
        <f t="shared" si="1984"/>
        <v/>
      </c>
      <c r="AR1971" s="14" t="str">
        <f t="shared" si="1985"/>
        <v/>
      </c>
    </row>
    <row r="1972" spans="1:44" x14ac:dyDescent="0.25">
      <c r="A1972">
        <v>1</v>
      </c>
      <c r="B1972" t="s">
        <v>28</v>
      </c>
      <c r="C1972">
        <v>393105</v>
      </c>
      <c r="D1972" s="40">
        <v>41388.354166666701</v>
      </c>
      <c r="E1972" s="40">
        <v>41389.518750000003</v>
      </c>
      <c r="F1972" s="40">
        <v>41389.485416666699</v>
      </c>
      <c r="G1972" t="s">
        <v>29</v>
      </c>
      <c r="H1972">
        <v>60000012396423</v>
      </c>
      <c r="I1972" t="s">
        <v>3797</v>
      </c>
      <c r="J1972" t="s">
        <v>3798</v>
      </c>
      <c r="K1972" t="s">
        <v>32</v>
      </c>
      <c r="L1972">
        <v>3</v>
      </c>
      <c r="M1972" t="s">
        <v>33</v>
      </c>
      <c r="N1972">
        <v>60000015461254</v>
      </c>
      <c r="O1972">
        <v>60000016462737</v>
      </c>
      <c r="P1972">
        <v>140208000000689</v>
      </c>
      <c r="R1972" t="s">
        <v>34</v>
      </c>
      <c r="S1972" t="s">
        <v>35</v>
      </c>
      <c r="T1972" t="s">
        <v>36</v>
      </c>
      <c r="W1972" t="s">
        <v>37</v>
      </c>
      <c r="AC1972" t="s">
        <v>3799</v>
      </c>
      <c r="AD1972" t="s">
        <v>1437</v>
      </c>
      <c r="AE1972" s="14" t="str">
        <f t="shared" si="1972"/>
        <v>Medica atende da reunião e consultório</v>
      </c>
      <c r="AF1972" s="14" t="str">
        <f t="shared" si="1973"/>
        <v>Medica atende da reunião e consultório</v>
      </c>
      <c r="AG1972" s="14">
        <f t="shared" si="1974"/>
        <v>1</v>
      </c>
      <c r="AH1972" s="14">
        <f t="shared" si="1975"/>
        <v>39</v>
      </c>
      <c r="AI1972" s="14">
        <f t="shared" si="1976"/>
        <v>39</v>
      </c>
      <c r="AJ1972" s="14">
        <f t="shared" si="1977"/>
        <v>39</v>
      </c>
      <c r="AK1972" s="14">
        <f t="shared" si="1978"/>
        <v>39</v>
      </c>
      <c r="AL1972" s="14">
        <f t="shared" si="1979"/>
        <v>39</v>
      </c>
      <c r="AM1972" s="14" t="str">
        <f t="shared" si="1980"/>
        <v>Medica atende da reunião e consultório</v>
      </c>
      <c r="AN1972" s="14" t="str">
        <f t="shared" si="1981"/>
        <v/>
      </c>
      <c r="AO1972" s="14" t="str">
        <f t="shared" si="1982"/>
        <v/>
      </c>
      <c r="AP1972" s="14" t="str">
        <f t="shared" si="1983"/>
        <v/>
      </c>
      <c r="AQ1972" s="14" t="str">
        <f t="shared" si="1984"/>
        <v/>
      </c>
      <c r="AR1972" s="14" t="str">
        <f t="shared" si="1985"/>
        <v/>
      </c>
    </row>
    <row r="1973" spans="1:44" x14ac:dyDescent="0.25">
      <c r="A1973">
        <v>1</v>
      </c>
      <c r="B1973" t="s">
        <v>28</v>
      </c>
      <c r="C1973">
        <v>393105</v>
      </c>
      <c r="D1973" s="40">
        <v>41387.583333333299</v>
      </c>
      <c r="E1973" s="40">
        <v>41387.823611111096</v>
      </c>
      <c r="F1973" s="40">
        <v>41388.389583333301</v>
      </c>
      <c r="G1973" t="s">
        <v>29</v>
      </c>
      <c r="H1973">
        <v>60000012422583</v>
      </c>
      <c r="I1973" t="s">
        <v>3800</v>
      </c>
      <c r="J1973" t="s">
        <v>3801</v>
      </c>
      <c r="K1973" t="s">
        <v>32</v>
      </c>
      <c r="L1973">
        <v>6</v>
      </c>
      <c r="M1973" t="s">
        <v>33</v>
      </c>
      <c r="N1973">
        <v>60000015461254</v>
      </c>
      <c r="O1973">
        <v>60000016462737</v>
      </c>
      <c r="P1973">
        <v>140208000000682</v>
      </c>
      <c r="R1973" t="s">
        <v>34</v>
      </c>
      <c r="S1973" t="s">
        <v>35</v>
      </c>
      <c r="T1973" t="s">
        <v>36</v>
      </c>
      <c r="W1973" t="s">
        <v>37</v>
      </c>
      <c r="AC1973" t="s">
        <v>3802</v>
      </c>
      <c r="AD1973" t="s">
        <v>1437</v>
      </c>
      <c r="AE1973" s="14" t="str">
        <f t="shared" si="1972"/>
        <v>Medica com interesse em eventos</v>
      </c>
      <c r="AF1973" s="14" t="str">
        <f t="shared" si="1973"/>
        <v>Medica com interesse em eventos</v>
      </c>
      <c r="AG1973" s="14">
        <f t="shared" si="1974"/>
        <v>1</v>
      </c>
      <c r="AH1973" s="14">
        <f t="shared" si="1975"/>
        <v>32</v>
      </c>
      <c r="AI1973" s="14">
        <f t="shared" si="1976"/>
        <v>32</v>
      </c>
      <c r="AJ1973" s="14">
        <f t="shared" si="1977"/>
        <v>32</v>
      </c>
      <c r="AK1973" s="14">
        <f t="shared" si="1978"/>
        <v>32</v>
      </c>
      <c r="AL1973" s="14">
        <f t="shared" si="1979"/>
        <v>32</v>
      </c>
      <c r="AM1973" s="14" t="str">
        <f t="shared" si="1980"/>
        <v>Medica com interesse em eventos</v>
      </c>
      <c r="AN1973" s="14" t="str">
        <f t="shared" si="1981"/>
        <v/>
      </c>
      <c r="AO1973" s="14" t="str">
        <f t="shared" si="1982"/>
        <v/>
      </c>
      <c r="AP1973" s="14" t="str">
        <f t="shared" si="1983"/>
        <v/>
      </c>
      <c r="AQ1973" s="14" t="str">
        <f t="shared" si="1984"/>
        <v/>
      </c>
      <c r="AR1973" s="14" t="str">
        <f t="shared" si="1985"/>
        <v/>
      </c>
    </row>
    <row r="1974" spans="1:44" x14ac:dyDescent="0.25">
      <c r="A1974">
        <v>1</v>
      </c>
      <c r="B1974" t="s">
        <v>28</v>
      </c>
      <c r="C1974">
        <v>393105</v>
      </c>
      <c r="D1974" s="40">
        <v>41387.444444444402</v>
      </c>
      <c r="E1974" s="40">
        <v>41387.8215277778</v>
      </c>
      <c r="F1974" s="40">
        <v>41387.781944444403</v>
      </c>
      <c r="G1974" t="s">
        <v>29</v>
      </c>
      <c r="H1974">
        <v>60000012469955</v>
      </c>
      <c r="I1974" t="s">
        <v>1126</v>
      </c>
      <c r="J1974" t="s">
        <v>1127</v>
      </c>
      <c r="K1974" t="s">
        <v>32</v>
      </c>
      <c r="L1974">
        <v>4</v>
      </c>
      <c r="M1974" t="s">
        <v>33</v>
      </c>
      <c r="N1974">
        <v>60000015461254</v>
      </c>
      <c r="O1974">
        <v>60000016462737</v>
      </c>
      <c r="P1974">
        <v>140208000000675</v>
      </c>
      <c r="R1974" t="s">
        <v>34</v>
      </c>
      <c r="S1974" t="s">
        <v>35</v>
      </c>
      <c r="T1974" t="s">
        <v>36</v>
      </c>
      <c r="W1974" t="s">
        <v>37</v>
      </c>
      <c r="AC1974" t="s">
        <v>3803</v>
      </c>
      <c r="AD1974" t="s">
        <v>1437</v>
      </c>
      <c r="AE1974" s="14" t="str">
        <f t="shared" si="1972"/>
        <v>#OPV Trabalhar comorbidades e vantagens de Kaletra frente a concorrencia</v>
      </c>
      <c r="AF1974" s="14" t="str">
        <f t="shared" si="1973"/>
        <v>#OPV Trabalhar comorbidades e vantagens de Kaletra frente a concorrencia</v>
      </c>
      <c r="AG1974" s="14">
        <f t="shared" si="1974"/>
        <v>1</v>
      </c>
      <c r="AH1974" s="14">
        <f t="shared" si="1975"/>
        <v>73</v>
      </c>
      <c r="AI1974" s="14">
        <f t="shared" si="1976"/>
        <v>73</v>
      </c>
      <c r="AJ1974" s="14">
        <f t="shared" si="1977"/>
        <v>73</v>
      </c>
      <c r="AK1974" s="14">
        <f t="shared" si="1978"/>
        <v>73</v>
      </c>
      <c r="AL1974" s="14">
        <f t="shared" si="1979"/>
        <v>73</v>
      </c>
      <c r="AM1974" s="14" t="str">
        <f t="shared" si="1980"/>
        <v>#OPV Trabalhar comorbidades e vantagens de Kaletra frente a concorrencia</v>
      </c>
      <c r="AN1974" s="14" t="str">
        <f t="shared" si="1981"/>
        <v/>
      </c>
      <c r="AO1974" s="14" t="str">
        <f t="shared" si="1982"/>
        <v/>
      </c>
      <c r="AP1974" s="14" t="str">
        <f t="shared" si="1983"/>
        <v/>
      </c>
      <c r="AQ1974" s="14" t="str">
        <f t="shared" si="1984"/>
        <v/>
      </c>
      <c r="AR1974" s="14" t="str">
        <f t="shared" si="1985"/>
        <v/>
      </c>
    </row>
    <row r="1975" spans="1:44" x14ac:dyDescent="0.25">
      <c r="A1975">
        <v>1</v>
      </c>
      <c r="B1975" t="s">
        <v>28</v>
      </c>
      <c r="C1975">
        <v>393105</v>
      </c>
      <c r="D1975" s="40">
        <v>41387.381944444402</v>
      </c>
      <c r="E1975" s="40">
        <v>41387.820138888899</v>
      </c>
      <c r="F1975" s="40">
        <v>41387.781944444403</v>
      </c>
      <c r="G1975" t="s">
        <v>29</v>
      </c>
      <c r="H1975">
        <v>60000012563075</v>
      </c>
      <c r="I1975" t="s">
        <v>3804</v>
      </c>
      <c r="J1975" t="s">
        <v>3805</v>
      </c>
      <c r="K1975" t="s">
        <v>109</v>
      </c>
      <c r="M1975" t="s">
        <v>33</v>
      </c>
      <c r="N1975">
        <v>60000015461254</v>
      </c>
      <c r="O1975">
        <v>60000016462737</v>
      </c>
      <c r="P1975">
        <v>140208000000669</v>
      </c>
      <c r="R1975" t="s">
        <v>34</v>
      </c>
      <c r="S1975" t="s">
        <v>35</v>
      </c>
      <c r="T1975" t="s">
        <v>36</v>
      </c>
      <c r="W1975" t="s">
        <v>37</v>
      </c>
      <c r="AC1975" t="s">
        <v>3802</v>
      </c>
      <c r="AD1975" t="s">
        <v>1437</v>
      </c>
      <c r="AE1975" s="14" t="str">
        <f t="shared" si="1972"/>
        <v>Medica com interesse em eventos</v>
      </c>
      <c r="AF1975" s="14" t="str">
        <f t="shared" si="1973"/>
        <v>Medica com interesse em eventos</v>
      </c>
      <c r="AG1975" s="14">
        <f t="shared" si="1974"/>
        <v>1</v>
      </c>
      <c r="AH1975" s="14">
        <f t="shared" si="1975"/>
        <v>32</v>
      </c>
      <c r="AI1975" s="14">
        <f t="shared" si="1976"/>
        <v>32</v>
      </c>
      <c r="AJ1975" s="14">
        <f t="shared" si="1977"/>
        <v>32</v>
      </c>
      <c r="AK1975" s="14">
        <f t="shared" si="1978"/>
        <v>32</v>
      </c>
      <c r="AL1975" s="14">
        <f t="shared" si="1979"/>
        <v>32</v>
      </c>
      <c r="AM1975" s="14" t="str">
        <f t="shared" si="1980"/>
        <v>Medica com interesse em eventos</v>
      </c>
      <c r="AN1975" s="14" t="str">
        <f t="shared" si="1981"/>
        <v/>
      </c>
      <c r="AO1975" s="14" t="str">
        <f t="shared" si="1982"/>
        <v/>
      </c>
      <c r="AP1975" s="14" t="str">
        <f t="shared" si="1983"/>
        <v/>
      </c>
      <c r="AQ1975" s="14" t="str">
        <f t="shared" si="1984"/>
        <v/>
      </c>
      <c r="AR1975" s="14" t="str">
        <f t="shared" si="1985"/>
        <v/>
      </c>
    </row>
    <row r="1976" spans="1:44" x14ac:dyDescent="0.25">
      <c r="A1976">
        <v>1</v>
      </c>
      <c r="B1976" t="s">
        <v>28</v>
      </c>
      <c r="C1976">
        <v>393105</v>
      </c>
      <c r="D1976" s="40">
        <v>41386.614583333299</v>
      </c>
      <c r="E1976" s="40">
        <v>41387.473611111098</v>
      </c>
      <c r="F1976" s="40">
        <v>41387.771527777797</v>
      </c>
      <c r="G1976" t="s">
        <v>29</v>
      </c>
      <c r="H1976">
        <v>60000012543263</v>
      </c>
      <c r="I1976" t="s">
        <v>3806</v>
      </c>
      <c r="J1976" t="s">
        <v>3807</v>
      </c>
      <c r="K1976" t="s">
        <v>32</v>
      </c>
      <c r="L1976">
        <v>4</v>
      </c>
      <c r="M1976" t="s">
        <v>33</v>
      </c>
      <c r="N1976">
        <v>60000015461254</v>
      </c>
      <c r="O1976">
        <v>60000016462737</v>
      </c>
      <c r="P1976">
        <v>140208000000656</v>
      </c>
      <c r="R1976" t="s">
        <v>34</v>
      </c>
      <c r="S1976" t="s">
        <v>35</v>
      </c>
      <c r="T1976" t="s">
        <v>36</v>
      </c>
      <c r="W1976" t="s">
        <v>37</v>
      </c>
      <c r="AC1976" t="s">
        <v>3808</v>
      </c>
      <c r="AD1976" t="s">
        <v>1437</v>
      </c>
      <c r="AE1976" s="14" t="str">
        <f t="shared" si="1972"/>
        <v>#OPV Verificar o interesse da medica em  participar do Athus em São Paulo e verificar resultados com administração de KAL dose única.</v>
      </c>
      <c r="AF1976" s="14" t="str">
        <f t="shared" si="1973"/>
        <v>#OPV Verificar o interesse da medica em  participar do Athus em São Paulo e verificar resultados com administração de KAL dose única.</v>
      </c>
      <c r="AG1976" s="14">
        <f t="shared" si="1974"/>
        <v>1</v>
      </c>
      <c r="AH1976" s="14">
        <f t="shared" si="1975"/>
        <v>134</v>
      </c>
      <c r="AI1976" s="14">
        <f t="shared" si="1976"/>
        <v>134</v>
      </c>
      <c r="AJ1976" s="14">
        <f t="shared" si="1977"/>
        <v>134</v>
      </c>
      <c r="AK1976" s="14">
        <f t="shared" si="1978"/>
        <v>134</v>
      </c>
      <c r="AL1976" s="14">
        <f t="shared" si="1979"/>
        <v>134</v>
      </c>
      <c r="AM1976" s="14" t="str">
        <f t="shared" si="1980"/>
        <v>#OPV Verificar o interesse da medica em  participar do Athus em São Paulo e verificar resultados com administração de KAL dose única.</v>
      </c>
      <c r="AN1976" s="14" t="str">
        <f t="shared" si="1981"/>
        <v/>
      </c>
      <c r="AO1976" s="14" t="str">
        <f t="shared" si="1982"/>
        <v/>
      </c>
      <c r="AP1976" s="14" t="str">
        <f t="shared" si="1983"/>
        <v/>
      </c>
      <c r="AQ1976" s="14" t="str">
        <f t="shared" si="1984"/>
        <v/>
      </c>
      <c r="AR1976" s="14" t="str">
        <f t="shared" si="1985"/>
        <v/>
      </c>
    </row>
    <row r="1977" spans="1:44" x14ac:dyDescent="0.25">
      <c r="A1977">
        <v>1</v>
      </c>
      <c r="B1977" t="s">
        <v>28</v>
      </c>
      <c r="C1977">
        <v>393105</v>
      </c>
      <c r="D1977" s="40">
        <v>41386.597222222197</v>
      </c>
      <c r="E1977" s="40">
        <v>41387.466666666704</v>
      </c>
      <c r="F1977" s="40">
        <v>41387.771527777797</v>
      </c>
      <c r="G1977" t="s">
        <v>29</v>
      </c>
      <c r="H1977">
        <v>60000012563195</v>
      </c>
      <c r="I1977" t="s">
        <v>3809</v>
      </c>
      <c r="J1977" t="s">
        <v>3810</v>
      </c>
      <c r="K1977" t="s">
        <v>32</v>
      </c>
      <c r="L1977">
        <v>6</v>
      </c>
      <c r="M1977" t="s">
        <v>33</v>
      </c>
      <c r="N1977">
        <v>60000015461254</v>
      </c>
      <c r="O1977">
        <v>60000016462737</v>
      </c>
      <c r="P1977">
        <v>140208000000642</v>
      </c>
      <c r="R1977" t="s">
        <v>34</v>
      </c>
      <c r="S1977" t="s">
        <v>35</v>
      </c>
      <c r="T1977" t="s">
        <v>36</v>
      </c>
      <c r="W1977" t="s">
        <v>37</v>
      </c>
      <c r="AC1977" t="s">
        <v>3811</v>
      </c>
      <c r="AD1977" t="s">
        <v>1437</v>
      </c>
      <c r="AE1977" s="14" t="str">
        <f t="shared" si="1972"/>
        <v>#OPV Trabalhar classificação CPE dos ARVs</v>
      </c>
      <c r="AF1977" s="14" t="str">
        <f t="shared" si="1973"/>
        <v>#OPV Trabalhar classificação CPE dos ARVs</v>
      </c>
      <c r="AG1977" s="14">
        <f t="shared" si="1974"/>
        <v>1</v>
      </c>
      <c r="AH1977" s="14">
        <f t="shared" si="1975"/>
        <v>42</v>
      </c>
      <c r="AI1977" s="14">
        <f t="shared" si="1976"/>
        <v>42</v>
      </c>
      <c r="AJ1977" s="14">
        <f t="shared" si="1977"/>
        <v>42</v>
      </c>
      <c r="AK1977" s="14">
        <f t="shared" si="1978"/>
        <v>42</v>
      </c>
      <c r="AL1977" s="14">
        <f t="shared" si="1979"/>
        <v>42</v>
      </c>
      <c r="AM1977" s="14" t="str">
        <f t="shared" si="1980"/>
        <v>#OPV Trabalhar classificação CPE dos ARVs</v>
      </c>
      <c r="AN1977" s="14" t="str">
        <f t="shared" si="1981"/>
        <v/>
      </c>
      <c r="AO1977" s="14" t="str">
        <f t="shared" si="1982"/>
        <v/>
      </c>
      <c r="AP1977" s="14" t="str">
        <f t="shared" si="1983"/>
        <v/>
      </c>
      <c r="AQ1977" s="14" t="str">
        <f t="shared" si="1984"/>
        <v/>
      </c>
      <c r="AR1977" s="14" t="str">
        <f t="shared" si="1985"/>
        <v/>
      </c>
    </row>
    <row r="1978" spans="1:44" x14ac:dyDescent="0.25">
      <c r="A1978">
        <v>1</v>
      </c>
      <c r="B1978" t="s">
        <v>28</v>
      </c>
      <c r="C1978">
        <v>393105</v>
      </c>
      <c r="D1978" s="40">
        <v>41386.552083333299</v>
      </c>
      <c r="E1978" s="40">
        <v>41387.463888888902</v>
      </c>
      <c r="F1978" s="40">
        <v>41387.771527777797</v>
      </c>
      <c r="G1978" t="s">
        <v>29</v>
      </c>
      <c r="H1978">
        <v>60000017964120</v>
      </c>
      <c r="I1978" t="s">
        <v>1097</v>
      </c>
      <c r="J1978" t="s">
        <v>1098</v>
      </c>
      <c r="K1978" t="s">
        <v>32</v>
      </c>
      <c r="L1978">
        <v>6</v>
      </c>
      <c r="M1978" t="s">
        <v>33</v>
      </c>
      <c r="N1978">
        <v>60000015461254</v>
      </c>
      <c r="O1978">
        <v>60000016462737</v>
      </c>
      <c r="P1978">
        <v>140208000000635</v>
      </c>
      <c r="R1978" t="s">
        <v>34</v>
      </c>
      <c r="S1978" t="s">
        <v>35</v>
      </c>
      <c r="T1978" t="s">
        <v>36</v>
      </c>
      <c r="W1978" t="s">
        <v>37</v>
      </c>
      <c r="AC1978" t="s">
        <v>3812</v>
      </c>
      <c r="AD1978" t="s">
        <v>1437</v>
      </c>
      <c r="AE1978" s="14" t="str">
        <f t="shared" si="1972"/>
        <v>#OPV trabalhar adesão ao tratamento e Kaletra QD</v>
      </c>
      <c r="AF1978" s="14" t="str">
        <f t="shared" si="1973"/>
        <v>#OPV trabalhar adesão ao tratamento e Kaletra QD</v>
      </c>
      <c r="AG1978" s="14">
        <f t="shared" si="1974"/>
        <v>1</v>
      </c>
      <c r="AH1978" s="14">
        <f t="shared" si="1975"/>
        <v>49</v>
      </c>
      <c r="AI1978" s="14">
        <f t="shared" si="1976"/>
        <v>49</v>
      </c>
      <c r="AJ1978" s="14">
        <f t="shared" si="1977"/>
        <v>49</v>
      </c>
      <c r="AK1978" s="14">
        <f t="shared" si="1978"/>
        <v>49</v>
      </c>
      <c r="AL1978" s="14">
        <f t="shared" si="1979"/>
        <v>49</v>
      </c>
      <c r="AM1978" s="14" t="str">
        <f t="shared" si="1980"/>
        <v>#OPV trabalhar adesão ao tratamento e Kaletra QD</v>
      </c>
      <c r="AN1978" s="14" t="str">
        <f t="shared" si="1981"/>
        <v/>
      </c>
      <c r="AO1978" s="14" t="str">
        <f t="shared" si="1982"/>
        <v/>
      </c>
      <c r="AP1978" s="14" t="str">
        <f t="shared" si="1983"/>
        <v/>
      </c>
      <c r="AQ1978" s="14" t="str">
        <f t="shared" si="1984"/>
        <v/>
      </c>
      <c r="AR1978" s="14" t="str">
        <f t="shared" si="1985"/>
        <v/>
      </c>
    </row>
    <row r="1979" spans="1:44" x14ac:dyDescent="0.25">
      <c r="A1979">
        <v>1</v>
      </c>
      <c r="B1979" t="s">
        <v>28</v>
      </c>
      <c r="C1979">
        <v>393105</v>
      </c>
      <c r="D1979" s="40">
        <v>41386.510416666701</v>
      </c>
      <c r="E1979" s="40">
        <v>41387.472222222197</v>
      </c>
      <c r="F1979" s="40">
        <v>41387.771527777797</v>
      </c>
      <c r="G1979" t="s">
        <v>29</v>
      </c>
      <c r="H1979">
        <v>60000012248327</v>
      </c>
      <c r="I1979" t="s">
        <v>1111</v>
      </c>
      <c r="J1979" t="s">
        <v>1112</v>
      </c>
      <c r="K1979" t="s">
        <v>32</v>
      </c>
      <c r="L1979">
        <v>4</v>
      </c>
      <c r="M1979" t="s">
        <v>33</v>
      </c>
      <c r="N1979">
        <v>60000015461254</v>
      </c>
      <c r="O1979">
        <v>60000016462737</v>
      </c>
      <c r="P1979">
        <v>140208000000649</v>
      </c>
      <c r="R1979" t="s">
        <v>34</v>
      </c>
      <c r="S1979" t="s">
        <v>35</v>
      </c>
      <c r="T1979" t="s">
        <v>36</v>
      </c>
      <c r="W1979" t="s">
        <v>37</v>
      </c>
      <c r="AC1979" t="s">
        <v>3813</v>
      </c>
      <c r="AD1979" t="s">
        <v>1437</v>
      </c>
      <c r="AE1979" s="14" t="str">
        <f t="shared" si="1972"/>
        <v>#OPV O medico demonstrou interesse em avaliar Kaletra dose única , rever resultados</v>
      </c>
      <c r="AF1979" s="14" t="str">
        <f t="shared" si="1973"/>
        <v>#OPV O medico demonstrou interesse em avaliar Kaletra dose única , rever resultados</v>
      </c>
      <c r="AG1979" s="14">
        <f t="shared" si="1974"/>
        <v>1</v>
      </c>
      <c r="AH1979" s="14">
        <f t="shared" si="1975"/>
        <v>84</v>
      </c>
      <c r="AI1979" s="14">
        <f t="shared" si="1976"/>
        <v>84</v>
      </c>
      <c r="AJ1979" s="14">
        <f t="shared" si="1977"/>
        <v>84</v>
      </c>
      <c r="AK1979" s="14">
        <f t="shared" si="1978"/>
        <v>84</v>
      </c>
      <c r="AL1979" s="14">
        <f t="shared" si="1979"/>
        <v>84</v>
      </c>
      <c r="AM1979" s="14" t="str">
        <f t="shared" si="1980"/>
        <v>#OPV O medico demonstrou interesse em avaliar Kaletra dose única , rever resultados</v>
      </c>
      <c r="AN1979" s="14" t="str">
        <f t="shared" si="1981"/>
        <v/>
      </c>
      <c r="AO1979" s="14" t="str">
        <f t="shared" si="1982"/>
        <v/>
      </c>
      <c r="AP1979" s="14" t="str">
        <f t="shared" si="1983"/>
        <v/>
      </c>
      <c r="AQ1979" s="14" t="str">
        <f t="shared" si="1984"/>
        <v/>
      </c>
      <c r="AR1979" s="14" t="str">
        <f t="shared" si="1985"/>
        <v/>
      </c>
    </row>
    <row r="1980" spans="1:44" x14ac:dyDescent="0.25">
      <c r="A1980">
        <v>1</v>
      </c>
      <c r="B1980" t="s">
        <v>28</v>
      </c>
      <c r="C1980">
        <v>393105</v>
      </c>
      <c r="D1980" s="40">
        <v>41386.458333333299</v>
      </c>
      <c r="E1980" s="40">
        <v>41387.462500000001</v>
      </c>
      <c r="F1980" s="40">
        <v>41387.771527777797</v>
      </c>
      <c r="G1980" t="s">
        <v>29</v>
      </c>
      <c r="H1980">
        <v>60000012529375</v>
      </c>
      <c r="I1980" t="s">
        <v>3814</v>
      </c>
      <c r="J1980" t="s">
        <v>3815</v>
      </c>
      <c r="K1980" t="s">
        <v>32</v>
      </c>
      <c r="L1980">
        <v>3</v>
      </c>
      <c r="M1980" t="s">
        <v>33</v>
      </c>
      <c r="N1980">
        <v>60000015461254</v>
      </c>
      <c r="O1980">
        <v>60000016462737</v>
      </c>
      <c r="P1980">
        <v>140208000000628</v>
      </c>
      <c r="R1980" t="s">
        <v>34</v>
      </c>
      <c r="S1980" t="s">
        <v>35</v>
      </c>
      <c r="T1980" t="s">
        <v>36</v>
      </c>
      <c r="W1980" t="s">
        <v>37</v>
      </c>
      <c r="AC1980" t="s">
        <v>3816</v>
      </c>
      <c r="AD1980" t="s">
        <v>1437</v>
      </c>
      <c r="AE1980" s="14" t="str">
        <f t="shared" si="1972"/>
        <v>medico atende em vários locais rever na próxima visita</v>
      </c>
      <c r="AF1980" s="14" t="str">
        <f t="shared" si="1973"/>
        <v>medico atende em vários locais rever na próxima visita</v>
      </c>
      <c r="AG1980" s="14">
        <f t="shared" si="1974"/>
        <v>1</v>
      </c>
      <c r="AH1980" s="14">
        <f t="shared" si="1975"/>
        <v>55</v>
      </c>
      <c r="AI1980" s="14">
        <f t="shared" si="1976"/>
        <v>55</v>
      </c>
      <c r="AJ1980" s="14">
        <f t="shared" si="1977"/>
        <v>55</v>
      </c>
      <c r="AK1980" s="14">
        <f t="shared" si="1978"/>
        <v>55</v>
      </c>
      <c r="AL1980" s="14">
        <f t="shared" si="1979"/>
        <v>55</v>
      </c>
      <c r="AM1980" s="14" t="str">
        <f t="shared" si="1980"/>
        <v>medico atende em vários locais rever na próxima visita</v>
      </c>
      <c r="AN1980" s="14" t="str">
        <f t="shared" si="1981"/>
        <v/>
      </c>
      <c r="AO1980" s="14" t="str">
        <f t="shared" si="1982"/>
        <v/>
      </c>
      <c r="AP1980" s="14" t="str">
        <f t="shared" si="1983"/>
        <v/>
      </c>
      <c r="AQ1980" s="14" t="str">
        <f t="shared" si="1984"/>
        <v/>
      </c>
      <c r="AR1980" s="14" t="str">
        <f t="shared" si="1985"/>
        <v/>
      </c>
    </row>
    <row r="1981" spans="1:44" x14ac:dyDescent="0.25">
      <c r="A1981">
        <v>1</v>
      </c>
      <c r="B1981" t="s">
        <v>28</v>
      </c>
      <c r="C1981">
        <v>393105</v>
      </c>
      <c r="D1981" s="40">
        <v>41386.378472222197</v>
      </c>
      <c r="E1981" s="40">
        <v>41387.460416666698</v>
      </c>
      <c r="F1981" s="40">
        <v>41387.771527777797</v>
      </c>
      <c r="G1981" t="s">
        <v>29</v>
      </c>
      <c r="H1981">
        <v>60000017963948</v>
      </c>
      <c r="I1981" t="s">
        <v>3817</v>
      </c>
      <c r="J1981" t="s">
        <v>3818</v>
      </c>
      <c r="K1981" t="s">
        <v>32</v>
      </c>
      <c r="L1981">
        <v>3</v>
      </c>
      <c r="M1981" t="s">
        <v>33</v>
      </c>
      <c r="N1981">
        <v>60000015461254</v>
      </c>
      <c r="O1981">
        <v>60000016462737</v>
      </c>
      <c r="P1981">
        <v>140208000000621</v>
      </c>
      <c r="R1981" t="s">
        <v>34</v>
      </c>
      <c r="S1981" t="s">
        <v>35</v>
      </c>
      <c r="T1981" t="s">
        <v>36</v>
      </c>
      <c r="W1981" t="s">
        <v>37</v>
      </c>
      <c r="AC1981" t="s">
        <v>3819</v>
      </c>
      <c r="AD1981" t="s">
        <v>1437</v>
      </c>
      <c r="AE1981" s="14" t="str">
        <f t="shared" si="1972"/>
        <v>Medico atende em hospital da cidade</v>
      </c>
      <c r="AF1981" s="14" t="str">
        <f t="shared" si="1973"/>
        <v>Medico atende em hospital da cidade</v>
      </c>
      <c r="AG1981" s="14">
        <f t="shared" si="1974"/>
        <v>1</v>
      </c>
      <c r="AH1981" s="14">
        <f t="shared" si="1975"/>
        <v>36</v>
      </c>
      <c r="AI1981" s="14">
        <f t="shared" si="1976"/>
        <v>36</v>
      </c>
      <c r="AJ1981" s="14">
        <f t="shared" si="1977"/>
        <v>36</v>
      </c>
      <c r="AK1981" s="14">
        <f t="shared" si="1978"/>
        <v>36</v>
      </c>
      <c r="AL1981" s="14">
        <f t="shared" si="1979"/>
        <v>36</v>
      </c>
      <c r="AM1981" s="14" t="str">
        <f t="shared" si="1980"/>
        <v>Medico atende em hospital da cidade</v>
      </c>
      <c r="AN1981" s="14" t="str">
        <f t="shared" si="1981"/>
        <v/>
      </c>
      <c r="AO1981" s="14" t="str">
        <f t="shared" si="1982"/>
        <v/>
      </c>
      <c r="AP1981" s="14" t="str">
        <f t="shared" si="1983"/>
        <v/>
      </c>
      <c r="AQ1981" s="14" t="str">
        <f t="shared" si="1984"/>
        <v/>
      </c>
      <c r="AR1981" s="14" t="str">
        <f t="shared" si="1985"/>
        <v/>
      </c>
    </row>
    <row r="1982" spans="1:44" x14ac:dyDescent="0.25">
      <c r="A1982">
        <v>1</v>
      </c>
      <c r="B1982" t="s">
        <v>28</v>
      </c>
      <c r="C1982">
        <v>393105</v>
      </c>
      <c r="D1982" s="40">
        <v>41383.625</v>
      </c>
      <c r="E1982" s="40">
        <v>41383.822916666701</v>
      </c>
      <c r="F1982" s="40">
        <v>41383.782638888901</v>
      </c>
      <c r="G1982" t="s">
        <v>29</v>
      </c>
      <c r="H1982">
        <v>60000017152378</v>
      </c>
      <c r="I1982" t="s">
        <v>3820</v>
      </c>
      <c r="J1982" t="s">
        <v>3821</v>
      </c>
      <c r="K1982" t="s">
        <v>32</v>
      </c>
      <c r="L1982">
        <v>3</v>
      </c>
      <c r="M1982" t="s">
        <v>33</v>
      </c>
      <c r="N1982">
        <v>60000015461254</v>
      </c>
      <c r="O1982">
        <v>60000016462737</v>
      </c>
      <c r="P1982">
        <v>140208000000612</v>
      </c>
      <c r="R1982" t="s">
        <v>34</v>
      </c>
      <c r="S1982" t="s">
        <v>35</v>
      </c>
      <c r="T1982" t="s">
        <v>36</v>
      </c>
      <c r="W1982" t="s">
        <v>37</v>
      </c>
      <c r="AC1982" t="s">
        <v>3822</v>
      </c>
      <c r="AD1982" t="s">
        <v>1437</v>
      </c>
      <c r="AE1982" s="14" t="str">
        <f t="shared" si="1972"/>
        <v>Entregue material consenso do Ricardo Diaz</v>
      </c>
      <c r="AF1982" s="14" t="str">
        <f t="shared" si="1973"/>
        <v>Entregue material consenso do Ricardo Diaz</v>
      </c>
      <c r="AG1982" s="14">
        <f t="shared" si="1974"/>
        <v>1</v>
      </c>
      <c r="AH1982" s="14">
        <f t="shared" si="1975"/>
        <v>43</v>
      </c>
      <c r="AI1982" s="14">
        <f t="shared" si="1976"/>
        <v>43</v>
      </c>
      <c r="AJ1982" s="14">
        <f t="shared" si="1977"/>
        <v>43</v>
      </c>
      <c r="AK1982" s="14">
        <f t="shared" si="1978"/>
        <v>43</v>
      </c>
      <c r="AL1982" s="14">
        <f t="shared" si="1979"/>
        <v>43</v>
      </c>
      <c r="AM1982" s="14" t="str">
        <f t="shared" si="1980"/>
        <v>Entregue material consenso do Ricardo Diaz</v>
      </c>
      <c r="AN1982" s="14" t="str">
        <f t="shared" si="1981"/>
        <v/>
      </c>
      <c r="AO1982" s="14" t="str">
        <f t="shared" si="1982"/>
        <v/>
      </c>
      <c r="AP1982" s="14" t="str">
        <f t="shared" si="1983"/>
        <v/>
      </c>
      <c r="AQ1982" s="14" t="str">
        <f t="shared" si="1984"/>
        <v/>
      </c>
      <c r="AR1982" s="14" t="str">
        <f t="shared" si="1985"/>
        <v/>
      </c>
    </row>
    <row r="1983" spans="1:44" x14ac:dyDescent="0.25">
      <c r="A1983">
        <v>1</v>
      </c>
      <c r="B1983" t="s">
        <v>28</v>
      </c>
      <c r="C1983">
        <v>393105</v>
      </c>
      <c r="D1983" s="40">
        <v>41383.590277777803</v>
      </c>
      <c r="E1983" s="40">
        <v>41383.820833333302</v>
      </c>
      <c r="F1983" s="40">
        <v>41383.782638888901</v>
      </c>
      <c r="G1983" t="s">
        <v>29</v>
      </c>
      <c r="H1983">
        <v>60000012340255</v>
      </c>
      <c r="I1983" t="s">
        <v>3823</v>
      </c>
      <c r="J1983" t="s">
        <v>3824</v>
      </c>
      <c r="K1983" t="s">
        <v>32</v>
      </c>
      <c r="L1983">
        <v>6</v>
      </c>
      <c r="M1983" t="s">
        <v>33</v>
      </c>
      <c r="N1983">
        <v>60000015461254</v>
      </c>
      <c r="O1983">
        <v>60000016462737</v>
      </c>
      <c r="P1983">
        <v>140208000000605</v>
      </c>
      <c r="R1983" t="s">
        <v>34</v>
      </c>
      <c r="S1983" t="s">
        <v>35</v>
      </c>
      <c r="T1983" t="s">
        <v>36</v>
      </c>
      <c r="W1983" t="s">
        <v>37</v>
      </c>
      <c r="AC1983" t="s">
        <v>3825</v>
      </c>
      <c r="AD1983" t="s">
        <v>1437</v>
      </c>
      <c r="AE1983" s="14" t="str">
        <f t="shared" si="1972"/>
        <v>Confirmação de participação no evento ok</v>
      </c>
      <c r="AF1983" s="14" t="str">
        <f t="shared" si="1973"/>
        <v>Confirmação de participação no evento ok</v>
      </c>
      <c r="AG1983" s="14">
        <f t="shared" si="1974"/>
        <v>1</v>
      </c>
      <c r="AH1983" s="14">
        <f t="shared" si="1975"/>
        <v>41</v>
      </c>
      <c r="AI1983" s="14">
        <f t="shared" si="1976"/>
        <v>41</v>
      </c>
      <c r="AJ1983" s="14">
        <f t="shared" si="1977"/>
        <v>41</v>
      </c>
      <c r="AK1983" s="14">
        <f t="shared" si="1978"/>
        <v>41</v>
      </c>
      <c r="AL1983" s="14">
        <f t="shared" si="1979"/>
        <v>41</v>
      </c>
      <c r="AM1983" s="14" t="str">
        <f t="shared" si="1980"/>
        <v>Confirmação de participação no evento ok</v>
      </c>
      <c r="AN1983" s="14" t="str">
        <f t="shared" si="1981"/>
        <v/>
      </c>
      <c r="AO1983" s="14" t="str">
        <f t="shared" si="1982"/>
        <v/>
      </c>
      <c r="AP1983" s="14" t="str">
        <f t="shared" si="1983"/>
        <v/>
      </c>
      <c r="AQ1983" s="14" t="str">
        <f t="shared" si="1984"/>
        <v/>
      </c>
      <c r="AR1983" s="14" t="str">
        <f t="shared" si="1985"/>
        <v/>
      </c>
    </row>
    <row r="1984" spans="1:44" x14ac:dyDescent="0.25">
      <c r="A1984">
        <v>1</v>
      </c>
      <c r="B1984" t="s">
        <v>28</v>
      </c>
      <c r="C1984">
        <v>393105</v>
      </c>
      <c r="D1984" s="40">
        <v>41383.552083333299</v>
      </c>
      <c r="E1984" s="40">
        <v>41383.819444444402</v>
      </c>
      <c r="F1984" s="40">
        <v>41383.782638888901</v>
      </c>
      <c r="G1984" t="s">
        <v>29</v>
      </c>
      <c r="H1984">
        <v>60000012472815</v>
      </c>
      <c r="I1984" t="s">
        <v>3826</v>
      </c>
      <c r="J1984" t="s">
        <v>3827</v>
      </c>
      <c r="K1984" t="s">
        <v>32</v>
      </c>
      <c r="L1984">
        <v>4</v>
      </c>
      <c r="M1984" t="s">
        <v>33</v>
      </c>
      <c r="N1984">
        <v>60000015461254</v>
      </c>
      <c r="O1984">
        <v>60000016462737</v>
      </c>
      <c r="P1984">
        <v>140208000000598</v>
      </c>
      <c r="R1984" t="s">
        <v>34</v>
      </c>
      <c r="S1984" t="s">
        <v>35</v>
      </c>
      <c r="T1984" t="s">
        <v>36</v>
      </c>
      <c r="W1984" t="s">
        <v>37</v>
      </c>
      <c r="AC1984" t="s">
        <v>3828</v>
      </c>
      <c r="AD1984" t="s">
        <v>1437</v>
      </c>
      <c r="AE1984" s="14" t="str">
        <f t="shared" si="1972"/>
        <v>Medica de alto potencial presçritivo.</v>
      </c>
      <c r="AF1984" s="14" t="str">
        <f t="shared" si="1973"/>
        <v>Medica de alto potencial presçritivo.</v>
      </c>
      <c r="AG1984" s="14">
        <f t="shared" si="1974"/>
        <v>1</v>
      </c>
      <c r="AH1984" s="14">
        <f t="shared" si="1975"/>
        <v>38</v>
      </c>
      <c r="AI1984" s="14">
        <f t="shared" si="1976"/>
        <v>38</v>
      </c>
      <c r="AJ1984" s="14">
        <f t="shared" si="1977"/>
        <v>38</v>
      </c>
      <c r="AK1984" s="14">
        <f t="shared" si="1978"/>
        <v>38</v>
      </c>
      <c r="AL1984" s="14">
        <f t="shared" si="1979"/>
        <v>38</v>
      </c>
      <c r="AM1984" s="14" t="str">
        <f t="shared" si="1980"/>
        <v>Medica de alto potencial presçritivo.</v>
      </c>
      <c r="AN1984" s="14" t="str">
        <f t="shared" si="1981"/>
        <v/>
      </c>
      <c r="AO1984" s="14" t="str">
        <f t="shared" si="1982"/>
        <v/>
      </c>
      <c r="AP1984" s="14" t="str">
        <f t="shared" si="1983"/>
        <v/>
      </c>
      <c r="AQ1984" s="14" t="str">
        <f t="shared" si="1984"/>
        <v/>
      </c>
      <c r="AR1984" s="14" t="str">
        <f t="shared" si="1985"/>
        <v/>
      </c>
    </row>
    <row r="1985" spans="1:44" x14ac:dyDescent="0.25">
      <c r="A1985">
        <v>1</v>
      </c>
      <c r="B1985" t="s">
        <v>28</v>
      </c>
      <c r="C1985">
        <v>393105</v>
      </c>
      <c r="D1985" s="40">
        <v>41383.46875</v>
      </c>
      <c r="E1985" s="40">
        <v>41383.817361111098</v>
      </c>
      <c r="F1985" s="40">
        <v>41383.782638888901</v>
      </c>
      <c r="G1985" t="s">
        <v>29</v>
      </c>
      <c r="H1985">
        <v>60000012522399</v>
      </c>
      <c r="I1985" t="s">
        <v>3829</v>
      </c>
      <c r="J1985" t="s">
        <v>3830</v>
      </c>
      <c r="K1985" t="s">
        <v>32</v>
      </c>
      <c r="L1985">
        <v>3</v>
      </c>
      <c r="M1985" t="s">
        <v>33</v>
      </c>
      <c r="N1985">
        <v>60000015461254</v>
      </c>
      <c r="O1985">
        <v>60000016462737</v>
      </c>
      <c r="P1985">
        <v>140208000000591</v>
      </c>
      <c r="R1985" t="s">
        <v>34</v>
      </c>
      <c r="S1985" t="s">
        <v>35</v>
      </c>
      <c r="T1985" t="s">
        <v>36</v>
      </c>
      <c r="W1985" t="s">
        <v>37</v>
      </c>
      <c r="AC1985" t="s">
        <v>3831</v>
      </c>
      <c r="AD1985" t="s">
        <v>1437</v>
      </c>
      <c r="AE1985" s="14" t="str">
        <f t="shared" si="1972"/>
        <v>Medico tb atende no hospital</v>
      </c>
      <c r="AF1985" s="14" t="str">
        <f t="shared" si="1973"/>
        <v>Medico tb atende no hospital</v>
      </c>
      <c r="AG1985" s="14">
        <f t="shared" si="1974"/>
        <v>1</v>
      </c>
      <c r="AH1985" s="14">
        <f t="shared" si="1975"/>
        <v>29</v>
      </c>
      <c r="AI1985" s="14">
        <f t="shared" si="1976"/>
        <v>29</v>
      </c>
      <c r="AJ1985" s="14">
        <f t="shared" si="1977"/>
        <v>29</v>
      </c>
      <c r="AK1985" s="14">
        <f t="shared" si="1978"/>
        <v>29</v>
      </c>
      <c r="AL1985" s="14">
        <f t="shared" si="1979"/>
        <v>29</v>
      </c>
      <c r="AM1985" s="14" t="str">
        <f t="shared" si="1980"/>
        <v>Medico tb atende no hospital</v>
      </c>
      <c r="AN1985" s="14" t="str">
        <f t="shared" si="1981"/>
        <v/>
      </c>
      <c r="AO1985" s="14" t="str">
        <f t="shared" si="1982"/>
        <v/>
      </c>
      <c r="AP1985" s="14" t="str">
        <f t="shared" si="1983"/>
        <v/>
      </c>
      <c r="AQ1985" s="14" t="str">
        <f t="shared" si="1984"/>
        <v/>
      </c>
      <c r="AR1985" s="14" t="str">
        <f t="shared" si="1985"/>
        <v/>
      </c>
    </row>
    <row r="1986" spans="1:44" x14ac:dyDescent="0.25">
      <c r="A1986">
        <v>1</v>
      </c>
      <c r="B1986" t="s">
        <v>28</v>
      </c>
      <c r="C1986">
        <v>393105</v>
      </c>
      <c r="D1986" s="40">
        <v>41383.427083333299</v>
      </c>
      <c r="E1986" s="40">
        <v>41383.813194444403</v>
      </c>
      <c r="F1986" s="40">
        <v>41383.782638888901</v>
      </c>
      <c r="G1986" t="s">
        <v>29</v>
      </c>
      <c r="H1986">
        <v>60000012451387</v>
      </c>
      <c r="I1986" t="s">
        <v>3832</v>
      </c>
      <c r="J1986" t="s">
        <v>3833</v>
      </c>
      <c r="K1986" t="s">
        <v>32</v>
      </c>
      <c r="L1986">
        <v>6</v>
      </c>
      <c r="M1986" t="s">
        <v>33</v>
      </c>
      <c r="N1986">
        <v>60000015461254</v>
      </c>
      <c r="O1986">
        <v>60000016462737</v>
      </c>
      <c r="P1986">
        <v>140208000000584</v>
      </c>
      <c r="R1986" t="s">
        <v>34</v>
      </c>
      <c r="S1986" t="s">
        <v>35</v>
      </c>
      <c r="T1986" t="s">
        <v>36</v>
      </c>
      <c r="W1986" t="s">
        <v>37</v>
      </c>
      <c r="AC1986" t="s">
        <v>3834</v>
      </c>
      <c r="AD1986" t="s">
        <v>1437</v>
      </c>
      <c r="AE1986" s="14" t="str">
        <f t="shared" si="1972"/>
        <v>Medico atende no hospital</v>
      </c>
      <c r="AF1986" s="14" t="str">
        <f t="shared" si="1973"/>
        <v>Medico atende no hospital</v>
      </c>
      <c r="AG1986" s="14">
        <f t="shared" si="1974"/>
        <v>1</v>
      </c>
      <c r="AH1986" s="14">
        <f t="shared" si="1975"/>
        <v>26</v>
      </c>
      <c r="AI1986" s="14">
        <f t="shared" si="1976"/>
        <v>26</v>
      </c>
      <c r="AJ1986" s="14">
        <f t="shared" si="1977"/>
        <v>26</v>
      </c>
      <c r="AK1986" s="14">
        <f t="shared" si="1978"/>
        <v>26</v>
      </c>
      <c r="AL1986" s="14">
        <f t="shared" si="1979"/>
        <v>26</v>
      </c>
      <c r="AM1986" s="14" t="str">
        <f t="shared" si="1980"/>
        <v>Medico atende no hospital</v>
      </c>
      <c r="AN1986" s="14" t="str">
        <f t="shared" si="1981"/>
        <v/>
      </c>
      <c r="AO1986" s="14" t="str">
        <f t="shared" si="1982"/>
        <v/>
      </c>
      <c r="AP1986" s="14" t="str">
        <f t="shared" si="1983"/>
        <v/>
      </c>
      <c r="AQ1986" s="14" t="str">
        <f t="shared" si="1984"/>
        <v/>
      </c>
      <c r="AR1986" s="14" t="str">
        <f t="shared" si="1985"/>
        <v/>
      </c>
    </row>
    <row r="1987" spans="1:44" x14ac:dyDescent="0.25">
      <c r="A1987">
        <v>1</v>
      </c>
      <c r="B1987" t="s">
        <v>28</v>
      </c>
      <c r="C1987">
        <v>393105</v>
      </c>
      <c r="D1987" s="40">
        <v>41382.673611111102</v>
      </c>
      <c r="E1987" s="40">
        <v>41382.7055555556</v>
      </c>
      <c r="F1987" s="40">
        <v>41382.888888888898</v>
      </c>
      <c r="G1987" t="s">
        <v>29</v>
      </c>
      <c r="H1987">
        <v>60000012475083</v>
      </c>
      <c r="I1987" t="s">
        <v>3760</v>
      </c>
      <c r="J1987" t="s">
        <v>3761</v>
      </c>
      <c r="K1987" t="s">
        <v>32</v>
      </c>
      <c r="L1987">
        <v>4</v>
      </c>
      <c r="M1987" t="s">
        <v>33</v>
      </c>
      <c r="N1987">
        <v>60000015461254</v>
      </c>
      <c r="O1987">
        <v>60000016462737</v>
      </c>
      <c r="P1987">
        <v>140208000000571</v>
      </c>
      <c r="R1987" t="s">
        <v>34</v>
      </c>
      <c r="S1987" t="s">
        <v>35</v>
      </c>
      <c r="T1987" t="s">
        <v>36</v>
      </c>
      <c r="W1987" t="s">
        <v>37</v>
      </c>
      <c r="AC1987" t="s">
        <v>3835</v>
      </c>
      <c r="AD1987" t="s">
        <v>1437</v>
      </c>
      <c r="AE1987" s="14" t="str">
        <f t="shared" si="1972"/>
        <v>conversei com a medica via e a mesma demonstra interesse no nosso Evento</v>
      </c>
      <c r="AF1987" s="14" t="str">
        <f t="shared" si="1973"/>
        <v>conversei com a medica via e a mesma demonstra interesse no nosso Evento</v>
      </c>
      <c r="AG1987" s="14">
        <f t="shared" si="1974"/>
        <v>1</v>
      </c>
      <c r="AH1987" s="14">
        <f t="shared" si="1975"/>
        <v>73</v>
      </c>
      <c r="AI1987" s="14">
        <f t="shared" si="1976"/>
        <v>73</v>
      </c>
      <c r="AJ1987" s="14">
        <f t="shared" si="1977"/>
        <v>73</v>
      </c>
      <c r="AK1987" s="14">
        <f t="shared" si="1978"/>
        <v>73</v>
      </c>
      <c r="AL1987" s="14">
        <f t="shared" si="1979"/>
        <v>73</v>
      </c>
      <c r="AM1987" s="14" t="str">
        <f t="shared" si="1980"/>
        <v>conversei com a medica via e a mesma demonstra interesse no nosso Evento</v>
      </c>
      <c r="AN1987" s="14" t="str">
        <f t="shared" si="1981"/>
        <v/>
      </c>
      <c r="AO1987" s="14" t="str">
        <f t="shared" si="1982"/>
        <v/>
      </c>
      <c r="AP1987" s="14" t="str">
        <f t="shared" si="1983"/>
        <v/>
      </c>
      <c r="AQ1987" s="14" t="str">
        <f t="shared" si="1984"/>
        <v/>
      </c>
      <c r="AR1987" s="14" t="str">
        <f t="shared" si="1985"/>
        <v/>
      </c>
    </row>
    <row r="1988" spans="1:44" x14ac:dyDescent="0.25">
      <c r="A1988">
        <v>1</v>
      </c>
      <c r="B1988" t="s">
        <v>28</v>
      </c>
      <c r="C1988">
        <v>393105</v>
      </c>
      <c r="D1988" s="40">
        <v>41382.673611111102</v>
      </c>
      <c r="E1988" s="40">
        <v>41382.7055555556</v>
      </c>
      <c r="F1988" s="40">
        <v>41382.888888888898</v>
      </c>
      <c r="G1988" t="s">
        <v>29</v>
      </c>
      <c r="H1988">
        <v>60000012475083</v>
      </c>
      <c r="I1988" t="s">
        <v>3760</v>
      </c>
      <c r="J1988" t="s">
        <v>3761</v>
      </c>
      <c r="K1988" t="s">
        <v>32</v>
      </c>
      <c r="L1988">
        <v>4</v>
      </c>
      <c r="M1988" t="s">
        <v>33</v>
      </c>
      <c r="N1988">
        <v>60000015461254</v>
      </c>
      <c r="O1988">
        <v>60000016462737</v>
      </c>
      <c r="P1988">
        <v>140208000000571</v>
      </c>
      <c r="R1988" t="s">
        <v>34</v>
      </c>
      <c r="S1988" t="s">
        <v>35</v>
      </c>
      <c r="T1988" t="s">
        <v>36</v>
      </c>
      <c r="W1988" t="s">
        <v>37</v>
      </c>
      <c r="AC1988" t="s">
        <v>3835</v>
      </c>
      <c r="AD1988" t="s">
        <v>1437</v>
      </c>
      <c r="AE1988" s="14" t="str">
        <f t="shared" si="1972"/>
        <v>conversei com a medica via e a mesma demonstra interesse no nosso Evento</v>
      </c>
      <c r="AF1988" s="14" t="str">
        <f t="shared" si="1973"/>
        <v>conversei com a medica via e a mesma demonstra interesse no nosso Evento</v>
      </c>
      <c r="AG1988" s="14">
        <f t="shared" si="1974"/>
        <v>1</v>
      </c>
      <c r="AH1988" s="14">
        <f t="shared" si="1975"/>
        <v>73</v>
      </c>
      <c r="AI1988" s="14">
        <f t="shared" si="1976"/>
        <v>73</v>
      </c>
      <c r="AJ1988" s="14">
        <f t="shared" si="1977"/>
        <v>73</v>
      </c>
      <c r="AK1988" s="14">
        <f t="shared" si="1978"/>
        <v>73</v>
      </c>
      <c r="AL1988" s="14">
        <f t="shared" si="1979"/>
        <v>73</v>
      </c>
      <c r="AM1988" s="14" t="str">
        <f t="shared" si="1980"/>
        <v>conversei com a medica via e a mesma demonstra interesse no nosso Evento</v>
      </c>
      <c r="AN1988" s="14" t="str">
        <f t="shared" si="1981"/>
        <v/>
      </c>
      <c r="AO1988" s="14" t="str">
        <f t="shared" si="1982"/>
        <v/>
      </c>
      <c r="AP1988" s="14" t="str">
        <f t="shared" si="1983"/>
        <v/>
      </c>
      <c r="AQ1988" s="14" t="str">
        <f t="shared" si="1984"/>
        <v/>
      </c>
      <c r="AR1988" s="14" t="str">
        <f t="shared" si="1985"/>
        <v/>
      </c>
    </row>
    <row r="1989" spans="1:44" x14ac:dyDescent="0.25">
      <c r="A1989">
        <v>1</v>
      </c>
      <c r="B1989" t="s">
        <v>28</v>
      </c>
      <c r="C1989">
        <v>393105</v>
      </c>
      <c r="D1989" s="40">
        <v>41382.673611111102</v>
      </c>
      <c r="E1989" s="40">
        <v>41382.7055555556</v>
      </c>
      <c r="F1989" s="40">
        <v>41382.888888888898</v>
      </c>
      <c r="G1989" t="s">
        <v>29</v>
      </c>
      <c r="H1989">
        <v>60000012475083</v>
      </c>
      <c r="I1989" t="s">
        <v>3760</v>
      </c>
      <c r="J1989" t="s">
        <v>3761</v>
      </c>
      <c r="K1989" t="s">
        <v>32</v>
      </c>
      <c r="L1989">
        <v>4</v>
      </c>
      <c r="M1989" t="s">
        <v>33</v>
      </c>
      <c r="N1989">
        <v>60000015461254</v>
      </c>
      <c r="O1989">
        <v>60000016462737</v>
      </c>
      <c r="P1989">
        <v>140208000000571</v>
      </c>
      <c r="R1989" t="s">
        <v>34</v>
      </c>
      <c r="S1989" t="s">
        <v>35</v>
      </c>
      <c r="T1989" t="s">
        <v>36</v>
      </c>
      <c r="W1989" t="s">
        <v>37</v>
      </c>
      <c r="AC1989" t="s">
        <v>3835</v>
      </c>
      <c r="AD1989" t="s">
        <v>1437</v>
      </c>
      <c r="AE1989" s="14" t="str">
        <f t="shared" si="1972"/>
        <v>conversei com a medica via e a mesma demonstra interesse no nosso Evento</v>
      </c>
      <c r="AF1989" s="14" t="str">
        <f t="shared" si="1973"/>
        <v>conversei com a medica via e a mesma demonstra interesse no nosso Evento</v>
      </c>
      <c r="AG1989" s="14">
        <f t="shared" si="1974"/>
        <v>1</v>
      </c>
      <c r="AH1989" s="14">
        <f t="shared" si="1975"/>
        <v>73</v>
      </c>
      <c r="AI1989" s="14">
        <f t="shared" si="1976"/>
        <v>73</v>
      </c>
      <c r="AJ1989" s="14">
        <f t="shared" si="1977"/>
        <v>73</v>
      </c>
      <c r="AK1989" s="14">
        <f t="shared" si="1978"/>
        <v>73</v>
      </c>
      <c r="AL1989" s="14">
        <f t="shared" si="1979"/>
        <v>73</v>
      </c>
      <c r="AM1989" s="14" t="str">
        <f t="shared" si="1980"/>
        <v>conversei com a medica via e a mesma demonstra interesse no nosso Evento</v>
      </c>
      <c r="AN1989" s="14" t="str">
        <f t="shared" si="1981"/>
        <v/>
      </c>
      <c r="AO1989" s="14" t="str">
        <f t="shared" si="1982"/>
        <v/>
      </c>
      <c r="AP1989" s="14" t="str">
        <f t="shared" si="1983"/>
        <v/>
      </c>
      <c r="AQ1989" s="14" t="str">
        <f t="shared" si="1984"/>
        <v/>
      </c>
      <c r="AR1989" s="14" t="str">
        <f t="shared" si="1985"/>
        <v/>
      </c>
    </row>
    <row r="1990" spans="1:44" x14ac:dyDescent="0.25">
      <c r="A1990">
        <v>1</v>
      </c>
      <c r="B1990" t="s">
        <v>28</v>
      </c>
      <c r="C1990">
        <v>393105</v>
      </c>
      <c r="D1990" s="40">
        <v>41382.583333333299</v>
      </c>
      <c r="E1990" s="40">
        <v>41382.695833333302</v>
      </c>
      <c r="F1990" s="40">
        <v>41382.659722222197</v>
      </c>
      <c r="G1990" t="s">
        <v>29</v>
      </c>
      <c r="H1990">
        <v>60000012348439</v>
      </c>
      <c r="I1990" t="s">
        <v>3763</v>
      </c>
      <c r="J1990" t="s">
        <v>3764</v>
      </c>
      <c r="K1990" t="s">
        <v>41</v>
      </c>
      <c r="L1990">
        <v>6</v>
      </c>
      <c r="M1990" t="s">
        <v>33</v>
      </c>
      <c r="N1990">
        <v>60000015461254</v>
      </c>
      <c r="O1990">
        <v>60000016462737</v>
      </c>
      <c r="P1990">
        <v>140208000000557</v>
      </c>
      <c r="R1990" t="s">
        <v>34</v>
      </c>
      <c r="S1990" t="s">
        <v>35</v>
      </c>
      <c r="T1990" t="s">
        <v>36</v>
      </c>
      <c r="W1990" t="s">
        <v>37</v>
      </c>
      <c r="AC1990" t="s">
        <v>3836</v>
      </c>
      <c r="AD1990" t="s">
        <v>1437</v>
      </c>
      <c r="AE1990" s="14" t="str">
        <f t="shared" si="1972"/>
        <v>A medica comentou que tem ótimos resultados com Kaletra dose única</v>
      </c>
      <c r="AF1990" s="14" t="str">
        <f t="shared" si="1973"/>
        <v>A medica comentou que tem ótimos resultados com Kaletra dose única</v>
      </c>
      <c r="AG1990" s="14">
        <f t="shared" si="1974"/>
        <v>1</v>
      </c>
      <c r="AH1990" s="14">
        <f t="shared" si="1975"/>
        <v>67</v>
      </c>
      <c r="AI1990" s="14">
        <f t="shared" si="1976"/>
        <v>67</v>
      </c>
      <c r="AJ1990" s="14">
        <f t="shared" si="1977"/>
        <v>67</v>
      </c>
      <c r="AK1990" s="14">
        <f t="shared" si="1978"/>
        <v>67</v>
      </c>
      <c r="AL1990" s="14">
        <f t="shared" si="1979"/>
        <v>67</v>
      </c>
      <c r="AM1990" s="14" t="str">
        <f t="shared" si="1980"/>
        <v>A medica comentou que tem ótimos resultados com Kaletra dose única</v>
      </c>
      <c r="AN1990" s="14" t="str">
        <f t="shared" si="1981"/>
        <v/>
      </c>
      <c r="AO1990" s="14" t="str">
        <f t="shared" si="1982"/>
        <v/>
      </c>
      <c r="AP1990" s="14" t="str">
        <f t="shared" si="1983"/>
        <v/>
      </c>
      <c r="AQ1990" s="14" t="str">
        <f t="shared" si="1984"/>
        <v/>
      </c>
      <c r="AR1990" s="14" t="str">
        <f t="shared" si="1985"/>
        <v/>
      </c>
    </row>
    <row r="1991" spans="1:44" x14ac:dyDescent="0.25">
      <c r="A1991">
        <v>1</v>
      </c>
      <c r="B1991" t="s">
        <v>28</v>
      </c>
      <c r="C1991">
        <v>393105</v>
      </c>
      <c r="D1991" s="40">
        <v>41382.524305555598</v>
      </c>
      <c r="E1991" s="40">
        <v>41382.7006944444</v>
      </c>
      <c r="F1991" s="40">
        <v>41382.659722222197</v>
      </c>
      <c r="G1991" t="s">
        <v>29</v>
      </c>
      <c r="H1991">
        <v>60000012313619</v>
      </c>
      <c r="I1991" t="s">
        <v>3837</v>
      </c>
      <c r="J1991" t="s">
        <v>3838</v>
      </c>
      <c r="K1991" t="s">
        <v>32</v>
      </c>
      <c r="L1991">
        <v>3</v>
      </c>
      <c r="M1991" t="s">
        <v>33</v>
      </c>
      <c r="N1991">
        <v>60000015461254</v>
      </c>
      <c r="O1991">
        <v>60000016462737</v>
      </c>
      <c r="P1991">
        <v>140208000000564</v>
      </c>
      <c r="R1991" t="s">
        <v>34</v>
      </c>
      <c r="S1991" t="s">
        <v>35</v>
      </c>
      <c r="T1991" t="s">
        <v>36</v>
      </c>
      <c r="W1991" t="s">
        <v>37</v>
      </c>
      <c r="AC1991" t="s">
        <v>3839</v>
      </c>
      <c r="AD1991" t="s">
        <v>1437</v>
      </c>
      <c r="AE1991" s="14" t="str">
        <f t="shared" si="1972"/>
        <v>Medico atende em vários locais da região</v>
      </c>
      <c r="AF1991" s="14" t="str">
        <f t="shared" si="1973"/>
        <v>Medico atende em vários locais da região</v>
      </c>
      <c r="AG1991" s="14">
        <f t="shared" si="1974"/>
        <v>1</v>
      </c>
      <c r="AH1991" s="14">
        <f t="shared" si="1975"/>
        <v>41</v>
      </c>
      <c r="AI1991" s="14">
        <f t="shared" si="1976"/>
        <v>41</v>
      </c>
      <c r="AJ1991" s="14">
        <f t="shared" si="1977"/>
        <v>41</v>
      </c>
      <c r="AK1991" s="14">
        <f t="shared" si="1978"/>
        <v>41</v>
      </c>
      <c r="AL1991" s="14">
        <f t="shared" si="1979"/>
        <v>41</v>
      </c>
      <c r="AM1991" s="14" t="str">
        <f t="shared" si="1980"/>
        <v>Medico atende em vários locais da região</v>
      </c>
      <c r="AN1991" s="14" t="str">
        <f t="shared" si="1981"/>
        <v/>
      </c>
      <c r="AO1991" s="14" t="str">
        <f t="shared" si="1982"/>
        <v/>
      </c>
      <c r="AP1991" s="14" t="str">
        <f t="shared" si="1983"/>
        <v/>
      </c>
      <c r="AQ1991" s="14" t="str">
        <f t="shared" si="1984"/>
        <v/>
      </c>
      <c r="AR1991" s="14" t="str">
        <f t="shared" si="1985"/>
        <v/>
      </c>
    </row>
    <row r="1992" spans="1:44" x14ac:dyDescent="0.25">
      <c r="A1992">
        <v>1</v>
      </c>
      <c r="B1992" t="s">
        <v>28</v>
      </c>
      <c r="C1992">
        <v>393105</v>
      </c>
      <c r="D1992" s="40">
        <v>41382.5</v>
      </c>
      <c r="E1992" s="40">
        <v>41382.693055555603</v>
      </c>
      <c r="F1992" s="40">
        <v>41382.659722222197</v>
      </c>
      <c r="G1992" t="s">
        <v>29</v>
      </c>
      <c r="H1992">
        <v>60000017151506</v>
      </c>
      <c r="I1992" t="s">
        <v>3840</v>
      </c>
      <c r="J1992" t="s">
        <v>3841</v>
      </c>
      <c r="K1992" t="s">
        <v>32</v>
      </c>
      <c r="L1992">
        <v>4</v>
      </c>
      <c r="M1992" t="s">
        <v>33</v>
      </c>
      <c r="N1992">
        <v>60000015461254</v>
      </c>
      <c r="O1992">
        <v>60000016462737</v>
      </c>
      <c r="P1992">
        <v>140208000000550</v>
      </c>
      <c r="R1992" t="s">
        <v>34</v>
      </c>
      <c r="S1992" t="s">
        <v>35</v>
      </c>
      <c r="T1992" t="s">
        <v>36</v>
      </c>
      <c r="W1992" t="s">
        <v>37</v>
      </c>
      <c r="AC1992" t="s">
        <v>3842</v>
      </c>
      <c r="AD1992" t="s">
        <v>1437</v>
      </c>
      <c r="AE1992" s="14" t="str">
        <f t="shared" si="1972"/>
        <v>medico participa freqüentemente de eventos de HIV</v>
      </c>
      <c r="AF1992" s="14" t="str">
        <f t="shared" si="1973"/>
        <v>medico participa freqüentemente de eventos de HIV</v>
      </c>
      <c r="AG1992" s="14">
        <f t="shared" si="1974"/>
        <v>1</v>
      </c>
      <c r="AH1992" s="14">
        <f t="shared" si="1975"/>
        <v>50</v>
      </c>
      <c r="AI1992" s="14">
        <f t="shared" si="1976"/>
        <v>50</v>
      </c>
      <c r="AJ1992" s="14">
        <f t="shared" si="1977"/>
        <v>50</v>
      </c>
      <c r="AK1992" s="14">
        <f t="shared" si="1978"/>
        <v>50</v>
      </c>
      <c r="AL1992" s="14">
        <f t="shared" si="1979"/>
        <v>50</v>
      </c>
      <c r="AM1992" s="14" t="str">
        <f t="shared" si="1980"/>
        <v>medico participa freqüentemente de eventos de HIV</v>
      </c>
      <c r="AN1992" s="14" t="str">
        <f t="shared" si="1981"/>
        <v/>
      </c>
      <c r="AO1992" s="14" t="str">
        <f t="shared" si="1982"/>
        <v/>
      </c>
      <c r="AP1992" s="14" t="str">
        <f t="shared" si="1983"/>
        <v/>
      </c>
      <c r="AQ1992" s="14" t="str">
        <f t="shared" si="1984"/>
        <v/>
      </c>
      <c r="AR1992" s="14" t="str">
        <f t="shared" si="1985"/>
        <v/>
      </c>
    </row>
    <row r="1993" spans="1:44" x14ac:dyDescent="0.25">
      <c r="A1993">
        <v>1</v>
      </c>
      <c r="B1993" t="s">
        <v>28</v>
      </c>
      <c r="C1993">
        <v>393105</v>
      </c>
      <c r="D1993" s="40">
        <v>41382.447916666701</v>
      </c>
      <c r="E1993" s="40">
        <v>41382.690972222197</v>
      </c>
      <c r="F1993" s="40">
        <v>41382.659722222197</v>
      </c>
      <c r="G1993" t="s">
        <v>29</v>
      </c>
      <c r="H1993">
        <v>60000012343659</v>
      </c>
      <c r="I1993" t="s">
        <v>3843</v>
      </c>
      <c r="J1993" t="s">
        <v>3844</v>
      </c>
      <c r="K1993" t="s">
        <v>32</v>
      </c>
      <c r="L1993">
        <v>3</v>
      </c>
      <c r="M1993" t="s">
        <v>33</v>
      </c>
      <c r="N1993">
        <v>60000015461254</v>
      </c>
      <c r="O1993">
        <v>60000016462737</v>
      </c>
      <c r="P1993">
        <v>140208000000543</v>
      </c>
      <c r="R1993" t="s">
        <v>34</v>
      </c>
      <c r="S1993" t="s">
        <v>35</v>
      </c>
      <c r="T1993" t="s">
        <v>36</v>
      </c>
      <c r="W1993" t="s">
        <v>37</v>
      </c>
      <c r="AC1993" t="s">
        <v>3845</v>
      </c>
      <c r="AD1993" t="s">
        <v>1437</v>
      </c>
      <c r="AE1993" s="14" t="str">
        <f t="shared" si="1972"/>
        <v>Medico interessado em participar de eventos.</v>
      </c>
      <c r="AF1993" s="14" t="str">
        <f t="shared" si="1973"/>
        <v>Medico interessado em participar de eventos.</v>
      </c>
      <c r="AG1993" s="14">
        <f t="shared" si="1974"/>
        <v>1</v>
      </c>
      <c r="AH1993" s="14">
        <f t="shared" si="1975"/>
        <v>45</v>
      </c>
      <c r="AI1993" s="14">
        <f t="shared" si="1976"/>
        <v>45</v>
      </c>
      <c r="AJ1993" s="14">
        <f t="shared" si="1977"/>
        <v>45</v>
      </c>
      <c r="AK1993" s="14">
        <f t="shared" si="1978"/>
        <v>45</v>
      </c>
      <c r="AL1993" s="14">
        <f t="shared" si="1979"/>
        <v>45</v>
      </c>
      <c r="AM1993" s="14" t="str">
        <f t="shared" si="1980"/>
        <v>Medico interessado em participar de eventos.</v>
      </c>
      <c r="AN1993" s="14" t="str">
        <f t="shared" si="1981"/>
        <v/>
      </c>
      <c r="AO1993" s="14" t="str">
        <f t="shared" si="1982"/>
        <v/>
      </c>
      <c r="AP1993" s="14" t="str">
        <f t="shared" si="1983"/>
        <v/>
      </c>
      <c r="AQ1993" s="14" t="str">
        <f t="shared" si="1984"/>
        <v/>
      </c>
      <c r="AR1993" s="14" t="str">
        <f t="shared" si="1985"/>
        <v/>
      </c>
    </row>
    <row r="1994" spans="1:44" x14ac:dyDescent="0.25">
      <c r="A1994">
        <v>1</v>
      </c>
      <c r="B1994" t="s">
        <v>28</v>
      </c>
      <c r="C1994">
        <v>393105</v>
      </c>
      <c r="D1994" s="40">
        <v>41382.395833333299</v>
      </c>
      <c r="E1994" s="40">
        <v>41382.688194444403</v>
      </c>
      <c r="F1994" s="40">
        <v>41382.659722222197</v>
      </c>
      <c r="G1994" t="s">
        <v>29</v>
      </c>
      <c r="H1994">
        <v>60000017967656</v>
      </c>
      <c r="I1994" t="s">
        <v>3846</v>
      </c>
      <c r="J1994" t="s">
        <v>3847</v>
      </c>
      <c r="K1994" t="s">
        <v>32</v>
      </c>
      <c r="L1994">
        <v>3</v>
      </c>
      <c r="M1994" t="s">
        <v>33</v>
      </c>
      <c r="N1994">
        <v>60000015461254</v>
      </c>
      <c r="O1994">
        <v>60000016462737</v>
      </c>
      <c r="P1994">
        <v>140208000000536</v>
      </c>
      <c r="R1994" t="s">
        <v>34</v>
      </c>
      <c r="S1994" t="s">
        <v>35</v>
      </c>
      <c r="T1994" t="s">
        <v>36</v>
      </c>
      <c r="W1994" t="s">
        <v>37</v>
      </c>
      <c r="AC1994" t="s">
        <v>3848</v>
      </c>
      <c r="AD1994" t="s">
        <v>1437</v>
      </c>
      <c r="AE1994" s="14" t="str">
        <f t="shared" ref="AE1994:AE2057" si="1986">SUBSTITUTE(AC1994,"# ","#")</f>
        <v>Medica atende em 2 Lugares em Mogi.</v>
      </c>
      <c r="AF1994" s="14" t="str">
        <f t="shared" ref="AF1994:AF2057" si="1987">SUBSTITUTE(AE1994,"@ ","@")</f>
        <v>Medica atende em 2 Lugares em Mogi.</v>
      </c>
      <c r="AG1994" s="14">
        <f t="shared" ref="AG1994:AG2057" si="1988">IFERROR(FIND("#",AF1994),1)</f>
        <v>1</v>
      </c>
      <c r="AH1994" s="14">
        <f t="shared" ref="AH1994:AH2057" si="1989">IFERROR(FIND("#",$AF1994,AG1994+1),LEN($AF1994)+1)</f>
        <v>36</v>
      </c>
      <c r="AI1994" s="14">
        <f t="shared" ref="AI1994:AI2057" si="1990">IFERROR(FIND("#",$AF1994,AH1994+1),LEN($AF1994)+1)</f>
        <v>36</v>
      </c>
      <c r="AJ1994" s="14">
        <f t="shared" ref="AJ1994:AJ2057" si="1991">IFERROR(FIND("#",$AF1994,AI1994+1),LEN($AF1994)+1)</f>
        <v>36</v>
      </c>
      <c r="AK1994" s="14">
        <f t="shared" ref="AK1994:AK2057" si="1992">IFERROR(FIND("#",$AF1994,AJ1994+1),LEN($AF1994)+1)</f>
        <v>36</v>
      </c>
      <c r="AL1994" s="14">
        <f t="shared" ref="AL1994:AL2057" si="1993">IFERROR(FIND("#",$AF1994,AK1994+1),LEN($AF1994)+1)</f>
        <v>36</v>
      </c>
      <c r="AM1994" s="14" t="str">
        <f t="shared" ref="AM1994:AM2057" si="1994">MID($AF1994,AG1994,IF(AG1994=1,AH1994,(AH1994-AG1994)))</f>
        <v>Medica atende em 2 Lugares em Mogi.</v>
      </c>
      <c r="AN1994" s="14" t="str">
        <f t="shared" ref="AN1994:AN2057" si="1995">IF(AH1994=AI1994,"",MID($AF1994,AH1994,AI1994-AH1994))</f>
        <v/>
      </c>
      <c r="AO1994" s="14" t="str">
        <f t="shared" ref="AO1994:AO2057" si="1996">IF(AI1994=AJ1994,"",MID($AF1994,AI1994,AJ1994-AI1994))</f>
        <v/>
      </c>
      <c r="AP1994" s="14" t="str">
        <f t="shared" ref="AP1994:AP2057" si="1997">IF(AJ1994=AK1994,"",MID($AF1994,AJ1994,AK1994-AJ1994))</f>
        <v/>
      </c>
      <c r="AQ1994" s="14" t="str">
        <f t="shared" ref="AQ1994:AQ2057" si="1998">IF(AK1994=AL1994,"",MID($AF1994,AK1994,AL1994-AK1994))</f>
        <v/>
      </c>
      <c r="AR1994" s="14" t="str">
        <f t="shared" ref="AR1994:AR2057" si="1999">IF(AL1994=AK1994,"",MID($AF1994,AL1994,LEN(AF1994)-AL1994))</f>
        <v/>
      </c>
    </row>
    <row r="1995" spans="1:44" x14ac:dyDescent="0.25">
      <c r="A1995">
        <v>1</v>
      </c>
      <c r="B1995" t="s">
        <v>28</v>
      </c>
      <c r="C1995">
        <v>393105</v>
      </c>
      <c r="D1995" s="40">
        <v>41382.381944444402</v>
      </c>
      <c r="E1995" s="40">
        <v>41382.686805555597</v>
      </c>
      <c r="F1995" s="40">
        <v>41382.647916666698</v>
      </c>
      <c r="G1995" t="s">
        <v>29</v>
      </c>
      <c r="H1995">
        <v>60000012510383</v>
      </c>
      <c r="I1995" t="s">
        <v>3849</v>
      </c>
      <c r="J1995" t="s">
        <v>3850</v>
      </c>
      <c r="K1995" t="s">
        <v>32</v>
      </c>
      <c r="L1995">
        <v>4</v>
      </c>
      <c r="M1995" t="s">
        <v>33</v>
      </c>
      <c r="N1995">
        <v>60000015461254</v>
      </c>
      <c r="O1995">
        <v>60000016462737</v>
      </c>
      <c r="P1995">
        <v>140208000000529</v>
      </c>
      <c r="R1995" t="s">
        <v>34</v>
      </c>
      <c r="S1995" t="s">
        <v>35</v>
      </c>
      <c r="T1995" t="s">
        <v>36</v>
      </c>
      <c r="W1995" t="s">
        <v>37</v>
      </c>
      <c r="AC1995" t="s">
        <v>3851</v>
      </c>
      <c r="AD1995" t="s">
        <v>1437</v>
      </c>
      <c r="AE1995" s="14" t="str">
        <f t="shared" si="1986"/>
        <v>Medico salientou que se preocupa com adesão falamos sobre dose única diária</v>
      </c>
      <c r="AF1995" s="14" t="str">
        <f t="shared" si="1987"/>
        <v>Medico salientou que se preocupa com adesão falamos sobre dose única diária</v>
      </c>
      <c r="AG1995" s="14">
        <f t="shared" si="1988"/>
        <v>1</v>
      </c>
      <c r="AH1995" s="14">
        <f t="shared" si="1989"/>
        <v>76</v>
      </c>
      <c r="AI1995" s="14">
        <f t="shared" si="1990"/>
        <v>76</v>
      </c>
      <c r="AJ1995" s="14">
        <f t="shared" si="1991"/>
        <v>76</v>
      </c>
      <c r="AK1995" s="14">
        <f t="shared" si="1992"/>
        <v>76</v>
      </c>
      <c r="AL1995" s="14">
        <f t="shared" si="1993"/>
        <v>76</v>
      </c>
      <c r="AM1995" s="14" t="str">
        <f t="shared" si="1994"/>
        <v>Medico salientou que se preocupa com adesão falamos sobre dose única diária</v>
      </c>
      <c r="AN1995" s="14" t="str">
        <f t="shared" si="1995"/>
        <v/>
      </c>
      <c r="AO1995" s="14" t="str">
        <f t="shared" si="1996"/>
        <v/>
      </c>
      <c r="AP1995" s="14" t="str">
        <f t="shared" si="1997"/>
        <v/>
      </c>
      <c r="AQ1995" s="14" t="str">
        <f t="shared" si="1998"/>
        <v/>
      </c>
      <c r="AR1995" s="14" t="str">
        <f t="shared" si="1999"/>
        <v/>
      </c>
    </row>
    <row r="1996" spans="1:44" x14ac:dyDescent="0.25">
      <c r="A1996">
        <v>1</v>
      </c>
      <c r="B1996" t="s">
        <v>28</v>
      </c>
      <c r="C1996">
        <v>393105</v>
      </c>
      <c r="D1996" s="40">
        <v>41381.649305555598</v>
      </c>
      <c r="E1996" s="40">
        <v>41381.945138888899</v>
      </c>
      <c r="F1996" s="40">
        <v>41382.335416666698</v>
      </c>
      <c r="G1996" t="s">
        <v>29</v>
      </c>
      <c r="H1996">
        <v>60000012534151</v>
      </c>
      <c r="I1996" t="s">
        <v>3756</v>
      </c>
      <c r="J1996" t="s">
        <v>3757</v>
      </c>
      <c r="K1996" t="s">
        <v>41</v>
      </c>
      <c r="L1996">
        <v>3</v>
      </c>
      <c r="M1996" t="s">
        <v>33</v>
      </c>
      <c r="N1996">
        <v>60000015461254</v>
      </c>
      <c r="O1996">
        <v>60000016462737</v>
      </c>
      <c r="P1996">
        <v>140208000000522</v>
      </c>
      <c r="R1996" t="s">
        <v>34</v>
      </c>
      <c r="S1996" t="s">
        <v>35</v>
      </c>
      <c r="T1996" t="s">
        <v>36</v>
      </c>
      <c r="W1996" t="s">
        <v>37</v>
      </c>
      <c r="AC1996" t="s">
        <v>3852</v>
      </c>
      <c r="AD1996" t="s">
        <v>1437</v>
      </c>
      <c r="AE1996" s="14" t="str">
        <f t="shared" si="1986"/>
        <v>melhor data 3 Feira</v>
      </c>
      <c r="AF1996" s="14" t="str">
        <f t="shared" si="1987"/>
        <v>melhor data 3 Feira</v>
      </c>
      <c r="AG1996" s="14">
        <f t="shared" si="1988"/>
        <v>1</v>
      </c>
      <c r="AH1996" s="14">
        <f t="shared" si="1989"/>
        <v>20</v>
      </c>
      <c r="AI1996" s="14">
        <f t="shared" si="1990"/>
        <v>20</v>
      </c>
      <c r="AJ1996" s="14">
        <f t="shared" si="1991"/>
        <v>20</v>
      </c>
      <c r="AK1996" s="14">
        <f t="shared" si="1992"/>
        <v>20</v>
      </c>
      <c r="AL1996" s="14">
        <f t="shared" si="1993"/>
        <v>20</v>
      </c>
      <c r="AM1996" s="14" t="str">
        <f t="shared" si="1994"/>
        <v>melhor data 3 Feira</v>
      </c>
      <c r="AN1996" s="14" t="str">
        <f t="shared" si="1995"/>
        <v/>
      </c>
      <c r="AO1996" s="14" t="str">
        <f t="shared" si="1996"/>
        <v/>
      </c>
      <c r="AP1996" s="14" t="str">
        <f t="shared" si="1997"/>
        <v/>
      </c>
      <c r="AQ1996" s="14" t="str">
        <f t="shared" si="1998"/>
        <v/>
      </c>
      <c r="AR1996" s="14" t="str">
        <f t="shared" si="1999"/>
        <v/>
      </c>
    </row>
    <row r="1997" spans="1:44" x14ac:dyDescent="0.25">
      <c r="A1997">
        <v>1</v>
      </c>
      <c r="B1997" t="s">
        <v>28</v>
      </c>
      <c r="C1997">
        <v>393105</v>
      </c>
      <c r="D1997" s="40">
        <v>41381.517361111102</v>
      </c>
      <c r="E1997" s="40">
        <v>41381.935416666704</v>
      </c>
      <c r="F1997" s="40">
        <v>41381.895833333299</v>
      </c>
      <c r="G1997" t="s">
        <v>29</v>
      </c>
      <c r="H1997">
        <v>60000012314123</v>
      </c>
      <c r="I1997" t="s">
        <v>3853</v>
      </c>
      <c r="J1997" t="s">
        <v>3854</v>
      </c>
      <c r="K1997" t="s">
        <v>32</v>
      </c>
      <c r="L1997">
        <v>3</v>
      </c>
      <c r="M1997" t="s">
        <v>33</v>
      </c>
      <c r="N1997">
        <v>60000015461254</v>
      </c>
      <c r="O1997">
        <v>60000016462737</v>
      </c>
      <c r="P1997">
        <v>140208000000515</v>
      </c>
      <c r="R1997" t="s">
        <v>34</v>
      </c>
      <c r="S1997" t="s">
        <v>35</v>
      </c>
      <c r="T1997" t="s">
        <v>36</v>
      </c>
      <c r="W1997" t="s">
        <v>37</v>
      </c>
      <c r="AC1997" t="s">
        <v>3855</v>
      </c>
      <c r="AD1997" t="s">
        <v>1437</v>
      </c>
      <c r="AE1997" s="14" t="str">
        <f t="shared" si="1986"/>
        <v>melhor data 4 Feira</v>
      </c>
      <c r="AF1997" s="14" t="str">
        <f t="shared" si="1987"/>
        <v>melhor data 4 Feira</v>
      </c>
      <c r="AG1997" s="14">
        <f t="shared" si="1988"/>
        <v>1</v>
      </c>
      <c r="AH1997" s="14">
        <f t="shared" si="1989"/>
        <v>20</v>
      </c>
      <c r="AI1997" s="14">
        <f t="shared" si="1990"/>
        <v>20</v>
      </c>
      <c r="AJ1997" s="14">
        <f t="shared" si="1991"/>
        <v>20</v>
      </c>
      <c r="AK1997" s="14">
        <f t="shared" si="1992"/>
        <v>20</v>
      </c>
      <c r="AL1997" s="14">
        <f t="shared" si="1993"/>
        <v>20</v>
      </c>
      <c r="AM1997" s="14" t="str">
        <f t="shared" si="1994"/>
        <v>melhor data 4 Feira</v>
      </c>
      <c r="AN1997" s="14" t="str">
        <f t="shared" si="1995"/>
        <v/>
      </c>
      <c r="AO1997" s="14" t="str">
        <f t="shared" si="1996"/>
        <v/>
      </c>
      <c r="AP1997" s="14" t="str">
        <f t="shared" si="1997"/>
        <v/>
      </c>
      <c r="AQ1997" s="14" t="str">
        <f t="shared" si="1998"/>
        <v/>
      </c>
      <c r="AR1997" s="14" t="str">
        <f t="shared" si="1999"/>
        <v/>
      </c>
    </row>
    <row r="1998" spans="1:44" x14ac:dyDescent="0.25">
      <c r="A1998">
        <v>1</v>
      </c>
      <c r="B1998" t="s">
        <v>28</v>
      </c>
      <c r="C1998">
        <v>393105</v>
      </c>
      <c r="D1998" s="40">
        <v>41381.458333333299</v>
      </c>
      <c r="E1998" s="40">
        <v>41381.934027777803</v>
      </c>
      <c r="F1998" s="40">
        <v>41381.895833333299</v>
      </c>
      <c r="G1998" t="s">
        <v>29</v>
      </c>
      <c r="H1998">
        <v>60000012443919</v>
      </c>
      <c r="I1998" t="s">
        <v>3856</v>
      </c>
      <c r="J1998" t="s">
        <v>3857</v>
      </c>
      <c r="K1998" t="s">
        <v>32</v>
      </c>
      <c r="L1998">
        <v>3</v>
      </c>
      <c r="M1998" t="s">
        <v>33</v>
      </c>
      <c r="N1998">
        <v>60000015461254</v>
      </c>
      <c r="O1998">
        <v>60000016462737</v>
      </c>
      <c r="P1998">
        <v>140208000000508</v>
      </c>
      <c r="R1998" t="s">
        <v>34</v>
      </c>
      <c r="S1998" t="s">
        <v>35</v>
      </c>
      <c r="T1998" t="s">
        <v>36</v>
      </c>
      <c r="W1998" t="s">
        <v>37</v>
      </c>
      <c r="AC1998" t="s">
        <v>3855</v>
      </c>
      <c r="AD1998" t="s">
        <v>1437</v>
      </c>
      <c r="AE1998" s="14" t="str">
        <f t="shared" si="1986"/>
        <v>melhor data 4 Feira</v>
      </c>
      <c r="AF1998" s="14" t="str">
        <f t="shared" si="1987"/>
        <v>melhor data 4 Feira</v>
      </c>
      <c r="AG1998" s="14">
        <f t="shared" si="1988"/>
        <v>1</v>
      </c>
      <c r="AH1998" s="14">
        <f t="shared" si="1989"/>
        <v>20</v>
      </c>
      <c r="AI1998" s="14">
        <f t="shared" si="1990"/>
        <v>20</v>
      </c>
      <c r="AJ1998" s="14">
        <f t="shared" si="1991"/>
        <v>20</v>
      </c>
      <c r="AK1998" s="14">
        <f t="shared" si="1992"/>
        <v>20</v>
      </c>
      <c r="AL1998" s="14">
        <f t="shared" si="1993"/>
        <v>20</v>
      </c>
      <c r="AM1998" s="14" t="str">
        <f t="shared" si="1994"/>
        <v>melhor data 4 Feira</v>
      </c>
      <c r="AN1998" s="14" t="str">
        <f t="shared" si="1995"/>
        <v/>
      </c>
      <c r="AO1998" s="14" t="str">
        <f t="shared" si="1996"/>
        <v/>
      </c>
      <c r="AP1998" s="14" t="str">
        <f t="shared" si="1997"/>
        <v/>
      </c>
      <c r="AQ1998" s="14" t="str">
        <f t="shared" si="1998"/>
        <v/>
      </c>
      <c r="AR1998" s="14" t="str">
        <f t="shared" si="1999"/>
        <v/>
      </c>
    </row>
    <row r="1999" spans="1:44" x14ac:dyDescent="0.25">
      <c r="A1999">
        <v>1</v>
      </c>
      <c r="B1999" t="s">
        <v>28</v>
      </c>
      <c r="C1999">
        <v>393105</v>
      </c>
      <c r="D1999" s="40">
        <v>41381.4375</v>
      </c>
      <c r="E1999" s="40">
        <v>41381.931250000001</v>
      </c>
      <c r="F1999" s="40">
        <v>41381.895833333299</v>
      </c>
      <c r="G1999" t="s">
        <v>29</v>
      </c>
      <c r="H1999">
        <v>60000012454971</v>
      </c>
      <c r="I1999" t="s">
        <v>3858</v>
      </c>
      <c r="J1999" t="s">
        <v>3859</v>
      </c>
      <c r="K1999" t="s">
        <v>32</v>
      </c>
      <c r="L1999">
        <v>3</v>
      </c>
      <c r="M1999" t="s">
        <v>33</v>
      </c>
      <c r="N1999">
        <v>60000015461254</v>
      </c>
      <c r="O1999">
        <v>60000016462737</v>
      </c>
      <c r="P1999">
        <v>140208000000501</v>
      </c>
      <c r="R1999" t="s">
        <v>34</v>
      </c>
      <c r="S1999" t="s">
        <v>35</v>
      </c>
      <c r="T1999" t="s">
        <v>36</v>
      </c>
      <c r="W1999" t="s">
        <v>37</v>
      </c>
      <c r="AC1999" t="s">
        <v>3855</v>
      </c>
      <c r="AD1999" t="s">
        <v>1437</v>
      </c>
      <c r="AE1999" s="14" t="str">
        <f t="shared" si="1986"/>
        <v>melhor data 4 Feira</v>
      </c>
      <c r="AF1999" s="14" t="str">
        <f t="shared" si="1987"/>
        <v>melhor data 4 Feira</v>
      </c>
      <c r="AG1999" s="14">
        <f t="shared" si="1988"/>
        <v>1</v>
      </c>
      <c r="AH1999" s="14">
        <f t="shared" si="1989"/>
        <v>20</v>
      </c>
      <c r="AI1999" s="14">
        <f t="shared" si="1990"/>
        <v>20</v>
      </c>
      <c r="AJ1999" s="14">
        <f t="shared" si="1991"/>
        <v>20</v>
      </c>
      <c r="AK1999" s="14">
        <f t="shared" si="1992"/>
        <v>20</v>
      </c>
      <c r="AL1999" s="14">
        <f t="shared" si="1993"/>
        <v>20</v>
      </c>
      <c r="AM1999" s="14" t="str">
        <f t="shared" si="1994"/>
        <v>melhor data 4 Feira</v>
      </c>
      <c r="AN1999" s="14" t="str">
        <f t="shared" si="1995"/>
        <v/>
      </c>
      <c r="AO1999" s="14" t="str">
        <f t="shared" si="1996"/>
        <v/>
      </c>
      <c r="AP1999" s="14" t="str">
        <f t="shared" si="1997"/>
        <v/>
      </c>
      <c r="AQ1999" s="14" t="str">
        <f t="shared" si="1998"/>
        <v/>
      </c>
      <c r="AR1999" s="14" t="str">
        <f t="shared" si="1999"/>
        <v/>
      </c>
    </row>
    <row r="2000" spans="1:44" x14ac:dyDescent="0.25">
      <c r="A2000">
        <v>1</v>
      </c>
      <c r="B2000" t="s">
        <v>28</v>
      </c>
      <c r="C2000">
        <v>393105</v>
      </c>
      <c r="D2000" s="40">
        <v>41381.402777777803</v>
      </c>
      <c r="E2000" s="40">
        <v>41381.9243055556</v>
      </c>
      <c r="F2000" s="40">
        <v>41381.885416666701</v>
      </c>
      <c r="G2000" t="s">
        <v>29</v>
      </c>
      <c r="H2000">
        <v>60000012305179</v>
      </c>
      <c r="I2000" t="s">
        <v>3860</v>
      </c>
      <c r="J2000" t="s">
        <v>3861</v>
      </c>
      <c r="K2000" t="s">
        <v>32</v>
      </c>
      <c r="L2000">
        <v>3</v>
      </c>
      <c r="M2000" t="s">
        <v>33</v>
      </c>
      <c r="N2000">
        <v>60000015461254</v>
      </c>
      <c r="O2000">
        <v>60000016462737</v>
      </c>
      <c r="P2000">
        <v>140208000000494</v>
      </c>
      <c r="R2000" t="s">
        <v>34</v>
      </c>
      <c r="S2000" t="s">
        <v>35</v>
      </c>
      <c r="T2000" t="s">
        <v>36</v>
      </c>
      <c r="W2000" t="s">
        <v>37</v>
      </c>
      <c r="AC2000" t="s">
        <v>3855</v>
      </c>
      <c r="AD2000" t="s">
        <v>1437</v>
      </c>
      <c r="AE2000" s="14" t="str">
        <f t="shared" si="1986"/>
        <v>melhor data 4 Feira</v>
      </c>
      <c r="AF2000" s="14" t="str">
        <f t="shared" si="1987"/>
        <v>melhor data 4 Feira</v>
      </c>
      <c r="AG2000" s="14">
        <f t="shared" si="1988"/>
        <v>1</v>
      </c>
      <c r="AH2000" s="14">
        <f t="shared" si="1989"/>
        <v>20</v>
      </c>
      <c r="AI2000" s="14">
        <f t="shared" si="1990"/>
        <v>20</v>
      </c>
      <c r="AJ2000" s="14">
        <f t="shared" si="1991"/>
        <v>20</v>
      </c>
      <c r="AK2000" s="14">
        <f t="shared" si="1992"/>
        <v>20</v>
      </c>
      <c r="AL2000" s="14">
        <f t="shared" si="1993"/>
        <v>20</v>
      </c>
      <c r="AM2000" s="14" t="str">
        <f t="shared" si="1994"/>
        <v>melhor data 4 Feira</v>
      </c>
      <c r="AN2000" s="14" t="str">
        <f t="shared" si="1995"/>
        <v/>
      </c>
      <c r="AO2000" s="14" t="str">
        <f t="shared" si="1996"/>
        <v/>
      </c>
      <c r="AP2000" s="14" t="str">
        <f t="shared" si="1997"/>
        <v/>
      </c>
      <c r="AQ2000" s="14" t="str">
        <f t="shared" si="1998"/>
        <v/>
      </c>
      <c r="AR2000" s="14" t="str">
        <f t="shared" si="1999"/>
        <v/>
      </c>
    </row>
    <row r="2001" spans="1:44" x14ac:dyDescent="0.25">
      <c r="A2001">
        <v>1</v>
      </c>
      <c r="B2001" t="s">
        <v>28</v>
      </c>
      <c r="C2001">
        <v>393105</v>
      </c>
      <c r="D2001" s="40">
        <v>41381.378472222197</v>
      </c>
      <c r="E2001" s="40">
        <v>41381.922222222202</v>
      </c>
      <c r="F2001" s="40">
        <v>41381.885416666701</v>
      </c>
      <c r="G2001" t="s">
        <v>29</v>
      </c>
      <c r="H2001">
        <v>60000012427867</v>
      </c>
      <c r="I2001" t="s">
        <v>3862</v>
      </c>
      <c r="J2001" t="s">
        <v>3863</v>
      </c>
      <c r="K2001" t="s">
        <v>32</v>
      </c>
      <c r="L2001">
        <v>4</v>
      </c>
      <c r="M2001" t="s">
        <v>33</v>
      </c>
      <c r="N2001">
        <v>60000015461254</v>
      </c>
      <c r="O2001">
        <v>60000016462737</v>
      </c>
      <c r="P2001">
        <v>140208000000487</v>
      </c>
      <c r="R2001" t="s">
        <v>34</v>
      </c>
      <c r="S2001" t="s">
        <v>35</v>
      </c>
      <c r="T2001" t="s">
        <v>36</v>
      </c>
      <c r="W2001" t="s">
        <v>37</v>
      </c>
      <c r="AC2001" t="s">
        <v>3855</v>
      </c>
      <c r="AD2001" t="s">
        <v>1437</v>
      </c>
      <c r="AE2001" s="14" t="str">
        <f t="shared" si="1986"/>
        <v>melhor data 4 Feira</v>
      </c>
      <c r="AF2001" s="14" t="str">
        <f t="shared" si="1987"/>
        <v>melhor data 4 Feira</v>
      </c>
      <c r="AG2001" s="14">
        <f t="shared" si="1988"/>
        <v>1</v>
      </c>
      <c r="AH2001" s="14">
        <f t="shared" si="1989"/>
        <v>20</v>
      </c>
      <c r="AI2001" s="14">
        <f t="shared" si="1990"/>
        <v>20</v>
      </c>
      <c r="AJ2001" s="14">
        <f t="shared" si="1991"/>
        <v>20</v>
      </c>
      <c r="AK2001" s="14">
        <f t="shared" si="1992"/>
        <v>20</v>
      </c>
      <c r="AL2001" s="14">
        <f t="shared" si="1993"/>
        <v>20</v>
      </c>
      <c r="AM2001" s="14" t="str">
        <f t="shared" si="1994"/>
        <v>melhor data 4 Feira</v>
      </c>
      <c r="AN2001" s="14" t="str">
        <f t="shared" si="1995"/>
        <v/>
      </c>
      <c r="AO2001" s="14" t="str">
        <f t="shared" si="1996"/>
        <v/>
      </c>
      <c r="AP2001" s="14" t="str">
        <f t="shared" si="1997"/>
        <v/>
      </c>
      <c r="AQ2001" s="14" t="str">
        <f t="shared" si="1998"/>
        <v/>
      </c>
      <c r="AR2001" s="14" t="str">
        <f t="shared" si="1999"/>
        <v/>
      </c>
    </row>
    <row r="2002" spans="1:44" x14ac:dyDescent="0.25">
      <c r="A2002">
        <v>1</v>
      </c>
      <c r="B2002" t="s">
        <v>28</v>
      </c>
      <c r="C2002">
        <v>393105</v>
      </c>
      <c r="D2002" s="40">
        <v>41381.354166666701</v>
      </c>
      <c r="E2002" s="40">
        <v>41381.920833333301</v>
      </c>
      <c r="F2002" s="40">
        <v>41381.885416666701</v>
      </c>
      <c r="G2002" t="s">
        <v>29</v>
      </c>
      <c r="H2002">
        <v>60000012503063</v>
      </c>
      <c r="I2002" t="s">
        <v>3864</v>
      </c>
      <c r="J2002" t="s">
        <v>3865</v>
      </c>
      <c r="K2002" t="s">
        <v>32</v>
      </c>
      <c r="L2002">
        <v>3</v>
      </c>
      <c r="M2002" t="s">
        <v>33</v>
      </c>
      <c r="N2002">
        <v>60000015461254</v>
      </c>
      <c r="O2002">
        <v>60000016462737</v>
      </c>
      <c r="P2002">
        <v>140208000000480</v>
      </c>
      <c r="R2002" t="s">
        <v>34</v>
      </c>
      <c r="S2002" t="s">
        <v>35</v>
      </c>
      <c r="T2002" t="s">
        <v>36</v>
      </c>
      <c r="W2002" t="s">
        <v>37</v>
      </c>
      <c r="AC2002" t="s">
        <v>3855</v>
      </c>
      <c r="AD2002" t="s">
        <v>1437</v>
      </c>
      <c r="AE2002" s="14" t="str">
        <f t="shared" si="1986"/>
        <v>melhor data 4 Feira</v>
      </c>
      <c r="AF2002" s="14" t="str">
        <f t="shared" si="1987"/>
        <v>melhor data 4 Feira</v>
      </c>
      <c r="AG2002" s="14">
        <f t="shared" si="1988"/>
        <v>1</v>
      </c>
      <c r="AH2002" s="14">
        <f t="shared" si="1989"/>
        <v>20</v>
      </c>
      <c r="AI2002" s="14">
        <f t="shared" si="1990"/>
        <v>20</v>
      </c>
      <c r="AJ2002" s="14">
        <f t="shared" si="1991"/>
        <v>20</v>
      </c>
      <c r="AK2002" s="14">
        <f t="shared" si="1992"/>
        <v>20</v>
      </c>
      <c r="AL2002" s="14">
        <f t="shared" si="1993"/>
        <v>20</v>
      </c>
      <c r="AM2002" s="14" t="str">
        <f t="shared" si="1994"/>
        <v>melhor data 4 Feira</v>
      </c>
      <c r="AN2002" s="14" t="str">
        <f t="shared" si="1995"/>
        <v/>
      </c>
      <c r="AO2002" s="14" t="str">
        <f t="shared" si="1996"/>
        <v/>
      </c>
      <c r="AP2002" s="14" t="str">
        <f t="shared" si="1997"/>
        <v/>
      </c>
      <c r="AQ2002" s="14" t="str">
        <f t="shared" si="1998"/>
        <v/>
      </c>
      <c r="AR2002" s="14" t="str">
        <f t="shared" si="1999"/>
        <v/>
      </c>
    </row>
    <row r="2003" spans="1:44" x14ac:dyDescent="0.25">
      <c r="A2003">
        <v>1</v>
      </c>
      <c r="B2003" t="s">
        <v>28</v>
      </c>
      <c r="C2003">
        <v>393105</v>
      </c>
      <c r="D2003" s="40">
        <v>41381.333333333299</v>
      </c>
      <c r="E2003" s="40">
        <v>41381.917361111096</v>
      </c>
      <c r="F2003" s="40">
        <v>41381.885416666701</v>
      </c>
      <c r="G2003" t="s">
        <v>29</v>
      </c>
      <c r="H2003">
        <v>60000012294503</v>
      </c>
      <c r="I2003" t="s">
        <v>3866</v>
      </c>
      <c r="J2003" t="s">
        <v>3867</v>
      </c>
      <c r="K2003" t="s">
        <v>41</v>
      </c>
      <c r="L2003">
        <v>3</v>
      </c>
      <c r="M2003" t="s">
        <v>33</v>
      </c>
      <c r="N2003">
        <v>60000015461254</v>
      </c>
      <c r="O2003">
        <v>60000016462737</v>
      </c>
      <c r="P2003">
        <v>140208000000473</v>
      </c>
      <c r="R2003" t="s">
        <v>34</v>
      </c>
      <c r="S2003" t="s">
        <v>35</v>
      </c>
      <c r="T2003" t="s">
        <v>36</v>
      </c>
      <c r="W2003" t="s">
        <v>37</v>
      </c>
      <c r="AC2003" t="s">
        <v>3855</v>
      </c>
      <c r="AD2003" t="s">
        <v>1437</v>
      </c>
      <c r="AE2003" s="14" t="str">
        <f t="shared" si="1986"/>
        <v>melhor data 4 Feira</v>
      </c>
      <c r="AF2003" s="14" t="str">
        <f t="shared" si="1987"/>
        <v>melhor data 4 Feira</v>
      </c>
      <c r="AG2003" s="14">
        <f t="shared" si="1988"/>
        <v>1</v>
      </c>
      <c r="AH2003" s="14">
        <f t="shared" si="1989"/>
        <v>20</v>
      </c>
      <c r="AI2003" s="14">
        <f t="shared" si="1990"/>
        <v>20</v>
      </c>
      <c r="AJ2003" s="14">
        <f t="shared" si="1991"/>
        <v>20</v>
      </c>
      <c r="AK2003" s="14">
        <f t="shared" si="1992"/>
        <v>20</v>
      </c>
      <c r="AL2003" s="14">
        <f t="shared" si="1993"/>
        <v>20</v>
      </c>
      <c r="AM2003" s="14" t="str">
        <f t="shared" si="1994"/>
        <v>melhor data 4 Feira</v>
      </c>
      <c r="AN2003" s="14" t="str">
        <f t="shared" si="1995"/>
        <v/>
      </c>
      <c r="AO2003" s="14" t="str">
        <f t="shared" si="1996"/>
        <v/>
      </c>
      <c r="AP2003" s="14" t="str">
        <f t="shared" si="1997"/>
        <v/>
      </c>
      <c r="AQ2003" s="14" t="str">
        <f t="shared" si="1998"/>
        <v/>
      </c>
      <c r="AR2003" s="14" t="str">
        <f t="shared" si="1999"/>
        <v/>
      </c>
    </row>
    <row r="2004" spans="1:44" x14ac:dyDescent="0.25">
      <c r="A2004">
        <v>1</v>
      </c>
      <c r="B2004" t="s">
        <v>28</v>
      </c>
      <c r="C2004">
        <v>393105</v>
      </c>
      <c r="D2004" s="40">
        <v>41380.659722222197</v>
      </c>
      <c r="E2004" s="40">
        <v>41381.908333333296</v>
      </c>
      <c r="F2004" s="40">
        <v>41381.875</v>
      </c>
      <c r="G2004" t="s">
        <v>29</v>
      </c>
      <c r="H2004">
        <v>60000017152562</v>
      </c>
      <c r="I2004" t="s">
        <v>3868</v>
      </c>
      <c r="J2004" t="s">
        <v>3869</v>
      </c>
      <c r="K2004" t="s">
        <v>32</v>
      </c>
      <c r="L2004">
        <v>6</v>
      </c>
      <c r="M2004" t="s">
        <v>33</v>
      </c>
      <c r="N2004">
        <v>60000015461254</v>
      </c>
      <c r="O2004">
        <v>60000016462737</v>
      </c>
      <c r="P2004">
        <v>140208000000464</v>
      </c>
      <c r="R2004" t="s">
        <v>34</v>
      </c>
      <c r="S2004" t="s">
        <v>35</v>
      </c>
      <c r="T2004" t="s">
        <v>36</v>
      </c>
      <c r="W2004" t="s">
        <v>37</v>
      </c>
      <c r="AC2004" t="s">
        <v>3870</v>
      </c>
      <c r="AD2004" t="s">
        <v>1437</v>
      </c>
      <c r="AE2004" s="14" t="str">
        <f t="shared" si="1986"/>
        <v>#OPV Verificar interesse da medica em participar do Athus São Paulo.Rever consenso.</v>
      </c>
      <c r="AF2004" s="14" t="str">
        <f t="shared" si="1987"/>
        <v>#OPV Verificar interesse da medica em participar do Athus São Paulo.Rever consenso.</v>
      </c>
      <c r="AG2004" s="14">
        <f t="shared" si="1988"/>
        <v>1</v>
      </c>
      <c r="AH2004" s="14">
        <f t="shared" si="1989"/>
        <v>84</v>
      </c>
      <c r="AI2004" s="14">
        <f t="shared" si="1990"/>
        <v>84</v>
      </c>
      <c r="AJ2004" s="14">
        <f t="shared" si="1991"/>
        <v>84</v>
      </c>
      <c r="AK2004" s="14">
        <f t="shared" si="1992"/>
        <v>84</v>
      </c>
      <c r="AL2004" s="14">
        <f t="shared" si="1993"/>
        <v>84</v>
      </c>
      <c r="AM2004" s="14" t="str">
        <f t="shared" si="1994"/>
        <v>#OPV Verificar interesse da medica em participar do Athus São Paulo.Rever consenso.</v>
      </c>
      <c r="AN2004" s="14" t="str">
        <f t="shared" si="1995"/>
        <v/>
      </c>
      <c r="AO2004" s="14" t="str">
        <f t="shared" si="1996"/>
        <v/>
      </c>
      <c r="AP2004" s="14" t="str">
        <f t="shared" si="1997"/>
        <v/>
      </c>
      <c r="AQ2004" s="14" t="str">
        <f t="shared" si="1998"/>
        <v/>
      </c>
      <c r="AR2004" s="14" t="str">
        <f t="shared" si="1999"/>
        <v/>
      </c>
    </row>
    <row r="2005" spans="1:44" x14ac:dyDescent="0.25">
      <c r="A2005">
        <v>1</v>
      </c>
      <c r="B2005" t="s">
        <v>28</v>
      </c>
      <c r="C2005">
        <v>393105</v>
      </c>
      <c r="D2005" s="40">
        <v>41380.625</v>
      </c>
      <c r="E2005" s="40">
        <v>41381.905555555597</v>
      </c>
      <c r="F2005" s="40">
        <v>41381.864583333299</v>
      </c>
      <c r="G2005" t="s">
        <v>29</v>
      </c>
      <c r="H2005">
        <v>60000012455343</v>
      </c>
      <c r="I2005" t="s">
        <v>1100</v>
      </c>
      <c r="J2005" t="s">
        <v>1101</v>
      </c>
      <c r="K2005" t="s">
        <v>32</v>
      </c>
      <c r="L2005">
        <v>6</v>
      </c>
      <c r="M2005" t="s">
        <v>33</v>
      </c>
      <c r="N2005">
        <v>60000015461254</v>
      </c>
      <c r="O2005">
        <v>60000016462737</v>
      </c>
      <c r="P2005">
        <v>140208000000457</v>
      </c>
      <c r="R2005" t="s">
        <v>34</v>
      </c>
      <c r="S2005" t="s">
        <v>35</v>
      </c>
      <c r="T2005" t="s">
        <v>36</v>
      </c>
      <c r="W2005" t="s">
        <v>37</v>
      </c>
      <c r="AC2005" t="s">
        <v>3871</v>
      </c>
      <c r="AD2005" t="s">
        <v>1437</v>
      </c>
      <c r="AE2005" s="14" t="str">
        <f t="shared" si="1986"/>
        <v>#OPV Trabalhar comorbidades</v>
      </c>
      <c r="AF2005" s="14" t="str">
        <f t="shared" si="1987"/>
        <v>#OPV Trabalhar comorbidades</v>
      </c>
      <c r="AG2005" s="14">
        <f t="shared" si="1988"/>
        <v>1</v>
      </c>
      <c r="AH2005" s="14">
        <f t="shared" si="1989"/>
        <v>28</v>
      </c>
      <c r="AI2005" s="14">
        <f t="shared" si="1990"/>
        <v>28</v>
      </c>
      <c r="AJ2005" s="14">
        <f t="shared" si="1991"/>
        <v>28</v>
      </c>
      <c r="AK2005" s="14">
        <f t="shared" si="1992"/>
        <v>28</v>
      </c>
      <c r="AL2005" s="14">
        <f t="shared" si="1993"/>
        <v>28</v>
      </c>
      <c r="AM2005" s="14" t="str">
        <f t="shared" si="1994"/>
        <v>#OPV Trabalhar comorbidades</v>
      </c>
      <c r="AN2005" s="14" t="str">
        <f t="shared" si="1995"/>
        <v/>
      </c>
      <c r="AO2005" s="14" t="str">
        <f t="shared" si="1996"/>
        <v/>
      </c>
      <c r="AP2005" s="14" t="str">
        <f t="shared" si="1997"/>
        <v/>
      </c>
      <c r="AQ2005" s="14" t="str">
        <f t="shared" si="1998"/>
        <v/>
      </c>
      <c r="AR2005" s="14" t="str">
        <f t="shared" si="1999"/>
        <v/>
      </c>
    </row>
    <row r="2006" spans="1:44" x14ac:dyDescent="0.25">
      <c r="A2006">
        <v>1</v>
      </c>
      <c r="B2006" t="s">
        <v>28</v>
      </c>
      <c r="C2006">
        <v>393105</v>
      </c>
      <c r="D2006" s="40">
        <v>41380.59375</v>
      </c>
      <c r="E2006" s="40">
        <v>41381.902777777803</v>
      </c>
      <c r="F2006" s="40">
        <v>41381.864583333299</v>
      </c>
      <c r="G2006" t="s">
        <v>29</v>
      </c>
      <c r="H2006">
        <v>60000012563195</v>
      </c>
      <c r="I2006" t="s">
        <v>3809</v>
      </c>
      <c r="J2006" t="s">
        <v>3810</v>
      </c>
      <c r="K2006" t="s">
        <v>32</v>
      </c>
      <c r="L2006">
        <v>6</v>
      </c>
      <c r="M2006" t="s">
        <v>33</v>
      </c>
      <c r="N2006">
        <v>60000015461254</v>
      </c>
      <c r="O2006">
        <v>60000016462737</v>
      </c>
      <c r="P2006">
        <v>140208000000450</v>
      </c>
      <c r="R2006" t="s">
        <v>34</v>
      </c>
      <c r="S2006" t="s">
        <v>35</v>
      </c>
      <c r="T2006" t="s">
        <v>36</v>
      </c>
      <c r="W2006" t="s">
        <v>37</v>
      </c>
      <c r="AC2006" t="s">
        <v>3872</v>
      </c>
      <c r="AD2006" t="s">
        <v>1437</v>
      </c>
      <c r="AE2006" s="14" t="str">
        <f t="shared" si="1986"/>
        <v>medico poderá trocar de local de atendimento.</v>
      </c>
      <c r="AF2006" s="14" t="str">
        <f t="shared" si="1987"/>
        <v>medico poderá trocar de local de atendimento.</v>
      </c>
      <c r="AG2006" s="14">
        <f t="shared" si="1988"/>
        <v>1</v>
      </c>
      <c r="AH2006" s="14">
        <f t="shared" si="1989"/>
        <v>46</v>
      </c>
      <c r="AI2006" s="14">
        <f t="shared" si="1990"/>
        <v>46</v>
      </c>
      <c r="AJ2006" s="14">
        <f t="shared" si="1991"/>
        <v>46</v>
      </c>
      <c r="AK2006" s="14">
        <f t="shared" si="1992"/>
        <v>46</v>
      </c>
      <c r="AL2006" s="14">
        <f t="shared" si="1993"/>
        <v>46</v>
      </c>
      <c r="AM2006" s="14" t="str">
        <f t="shared" si="1994"/>
        <v>medico poderá trocar de local de atendimento.</v>
      </c>
      <c r="AN2006" s="14" t="str">
        <f t="shared" si="1995"/>
        <v/>
      </c>
      <c r="AO2006" s="14" t="str">
        <f t="shared" si="1996"/>
        <v/>
      </c>
      <c r="AP2006" s="14" t="str">
        <f t="shared" si="1997"/>
        <v/>
      </c>
      <c r="AQ2006" s="14" t="str">
        <f t="shared" si="1998"/>
        <v/>
      </c>
      <c r="AR2006" s="14" t="str">
        <f t="shared" si="1999"/>
        <v/>
      </c>
    </row>
    <row r="2007" spans="1:44" x14ac:dyDescent="0.25">
      <c r="A2007">
        <v>1</v>
      </c>
      <c r="B2007" t="s">
        <v>28</v>
      </c>
      <c r="C2007">
        <v>393105</v>
      </c>
      <c r="D2007" s="40">
        <v>41380.541666666701</v>
      </c>
      <c r="E2007" s="40">
        <v>41381.9</v>
      </c>
      <c r="F2007" s="40">
        <v>41381.864583333299</v>
      </c>
      <c r="G2007" t="s">
        <v>29</v>
      </c>
      <c r="H2007">
        <v>60000017151910</v>
      </c>
      <c r="I2007" t="s">
        <v>1103</v>
      </c>
      <c r="J2007" t="s">
        <v>1104</v>
      </c>
      <c r="K2007" t="s">
        <v>32</v>
      </c>
      <c r="L2007">
        <v>6</v>
      </c>
      <c r="M2007" t="s">
        <v>33</v>
      </c>
      <c r="N2007">
        <v>60000015461254</v>
      </c>
      <c r="O2007">
        <v>60000016462737</v>
      </c>
      <c r="P2007">
        <v>140208000000443</v>
      </c>
      <c r="R2007" t="s">
        <v>34</v>
      </c>
      <c r="S2007" t="s">
        <v>35</v>
      </c>
      <c r="T2007" t="s">
        <v>36</v>
      </c>
      <c r="W2007" t="s">
        <v>37</v>
      </c>
      <c r="AC2007" t="s">
        <v>3873</v>
      </c>
      <c r="AD2007" t="s">
        <v>1437</v>
      </c>
      <c r="AE2007" s="14" t="str">
        <f t="shared" si="1986"/>
        <v>#OPV Fazer sondagem de segmentação de mercado</v>
      </c>
      <c r="AF2007" s="14" t="str">
        <f t="shared" si="1987"/>
        <v>#OPV Fazer sondagem de segmentação de mercado</v>
      </c>
      <c r="AG2007" s="14">
        <f t="shared" si="1988"/>
        <v>1</v>
      </c>
      <c r="AH2007" s="14">
        <f t="shared" si="1989"/>
        <v>46</v>
      </c>
      <c r="AI2007" s="14">
        <f t="shared" si="1990"/>
        <v>46</v>
      </c>
      <c r="AJ2007" s="14">
        <f t="shared" si="1991"/>
        <v>46</v>
      </c>
      <c r="AK2007" s="14">
        <f t="shared" si="1992"/>
        <v>46</v>
      </c>
      <c r="AL2007" s="14">
        <f t="shared" si="1993"/>
        <v>46</v>
      </c>
      <c r="AM2007" s="14" t="str">
        <f t="shared" si="1994"/>
        <v>#OPV Fazer sondagem de segmentação de mercado</v>
      </c>
      <c r="AN2007" s="14" t="str">
        <f t="shared" si="1995"/>
        <v/>
      </c>
      <c r="AO2007" s="14" t="str">
        <f t="shared" si="1996"/>
        <v/>
      </c>
      <c r="AP2007" s="14" t="str">
        <f t="shared" si="1997"/>
        <v/>
      </c>
      <c r="AQ2007" s="14" t="str">
        <f t="shared" si="1998"/>
        <v/>
      </c>
      <c r="AR2007" s="14" t="str">
        <f t="shared" si="1999"/>
        <v/>
      </c>
    </row>
    <row r="2008" spans="1:44" x14ac:dyDescent="0.25">
      <c r="A2008">
        <v>1</v>
      </c>
      <c r="B2008" t="s">
        <v>28</v>
      </c>
      <c r="C2008">
        <v>393105</v>
      </c>
      <c r="D2008" s="40">
        <v>41380.475694444402</v>
      </c>
      <c r="E2008" s="40">
        <v>41381.895138888904</v>
      </c>
      <c r="F2008" s="40">
        <v>41381.864583333299</v>
      </c>
      <c r="G2008" t="s">
        <v>29</v>
      </c>
      <c r="H2008">
        <v>60000012489307</v>
      </c>
      <c r="I2008" t="s">
        <v>3874</v>
      </c>
      <c r="J2008" t="s">
        <v>3875</v>
      </c>
      <c r="K2008" t="s">
        <v>32</v>
      </c>
      <c r="L2008">
        <v>3</v>
      </c>
      <c r="M2008" t="s">
        <v>33</v>
      </c>
      <c r="N2008">
        <v>60000015461254</v>
      </c>
      <c r="O2008">
        <v>60000016462737</v>
      </c>
      <c r="P2008">
        <v>140208000000434</v>
      </c>
      <c r="R2008" t="s">
        <v>34</v>
      </c>
      <c r="S2008" t="s">
        <v>35</v>
      </c>
      <c r="T2008" t="s">
        <v>36</v>
      </c>
      <c r="W2008" t="s">
        <v>37</v>
      </c>
      <c r="AC2008" t="s">
        <v>3876</v>
      </c>
      <c r="AD2008" t="s">
        <v>1437</v>
      </c>
      <c r="AE2008" s="14" t="str">
        <f t="shared" si="1986"/>
        <v>Medico comentou que gosta de participar de eventos</v>
      </c>
      <c r="AF2008" s="14" t="str">
        <f t="shared" si="1987"/>
        <v>Medico comentou que gosta de participar de eventos</v>
      </c>
      <c r="AG2008" s="14">
        <f t="shared" si="1988"/>
        <v>1</v>
      </c>
      <c r="AH2008" s="14">
        <f t="shared" si="1989"/>
        <v>51</v>
      </c>
      <c r="AI2008" s="14">
        <f t="shared" si="1990"/>
        <v>51</v>
      </c>
      <c r="AJ2008" s="14">
        <f t="shared" si="1991"/>
        <v>51</v>
      </c>
      <c r="AK2008" s="14">
        <f t="shared" si="1992"/>
        <v>51</v>
      </c>
      <c r="AL2008" s="14">
        <f t="shared" si="1993"/>
        <v>51</v>
      </c>
      <c r="AM2008" s="14" t="str">
        <f t="shared" si="1994"/>
        <v>Medico comentou que gosta de participar de eventos</v>
      </c>
      <c r="AN2008" s="14" t="str">
        <f t="shared" si="1995"/>
        <v/>
      </c>
      <c r="AO2008" s="14" t="str">
        <f t="shared" si="1996"/>
        <v/>
      </c>
      <c r="AP2008" s="14" t="str">
        <f t="shared" si="1997"/>
        <v/>
      </c>
      <c r="AQ2008" s="14" t="str">
        <f t="shared" si="1998"/>
        <v/>
      </c>
      <c r="AR2008" s="14" t="str">
        <f t="shared" si="1999"/>
        <v/>
      </c>
    </row>
    <row r="2009" spans="1:44" x14ac:dyDescent="0.25">
      <c r="A2009">
        <v>1</v>
      </c>
      <c r="B2009" t="s">
        <v>28</v>
      </c>
      <c r="C2009">
        <v>393105</v>
      </c>
      <c r="D2009" s="40">
        <v>41380.475694444402</v>
      </c>
      <c r="E2009" s="40">
        <v>41381.895138888904</v>
      </c>
      <c r="F2009" s="40">
        <v>41381.864583333299</v>
      </c>
      <c r="G2009" t="s">
        <v>29</v>
      </c>
      <c r="H2009">
        <v>60000012489307</v>
      </c>
      <c r="I2009" t="s">
        <v>3874</v>
      </c>
      <c r="J2009" t="s">
        <v>3875</v>
      </c>
      <c r="K2009" t="s">
        <v>32</v>
      </c>
      <c r="L2009">
        <v>3</v>
      </c>
      <c r="M2009" t="s">
        <v>33</v>
      </c>
      <c r="N2009">
        <v>60000015461254</v>
      </c>
      <c r="O2009">
        <v>60000016462737</v>
      </c>
      <c r="P2009">
        <v>140208000000434</v>
      </c>
      <c r="R2009" t="s">
        <v>34</v>
      </c>
      <c r="S2009" t="s">
        <v>35</v>
      </c>
      <c r="T2009" t="s">
        <v>36</v>
      </c>
      <c r="W2009" t="s">
        <v>37</v>
      </c>
      <c r="AC2009" t="s">
        <v>3876</v>
      </c>
      <c r="AD2009" t="s">
        <v>1437</v>
      </c>
      <c r="AE2009" s="14" t="str">
        <f t="shared" si="1986"/>
        <v>Medico comentou que gosta de participar de eventos</v>
      </c>
      <c r="AF2009" s="14" t="str">
        <f t="shared" si="1987"/>
        <v>Medico comentou que gosta de participar de eventos</v>
      </c>
      <c r="AG2009" s="14">
        <f t="shared" si="1988"/>
        <v>1</v>
      </c>
      <c r="AH2009" s="14">
        <f t="shared" si="1989"/>
        <v>51</v>
      </c>
      <c r="AI2009" s="14">
        <f t="shared" si="1990"/>
        <v>51</v>
      </c>
      <c r="AJ2009" s="14">
        <f t="shared" si="1991"/>
        <v>51</v>
      </c>
      <c r="AK2009" s="14">
        <f t="shared" si="1992"/>
        <v>51</v>
      </c>
      <c r="AL2009" s="14">
        <f t="shared" si="1993"/>
        <v>51</v>
      </c>
      <c r="AM2009" s="14" t="str">
        <f t="shared" si="1994"/>
        <v>Medico comentou que gosta de participar de eventos</v>
      </c>
      <c r="AN2009" s="14" t="str">
        <f t="shared" si="1995"/>
        <v/>
      </c>
      <c r="AO2009" s="14" t="str">
        <f t="shared" si="1996"/>
        <v/>
      </c>
      <c r="AP2009" s="14" t="str">
        <f t="shared" si="1997"/>
        <v/>
      </c>
      <c r="AQ2009" s="14" t="str">
        <f t="shared" si="1998"/>
        <v/>
      </c>
      <c r="AR2009" s="14" t="str">
        <f t="shared" si="1999"/>
        <v/>
      </c>
    </row>
    <row r="2010" spans="1:44" x14ac:dyDescent="0.25">
      <c r="A2010">
        <v>1</v>
      </c>
      <c r="B2010" t="s">
        <v>28</v>
      </c>
      <c r="C2010">
        <v>393105</v>
      </c>
      <c r="D2010" s="40">
        <v>41380.420138888898</v>
      </c>
      <c r="E2010" s="40">
        <v>41381.892361111102</v>
      </c>
      <c r="F2010" s="40">
        <v>41381.853472222203</v>
      </c>
      <c r="G2010" t="s">
        <v>29</v>
      </c>
      <c r="H2010">
        <v>60000012325543</v>
      </c>
      <c r="I2010" t="s">
        <v>3779</v>
      </c>
      <c r="J2010" t="s">
        <v>3780</v>
      </c>
      <c r="K2010" t="s">
        <v>32</v>
      </c>
      <c r="L2010">
        <v>6</v>
      </c>
      <c r="M2010" t="s">
        <v>33</v>
      </c>
      <c r="N2010">
        <v>60000015461254</v>
      </c>
      <c r="O2010">
        <v>60000016462737</v>
      </c>
      <c r="P2010">
        <v>140208000000427</v>
      </c>
      <c r="R2010" t="s">
        <v>34</v>
      </c>
      <c r="S2010" t="s">
        <v>35</v>
      </c>
      <c r="T2010" t="s">
        <v>36</v>
      </c>
      <c r="W2010" t="s">
        <v>37</v>
      </c>
      <c r="AC2010" t="s">
        <v>3877</v>
      </c>
      <c r="AD2010" t="s">
        <v>1437</v>
      </c>
      <c r="AE2010" s="14" t="str">
        <f t="shared" si="1986"/>
        <v>A medica demonstra interesse em participar do Athus São Paulo.</v>
      </c>
      <c r="AF2010" s="14" t="str">
        <f t="shared" si="1987"/>
        <v>A medica demonstra interesse em participar do Athus São Paulo.</v>
      </c>
      <c r="AG2010" s="14">
        <f t="shared" si="1988"/>
        <v>1</v>
      </c>
      <c r="AH2010" s="14">
        <f t="shared" si="1989"/>
        <v>63</v>
      </c>
      <c r="AI2010" s="14">
        <f t="shared" si="1990"/>
        <v>63</v>
      </c>
      <c r="AJ2010" s="14">
        <f t="shared" si="1991"/>
        <v>63</v>
      </c>
      <c r="AK2010" s="14">
        <f t="shared" si="1992"/>
        <v>63</v>
      </c>
      <c r="AL2010" s="14">
        <f t="shared" si="1993"/>
        <v>63</v>
      </c>
      <c r="AM2010" s="14" t="str">
        <f t="shared" si="1994"/>
        <v>A medica demonstra interesse em participar do Athus São Paulo.</v>
      </c>
      <c r="AN2010" s="14" t="str">
        <f t="shared" si="1995"/>
        <v/>
      </c>
      <c r="AO2010" s="14" t="str">
        <f t="shared" si="1996"/>
        <v/>
      </c>
      <c r="AP2010" s="14" t="str">
        <f t="shared" si="1997"/>
        <v/>
      </c>
      <c r="AQ2010" s="14" t="str">
        <f t="shared" si="1998"/>
        <v/>
      </c>
      <c r="AR2010" s="14" t="str">
        <f t="shared" si="1999"/>
        <v/>
      </c>
    </row>
    <row r="2011" spans="1:44" x14ac:dyDescent="0.25">
      <c r="A2011">
        <v>1</v>
      </c>
      <c r="B2011" t="s">
        <v>28</v>
      </c>
      <c r="C2011">
        <v>393105</v>
      </c>
      <c r="D2011" s="40">
        <v>41380.420138888898</v>
      </c>
      <c r="E2011" s="40">
        <v>41381.892361111102</v>
      </c>
      <c r="F2011" s="40">
        <v>41381.853472222203</v>
      </c>
      <c r="G2011" t="s">
        <v>29</v>
      </c>
      <c r="H2011">
        <v>60000012325543</v>
      </c>
      <c r="I2011" t="s">
        <v>3779</v>
      </c>
      <c r="J2011" t="s">
        <v>3780</v>
      </c>
      <c r="K2011" t="s">
        <v>32</v>
      </c>
      <c r="L2011">
        <v>6</v>
      </c>
      <c r="M2011" t="s">
        <v>33</v>
      </c>
      <c r="N2011">
        <v>60000015461254</v>
      </c>
      <c r="O2011">
        <v>60000016462737</v>
      </c>
      <c r="P2011">
        <v>140208000000427</v>
      </c>
      <c r="R2011" t="s">
        <v>34</v>
      </c>
      <c r="S2011" t="s">
        <v>35</v>
      </c>
      <c r="T2011" t="s">
        <v>36</v>
      </c>
      <c r="W2011" t="s">
        <v>37</v>
      </c>
      <c r="AC2011" t="s">
        <v>3877</v>
      </c>
      <c r="AD2011" t="s">
        <v>1437</v>
      </c>
      <c r="AE2011" s="14" t="str">
        <f t="shared" si="1986"/>
        <v>A medica demonstra interesse em participar do Athus São Paulo.</v>
      </c>
      <c r="AF2011" s="14" t="str">
        <f t="shared" si="1987"/>
        <v>A medica demonstra interesse em participar do Athus São Paulo.</v>
      </c>
      <c r="AG2011" s="14">
        <f t="shared" si="1988"/>
        <v>1</v>
      </c>
      <c r="AH2011" s="14">
        <f t="shared" si="1989"/>
        <v>63</v>
      </c>
      <c r="AI2011" s="14">
        <f t="shared" si="1990"/>
        <v>63</v>
      </c>
      <c r="AJ2011" s="14">
        <f t="shared" si="1991"/>
        <v>63</v>
      </c>
      <c r="AK2011" s="14">
        <f t="shared" si="1992"/>
        <v>63</v>
      </c>
      <c r="AL2011" s="14">
        <f t="shared" si="1993"/>
        <v>63</v>
      </c>
      <c r="AM2011" s="14" t="str">
        <f t="shared" si="1994"/>
        <v>A medica demonstra interesse em participar do Athus São Paulo.</v>
      </c>
      <c r="AN2011" s="14" t="str">
        <f t="shared" si="1995"/>
        <v/>
      </c>
      <c r="AO2011" s="14" t="str">
        <f t="shared" si="1996"/>
        <v/>
      </c>
      <c r="AP2011" s="14" t="str">
        <f t="shared" si="1997"/>
        <v/>
      </c>
      <c r="AQ2011" s="14" t="str">
        <f t="shared" si="1998"/>
        <v/>
      </c>
      <c r="AR2011" s="14" t="str">
        <f t="shared" si="1999"/>
        <v/>
      </c>
    </row>
    <row r="2012" spans="1:44" x14ac:dyDescent="0.25">
      <c r="A2012">
        <v>1</v>
      </c>
      <c r="B2012" t="s">
        <v>28</v>
      </c>
      <c r="C2012">
        <v>393105</v>
      </c>
      <c r="D2012" s="40">
        <v>41379.631944444402</v>
      </c>
      <c r="E2012" s="40">
        <v>41380.883333333302</v>
      </c>
      <c r="F2012" s="40">
        <v>41380.970138888901</v>
      </c>
      <c r="G2012" t="s">
        <v>29</v>
      </c>
      <c r="H2012">
        <v>60000017963468</v>
      </c>
      <c r="I2012" t="s">
        <v>3878</v>
      </c>
      <c r="J2012" t="s">
        <v>3879</v>
      </c>
      <c r="K2012" t="s">
        <v>109</v>
      </c>
      <c r="M2012" t="s">
        <v>33</v>
      </c>
      <c r="N2012">
        <v>60000015461254</v>
      </c>
      <c r="O2012">
        <v>60000016462737</v>
      </c>
      <c r="P2012">
        <v>140208000000391</v>
      </c>
      <c r="R2012" t="s">
        <v>34</v>
      </c>
      <c r="S2012" t="s">
        <v>35</v>
      </c>
      <c r="T2012" t="s">
        <v>36</v>
      </c>
      <c r="W2012" t="s">
        <v>37</v>
      </c>
      <c r="AC2012" t="s">
        <v>3880</v>
      </c>
      <c r="AD2012" t="s">
        <v>1437</v>
      </c>
      <c r="AE2012" s="14" t="str">
        <f t="shared" si="1986"/>
        <v>A medica diz tratar vários pacientes adoleentes com Kaletra dose única</v>
      </c>
      <c r="AF2012" s="14" t="str">
        <f t="shared" si="1987"/>
        <v>A medica diz tratar vários pacientes adoleentes com Kaletra dose única</v>
      </c>
      <c r="AG2012" s="14">
        <f t="shared" si="1988"/>
        <v>1</v>
      </c>
      <c r="AH2012" s="14">
        <f t="shared" si="1989"/>
        <v>71</v>
      </c>
      <c r="AI2012" s="14">
        <f t="shared" si="1990"/>
        <v>71</v>
      </c>
      <c r="AJ2012" s="14">
        <f t="shared" si="1991"/>
        <v>71</v>
      </c>
      <c r="AK2012" s="14">
        <f t="shared" si="1992"/>
        <v>71</v>
      </c>
      <c r="AL2012" s="14">
        <f t="shared" si="1993"/>
        <v>71</v>
      </c>
      <c r="AM2012" s="14" t="str">
        <f t="shared" si="1994"/>
        <v>A medica diz tratar vários pacientes adoleentes com Kaletra dose única</v>
      </c>
      <c r="AN2012" s="14" t="str">
        <f t="shared" si="1995"/>
        <v/>
      </c>
      <c r="AO2012" s="14" t="str">
        <f t="shared" si="1996"/>
        <v/>
      </c>
      <c r="AP2012" s="14" t="str">
        <f t="shared" si="1997"/>
        <v/>
      </c>
      <c r="AQ2012" s="14" t="str">
        <f t="shared" si="1998"/>
        <v/>
      </c>
      <c r="AR2012" s="14" t="str">
        <f t="shared" si="1999"/>
        <v/>
      </c>
    </row>
    <row r="2013" spans="1:44" x14ac:dyDescent="0.25">
      <c r="A2013">
        <v>1</v>
      </c>
      <c r="B2013" t="s">
        <v>28</v>
      </c>
      <c r="C2013">
        <v>393105</v>
      </c>
      <c r="D2013" s="40">
        <v>41379.583333333299</v>
      </c>
      <c r="E2013" s="40">
        <v>41380.881249999999</v>
      </c>
      <c r="F2013" s="40">
        <v>41380.970138888901</v>
      </c>
      <c r="G2013" t="s">
        <v>29</v>
      </c>
      <c r="H2013">
        <v>60000012374151</v>
      </c>
      <c r="I2013" t="s">
        <v>3769</v>
      </c>
      <c r="J2013" t="s">
        <v>3770</v>
      </c>
      <c r="K2013" t="s">
        <v>32</v>
      </c>
      <c r="L2013">
        <v>6</v>
      </c>
      <c r="M2013" t="s">
        <v>33</v>
      </c>
      <c r="N2013">
        <v>60000015461254</v>
      </c>
      <c r="O2013">
        <v>60000016462737</v>
      </c>
      <c r="P2013">
        <v>140208000000384</v>
      </c>
      <c r="R2013" t="s">
        <v>34</v>
      </c>
      <c r="S2013" t="s">
        <v>35</v>
      </c>
      <c r="T2013" t="s">
        <v>36</v>
      </c>
      <c r="W2013" t="s">
        <v>37</v>
      </c>
      <c r="AC2013" t="s">
        <v>3881</v>
      </c>
      <c r="AD2013" t="s">
        <v>1437</v>
      </c>
      <c r="AE2013" s="14" t="str">
        <f t="shared" si="1986"/>
        <v>Medica com alto potencial para Kaletra</v>
      </c>
      <c r="AF2013" s="14" t="str">
        <f t="shared" si="1987"/>
        <v>Medica com alto potencial para Kaletra</v>
      </c>
      <c r="AG2013" s="14">
        <f t="shared" si="1988"/>
        <v>1</v>
      </c>
      <c r="AH2013" s="14">
        <f t="shared" si="1989"/>
        <v>39</v>
      </c>
      <c r="AI2013" s="14">
        <f t="shared" si="1990"/>
        <v>39</v>
      </c>
      <c r="AJ2013" s="14">
        <f t="shared" si="1991"/>
        <v>39</v>
      </c>
      <c r="AK2013" s="14">
        <f t="shared" si="1992"/>
        <v>39</v>
      </c>
      <c r="AL2013" s="14">
        <f t="shared" si="1993"/>
        <v>39</v>
      </c>
      <c r="AM2013" s="14" t="str">
        <f t="shared" si="1994"/>
        <v>Medica com alto potencial para Kaletra</v>
      </c>
      <c r="AN2013" s="14" t="str">
        <f t="shared" si="1995"/>
        <v/>
      </c>
      <c r="AO2013" s="14" t="str">
        <f t="shared" si="1996"/>
        <v/>
      </c>
      <c r="AP2013" s="14" t="str">
        <f t="shared" si="1997"/>
        <v/>
      </c>
      <c r="AQ2013" s="14" t="str">
        <f t="shared" si="1998"/>
        <v/>
      </c>
      <c r="AR2013" s="14" t="str">
        <f t="shared" si="1999"/>
        <v/>
      </c>
    </row>
    <row r="2014" spans="1:44" x14ac:dyDescent="0.25">
      <c r="A2014">
        <v>1</v>
      </c>
      <c r="B2014" t="s">
        <v>28</v>
      </c>
      <c r="C2014">
        <v>393105</v>
      </c>
      <c r="D2014" s="40">
        <v>41379.5</v>
      </c>
      <c r="E2014" s="40">
        <v>41380.886805555601</v>
      </c>
      <c r="F2014" s="40">
        <v>41380.970138888901</v>
      </c>
      <c r="G2014" t="s">
        <v>29</v>
      </c>
      <c r="H2014">
        <v>60000012295407</v>
      </c>
      <c r="I2014" t="s">
        <v>3766</v>
      </c>
      <c r="J2014" t="s">
        <v>3767</v>
      </c>
      <c r="K2014" t="s">
        <v>32</v>
      </c>
      <c r="L2014">
        <v>6</v>
      </c>
      <c r="M2014" t="s">
        <v>33</v>
      </c>
      <c r="N2014">
        <v>60000015461254</v>
      </c>
      <c r="O2014">
        <v>60000016462737</v>
      </c>
      <c r="P2014">
        <v>140208000000397</v>
      </c>
      <c r="R2014" t="s">
        <v>34</v>
      </c>
      <c r="S2014" t="s">
        <v>35</v>
      </c>
      <c r="T2014" t="s">
        <v>36</v>
      </c>
      <c r="W2014" t="s">
        <v>37</v>
      </c>
      <c r="AC2014" t="s">
        <v>3882</v>
      </c>
      <c r="AD2014" t="s">
        <v>1437</v>
      </c>
      <c r="AE2014" s="14" t="str">
        <f t="shared" si="1986"/>
        <v>O medico talvez mudara o horário de atendimento</v>
      </c>
      <c r="AF2014" s="14" t="str">
        <f t="shared" si="1987"/>
        <v>O medico talvez mudara o horário de atendimento</v>
      </c>
      <c r="AG2014" s="14">
        <f t="shared" si="1988"/>
        <v>1</v>
      </c>
      <c r="AH2014" s="14">
        <f t="shared" si="1989"/>
        <v>48</v>
      </c>
      <c r="AI2014" s="14">
        <f t="shared" si="1990"/>
        <v>48</v>
      </c>
      <c r="AJ2014" s="14">
        <f t="shared" si="1991"/>
        <v>48</v>
      </c>
      <c r="AK2014" s="14">
        <f t="shared" si="1992"/>
        <v>48</v>
      </c>
      <c r="AL2014" s="14">
        <f t="shared" si="1993"/>
        <v>48</v>
      </c>
      <c r="AM2014" s="14" t="str">
        <f t="shared" si="1994"/>
        <v>O medico talvez mudara o horário de atendimento</v>
      </c>
      <c r="AN2014" s="14" t="str">
        <f t="shared" si="1995"/>
        <v/>
      </c>
      <c r="AO2014" s="14" t="str">
        <f t="shared" si="1996"/>
        <v/>
      </c>
      <c r="AP2014" s="14" t="str">
        <f t="shared" si="1997"/>
        <v/>
      </c>
      <c r="AQ2014" s="14" t="str">
        <f t="shared" si="1998"/>
        <v/>
      </c>
      <c r="AR2014" s="14" t="str">
        <f t="shared" si="1999"/>
        <v/>
      </c>
    </row>
    <row r="2015" spans="1:44" x14ac:dyDescent="0.25">
      <c r="A2015">
        <v>1</v>
      </c>
      <c r="B2015" t="s">
        <v>28</v>
      </c>
      <c r="C2015">
        <v>393105</v>
      </c>
      <c r="D2015" s="40">
        <v>41379.416666666701</v>
      </c>
      <c r="E2015" s="40">
        <v>41380.9243055556</v>
      </c>
      <c r="F2015" s="40">
        <v>41380.971527777801</v>
      </c>
      <c r="G2015" t="s">
        <v>29</v>
      </c>
      <c r="H2015">
        <v>60000012498839</v>
      </c>
      <c r="I2015" t="s">
        <v>3883</v>
      </c>
      <c r="J2015" t="s">
        <v>3884</v>
      </c>
      <c r="K2015" t="s">
        <v>41</v>
      </c>
      <c r="L2015">
        <v>3</v>
      </c>
      <c r="M2015" t="s">
        <v>33</v>
      </c>
      <c r="N2015">
        <v>60000015461254</v>
      </c>
      <c r="O2015">
        <v>60000016462737</v>
      </c>
      <c r="P2015">
        <v>140208000000404</v>
      </c>
      <c r="R2015" t="s">
        <v>34</v>
      </c>
      <c r="S2015" t="s">
        <v>35</v>
      </c>
      <c r="T2015" t="s">
        <v>36</v>
      </c>
      <c r="W2015" t="s">
        <v>37</v>
      </c>
      <c r="AC2015" t="s">
        <v>3885</v>
      </c>
      <c r="AD2015" t="s">
        <v>1437</v>
      </c>
      <c r="AE2015" s="14" t="str">
        <f t="shared" si="1986"/>
        <v>nova estrutura no presidio</v>
      </c>
      <c r="AF2015" s="14" t="str">
        <f t="shared" si="1987"/>
        <v>nova estrutura no presidio</v>
      </c>
      <c r="AG2015" s="14">
        <f t="shared" si="1988"/>
        <v>1</v>
      </c>
      <c r="AH2015" s="14">
        <f t="shared" si="1989"/>
        <v>27</v>
      </c>
      <c r="AI2015" s="14">
        <f t="shared" si="1990"/>
        <v>27</v>
      </c>
      <c r="AJ2015" s="14">
        <f t="shared" si="1991"/>
        <v>27</v>
      </c>
      <c r="AK2015" s="14">
        <f t="shared" si="1992"/>
        <v>27</v>
      </c>
      <c r="AL2015" s="14">
        <f t="shared" si="1993"/>
        <v>27</v>
      </c>
      <c r="AM2015" s="14" t="str">
        <f t="shared" si="1994"/>
        <v>nova estrutura no presidio</v>
      </c>
      <c r="AN2015" s="14" t="str">
        <f t="shared" si="1995"/>
        <v/>
      </c>
      <c r="AO2015" s="14" t="str">
        <f t="shared" si="1996"/>
        <v/>
      </c>
      <c r="AP2015" s="14" t="str">
        <f t="shared" si="1997"/>
        <v/>
      </c>
      <c r="AQ2015" s="14" t="str">
        <f t="shared" si="1998"/>
        <v/>
      </c>
      <c r="AR2015" s="14" t="str">
        <f t="shared" si="1999"/>
        <v/>
      </c>
    </row>
    <row r="2016" spans="1:44" x14ac:dyDescent="0.25">
      <c r="A2016">
        <v>1</v>
      </c>
      <c r="B2016" t="s">
        <v>28</v>
      </c>
      <c r="C2016">
        <v>393105</v>
      </c>
      <c r="D2016" s="40">
        <v>41379.416666666701</v>
      </c>
      <c r="E2016" s="40">
        <v>41380.9243055556</v>
      </c>
      <c r="F2016" s="40">
        <v>41380.971527777801</v>
      </c>
      <c r="G2016" t="s">
        <v>29</v>
      </c>
      <c r="H2016">
        <v>60000012498839</v>
      </c>
      <c r="I2016" t="s">
        <v>3883</v>
      </c>
      <c r="J2016" t="s">
        <v>3884</v>
      </c>
      <c r="K2016" t="s">
        <v>41</v>
      </c>
      <c r="L2016">
        <v>3</v>
      </c>
      <c r="M2016" t="s">
        <v>33</v>
      </c>
      <c r="N2016">
        <v>60000015461254</v>
      </c>
      <c r="O2016">
        <v>60000016462737</v>
      </c>
      <c r="P2016">
        <v>140208000000404</v>
      </c>
      <c r="R2016" t="s">
        <v>34</v>
      </c>
      <c r="S2016" t="s">
        <v>35</v>
      </c>
      <c r="T2016" t="s">
        <v>36</v>
      </c>
      <c r="W2016" t="s">
        <v>37</v>
      </c>
      <c r="AC2016" t="s">
        <v>3885</v>
      </c>
      <c r="AD2016" t="s">
        <v>1437</v>
      </c>
      <c r="AE2016" s="14" t="str">
        <f t="shared" si="1986"/>
        <v>nova estrutura no presidio</v>
      </c>
      <c r="AF2016" s="14" t="str">
        <f t="shared" si="1987"/>
        <v>nova estrutura no presidio</v>
      </c>
      <c r="AG2016" s="14">
        <f t="shared" si="1988"/>
        <v>1</v>
      </c>
      <c r="AH2016" s="14">
        <f t="shared" si="1989"/>
        <v>27</v>
      </c>
      <c r="AI2016" s="14">
        <f t="shared" si="1990"/>
        <v>27</v>
      </c>
      <c r="AJ2016" s="14">
        <f t="shared" si="1991"/>
        <v>27</v>
      </c>
      <c r="AK2016" s="14">
        <f t="shared" si="1992"/>
        <v>27</v>
      </c>
      <c r="AL2016" s="14">
        <f t="shared" si="1993"/>
        <v>27</v>
      </c>
      <c r="AM2016" s="14" t="str">
        <f t="shared" si="1994"/>
        <v>nova estrutura no presidio</v>
      </c>
      <c r="AN2016" s="14" t="str">
        <f t="shared" si="1995"/>
        <v/>
      </c>
      <c r="AO2016" s="14" t="str">
        <f t="shared" si="1996"/>
        <v/>
      </c>
      <c r="AP2016" s="14" t="str">
        <f t="shared" si="1997"/>
        <v/>
      </c>
      <c r="AQ2016" s="14" t="str">
        <f t="shared" si="1998"/>
        <v/>
      </c>
      <c r="AR2016" s="14" t="str">
        <f t="shared" si="1999"/>
        <v/>
      </c>
    </row>
    <row r="2017" spans="1:44" x14ac:dyDescent="0.25">
      <c r="A2017">
        <v>1</v>
      </c>
      <c r="B2017" t="s">
        <v>28</v>
      </c>
      <c r="C2017">
        <v>393105</v>
      </c>
      <c r="D2017" s="40">
        <v>41379.416666666701</v>
      </c>
      <c r="E2017" s="40">
        <v>41380.9243055556</v>
      </c>
      <c r="F2017" s="40">
        <v>41380.971527777801</v>
      </c>
      <c r="G2017" t="s">
        <v>29</v>
      </c>
      <c r="H2017">
        <v>60000012498839</v>
      </c>
      <c r="I2017" t="s">
        <v>3883</v>
      </c>
      <c r="J2017" t="s">
        <v>3884</v>
      </c>
      <c r="K2017" t="s">
        <v>41</v>
      </c>
      <c r="L2017">
        <v>3</v>
      </c>
      <c r="M2017" t="s">
        <v>33</v>
      </c>
      <c r="N2017">
        <v>60000015461254</v>
      </c>
      <c r="O2017">
        <v>60000016462737</v>
      </c>
      <c r="P2017">
        <v>140208000000404</v>
      </c>
      <c r="R2017" t="s">
        <v>34</v>
      </c>
      <c r="S2017" t="s">
        <v>35</v>
      </c>
      <c r="T2017" t="s">
        <v>36</v>
      </c>
      <c r="W2017" t="s">
        <v>37</v>
      </c>
      <c r="AC2017" t="s">
        <v>3885</v>
      </c>
      <c r="AD2017" t="s">
        <v>1437</v>
      </c>
      <c r="AE2017" s="14" t="str">
        <f t="shared" si="1986"/>
        <v>nova estrutura no presidio</v>
      </c>
      <c r="AF2017" s="14" t="str">
        <f t="shared" si="1987"/>
        <v>nova estrutura no presidio</v>
      </c>
      <c r="AG2017" s="14">
        <f t="shared" si="1988"/>
        <v>1</v>
      </c>
      <c r="AH2017" s="14">
        <f t="shared" si="1989"/>
        <v>27</v>
      </c>
      <c r="AI2017" s="14">
        <f t="shared" si="1990"/>
        <v>27</v>
      </c>
      <c r="AJ2017" s="14">
        <f t="shared" si="1991"/>
        <v>27</v>
      </c>
      <c r="AK2017" s="14">
        <f t="shared" si="1992"/>
        <v>27</v>
      </c>
      <c r="AL2017" s="14">
        <f t="shared" si="1993"/>
        <v>27</v>
      </c>
      <c r="AM2017" s="14" t="str">
        <f t="shared" si="1994"/>
        <v>nova estrutura no presidio</v>
      </c>
      <c r="AN2017" s="14" t="str">
        <f t="shared" si="1995"/>
        <v/>
      </c>
      <c r="AO2017" s="14" t="str">
        <f t="shared" si="1996"/>
        <v/>
      </c>
      <c r="AP2017" s="14" t="str">
        <f t="shared" si="1997"/>
        <v/>
      </c>
      <c r="AQ2017" s="14" t="str">
        <f t="shared" si="1998"/>
        <v/>
      </c>
      <c r="AR2017" s="14" t="str">
        <f t="shared" si="1999"/>
        <v/>
      </c>
    </row>
    <row r="2018" spans="1:44" x14ac:dyDescent="0.25">
      <c r="A2018">
        <v>1</v>
      </c>
      <c r="B2018" t="s">
        <v>28</v>
      </c>
      <c r="C2018">
        <v>393105</v>
      </c>
      <c r="D2018" s="40">
        <v>41379.381944444402</v>
      </c>
      <c r="E2018" s="40">
        <v>41380.948611111096</v>
      </c>
      <c r="F2018" s="40">
        <v>41380.972222222197</v>
      </c>
      <c r="G2018" t="s">
        <v>29</v>
      </c>
      <c r="H2018">
        <v>60000012248499</v>
      </c>
      <c r="I2018" t="s">
        <v>1114</v>
      </c>
      <c r="J2018" t="s">
        <v>1115</v>
      </c>
      <c r="K2018" t="s">
        <v>32</v>
      </c>
      <c r="L2018">
        <v>4</v>
      </c>
      <c r="M2018" t="s">
        <v>33</v>
      </c>
      <c r="N2018">
        <v>60000015461254</v>
      </c>
      <c r="O2018">
        <v>60000016462737</v>
      </c>
      <c r="P2018">
        <v>140208000000418</v>
      </c>
      <c r="R2018" t="s">
        <v>34</v>
      </c>
      <c r="S2018" t="s">
        <v>35</v>
      </c>
      <c r="T2018" t="s">
        <v>36</v>
      </c>
      <c r="W2018" t="s">
        <v>37</v>
      </c>
      <c r="AC2018" t="s">
        <v>3886</v>
      </c>
      <c r="AD2018" t="s">
        <v>1437</v>
      </c>
      <c r="AE2018" s="14" t="str">
        <f t="shared" si="1986"/>
        <v>#OPV medico selecionado para EACS . comentar sobre andamento logístico e trabalhar Comorbidades.</v>
      </c>
      <c r="AF2018" s="14" t="str">
        <f t="shared" si="1987"/>
        <v>#OPV medico selecionado para EACS . comentar sobre andamento logístico e trabalhar Comorbidades.</v>
      </c>
      <c r="AG2018" s="14">
        <f t="shared" si="1988"/>
        <v>1</v>
      </c>
      <c r="AH2018" s="14">
        <f t="shared" si="1989"/>
        <v>97</v>
      </c>
      <c r="AI2018" s="14">
        <f t="shared" si="1990"/>
        <v>97</v>
      </c>
      <c r="AJ2018" s="14">
        <f t="shared" si="1991"/>
        <v>97</v>
      </c>
      <c r="AK2018" s="14">
        <f t="shared" si="1992"/>
        <v>97</v>
      </c>
      <c r="AL2018" s="14">
        <f t="shared" si="1993"/>
        <v>97</v>
      </c>
      <c r="AM2018" s="14" t="str">
        <f t="shared" si="1994"/>
        <v>#OPV medico selecionado para EACS . comentar sobre andamento logístico e trabalhar Comorbidades.</v>
      </c>
      <c r="AN2018" s="14" t="str">
        <f t="shared" si="1995"/>
        <v/>
      </c>
      <c r="AO2018" s="14" t="str">
        <f t="shared" si="1996"/>
        <v/>
      </c>
      <c r="AP2018" s="14" t="str">
        <f t="shared" si="1997"/>
        <v/>
      </c>
      <c r="AQ2018" s="14" t="str">
        <f t="shared" si="1998"/>
        <v/>
      </c>
      <c r="AR2018" s="14" t="str">
        <f t="shared" si="1999"/>
        <v/>
      </c>
    </row>
    <row r="2019" spans="1:44" x14ac:dyDescent="0.25">
      <c r="A2019">
        <v>1</v>
      </c>
      <c r="B2019" t="s">
        <v>28</v>
      </c>
      <c r="C2019">
        <v>393105</v>
      </c>
      <c r="D2019" s="40">
        <v>41379.333333333299</v>
      </c>
      <c r="E2019" s="40">
        <v>41380.945138888899</v>
      </c>
      <c r="F2019" s="40">
        <v>41380.972222222197</v>
      </c>
      <c r="G2019" t="s">
        <v>29</v>
      </c>
      <c r="H2019">
        <v>60000012409967</v>
      </c>
      <c r="I2019" t="s">
        <v>1129</v>
      </c>
      <c r="J2019" t="s">
        <v>1130</v>
      </c>
      <c r="K2019" t="s">
        <v>41</v>
      </c>
      <c r="L2019">
        <v>6</v>
      </c>
      <c r="M2019" t="s">
        <v>33</v>
      </c>
      <c r="N2019">
        <v>60000015461254</v>
      </c>
      <c r="O2019">
        <v>60000016462737</v>
      </c>
      <c r="P2019">
        <v>140208000000411</v>
      </c>
      <c r="R2019" t="s">
        <v>34</v>
      </c>
      <c r="S2019" t="s">
        <v>35</v>
      </c>
      <c r="T2019" t="s">
        <v>36</v>
      </c>
      <c r="W2019" t="s">
        <v>37</v>
      </c>
      <c r="AC2019" t="s">
        <v>3887</v>
      </c>
      <c r="AD2019" t="s">
        <v>1437</v>
      </c>
      <c r="AE2019" s="14" t="str">
        <f t="shared" si="1986"/>
        <v>#OPv trabalhar as vantagense de Kaletra e questionar a questão da adesão ao tratamento e ontrole da diarréia.</v>
      </c>
      <c r="AF2019" s="14" t="str">
        <f t="shared" si="1987"/>
        <v>#OPv trabalhar as vantagense de Kaletra e questionar a questão da adesão ao tratamento e ontrole da diarréia.</v>
      </c>
      <c r="AG2019" s="14">
        <f t="shared" si="1988"/>
        <v>1</v>
      </c>
      <c r="AH2019" s="14">
        <f t="shared" si="1989"/>
        <v>110</v>
      </c>
      <c r="AI2019" s="14">
        <f t="shared" si="1990"/>
        <v>110</v>
      </c>
      <c r="AJ2019" s="14">
        <f t="shared" si="1991"/>
        <v>110</v>
      </c>
      <c r="AK2019" s="14">
        <f t="shared" si="1992"/>
        <v>110</v>
      </c>
      <c r="AL2019" s="14">
        <f t="shared" si="1993"/>
        <v>110</v>
      </c>
      <c r="AM2019" s="14" t="str">
        <f t="shared" si="1994"/>
        <v>#OPv trabalhar as vantagense de Kaletra e questionar a questão da adesão ao tratamento e ontrole da diarréia.</v>
      </c>
      <c r="AN2019" s="14" t="str">
        <f t="shared" si="1995"/>
        <v/>
      </c>
      <c r="AO2019" s="14" t="str">
        <f t="shared" si="1996"/>
        <v/>
      </c>
      <c r="AP2019" s="14" t="str">
        <f t="shared" si="1997"/>
        <v/>
      </c>
      <c r="AQ2019" s="14" t="str">
        <f t="shared" si="1998"/>
        <v/>
      </c>
      <c r="AR2019" s="14" t="str">
        <f t="shared" si="1999"/>
        <v/>
      </c>
    </row>
    <row r="2020" spans="1:44" x14ac:dyDescent="0.25">
      <c r="A2020">
        <v>1</v>
      </c>
      <c r="B2020" t="s">
        <v>28</v>
      </c>
      <c r="C2020">
        <v>393105</v>
      </c>
      <c r="D2020" s="40">
        <v>41376.690972222197</v>
      </c>
      <c r="E2020" s="40">
        <v>41376.9</v>
      </c>
      <c r="F2020" s="40">
        <v>41380.914583333302</v>
      </c>
      <c r="G2020" t="s">
        <v>29</v>
      </c>
      <c r="H2020">
        <v>60000012278443</v>
      </c>
      <c r="I2020" t="s">
        <v>3790</v>
      </c>
      <c r="J2020" t="s">
        <v>3791</v>
      </c>
      <c r="K2020" t="s">
        <v>41</v>
      </c>
      <c r="L2020">
        <v>4</v>
      </c>
      <c r="M2020" t="s">
        <v>33</v>
      </c>
      <c r="N2020">
        <v>60000015461254</v>
      </c>
      <c r="O2020">
        <v>60000016462737</v>
      </c>
      <c r="P2020">
        <v>140208000000377</v>
      </c>
      <c r="R2020" t="s">
        <v>34</v>
      </c>
      <c r="S2020" t="s">
        <v>35</v>
      </c>
      <c r="T2020" t="s">
        <v>36</v>
      </c>
      <c r="W2020" t="s">
        <v>37</v>
      </c>
      <c r="AC2020" t="s">
        <v>3888</v>
      </c>
      <c r="AD2020" t="s">
        <v>1437</v>
      </c>
      <c r="AE2020" s="14" t="str">
        <f t="shared" si="1986"/>
        <v>a medica mostrou interesse pelo Athus e vai verificar disponibilidade em participar</v>
      </c>
      <c r="AF2020" s="14" t="str">
        <f t="shared" si="1987"/>
        <v>a medica mostrou interesse pelo Athus e vai verificar disponibilidade em participar</v>
      </c>
      <c r="AG2020" s="14">
        <f t="shared" si="1988"/>
        <v>1</v>
      </c>
      <c r="AH2020" s="14">
        <f t="shared" si="1989"/>
        <v>84</v>
      </c>
      <c r="AI2020" s="14">
        <f t="shared" si="1990"/>
        <v>84</v>
      </c>
      <c r="AJ2020" s="14">
        <f t="shared" si="1991"/>
        <v>84</v>
      </c>
      <c r="AK2020" s="14">
        <f t="shared" si="1992"/>
        <v>84</v>
      </c>
      <c r="AL2020" s="14">
        <f t="shared" si="1993"/>
        <v>84</v>
      </c>
      <c r="AM2020" s="14" t="str">
        <f t="shared" si="1994"/>
        <v>a medica mostrou interesse pelo Athus e vai verificar disponibilidade em participar</v>
      </c>
      <c r="AN2020" s="14" t="str">
        <f t="shared" si="1995"/>
        <v/>
      </c>
      <c r="AO2020" s="14" t="str">
        <f t="shared" si="1996"/>
        <v/>
      </c>
      <c r="AP2020" s="14" t="str">
        <f t="shared" si="1997"/>
        <v/>
      </c>
      <c r="AQ2020" s="14" t="str">
        <f t="shared" si="1998"/>
        <v/>
      </c>
      <c r="AR2020" s="14" t="str">
        <f t="shared" si="1999"/>
        <v/>
      </c>
    </row>
    <row r="2021" spans="1:44" x14ac:dyDescent="0.25">
      <c r="A2021">
        <v>1</v>
      </c>
      <c r="B2021" t="s">
        <v>28</v>
      </c>
      <c r="C2021">
        <v>393105</v>
      </c>
      <c r="D2021" s="40">
        <v>41376.638888888898</v>
      </c>
      <c r="E2021" s="40">
        <v>41376.8972222222</v>
      </c>
      <c r="F2021" s="40">
        <v>41380.914583333302</v>
      </c>
      <c r="G2021" t="s">
        <v>29</v>
      </c>
      <c r="H2021">
        <v>60000012437747</v>
      </c>
      <c r="I2021" t="s">
        <v>3889</v>
      </c>
      <c r="J2021" t="s">
        <v>3890</v>
      </c>
      <c r="K2021" t="s">
        <v>41</v>
      </c>
      <c r="L2021">
        <v>3</v>
      </c>
      <c r="M2021" t="s">
        <v>33</v>
      </c>
      <c r="N2021">
        <v>60000015461254</v>
      </c>
      <c r="O2021">
        <v>60000016462737</v>
      </c>
      <c r="P2021">
        <v>140208000000370</v>
      </c>
      <c r="R2021" t="s">
        <v>34</v>
      </c>
      <c r="S2021" t="s">
        <v>35</v>
      </c>
      <c r="T2021" t="s">
        <v>36</v>
      </c>
      <c r="W2021" t="s">
        <v>37</v>
      </c>
      <c r="AC2021" t="s">
        <v>3891</v>
      </c>
      <c r="AD2021" t="s">
        <v>1437</v>
      </c>
      <c r="AE2021" s="14" t="str">
        <f t="shared" si="1986"/>
        <v>entrega. Consenso e reforço sobre dose única</v>
      </c>
      <c r="AF2021" s="14" t="str">
        <f t="shared" si="1987"/>
        <v>entrega. Consenso e reforço sobre dose única</v>
      </c>
      <c r="AG2021" s="14">
        <f t="shared" si="1988"/>
        <v>1</v>
      </c>
      <c r="AH2021" s="14">
        <f t="shared" si="1989"/>
        <v>45</v>
      </c>
      <c r="AI2021" s="14">
        <f t="shared" si="1990"/>
        <v>45</v>
      </c>
      <c r="AJ2021" s="14">
        <f t="shared" si="1991"/>
        <v>45</v>
      </c>
      <c r="AK2021" s="14">
        <f t="shared" si="1992"/>
        <v>45</v>
      </c>
      <c r="AL2021" s="14">
        <f t="shared" si="1993"/>
        <v>45</v>
      </c>
      <c r="AM2021" s="14" t="str">
        <f t="shared" si="1994"/>
        <v>entrega. Consenso e reforço sobre dose única</v>
      </c>
      <c r="AN2021" s="14" t="str">
        <f t="shared" si="1995"/>
        <v/>
      </c>
      <c r="AO2021" s="14" t="str">
        <f t="shared" si="1996"/>
        <v/>
      </c>
      <c r="AP2021" s="14" t="str">
        <f t="shared" si="1997"/>
        <v/>
      </c>
      <c r="AQ2021" s="14" t="str">
        <f t="shared" si="1998"/>
        <v/>
      </c>
      <c r="AR2021" s="14" t="str">
        <f t="shared" si="1999"/>
        <v/>
      </c>
    </row>
    <row r="2022" spans="1:44" x14ac:dyDescent="0.25">
      <c r="A2022">
        <v>1</v>
      </c>
      <c r="B2022" t="s">
        <v>28</v>
      </c>
      <c r="C2022">
        <v>393105</v>
      </c>
      <c r="D2022" s="40">
        <v>41376.552083333299</v>
      </c>
      <c r="E2022" s="40">
        <v>41376.894444444399</v>
      </c>
      <c r="F2022" s="40">
        <v>41376.854861111096</v>
      </c>
      <c r="G2022" t="s">
        <v>29</v>
      </c>
      <c r="H2022">
        <v>60000012308575</v>
      </c>
      <c r="I2022" t="s">
        <v>3892</v>
      </c>
      <c r="J2022" t="s">
        <v>3893</v>
      </c>
      <c r="K2022" t="s">
        <v>41</v>
      </c>
      <c r="L2022">
        <v>3</v>
      </c>
      <c r="M2022" t="s">
        <v>33</v>
      </c>
      <c r="N2022">
        <v>60000015461254</v>
      </c>
      <c r="O2022">
        <v>60000016462737</v>
      </c>
      <c r="P2022">
        <v>140208000000363</v>
      </c>
      <c r="R2022" t="s">
        <v>34</v>
      </c>
      <c r="S2022" t="s">
        <v>35</v>
      </c>
      <c r="T2022" t="s">
        <v>36</v>
      </c>
      <c r="W2022" t="s">
        <v>37</v>
      </c>
      <c r="AC2022" t="s">
        <v>3894</v>
      </c>
      <c r="AD2022" t="s">
        <v>1437</v>
      </c>
      <c r="AE2022" s="14" t="str">
        <f t="shared" si="1986"/>
        <v>a medica demostrou interesse em participar do Athus em SP</v>
      </c>
      <c r="AF2022" s="14" t="str">
        <f t="shared" si="1987"/>
        <v>a medica demostrou interesse em participar do Athus em SP</v>
      </c>
      <c r="AG2022" s="14">
        <f t="shared" si="1988"/>
        <v>1</v>
      </c>
      <c r="AH2022" s="14">
        <f t="shared" si="1989"/>
        <v>58</v>
      </c>
      <c r="AI2022" s="14">
        <f t="shared" si="1990"/>
        <v>58</v>
      </c>
      <c r="AJ2022" s="14">
        <f t="shared" si="1991"/>
        <v>58</v>
      </c>
      <c r="AK2022" s="14">
        <f t="shared" si="1992"/>
        <v>58</v>
      </c>
      <c r="AL2022" s="14">
        <f t="shared" si="1993"/>
        <v>58</v>
      </c>
      <c r="AM2022" s="14" t="str">
        <f t="shared" si="1994"/>
        <v>a medica demostrou interesse em participar do Athus em SP</v>
      </c>
      <c r="AN2022" s="14" t="str">
        <f t="shared" si="1995"/>
        <v/>
      </c>
      <c r="AO2022" s="14" t="str">
        <f t="shared" si="1996"/>
        <v/>
      </c>
      <c r="AP2022" s="14" t="str">
        <f t="shared" si="1997"/>
        <v/>
      </c>
      <c r="AQ2022" s="14" t="str">
        <f t="shared" si="1998"/>
        <v/>
      </c>
      <c r="AR2022" s="14" t="str">
        <f t="shared" si="1999"/>
        <v/>
      </c>
    </row>
    <row r="2023" spans="1:44" x14ac:dyDescent="0.25">
      <c r="A2023">
        <v>1</v>
      </c>
      <c r="B2023" t="s">
        <v>28</v>
      </c>
      <c r="C2023">
        <v>393105</v>
      </c>
      <c r="D2023" s="40">
        <v>41376.552083333299</v>
      </c>
      <c r="E2023" s="40">
        <v>41376.894444444399</v>
      </c>
      <c r="F2023" s="40">
        <v>41376.854861111096</v>
      </c>
      <c r="G2023" t="s">
        <v>29</v>
      </c>
      <c r="H2023">
        <v>60000012308575</v>
      </c>
      <c r="I2023" t="s">
        <v>3892</v>
      </c>
      <c r="J2023" t="s">
        <v>3893</v>
      </c>
      <c r="K2023" t="s">
        <v>41</v>
      </c>
      <c r="L2023">
        <v>3</v>
      </c>
      <c r="M2023" t="s">
        <v>33</v>
      </c>
      <c r="N2023">
        <v>60000015461254</v>
      </c>
      <c r="O2023">
        <v>60000016462737</v>
      </c>
      <c r="P2023">
        <v>140208000000363</v>
      </c>
      <c r="R2023" t="s">
        <v>34</v>
      </c>
      <c r="S2023" t="s">
        <v>35</v>
      </c>
      <c r="T2023" t="s">
        <v>36</v>
      </c>
      <c r="W2023" t="s">
        <v>37</v>
      </c>
      <c r="AC2023" t="s">
        <v>3894</v>
      </c>
      <c r="AD2023" t="s">
        <v>1437</v>
      </c>
      <c r="AE2023" s="14" t="str">
        <f t="shared" si="1986"/>
        <v>a medica demostrou interesse em participar do Athus em SP</v>
      </c>
      <c r="AF2023" s="14" t="str">
        <f t="shared" si="1987"/>
        <v>a medica demostrou interesse em participar do Athus em SP</v>
      </c>
      <c r="AG2023" s="14">
        <f t="shared" si="1988"/>
        <v>1</v>
      </c>
      <c r="AH2023" s="14">
        <f t="shared" si="1989"/>
        <v>58</v>
      </c>
      <c r="AI2023" s="14">
        <f t="shared" si="1990"/>
        <v>58</v>
      </c>
      <c r="AJ2023" s="14">
        <f t="shared" si="1991"/>
        <v>58</v>
      </c>
      <c r="AK2023" s="14">
        <f t="shared" si="1992"/>
        <v>58</v>
      </c>
      <c r="AL2023" s="14">
        <f t="shared" si="1993"/>
        <v>58</v>
      </c>
      <c r="AM2023" s="14" t="str">
        <f t="shared" si="1994"/>
        <v>a medica demostrou interesse em participar do Athus em SP</v>
      </c>
      <c r="AN2023" s="14" t="str">
        <f t="shared" si="1995"/>
        <v/>
      </c>
      <c r="AO2023" s="14" t="str">
        <f t="shared" si="1996"/>
        <v/>
      </c>
      <c r="AP2023" s="14" t="str">
        <f t="shared" si="1997"/>
        <v/>
      </c>
      <c r="AQ2023" s="14" t="str">
        <f t="shared" si="1998"/>
        <v/>
      </c>
      <c r="AR2023" s="14" t="str">
        <f t="shared" si="1999"/>
        <v/>
      </c>
    </row>
    <row r="2024" spans="1:44" x14ac:dyDescent="0.25">
      <c r="A2024">
        <v>1</v>
      </c>
      <c r="B2024" t="s">
        <v>28</v>
      </c>
      <c r="C2024">
        <v>393105</v>
      </c>
      <c r="D2024" s="40">
        <v>41376.46875</v>
      </c>
      <c r="E2024" s="40">
        <v>41376.891666666699</v>
      </c>
      <c r="F2024" s="40">
        <v>41376.854861111096</v>
      </c>
      <c r="G2024" t="s">
        <v>29</v>
      </c>
      <c r="H2024">
        <v>60000012415687</v>
      </c>
      <c r="I2024" t="s">
        <v>3895</v>
      </c>
      <c r="J2024" t="s">
        <v>3896</v>
      </c>
      <c r="K2024" t="s">
        <v>41</v>
      </c>
      <c r="L2024">
        <v>3</v>
      </c>
      <c r="M2024" t="s">
        <v>33</v>
      </c>
      <c r="N2024">
        <v>60000015461254</v>
      </c>
      <c r="O2024">
        <v>60000016462737</v>
      </c>
      <c r="P2024">
        <v>140208000000356</v>
      </c>
      <c r="R2024" t="s">
        <v>34</v>
      </c>
      <c r="S2024" t="s">
        <v>35</v>
      </c>
      <c r="T2024" t="s">
        <v>36</v>
      </c>
      <c r="W2024" t="s">
        <v>37</v>
      </c>
      <c r="AC2024" t="s">
        <v>3897</v>
      </c>
      <c r="AD2024" t="s">
        <v>1437</v>
      </c>
      <c r="AE2024" s="14" t="str">
        <f t="shared" si="1986"/>
        <v>A medica comentou que talvez ira mudar horário de atendimento. Checar.</v>
      </c>
      <c r="AF2024" s="14" t="str">
        <f t="shared" si="1987"/>
        <v>A medica comentou que talvez ira mudar horário de atendimento. Checar.</v>
      </c>
      <c r="AG2024" s="14">
        <f t="shared" si="1988"/>
        <v>1</v>
      </c>
      <c r="AH2024" s="14">
        <f t="shared" si="1989"/>
        <v>71</v>
      </c>
      <c r="AI2024" s="14">
        <f t="shared" si="1990"/>
        <v>71</v>
      </c>
      <c r="AJ2024" s="14">
        <f t="shared" si="1991"/>
        <v>71</v>
      </c>
      <c r="AK2024" s="14">
        <f t="shared" si="1992"/>
        <v>71</v>
      </c>
      <c r="AL2024" s="14">
        <f t="shared" si="1993"/>
        <v>71</v>
      </c>
      <c r="AM2024" s="14" t="str">
        <f t="shared" si="1994"/>
        <v>A medica comentou que talvez ira mudar horário de atendimento. Checar.</v>
      </c>
      <c r="AN2024" s="14" t="str">
        <f t="shared" si="1995"/>
        <v/>
      </c>
      <c r="AO2024" s="14" t="str">
        <f t="shared" si="1996"/>
        <v/>
      </c>
      <c r="AP2024" s="14" t="str">
        <f t="shared" si="1997"/>
        <v/>
      </c>
      <c r="AQ2024" s="14" t="str">
        <f t="shared" si="1998"/>
        <v/>
      </c>
      <c r="AR2024" s="14" t="str">
        <f t="shared" si="1999"/>
        <v/>
      </c>
    </row>
    <row r="2025" spans="1:44" x14ac:dyDescent="0.25">
      <c r="A2025">
        <v>1</v>
      </c>
      <c r="B2025" t="s">
        <v>28</v>
      </c>
      <c r="C2025">
        <v>393105</v>
      </c>
      <c r="D2025" s="40">
        <v>41376.427083333299</v>
      </c>
      <c r="E2025" s="40">
        <v>41376.8881944444</v>
      </c>
      <c r="F2025" s="40">
        <v>41376.854861111096</v>
      </c>
      <c r="G2025" t="s">
        <v>29</v>
      </c>
      <c r="H2025">
        <v>60000012281523</v>
      </c>
      <c r="I2025" t="s">
        <v>3898</v>
      </c>
      <c r="J2025" t="s">
        <v>3899</v>
      </c>
      <c r="K2025" t="s">
        <v>41</v>
      </c>
      <c r="L2025">
        <v>3</v>
      </c>
      <c r="M2025" t="s">
        <v>33</v>
      </c>
      <c r="N2025">
        <v>60000015461254</v>
      </c>
      <c r="O2025">
        <v>60000016462737</v>
      </c>
      <c r="P2025">
        <v>140208000000349</v>
      </c>
      <c r="R2025" t="s">
        <v>34</v>
      </c>
      <c r="S2025" t="s">
        <v>35</v>
      </c>
      <c r="T2025" t="s">
        <v>36</v>
      </c>
      <c r="W2025" t="s">
        <v>37</v>
      </c>
      <c r="AC2025" t="s">
        <v>3900</v>
      </c>
      <c r="AD2025" t="s">
        <v>1437</v>
      </c>
      <c r="AE2025" s="14" t="str">
        <f t="shared" si="1986"/>
        <v>Medico atende no municipal também.</v>
      </c>
      <c r="AF2025" s="14" t="str">
        <f t="shared" si="1987"/>
        <v>Medico atende no municipal também.</v>
      </c>
      <c r="AG2025" s="14">
        <f t="shared" si="1988"/>
        <v>1</v>
      </c>
      <c r="AH2025" s="14">
        <f t="shared" si="1989"/>
        <v>35</v>
      </c>
      <c r="AI2025" s="14">
        <f t="shared" si="1990"/>
        <v>35</v>
      </c>
      <c r="AJ2025" s="14">
        <f t="shared" si="1991"/>
        <v>35</v>
      </c>
      <c r="AK2025" s="14">
        <f t="shared" si="1992"/>
        <v>35</v>
      </c>
      <c r="AL2025" s="14">
        <f t="shared" si="1993"/>
        <v>35</v>
      </c>
      <c r="AM2025" s="14" t="str">
        <f t="shared" si="1994"/>
        <v>Medico atende no municipal também.</v>
      </c>
      <c r="AN2025" s="14" t="str">
        <f t="shared" si="1995"/>
        <v/>
      </c>
      <c r="AO2025" s="14" t="str">
        <f t="shared" si="1996"/>
        <v/>
      </c>
      <c r="AP2025" s="14" t="str">
        <f t="shared" si="1997"/>
        <v/>
      </c>
      <c r="AQ2025" s="14" t="str">
        <f t="shared" si="1998"/>
        <v/>
      </c>
      <c r="AR2025" s="14" t="str">
        <f t="shared" si="1999"/>
        <v/>
      </c>
    </row>
    <row r="2026" spans="1:44" x14ac:dyDescent="0.25">
      <c r="A2026">
        <v>1</v>
      </c>
      <c r="B2026" t="s">
        <v>28</v>
      </c>
      <c r="C2026">
        <v>393105</v>
      </c>
      <c r="D2026" s="40">
        <v>41376.427083333299</v>
      </c>
      <c r="E2026" s="40">
        <v>41376.8881944444</v>
      </c>
      <c r="F2026" s="40">
        <v>41376.854861111096</v>
      </c>
      <c r="G2026" t="s">
        <v>29</v>
      </c>
      <c r="H2026">
        <v>60000012281523</v>
      </c>
      <c r="I2026" t="s">
        <v>3898</v>
      </c>
      <c r="J2026" t="s">
        <v>3899</v>
      </c>
      <c r="K2026" t="s">
        <v>41</v>
      </c>
      <c r="L2026">
        <v>3</v>
      </c>
      <c r="M2026" t="s">
        <v>33</v>
      </c>
      <c r="N2026">
        <v>60000015461254</v>
      </c>
      <c r="O2026">
        <v>60000016462737</v>
      </c>
      <c r="P2026">
        <v>140208000000349</v>
      </c>
      <c r="R2026" t="s">
        <v>34</v>
      </c>
      <c r="S2026" t="s">
        <v>35</v>
      </c>
      <c r="T2026" t="s">
        <v>36</v>
      </c>
      <c r="W2026" t="s">
        <v>37</v>
      </c>
      <c r="AC2026" t="s">
        <v>3900</v>
      </c>
      <c r="AD2026" t="s">
        <v>1437</v>
      </c>
      <c r="AE2026" s="14" t="str">
        <f t="shared" si="1986"/>
        <v>Medico atende no municipal também.</v>
      </c>
      <c r="AF2026" s="14" t="str">
        <f t="shared" si="1987"/>
        <v>Medico atende no municipal também.</v>
      </c>
      <c r="AG2026" s="14">
        <f t="shared" si="1988"/>
        <v>1</v>
      </c>
      <c r="AH2026" s="14">
        <f t="shared" si="1989"/>
        <v>35</v>
      </c>
      <c r="AI2026" s="14">
        <f t="shared" si="1990"/>
        <v>35</v>
      </c>
      <c r="AJ2026" s="14">
        <f t="shared" si="1991"/>
        <v>35</v>
      </c>
      <c r="AK2026" s="14">
        <f t="shared" si="1992"/>
        <v>35</v>
      </c>
      <c r="AL2026" s="14">
        <f t="shared" si="1993"/>
        <v>35</v>
      </c>
      <c r="AM2026" s="14" t="str">
        <f t="shared" si="1994"/>
        <v>Medico atende no municipal também.</v>
      </c>
      <c r="AN2026" s="14" t="str">
        <f t="shared" si="1995"/>
        <v/>
      </c>
      <c r="AO2026" s="14" t="str">
        <f t="shared" si="1996"/>
        <v/>
      </c>
      <c r="AP2026" s="14" t="str">
        <f t="shared" si="1997"/>
        <v/>
      </c>
      <c r="AQ2026" s="14" t="str">
        <f t="shared" si="1998"/>
        <v/>
      </c>
      <c r="AR2026" s="14" t="str">
        <f t="shared" si="1999"/>
        <v/>
      </c>
    </row>
    <row r="2027" spans="1:44" x14ac:dyDescent="0.25">
      <c r="A2027">
        <v>1</v>
      </c>
      <c r="B2027" t="s">
        <v>28</v>
      </c>
      <c r="C2027">
        <v>393105</v>
      </c>
      <c r="D2027" s="40">
        <v>41376.388888888898</v>
      </c>
      <c r="E2027" s="40">
        <v>41376.884722222203</v>
      </c>
      <c r="F2027" s="40">
        <v>41376.844444444403</v>
      </c>
      <c r="G2027" t="s">
        <v>29</v>
      </c>
      <c r="H2027">
        <v>60000012467071</v>
      </c>
      <c r="I2027" t="s">
        <v>3901</v>
      </c>
      <c r="J2027" t="s">
        <v>3902</v>
      </c>
      <c r="K2027" t="s">
        <v>41</v>
      </c>
      <c r="L2027">
        <v>3</v>
      </c>
      <c r="M2027" t="s">
        <v>33</v>
      </c>
      <c r="N2027">
        <v>60000015461254</v>
      </c>
      <c r="O2027">
        <v>60000016462737</v>
      </c>
      <c r="P2027">
        <v>140208000000342</v>
      </c>
      <c r="R2027" t="s">
        <v>34</v>
      </c>
      <c r="S2027" t="s">
        <v>35</v>
      </c>
      <c r="T2027" t="s">
        <v>36</v>
      </c>
      <c r="W2027" t="s">
        <v>37</v>
      </c>
      <c r="AC2027" t="s">
        <v>3903</v>
      </c>
      <c r="AD2027" t="s">
        <v>1437</v>
      </c>
      <c r="AE2027" s="14" t="str">
        <f t="shared" si="1986"/>
        <v>medica atende no Municipal também.</v>
      </c>
      <c r="AF2027" s="14" t="str">
        <f t="shared" si="1987"/>
        <v>medica atende no Municipal também.</v>
      </c>
      <c r="AG2027" s="14">
        <f t="shared" si="1988"/>
        <v>1</v>
      </c>
      <c r="AH2027" s="14">
        <f t="shared" si="1989"/>
        <v>35</v>
      </c>
      <c r="AI2027" s="14">
        <f t="shared" si="1990"/>
        <v>35</v>
      </c>
      <c r="AJ2027" s="14">
        <f t="shared" si="1991"/>
        <v>35</v>
      </c>
      <c r="AK2027" s="14">
        <f t="shared" si="1992"/>
        <v>35</v>
      </c>
      <c r="AL2027" s="14">
        <f t="shared" si="1993"/>
        <v>35</v>
      </c>
      <c r="AM2027" s="14" t="str">
        <f t="shared" si="1994"/>
        <v>medica atende no Municipal também.</v>
      </c>
      <c r="AN2027" s="14" t="str">
        <f t="shared" si="1995"/>
        <v/>
      </c>
      <c r="AO2027" s="14" t="str">
        <f t="shared" si="1996"/>
        <v/>
      </c>
      <c r="AP2027" s="14" t="str">
        <f t="shared" si="1997"/>
        <v/>
      </c>
      <c r="AQ2027" s="14" t="str">
        <f t="shared" si="1998"/>
        <v/>
      </c>
      <c r="AR2027" s="14" t="str">
        <f t="shared" si="1999"/>
        <v/>
      </c>
    </row>
    <row r="2028" spans="1:44" x14ac:dyDescent="0.25">
      <c r="A2028">
        <v>1</v>
      </c>
      <c r="B2028" t="s">
        <v>28</v>
      </c>
      <c r="C2028">
        <v>393105</v>
      </c>
      <c r="D2028" s="40">
        <v>41375.898611111101</v>
      </c>
      <c r="E2028" s="40">
        <v>41375.9</v>
      </c>
      <c r="F2028" s="40">
        <v>41375.862500000003</v>
      </c>
      <c r="G2028" t="s">
        <v>29</v>
      </c>
      <c r="H2028">
        <v>60000012294903</v>
      </c>
      <c r="I2028" t="s">
        <v>3904</v>
      </c>
      <c r="J2028" t="s">
        <v>3905</v>
      </c>
      <c r="K2028" t="s">
        <v>32</v>
      </c>
      <c r="L2028">
        <v>6</v>
      </c>
      <c r="M2028" t="s">
        <v>33</v>
      </c>
      <c r="N2028">
        <v>60000015461254</v>
      </c>
      <c r="O2028">
        <v>60000016462737</v>
      </c>
      <c r="P2028">
        <v>140208000000305</v>
      </c>
      <c r="R2028" t="s">
        <v>34</v>
      </c>
      <c r="S2028" t="s">
        <v>35</v>
      </c>
      <c r="T2028" t="s">
        <v>36</v>
      </c>
      <c r="W2028" t="s">
        <v>37</v>
      </c>
      <c r="AC2028" t="s">
        <v>3906</v>
      </c>
      <c r="AD2028" t="s">
        <v>1437</v>
      </c>
      <c r="AE2028" s="14" t="str">
        <f t="shared" si="1986"/>
        <v>Entrega do material do Dr. Estevão Portela</v>
      </c>
      <c r="AF2028" s="14" t="str">
        <f t="shared" si="1987"/>
        <v>Entrega do material do Dr. Estevão Portela</v>
      </c>
      <c r="AG2028" s="14">
        <f t="shared" si="1988"/>
        <v>1</v>
      </c>
      <c r="AH2028" s="14">
        <f t="shared" si="1989"/>
        <v>43</v>
      </c>
      <c r="AI2028" s="14">
        <f t="shared" si="1990"/>
        <v>43</v>
      </c>
      <c r="AJ2028" s="14">
        <f t="shared" si="1991"/>
        <v>43</v>
      </c>
      <c r="AK2028" s="14">
        <f t="shared" si="1992"/>
        <v>43</v>
      </c>
      <c r="AL2028" s="14">
        <f t="shared" si="1993"/>
        <v>43</v>
      </c>
      <c r="AM2028" s="14" t="str">
        <f t="shared" si="1994"/>
        <v>Entrega do material do Dr. Estevão Portela</v>
      </c>
      <c r="AN2028" s="14" t="str">
        <f t="shared" si="1995"/>
        <v/>
      </c>
      <c r="AO2028" s="14" t="str">
        <f t="shared" si="1996"/>
        <v/>
      </c>
      <c r="AP2028" s="14" t="str">
        <f t="shared" si="1997"/>
        <v/>
      </c>
      <c r="AQ2028" s="14" t="str">
        <f t="shared" si="1998"/>
        <v/>
      </c>
      <c r="AR2028" s="14" t="str">
        <f t="shared" si="1999"/>
        <v/>
      </c>
    </row>
    <row r="2029" spans="1:44" x14ac:dyDescent="0.25">
      <c r="A2029">
        <v>1</v>
      </c>
      <c r="B2029" t="s">
        <v>28</v>
      </c>
      <c r="C2029">
        <v>393105</v>
      </c>
      <c r="D2029" s="40">
        <v>41375.583333333299</v>
      </c>
      <c r="E2029" s="40">
        <v>41375.911805555603</v>
      </c>
      <c r="F2029" s="40">
        <v>41375.872916666704</v>
      </c>
      <c r="G2029" t="s">
        <v>29</v>
      </c>
      <c r="H2029">
        <v>60000012364043</v>
      </c>
      <c r="I2029" t="s">
        <v>3907</v>
      </c>
      <c r="J2029" t="s">
        <v>3908</v>
      </c>
      <c r="K2029" t="s">
        <v>32</v>
      </c>
      <c r="L2029">
        <v>4</v>
      </c>
      <c r="M2029" t="s">
        <v>33</v>
      </c>
      <c r="N2029">
        <v>60000015461254</v>
      </c>
      <c r="O2029">
        <v>60000016462737</v>
      </c>
      <c r="P2029">
        <v>140208000000333</v>
      </c>
      <c r="R2029" t="s">
        <v>34</v>
      </c>
      <c r="S2029" t="s">
        <v>35</v>
      </c>
      <c r="T2029" t="s">
        <v>36</v>
      </c>
      <c r="W2029" t="s">
        <v>37</v>
      </c>
      <c r="AC2029" t="s">
        <v>3909</v>
      </c>
      <c r="AD2029" t="s">
        <v>1437</v>
      </c>
      <c r="AE2029" s="14" t="str">
        <f t="shared" si="1986"/>
        <v>A medica comenta que esta aumentando o número de casos em Avare.</v>
      </c>
      <c r="AF2029" s="14" t="str">
        <f t="shared" si="1987"/>
        <v>A medica comenta que esta aumentando o número de casos em Avare.</v>
      </c>
      <c r="AG2029" s="14">
        <f t="shared" si="1988"/>
        <v>1</v>
      </c>
      <c r="AH2029" s="14">
        <f t="shared" si="1989"/>
        <v>65</v>
      </c>
      <c r="AI2029" s="14">
        <f t="shared" si="1990"/>
        <v>65</v>
      </c>
      <c r="AJ2029" s="14">
        <f t="shared" si="1991"/>
        <v>65</v>
      </c>
      <c r="AK2029" s="14">
        <f t="shared" si="1992"/>
        <v>65</v>
      </c>
      <c r="AL2029" s="14">
        <f t="shared" si="1993"/>
        <v>65</v>
      </c>
      <c r="AM2029" s="14" t="str">
        <f t="shared" si="1994"/>
        <v>A medica comenta que esta aumentando o número de casos em Avare.</v>
      </c>
      <c r="AN2029" s="14" t="str">
        <f t="shared" si="1995"/>
        <v/>
      </c>
      <c r="AO2029" s="14" t="str">
        <f t="shared" si="1996"/>
        <v/>
      </c>
      <c r="AP2029" s="14" t="str">
        <f t="shared" si="1997"/>
        <v/>
      </c>
      <c r="AQ2029" s="14" t="str">
        <f t="shared" si="1998"/>
        <v/>
      </c>
      <c r="AR2029" s="14" t="str">
        <f t="shared" si="1999"/>
        <v/>
      </c>
    </row>
    <row r="2030" spans="1:44" x14ac:dyDescent="0.25">
      <c r="A2030">
        <v>1</v>
      </c>
      <c r="B2030" t="s">
        <v>28</v>
      </c>
      <c r="C2030">
        <v>393105</v>
      </c>
      <c r="D2030" s="40">
        <v>41375.458333333299</v>
      </c>
      <c r="E2030" s="40">
        <v>41375.909722222197</v>
      </c>
      <c r="F2030" s="40">
        <v>41375.872916666704</v>
      </c>
      <c r="G2030" t="s">
        <v>29</v>
      </c>
      <c r="H2030">
        <v>60000012540643</v>
      </c>
      <c r="I2030" t="s">
        <v>3910</v>
      </c>
      <c r="J2030" t="s">
        <v>3911</v>
      </c>
      <c r="K2030" t="s">
        <v>32</v>
      </c>
      <c r="L2030">
        <v>4</v>
      </c>
      <c r="M2030" t="s">
        <v>33</v>
      </c>
      <c r="N2030">
        <v>60000015461254</v>
      </c>
      <c r="O2030">
        <v>60000016462737</v>
      </c>
      <c r="P2030">
        <v>140208000000326</v>
      </c>
      <c r="R2030" t="s">
        <v>34</v>
      </c>
      <c r="S2030" t="s">
        <v>35</v>
      </c>
      <c r="T2030" t="s">
        <v>36</v>
      </c>
      <c r="W2030" t="s">
        <v>37</v>
      </c>
      <c r="AC2030" t="s">
        <v>3912</v>
      </c>
      <c r="AD2030" t="s">
        <v>1437</v>
      </c>
      <c r="AE2030" s="14" t="str">
        <f t="shared" si="1986"/>
        <v>medica comentou que ira em CONGRESSO brasileiro</v>
      </c>
      <c r="AF2030" s="14" t="str">
        <f t="shared" si="1987"/>
        <v>medica comentou que ira em CONGRESSO brasileiro</v>
      </c>
      <c r="AG2030" s="14">
        <f t="shared" si="1988"/>
        <v>1</v>
      </c>
      <c r="AH2030" s="14">
        <f t="shared" si="1989"/>
        <v>48</v>
      </c>
      <c r="AI2030" s="14">
        <f t="shared" si="1990"/>
        <v>48</v>
      </c>
      <c r="AJ2030" s="14">
        <f t="shared" si="1991"/>
        <v>48</v>
      </c>
      <c r="AK2030" s="14">
        <f t="shared" si="1992"/>
        <v>48</v>
      </c>
      <c r="AL2030" s="14">
        <f t="shared" si="1993"/>
        <v>48</v>
      </c>
      <c r="AM2030" s="14" t="str">
        <f t="shared" si="1994"/>
        <v>medica comentou que ira em CONGRESSO brasileiro</v>
      </c>
      <c r="AN2030" s="14" t="str">
        <f t="shared" si="1995"/>
        <v/>
      </c>
      <c r="AO2030" s="14" t="str">
        <f t="shared" si="1996"/>
        <v/>
      </c>
      <c r="AP2030" s="14" t="str">
        <f t="shared" si="1997"/>
        <v/>
      </c>
      <c r="AQ2030" s="14" t="str">
        <f t="shared" si="1998"/>
        <v/>
      </c>
      <c r="AR2030" s="14" t="str">
        <f t="shared" si="1999"/>
        <v/>
      </c>
    </row>
    <row r="2031" spans="1:44" x14ac:dyDescent="0.25">
      <c r="A2031">
        <v>1</v>
      </c>
      <c r="B2031" t="s">
        <v>28</v>
      </c>
      <c r="C2031">
        <v>393105</v>
      </c>
      <c r="D2031" s="40">
        <v>41375.423611111102</v>
      </c>
      <c r="E2031" s="40">
        <v>41375.906944444403</v>
      </c>
      <c r="F2031" s="40">
        <v>41375.872916666704</v>
      </c>
      <c r="G2031" t="s">
        <v>29</v>
      </c>
      <c r="H2031">
        <v>60000017964300</v>
      </c>
      <c r="I2031" t="s">
        <v>3913</v>
      </c>
      <c r="J2031" t="s">
        <v>3914</v>
      </c>
      <c r="K2031" t="s">
        <v>32</v>
      </c>
      <c r="L2031">
        <v>6</v>
      </c>
      <c r="M2031" t="s">
        <v>33</v>
      </c>
      <c r="N2031">
        <v>60000015461254</v>
      </c>
      <c r="O2031">
        <v>60000016462737</v>
      </c>
      <c r="P2031">
        <v>140208000000319</v>
      </c>
      <c r="R2031" t="s">
        <v>34</v>
      </c>
      <c r="S2031" t="s">
        <v>35</v>
      </c>
      <c r="T2031" t="s">
        <v>36</v>
      </c>
      <c r="W2031" t="s">
        <v>37</v>
      </c>
      <c r="AC2031" t="s">
        <v>3915</v>
      </c>
      <c r="AD2031" t="s">
        <v>1437</v>
      </c>
      <c r="AE2031" s="14" t="str">
        <f t="shared" si="1986"/>
        <v>#mercado o medico relatou que estará apresentando caso de Kaletra monoterapia em Congresso.</v>
      </c>
      <c r="AF2031" s="14" t="str">
        <f t="shared" si="1987"/>
        <v>#mercado o medico relatou que estará apresentando caso de Kaletra monoterapia em Congresso.</v>
      </c>
      <c r="AG2031" s="14">
        <f t="shared" si="1988"/>
        <v>1</v>
      </c>
      <c r="AH2031" s="14">
        <f t="shared" si="1989"/>
        <v>92</v>
      </c>
      <c r="AI2031" s="14">
        <f t="shared" si="1990"/>
        <v>92</v>
      </c>
      <c r="AJ2031" s="14">
        <f t="shared" si="1991"/>
        <v>92</v>
      </c>
      <c r="AK2031" s="14">
        <f t="shared" si="1992"/>
        <v>92</v>
      </c>
      <c r="AL2031" s="14">
        <f t="shared" si="1993"/>
        <v>92</v>
      </c>
      <c r="AM2031" s="14" t="str">
        <f t="shared" si="1994"/>
        <v>#mercado o medico relatou que estará apresentando caso de Kaletra monoterapia em Congresso.</v>
      </c>
      <c r="AN2031" s="14" t="str">
        <f t="shared" si="1995"/>
        <v/>
      </c>
      <c r="AO2031" s="14" t="str">
        <f t="shared" si="1996"/>
        <v/>
      </c>
      <c r="AP2031" s="14" t="str">
        <f t="shared" si="1997"/>
        <v/>
      </c>
      <c r="AQ2031" s="14" t="str">
        <f t="shared" si="1998"/>
        <v/>
      </c>
      <c r="AR2031" s="14" t="str">
        <f t="shared" si="1999"/>
        <v/>
      </c>
    </row>
    <row r="2032" spans="1:44" x14ac:dyDescent="0.25">
      <c r="A2032">
        <v>1</v>
      </c>
      <c r="B2032" t="s">
        <v>28</v>
      </c>
      <c r="C2032">
        <v>393105</v>
      </c>
      <c r="D2032" s="40">
        <v>41375.399305555598</v>
      </c>
      <c r="E2032" s="40">
        <v>41375.902777777803</v>
      </c>
      <c r="F2032" s="40">
        <v>41375.862500000003</v>
      </c>
      <c r="G2032" t="s">
        <v>29</v>
      </c>
      <c r="H2032">
        <v>60000012346479</v>
      </c>
      <c r="I2032" t="s">
        <v>3916</v>
      </c>
      <c r="J2032" t="s">
        <v>3917</v>
      </c>
      <c r="K2032" t="s">
        <v>32</v>
      </c>
      <c r="L2032">
        <v>3</v>
      </c>
      <c r="M2032" t="s">
        <v>33</v>
      </c>
      <c r="N2032">
        <v>60000015461254</v>
      </c>
      <c r="O2032">
        <v>60000016462737</v>
      </c>
      <c r="P2032">
        <v>140208000000312</v>
      </c>
      <c r="R2032" t="s">
        <v>34</v>
      </c>
      <c r="S2032" t="s">
        <v>35</v>
      </c>
      <c r="T2032" t="s">
        <v>36</v>
      </c>
      <c r="W2032" t="s">
        <v>37</v>
      </c>
      <c r="AC2032" t="s">
        <v>3918</v>
      </c>
      <c r="AD2032" t="s">
        <v>1437</v>
      </c>
      <c r="AE2032" s="14" t="str">
        <f t="shared" si="1986"/>
        <v>o medico solicitou uma maior quantidade de materiais para entregar aos residentes.</v>
      </c>
      <c r="AF2032" s="14" t="str">
        <f t="shared" si="1987"/>
        <v>o medico solicitou uma maior quantidade de materiais para entregar aos residentes.</v>
      </c>
      <c r="AG2032" s="14">
        <f t="shared" si="1988"/>
        <v>1</v>
      </c>
      <c r="AH2032" s="14">
        <f t="shared" si="1989"/>
        <v>83</v>
      </c>
      <c r="AI2032" s="14">
        <f t="shared" si="1990"/>
        <v>83</v>
      </c>
      <c r="AJ2032" s="14">
        <f t="shared" si="1991"/>
        <v>83</v>
      </c>
      <c r="AK2032" s="14">
        <f t="shared" si="1992"/>
        <v>83</v>
      </c>
      <c r="AL2032" s="14">
        <f t="shared" si="1993"/>
        <v>83</v>
      </c>
      <c r="AM2032" s="14" t="str">
        <f t="shared" si="1994"/>
        <v>o medico solicitou uma maior quantidade de materiais para entregar aos residentes.</v>
      </c>
      <c r="AN2032" s="14" t="str">
        <f t="shared" si="1995"/>
        <v/>
      </c>
      <c r="AO2032" s="14" t="str">
        <f t="shared" si="1996"/>
        <v/>
      </c>
      <c r="AP2032" s="14" t="str">
        <f t="shared" si="1997"/>
        <v/>
      </c>
      <c r="AQ2032" s="14" t="str">
        <f t="shared" si="1998"/>
        <v/>
      </c>
      <c r="AR2032" s="14" t="str">
        <f t="shared" si="1999"/>
        <v/>
      </c>
    </row>
    <row r="2033" spans="1:44" x14ac:dyDescent="0.25">
      <c r="A2033">
        <v>1</v>
      </c>
      <c r="B2033" t="s">
        <v>28</v>
      </c>
      <c r="C2033">
        <v>393105</v>
      </c>
      <c r="D2033" s="40">
        <v>41374.673611111102</v>
      </c>
      <c r="E2033" s="40">
        <v>41374.903472222199</v>
      </c>
      <c r="F2033" s="40">
        <v>41374.8659722222</v>
      </c>
      <c r="G2033" t="s">
        <v>29</v>
      </c>
      <c r="H2033">
        <v>60000012464099</v>
      </c>
      <c r="I2033" t="s">
        <v>3919</v>
      </c>
      <c r="J2033" t="s">
        <v>3920</v>
      </c>
      <c r="K2033" t="s">
        <v>32</v>
      </c>
      <c r="L2033">
        <v>3</v>
      </c>
      <c r="M2033" t="s">
        <v>33</v>
      </c>
      <c r="N2033">
        <v>60000015461254</v>
      </c>
      <c r="O2033">
        <v>60000016462737</v>
      </c>
      <c r="P2033">
        <v>140208000000296</v>
      </c>
      <c r="R2033" t="s">
        <v>34</v>
      </c>
      <c r="S2033" t="s">
        <v>35</v>
      </c>
      <c r="T2033" t="s">
        <v>36</v>
      </c>
      <c r="W2033" t="s">
        <v>37</v>
      </c>
      <c r="AC2033" t="s">
        <v>3921</v>
      </c>
      <c r="AD2033" t="s">
        <v>1437</v>
      </c>
      <c r="AE2033" s="14" t="str">
        <f t="shared" si="1986"/>
        <v>a medica comentou interesse em realizar atividades de adesão ao tratamento. voltar no assunto</v>
      </c>
      <c r="AF2033" s="14" t="str">
        <f t="shared" si="1987"/>
        <v>a medica comentou interesse em realizar atividades de adesão ao tratamento. voltar no assunto</v>
      </c>
      <c r="AG2033" s="14">
        <f t="shared" si="1988"/>
        <v>1</v>
      </c>
      <c r="AH2033" s="14">
        <f t="shared" si="1989"/>
        <v>94</v>
      </c>
      <c r="AI2033" s="14">
        <f t="shared" si="1990"/>
        <v>94</v>
      </c>
      <c r="AJ2033" s="14">
        <f t="shared" si="1991"/>
        <v>94</v>
      </c>
      <c r="AK2033" s="14">
        <f t="shared" si="1992"/>
        <v>94</v>
      </c>
      <c r="AL2033" s="14">
        <f t="shared" si="1993"/>
        <v>94</v>
      </c>
      <c r="AM2033" s="14" t="str">
        <f t="shared" si="1994"/>
        <v>a medica comentou interesse em realizar atividades de adesão ao tratamento. voltar no assunto</v>
      </c>
      <c r="AN2033" s="14" t="str">
        <f t="shared" si="1995"/>
        <v/>
      </c>
      <c r="AO2033" s="14" t="str">
        <f t="shared" si="1996"/>
        <v/>
      </c>
      <c r="AP2033" s="14" t="str">
        <f t="shared" si="1997"/>
        <v/>
      </c>
      <c r="AQ2033" s="14" t="str">
        <f t="shared" si="1998"/>
        <v/>
      </c>
      <c r="AR2033" s="14" t="str">
        <f t="shared" si="1999"/>
        <v/>
      </c>
    </row>
    <row r="2034" spans="1:44" x14ac:dyDescent="0.25">
      <c r="A2034">
        <v>1</v>
      </c>
      <c r="B2034" t="s">
        <v>28</v>
      </c>
      <c r="C2034">
        <v>393105</v>
      </c>
      <c r="D2034" s="40">
        <v>41374.583333333299</v>
      </c>
      <c r="E2034" s="40">
        <v>41374.901388888902</v>
      </c>
      <c r="F2034" s="40">
        <v>41374.8659722222</v>
      </c>
      <c r="G2034" t="s">
        <v>29</v>
      </c>
      <c r="H2034">
        <v>60000017963308</v>
      </c>
      <c r="I2034" t="s">
        <v>3922</v>
      </c>
      <c r="J2034" t="s">
        <v>3923</v>
      </c>
      <c r="K2034" t="s">
        <v>109</v>
      </c>
      <c r="M2034" t="s">
        <v>33</v>
      </c>
      <c r="N2034">
        <v>60000015461254</v>
      </c>
      <c r="O2034">
        <v>60000016462737</v>
      </c>
      <c r="P2034">
        <v>140208000000290</v>
      </c>
      <c r="R2034" t="s">
        <v>34</v>
      </c>
      <c r="S2034" t="s">
        <v>35</v>
      </c>
      <c r="T2034" t="s">
        <v>36</v>
      </c>
      <c r="W2034" t="s">
        <v>37</v>
      </c>
      <c r="AC2034" t="s">
        <v>3924</v>
      </c>
      <c r="AD2034" t="s">
        <v>1437</v>
      </c>
      <c r="AE2034" s="14" t="str">
        <f t="shared" si="1986"/>
        <v>Medico preocupado com adesão e comenta necessidade de realizar ações de incentivo.</v>
      </c>
      <c r="AF2034" s="14" t="str">
        <f t="shared" si="1987"/>
        <v>Medico preocupado com adesão e comenta necessidade de realizar ações de incentivo.</v>
      </c>
      <c r="AG2034" s="14">
        <f t="shared" si="1988"/>
        <v>1</v>
      </c>
      <c r="AH2034" s="14">
        <f t="shared" si="1989"/>
        <v>83</v>
      </c>
      <c r="AI2034" s="14">
        <f t="shared" si="1990"/>
        <v>83</v>
      </c>
      <c r="AJ2034" s="14">
        <f t="shared" si="1991"/>
        <v>83</v>
      </c>
      <c r="AK2034" s="14">
        <f t="shared" si="1992"/>
        <v>83</v>
      </c>
      <c r="AL2034" s="14">
        <f t="shared" si="1993"/>
        <v>83</v>
      </c>
      <c r="AM2034" s="14" t="str">
        <f t="shared" si="1994"/>
        <v>Medico preocupado com adesão e comenta necessidade de realizar ações de incentivo.</v>
      </c>
      <c r="AN2034" s="14" t="str">
        <f t="shared" si="1995"/>
        <v/>
      </c>
      <c r="AO2034" s="14" t="str">
        <f t="shared" si="1996"/>
        <v/>
      </c>
      <c r="AP2034" s="14" t="str">
        <f t="shared" si="1997"/>
        <v/>
      </c>
      <c r="AQ2034" s="14" t="str">
        <f t="shared" si="1998"/>
        <v/>
      </c>
      <c r="AR2034" s="14" t="str">
        <f t="shared" si="1999"/>
        <v/>
      </c>
    </row>
    <row r="2035" spans="1:44" x14ac:dyDescent="0.25">
      <c r="A2035">
        <v>1</v>
      </c>
      <c r="B2035" t="s">
        <v>28</v>
      </c>
      <c r="C2035">
        <v>393105</v>
      </c>
      <c r="D2035" s="40">
        <v>41374.458333333299</v>
      </c>
      <c r="E2035" s="40">
        <v>41374.897916666698</v>
      </c>
      <c r="F2035" s="40">
        <v>41374.8659722222</v>
      </c>
      <c r="G2035" t="s">
        <v>29</v>
      </c>
      <c r="H2035">
        <v>60000012442031</v>
      </c>
      <c r="I2035" t="s">
        <v>3925</v>
      </c>
      <c r="J2035" t="s">
        <v>3926</v>
      </c>
      <c r="K2035" t="s">
        <v>109</v>
      </c>
      <c r="M2035" t="s">
        <v>33</v>
      </c>
      <c r="N2035">
        <v>60000015461254</v>
      </c>
      <c r="O2035">
        <v>60000016462737</v>
      </c>
      <c r="P2035">
        <v>140208000000284</v>
      </c>
      <c r="R2035" t="s">
        <v>34</v>
      </c>
      <c r="S2035" t="s">
        <v>35</v>
      </c>
      <c r="T2035" t="s">
        <v>36</v>
      </c>
      <c r="W2035" t="s">
        <v>37</v>
      </c>
      <c r="AC2035" t="s">
        <v>3927</v>
      </c>
      <c r="AD2035" t="s">
        <v>1437</v>
      </c>
      <c r="AE2035" s="14" t="str">
        <f t="shared" si="1986"/>
        <v>aMedica comentou sobre surto de dengue na cidade e relatou complicações com pacientes HIV</v>
      </c>
      <c r="AF2035" s="14" t="str">
        <f t="shared" si="1987"/>
        <v>aMedica comentou sobre surto de dengue na cidade e relatou complicações com pacientes HIV</v>
      </c>
      <c r="AG2035" s="14">
        <f t="shared" si="1988"/>
        <v>1</v>
      </c>
      <c r="AH2035" s="14">
        <f t="shared" si="1989"/>
        <v>90</v>
      </c>
      <c r="AI2035" s="14">
        <f t="shared" si="1990"/>
        <v>90</v>
      </c>
      <c r="AJ2035" s="14">
        <f t="shared" si="1991"/>
        <v>90</v>
      </c>
      <c r="AK2035" s="14">
        <f t="shared" si="1992"/>
        <v>90</v>
      </c>
      <c r="AL2035" s="14">
        <f t="shared" si="1993"/>
        <v>90</v>
      </c>
      <c r="AM2035" s="14" t="str">
        <f t="shared" si="1994"/>
        <v>aMedica comentou sobre surto de dengue na cidade e relatou complicações com pacientes HIV</v>
      </c>
      <c r="AN2035" s="14" t="str">
        <f t="shared" si="1995"/>
        <v/>
      </c>
      <c r="AO2035" s="14" t="str">
        <f t="shared" si="1996"/>
        <v/>
      </c>
      <c r="AP2035" s="14" t="str">
        <f t="shared" si="1997"/>
        <v/>
      </c>
      <c r="AQ2035" s="14" t="str">
        <f t="shared" si="1998"/>
        <v/>
      </c>
      <c r="AR2035" s="14" t="str">
        <f t="shared" si="1999"/>
        <v/>
      </c>
    </row>
    <row r="2036" spans="1:44" x14ac:dyDescent="0.25">
      <c r="A2036">
        <v>1</v>
      </c>
      <c r="B2036" t="s">
        <v>28</v>
      </c>
      <c r="C2036">
        <v>393105</v>
      </c>
      <c r="D2036" s="40">
        <v>41374.375</v>
      </c>
      <c r="E2036" s="40">
        <v>41374.894444444399</v>
      </c>
      <c r="F2036" s="40">
        <v>41374.855555555601</v>
      </c>
      <c r="G2036" t="s">
        <v>29</v>
      </c>
      <c r="H2036">
        <v>60000012398707</v>
      </c>
      <c r="I2036" t="s">
        <v>3928</v>
      </c>
      <c r="J2036" t="s">
        <v>3929</v>
      </c>
      <c r="K2036" t="s">
        <v>32</v>
      </c>
      <c r="L2036">
        <v>4</v>
      </c>
      <c r="M2036" t="s">
        <v>33</v>
      </c>
      <c r="N2036">
        <v>60000015461254</v>
      </c>
      <c r="O2036">
        <v>60000016462737</v>
      </c>
      <c r="P2036">
        <v>140208000000277</v>
      </c>
      <c r="R2036" t="s">
        <v>34</v>
      </c>
      <c r="S2036" t="s">
        <v>35</v>
      </c>
      <c r="T2036" t="s">
        <v>36</v>
      </c>
      <c r="W2036" t="s">
        <v>37</v>
      </c>
      <c r="AC2036" t="s">
        <v>3930</v>
      </c>
      <c r="AD2036" t="s">
        <v>1437</v>
      </c>
      <c r="AE2036" s="14" t="str">
        <f t="shared" si="1986"/>
        <v>o medico comentou da grande vantagem de Kaletra dose única</v>
      </c>
      <c r="AF2036" s="14" t="str">
        <f t="shared" si="1987"/>
        <v>o medico comentou da grande vantagem de Kaletra dose única</v>
      </c>
      <c r="AG2036" s="14">
        <f t="shared" si="1988"/>
        <v>1</v>
      </c>
      <c r="AH2036" s="14">
        <f t="shared" si="1989"/>
        <v>59</v>
      </c>
      <c r="AI2036" s="14">
        <f t="shared" si="1990"/>
        <v>59</v>
      </c>
      <c r="AJ2036" s="14">
        <f t="shared" si="1991"/>
        <v>59</v>
      </c>
      <c r="AK2036" s="14">
        <f t="shared" si="1992"/>
        <v>59</v>
      </c>
      <c r="AL2036" s="14">
        <f t="shared" si="1993"/>
        <v>59</v>
      </c>
      <c r="AM2036" s="14" t="str">
        <f t="shared" si="1994"/>
        <v>o medico comentou da grande vantagem de Kaletra dose única</v>
      </c>
      <c r="AN2036" s="14" t="str">
        <f t="shared" si="1995"/>
        <v/>
      </c>
      <c r="AO2036" s="14" t="str">
        <f t="shared" si="1996"/>
        <v/>
      </c>
      <c r="AP2036" s="14" t="str">
        <f t="shared" si="1997"/>
        <v/>
      </c>
      <c r="AQ2036" s="14" t="str">
        <f t="shared" si="1998"/>
        <v/>
      </c>
      <c r="AR2036" s="14" t="str">
        <f t="shared" si="1999"/>
        <v/>
      </c>
    </row>
    <row r="2037" spans="1:44" x14ac:dyDescent="0.25">
      <c r="A2037">
        <v>1</v>
      </c>
      <c r="B2037" t="s">
        <v>28</v>
      </c>
      <c r="C2037">
        <v>393105</v>
      </c>
      <c r="D2037" s="40">
        <v>41374.333333333299</v>
      </c>
      <c r="E2037" s="40">
        <v>41374.891666666699</v>
      </c>
      <c r="F2037" s="40">
        <v>41374.855555555601</v>
      </c>
      <c r="G2037" t="s">
        <v>29</v>
      </c>
      <c r="H2037">
        <v>60000012353627</v>
      </c>
      <c r="I2037" t="s">
        <v>3931</v>
      </c>
      <c r="J2037" t="s">
        <v>3932</v>
      </c>
      <c r="K2037" t="s">
        <v>32</v>
      </c>
      <c r="L2037">
        <v>6</v>
      </c>
      <c r="M2037" t="s">
        <v>33</v>
      </c>
      <c r="N2037">
        <v>60000015461254</v>
      </c>
      <c r="O2037">
        <v>60000016462737</v>
      </c>
      <c r="P2037">
        <v>140208000000270</v>
      </c>
      <c r="R2037" t="s">
        <v>34</v>
      </c>
      <c r="S2037" t="s">
        <v>35</v>
      </c>
      <c r="T2037" t="s">
        <v>36</v>
      </c>
      <c r="W2037" t="s">
        <v>37</v>
      </c>
      <c r="AC2037" t="s">
        <v>3933</v>
      </c>
      <c r="AD2037" t="s">
        <v>1437</v>
      </c>
      <c r="AE2037" s="14" t="str">
        <f t="shared" si="1986"/>
        <v>a medica demonstrou muito interesse e elogiou a postura da Abbott quanto a assiduidade nas visitas</v>
      </c>
      <c r="AF2037" s="14" t="str">
        <f t="shared" si="1987"/>
        <v>a medica demonstrou muito interesse e elogiou a postura da Abbott quanto a assiduidade nas visitas</v>
      </c>
      <c r="AG2037" s="14">
        <f t="shared" si="1988"/>
        <v>1</v>
      </c>
      <c r="AH2037" s="14">
        <f t="shared" si="1989"/>
        <v>99</v>
      </c>
      <c r="AI2037" s="14">
        <f t="shared" si="1990"/>
        <v>99</v>
      </c>
      <c r="AJ2037" s="14">
        <f t="shared" si="1991"/>
        <v>99</v>
      </c>
      <c r="AK2037" s="14">
        <f t="shared" si="1992"/>
        <v>99</v>
      </c>
      <c r="AL2037" s="14">
        <f t="shared" si="1993"/>
        <v>99</v>
      </c>
      <c r="AM2037" s="14" t="str">
        <f t="shared" si="1994"/>
        <v>a medica demonstrou muito interesse e elogiou a postura da Abbott quanto a assiduidade nas visitas</v>
      </c>
      <c r="AN2037" s="14" t="str">
        <f t="shared" si="1995"/>
        <v/>
      </c>
      <c r="AO2037" s="14" t="str">
        <f t="shared" si="1996"/>
        <v/>
      </c>
      <c r="AP2037" s="14" t="str">
        <f t="shared" si="1997"/>
        <v/>
      </c>
      <c r="AQ2037" s="14" t="str">
        <f t="shared" si="1998"/>
        <v/>
      </c>
      <c r="AR2037" s="14" t="str">
        <f t="shared" si="1999"/>
        <v/>
      </c>
    </row>
    <row r="2038" spans="1:44" x14ac:dyDescent="0.25">
      <c r="A2038">
        <v>1</v>
      </c>
      <c r="B2038" t="s">
        <v>28</v>
      </c>
      <c r="C2038">
        <v>393105</v>
      </c>
      <c r="D2038" s="40">
        <v>41373.604166666701</v>
      </c>
      <c r="E2038" s="40">
        <v>41374.881249999999</v>
      </c>
      <c r="F2038" s="40">
        <v>41374.845138888901</v>
      </c>
      <c r="G2038" t="s">
        <v>29</v>
      </c>
      <c r="H2038">
        <v>60000017152718</v>
      </c>
      <c r="I2038" t="s">
        <v>3934</v>
      </c>
      <c r="J2038" t="s">
        <v>3935</v>
      </c>
      <c r="K2038" t="s">
        <v>32</v>
      </c>
      <c r="L2038">
        <v>3</v>
      </c>
      <c r="M2038" t="s">
        <v>33</v>
      </c>
      <c r="N2038">
        <v>60000015461254</v>
      </c>
      <c r="O2038">
        <v>60000016462737</v>
      </c>
      <c r="P2038">
        <v>140208000000256</v>
      </c>
      <c r="R2038" t="s">
        <v>34</v>
      </c>
      <c r="S2038" t="s">
        <v>35</v>
      </c>
      <c r="T2038" t="s">
        <v>36</v>
      </c>
      <c r="W2038" t="s">
        <v>37</v>
      </c>
      <c r="AC2038" t="s">
        <v>3936</v>
      </c>
      <c r="AD2038" t="s">
        <v>1437</v>
      </c>
      <c r="AE2038" s="14" t="str">
        <f t="shared" si="1986"/>
        <v>Material entregue com destaque em casais sorodiscordantes</v>
      </c>
      <c r="AF2038" s="14" t="str">
        <f t="shared" si="1987"/>
        <v>Material entregue com destaque em casais sorodiscordantes</v>
      </c>
      <c r="AG2038" s="14">
        <f t="shared" si="1988"/>
        <v>1</v>
      </c>
      <c r="AH2038" s="14">
        <f t="shared" si="1989"/>
        <v>58</v>
      </c>
      <c r="AI2038" s="14">
        <f t="shared" si="1990"/>
        <v>58</v>
      </c>
      <c r="AJ2038" s="14">
        <f t="shared" si="1991"/>
        <v>58</v>
      </c>
      <c r="AK2038" s="14">
        <f t="shared" si="1992"/>
        <v>58</v>
      </c>
      <c r="AL2038" s="14">
        <f t="shared" si="1993"/>
        <v>58</v>
      </c>
      <c r="AM2038" s="14" t="str">
        <f t="shared" si="1994"/>
        <v>Material entregue com destaque em casais sorodiscordantes</v>
      </c>
      <c r="AN2038" s="14" t="str">
        <f t="shared" si="1995"/>
        <v/>
      </c>
      <c r="AO2038" s="14" t="str">
        <f t="shared" si="1996"/>
        <v/>
      </c>
      <c r="AP2038" s="14" t="str">
        <f t="shared" si="1997"/>
        <v/>
      </c>
      <c r="AQ2038" s="14" t="str">
        <f t="shared" si="1998"/>
        <v/>
      </c>
      <c r="AR2038" s="14" t="str">
        <f t="shared" si="1999"/>
        <v/>
      </c>
    </row>
    <row r="2039" spans="1:44" x14ac:dyDescent="0.25">
      <c r="A2039">
        <v>1</v>
      </c>
      <c r="B2039" t="s">
        <v>28</v>
      </c>
      <c r="C2039">
        <v>393105</v>
      </c>
      <c r="D2039" s="40">
        <v>41373.444444444402</v>
      </c>
      <c r="E2039" s="40">
        <v>41374.886111111096</v>
      </c>
      <c r="F2039" s="40">
        <v>41374.845138888901</v>
      </c>
      <c r="G2039" t="s">
        <v>29</v>
      </c>
      <c r="H2039">
        <v>60000012572063</v>
      </c>
      <c r="I2039" t="s">
        <v>3937</v>
      </c>
      <c r="J2039" t="s">
        <v>3938</v>
      </c>
      <c r="K2039" t="s">
        <v>32</v>
      </c>
      <c r="L2039">
        <v>3</v>
      </c>
      <c r="M2039" t="s">
        <v>33</v>
      </c>
      <c r="N2039">
        <v>60000015461254</v>
      </c>
      <c r="O2039">
        <v>60000016462737</v>
      </c>
      <c r="P2039">
        <v>140208000000263</v>
      </c>
      <c r="R2039" t="s">
        <v>34</v>
      </c>
      <c r="S2039" t="s">
        <v>35</v>
      </c>
      <c r="T2039" t="s">
        <v>36</v>
      </c>
      <c r="W2039" t="s">
        <v>37</v>
      </c>
      <c r="AC2039" t="s">
        <v>3939</v>
      </c>
      <c r="AD2039" t="s">
        <v>1437</v>
      </c>
      <c r="AE2039" s="14" t="str">
        <f t="shared" si="1986"/>
        <v>a medica comentou que ira trabalhar em outro serviço com hepatite e adis</v>
      </c>
      <c r="AF2039" s="14" t="str">
        <f t="shared" si="1987"/>
        <v>a medica comentou que ira trabalhar em outro serviço com hepatite e adis</v>
      </c>
      <c r="AG2039" s="14">
        <f t="shared" si="1988"/>
        <v>1</v>
      </c>
      <c r="AH2039" s="14">
        <f t="shared" si="1989"/>
        <v>73</v>
      </c>
      <c r="AI2039" s="14">
        <f t="shared" si="1990"/>
        <v>73</v>
      </c>
      <c r="AJ2039" s="14">
        <f t="shared" si="1991"/>
        <v>73</v>
      </c>
      <c r="AK2039" s="14">
        <f t="shared" si="1992"/>
        <v>73</v>
      </c>
      <c r="AL2039" s="14">
        <f t="shared" si="1993"/>
        <v>73</v>
      </c>
      <c r="AM2039" s="14" t="str">
        <f t="shared" si="1994"/>
        <v>a medica comentou que ira trabalhar em outro serviço com hepatite e adis</v>
      </c>
      <c r="AN2039" s="14" t="str">
        <f t="shared" si="1995"/>
        <v/>
      </c>
      <c r="AO2039" s="14" t="str">
        <f t="shared" si="1996"/>
        <v/>
      </c>
      <c r="AP2039" s="14" t="str">
        <f t="shared" si="1997"/>
        <v/>
      </c>
      <c r="AQ2039" s="14" t="str">
        <f t="shared" si="1998"/>
        <v/>
      </c>
      <c r="AR2039" s="14" t="str">
        <f t="shared" si="1999"/>
        <v/>
      </c>
    </row>
    <row r="2040" spans="1:44" x14ac:dyDescent="0.25">
      <c r="A2040">
        <v>1</v>
      </c>
      <c r="B2040" t="s">
        <v>28</v>
      </c>
      <c r="C2040">
        <v>393105</v>
      </c>
      <c r="D2040" s="40">
        <v>41372.645833333299</v>
      </c>
      <c r="E2040" s="40">
        <v>41373.880555555603</v>
      </c>
      <c r="F2040" s="40">
        <v>41373.841666666704</v>
      </c>
      <c r="G2040" t="s">
        <v>29</v>
      </c>
      <c r="H2040">
        <v>60000012364279</v>
      </c>
      <c r="I2040" t="s">
        <v>3940</v>
      </c>
      <c r="J2040" t="s">
        <v>3941</v>
      </c>
      <c r="K2040" t="s">
        <v>32</v>
      </c>
      <c r="L2040">
        <v>3</v>
      </c>
      <c r="M2040" t="s">
        <v>33</v>
      </c>
      <c r="N2040">
        <v>60000015461254</v>
      </c>
      <c r="O2040">
        <v>60000016462737</v>
      </c>
      <c r="P2040">
        <v>140208000000227</v>
      </c>
      <c r="R2040" t="s">
        <v>34</v>
      </c>
      <c r="S2040" t="s">
        <v>35</v>
      </c>
      <c r="T2040" t="s">
        <v>36</v>
      </c>
      <c r="W2040" t="s">
        <v>37</v>
      </c>
      <c r="AC2040" t="s">
        <v>3942</v>
      </c>
      <c r="AD2040" t="s">
        <v>1437</v>
      </c>
      <c r="AE2040" s="14" t="str">
        <f t="shared" si="1986"/>
        <v>A medica mostrou interesse em Eventos da área.</v>
      </c>
      <c r="AF2040" s="14" t="str">
        <f t="shared" si="1987"/>
        <v>A medica mostrou interesse em Eventos da área.</v>
      </c>
      <c r="AG2040" s="14">
        <f t="shared" si="1988"/>
        <v>1</v>
      </c>
      <c r="AH2040" s="14">
        <f t="shared" si="1989"/>
        <v>47</v>
      </c>
      <c r="AI2040" s="14">
        <f t="shared" si="1990"/>
        <v>47</v>
      </c>
      <c r="AJ2040" s="14">
        <f t="shared" si="1991"/>
        <v>47</v>
      </c>
      <c r="AK2040" s="14">
        <f t="shared" si="1992"/>
        <v>47</v>
      </c>
      <c r="AL2040" s="14">
        <f t="shared" si="1993"/>
        <v>47</v>
      </c>
      <c r="AM2040" s="14" t="str">
        <f t="shared" si="1994"/>
        <v>A medica mostrou interesse em Eventos da área.</v>
      </c>
      <c r="AN2040" s="14" t="str">
        <f t="shared" si="1995"/>
        <v/>
      </c>
      <c r="AO2040" s="14" t="str">
        <f t="shared" si="1996"/>
        <v/>
      </c>
      <c r="AP2040" s="14" t="str">
        <f t="shared" si="1997"/>
        <v/>
      </c>
      <c r="AQ2040" s="14" t="str">
        <f t="shared" si="1998"/>
        <v/>
      </c>
      <c r="AR2040" s="14" t="str">
        <f t="shared" si="1999"/>
        <v/>
      </c>
    </row>
    <row r="2041" spans="1:44" x14ac:dyDescent="0.25">
      <c r="A2041">
        <v>1</v>
      </c>
      <c r="B2041" t="s">
        <v>28</v>
      </c>
      <c r="C2041">
        <v>393105</v>
      </c>
      <c r="D2041" s="40">
        <v>41372.625</v>
      </c>
      <c r="E2041" s="40">
        <v>41373.877777777801</v>
      </c>
      <c r="F2041" s="40">
        <v>41373.841666666704</v>
      </c>
      <c r="G2041" t="s">
        <v>29</v>
      </c>
      <c r="H2041">
        <v>60000012316287</v>
      </c>
      <c r="I2041" t="s">
        <v>3943</v>
      </c>
      <c r="J2041" t="s">
        <v>3944</v>
      </c>
      <c r="K2041" t="s">
        <v>32</v>
      </c>
      <c r="L2041">
        <v>4</v>
      </c>
      <c r="M2041" t="s">
        <v>33</v>
      </c>
      <c r="N2041">
        <v>60000015461254</v>
      </c>
      <c r="O2041">
        <v>60000016462737</v>
      </c>
      <c r="P2041">
        <v>140208000000220</v>
      </c>
      <c r="R2041" t="s">
        <v>34</v>
      </c>
      <c r="S2041" t="s">
        <v>35</v>
      </c>
      <c r="T2041" t="s">
        <v>61</v>
      </c>
      <c r="W2041" t="s">
        <v>37</v>
      </c>
      <c r="AC2041" t="s">
        <v>3945</v>
      </c>
      <c r="AD2041" t="s">
        <v>1437</v>
      </c>
      <c r="AE2041" s="14" t="str">
        <f t="shared" si="1986"/>
        <v>entregue material promocional</v>
      </c>
      <c r="AF2041" s="14" t="str">
        <f t="shared" si="1987"/>
        <v>entregue material promocional</v>
      </c>
      <c r="AG2041" s="14">
        <f t="shared" si="1988"/>
        <v>1</v>
      </c>
      <c r="AH2041" s="14">
        <f t="shared" si="1989"/>
        <v>30</v>
      </c>
      <c r="AI2041" s="14">
        <f t="shared" si="1990"/>
        <v>30</v>
      </c>
      <c r="AJ2041" s="14">
        <f t="shared" si="1991"/>
        <v>30</v>
      </c>
      <c r="AK2041" s="14">
        <f t="shared" si="1992"/>
        <v>30</v>
      </c>
      <c r="AL2041" s="14">
        <f t="shared" si="1993"/>
        <v>30</v>
      </c>
      <c r="AM2041" s="14" t="str">
        <f t="shared" si="1994"/>
        <v>entregue material promocional</v>
      </c>
      <c r="AN2041" s="14" t="str">
        <f t="shared" si="1995"/>
        <v/>
      </c>
      <c r="AO2041" s="14" t="str">
        <f t="shared" si="1996"/>
        <v/>
      </c>
      <c r="AP2041" s="14" t="str">
        <f t="shared" si="1997"/>
        <v/>
      </c>
      <c r="AQ2041" s="14" t="str">
        <f t="shared" si="1998"/>
        <v/>
      </c>
      <c r="AR2041" s="14" t="str">
        <f t="shared" si="1999"/>
        <v/>
      </c>
    </row>
    <row r="2042" spans="1:44" x14ac:dyDescent="0.25">
      <c r="A2042">
        <v>1</v>
      </c>
      <c r="B2042" t="s">
        <v>28</v>
      </c>
      <c r="C2042">
        <v>393105</v>
      </c>
      <c r="D2042" s="40">
        <v>41366.416666666701</v>
      </c>
      <c r="E2042" s="40">
        <v>41367.877777777801</v>
      </c>
      <c r="F2042" s="40">
        <v>41367.846527777801</v>
      </c>
      <c r="G2042" t="s">
        <v>29</v>
      </c>
      <c r="H2042">
        <v>60000017152906</v>
      </c>
      <c r="I2042" t="s">
        <v>1153</v>
      </c>
      <c r="J2042" t="s">
        <v>1154</v>
      </c>
      <c r="K2042" t="s">
        <v>41</v>
      </c>
      <c r="L2042">
        <v>4</v>
      </c>
      <c r="M2042" t="s">
        <v>33</v>
      </c>
      <c r="N2042">
        <v>60000015461254</v>
      </c>
      <c r="O2042">
        <v>60000016462737</v>
      </c>
      <c r="P2042">
        <v>140208000000067</v>
      </c>
      <c r="R2042" t="s">
        <v>34</v>
      </c>
      <c r="S2042" t="s">
        <v>35</v>
      </c>
      <c r="T2042" t="s">
        <v>36</v>
      </c>
      <c r="W2042" t="s">
        <v>37</v>
      </c>
      <c r="AC2042" t="s">
        <v>1155</v>
      </c>
      <c r="AD2042" t="s">
        <v>1437</v>
      </c>
      <c r="AE2042" s="14" t="str">
        <f t="shared" si="1986"/>
        <v>#OBJ a medica comentou que vários médicos teem colocado a diarréia como principal dificuldade para adesão ao tratamento. A mesma comenta não ter essa dificuldade uma vez que administra Kaletra com um regime alimentar sem gordura.</v>
      </c>
      <c r="AF2042" s="14" t="str">
        <f t="shared" si="1987"/>
        <v>#OBJ a medica comentou que vários médicos teem colocado a diarréia como principal dificuldade para adesão ao tratamento. A mesma comenta não ter essa dificuldade uma vez que administra Kaletra com um regime alimentar sem gordura.</v>
      </c>
      <c r="AG2042" s="14">
        <f t="shared" si="1988"/>
        <v>1</v>
      </c>
      <c r="AH2042" s="14">
        <f t="shared" si="1989"/>
        <v>230</v>
      </c>
      <c r="AI2042" s="14">
        <f t="shared" si="1990"/>
        <v>230</v>
      </c>
      <c r="AJ2042" s="14">
        <f t="shared" si="1991"/>
        <v>230</v>
      </c>
      <c r="AK2042" s="14">
        <f t="shared" si="1992"/>
        <v>230</v>
      </c>
      <c r="AL2042" s="14">
        <f t="shared" si="1993"/>
        <v>230</v>
      </c>
      <c r="AM2042" s="14" t="str">
        <f t="shared" si="1994"/>
        <v>#OBJ a medica comentou que vários médicos teem colocado a diarréia como principal dificuldade para adesão ao tratamento. A mesma comenta não ter essa dificuldade uma vez que administra Kaletra com um regime alimentar sem gordura.</v>
      </c>
      <c r="AN2042" s="14" t="str">
        <f t="shared" si="1995"/>
        <v/>
      </c>
      <c r="AO2042" s="14" t="str">
        <f t="shared" si="1996"/>
        <v/>
      </c>
      <c r="AP2042" s="14" t="str">
        <f t="shared" si="1997"/>
        <v/>
      </c>
      <c r="AQ2042" s="14" t="str">
        <f t="shared" si="1998"/>
        <v/>
      </c>
      <c r="AR2042" s="14" t="str">
        <f t="shared" si="1999"/>
        <v/>
      </c>
    </row>
    <row r="2043" spans="1:44" x14ac:dyDescent="0.25">
      <c r="A2043">
        <v>1</v>
      </c>
      <c r="B2043" t="s">
        <v>28</v>
      </c>
      <c r="C2043">
        <v>393105</v>
      </c>
      <c r="D2043" s="40">
        <v>41366.375</v>
      </c>
      <c r="E2043" s="40">
        <v>41367.873611111099</v>
      </c>
      <c r="F2043" s="40">
        <v>41367.836805555598</v>
      </c>
      <c r="G2043" t="s">
        <v>29</v>
      </c>
      <c r="H2043">
        <v>60000017152766</v>
      </c>
      <c r="I2043" t="s">
        <v>1156</v>
      </c>
      <c r="J2043" t="s">
        <v>1157</v>
      </c>
      <c r="K2043" t="s">
        <v>32</v>
      </c>
      <c r="L2043">
        <v>4</v>
      </c>
      <c r="M2043" t="s">
        <v>33</v>
      </c>
      <c r="N2043">
        <v>60000015461254</v>
      </c>
      <c r="O2043">
        <v>60000016462737</v>
      </c>
      <c r="P2043">
        <v>140208000000060</v>
      </c>
      <c r="R2043" t="s">
        <v>34</v>
      </c>
      <c r="S2043" t="s">
        <v>35</v>
      </c>
      <c r="T2043" t="s">
        <v>36</v>
      </c>
      <c r="W2043" t="s">
        <v>37</v>
      </c>
      <c r="AC2043" t="s">
        <v>1158</v>
      </c>
      <c r="AD2043" t="s">
        <v>1437</v>
      </c>
      <c r="AE2043" s="14" t="str">
        <f t="shared" si="1986"/>
        <v>Material do Estevão Portela entregue com foco em casais sorodiscordantes</v>
      </c>
      <c r="AF2043" s="14" t="str">
        <f t="shared" si="1987"/>
        <v>Material do Estevão Portela entregue com foco em casais sorodiscordantes</v>
      </c>
      <c r="AG2043" s="14">
        <f t="shared" si="1988"/>
        <v>1</v>
      </c>
      <c r="AH2043" s="14">
        <f t="shared" si="1989"/>
        <v>73</v>
      </c>
      <c r="AI2043" s="14">
        <f t="shared" si="1990"/>
        <v>73</v>
      </c>
      <c r="AJ2043" s="14">
        <f t="shared" si="1991"/>
        <v>73</v>
      </c>
      <c r="AK2043" s="14">
        <f t="shared" si="1992"/>
        <v>73</v>
      </c>
      <c r="AL2043" s="14">
        <f t="shared" si="1993"/>
        <v>73</v>
      </c>
      <c r="AM2043" s="14" t="str">
        <f t="shared" si="1994"/>
        <v>Material do Estevão Portela entregue com foco em casais sorodiscordantes</v>
      </c>
      <c r="AN2043" s="14" t="str">
        <f t="shared" si="1995"/>
        <v/>
      </c>
      <c r="AO2043" s="14" t="str">
        <f t="shared" si="1996"/>
        <v/>
      </c>
      <c r="AP2043" s="14" t="str">
        <f t="shared" si="1997"/>
        <v/>
      </c>
      <c r="AQ2043" s="14" t="str">
        <f t="shared" si="1998"/>
        <v/>
      </c>
      <c r="AR2043" s="14" t="str">
        <f t="shared" si="1999"/>
        <v/>
      </c>
    </row>
    <row r="2044" spans="1:44" x14ac:dyDescent="0.25">
      <c r="A2044">
        <v>1</v>
      </c>
      <c r="B2044" t="s">
        <v>28</v>
      </c>
      <c r="C2044">
        <v>393105</v>
      </c>
      <c r="D2044" s="40">
        <v>41366.333333333299</v>
      </c>
      <c r="E2044" s="40">
        <v>41367.870138888902</v>
      </c>
      <c r="F2044" s="40">
        <v>41367.836805555598</v>
      </c>
      <c r="G2044" t="s">
        <v>29</v>
      </c>
      <c r="H2044">
        <v>60000012394935</v>
      </c>
      <c r="I2044" t="s">
        <v>1159</v>
      </c>
      <c r="J2044" t="s">
        <v>1160</v>
      </c>
      <c r="K2044" t="s">
        <v>109</v>
      </c>
      <c r="L2044">
        <v>3</v>
      </c>
      <c r="M2044" t="s">
        <v>33</v>
      </c>
      <c r="N2044">
        <v>60000015461254</v>
      </c>
      <c r="O2044">
        <v>60000016462737</v>
      </c>
      <c r="P2044">
        <v>140208000000053</v>
      </c>
      <c r="R2044" t="s">
        <v>34</v>
      </c>
      <c r="S2044" t="s">
        <v>35</v>
      </c>
      <c r="T2044" t="s">
        <v>36</v>
      </c>
      <c r="W2044" t="s">
        <v>37</v>
      </c>
      <c r="AC2044" t="s">
        <v>1161</v>
      </c>
      <c r="AD2044" t="s">
        <v>1437</v>
      </c>
      <c r="AE2044" s="14" t="str">
        <f t="shared" si="1986"/>
        <v>Entregar material do Estevão Portela</v>
      </c>
      <c r="AF2044" s="14" t="str">
        <f t="shared" si="1987"/>
        <v>Entregar material do Estevão Portela</v>
      </c>
      <c r="AG2044" s="14">
        <f t="shared" si="1988"/>
        <v>1</v>
      </c>
      <c r="AH2044" s="14">
        <f t="shared" si="1989"/>
        <v>37</v>
      </c>
      <c r="AI2044" s="14">
        <f t="shared" si="1990"/>
        <v>37</v>
      </c>
      <c r="AJ2044" s="14">
        <f t="shared" si="1991"/>
        <v>37</v>
      </c>
      <c r="AK2044" s="14">
        <f t="shared" si="1992"/>
        <v>37</v>
      </c>
      <c r="AL2044" s="14">
        <f t="shared" si="1993"/>
        <v>37</v>
      </c>
      <c r="AM2044" s="14" t="str">
        <f t="shared" si="1994"/>
        <v>Entregar material do Estevão Portela</v>
      </c>
      <c r="AN2044" s="14" t="str">
        <f t="shared" si="1995"/>
        <v/>
      </c>
      <c r="AO2044" s="14" t="str">
        <f t="shared" si="1996"/>
        <v/>
      </c>
      <c r="AP2044" s="14" t="str">
        <f t="shared" si="1997"/>
        <v/>
      </c>
      <c r="AQ2044" s="14" t="str">
        <f t="shared" si="1998"/>
        <v/>
      </c>
      <c r="AR2044" s="14" t="str">
        <f t="shared" si="1999"/>
        <v/>
      </c>
    </row>
    <row r="2045" spans="1:44" x14ac:dyDescent="0.25">
      <c r="A2045">
        <v>1</v>
      </c>
      <c r="B2045" t="s">
        <v>28</v>
      </c>
      <c r="C2045">
        <v>393105</v>
      </c>
      <c r="D2045" s="40">
        <v>41365.708333333299</v>
      </c>
      <c r="E2045" s="40">
        <v>41366.881249999999</v>
      </c>
      <c r="F2045" s="40">
        <v>41366.847222222197</v>
      </c>
      <c r="G2045" t="s">
        <v>29</v>
      </c>
      <c r="H2045">
        <v>60000017970072</v>
      </c>
      <c r="I2045" t="s">
        <v>1162</v>
      </c>
      <c r="J2045" t="s">
        <v>1163</v>
      </c>
      <c r="K2045" t="s">
        <v>41</v>
      </c>
      <c r="L2045">
        <v>4</v>
      </c>
      <c r="M2045" t="s">
        <v>33</v>
      </c>
      <c r="N2045">
        <v>60000015461254</v>
      </c>
      <c r="O2045">
        <v>60000016462737</v>
      </c>
      <c r="P2045">
        <v>140208000000035</v>
      </c>
      <c r="R2045" t="s">
        <v>34</v>
      </c>
      <c r="S2045" t="s">
        <v>35</v>
      </c>
      <c r="T2045" t="s">
        <v>36</v>
      </c>
      <c r="W2045" t="s">
        <v>37</v>
      </c>
      <c r="AC2045" t="s">
        <v>1164</v>
      </c>
      <c r="AD2045" t="s">
        <v>1437</v>
      </c>
      <c r="AE2045" s="14" t="str">
        <f t="shared" si="1986"/>
        <v>#MP a medica elogiou o material do Dr. Estevão Portela com relação a casais sorodiscordantes</v>
      </c>
      <c r="AF2045" s="14" t="str">
        <f t="shared" si="1987"/>
        <v>#MP a medica elogiou o material do Dr. Estevão Portela com relação a casais sorodiscordantes</v>
      </c>
      <c r="AG2045" s="14">
        <f t="shared" si="1988"/>
        <v>1</v>
      </c>
      <c r="AH2045" s="14">
        <f t="shared" si="1989"/>
        <v>93</v>
      </c>
      <c r="AI2045" s="14">
        <f t="shared" si="1990"/>
        <v>93</v>
      </c>
      <c r="AJ2045" s="14">
        <f t="shared" si="1991"/>
        <v>93</v>
      </c>
      <c r="AK2045" s="14">
        <f t="shared" si="1992"/>
        <v>93</v>
      </c>
      <c r="AL2045" s="14">
        <f t="shared" si="1993"/>
        <v>93</v>
      </c>
      <c r="AM2045" s="14" t="str">
        <f t="shared" si="1994"/>
        <v>#MP a medica elogiou o material do Dr. Estevão Portela com relação a casais sorodiscordantes</v>
      </c>
      <c r="AN2045" s="14" t="str">
        <f t="shared" si="1995"/>
        <v/>
      </c>
      <c r="AO2045" s="14" t="str">
        <f t="shared" si="1996"/>
        <v/>
      </c>
      <c r="AP2045" s="14" t="str">
        <f t="shared" si="1997"/>
        <v/>
      </c>
      <c r="AQ2045" s="14" t="str">
        <f t="shared" si="1998"/>
        <v/>
      </c>
      <c r="AR2045" s="14" t="str">
        <f t="shared" si="1999"/>
        <v/>
      </c>
    </row>
    <row r="2046" spans="1:44" x14ac:dyDescent="0.25">
      <c r="A2046">
        <v>1</v>
      </c>
      <c r="B2046" t="s">
        <v>28</v>
      </c>
      <c r="C2046">
        <v>393105</v>
      </c>
      <c r="D2046" s="40">
        <v>41365.583333333299</v>
      </c>
      <c r="E2046" s="40">
        <v>41366.866666666698</v>
      </c>
      <c r="F2046" s="40">
        <v>41366.847222222197</v>
      </c>
      <c r="G2046" t="s">
        <v>29</v>
      </c>
      <c r="H2046">
        <v>60000012347583</v>
      </c>
      <c r="I2046" t="s">
        <v>1165</v>
      </c>
      <c r="J2046" t="s">
        <v>1166</v>
      </c>
      <c r="K2046" t="s">
        <v>32</v>
      </c>
      <c r="L2046">
        <v>4</v>
      </c>
      <c r="M2046" t="s">
        <v>33</v>
      </c>
      <c r="N2046">
        <v>60000015461254</v>
      </c>
      <c r="O2046">
        <v>60000016462737</v>
      </c>
      <c r="P2046">
        <v>140208000000026</v>
      </c>
      <c r="R2046" t="s">
        <v>34</v>
      </c>
      <c r="S2046" t="s">
        <v>35</v>
      </c>
      <c r="T2046" t="s">
        <v>36</v>
      </c>
      <c r="W2046" t="s">
        <v>37</v>
      </c>
      <c r="AC2046" t="s">
        <v>1167</v>
      </c>
      <c r="AD2046" t="s">
        <v>1437</v>
      </c>
      <c r="AE2046" s="14" t="str">
        <f t="shared" si="1986"/>
        <v>#mercado . a medica comentou seu interesse em participar de eventos e relatou que a concorrência tem essa pratica constante</v>
      </c>
      <c r="AF2046" s="14" t="str">
        <f t="shared" si="1987"/>
        <v>#mercado . a medica comentou seu interesse em participar de eventos e relatou que a concorrência tem essa pratica constante</v>
      </c>
      <c r="AG2046" s="14">
        <f t="shared" si="1988"/>
        <v>1</v>
      </c>
      <c r="AH2046" s="14">
        <f t="shared" si="1989"/>
        <v>124</v>
      </c>
      <c r="AI2046" s="14">
        <f t="shared" si="1990"/>
        <v>124</v>
      </c>
      <c r="AJ2046" s="14">
        <f t="shared" si="1991"/>
        <v>124</v>
      </c>
      <c r="AK2046" s="14">
        <f t="shared" si="1992"/>
        <v>124</v>
      </c>
      <c r="AL2046" s="14">
        <f t="shared" si="1993"/>
        <v>124</v>
      </c>
      <c r="AM2046" s="14" t="str">
        <f t="shared" si="1994"/>
        <v>#mercado . a medica comentou seu interesse em participar de eventos e relatou que a concorrência tem essa pratica constante</v>
      </c>
      <c r="AN2046" s="14" t="str">
        <f t="shared" si="1995"/>
        <v/>
      </c>
      <c r="AO2046" s="14" t="str">
        <f t="shared" si="1996"/>
        <v/>
      </c>
      <c r="AP2046" s="14" t="str">
        <f t="shared" si="1997"/>
        <v/>
      </c>
      <c r="AQ2046" s="14" t="str">
        <f t="shared" si="1998"/>
        <v/>
      </c>
      <c r="AR2046" s="14" t="str">
        <f t="shared" si="1999"/>
        <v/>
      </c>
    </row>
    <row r="2047" spans="1:44" x14ac:dyDescent="0.25">
      <c r="A2047">
        <v>1</v>
      </c>
      <c r="B2047" t="s">
        <v>28</v>
      </c>
      <c r="C2047">
        <v>393105</v>
      </c>
      <c r="D2047" s="40">
        <v>41365.5</v>
      </c>
      <c r="E2047" s="40">
        <v>41366.886805555601</v>
      </c>
      <c r="F2047" s="40">
        <v>41366.847222222197</v>
      </c>
      <c r="G2047" t="s">
        <v>29</v>
      </c>
      <c r="H2047">
        <v>60000012294495</v>
      </c>
      <c r="I2047" t="s">
        <v>1168</v>
      </c>
      <c r="J2047" t="s">
        <v>1169</v>
      </c>
      <c r="K2047" t="s">
        <v>32</v>
      </c>
      <c r="L2047">
        <v>3</v>
      </c>
      <c r="M2047" t="s">
        <v>33</v>
      </c>
      <c r="N2047">
        <v>60000015461254</v>
      </c>
      <c r="O2047">
        <v>60000016462737</v>
      </c>
      <c r="P2047">
        <v>140208000000042</v>
      </c>
      <c r="R2047" t="s">
        <v>34</v>
      </c>
      <c r="S2047" t="s">
        <v>35</v>
      </c>
      <c r="T2047" t="s">
        <v>36</v>
      </c>
      <c r="W2047" t="s">
        <v>37</v>
      </c>
      <c r="AC2047" t="s">
        <v>1170</v>
      </c>
      <c r="AD2047" t="s">
        <v>1437</v>
      </c>
      <c r="AE2047" s="14" t="str">
        <f t="shared" si="1986"/>
        <v>#MP material do Estevão Portela muito elogiado</v>
      </c>
      <c r="AF2047" s="14" t="str">
        <f t="shared" si="1987"/>
        <v>#MP material do Estevão Portela muito elogiado</v>
      </c>
      <c r="AG2047" s="14">
        <f t="shared" si="1988"/>
        <v>1</v>
      </c>
      <c r="AH2047" s="14">
        <f t="shared" si="1989"/>
        <v>47</v>
      </c>
      <c r="AI2047" s="14">
        <f t="shared" si="1990"/>
        <v>47</v>
      </c>
      <c r="AJ2047" s="14">
        <f t="shared" si="1991"/>
        <v>47</v>
      </c>
      <c r="AK2047" s="14">
        <f t="shared" si="1992"/>
        <v>47</v>
      </c>
      <c r="AL2047" s="14">
        <f t="shared" si="1993"/>
        <v>47</v>
      </c>
      <c r="AM2047" s="14" t="str">
        <f t="shared" si="1994"/>
        <v>#MP material do Estevão Portela muito elogiado</v>
      </c>
      <c r="AN2047" s="14" t="str">
        <f t="shared" si="1995"/>
        <v/>
      </c>
      <c r="AO2047" s="14" t="str">
        <f t="shared" si="1996"/>
        <v/>
      </c>
      <c r="AP2047" s="14" t="str">
        <f t="shared" si="1997"/>
        <v/>
      </c>
      <c r="AQ2047" s="14" t="str">
        <f t="shared" si="1998"/>
        <v/>
      </c>
      <c r="AR2047" s="14" t="str">
        <f t="shared" si="1999"/>
        <v/>
      </c>
    </row>
    <row r="2048" spans="1:44" x14ac:dyDescent="0.25">
      <c r="A2048">
        <v>1</v>
      </c>
      <c r="B2048" t="s">
        <v>28</v>
      </c>
      <c r="C2048">
        <v>391106</v>
      </c>
      <c r="D2048" s="40">
        <v>41400.788194444402</v>
      </c>
      <c r="E2048" s="40">
        <v>41400.790972222203</v>
      </c>
      <c r="F2048" s="40">
        <v>41400.753472222197</v>
      </c>
      <c r="G2048" t="s">
        <v>29</v>
      </c>
      <c r="H2048">
        <v>60000012404007</v>
      </c>
      <c r="I2048" t="s">
        <v>101</v>
      </c>
      <c r="J2048" t="s">
        <v>102</v>
      </c>
      <c r="K2048" t="s">
        <v>41</v>
      </c>
      <c r="L2048">
        <v>6</v>
      </c>
      <c r="M2048" t="s">
        <v>33</v>
      </c>
      <c r="N2048">
        <v>60000015461254</v>
      </c>
      <c r="O2048">
        <v>60000016462741</v>
      </c>
      <c r="P2048">
        <v>140225000001008</v>
      </c>
      <c r="R2048" t="s">
        <v>34</v>
      </c>
      <c r="S2048" t="s">
        <v>35</v>
      </c>
      <c r="T2048" t="s">
        <v>36</v>
      </c>
      <c r="W2048" t="s">
        <v>37</v>
      </c>
      <c r="AC2048" t="s">
        <v>5281</v>
      </c>
      <c r="AD2048" t="s">
        <v>1443</v>
      </c>
      <c r="AE2048" s="14" t="str">
        <f t="shared" si="1986"/>
        <v>Trabalhei material Dr Vidal, reforçando tabela eacs, onde Kaletra está como Arv efetivo no SNC.fiz targeting#mercado: Dr disse que suas prescrições vão 50% para ips e destes 40% para Kaletra, vejo ATV como grande concorrente.</v>
      </c>
      <c r="AF2048" s="14" t="str">
        <f t="shared" si="1987"/>
        <v>Trabalhei material Dr Vidal, reforçando tabela eacs, onde Kaletra está como Arv efetivo no SNC.fiz targeting#mercado: Dr disse que suas prescrições vão 50% para ips e destes 40% para Kaletra, vejo ATV como grande concorrente.</v>
      </c>
      <c r="AG2048" s="14">
        <f t="shared" si="1988"/>
        <v>109</v>
      </c>
      <c r="AH2048" s="14">
        <f t="shared" si="1989"/>
        <v>226</v>
      </c>
      <c r="AI2048" s="14">
        <f t="shared" si="1990"/>
        <v>226</v>
      </c>
      <c r="AJ2048" s="14">
        <f t="shared" si="1991"/>
        <v>226</v>
      </c>
      <c r="AK2048" s="14">
        <f t="shared" si="1992"/>
        <v>226</v>
      </c>
      <c r="AL2048" s="14">
        <f t="shared" si="1993"/>
        <v>226</v>
      </c>
      <c r="AM2048" s="14" t="str">
        <f t="shared" si="1994"/>
        <v>#mercado: Dr disse que suas prescrições vão 50% para ips e destes 40% para Kaletra, vejo ATV como grande concorrente.</v>
      </c>
      <c r="AN2048" s="14" t="str">
        <f t="shared" si="1995"/>
        <v/>
      </c>
      <c r="AO2048" s="14" t="str">
        <f t="shared" si="1996"/>
        <v/>
      </c>
      <c r="AP2048" s="14" t="str">
        <f t="shared" si="1997"/>
        <v/>
      </c>
      <c r="AQ2048" s="14" t="str">
        <f t="shared" si="1998"/>
        <v/>
      </c>
      <c r="AR2048" s="14" t="str">
        <f t="shared" si="1999"/>
        <v/>
      </c>
    </row>
    <row r="2049" spans="1:44" x14ac:dyDescent="0.25">
      <c r="A2049">
        <v>1</v>
      </c>
      <c r="B2049" t="s">
        <v>28</v>
      </c>
      <c r="C2049">
        <v>391106</v>
      </c>
      <c r="D2049" s="40">
        <v>41400.788194444402</v>
      </c>
      <c r="E2049" s="40">
        <v>41400.790972222203</v>
      </c>
      <c r="F2049" s="40">
        <v>41400.753472222197</v>
      </c>
      <c r="G2049" t="s">
        <v>29</v>
      </c>
      <c r="H2049">
        <v>60000012404007</v>
      </c>
      <c r="I2049" t="s">
        <v>101</v>
      </c>
      <c r="J2049" t="s">
        <v>102</v>
      </c>
      <c r="K2049" t="s">
        <v>41</v>
      </c>
      <c r="L2049">
        <v>6</v>
      </c>
      <c r="M2049" t="s">
        <v>33</v>
      </c>
      <c r="N2049">
        <v>60000015461254</v>
      </c>
      <c r="O2049">
        <v>60000016462741</v>
      </c>
      <c r="P2049">
        <v>140225000001008</v>
      </c>
      <c r="R2049" t="s">
        <v>34</v>
      </c>
      <c r="S2049" t="s">
        <v>35</v>
      </c>
      <c r="T2049" t="s">
        <v>36</v>
      </c>
      <c r="W2049" t="s">
        <v>37</v>
      </c>
      <c r="AC2049" t="s">
        <v>5281</v>
      </c>
      <c r="AD2049" t="s">
        <v>1443</v>
      </c>
      <c r="AE2049" s="14" t="str">
        <f t="shared" si="1986"/>
        <v>Trabalhei material Dr Vidal, reforçando tabela eacs, onde Kaletra está como Arv efetivo no SNC.fiz targeting#mercado: Dr disse que suas prescrições vão 50% para ips e destes 40% para Kaletra, vejo ATV como grande concorrente.</v>
      </c>
      <c r="AF2049" s="14" t="str">
        <f t="shared" si="1987"/>
        <v>Trabalhei material Dr Vidal, reforçando tabela eacs, onde Kaletra está como Arv efetivo no SNC.fiz targeting#mercado: Dr disse que suas prescrições vão 50% para ips e destes 40% para Kaletra, vejo ATV como grande concorrente.</v>
      </c>
      <c r="AG2049" s="14">
        <f t="shared" si="1988"/>
        <v>109</v>
      </c>
      <c r="AH2049" s="14">
        <f t="shared" si="1989"/>
        <v>226</v>
      </c>
      <c r="AI2049" s="14">
        <f t="shared" si="1990"/>
        <v>226</v>
      </c>
      <c r="AJ2049" s="14">
        <f t="shared" si="1991"/>
        <v>226</v>
      </c>
      <c r="AK2049" s="14">
        <f t="shared" si="1992"/>
        <v>226</v>
      </c>
      <c r="AL2049" s="14">
        <f t="shared" si="1993"/>
        <v>226</v>
      </c>
      <c r="AM2049" s="14" t="str">
        <f t="shared" si="1994"/>
        <v>#mercado: Dr disse que suas prescrições vão 50% para ips e destes 40% para Kaletra, vejo ATV como grande concorrente.</v>
      </c>
      <c r="AN2049" s="14" t="str">
        <f t="shared" si="1995"/>
        <v/>
      </c>
      <c r="AO2049" s="14" t="str">
        <f t="shared" si="1996"/>
        <v/>
      </c>
      <c r="AP2049" s="14" t="str">
        <f t="shared" si="1997"/>
        <v/>
      </c>
      <c r="AQ2049" s="14" t="str">
        <f t="shared" si="1998"/>
        <v/>
      </c>
      <c r="AR2049" s="14" t="str">
        <f t="shared" si="1999"/>
        <v/>
      </c>
    </row>
    <row r="2050" spans="1:44" x14ac:dyDescent="0.25">
      <c r="A2050">
        <v>1</v>
      </c>
      <c r="B2050" t="s">
        <v>28</v>
      </c>
      <c r="C2050">
        <v>391106</v>
      </c>
      <c r="D2050" s="40">
        <v>41400.374305555597</v>
      </c>
      <c r="E2050" s="40">
        <v>41400.793055555601</v>
      </c>
      <c r="F2050" s="40">
        <v>41400.753472222197</v>
      </c>
      <c r="G2050" t="s">
        <v>29</v>
      </c>
      <c r="H2050">
        <v>60000017153726</v>
      </c>
      <c r="I2050" t="s">
        <v>1209</v>
      </c>
      <c r="J2050" t="s">
        <v>1210</v>
      </c>
      <c r="K2050" t="s">
        <v>245</v>
      </c>
      <c r="L2050">
        <v>4</v>
      </c>
      <c r="M2050" t="s">
        <v>33</v>
      </c>
      <c r="N2050">
        <v>60000015461254</v>
      </c>
      <c r="O2050">
        <v>60000016462741</v>
      </c>
      <c r="P2050">
        <v>140225000001015</v>
      </c>
      <c r="R2050" t="s">
        <v>34</v>
      </c>
      <c r="S2050" t="s">
        <v>35</v>
      </c>
      <c r="T2050" t="s">
        <v>36</v>
      </c>
      <c r="W2050" t="s">
        <v>37</v>
      </c>
      <c r="AC2050" t="s">
        <v>5282</v>
      </c>
      <c r="AD2050" t="s">
        <v>1443</v>
      </c>
      <c r="AE2050" s="14" t="str">
        <f t="shared" si="1986"/>
        <v>Trabalhei material Dr Vidal, reorçando a alta incidência de hand nos pacientes HIV e o papel de Kaletra como bom penetrador</v>
      </c>
      <c r="AF2050" s="14" t="str">
        <f t="shared" si="1987"/>
        <v>Trabalhei material Dr Vidal, reorçando a alta incidência de hand nos pacientes HIV e o papel de Kaletra como bom penetrador</v>
      </c>
      <c r="AG2050" s="14">
        <f t="shared" si="1988"/>
        <v>1</v>
      </c>
      <c r="AH2050" s="14">
        <f t="shared" si="1989"/>
        <v>124</v>
      </c>
      <c r="AI2050" s="14">
        <f t="shared" si="1990"/>
        <v>124</v>
      </c>
      <c r="AJ2050" s="14">
        <f t="shared" si="1991"/>
        <v>124</v>
      </c>
      <c r="AK2050" s="14">
        <f t="shared" si="1992"/>
        <v>124</v>
      </c>
      <c r="AL2050" s="14">
        <f t="shared" si="1993"/>
        <v>124</v>
      </c>
      <c r="AM2050" s="14" t="str">
        <f t="shared" si="1994"/>
        <v>Trabalhei material Dr Vidal, reorçando a alta incidência de hand nos pacientes HIV e o papel de Kaletra como bom penetrador</v>
      </c>
      <c r="AN2050" s="14" t="str">
        <f t="shared" si="1995"/>
        <v/>
      </c>
      <c r="AO2050" s="14" t="str">
        <f t="shared" si="1996"/>
        <v/>
      </c>
      <c r="AP2050" s="14" t="str">
        <f t="shared" si="1997"/>
        <v/>
      </c>
      <c r="AQ2050" s="14" t="str">
        <f t="shared" si="1998"/>
        <v/>
      </c>
      <c r="AR2050" s="14" t="str">
        <f t="shared" si="1999"/>
        <v/>
      </c>
    </row>
    <row r="2051" spans="1:44" x14ac:dyDescent="0.25">
      <c r="A2051">
        <v>1</v>
      </c>
      <c r="B2051" t="s">
        <v>28</v>
      </c>
      <c r="C2051">
        <v>391106</v>
      </c>
      <c r="D2051" s="40">
        <v>41397.609027777798</v>
      </c>
      <c r="E2051" s="40">
        <v>41397.609722222202</v>
      </c>
      <c r="F2051" s="40">
        <v>41397.625694444403</v>
      </c>
      <c r="G2051" t="s">
        <v>29</v>
      </c>
      <c r="H2051">
        <v>60000012577235</v>
      </c>
      <c r="I2051" t="s">
        <v>4032</v>
      </c>
      <c r="J2051" t="s">
        <v>4033</v>
      </c>
      <c r="K2051" t="s">
        <v>180</v>
      </c>
      <c r="L2051">
        <v>4</v>
      </c>
      <c r="M2051" t="s">
        <v>33</v>
      </c>
      <c r="N2051">
        <v>60000015461254</v>
      </c>
      <c r="O2051">
        <v>60000016462741</v>
      </c>
      <c r="P2051">
        <v>140225000000961</v>
      </c>
      <c r="R2051" t="s">
        <v>34</v>
      </c>
      <c r="S2051" t="s">
        <v>35</v>
      </c>
      <c r="T2051" t="s">
        <v>36</v>
      </c>
      <c r="W2051" t="s">
        <v>37</v>
      </c>
      <c r="AC2051" t="s">
        <v>5283</v>
      </c>
      <c r="AD2051" t="s">
        <v>1443</v>
      </c>
      <c r="AE2051" s="14" t="str">
        <f t="shared" si="1986"/>
        <v>Trabalhei com foco em perfil de paciente para início de Tarv, principalmente destacando penetração no SNC, potência e durabilidade com estudo 720</v>
      </c>
      <c r="AF2051" s="14" t="str">
        <f t="shared" si="1987"/>
        <v>Trabalhei com foco em perfil de paciente para início de Tarv, principalmente destacando penetração no SNC, potência e durabilidade com estudo 720</v>
      </c>
      <c r="AG2051" s="14">
        <f t="shared" si="1988"/>
        <v>1</v>
      </c>
      <c r="AH2051" s="14">
        <f t="shared" si="1989"/>
        <v>146</v>
      </c>
      <c r="AI2051" s="14">
        <f t="shared" si="1990"/>
        <v>146</v>
      </c>
      <c r="AJ2051" s="14">
        <f t="shared" si="1991"/>
        <v>146</v>
      </c>
      <c r="AK2051" s="14">
        <f t="shared" si="1992"/>
        <v>146</v>
      </c>
      <c r="AL2051" s="14">
        <f t="shared" si="1993"/>
        <v>146</v>
      </c>
      <c r="AM2051" s="14" t="str">
        <f t="shared" si="1994"/>
        <v>Trabalhei com foco em perfil de paciente para início de Tarv, principalmente destacando penetração no SNC, potência e durabilidade com estudo 720</v>
      </c>
      <c r="AN2051" s="14" t="str">
        <f t="shared" si="1995"/>
        <v/>
      </c>
      <c r="AO2051" s="14" t="str">
        <f t="shared" si="1996"/>
        <v/>
      </c>
      <c r="AP2051" s="14" t="str">
        <f t="shared" si="1997"/>
        <v/>
      </c>
      <c r="AQ2051" s="14" t="str">
        <f t="shared" si="1998"/>
        <v/>
      </c>
      <c r="AR2051" s="14" t="str">
        <f t="shared" si="1999"/>
        <v/>
      </c>
    </row>
    <row r="2052" spans="1:44" x14ac:dyDescent="0.25">
      <c r="A2052">
        <v>1</v>
      </c>
      <c r="B2052" t="s">
        <v>28</v>
      </c>
      <c r="C2052">
        <v>391106</v>
      </c>
      <c r="D2052" s="40">
        <v>41397.602083333302</v>
      </c>
      <c r="E2052" s="40">
        <v>41397.6027777778</v>
      </c>
      <c r="F2052" s="40">
        <v>41397.565972222197</v>
      </c>
      <c r="G2052" t="s">
        <v>110</v>
      </c>
      <c r="H2052">
        <v>60000016840752</v>
      </c>
      <c r="J2052" t="s">
        <v>5284</v>
      </c>
      <c r="M2052" t="s">
        <v>33</v>
      </c>
      <c r="N2052">
        <v>60000015461254</v>
      </c>
      <c r="O2052">
        <v>60000016462741</v>
      </c>
      <c r="P2052">
        <v>140225000000941</v>
      </c>
      <c r="R2052" t="s">
        <v>34</v>
      </c>
      <c r="S2052" t="s">
        <v>35</v>
      </c>
      <c r="W2052" t="s">
        <v>37</v>
      </c>
      <c r="AC2052" t="s">
        <v>5285</v>
      </c>
      <c r="AD2052" t="s">
        <v>1443</v>
      </c>
      <c r="AE2052" s="14" t="str">
        <f t="shared" si="1986"/>
        <v>Peguei números de abril, e trabalhei material rim, Dr Lauro</v>
      </c>
      <c r="AF2052" s="14" t="str">
        <f t="shared" si="1987"/>
        <v>Peguei números de abril, e trabalhei material rim, Dr Lauro</v>
      </c>
      <c r="AG2052" s="14">
        <f t="shared" si="1988"/>
        <v>1</v>
      </c>
      <c r="AH2052" s="14">
        <f t="shared" si="1989"/>
        <v>60</v>
      </c>
      <c r="AI2052" s="14">
        <f t="shared" si="1990"/>
        <v>60</v>
      </c>
      <c r="AJ2052" s="14">
        <f t="shared" si="1991"/>
        <v>60</v>
      </c>
      <c r="AK2052" s="14">
        <f t="shared" si="1992"/>
        <v>60</v>
      </c>
      <c r="AL2052" s="14">
        <f t="shared" si="1993"/>
        <v>60</v>
      </c>
      <c r="AM2052" s="14" t="str">
        <f t="shared" si="1994"/>
        <v>Peguei números de abril, e trabalhei material rim, Dr Lauro</v>
      </c>
      <c r="AN2052" s="14" t="str">
        <f t="shared" si="1995"/>
        <v/>
      </c>
      <c r="AO2052" s="14" t="str">
        <f t="shared" si="1996"/>
        <v/>
      </c>
      <c r="AP2052" s="14" t="str">
        <f t="shared" si="1997"/>
        <v/>
      </c>
      <c r="AQ2052" s="14" t="str">
        <f t="shared" si="1998"/>
        <v/>
      </c>
      <c r="AR2052" s="14" t="str">
        <f t="shared" si="1999"/>
        <v/>
      </c>
    </row>
    <row r="2053" spans="1:44" x14ac:dyDescent="0.25">
      <c r="A2053">
        <v>1</v>
      </c>
      <c r="B2053" t="s">
        <v>28</v>
      </c>
      <c r="C2053">
        <v>391106</v>
      </c>
      <c r="D2053" s="40">
        <v>41397.599999999999</v>
      </c>
      <c r="E2053" s="40">
        <v>41397.600694444402</v>
      </c>
      <c r="F2053" s="40">
        <v>41397.565972222197</v>
      </c>
      <c r="G2053" t="s">
        <v>29</v>
      </c>
      <c r="H2053">
        <v>60000012393983</v>
      </c>
      <c r="I2053" t="s">
        <v>3979</v>
      </c>
      <c r="J2053" t="s">
        <v>3980</v>
      </c>
      <c r="K2053" t="s">
        <v>32</v>
      </c>
      <c r="L2053">
        <v>6</v>
      </c>
      <c r="M2053" t="s">
        <v>33</v>
      </c>
      <c r="N2053">
        <v>60000015461254</v>
      </c>
      <c r="O2053">
        <v>60000016462741</v>
      </c>
      <c r="P2053">
        <v>140225000000932</v>
      </c>
      <c r="R2053" t="s">
        <v>34</v>
      </c>
      <c r="S2053" t="s">
        <v>35</v>
      </c>
      <c r="T2053" t="s">
        <v>36</v>
      </c>
      <c r="W2053" t="s">
        <v>37</v>
      </c>
      <c r="AC2053" t="s">
        <v>5286</v>
      </c>
      <c r="AD2053" t="s">
        <v>1443</v>
      </c>
      <c r="AE2053" s="14" t="str">
        <f t="shared" si="1986"/>
        <v>Dr estava com pressa, entreguei material Dr Vidal, porém não irmãs oportunidade de conversar sobre o assunto</v>
      </c>
      <c r="AF2053" s="14" t="str">
        <f t="shared" si="1987"/>
        <v>Dr estava com pressa, entreguei material Dr Vidal, porém não irmãs oportunidade de conversar sobre o assunto</v>
      </c>
      <c r="AG2053" s="14">
        <f t="shared" si="1988"/>
        <v>1</v>
      </c>
      <c r="AH2053" s="14">
        <f t="shared" si="1989"/>
        <v>109</v>
      </c>
      <c r="AI2053" s="14">
        <f t="shared" si="1990"/>
        <v>109</v>
      </c>
      <c r="AJ2053" s="14">
        <f t="shared" si="1991"/>
        <v>109</v>
      </c>
      <c r="AK2053" s="14">
        <f t="shared" si="1992"/>
        <v>109</v>
      </c>
      <c r="AL2053" s="14">
        <f t="shared" si="1993"/>
        <v>109</v>
      </c>
      <c r="AM2053" s="14" t="str">
        <f t="shared" si="1994"/>
        <v>Dr estava com pressa, entreguei material Dr Vidal, porém não irmãs oportunidade de conversar sobre o assunto</v>
      </c>
      <c r="AN2053" s="14" t="str">
        <f t="shared" si="1995"/>
        <v/>
      </c>
      <c r="AO2053" s="14" t="str">
        <f t="shared" si="1996"/>
        <v/>
      </c>
      <c r="AP2053" s="14" t="str">
        <f t="shared" si="1997"/>
        <v/>
      </c>
      <c r="AQ2053" s="14" t="str">
        <f t="shared" si="1998"/>
        <v/>
      </c>
      <c r="AR2053" s="14" t="str">
        <f t="shared" si="1999"/>
        <v/>
      </c>
    </row>
    <row r="2054" spans="1:44" x14ac:dyDescent="0.25">
      <c r="A2054">
        <v>1</v>
      </c>
      <c r="B2054" t="s">
        <v>28</v>
      </c>
      <c r="C2054">
        <v>391106</v>
      </c>
      <c r="D2054" s="40">
        <v>41397.596527777801</v>
      </c>
      <c r="E2054" s="40">
        <v>41397.599305555603</v>
      </c>
      <c r="F2054" s="40">
        <v>41397.565972222197</v>
      </c>
      <c r="G2054" t="s">
        <v>29</v>
      </c>
      <c r="H2054">
        <v>60000017152538</v>
      </c>
      <c r="I2054" t="s">
        <v>3982</v>
      </c>
      <c r="J2054" t="s">
        <v>3983</v>
      </c>
      <c r="K2054" t="s">
        <v>1703</v>
      </c>
      <c r="L2054">
        <v>4</v>
      </c>
      <c r="M2054" t="s">
        <v>33</v>
      </c>
      <c r="N2054">
        <v>60000015461254</v>
      </c>
      <c r="O2054">
        <v>60000016462741</v>
      </c>
      <c r="P2054">
        <v>140225000000925</v>
      </c>
      <c r="R2054" t="s">
        <v>34</v>
      </c>
      <c r="S2054" t="s">
        <v>35</v>
      </c>
      <c r="T2054" t="s">
        <v>36</v>
      </c>
      <c r="W2054" t="s">
        <v>37</v>
      </c>
      <c r="AC2054" t="s">
        <v>5287</v>
      </c>
      <c r="AD2054" t="s">
        <v>1443</v>
      </c>
      <c r="AE2054" s="14" t="str">
        <f t="shared" si="1986"/>
        <v>Trabalhei material Dr Lauro, #mp: Drs isso que faz o monitoramento renal em todas as consultas; destaquei dados Eurosida.</v>
      </c>
      <c r="AF2054" s="14" t="str">
        <f t="shared" si="1987"/>
        <v>Trabalhei material Dr Lauro, #mp: Drs isso que faz o monitoramento renal em todas as consultas; destaquei dados Eurosida.</v>
      </c>
      <c r="AG2054" s="14">
        <f t="shared" si="1988"/>
        <v>30</v>
      </c>
      <c r="AH2054" s="14">
        <f t="shared" si="1989"/>
        <v>122</v>
      </c>
      <c r="AI2054" s="14">
        <f t="shared" si="1990"/>
        <v>122</v>
      </c>
      <c r="AJ2054" s="14">
        <f t="shared" si="1991"/>
        <v>122</v>
      </c>
      <c r="AK2054" s="14">
        <f t="shared" si="1992"/>
        <v>122</v>
      </c>
      <c r="AL2054" s="14">
        <f t="shared" si="1993"/>
        <v>122</v>
      </c>
      <c r="AM2054" s="14" t="str">
        <f t="shared" si="1994"/>
        <v>#mp: Drs isso que faz o monitoramento renal em todas as consultas; destaquei dados Eurosida.</v>
      </c>
      <c r="AN2054" s="14" t="str">
        <f t="shared" si="1995"/>
        <v/>
      </c>
      <c r="AO2054" s="14" t="str">
        <f t="shared" si="1996"/>
        <v/>
      </c>
      <c r="AP2054" s="14" t="str">
        <f t="shared" si="1997"/>
        <v/>
      </c>
      <c r="AQ2054" s="14" t="str">
        <f t="shared" si="1998"/>
        <v/>
      </c>
      <c r="AR2054" s="14" t="str">
        <f t="shared" si="1999"/>
        <v/>
      </c>
    </row>
    <row r="2055" spans="1:44" x14ac:dyDescent="0.25">
      <c r="A2055">
        <v>1</v>
      </c>
      <c r="B2055" t="s">
        <v>28</v>
      </c>
      <c r="C2055">
        <v>391106</v>
      </c>
      <c r="D2055" s="40">
        <v>41397.440277777801</v>
      </c>
      <c r="E2055" s="40">
        <v>41397.609027777798</v>
      </c>
      <c r="F2055" s="40">
        <v>41397.625694444403</v>
      </c>
      <c r="G2055" t="s">
        <v>29</v>
      </c>
      <c r="H2055">
        <v>60000012404007</v>
      </c>
      <c r="I2055" t="s">
        <v>101</v>
      </c>
      <c r="J2055" t="s">
        <v>102</v>
      </c>
      <c r="K2055" t="s">
        <v>41</v>
      </c>
      <c r="L2055">
        <v>6</v>
      </c>
      <c r="M2055" t="s">
        <v>33</v>
      </c>
      <c r="N2055">
        <v>60000015461254</v>
      </c>
      <c r="O2055">
        <v>60000016462741</v>
      </c>
      <c r="P2055">
        <v>140225000000954</v>
      </c>
      <c r="R2055" t="s">
        <v>34</v>
      </c>
      <c r="S2055" t="s">
        <v>35</v>
      </c>
      <c r="T2055" t="s">
        <v>36</v>
      </c>
      <c r="W2055" t="s">
        <v>37</v>
      </c>
      <c r="AC2055" t="s">
        <v>5288</v>
      </c>
      <c r="AD2055" t="s">
        <v>1443</v>
      </c>
      <c r="AE2055" s="14" t="str">
        <f t="shared" si="1986"/>
        <v>Trabalhei VA, reforçando assunto renal, destaquei dados do eacs, que sugerem ATV como estando mais associado a estes problemas</v>
      </c>
      <c r="AF2055" s="14" t="str">
        <f t="shared" si="1987"/>
        <v>Trabalhei VA, reforçando assunto renal, destaquei dados do eacs, que sugerem ATV como estando mais associado a estes problemas</v>
      </c>
      <c r="AG2055" s="14">
        <f t="shared" si="1988"/>
        <v>1</v>
      </c>
      <c r="AH2055" s="14">
        <f t="shared" si="1989"/>
        <v>127</v>
      </c>
      <c r="AI2055" s="14">
        <f t="shared" si="1990"/>
        <v>127</v>
      </c>
      <c r="AJ2055" s="14">
        <f t="shared" si="1991"/>
        <v>127</v>
      </c>
      <c r="AK2055" s="14">
        <f t="shared" si="1992"/>
        <v>127</v>
      </c>
      <c r="AL2055" s="14">
        <f t="shared" si="1993"/>
        <v>127</v>
      </c>
      <c r="AM2055" s="14" t="str">
        <f t="shared" si="1994"/>
        <v>Trabalhei VA, reforçando assunto renal, destaquei dados do eacs, que sugerem ATV como estando mais associado a estes problemas</v>
      </c>
      <c r="AN2055" s="14" t="str">
        <f t="shared" si="1995"/>
        <v/>
      </c>
      <c r="AO2055" s="14" t="str">
        <f t="shared" si="1996"/>
        <v/>
      </c>
      <c r="AP2055" s="14" t="str">
        <f t="shared" si="1997"/>
        <v/>
      </c>
      <c r="AQ2055" s="14" t="str">
        <f t="shared" si="1998"/>
        <v/>
      </c>
      <c r="AR2055" s="14" t="str">
        <f t="shared" si="1999"/>
        <v/>
      </c>
    </row>
    <row r="2056" spans="1:44" x14ac:dyDescent="0.25">
      <c r="A2056">
        <v>1</v>
      </c>
      <c r="B2056" t="s">
        <v>28</v>
      </c>
      <c r="C2056">
        <v>391106</v>
      </c>
      <c r="D2056" s="40">
        <v>41397.440277777801</v>
      </c>
      <c r="E2056" s="40">
        <v>41397.609027777798</v>
      </c>
      <c r="F2056" s="40">
        <v>41397.625694444403</v>
      </c>
      <c r="G2056" t="s">
        <v>29</v>
      </c>
      <c r="H2056">
        <v>60000012404007</v>
      </c>
      <c r="I2056" t="s">
        <v>101</v>
      </c>
      <c r="J2056" t="s">
        <v>102</v>
      </c>
      <c r="K2056" t="s">
        <v>41</v>
      </c>
      <c r="L2056">
        <v>6</v>
      </c>
      <c r="M2056" t="s">
        <v>33</v>
      </c>
      <c r="N2056">
        <v>60000015461254</v>
      </c>
      <c r="O2056">
        <v>60000016462741</v>
      </c>
      <c r="P2056">
        <v>140225000000954</v>
      </c>
      <c r="R2056" t="s">
        <v>34</v>
      </c>
      <c r="S2056" t="s">
        <v>35</v>
      </c>
      <c r="T2056" t="s">
        <v>36</v>
      </c>
      <c r="W2056" t="s">
        <v>37</v>
      </c>
      <c r="AC2056" t="s">
        <v>5288</v>
      </c>
      <c r="AD2056" t="s">
        <v>1443</v>
      </c>
      <c r="AE2056" s="14" t="str">
        <f t="shared" si="1986"/>
        <v>Trabalhei VA, reforçando assunto renal, destaquei dados do eacs, que sugerem ATV como estando mais associado a estes problemas</v>
      </c>
      <c r="AF2056" s="14" t="str">
        <f t="shared" si="1987"/>
        <v>Trabalhei VA, reforçando assunto renal, destaquei dados do eacs, que sugerem ATV como estando mais associado a estes problemas</v>
      </c>
      <c r="AG2056" s="14">
        <f t="shared" si="1988"/>
        <v>1</v>
      </c>
      <c r="AH2056" s="14">
        <f t="shared" si="1989"/>
        <v>127</v>
      </c>
      <c r="AI2056" s="14">
        <f t="shared" si="1990"/>
        <v>127</v>
      </c>
      <c r="AJ2056" s="14">
        <f t="shared" si="1991"/>
        <v>127</v>
      </c>
      <c r="AK2056" s="14">
        <f t="shared" si="1992"/>
        <v>127</v>
      </c>
      <c r="AL2056" s="14">
        <f t="shared" si="1993"/>
        <v>127</v>
      </c>
      <c r="AM2056" s="14" t="str">
        <f t="shared" si="1994"/>
        <v>Trabalhei VA, reforçando assunto renal, destaquei dados do eacs, que sugerem ATV como estando mais associado a estes problemas</v>
      </c>
      <c r="AN2056" s="14" t="str">
        <f t="shared" si="1995"/>
        <v/>
      </c>
      <c r="AO2056" s="14" t="str">
        <f t="shared" si="1996"/>
        <v/>
      </c>
      <c r="AP2056" s="14" t="str">
        <f t="shared" si="1997"/>
        <v/>
      </c>
      <c r="AQ2056" s="14" t="str">
        <f t="shared" si="1998"/>
        <v/>
      </c>
      <c r="AR2056" s="14" t="str">
        <f t="shared" si="1999"/>
        <v/>
      </c>
    </row>
    <row r="2057" spans="1:44" x14ac:dyDescent="0.25">
      <c r="A2057">
        <v>1</v>
      </c>
      <c r="B2057" t="s">
        <v>28</v>
      </c>
      <c r="C2057">
        <v>391106</v>
      </c>
      <c r="D2057" s="40">
        <v>41397.436111111099</v>
      </c>
      <c r="E2057" s="40">
        <v>41397.604861111096</v>
      </c>
      <c r="F2057" s="40">
        <v>41397.565972222197</v>
      </c>
      <c r="G2057" t="s">
        <v>29</v>
      </c>
      <c r="H2057">
        <v>60000017151790</v>
      </c>
      <c r="I2057" t="s">
        <v>4002</v>
      </c>
      <c r="J2057" t="s">
        <v>4003</v>
      </c>
      <c r="K2057" t="s">
        <v>32</v>
      </c>
      <c r="L2057">
        <v>6</v>
      </c>
      <c r="M2057" t="s">
        <v>33</v>
      </c>
      <c r="N2057">
        <v>60000015461254</v>
      </c>
      <c r="O2057">
        <v>60000016462741</v>
      </c>
      <c r="P2057">
        <v>140225000000947</v>
      </c>
      <c r="R2057" t="s">
        <v>34</v>
      </c>
      <c r="S2057" t="s">
        <v>35</v>
      </c>
      <c r="T2057" t="s">
        <v>36</v>
      </c>
      <c r="W2057" t="s">
        <v>37</v>
      </c>
      <c r="AC2057" t="s">
        <v>5289</v>
      </c>
      <c r="AD2057" t="s">
        <v>1443</v>
      </c>
      <c r="AE2057" s="14" t="str">
        <f t="shared" si="1986"/>
        <v>Trabalhei SNC com material Dr Vidal, destacando importância do screening,#mp: Dra disse que faz screening com aplicativo do i Phone.</v>
      </c>
      <c r="AF2057" s="14" t="str">
        <f t="shared" si="1987"/>
        <v>Trabalhei SNC com material Dr Vidal, destacando importância do screening,#mp: Dra disse que faz screening com aplicativo do i Phone.</v>
      </c>
      <c r="AG2057" s="14">
        <f t="shared" si="1988"/>
        <v>74</v>
      </c>
      <c r="AH2057" s="14">
        <f t="shared" si="1989"/>
        <v>133</v>
      </c>
      <c r="AI2057" s="14">
        <f t="shared" si="1990"/>
        <v>133</v>
      </c>
      <c r="AJ2057" s="14">
        <f t="shared" si="1991"/>
        <v>133</v>
      </c>
      <c r="AK2057" s="14">
        <f t="shared" si="1992"/>
        <v>133</v>
      </c>
      <c r="AL2057" s="14">
        <f t="shared" si="1993"/>
        <v>133</v>
      </c>
      <c r="AM2057" s="14" t="str">
        <f t="shared" si="1994"/>
        <v>#mp: Dra disse que faz screening com aplicativo do i Phone.</v>
      </c>
      <c r="AN2057" s="14" t="str">
        <f t="shared" si="1995"/>
        <v/>
      </c>
      <c r="AO2057" s="14" t="str">
        <f t="shared" si="1996"/>
        <v/>
      </c>
      <c r="AP2057" s="14" t="str">
        <f t="shared" si="1997"/>
        <v/>
      </c>
      <c r="AQ2057" s="14" t="str">
        <f t="shared" si="1998"/>
        <v/>
      </c>
      <c r="AR2057" s="14" t="str">
        <f t="shared" si="1999"/>
        <v/>
      </c>
    </row>
    <row r="2058" spans="1:44" x14ac:dyDescent="0.25">
      <c r="A2058">
        <v>1</v>
      </c>
      <c r="B2058" t="s">
        <v>28</v>
      </c>
      <c r="C2058">
        <v>391106</v>
      </c>
      <c r="D2058" s="40">
        <v>41397.401388888902</v>
      </c>
      <c r="E2058" s="40">
        <v>41397.6118055556</v>
      </c>
      <c r="F2058" s="40">
        <v>41397.625694444403</v>
      </c>
      <c r="G2058" t="s">
        <v>110</v>
      </c>
      <c r="H2058">
        <v>60000016840024</v>
      </c>
      <c r="J2058" t="s">
        <v>4038</v>
      </c>
      <c r="M2058" t="s">
        <v>33</v>
      </c>
      <c r="N2058">
        <v>60000015461254</v>
      </c>
      <c r="O2058">
        <v>60000016462741</v>
      </c>
      <c r="P2058">
        <v>140225000000968</v>
      </c>
      <c r="R2058" t="s">
        <v>34</v>
      </c>
      <c r="S2058" t="s">
        <v>35</v>
      </c>
      <c r="W2058" t="s">
        <v>37</v>
      </c>
      <c r="AC2058" t="s">
        <v>5290</v>
      </c>
      <c r="AD2058" t="s">
        <v>1437</v>
      </c>
      <c r="AE2058" s="14" t="str">
        <f t="shared" ref="AE2058:AE2121" si="2000">SUBSTITUTE(AC2058,"# ","#")</f>
        <v>Conversamos sobre os EAs, principalmente diarréia, mas falou que sempre insiste com os pacientes, e que Gosta muito da potência de Kaletra, por poder resgatar após abandono sem resistência na protease</v>
      </c>
      <c r="AF2058" s="14" t="str">
        <f t="shared" ref="AF2058:AF2121" si="2001">SUBSTITUTE(AE2058,"@ ","@")</f>
        <v>Conversamos sobre os EAs, principalmente diarréia, mas falou que sempre insiste com os pacientes, e que Gosta muito da potência de Kaletra, por poder resgatar após abandono sem resistência na protease</v>
      </c>
      <c r="AG2058" s="14">
        <f t="shared" ref="AG2058:AG2121" si="2002">IFERROR(FIND("#",AF2058),1)</f>
        <v>1</v>
      </c>
      <c r="AH2058" s="14">
        <f t="shared" ref="AH2058:AH2121" si="2003">IFERROR(FIND("#",$AF2058,AG2058+1),LEN($AF2058)+1)</f>
        <v>201</v>
      </c>
      <c r="AI2058" s="14">
        <f t="shared" ref="AI2058:AI2121" si="2004">IFERROR(FIND("#",$AF2058,AH2058+1),LEN($AF2058)+1)</f>
        <v>201</v>
      </c>
      <c r="AJ2058" s="14">
        <f t="shared" ref="AJ2058:AJ2121" si="2005">IFERROR(FIND("#",$AF2058,AI2058+1),LEN($AF2058)+1)</f>
        <v>201</v>
      </c>
      <c r="AK2058" s="14">
        <f t="shared" ref="AK2058:AK2121" si="2006">IFERROR(FIND("#",$AF2058,AJ2058+1),LEN($AF2058)+1)</f>
        <v>201</v>
      </c>
      <c r="AL2058" s="14">
        <f t="shared" ref="AL2058:AL2121" si="2007">IFERROR(FIND("#",$AF2058,AK2058+1),LEN($AF2058)+1)</f>
        <v>201</v>
      </c>
      <c r="AM2058" s="14" t="str">
        <f t="shared" ref="AM2058:AM2121" si="2008">MID($AF2058,AG2058,IF(AG2058=1,AH2058,(AH2058-AG2058)))</f>
        <v>Conversamos sobre os EAs, principalmente diarréia, mas falou que sempre insiste com os pacientes, e que Gosta muito da potência de Kaletra, por poder resgatar após abandono sem resistência na protease</v>
      </c>
      <c r="AN2058" s="14" t="str">
        <f t="shared" ref="AN2058:AN2121" si="2009">IF(AH2058=AI2058,"",MID($AF2058,AH2058,AI2058-AH2058))</f>
        <v/>
      </c>
      <c r="AO2058" s="14" t="str">
        <f t="shared" ref="AO2058:AO2121" si="2010">IF(AI2058=AJ2058,"",MID($AF2058,AI2058,AJ2058-AI2058))</f>
        <v/>
      </c>
      <c r="AP2058" s="14" t="str">
        <f t="shared" ref="AP2058:AP2121" si="2011">IF(AJ2058=AK2058,"",MID($AF2058,AJ2058,AK2058-AJ2058))</f>
        <v/>
      </c>
      <c r="AQ2058" s="14" t="str">
        <f t="shared" ref="AQ2058:AQ2121" si="2012">IF(AK2058=AL2058,"",MID($AF2058,AK2058,AL2058-AK2058))</f>
        <v/>
      </c>
      <c r="AR2058" s="14" t="str">
        <f t="shared" ref="AR2058:AR2121" si="2013">IF(AL2058=AK2058,"",MID($AF2058,AL2058,LEN(AF2058)-AL2058))</f>
        <v/>
      </c>
    </row>
    <row r="2059" spans="1:44" x14ac:dyDescent="0.25">
      <c r="A2059">
        <v>1</v>
      </c>
      <c r="B2059" t="s">
        <v>28</v>
      </c>
      <c r="C2059">
        <v>391106</v>
      </c>
      <c r="D2059" s="40">
        <v>41394.686111111099</v>
      </c>
      <c r="E2059" s="40">
        <v>41394.686805555597</v>
      </c>
      <c r="F2059" s="40">
        <v>41394.659722222197</v>
      </c>
      <c r="G2059" t="s">
        <v>29</v>
      </c>
      <c r="H2059">
        <v>60000012454351</v>
      </c>
      <c r="I2059" t="s">
        <v>1178</v>
      </c>
      <c r="J2059" t="s">
        <v>1179</v>
      </c>
      <c r="K2059" t="s">
        <v>32</v>
      </c>
      <c r="L2059">
        <v>6</v>
      </c>
      <c r="M2059" t="s">
        <v>33</v>
      </c>
      <c r="N2059">
        <v>60000015461254</v>
      </c>
      <c r="O2059">
        <v>60000016462741</v>
      </c>
      <c r="P2059">
        <v>140225000000902</v>
      </c>
      <c r="R2059" t="s">
        <v>34</v>
      </c>
      <c r="S2059" t="s">
        <v>35</v>
      </c>
      <c r="T2059" t="s">
        <v>36</v>
      </c>
      <c r="W2059" t="s">
        <v>37</v>
      </c>
      <c r="AC2059" t="s">
        <v>3950</v>
      </c>
      <c r="AD2059" t="s">
        <v>1443</v>
      </c>
      <c r="AE2059" s="14" t="str">
        <f t="shared" si="2000"/>
        <v>Trabalhei material Dr Lauro com foco em alterações renais, conversamos sobre as aulas do Johnson Hopkins</v>
      </c>
      <c r="AF2059" s="14" t="str">
        <f t="shared" si="2001"/>
        <v>Trabalhei material Dr Lauro com foco em alterações renais, conversamos sobre as aulas do Johnson Hopkins</v>
      </c>
      <c r="AG2059" s="14">
        <f t="shared" si="2002"/>
        <v>1</v>
      </c>
      <c r="AH2059" s="14">
        <f t="shared" si="2003"/>
        <v>105</v>
      </c>
      <c r="AI2059" s="14">
        <f t="shared" si="2004"/>
        <v>105</v>
      </c>
      <c r="AJ2059" s="14">
        <f t="shared" si="2005"/>
        <v>105</v>
      </c>
      <c r="AK2059" s="14">
        <f t="shared" si="2006"/>
        <v>105</v>
      </c>
      <c r="AL2059" s="14">
        <f t="shared" si="2007"/>
        <v>105</v>
      </c>
      <c r="AM2059" s="14" t="str">
        <f t="shared" si="2008"/>
        <v>Trabalhei material Dr Lauro com foco em alterações renais, conversamos sobre as aulas do Johnson Hopkins</v>
      </c>
      <c r="AN2059" s="14" t="str">
        <f t="shared" si="2009"/>
        <v/>
      </c>
      <c r="AO2059" s="14" t="str">
        <f t="shared" si="2010"/>
        <v/>
      </c>
      <c r="AP2059" s="14" t="str">
        <f t="shared" si="2011"/>
        <v/>
      </c>
      <c r="AQ2059" s="14" t="str">
        <f t="shared" si="2012"/>
        <v/>
      </c>
      <c r="AR2059" s="14" t="str">
        <f t="shared" si="2013"/>
        <v/>
      </c>
    </row>
    <row r="2060" spans="1:44" x14ac:dyDescent="0.25">
      <c r="A2060">
        <v>1</v>
      </c>
      <c r="B2060" t="s">
        <v>28</v>
      </c>
      <c r="C2060">
        <v>391106</v>
      </c>
      <c r="D2060" s="40">
        <v>41394.661805555603</v>
      </c>
      <c r="E2060" s="40">
        <v>41394.665972222203</v>
      </c>
      <c r="F2060" s="40">
        <v>41394.645138888904</v>
      </c>
      <c r="G2060" t="s">
        <v>29</v>
      </c>
      <c r="H2060">
        <v>60000012585067</v>
      </c>
      <c r="I2060" t="s">
        <v>1171</v>
      </c>
      <c r="J2060" t="s">
        <v>1172</v>
      </c>
      <c r="K2060" t="s">
        <v>32</v>
      </c>
      <c r="L2060">
        <v>6</v>
      </c>
      <c r="M2060" t="s">
        <v>33</v>
      </c>
      <c r="N2060">
        <v>60000015461254</v>
      </c>
      <c r="O2060">
        <v>60000016462741</v>
      </c>
      <c r="P2060">
        <v>140225000000895</v>
      </c>
      <c r="R2060" t="s">
        <v>34</v>
      </c>
      <c r="S2060" t="s">
        <v>35</v>
      </c>
      <c r="T2060" t="s">
        <v>36</v>
      </c>
      <c r="W2060" t="s">
        <v>37</v>
      </c>
      <c r="AC2060" t="s">
        <v>3951</v>
      </c>
      <c r="AD2060" t="s">
        <v>1443</v>
      </c>
      <c r="AE2060" s="14" t="str">
        <f t="shared" si="2000"/>
        <v>Entreguei convite athus, dra disse que já recebeu contato; #mp:Trabalhei material Dr Lauro, Dra concordou que a associação ATV e Tdf é perigosa para os rins; mas disse que prescreve bastante Tdf.</v>
      </c>
      <c r="AF2060" s="14" t="str">
        <f t="shared" si="2001"/>
        <v>Entreguei convite athus, dra disse que já recebeu contato; #mp:Trabalhei material Dr Lauro, Dra concordou que a associação ATV e Tdf é perigosa para os rins; mas disse que prescreve bastante Tdf.</v>
      </c>
      <c r="AG2060" s="14">
        <f t="shared" si="2002"/>
        <v>60</v>
      </c>
      <c r="AH2060" s="14">
        <f t="shared" si="2003"/>
        <v>196</v>
      </c>
      <c r="AI2060" s="14">
        <f t="shared" si="2004"/>
        <v>196</v>
      </c>
      <c r="AJ2060" s="14">
        <f t="shared" si="2005"/>
        <v>196</v>
      </c>
      <c r="AK2060" s="14">
        <f t="shared" si="2006"/>
        <v>196</v>
      </c>
      <c r="AL2060" s="14">
        <f t="shared" si="2007"/>
        <v>196</v>
      </c>
      <c r="AM2060" s="14" t="str">
        <f t="shared" si="2008"/>
        <v>#mp:Trabalhei material Dr Lauro, Dra concordou que a associação ATV e Tdf é perigosa para os rins; mas disse que prescreve bastante Tdf.</v>
      </c>
      <c r="AN2060" s="14" t="str">
        <f t="shared" si="2009"/>
        <v/>
      </c>
      <c r="AO2060" s="14" t="str">
        <f t="shared" si="2010"/>
        <v/>
      </c>
      <c r="AP2060" s="14" t="str">
        <f t="shared" si="2011"/>
        <v/>
      </c>
      <c r="AQ2060" s="14" t="str">
        <f t="shared" si="2012"/>
        <v/>
      </c>
      <c r="AR2060" s="14" t="str">
        <f t="shared" si="2013"/>
        <v/>
      </c>
    </row>
    <row r="2061" spans="1:44" x14ac:dyDescent="0.25">
      <c r="A2061">
        <v>1</v>
      </c>
      <c r="B2061" t="s">
        <v>28</v>
      </c>
      <c r="C2061">
        <v>391106</v>
      </c>
      <c r="D2061" s="40">
        <v>41393.734027777798</v>
      </c>
      <c r="E2061" s="40">
        <v>41393.736111111102</v>
      </c>
      <c r="F2061" s="40">
        <v>41394.620138888902</v>
      </c>
      <c r="G2061" t="s">
        <v>29</v>
      </c>
      <c r="H2061">
        <v>60000012497027</v>
      </c>
      <c r="I2061" t="s">
        <v>3952</v>
      </c>
      <c r="J2061" t="s">
        <v>3953</v>
      </c>
      <c r="K2061" t="s">
        <v>32</v>
      </c>
      <c r="L2061">
        <v>6</v>
      </c>
      <c r="M2061" t="s">
        <v>33</v>
      </c>
      <c r="N2061">
        <v>60000015461254</v>
      </c>
      <c r="O2061">
        <v>60000016462741</v>
      </c>
      <c r="P2061">
        <v>140225000000872</v>
      </c>
      <c r="R2061" t="s">
        <v>34</v>
      </c>
      <c r="S2061" t="s">
        <v>35</v>
      </c>
      <c r="T2061" t="s">
        <v>36</v>
      </c>
      <c r="W2061" t="s">
        <v>37</v>
      </c>
      <c r="AC2061" t="s">
        <v>3954</v>
      </c>
      <c r="AD2061" t="s">
        <v>1443</v>
      </c>
      <c r="AE2061" s="14" t="str">
        <f t="shared" si="2000"/>
        <v>Trabalhei material Dr Lauro, destacando os algorítimos de monitoramento; #mercado: Dr comentou que preconiza sempre biovir e acha que Tdf realmente é o vilão dos rins e dos ossos. Realizei targeting e disse que dos ips realmente preconiza Kaletra em 95% das vezes em início de Tarv</v>
      </c>
      <c r="AF2061" s="14" t="str">
        <f t="shared" si="2001"/>
        <v>Trabalhei material Dr Lauro, destacando os algorítimos de monitoramento; #mercado: Dr comentou que preconiza sempre biovir e acha que Tdf realmente é o vilão dos rins e dos ossos. Realizei targeting e disse que dos ips realmente preconiza Kaletra em 95% das vezes em início de Tarv</v>
      </c>
      <c r="AG2061" s="14">
        <f t="shared" si="2002"/>
        <v>74</v>
      </c>
      <c r="AH2061" s="14">
        <f t="shared" si="2003"/>
        <v>282</v>
      </c>
      <c r="AI2061" s="14">
        <f t="shared" si="2004"/>
        <v>282</v>
      </c>
      <c r="AJ2061" s="14">
        <f t="shared" si="2005"/>
        <v>282</v>
      </c>
      <c r="AK2061" s="14">
        <f t="shared" si="2006"/>
        <v>282</v>
      </c>
      <c r="AL2061" s="14">
        <f t="shared" si="2007"/>
        <v>282</v>
      </c>
      <c r="AM2061" s="14" t="str">
        <f t="shared" si="2008"/>
        <v>#mercado: Dr comentou que preconiza sempre biovir e acha que Tdf realmente é o vilão dos rins e dos ossos. Realizei targeting e disse que dos ips realmente preconiza Kaletra em 95% das vezes em início de Tarv</v>
      </c>
      <c r="AN2061" s="14" t="str">
        <f t="shared" si="2009"/>
        <v/>
      </c>
      <c r="AO2061" s="14" t="str">
        <f t="shared" si="2010"/>
        <v/>
      </c>
      <c r="AP2061" s="14" t="str">
        <f t="shared" si="2011"/>
        <v/>
      </c>
      <c r="AQ2061" s="14" t="str">
        <f t="shared" si="2012"/>
        <v/>
      </c>
      <c r="AR2061" s="14" t="str">
        <f t="shared" si="2013"/>
        <v/>
      </c>
    </row>
    <row r="2062" spans="1:44" x14ac:dyDescent="0.25">
      <c r="A2062">
        <v>1</v>
      </c>
      <c r="B2062" t="s">
        <v>28</v>
      </c>
      <c r="C2062">
        <v>391106</v>
      </c>
      <c r="D2062" s="40">
        <v>41393.686805555597</v>
      </c>
      <c r="E2062" s="40">
        <v>41393.688194444403</v>
      </c>
      <c r="F2062" s="40">
        <v>41393.661805555603</v>
      </c>
      <c r="G2062" t="s">
        <v>29</v>
      </c>
      <c r="H2062">
        <v>60000012470579</v>
      </c>
      <c r="I2062" t="s">
        <v>3955</v>
      </c>
      <c r="J2062" t="s">
        <v>3956</v>
      </c>
      <c r="K2062" t="s">
        <v>32</v>
      </c>
      <c r="L2062">
        <v>6</v>
      </c>
      <c r="M2062" t="s">
        <v>33</v>
      </c>
      <c r="N2062">
        <v>60000015461254</v>
      </c>
      <c r="O2062">
        <v>60000016462741</v>
      </c>
      <c r="P2062">
        <v>140225000000847</v>
      </c>
      <c r="R2062" t="s">
        <v>34</v>
      </c>
      <c r="S2062" t="s">
        <v>35</v>
      </c>
      <c r="T2062" t="s">
        <v>36</v>
      </c>
      <c r="W2062" t="s">
        <v>37</v>
      </c>
      <c r="AC2062" t="s">
        <v>3957</v>
      </c>
      <c r="AD2062" t="s">
        <v>1443</v>
      </c>
      <c r="AE2062" s="14" t="str">
        <f t="shared" si="2000"/>
        <v>Trabalhei material Dr Lauro, Dr estava com pressa, nào conseguimos conversar</v>
      </c>
      <c r="AF2062" s="14" t="str">
        <f t="shared" si="2001"/>
        <v>Trabalhei material Dr Lauro, Dr estava com pressa, nào conseguimos conversar</v>
      </c>
      <c r="AG2062" s="14">
        <f t="shared" si="2002"/>
        <v>1</v>
      </c>
      <c r="AH2062" s="14">
        <f t="shared" si="2003"/>
        <v>77</v>
      </c>
      <c r="AI2062" s="14">
        <f t="shared" si="2004"/>
        <v>77</v>
      </c>
      <c r="AJ2062" s="14">
        <f t="shared" si="2005"/>
        <v>77</v>
      </c>
      <c r="AK2062" s="14">
        <f t="shared" si="2006"/>
        <v>77</v>
      </c>
      <c r="AL2062" s="14">
        <f t="shared" si="2007"/>
        <v>77</v>
      </c>
      <c r="AM2062" s="14" t="str">
        <f t="shared" si="2008"/>
        <v>Trabalhei material Dr Lauro, Dr estava com pressa, nào conseguimos conversar</v>
      </c>
      <c r="AN2062" s="14" t="str">
        <f t="shared" si="2009"/>
        <v/>
      </c>
      <c r="AO2062" s="14" t="str">
        <f t="shared" si="2010"/>
        <v/>
      </c>
      <c r="AP2062" s="14" t="str">
        <f t="shared" si="2011"/>
        <v/>
      </c>
      <c r="AQ2062" s="14" t="str">
        <f t="shared" si="2012"/>
        <v/>
      </c>
      <c r="AR2062" s="14" t="str">
        <f t="shared" si="2013"/>
        <v/>
      </c>
    </row>
    <row r="2063" spans="1:44" x14ac:dyDescent="0.25">
      <c r="A2063">
        <v>1</v>
      </c>
      <c r="B2063" t="s">
        <v>28</v>
      </c>
      <c r="C2063">
        <v>391106</v>
      </c>
      <c r="D2063" s="40">
        <v>41393.685416666704</v>
      </c>
      <c r="E2063" s="40">
        <v>41393.686805555597</v>
      </c>
      <c r="F2063" s="40">
        <v>41393.646527777797</v>
      </c>
      <c r="G2063" t="s">
        <v>29</v>
      </c>
      <c r="H2063">
        <v>60000012368979</v>
      </c>
      <c r="I2063" t="s">
        <v>3958</v>
      </c>
      <c r="J2063" t="s">
        <v>3959</v>
      </c>
      <c r="K2063" t="s">
        <v>32</v>
      </c>
      <c r="L2063">
        <v>6</v>
      </c>
      <c r="M2063" t="s">
        <v>33</v>
      </c>
      <c r="N2063">
        <v>60000015461254</v>
      </c>
      <c r="O2063">
        <v>60000016462741</v>
      </c>
      <c r="P2063">
        <v>140225000000840</v>
      </c>
      <c r="R2063" t="s">
        <v>34</v>
      </c>
      <c r="S2063" t="s">
        <v>35</v>
      </c>
      <c r="T2063" t="s">
        <v>36</v>
      </c>
      <c r="W2063" t="s">
        <v>37</v>
      </c>
      <c r="AC2063" t="s">
        <v>3960</v>
      </c>
      <c r="AD2063" t="s">
        <v>1443</v>
      </c>
      <c r="AE2063" s="14" t="str">
        <f t="shared" si="2000"/>
        <v>Trabalhei material Dr Lauro, conversamos sobre monitoramento; #mp: Dr gostou bastante dos algorítimos.</v>
      </c>
      <c r="AF2063" s="14" t="str">
        <f t="shared" si="2001"/>
        <v>Trabalhei material Dr Lauro, conversamos sobre monitoramento; #mp: Dr gostou bastante dos algorítimos.</v>
      </c>
      <c r="AG2063" s="14">
        <f t="shared" si="2002"/>
        <v>63</v>
      </c>
      <c r="AH2063" s="14">
        <f t="shared" si="2003"/>
        <v>103</v>
      </c>
      <c r="AI2063" s="14">
        <f t="shared" si="2004"/>
        <v>103</v>
      </c>
      <c r="AJ2063" s="14">
        <f t="shared" si="2005"/>
        <v>103</v>
      </c>
      <c r="AK2063" s="14">
        <f t="shared" si="2006"/>
        <v>103</v>
      </c>
      <c r="AL2063" s="14">
        <f t="shared" si="2007"/>
        <v>103</v>
      </c>
      <c r="AM2063" s="14" t="str">
        <f t="shared" si="2008"/>
        <v>#mp: Dr gostou bastante dos algorítimos.</v>
      </c>
      <c r="AN2063" s="14" t="str">
        <f t="shared" si="2009"/>
        <v/>
      </c>
      <c r="AO2063" s="14" t="str">
        <f t="shared" si="2010"/>
        <v/>
      </c>
      <c r="AP2063" s="14" t="str">
        <f t="shared" si="2011"/>
        <v/>
      </c>
      <c r="AQ2063" s="14" t="str">
        <f t="shared" si="2012"/>
        <v/>
      </c>
      <c r="AR2063" s="14" t="str">
        <f t="shared" si="2013"/>
        <v/>
      </c>
    </row>
    <row r="2064" spans="1:44" x14ac:dyDescent="0.25">
      <c r="A2064">
        <v>1</v>
      </c>
      <c r="B2064" t="s">
        <v>28</v>
      </c>
      <c r="C2064">
        <v>391106</v>
      </c>
      <c r="D2064" s="40">
        <v>41393.684722222199</v>
      </c>
      <c r="E2064" s="40">
        <v>41393.685416666704</v>
      </c>
      <c r="F2064" s="40">
        <v>41393.646527777797</v>
      </c>
      <c r="G2064" t="s">
        <v>29</v>
      </c>
      <c r="H2064">
        <v>140225000000519</v>
      </c>
      <c r="I2064" t="s">
        <v>5291</v>
      </c>
      <c r="J2064" t="s">
        <v>3961</v>
      </c>
      <c r="M2064" t="s">
        <v>33</v>
      </c>
      <c r="N2064">
        <v>60000015461254</v>
      </c>
      <c r="O2064">
        <v>60000016462741</v>
      </c>
      <c r="P2064">
        <v>140225000000834</v>
      </c>
      <c r="R2064" t="s">
        <v>34</v>
      </c>
      <c r="S2064" t="s">
        <v>35</v>
      </c>
      <c r="W2064" t="s">
        <v>37</v>
      </c>
      <c r="AC2064" t="s">
        <v>3962</v>
      </c>
      <c r="AD2064" t="s">
        <v>1443</v>
      </c>
      <c r="AE2064" s="14" t="str">
        <f t="shared" si="2000"/>
        <v>Trabalhei material Dr Lauro com foco no Eurosida</v>
      </c>
      <c r="AF2064" s="14" t="str">
        <f t="shared" si="2001"/>
        <v>Trabalhei material Dr Lauro com foco no Eurosida</v>
      </c>
      <c r="AG2064" s="14">
        <f t="shared" si="2002"/>
        <v>1</v>
      </c>
      <c r="AH2064" s="14">
        <f t="shared" si="2003"/>
        <v>49</v>
      </c>
      <c r="AI2064" s="14">
        <f t="shared" si="2004"/>
        <v>49</v>
      </c>
      <c r="AJ2064" s="14">
        <f t="shared" si="2005"/>
        <v>49</v>
      </c>
      <c r="AK2064" s="14">
        <f t="shared" si="2006"/>
        <v>49</v>
      </c>
      <c r="AL2064" s="14">
        <f t="shared" si="2007"/>
        <v>49</v>
      </c>
      <c r="AM2064" s="14" t="str">
        <f t="shared" si="2008"/>
        <v>Trabalhei material Dr Lauro com foco no Eurosida</v>
      </c>
      <c r="AN2064" s="14" t="str">
        <f t="shared" si="2009"/>
        <v/>
      </c>
      <c r="AO2064" s="14" t="str">
        <f t="shared" si="2010"/>
        <v/>
      </c>
      <c r="AP2064" s="14" t="str">
        <f t="shared" si="2011"/>
        <v/>
      </c>
      <c r="AQ2064" s="14" t="str">
        <f t="shared" si="2012"/>
        <v/>
      </c>
      <c r="AR2064" s="14" t="str">
        <f t="shared" si="2013"/>
        <v/>
      </c>
    </row>
    <row r="2065" spans="1:44" x14ac:dyDescent="0.25">
      <c r="A2065">
        <v>1</v>
      </c>
      <c r="B2065" t="s">
        <v>28</v>
      </c>
      <c r="C2065">
        <v>391106</v>
      </c>
      <c r="D2065" s="40">
        <v>41393.682638888902</v>
      </c>
      <c r="E2065" s="40">
        <v>41393.684027777803</v>
      </c>
      <c r="F2065" s="40">
        <v>41393.646527777797</v>
      </c>
      <c r="G2065" t="s">
        <v>29</v>
      </c>
      <c r="H2065">
        <v>60000012569763</v>
      </c>
      <c r="I2065" t="s">
        <v>3963</v>
      </c>
      <c r="J2065" t="s">
        <v>3964</v>
      </c>
      <c r="K2065" t="s">
        <v>41</v>
      </c>
      <c r="L2065">
        <v>4</v>
      </c>
      <c r="M2065" t="s">
        <v>33</v>
      </c>
      <c r="N2065">
        <v>60000015461254</v>
      </c>
      <c r="O2065">
        <v>60000016462741</v>
      </c>
      <c r="P2065">
        <v>140225000000827</v>
      </c>
      <c r="R2065" t="s">
        <v>34</v>
      </c>
      <c r="S2065" t="s">
        <v>35</v>
      </c>
      <c r="T2065" t="s">
        <v>36</v>
      </c>
      <c r="W2065" t="s">
        <v>37</v>
      </c>
      <c r="AC2065" t="s">
        <v>3965</v>
      </c>
      <c r="AD2065" t="s">
        <v>1443</v>
      </c>
      <c r="AE2065" s="14" t="str">
        <f t="shared" si="2000"/>
        <v>Trabalhei material Dr Lauro com foco no Eurosida, #mercado: disse que monitoram sempre. Se necessário ajudam dose de Tdf. Não associa Kaletra à DRC; cobrei posologia qd, mas disse que ainda não prescreveu.</v>
      </c>
      <c r="AF2065" s="14" t="str">
        <f t="shared" si="2001"/>
        <v>Trabalhei material Dr Lauro com foco no Eurosida, #mercado: disse que monitoram sempre. Se necessário ajudam dose de Tdf. Não associa Kaletra à DRC; cobrei posologia qd, mas disse que ainda não prescreveu.</v>
      </c>
      <c r="AG2065" s="14">
        <f t="shared" si="2002"/>
        <v>51</v>
      </c>
      <c r="AH2065" s="14">
        <f t="shared" si="2003"/>
        <v>206</v>
      </c>
      <c r="AI2065" s="14">
        <f t="shared" si="2004"/>
        <v>206</v>
      </c>
      <c r="AJ2065" s="14">
        <f t="shared" si="2005"/>
        <v>206</v>
      </c>
      <c r="AK2065" s="14">
        <f t="shared" si="2006"/>
        <v>206</v>
      </c>
      <c r="AL2065" s="14">
        <f t="shared" si="2007"/>
        <v>206</v>
      </c>
      <c r="AM2065" s="14" t="str">
        <f t="shared" si="2008"/>
        <v>#mercado: disse que monitoram sempre. Se necessário ajudam dose de Tdf. Não associa Kaletra à DRC; cobrei posologia qd, mas disse que ainda não prescreveu.</v>
      </c>
      <c r="AN2065" s="14" t="str">
        <f t="shared" si="2009"/>
        <v/>
      </c>
      <c r="AO2065" s="14" t="str">
        <f t="shared" si="2010"/>
        <v/>
      </c>
      <c r="AP2065" s="14" t="str">
        <f t="shared" si="2011"/>
        <v/>
      </c>
      <c r="AQ2065" s="14" t="str">
        <f t="shared" si="2012"/>
        <v/>
      </c>
      <c r="AR2065" s="14" t="str">
        <f t="shared" si="2013"/>
        <v/>
      </c>
    </row>
    <row r="2066" spans="1:44" x14ac:dyDescent="0.25">
      <c r="A2066">
        <v>1</v>
      </c>
      <c r="B2066" t="s">
        <v>28</v>
      </c>
      <c r="C2066">
        <v>391106</v>
      </c>
      <c r="D2066" s="40">
        <v>41393.679861111101</v>
      </c>
      <c r="E2066" s="40">
        <v>41393.681944444397</v>
      </c>
      <c r="F2066" s="40">
        <v>41393.646527777797</v>
      </c>
      <c r="G2066" t="s">
        <v>29</v>
      </c>
      <c r="H2066">
        <v>60000012269363</v>
      </c>
      <c r="I2066" t="s">
        <v>3966</v>
      </c>
      <c r="J2066" t="s">
        <v>3967</v>
      </c>
      <c r="K2066" t="s">
        <v>41</v>
      </c>
      <c r="L2066">
        <v>6</v>
      </c>
      <c r="M2066" t="s">
        <v>33</v>
      </c>
      <c r="N2066">
        <v>60000015461254</v>
      </c>
      <c r="O2066">
        <v>60000016462741</v>
      </c>
      <c r="P2066">
        <v>140225000000820</v>
      </c>
      <c r="R2066" t="s">
        <v>34</v>
      </c>
      <c r="S2066" t="s">
        <v>35</v>
      </c>
      <c r="T2066" t="s">
        <v>61</v>
      </c>
      <c r="W2066" t="s">
        <v>37</v>
      </c>
      <c r="AC2066" t="s">
        <v>3968</v>
      </c>
      <c r="AD2066" t="s">
        <v>1443</v>
      </c>
      <c r="AE2066" s="14" t="str">
        <f t="shared" si="2000"/>
        <v>Trabalhei material Dr Lauro, focando Eurosida; fiz targeting, #mercado: Dra disse que a primeira escolha é efv, depois Kaletra, mas citou diarréia novamente, falei do percentual baixo de descontinuações e dos benefícios como co formulação, posologia qd, penetraçào SNC, potência, durabilidade...</v>
      </c>
      <c r="AF2066" s="14" t="str">
        <f t="shared" si="2001"/>
        <v>Trabalhei material Dr Lauro, focando Eurosida; fiz targeting, #mercado: Dra disse que a primeira escolha é efv, depois Kaletra, mas citou diarréia novamente, falei do percentual baixo de descontinuações e dos benefícios como co formulação, posologia qd, penetraçào SNC, potência, durabilidade...</v>
      </c>
      <c r="AG2066" s="14">
        <f t="shared" si="2002"/>
        <v>63</v>
      </c>
      <c r="AH2066" s="14">
        <f t="shared" si="2003"/>
        <v>296</v>
      </c>
      <c r="AI2066" s="14">
        <f t="shared" si="2004"/>
        <v>296</v>
      </c>
      <c r="AJ2066" s="14">
        <f t="shared" si="2005"/>
        <v>296</v>
      </c>
      <c r="AK2066" s="14">
        <f t="shared" si="2006"/>
        <v>296</v>
      </c>
      <c r="AL2066" s="14">
        <f t="shared" si="2007"/>
        <v>296</v>
      </c>
      <c r="AM2066" s="14" t="str">
        <f t="shared" si="2008"/>
        <v>#mercado: Dra disse que a primeira escolha é efv, depois Kaletra, mas citou diarréia novamente, falei do percentual baixo de descontinuações e dos benefícios como co formulação, posologia qd, penetraçào SNC, potência, durabilidade...</v>
      </c>
      <c r="AN2066" s="14" t="str">
        <f t="shared" si="2009"/>
        <v/>
      </c>
      <c r="AO2066" s="14" t="str">
        <f t="shared" si="2010"/>
        <v/>
      </c>
      <c r="AP2066" s="14" t="str">
        <f t="shared" si="2011"/>
        <v/>
      </c>
      <c r="AQ2066" s="14" t="str">
        <f t="shared" si="2012"/>
        <v/>
      </c>
      <c r="AR2066" s="14" t="str">
        <f t="shared" si="2013"/>
        <v/>
      </c>
    </row>
    <row r="2067" spans="1:44" x14ac:dyDescent="0.25">
      <c r="A2067">
        <v>1</v>
      </c>
      <c r="B2067" t="s">
        <v>28</v>
      </c>
      <c r="C2067">
        <v>391106</v>
      </c>
      <c r="D2067" s="40">
        <v>41393.552777777797</v>
      </c>
      <c r="E2067" s="40">
        <v>41393.679861111101</v>
      </c>
      <c r="F2067" s="40">
        <v>41393.646527777797</v>
      </c>
      <c r="G2067" t="s">
        <v>29</v>
      </c>
      <c r="H2067">
        <v>60000012397827</v>
      </c>
      <c r="I2067" t="s">
        <v>3969</v>
      </c>
      <c r="J2067" t="s">
        <v>3970</v>
      </c>
      <c r="K2067" t="s">
        <v>32</v>
      </c>
      <c r="L2067">
        <v>6</v>
      </c>
      <c r="M2067" t="s">
        <v>33</v>
      </c>
      <c r="N2067">
        <v>60000015461254</v>
      </c>
      <c r="O2067">
        <v>60000016462741</v>
      </c>
      <c r="P2067">
        <v>140225000000813</v>
      </c>
      <c r="R2067" t="s">
        <v>34</v>
      </c>
      <c r="S2067" t="s">
        <v>35</v>
      </c>
      <c r="T2067" t="s">
        <v>36</v>
      </c>
      <c r="W2067" t="s">
        <v>37</v>
      </c>
      <c r="AC2067" t="s">
        <v>3971</v>
      </c>
      <c r="AD2067" t="s">
        <v>1443</v>
      </c>
      <c r="AE2067" s="14" t="str">
        <f t="shared" si="2000"/>
        <v>Trabalhei material Dr Lauro, destacando dados do Eurosida, reforçando Kaletra como mais amigável na associação com Tdf; #mp: achou muito bons os algorítimos e disse que no consultório faz monitoramento freqüente da função renal de seus pacientes</v>
      </c>
      <c r="AF2067" s="14" t="str">
        <f t="shared" si="2001"/>
        <v>Trabalhei material Dr Lauro, destacando dados do Eurosida, reforçando Kaletra como mais amigável na associação com Tdf; #mp: achou muito bons os algorítimos e disse que no consultório faz monitoramento freqüente da função renal de seus pacientes</v>
      </c>
      <c r="AG2067" s="14">
        <f t="shared" si="2002"/>
        <v>121</v>
      </c>
      <c r="AH2067" s="14">
        <f t="shared" si="2003"/>
        <v>246</v>
      </c>
      <c r="AI2067" s="14">
        <f t="shared" si="2004"/>
        <v>246</v>
      </c>
      <c r="AJ2067" s="14">
        <f t="shared" si="2005"/>
        <v>246</v>
      </c>
      <c r="AK2067" s="14">
        <f t="shared" si="2006"/>
        <v>246</v>
      </c>
      <c r="AL2067" s="14">
        <f t="shared" si="2007"/>
        <v>246</v>
      </c>
      <c r="AM2067" s="14" t="str">
        <f t="shared" si="2008"/>
        <v>#mp: achou muito bons os algorítimos e disse que no consultório faz monitoramento freqüente da função renal de seus pacientes</v>
      </c>
      <c r="AN2067" s="14" t="str">
        <f t="shared" si="2009"/>
        <v/>
      </c>
      <c r="AO2067" s="14" t="str">
        <f t="shared" si="2010"/>
        <v/>
      </c>
      <c r="AP2067" s="14" t="str">
        <f t="shared" si="2011"/>
        <v/>
      </c>
      <c r="AQ2067" s="14" t="str">
        <f t="shared" si="2012"/>
        <v/>
      </c>
      <c r="AR2067" s="14" t="str">
        <f t="shared" si="2013"/>
        <v/>
      </c>
    </row>
    <row r="2068" spans="1:44" x14ac:dyDescent="0.25">
      <c r="A2068">
        <v>1</v>
      </c>
      <c r="B2068" t="s">
        <v>28</v>
      </c>
      <c r="C2068">
        <v>391106</v>
      </c>
      <c r="D2068" s="40">
        <v>41390.720138888901</v>
      </c>
      <c r="E2068" s="40">
        <v>41390.722222222197</v>
      </c>
      <c r="F2068" s="40">
        <v>41390.738888888904</v>
      </c>
      <c r="G2068" t="s">
        <v>29</v>
      </c>
      <c r="H2068">
        <v>60000017154158</v>
      </c>
      <c r="I2068" t="s">
        <v>1231</v>
      </c>
      <c r="J2068" t="s">
        <v>1232</v>
      </c>
      <c r="K2068" t="s">
        <v>32</v>
      </c>
      <c r="L2068">
        <v>6</v>
      </c>
      <c r="M2068" t="s">
        <v>33</v>
      </c>
      <c r="N2068">
        <v>60000015461254</v>
      </c>
      <c r="O2068">
        <v>60000016462741</v>
      </c>
      <c r="P2068">
        <v>140225000000797</v>
      </c>
      <c r="R2068" t="s">
        <v>34</v>
      </c>
      <c r="S2068" t="s">
        <v>35</v>
      </c>
      <c r="T2068" t="s">
        <v>36</v>
      </c>
      <c r="W2068" t="s">
        <v>37</v>
      </c>
      <c r="AC2068" t="s">
        <v>3972</v>
      </c>
      <c r="AD2068" t="s">
        <v>1443</v>
      </c>
      <c r="AE2068" s="14" t="str">
        <f t="shared" si="2000"/>
        <v>Trabalhei posologia qd, Médico muito contestador, mas acho que irá pensar no assunto...Reforcei também custo de Kaletra pois sei que para este médico é importante</v>
      </c>
      <c r="AF2068" s="14" t="str">
        <f t="shared" si="2001"/>
        <v>Trabalhei posologia qd, Médico muito contestador, mas acho que irá pensar no assunto...Reforcei também custo de Kaletra pois sei que para este médico é importante</v>
      </c>
      <c r="AG2068" s="14">
        <f t="shared" si="2002"/>
        <v>1</v>
      </c>
      <c r="AH2068" s="14">
        <f t="shared" si="2003"/>
        <v>163</v>
      </c>
      <c r="AI2068" s="14">
        <f t="shared" si="2004"/>
        <v>163</v>
      </c>
      <c r="AJ2068" s="14">
        <f t="shared" si="2005"/>
        <v>163</v>
      </c>
      <c r="AK2068" s="14">
        <f t="shared" si="2006"/>
        <v>163</v>
      </c>
      <c r="AL2068" s="14">
        <f t="shared" si="2007"/>
        <v>163</v>
      </c>
      <c r="AM2068" s="14" t="str">
        <f t="shared" si="2008"/>
        <v>Trabalhei posologia qd, Médico muito contestador, mas acho que irá pensar no assunto...Reforcei também custo de Kaletra pois sei que para este médico é importante</v>
      </c>
      <c r="AN2068" s="14" t="str">
        <f t="shared" si="2009"/>
        <v/>
      </c>
      <c r="AO2068" s="14" t="str">
        <f t="shared" si="2010"/>
        <v/>
      </c>
      <c r="AP2068" s="14" t="str">
        <f t="shared" si="2011"/>
        <v/>
      </c>
      <c r="AQ2068" s="14" t="str">
        <f t="shared" si="2012"/>
        <v/>
      </c>
      <c r="AR2068" s="14" t="str">
        <f t="shared" si="2013"/>
        <v/>
      </c>
    </row>
    <row r="2069" spans="1:44" x14ac:dyDescent="0.25">
      <c r="A2069">
        <v>1</v>
      </c>
      <c r="B2069" t="s">
        <v>28</v>
      </c>
      <c r="C2069">
        <v>391106</v>
      </c>
      <c r="D2069" s="40">
        <v>41390.719444444403</v>
      </c>
      <c r="E2069" s="40">
        <v>41390.720138888901</v>
      </c>
      <c r="F2069" s="40">
        <v>41390.738888888904</v>
      </c>
      <c r="G2069" t="s">
        <v>29</v>
      </c>
      <c r="H2069">
        <v>60000012394987</v>
      </c>
      <c r="I2069" t="s">
        <v>3973</v>
      </c>
      <c r="J2069" t="s">
        <v>3974</v>
      </c>
      <c r="K2069" t="s">
        <v>180</v>
      </c>
      <c r="L2069">
        <v>4</v>
      </c>
      <c r="M2069" t="s">
        <v>33</v>
      </c>
      <c r="N2069">
        <v>60000015461254</v>
      </c>
      <c r="O2069">
        <v>60000016462741</v>
      </c>
      <c r="P2069">
        <v>140225000000790</v>
      </c>
      <c r="R2069" t="s">
        <v>34</v>
      </c>
      <c r="S2069" t="s">
        <v>35</v>
      </c>
      <c r="T2069" t="s">
        <v>36</v>
      </c>
      <c r="W2069" t="s">
        <v>37</v>
      </c>
      <c r="AC2069" t="s">
        <v>3962</v>
      </c>
      <c r="AD2069" t="s">
        <v>1443</v>
      </c>
      <c r="AE2069" s="14" t="str">
        <f t="shared" si="2000"/>
        <v>Trabalhei material Dr Lauro com foco no Eurosida</v>
      </c>
      <c r="AF2069" s="14" t="str">
        <f t="shared" si="2001"/>
        <v>Trabalhei material Dr Lauro com foco no Eurosida</v>
      </c>
      <c r="AG2069" s="14">
        <f t="shared" si="2002"/>
        <v>1</v>
      </c>
      <c r="AH2069" s="14">
        <f t="shared" si="2003"/>
        <v>49</v>
      </c>
      <c r="AI2069" s="14">
        <f t="shared" si="2004"/>
        <v>49</v>
      </c>
      <c r="AJ2069" s="14">
        <f t="shared" si="2005"/>
        <v>49</v>
      </c>
      <c r="AK2069" s="14">
        <f t="shared" si="2006"/>
        <v>49</v>
      </c>
      <c r="AL2069" s="14">
        <f t="shared" si="2007"/>
        <v>49</v>
      </c>
      <c r="AM2069" s="14" t="str">
        <f t="shared" si="2008"/>
        <v>Trabalhei material Dr Lauro com foco no Eurosida</v>
      </c>
      <c r="AN2069" s="14" t="str">
        <f t="shared" si="2009"/>
        <v/>
      </c>
      <c r="AO2069" s="14" t="str">
        <f t="shared" si="2010"/>
        <v/>
      </c>
      <c r="AP2069" s="14" t="str">
        <f t="shared" si="2011"/>
        <v/>
      </c>
      <c r="AQ2069" s="14" t="str">
        <f t="shared" si="2012"/>
        <v/>
      </c>
      <c r="AR2069" s="14" t="str">
        <f t="shared" si="2013"/>
        <v/>
      </c>
    </row>
    <row r="2070" spans="1:44" x14ac:dyDescent="0.25">
      <c r="A2070">
        <v>1</v>
      </c>
      <c r="B2070" t="s">
        <v>28</v>
      </c>
      <c r="C2070">
        <v>391106</v>
      </c>
      <c r="D2070" s="40">
        <v>41390.592361111099</v>
      </c>
      <c r="E2070" s="40">
        <v>41390.719444444403</v>
      </c>
      <c r="F2070" s="40">
        <v>41390.738888888904</v>
      </c>
      <c r="G2070" t="s">
        <v>29</v>
      </c>
      <c r="H2070">
        <v>60000012328503</v>
      </c>
      <c r="I2070" t="s">
        <v>1183</v>
      </c>
      <c r="J2070" t="s">
        <v>1184</v>
      </c>
      <c r="K2070" t="s">
        <v>32</v>
      </c>
      <c r="L2070">
        <v>4</v>
      </c>
      <c r="M2070" t="s">
        <v>33</v>
      </c>
      <c r="N2070">
        <v>60000015461254</v>
      </c>
      <c r="O2070">
        <v>60000016462741</v>
      </c>
      <c r="P2070">
        <v>140225000000783</v>
      </c>
      <c r="R2070" t="s">
        <v>34</v>
      </c>
      <c r="S2070" t="s">
        <v>35</v>
      </c>
      <c r="T2070" t="s">
        <v>36</v>
      </c>
      <c r="W2070" t="s">
        <v>37</v>
      </c>
      <c r="AC2070" t="s">
        <v>3975</v>
      </c>
      <c r="AD2070" t="s">
        <v>1443</v>
      </c>
      <c r="AE2070" s="14" t="str">
        <f t="shared" si="2000"/>
        <v>Trabalhei material Dr Lauro Ferreira, destaquei dados do Eurosida, porém Dra não alou muito a respeito...apenas isso que faz monitoramento renal a cada consulta</v>
      </c>
      <c r="AF2070" s="14" t="str">
        <f t="shared" si="2001"/>
        <v>Trabalhei material Dr Lauro Ferreira, destaquei dados do Eurosida, porém Dra não alou muito a respeito...apenas isso que faz monitoramento renal a cada consulta</v>
      </c>
      <c r="AG2070" s="14">
        <f t="shared" si="2002"/>
        <v>1</v>
      </c>
      <c r="AH2070" s="14">
        <f t="shared" si="2003"/>
        <v>161</v>
      </c>
      <c r="AI2070" s="14">
        <f t="shared" si="2004"/>
        <v>161</v>
      </c>
      <c r="AJ2070" s="14">
        <f t="shared" si="2005"/>
        <v>161</v>
      </c>
      <c r="AK2070" s="14">
        <f t="shared" si="2006"/>
        <v>161</v>
      </c>
      <c r="AL2070" s="14">
        <f t="shared" si="2007"/>
        <v>161</v>
      </c>
      <c r="AM2070" s="14" t="str">
        <f t="shared" si="2008"/>
        <v>Trabalhei material Dr Lauro Ferreira, destaquei dados do Eurosida, porém Dra não alou muito a respeito...apenas isso que faz monitoramento renal a cada consulta</v>
      </c>
      <c r="AN2070" s="14" t="str">
        <f t="shared" si="2009"/>
        <v/>
      </c>
      <c r="AO2070" s="14" t="str">
        <f t="shared" si="2010"/>
        <v/>
      </c>
      <c r="AP2070" s="14" t="str">
        <f t="shared" si="2011"/>
        <v/>
      </c>
      <c r="AQ2070" s="14" t="str">
        <f t="shared" si="2012"/>
        <v/>
      </c>
      <c r="AR2070" s="14" t="str">
        <f t="shared" si="2013"/>
        <v/>
      </c>
    </row>
    <row r="2071" spans="1:44" x14ac:dyDescent="0.25">
      <c r="A2071">
        <v>1</v>
      </c>
      <c r="B2071" t="s">
        <v>28</v>
      </c>
      <c r="C2071">
        <v>391106</v>
      </c>
      <c r="D2071" s="40">
        <v>41390.433333333298</v>
      </c>
      <c r="E2071" s="40">
        <v>41390.725694444402</v>
      </c>
      <c r="F2071" s="40">
        <v>41390.738888888904</v>
      </c>
      <c r="G2071" t="s">
        <v>29</v>
      </c>
      <c r="H2071">
        <v>60000012256691</v>
      </c>
      <c r="I2071" t="s">
        <v>1217</v>
      </c>
      <c r="J2071" t="s">
        <v>1218</v>
      </c>
      <c r="K2071" t="s">
        <v>41</v>
      </c>
      <c r="L2071">
        <v>6</v>
      </c>
      <c r="M2071" t="s">
        <v>33</v>
      </c>
      <c r="N2071">
        <v>60000015461254</v>
      </c>
      <c r="O2071">
        <v>60000016462741</v>
      </c>
      <c r="P2071">
        <v>140225000000806</v>
      </c>
      <c r="R2071" t="s">
        <v>34</v>
      </c>
      <c r="S2071" t="s">
        <v>35</v>
      </c>
      <c r="T2071" t="s">
        <v>36</v>
      </c>
      <c r="W2071" t="s">
        <v>37</v>
      </c>
      <c r="AC2071" t="s">
        <v>3962</v>
      </c>
      <c r="AD2071" t="s">
        <v>1443</v>
      </c>
      <c r="AE2071" s="14" t="str">
        <f t="shared" si="2000"/>
        <v>Trabalhei material Dr Lauro com foco no Eurosida</v>
      </c>
      <c r="AF2071" s="14" t="str">
        <f t="shared" si="2001"/>
        <v>Trabalhei material Dr Lauro com foco no Eurosida</v>
      </c>
      <c r="AG2071" s="14">
        <f t="shared" si="2002"/>
        <v>1</v>
      </c>
      <c r="AH2071" s="14">
        <f t="shared" si="2003"/>
        <v>49</v>
      </c>
      <c r="AI2071" s="14">
        <f t="shared" si="2004"/>
        <v>49</v>
      </c>
      <c r="AJ2071" s="14">
        <f t="shared" si="2005"/>
        <v>49</v>
      </c>
      <c r="AK2071" s="14">
        <f t="shared" si="2006"/>
        <v>49</v>
      </c>
      <c r="AL2071" s="14">
        <f t="shared" si="2007"/>
        <v>49</v>
      </c>
      <c r="AM2071" s="14" t="str">
        <f t="shared" si="2008"/>
        <v>Trabalhei material Dr Lauro com foco no Eurosida</v>
      </c>
      <c r="AN2071" s="14" t="str">
        <f t="shared" si="2009"/>
        <v/>
      </c>
      <c r="AO2071" s="14" t="str">
        <f t="shared" si="2010"/>
        <v/>
      </c>
      <c r="AP2071" s="14" t="str">
        <f t="shared" si="2011"/>
        <v/>
      </c>
      <c r="AQ2071" s="14" t="str">
        <f t="shared" si="2012"/>
        <v/>
      </c>
      <c r="AR2071" s="14" t="str">
        <f t="shared" si="2013"/>
        <v/>
      </c>
    </row>
    <row r="2072" spans="1:44" x14ac:dyDescent="0.25">
      <c r="A2072">
        <v>1</v>
      </c>
      <c r="B2072" t="s">
        <v>28</v>
      </c>
      <c r="C2072">
        <v>391106</v>
      </c>
      <c r="D2072" s="40">
        <v>41390.433333333298</v>
      </c>
      <c r="E2072" s="40">
        <v>41390.725694444402</v>
      </c>
      <c r="F2072" s="40">
        <v>41390.738888888904</v>
      </c>
      <c r="G2072" t="s">
        <v>29</v>
      </c>
      <c r="H2072">
        <v>60000012256691</v>
      </c>
      <c r="I2072" t="s">
        <v>1217</v>
      </c>
      <c r="J2072" t="s">
        <v>1218</v>
      </c>
      <c r="K2072" t="s">
        <v>41</v>
      </c>
      <c r="L2072">
        <v>6</v>
      </c>
      <c r="M2072" t="s">
        <v>33</v>
      </c>
      <c r="N2072">
        <v>60000015461254</v>
      </c>
      <c r="O2072">
        <v>60000016462741</v>
      </c>
      <c r="P2072">
        <v>140225000000806</v>
      </c>
      <c r="R2072" t="s">
        <v>34</v>
      </c>
      <c r="S2072" t="s">
        <v>35</v>
      </c>
      <c r="T2072" t="s">
        <v>36</v>
      </c>
      <c r="W2072" t="s">
        <v>37</v>
      </c>
      <c r="AC2072" t="s">
        <v>3962</v>
      </c>
      <c r="AD2072" t="s">
        <v>1443</v>
      </c>
      <c r="AE2072" s="14" t="str">
        <f t="shared" si="2000"/>
        <v>Trabalhei material Dr Lauro com foco no Eurosida</v>
      </c>
      <c r="AF2072" s="14" t="str">
        <f t="shared" si="2001"/>
        <v>Trabalhei material Dr Lauro com foco no Eurosida</v>
      </c>
      <c r="AG2072" s="14">
        <f t="shared" si="2002"/>
        <v>1</v>
      </c>
      <c r="AH2072" s="14">
        <f t="shared" si="2003"/>
        <v>49</v>
      </c>
      <c r="AI2072" s="14">
        <f t="shared" si="2004"/>
        <v>49</v>
      </c>
      <c r="AJ2072" s="14">
        <f t="shared" si="2005"/>
        <v>49</v>
      </c>
      <c r="AK2072" s="14">
        <f t="shared" si="2006"/>
        <v>49</v>
      </c>
      <c r="AL2072" s="14">
        <f t="shared" si="2007"/>
        <v>49</v>
      </c>
      <c r="AM2072" s="14" t="str">
        <f t="shared" si="2008"/>
        <v>Trabalhei material Dr Lauro com foco no Eurosida</v>
      </c>
      <c r="AN2072" s="14" t="str">
        <f t="shared" si="2009"/>
        <v/>
      </c>
      <c r="AO2072" s="14" t="str">
        <f t="shared" si="2010"/>
        <v/>
      </c>
      <c r="AP2072" s="14" t="str">
        <f t="shared" si="2011"/>
        <v/>
      </c>
      <c r="AQ2072" s="14" t="str">
        <f t="shared" si="2012"/>
        <v/>
      </c>
      <c r="AR2072" s="14" t="str">
        <f t="shared" si="2013"/>
        <v/>
      </c>
    </row>
    <row r="2073" spans="1:44" x14ac:dyDescent="0.25">
      <c r="A2073">
        <v>1</v>
      </c>
      <c r="B2073" t="s">
        <v>28</v>
      </c>
      <c r="C2073">
        <v>391106</v>
      </c>
      <c r="D2073" s="40">
        <v>41390.381944444402</v>
      </c>
      <c r="E2073" s="40">
        <v>41390.717361111099</v>
      </c>
      <c r="F2073" s="40">
        <v>41390.738888888904</v>
      </c>
      <c r="G2073" t="s">
        <v>29</v>
      </c>
      <c r="H2073">
        <v>60000012256351</v>
      </c>
      <c r="I2073" t="s">
        <v>3976</v>
      </c>
      <c r="J2073" t="s">
        <v>3977</v>
      </c>
      <c r="K2073" t="s">
        <v>41</v>
      </c>
      <c r="L2073">
        <v>3</v>
      </c>
      <c r="M2073" t="s">
        <v>33</v>
      </c>
      <c r="N2073">
        <v>60000015461254</v>
      </c>
      <c r="O2073">
        <v>60000016462741</v>
      </c>
      <c r="P2073">
        <v>140225000000776</v>
      </c>
      <c r="R2073" t="s">
        <v>34</v>
      </c>
      <c r="S2073" t="s">
        <v>35</v>
      </c>
      <c r="T2073" t="s">
        <v>36</v>
      </c>
      <c r="W2073" t="s">
        <v>37</v>
      </c>
      <c r="AC2073" t="s">
        <v>3978</v>
      </c>
      <c r="AD2073" t="s">
        <v>1443</v>
      </c>
      <c r="AE2073" s="14" t="str">
        <f t="shared" si="2000"/>
        <v>Trabalhei material Dr Lauro om foco no Eurosida; #mp: Dr achou muito interessante o tema e disse que avala seus pacientes a cada consulta, tendo em vista que a maioria consulta de 6 em 6 meses... Reforcei o fato de Kaletra ter ficado mais isento no Eurosida e que é uma boa associação para seu paciente.</v>
      </c>
      <c r="AF2073" s="14" t="str">
        <f t="shared" si="2001"/>
        <v>Trabalhei material Dr Lauro om foco no Eurosida; #mp: Dr achou muito interessante o tema e disse que avala seus pacientes a cada consulta, tendo em vista que a maioria consulta de 6 em 6 meses... Reforcei o fato de Kaletra ter ficado mais isento no Eurosida e que é uma boa associação para seu paciente.</v>
      </c>
      <c r="AG2073" s="14">
        <f t="shared" si="2002"/>
        <v>50</v>
      </c>
      <c r="AH2073" s="14">
        <f t="shared" si="2003"/>
        <v>304</v>
      </c>
      <c r="AI2073" s="14">
        <f t="shared" si="2004"/>
        <v>304</v>
      </c>
      <c r="AJ2073" s="14">
        <f t="shared" si="2005"/>
        <v>304</v>
      </c>
      <c r="AK2073" s="14">
        <f t="shared" si="2006"/>
        <v>304</v>
      </c>
      <c r="AL2073" s="14">
        <f t="shared" si="2007"/>
        <v>304</v>
      </c>
      <c r="AM2073" s="14" t="str">
        <f t="shared" si="2008"/>
        <v>#mp: Dr achou muito interessante o tema e disse que avala seus pacientes a cada consulta, tendo em vista que a maioria consulta de 6 em 6 meses... Reforcei o fato de Kaletra ter ficado mais isento no Eurosida e que é uma boa associação para seu paciente.</v>
      </c>
      <c r="AN2073" s="14" t="str">
        <f t="shared" si="2009"/>
        <v/>
      </c>
      <c r="AO2073" s="14" t="str">
        <f t="shared" si="2010"/>
        <v/>
      </c>
      <c r="AP2073" s="14" t="str">
        <f t="shared" si="2011"/>
        <v/>
      </c>
      <c r="AQ2073" s="14" t="str">
        <f t="shared" si="2012"/>
        <v/>
      </c>
      <c r="AR2073" s="14" t="str">
        <f t="shared" si="2013"/>
        <v/>
      </c>
    </row>
    <row r="2074" spans="1:44" x14ac:dyDescent="0.25">
      <c r="A2074">
        <v>1</v>
      </c>
      <c r="B2074" t="s">
        <v>28</v>
      </c>
      <c r="C2074">
        <v>391106</v>
      </c>
      <c r="D2074" s="40">
        <v>41389.708333333299</v>
      </c>
      <c r="E2074" s="40">
        <v>41390.710416666698</v>
      </c>
      <c r="F2074" s="40">
        <v>41390.675694444399</v>
      </c>
      <c r="G2074" t="s">
        <v>29</v>
      </c>
      <c r="H2074">
        <v>60000012393983</v>
      </c>
      <c r="I2074" t="s">
        <v>3979</v>
      </c>
      <c r="J2074" t="s">
        <v>3980</v>
      </c>
      <c r="K2074" t="s">
        <v>32</v>
      </c>
      <c r="L2074">
        <v>6</v>
      </c>
      <c r="M2074" t="s">
        <v>33</v>
      </c>
      <c r="N2074">
        <v>60000015461254</v>
      </c>
      <c r="O2074">
        <v>60000016462741</v>
      </c>
      <c r="P2074">
        <v>140225000000755</v>
      </c>
      <c r="R2074" t="s">
        <v>34</v>
      </c>
      <c r="S2074" t="s">
        <v>35</v>
      </c>
      <c r="T2074" t="s">
        <v>36</v>
      </c>
      <c r="W2074" t="s">
        <v>37</v>
      </c>
      <c r="AC2074" t="s">
        <v>3981</v>
      </c>
      <c r="AD2074" t="s">
        <v>1443</v>
      </c>
      <c r="AE2074" s="14" t="str">
        <f t="shared" si="2000"/>
        <v>Trabalhei material Dr Lauro com foco no estudo Eurosida, Dra disse acreditar que Tdf é o grande vilão, não associa muito com os ips</v>
      </c>
      <c r="AF2074" s="14" t="str">
        <f t="shared" si="2001"/>
        <v>Trabalhei material Dr Lauro com foco no estudo Eurosida, Dra disse acreditar que Tdf é o grande vilão, não associa muito com os ips</v>
      </c>
      <c r="AG2074" s="14">
        <f t="shared" si="2002"/>
        <v>1</v>
      </c>
      <c r="AH2074" s="14">
        <f t="shared" si="2003"/>
        <v>132</v>
      </c>
      <c r="AI2074" s="14">
        <f t="shared" si="2004"/>
        <v>132</v>
      </c>
      <c r="AJ2074" s="14">
        <f t="shared" si="2005"/>
        <v>132</v>
      </c>
      <c r="AK2074" s="14">
        <f t="shared" si="2006"/>
        <v>132</v>
      </c>
      <c r="AL2074" s="14">
        <f t="shared" si="2007"/>
        <v>132</v>
      </c>
      <c r="AM2074" s="14" t="str">
        <f t="shared" si="2008"/>
        <v>Trabalhei material Dr Lauro com foco no estudo Eurosida, Dra disse acreditar que Tdf é o grande vilão, não associa muito com os ips</v>
      </c>
      <c r="AN2074" s="14" t="str">
        <f t="shared" si="2009"/>
        <v/>
      </c>
      <c r="AO2074" s="14" t="str">
        <f t="shared" si="2010"/>
        <v/>
      </c>
      <c r="AP2074" s="14" t="str">
        <f t="shared" si="2011"/>
        <v/>
      </c>
      <c r="AQ2074" s="14" t="str">
        <f t="shared" si="2012"/>
        <v/>
      </c>
      <c r="AR2074" s="14" t="str">
        <f t="shared" si="2013"/>
        <v/>
      </c>
    </row>
    <row r="2075" spans="1:44" x14ac:dyDescent="0.25">
      <c r="A2075">
        <v>1</v>
      </c>
      <c r="B2075" t="s">
        <v>28</v>
      </c>
      <c r="C2075">
        <v>391106</v>
      </c>
      <c r="D2075" s="40">
        <v>41389.706250000003</v>
      </c>
      <c r="E2075" s="40">
        <v>41390.708333333299</v>
      </c>
      <c r="F2075" s="40">
        <v>41390.675694444399</v>
      </c>
      <c r="G2075" t="s">
        <v>29</v>
      </c>
      <c r="H2075">
        <v>60000017152538</v>
      </c>
      <c r="I2075" t="s">
        <v>3982</v>
      </c>
      <c r="J2075" t="s">
        <v>3983</v>
      </c>
      <c r="K2075" t="s">
        <v>1703</v>
      </c>
      <c r="L2075">
        <v>4</v>
      </c>
      <c r="M2075" t="s">
        <v>33</v>
      </c>
      <c r="N2075">
        <v>60000015461254</v>
      </c>
      <c r="O2075">
        <v>60000016462741</v>
      </c>
      <c r="P2075">
        <v>140225000000748</v>
      </c>
      <c r="R2075" t="s">
        <v>34</v>
      </c>
      <c r="S2075" t="s">
        <v>35</v>
      </c>
      <c r="T2075" t="s">
        <v>36</v>
      </c>
      <c r="W2075" t="s">
        <v>37</v>
      </c>
      <c r="AC2075" t="s">
        <v>3984</v>
      </c>
      <c r="AD2075" t="s">
        <v>1443</v>
      </c>
      <c r="AE2075" s="14" t="str">
        <f t="shared" si="2000"/>
        <v>Trabalhei material Dr Lauro, #mercado:Dra não tem muita experiência com ATV, nosso concorrente m lajeado é efv, então abordei questão renal com Eurosida, mas foquei em perfil de paciente para início com Kaletra e posologia qd</v>
      </c>
      <c r="AF2075" s="14" t="str">
        <f t="shared" si="2001"/>
        <v>Trabalhei material Dr Lauro, #mercado:Dra não tem muita experiência com ATV, nosso concorrente m lajeado é efv, então abordei questão renal com Eurosida, mas foquei em perfil de paciente para início com Kaletra e posologia qd</v>
      </c>
      <c r="AG2075" s="14">
        <f t="shared" si="2002"/>
        <v>30</v>
      </c>
      <c r="AH2075" s="14">
        <f t="shared" si="2003"/>
        <v>226</v>
      </c>
      <c r="AI2075" s="14">
        <f t="shared" si="2004"/>
        <v>226</v>
      </c>
      <c r="AJ2075" s="14">
        <f t="shared" si="2005"/>
        <v>226</v>
      </c>
      <c r="AK2075" s="14">
        <f t="shared" si="2006"/>
        <v>226</v>
      </c>
      <c r="AL2075" s="14">
        <f t="shared" si="2007"/>
        <v>226</v>
      </c>
      <c r="AM2075" s="14" t="str">
        <f t="shared" si="2008"/>
        <v>#mercado:Dra não tem muita experiência com ATV, nosso concorrente m lajeado é efv, então abordei questão renal com Eurosida, mas foquei em perfil de paciente para início com Kaletra e posologia qd</v>
      </c>
      <c r="AN2075" s="14" t="str">
        <f t="shared" si="2009"/>
        <v/>
      </c>
      <c r="AO2075" s="14" t="str">
        <f t="shared" si="2010"/>
        <v/>
      </c>
      <c r="AP2075" s="14" t="str">
        <f t="shared" si="2011"/>
        <v/>
      </c>
      <c r="AQ2075" s="14" t="str">
        <f t="shared" si="2012"/>
        <v/>
      </c>
      <c r="AR2075" s="14" t="str">
        <f t="shared" si="2013"/>
        <v/>
      </c>
    </row>
    <row r="2076" spans="1:44" x14ac:dyDescent="0.25">
      <c r="A2076">
        <v>1</v>
      </c>
      <c r="B2076" t="s">
        <v>28</v>
      </c>
      <c r="C2076">
        <v>391106</v>
      </c>
      <c r="D2076" s="40">
        <v>41389.636111111096</v>
      </c>
      <c r="E2076" s="40">
        <v>41390.715277777803</v>
      </c>
      <c r="F2076" s="40">
        <v>41390.675694444399</v>
      </c>
      <c r="G2076" t="s">
        <v>29</v>
      </c>
      <c r="H2076">
        <v>60000012388343</v>
      </c>
      <c r="I2076" t="s">
        <v>3985</v>
      </c>
      <c r="J2076" t="s">
        <v>3986</v>
      </c>
      <c r="K2076" t="s">
        <v>32</v>
      </c>
      <c r="L2076">
        <v>4</v>
      </c>
      <c r="M2076" t="s">
        <v>33</v>
      </c>
      <c r="N2076">
        <v>60000015461254</v>
      </c>
      <c r="O2076">
        <v>60000016462741</v>
      </c>
      <c r="P2076">
        <v>140225000000769</v>
      </c>
      <c r="R2076" t="s">
        <v>34</v>
      </c>
      <c r="S2076" t="s">
        <v>35</v>
      </c>
      <c r="T2076" t="s">
        <v>36</v>
      </c>
      <c r="W2076" t="s">
        <v>37</v>
      </c>
      <c r="AC2076" t="s">
        <v>3987</v>
      </c>
      <c r="AD2076" t="s">
        <v>1443</v>
      </c>
      <c r="AE2076" s="14" t="str">
        <f t="shared" si="2000"/>
        <v>Conversamos sobre dano renal, citei Eurosida, mas senti que Dr acredita que todos ips influenciem...</v>
      </c>
      <c r="AF2076" s="14" t="str">
        <f t="shared" si="2001"/>
        <v>Conversamos sobre dano renal, citei Eurosida, mas senti que Dr acredita que todos ips influenciem...</v>
      </c>
      <c r="AG2076" s="14">
        <f t="shared" si="2002"/>
        <v>1</v>
      </c>
      <c r="AH2076" s="14">
        <f t="shared" si="2003"/>
        <v>101</v>
      </c>
      <c r="AI2076" s="14">
        <f t="shared" si="2004"/>
        <v>101</v>
      </c>
      <c r="AJ2076" s="14">
        <f t="shared" si="2005"/>
        <v>101</v>
      </c>
      <c r="AK2076" s="14">
        <f t="shared" si="2006"/>
        <v>101</v>
      </c>
      <c r="AL2076" s="14">
        <f t="shared" si="2007"/>
        <v>101</v>
      </c>
      <c r="AM2076" s="14" t="str">
        <f t="shared" si="2008"/>
        <v>Conversamos sobre dano renal, citei Eurosida, mas senti que Dr acredita que todos ips influenciem...</v>
      </c>
      <c r="AN2076" s="14" t="str">
        <f t="shared" si="2009"/>
        <v/>
      </c>
      <c r="AO2076" s="14" t="str">
        <f t="shared" si="2010"/>
        <v/>
      </c>
      <c r="AP2076" s="14" t="str">
        <f t="shared" si="2011"/>
        <v/>
      </c>
      <c r="AQ2076" s="14" t="str">
        <f t="shared" si="2012"/>
        <v/>
      </c>
      <c r="AR2076" s="14" t="str">
        <f t="shared" si="2013"/>
        <v/>
      </c>
    </row>
    <row r="2077" spans="1:44" x14ac:dyDescent="0.25">
      <c r="A2077">
        <v>1</v>
      </c>
      <c r="B2077" t="s">
        <v>28</v>
      </c>
      <c r="C2077">
        <v>391106</v>
      </c>
      <c r="D2077" s="40">
        <v>41389.627083333296</v>
      </c>
      <c r="E2077" s="40">
        <v>41390.711805555598</v>
      </c>
      <c r="F2077" s="40">
        <v>41390.675694444399</v>
      </c>
      <c r="G2077" t="s">
        <v>29</v>
      </c>
      <c r="H2077">
        <v>60000017963784</v>
      </c>
      <c r="I2077" t="s">
        <v>3988</v>
      </c>
      <c r="J2077" t="s">
        <v>3989</v>
      </c>
      <c r="K2077" t="s">
        <v>32</v>
      </c>
      <c r="L2077">
        <v>6</v>
      </c>
      <c r="M2077" t="s">
        <v>33</v>
      </c>
      <c r="N2077">
        <v>60000015461254</v>
      </c>
      <c r="O2077">
        <v>60000016462741</v>
      </c>
      <c r="P2077">
        <v>140225000000762</v>
      </c>
      <c r="R2077" t="s">
        <v>34</v>
      </c>
      <c r="S2077" t="s">
        <v>35</v>
      </c>
      <c r="T2077" t="s">
        <v>36</v>
      </c>
      <c r="W2077" t="s">
        <v>37</v>
      </c>
      <c r="AC2077" t="s">
        <v>3990</v>
      </c>
      <c r="AD2077" t="s">
        <v>1437</v>
      </c>
      <c r="AE2077" s="14" t="str">
        <f t="shared" si="2000"/>
        <v>Trabalhei material Dr Lauro, Dr disse que costuma fazer monitoramento renal a cada consulta</v>
      </c>
      <c r="AF2077" s="14" t="str">
        <f t="shared" si="2001"/>
        <v>Trabalhei material Dr Lauro, Dr disse que costuma fazer monitoramento renal a cada consulta</v>
      </c>
      <c r="AG2077" s="14">
        <f t="shared" si="2002"/>
        <v>1</v>
      </c>
      <c r="AH2077" s="14">
        <f t="shared" si="2003"/>
        <v>92</v>
      </c>
      <c r="AI2077" s="14">
        <f t="shared" si="2004"/>
        <v>92</v>
      </c>
      <c r="AJ2077" s="14">
        <f t="shared" si="2005"/>
        <v>92</v>
      </c>
      <c r="AK2077" s="14">
        <f t="shared" si="2006"/>
        <v>92</v>
      </c>
      <c r="AL2077" s="14">
        <f t="shared" si="2007"/>
        <v>92</v>
      </c>
      <c r="AM2077" s="14" t="str">
        <f t="shared" si="2008"/>
        <v>Trabalhei material Dr Lauro, Dr disse que costuma fazer monitoramento renal a cada consulta</v>
      </c>
      <c r="AN2077" s="14" t="str">
        <f t="shared" si="2009"/>
        <v/>
      </c>
      <c r="AO2077" s="14" t="str">
        <f t="shared" si="2010"/>
        <v/>
      </c>
      <c r="AP2077" s="14" t="str">
        <f t="shared" si="2011"/>
        <v/>
      </c>
      <c r="AQ2077" s="14" t="str">
        <f t="shared" si="2012"/>
        <v/>
      </c>
      <c r="AR2077" s="14" t="str">
        <f t="shared" si="2013"/>
        <v/>
      </c>
    </row>
    <row r="2078" spans="1:44" x14ac:dyDescent="0.25">
      <c r="A2078">
        <v>1</v>
      </c>
      <c r="B2078" t="s">
        <v>28</v>
      </c>
      <c r="C2078">
        <v>391106</v>
      </c>
      <c r="D2078" s="40">
        <v>41389.625</v>
      </c>
      <c r="E2078" s="40">
        <v>41389.625694444403</v>
      </c>
      <c r="F2078" s="40">
        <v>41389.591666666704</v>
      </c>
      <c r="G2078" t="s">
        <v>29</v>
      </c>
      <c r="H2078">
        <v>60000012562435</v>
      </c>
      <c r="I2078" t="s">
        <v>3991</v>
      </c>
      <c r="J2078" t="s">
        <v>74</v>
      </c>
      <c r="K2078" t="s">
        <v>32</v>
      </c>
      <c r="L2078">
        <v>4</v>
      </c>
      <c r="M2078" t="s">
        <v>33</v>
      </c>
      <c r="N2078">
        <v>60000015461254</v>
      </c>
      <c r="O2078">
        <v>60000016462741</v>
      </c>
      <c r="P2078">
        <v>140225000000693</v>
      </c>
      <c r="R2078" t="s">
        <v>34</v>
      </c>
      <c r="S2078" t="s">
        <v>35</v>
      </c>
      <c r="T2078" t="s">
        <v>36</v>
      </c>
      <c r="W2078" t="s">
        <v>37</v>
      </c>
      <c r="AC2078" t="s">
        <v>3992</v>
      </c>
      <c r="AD2078" t="s">
        <v>1443</v>
      </c>
      <c r="AE2078" s="14" t="str">
        <f t="shared" si="2000"/>
        <v>Trabalhei material Dr Lauro com foco no Eurosida.conversamos sobre o evento do ADS</v>
      </c>
      <c r="AF2078" s="14" t="str">
        <f t="shared" si="2001"/>
        <v>Trabalhei material Dr Lauro com foco no Eurosida.conversamos sobre o evento do ADS</v>
      </c>
      <c r="AG2078" s="14">
        <f t="shared" si="2002"/>
        <v>1</v>
      </c>
      <c r="AH2078" s="14">
        <f t="shared" si="2003"/>
        <v>83</v>
      </c>
      <c r="AI2078" s="14">
        <f t="shared" si="2004"/>
        <v>83</v>
      </c>
      <c r="AJ2078" s="14">
        <f t="shared" si="2005"/>
        <v>83</v>
      </c>
      <c r="AK2078" s="14">
        <f t="shared" si="2006"/>
        <v>83</v>
      </c>
      <c r="AL2078" s="14">
        <f t="shared" si="2007"/>
        <v>83</v>
      </c>
      <c r="AM2078" s="14" t="str">
        <f t="shared" si="2008"/>
        <v>Trabalhei material Dr Lauro com foco no Eurosida.conversamos sobre o evento do ADS</v>
      </c>
      <c r="AN2078" s="14" t="str">
        <f t="shared" si="2009"/>
        <v/>
      </c>
      <c r="AO2078" s="14" t="str">
        <f t="shared" si="2010"/>
        <v/>
      </c>
      <c r="AP2078" s="14" t="str">
        <f t="shared" si="2011"/>
        <v/>
      </c>
      <c r="AQ2078" s="14" t="str">
        <f t="shared" si="2012"/>
        <v/>
      </c>
      <c r="AR2078" s="14" t="str">
        <f t="shared" si="2013"/>
        <v/>
      </c>
    </row>
    <row r="2079" spans="1:44" x14ac:dyDescent="0.25">
      <c r="A2079">
        <v>1</v>
      </c>
      <c r="B2079" t="s">
        <v>28</v>
      </c>
      <c r="C2079">
        <v>391106</v>
      </c>
      <c r="D2079" s="40">
        <v>41389.625</v>
      </c>
      <c r="E2079" s="40">
        <v>41389.625694444403</v>
      </c>
      <c r="F2079" s="40">
        <v>41389.591666666704</v>
      </c>
      <c r="G2079" t="s">
        <v>29</v>
      </c>
      <c r="H2079">
        <v>60000012562435</v>
      </c>
      <c r="I2079" t="s">
        <v>3991</v>
      </c>
      <c r="J2079" t="s">
        <v>74</v>
      </c>
      <c r="K2079" t="s">
        <v>32</v>
      </c>
      <c r="L2079">
        <v>4</v>
      </c>
      <c r="M2079" t="s">
        <v>33</v>
      </c>
      <c r="N2079">
        <v>60000015461254</v>
      </c>
      <c r="O2079">
        <v>60000016462741</v>
      </c>
      <c r="P2079">
        <v>140225000000693</v>
      </c>
      <c r="R2079" t="s">
        <v>34</v>
      </c>
      <c r="S2079" t="s">
        <v>35</v>
      </c>
      <c r="T2079" t="s">
        <v>36</v>
      </c>
      <c r="W2079" t="s">
        <v>37</v>
      </c>
      <c r="AC2079" t="s">
        <v>3992</v>
      </c>
      <c r="AD2079" t="s">
        <v>1437</v>
      </c>
      <c r="AE2079" s="14" t="str">
        <f t="shared" si="2000"/>
        <v>Trabalhei material Dr Lauro com foco no Eurosida.conversamos sobre o evento do ADS</v>
      </c>
      <c r="AF2079" s="14" t="str">
        <f t="shared" si="2001"/>
        <v>Trabalhei material Dr Lauro com foco no Eurosida.conversamos sobre o evento do ADS</v>
      </c>
      <c r="AG2079" s="14">
        <f t="shared" si="2002"/>
        <v>1</v>
      </c>
      <c r="AH2079" s="14">
        <f t="shared" si="2003"/>
        <v>83</v>
      </c>
      <c r="AI2079" s="14">
        <f t="shared" si="2004"/>
        <v>83</v>
      </c>
      <c r="AJ2079" s="14">
        <f t="shared" si="2005"/>
        <v>83</v>
      </c>
      <c r="AK2079" s="14">
        <f t="shared" si="2006"/>
        <v>83</v>
      </c>
      <c r="AL2079" s="14">
        <f t="shared" si="2007"/>
        <v>83</v>
      </c>
      <c r="AM2079" s="14" t="str">
        <f t="shared" si="2008"/>
        <v>Trabalhei material Dr Lauro com foco no Eurosida.conversamos sobre o evento do ADS</v>
      </c>
      <c r="AN2079" s="14" t="str">
        <f t="shared" si="2009"/>
        <v/>
      </c>
      <c r="AO2079" s="14" t="str">
        <f t="shared" si="2010"/>
        <v/>
      </c>
      <c r="AP2079" s="14" t="str">
        <f t="shared" si="2011"/>
        <v/>
      </c>
      <c r="AQ2079" s="14" t="str">
        <f t="shared" si="2012"/>
        <v/>
      </c>
      <c r="AR2079" s="14" t="str">
        <f t="shared" si="2013"/>
        <v/>
      </c>
    </row>
    <row r="2080" spans="1:44" x14ac:dyDescent="0.25">
      <c r="A2080">
        <v>1</v>
      </c>
      <c r="B2080" t="s">
        <v>28</v>
      </c>
      <c r="C2080">
        <v>391106</v>
      </c>
      <c r="D2080" s="40">
        <v>41389.618055555598</v>
      </c>
      <c r="E2080" s="40">
        <v>41389.620833333298</v>
      </c>
      <c r="F2080" s="40">
        <v>41389.5805555556</v>
      </c>
      <c r="G2080" t="s">
        <v>29</v>
      </c>
      <c r="H2080">
        <v>60000017153634</v>
      </c>
      <c r="I2080" t="s">
        <v>3993</v>
      </c>
      <c r="J2080" t="s">
        <v>3994</v>
      </c>
      <c r="K2080" t="s">
        <v>180</v>
      </c>
      <c r="L2080">
        <v>4</v>
      </c>
      <c r="M2080" t="s">
        <v>33</v>
      </c>
      <c r="N2080">
        <v>60000015461254</v>
      </c>
      <c r="O2080">
        <v>60000016462741</v>
      </c>
      <c r="P2080">
        <v>140225000000664</v>
      </c>
      <c r="R2080" t="s">
        <v>34</v>
      </c>
      <c r="S2080" t="s">
        <v>35</v>
      </c>
      <c r="T2080" t="s">
        <v>36</v>
      </c>
      <c r="W2080" t="s">
        <v>37</v>
      </c>
      <c r="AC2080" t="s">
        <v>3995</v>
      </c>
      <c r="AD2080" t="s">
        <v>1443</v>
      </c>
      <c r="AE2080" s="14" t="str">
        <f t="shared" si="2000"/>
        <v>Trabalhei material Dr Lauro, destacando nossas vantagens na associação com Tdf; #obj: Dr citou paciente com 800 de triglicérides já usando atorvastatina, que discutiu caso com Dr Letícia e resolveram trocar para ATV; perguntei se isso é freqüente ele disse que não, destaquei vantagens de co formulação, dose única, penetração no SNC, e reforcei que o switch na maioria das vezes não é a melhor alternativa, focar no HIV e manejar os EAs.</v>
      </c>
      <c r="AF2080" s="14" t="str">
        <f t="shared" si="2001"/>
        <v>Trabalhei material Dr Lauro, destacando nossas vantagens na associação com Tdf; #obj: Dr citou paciente com 800 de triglicérides já usando atorvastatina, que discutiu caso com Dr Letícia e resolveram trocar para ATV; perguntei se isso é freqüente ele disse que não, destaquei vantagens de co formulação, dose única, penetração no SNC, e reforcei que o switch na maioria das vezes não é a melhor alternativa, focar no HIV e manejar os EAs.</v>
      </c>
      <c r="AG2080" s="14">
        <f t="shared" si="2002"/>
        <v>81</v>
      </c>
      <c r="AH2080" s="14">
        <f t="shared" si="2003"/>
        <v>439</v>
      </c>
      <c r="AI2080" s="14">
        <f t="shared" si="2004"/>
        <v>439</v>
      </c>
      <c r="AJ2080" s="14">
        <f t="shared" si="2005"/>
        <v>439</v>
      </c>
      <c r="AK2080" s="14">
        <f t="shared" si="2006"/>
        <v>439</v>
      </c>
      <c r="AL2080" s="14">
        <f t="shared" si="2007"/>
        <v>439</v>
      </c>
      <c r="AM2080" s="14" t="str">
        <f t="shared" si="2008"/>
        <v>#obj: Dr citou paciente com 800 de triglicérides já usando atorvastatina, que discutiu caso com Dr Letícia e resolveram trocar para ATV; perguntei se isso é freqüente ele disse que não, destaquei vantagens de co formulação, dose única, penetração no SNC, e reforcei que o switch na maioria das vezes não é a melhor alternativa, focar no HIV e manejar os EAs.</v>
      </c>
      <c r="AN2080" s="14" t="str">
        <f t="shared" si="2009"/>
        <v/>
      </c>
      <c r="AO2080" s="14" t="str">
        <f t="shared" si="2010"/>
        <v/>
      </c>
      <c r="AP2080" s="14" t="str">
        <f t="shared" si="2011"/>
        <v/>
      </c>
      <c r="AQ2080" s="14" t="str">
        <f t="shared" si="2012"/>
        <v/>
      </c>
      <c r="AR2080" s="14" t="str">
        <f t="shared" si="2013"/>
        <v/>
      </c>
    </row>
    <row r="2081" spans="1:44" x14ac:dyDescent="0.25">
      <c r="A2081">
        <v>1</v>
      </c>
      <c r="B2081" t="s">
        <v>28</v>
      </c>
      <c r="C2081">
        <v>391106</v>
      </c>
      <c r="D2081" s="40">
        <v>41389.449999999997</v>
      </c>
      <c r="E2081" s="40">
        <v>41389.870138888902</v>
      </c>
      <c r="F2081" s="40">
        <v>41389.835416666698</v>
      </c>
      <c r="G2081" t="s">
        <v>29</v>
      </c>
      <c r="H2081">
        <v>60000012499615</v>
      </c>
      <c r="I2081" t="s">
        <v>3996</v>
      </c>
      <c r="J2081" t="s">
        <v>3997</v>
      </c>
      <c r="K2081" t="s">
        <v>41</v>
      </c>
      <c r="L2081">
        <v>6</v>
      </c>
      <c r="M2081" t="s">
        <v>33</v>
      </c>
      <c r="N2081">
        <v>60000015461254</v>
      </c>
      <c r="O2081">
        <v>60000016462741</v>
      </c>
      <c r="P2081">
        <v>140225000000728</v>
      </c>
      <c r="R2081" t="s">
        <v>34</v>
      </c>
      <c r="S2081" t="s">
        <v>35</v>
      </c>
      <c r="T2081" t="s">
        <v>61</v>
      </c>
      <c r="W2081" t="s">
        <v>37</v>
      </c>
      <c r="AC2081" t="s">
        <v>3998</v>
      </c>
      <c r="AD2081" t="s">
        <v>1443</v>
      </c>
      <c r="AE2081" s="14" t="str">
        <f t="shared" si="2000"/>
        <v>Trabalhei material Dr Lauro, reforçando dados Eurosida. Entreguei convite impresso Athus #con: Dr comentou de um paciente que estava usando efv, com alto colesterol, então ele fez switch para NVP. Destaquei estudo que comprovou que as estatinas e os fibratos proporcionam desfechos melhores que o switch</v>
      </c>
      <c r="AF2081" s="14" t="str">
        <f t="shared" si="2001"/>
        <v>Trabalhei material Dr Lauro, reforçando dados Eurosida. Entreguei convite impresso Athus #con: Dr comentou de um paciente que estava usando efv, com alto colesterol, então ele fez switch para NVP. Destaquei estudo que comprovou que as estatinas e os fibratos proporcionam desfechos melhores que o switch</v>
      </c>
      <c r="AG2081" s="14">
        <f t="shared" si="2002"/>
        <v>90</v>
      </c>
      <c r="AH2081" s="14">
        <f t="shared" si="2003"/>
        <v>304</v>
      </c>
      <c r="AI2081" s="14">
        <f t="shared" si="2004"/>
        <v>304</v>
      </c>
      <c r="AJ2081" s="14">
        <f t="shared" si="2005"/>
        <v>304</v>
      </c>
      <c r="AK2081" s="14">
        <f t="shared" si="2006"/>
        <v>304</v>
      </c>
      <c r="AL2081" s="14">
        <f t="shared" si="2007"/>
        <v>304</v>
      </c>
      <c r="AM2081" s="14" t="str">
        <f t="shared" si="2008"/>
        <v>#con: Dr comentou de um paciente que estava usando efv, com alto colesterol, então ele fez switch para NVP. Destaquei estudo que comprovou que as estatinas e os fibratos proporcionam desfechos melhores que o switch</v>
      </c>
      <c r="AN2081" s="14" t="str">
        <f t="shared" si="2009"/>
        <v/>
      </c>
      <c r="AO2081" s="14" t="str">
        <f t="shared" si="2010"/>
        <v/>
      </c>
      <c r="AP2081" s="14" t="str">
        <f t="shared" si="2011"/>
        <v/>
      </c>
      <c r="AQ2081" s="14" t="str">
        <f t="shared" si="2012"/>
        <v/>
      </c>
      <c r="AR2081" s="14" t="str">
        <f t="shared" si="2013"/>
        <v/>
      </c>
    </row>
    <row r="2082" spans="1:44" x14ac:dyDescent="0.25">
      <c r="A2082">
        <v>1</v>
      </c>
      <c r="B2082" t="s">
        <v>28</v>
      </c>
      <c r="C2082">
        <v>391106</v>
      </c>
      <c r="D2082" s="40">
        <v>41389.449999999997</v>
      </c>
      <c r="E2082" s="40">
        <v>41389.870138888902</v>
      </c>
      <c r="F2082" s="40">
        <v>41389.835416666698</v>
      </c>
      <c r="G2082" t="s">
        <v>29</v>
      </c>
      <c r="H2082">
        <v>60000012499615</v>
      </c>
      <c r="I2082" t="s">
        <v>3996</v>
      </c>
      <c r="J2082" t="s">
        <v>3997</v>
      </c>
      <c r="K2082" t="s">
        <v>41</v>
      </c>
      <c r="L2082">
        <v>6</v>
      </c>
      <c r="M2082" t="s">
        <v>33</v>
      </c>
      <c r="N2082">
        <v>60000015461254</v>
      </c>
      <c r="O2082">
        <v>60000016462741</v>
      </c>
      <c r="P2082">
        <v>140225000000728</v>
      </c>
      <c r="R2082" t="s">
        <v>34</v>
      </c>
      <c r="S2082" t="s">
        <v>35</v>
      </c>
      <c r="T2082" t="s">
        <v>61</v>
      </c>
      <c r="W2082" t="s">
        <v>37</v>
      </c>
      <c r="AC2082" t="s">
        <v>3998</v>
      </c>
      <c r="AD2082" t="s">
        <v>1443</v>
      </c>
      <c r="AE2082" s="14" t="str">
        <f t="shared" si="2000"/>
        <v>Trabalhei material Dr Lauro, reforçando dados Eurosida. Entreguei convite impresso Athus #con: Dr comentou de um paciente que estava usando efv, com alto colesterol, então ele fez switch para NVP. Destaquei estudo que comprovou que as estatinas e os fibratos proporcionam desfechos melhores que o switch</v>
      </c>
      <c r="AF2082" s="14" t="str">
        <f t="shared" si="2001"/>
        <v>Trabalhei material Dr Lauro, reforçando dados Eurosida. Entreguei convite impresso Athus #con: Dr comentou de um paciente que estava usando efv, com alto colesterol, então ele fez switch para NVP. Destaquei estudo que comprovou que as estatinas e os fibratos proporcionam desfechos melhores que o switch</v>
      </c>
      <c r="AG2082" s="14">
        <f t="shared" si="2002"/>
        <v>90</v>
      </c>
      <c r="AH2082" s="14">
        <f t="shared" si="2003"/>
        <v>304</v>
      </c>
      <c r="AI2082" s="14">
        <f t="shared" si="2004"/>
        <v>304</v>
      </c>
      <c r="AJ2082" s="14">
        <f t="shared" si="2005"/>
        <v>304</v>
      </c>
      <c r="AK2082" s="14">
        <f t="shared" si="2006"/>
        <v>304</v>
      </c>
      <c r="AL2082" s="14">
        <f t="shared" si="2007"/>
        <v>304</v>
      </c>
      <c r="AM2082" s="14" t="str">
        <f t="shared" si="2008"/>
        <v>#con: Dr comentou de um paciente que estava usando efv, com alto colesterol, então ele fez switch para NVP. Destaquei estudo que comprovou que as estatinas e os fibratos proporcionam desfechos melhores que o switch</v>
      </c>
      <c r="AN2082" s="14" t="str">
        <f t="shared" si="2009"/>
        <v/>
      </c>
      <c r="AO2082" s="14" t="str">
        <f t="shared" si="2010"/>
        <v/>
      </c>
      <c r="AP2082" s="14" t="str">
        <f t="shared" si="2011"/>
        <v/>
      </c>
      <c r="AQ2082" s="14" t="str">
        <f t="shared" si="2012"/>
        <v/>
      </c>
      <c r="AR2082" s="14" t="str">
        <f t="shared" si="2013"/>
        <v/>
      </c>
    </row>
    <row r="2083" spans="1:44" x14ac:dyDescent="0.25">
      <c r="A2083">
        <v>1</v>
      </c>
      <c r="B2083" t="s">
        <v>28</v>
      </c>
      <c r="C2083">
        <v>391106</v>
      </c>
      <c r="D2083" s="40">
        <v>41389.411805555603</v>
      </c>
      <c r="E2083" s="40">
        <v>41389.872222222199</v>
      </c>
      <c r="F2083" s="40">
        <v>41389.835416666698</v>
      </c>
      <c r="G2083" t="s">
        <v>29</v>
      </c>
      <c r="H2083">
        <v>60000012268523</v>
      </c>
      <c r="I2083" t="s">
        <v>1234</v>
      </c>
      <c r="J2083" t="s">
        <v>1235</v>
      </c>
      <c r="K2083" t="s">
        <v>41</v>
      </c>
      <c r="L2083">
        <v>4</v>
      </c>
      <c r="M2083" t="s">
        <v>33</v>
      </c>
      <c r="N2083">
        <v>60000015461254</v>
      </c>
      <c r="O2083">
        <v>60000016462741</v>
      </c>
      <c r="P2083">
        <v>140225000000735</v>
      </c>
      <c r="R2083" t="s">
        <v>34</v>
      </c>
      <c r="S2083" t="s">
        <v>35</v>
      </c>
      <c r="T2083" t="s">
        <v>36</v>
      </c>
      <c r="W2083" t="s">
        <v>37</v>
      </c>
      <c r="AC2083" t="s">
        <v>3999</v>
      </c>
      <c r="AD2083" t="s">
        <v>1443</v>
      </c>
      <c r="AE2083" s="14" t="str">
        <f t="shared" si="2000"/>
        <v>Verifiquei se teve retorno com posologia qd, disse que ainda não.trabalhei material Dr Lauro com foco no Eurosida. #con: conversamos obre switch por lípides, Dr disse que já fez e não teve m bom resultado</v>
      </c>
      <c r="AF2083" s="14" t="str">
        <f t="shared" si="2001"/>
        <v>Verifiquei se teve retorno com posologia qd, disse que ainda não.trabalhei material Dr Lauro com foco no Eurosida. #con: conversamos obre switch por lípides, Dr disse que já fez e não teve m bom resultado</v>
      </c>
      <c r="AG2083" s="14">
        <f t="shared" si="2002"/>
        <v>116</v>
      </c>
      <c r="AH2083" s="14">
        <f t="shared" si="2003"/>
        <v>205</v>
      </c>
      <c r="AI2083" s="14">
        <f t="shared" si="2004"/>
        <v>205</v>
      </c>
      <c r="AJ2083" s="14">
        <f t="shared" si="2005"/>
        <v>205</v>
      </c>
      <c r="AK2083" s="14">
        <f t="shared" si="2006"/>
        <v>205</v>
      </c>
      <c r="AL2083" s="14">
        <f t="shared" si="2007"/>
        <v>205</v>
      </c>
      <c r="AM2083" s="14" t="str">
        <f t="shared" si="2008"/>
        <v>#con: conversamos obre switch por lípides, Dr disse que já fez e não teve m bom resultado</v>
      </c>
      <c r="AN2083" s="14" t="str">
        <f t="shared" si="2009"/>
        <v/>
      </c>
      <c r="AO2083" s="14" t="str">
        <f t="shared" si="2010"/>
        <v/>
      </c>
      <c r="AP2083" s="14" t="str">
        <f t="shared" si="2011"/>
        <v/>
      </c>
      <c r="AQ2083" s="14" t="str">
        <f t="shared" si="2012"/>
        <v/>
      </c>
      <c r="AR2083" s="14" t="str">
        <f t="shared" si="2013"/>
        <v/>
      </c>
    </row>
    <row r="2084" spans="1:44" x14ac:dyDescent="0.25">
      <c r="A2084">
        <v>1</v>
      </c>
      <c r="B2084" t="s">
        <v>28</v>
      </c>
      <c r="C2084">
        <v>391106</v>
      </c>
      <c r="D2084" s="40">
        <v>41389.411805555603</v>
      </c>
      <c r="E2084" s="40">
        <v>41389.872222222199</v>
      </c>
      <c r="F2084" s="40">
        <v>41389.835416666698</v>
      </c>
      <c r="G2084" t="s">
        <v>29</v>
      </c>
      <c r="H2084">
        <v>60000012268523</v>
      </c>
      <c r="I2084" t="s">
        <v>1234</v>
      </c>
      <c r="J2084" t="s">
        <v>1235</v>
      </c>
      <c r="K2084" t="s">
        <v>41</v>
      </c>
      <c r="L2084">
        <v>4</v>
      </c>
      <c r="M2084" t="s">
        <v>33</v>
      </c>
      <c r="N2084">
        <v>60000015461254</v>
      </c>
      <c r="O2084">
        <v>60000016462741</v>
      </c>
      <c r="P2084">
        <v>140225000000735</v>
      </c>
      <c r="R2084" t="s">
        <v>34</v>
      </c>
      <c r="S2084" t="s">
        <v>35</v>
      </c>
      <c r="T2084" t="s">
        <v>36</v>
      </c>
      <c r="W2084" t="s">
        <v>37</v>
      </c>
      <c r="AC2084" t="s">
        <v>3999</v>
      </c>
      <c r="AD2084" t="s">
        <v>1443</v>
      </c>
      <c r="AE2084" s="14" t="str">
        <f t="shared" si="2000"/>
        <v>Verifiquei se teve retorno com posologia qd, disse que ainda não.trabalhei material Dr Lauro com foco no Eurosida. #con: conversamos obre switch por lípides, Dr disse que já fez e não teve m bom resultado</v>
      </c>
      <c r="AF2084" s="14" t="str">
        <f t="shared" si="2001"/>
        <v>Verifiquei se teve retorno com posologia qd, disse que ainda não.trabalhei material Dr Lauro com foco no Eurosida. #con: conversamos obre switch por lípides, Dr disse que já fez e não teve m bom resultado</v>
      </c>
      <c r="AG2084" s="14">
        <f t="shared" si="2002"/>
        <v>116</v>
      </c>
      <c r="AH2084" s="14">
        <f t="shared" si="2003"/>
        <v>205</v>
      </c>
      <c r="AI2084" s="14">
        <f t="shared" si="2004"/>
        <v>205</v>
      </c>
      <c r="AJ2084" s="14">
        <f t="shared" si="2005"/>
        <v>205</v>
      </c>
      <c r="AK2084" s="14">
        <f t="shared" si="2006"/>
        <v>205</v>
      </c>
      <c r="AL2084" s="14">
        <f t="shared" si="2007"/>
        <v>205</v>
      </c>
      <c r="AM2084" s="14" t="str">
        <f t="shared" si="2008"/>
        <v>#con: conversamos obre switch por lípides, Dr disse que já fez e não teve m bom resultado</v>
      </c>
      <c r="AN2084" s="14" t="str">
        <f t="shared" si="2009"/>
        <v/>
      </c>
      <c r="AO2084" s="14" t="str">
        <f t="shared" si="2010"/>
        <v/>
      </c>
      <c r="AP2084" s="14" t="str">
        <f t="shared" si="2011"/>
        <v/>
      </c>
      <c r="AQ2084" s="14" t="str">
        <f t="shared" si="2012"/>
        <v/>
      </c>
      <c r="AR2084" s="14" t="str">
        <f t="shared" si="2013"/>
        <v/>
      </c>
    </row>
    <row r="2085" spans="1:44" x14ac:dyDescent="0.25">
      <c r="A2085">
        <v>1</v>
      </c>
      <c r="B2085" t="s">
        <v>28</v>
      </c>
      <c r="C2085">
        <v>391106</v>
      </c>
      <c r="D2085" s="40">
        <v>41389.372222222199</v>
      </c>
      <c r="E2085" s="40">
        <v>41389.872916666704</v>
      </c>
      <c r="F2085" s="40">
        <v>41389.835416666698</v>
      </c>
      <c r="G2085" t="s">
        <v>110</v>
      </c>
      <c r="H2085">
        <v>60000016840077</v>
      </c>
      <c r="J2085" t="s">
        <v>1229</v>
      </c>
      <c r="M2085" t="s">
        <v>33</v>
      </c>
      <c r="N2085">
        <v>60000015461254</v>
      </c>
      <c r="O2085">
        <v>60000016462741</v>
      </c>
      <c r="P2085">
        <v>140225000000742</v>
      </c>
      <c r="R2085" t="s">
        <v>34</v>
      </c>
      <c r="S2085" t="s">
        <v>35</v>
      </c>
      <c r="W2085" t="s">
        <v>37</v>
      </c>
      <c r="AC2085" t="s">
        <v>3962</v>
      </c>
      <c r="AD2085" t="s">
        <v>1443</v>
      </c>
      <c r="AE2085" s="14" t="str">
        <f t="shared" si="2000"/>
        <v>Trabalhei material Dr Lauro com foco no Eurosida</v>
      </c>
      <c r="AF2085" s="14" t="str">
        <f t="shared" si="2001"/>
        <v>Trabalhei material Dr Lauro com foco no Eurosida</v>
      </c>
      <c r="AG2085" s="14">
        <f t="shared" si="2002"/>
        <v>1</v>
      </c>
      <c r="AH2085" s="14">
        <f t="shared" si="2003"/>
        <v>49</v>
      </c>
      <c r="AI2085" s="14">
        <f t="shared" si="2004"/>
        <v>49</v>
      </c>
      <c r="AJ2085" s="14">
        <f t="shared" si="2005"/>
        <v>49</v>
      </c>
      <c r="AK2085" s="14">
        <f t="shared" si="2006"/>
        <v>49</v>
      </c>
      <c r="AL2085" s="14">
        <f t="shared" si="2007"/>
        <v>49</v>
      </c>
      <c r="AM2085" s="14" t="str">
        <f t="shared" si="2008"/>
        <v>Trabalhei material Dr Lauro com foco no Eurosida</v>
      </c>
      <c r="AN2085" s="14" t="str">
        <f t="shared" si="2009"/>
        <v/>
      </c>
      <c r="AO2085" s="14" t="str">
        <f t="shared" si="2010"/>
        <v/>
      </c>
      <c r="AP2085" s="14" t="str">
        <f t="shared" si="2011"/>
        <v/>
      </c>
      <c r="AQ2085" s="14" t="str">
        <f t="shared" si="2012"/>
        <v/>
      </c>
      <c r="AR2085" s="14" t="str">
        <f t="shared" si="2013"/>
        <v/>
      </c>
    </row>
    <row r="2086" spans="1:44" x14ac:dyDescent="0.25">
      <c r="A2086">
        <v>1</v>
      </c>
      <c r="B2086" t="s">
        <v>28</v>
      </c>
      <c r="C2086">
        <v>391106</v>
      </c>
      <c r="D2086" s="40">
        <v>41388.722222222197</v>
      </c>
      <c r="E2086" s="40">
        <v>41388.722916666702</v>
      </c>
      <c r="F2086" s="40">
        <v>41389.570138888899</v>
      </c>
      <c r="G2086" t="s">
        <v>29</v>
      </c>
      <c r="H2086">
        <v>60000012589287</v>
      </c>
      <c r="I2086" t="s">
        <v>1192</v>
      </c>
      <c r="J2086" t="s">
        <v>1193</v>
      </c>
      <c r="K2086" t="s">
        <v>41</v>
      </c>
      <c r="L2086">
        <v>4</v>
      </c>
      <c r="M2086" t="s">
        <v>33</v>
      </c>
      <c r="N2086">
        <v>60000015461254</v>
      </c>
      <c r="O2086">
        <v>60000016462741</v>
      </c>
      <c r="P2086">
        <v>140225000000650</v>
      </c>
      <c r="R2086" t="s">
        <v>34</v>
      </c>
      <c r="S2086" t="s">
        <v>35</v>
      </c>
      <c r="T2086" t="s">
        <v>61</v>
      </c>
      <c r="W2086" t="s">
        <v>37</v>
      </c>
      <c r="AC2086" t="s">
        <v>4000</v>
      </c>
      <c r="AD2086" t="s">
        <v>1443</v>
      </c>
      <c r="AE2086" s="14" t="str">
        <f t="shared" si="2000"/>
        <v>Trabalhei material Dr Lauro, Dra não fez muitos comentários...</v>
      </c>
      <c r="AF2086" s="14" t="str">
        <f t="shared" si="2001"/>
        <v>Trabalhei material Dr Lauro, Dra não fez muitos comentários...</v>
      </c>
      <c r="AG2086" s="14">
        <f t="shared" si="2002"/>
        <v>1</v>
      </c>
      <c r="AH2086" s="14">
        <f t="shared" si="2003"/>
        <v>63</v>
      </c>
      <c r="AI2086" s="14">
        <f t="shared" si="2004"/>
        <v>63</v>
      </c>
      <c r="AJ2086" s="14">
        <f t="shared" si="2005"/>
        <v>63</v>
      </c>
      <c r="AK2086" s="14">
        <f t="shared" si="2006"/>
        <v>63</v>
      </c>
      <c r="AL2086" s="14">
        <f t="shared" si="2007"/>
        <v>63</v>
      </c>
      <c r="AM2086" s="14" t="str">
        <f t="shared" si="2008"/>
        <v>Trabalhei material Dr Lauro, Dra não fez muitos comentários...</v>
      </c>
      <c r="AN2086" s="14" t="str">
        <f t="shared" si="2009"/>
        <v/>
      </c>
      <c r="AO2086" s="14" t="str">
        <f t="shared" si="2010"/>
        <v/>
      </c>
      <c r="AP2086" s="14" t="str">
        <f t="shared" si="2011"/>
        <v/>
      </c>
      <c r="AQ2086" s="14" t="str">
        <f t="shared" si="2012"/>
        <v/>
      </c>
      <c r="AR2086" s="14" t="str">
        <f t="shared" si="2013"/>
        <v/>
      </c>
    </row>
    <row r="2087" spans="1:44" x14ac:dyDescent="0.25">
      <c r="A2087">
        <v>1</v>
      </c>
      <c r="B2087" t="s">
        <v>28</v>
      </c>
      <c r="C2087">
        <v>391106</v>
      </c>
      <c r="D2087" s="40">
        <v>41388.672916666699</v>
      </c>
      <c r="E2087" s="40">
        <v>41389.635416666701</v>
      </c>
      <c r="F2087" s="40">
        <v>41389.824999999997</v>
      </c>
      <c r="G2087" t="s">
        <v>29</v>
      </c>
      <c r="H2087">
        <v>60000017153726</v>
      </c>
      <c r="I2087" t="s">
        <v>1209</v>
      </c>
      <c r="J2087" t="s">
        <v>1210</v>
      </c>
      <c r="K2087" t="s">
        <v>245</v>
      </c>
      <c r="L2087">
        <v>4</v>
      </c>
      <c r="M2087" t="s">
        <v>33</v>
      </c>
      <c r="N2087">
        <v>60000015461254</v>
      </c>
      <c r="O2087">
        <v>60000016462741</v>
      </c>
      <c r="P2087">
        <v>140225000000721</v>
      </c>
      <c r="R2087" t="s">
        <v>34</v>
      </c>
      <c r="S2087" t="s">
        <v>35</v>
      </c>
      <c r="T2087" t="s">
        <v>36</v>
      </c>
      <c r="W2087" t="s">
        <v>37</v>
      </c>
      <c r="AC2087" t="s">
        <v>4001</v>
      </c>
      <c r="AD2087" t="s">
        <v>1443</v>
      </c>
      <c r="AE2087" s="14" t="str">
        <f t="shared" si="2000"/>
        <v>Mostrei consenso parte que recomenda continuar Tarv nas mulheres após o parto mesmo sem indicação e cd4; trabalhei material Dr Lauro</v>
      </c>
      <c r="AF2087" s="14" t="str">
        <f t="shared" si="2001"/>
        <v>Mostrei consenso parte que recomenda continuar Tarv nas mulheres após o parto mesmo sem indicação e cd4; trabalhei material Dr Lauro</v>
      </c>
      <c r="AG2087" s="14">
        <f t="shared" si="2002"/>
        <v>1</v>
      </c>
      <c r="AH2087" s="14">
        <f t="shared" si="2003"/>
        <v>133</v>
      </c>
      <c r="AI2087" s="14">
        <f t="shared" si="2004"/>
        <v>133</v>
      </c>
      <c r="AJ2087" s="14">
        <f t="shared" si="2005"/>
        <v>133</v>
      </c>
      <c r="AK2087" s="14">
        <f t="shared" si="2006"/>
        <v>133</v>
      </c>
      <c r="AL2087" s="14">
        <f t="shared" si="2007"/>
        <v>133</v>
      </c>
      <c r="AM2087" s="14" t="str">
        <f t="shared" si="2008"/>
        <v>Mostrei consenso parte que recomenda continuar Tarv nas mulheres após o parto mesmo sem indicação e cd4; trabalhei material Dr Lauro</v>
      </c>
      <c r="AN2087" s="14" t="str">
        <f t="shared" si="2009"/>
        <v/>
      </c>
      <c r="AO2087" s="14" t="str">
        <f t="shared" si="2010"/>
        <v/>
      </c>
      <c r="AP2087" s="14" t="str">
        <f t="shared" si="2011"/>
        <v/>
      </c>
      <c r="AQ2087" s="14" t="str">
        <f t="shared" si="2012"/>
        <v/>
      </c>
      <c r="AR2087" s="14" t="str">
        <f t="shared" si="2013"/>
        <v/>
      </c>
    </row>
    <row r="2088" spans="1:44" x14ac:dyDescent="0.25">
      <c r="A2088">
        <v>1</v>
      </c>
      <c r="B2088" t="s">
        <v>28</v>
      </c>
      <c r="C2088">
        <v>391106</v>
      </c>
      <c r="D2088" s="40">
        <v>41388.629166666702</v>
      </c>
      <c r="E2088" s="40">
        <v>41389.630555555603</v>
      </c>
      <c r="F2088" s="40">
        <v>41389.591666666704</v>
      </c>
      <c r="G2088" t="s">
        <v>29</v>
      </c>
      <c r="H2088">
        <v>60000017151790</v>
      </c>
      <c r="I2088" t="s">
        <v>4002</v>
      </c>
      <c r="J2088" t="s">
        <v>4003</v>
      </c>
      <c r="K2088" t="s">
        <v>32</v>
      </c>
      <c r="L2088">
        <v>6</v>
      </c>
      <c r="M2088" t="s">
        <v>33</v>
      </c>
      <c r="N2088">
        <v>60000015461254</v>
      </c>
      <c r="O2088">
        <v>60000016462741</v>
      </c>
      <c r="P2088">
        <v>140225000000707</v>
      </c>
      <c r="R2088" t="s">
        <v>34</v>
      </c>
      <c r="S2088" t="s">
        <v>35</v>
      </c>
      <c r="T2088" t="s">
        <v>36</v>
      </c>
      <c r="W2088" t="s">
        <v>37</v>
      </c>
      <c r="AC2088" t="s">
        <v>4004</v>
      </c>
      <c r="AD2088" t="s">
        <v>1443</v>
      </c>
      <c r="AE2088" s="14" t="str">
        <f t="shared" si="2000"/>
        <v>Trabalhei material Dr Lauro;#mp: ondei sua opinião ato a associação de Tdf com os ips, disse que com Kaletra é menos pior que com ATV, mas que o grande problema realmente é o Tdf.</v>
      </c>
      <c r="AF2088" s="14" t="str">
        <f t="shared" si="2001"/>
        <v>Trabalhei material Dr Lauro;#mp: ondei sua opinião ato a associação de Tdf com os ips, disse que com Kaletra é menos pior que com ATV, mas que o grande problema realmente é o Tdf.</v>
      </c>
      <c r="AG2088" s="14">
        <f t="shared" si="2002"/>
        <v>29</v>
      </c>
      <c r="AH2088" s="14">
        <f t="shared" si="2003"/>
        <v>180</v>
      </c>
      <c r="AI2088" s="14">
        <f t="shared" si="2004"/>
        <v>180</v>
      </c>
      <c r="AJ2088" s="14">
        <f t="shared" si="2005"/>
        <v>180</v>
      </c>
      <c r="AK2088" s="14">
        <f t="shared" si="2006"/>
        <v>180</v>
      </c>
      <c r="AL2088" s="14">
        <f t="shared" si="2007"/>
        <v>180</v>
      </c>
      <c r="AM2088" s="14" t="str">
        <f t="shared" si="2008"/>
        <v>#mp: ondei sua opinião ato a associação de Tdf com os ips, disse que com Kaletra é menos pior que com ATV, mas que o grande problema realmente é o Tdf.</v>
      </c>
      <c r="AN2088" s="14" t="str">
        <f t="shared" si="2009"/>
        <v/>
      </c>
      <c r="AO2088" s="14" t="str">
        <f t="shared" si="2010"/>
        <v/>
      </c>
      <c r="AP2088" s="14" t="str">
        <f t="shared" si="2011"/>
        <v/>
      </c>
      <c r="AQ2088" s="14" t="str">
        <f t="shared" si="2012"/>
        <v/>
      </c>
      <c r="AR2088" s="14" t="str">
        <f t="shared" si="2013"/>
        <v/>
      </c>
    </row>
    <row r="2089" spans="1:44" x14ac:dyDescent="0.25">
      <c r="A2089">
        <v>1</v>
      </c>
      <c r="B2089" t="s">
        <v>28</v>
      </c>
      <c r="C2089">
        <v>391106</v>
      </c>
      <c r="D2089" s="40">
        <v>41388.627083333296</v>
      </c>
      <c r="E2089" s="40">
        <v>41389.628472222197</v>
      </c>
      <c r="F2089" s="40">
        <v>41389.591666666704</v>
      </c>
      <c r="G2089" t="s">
        <v>29</v>
      </c>
      <c r="H2089">
        <v>60000012291583</v>
      </c>
      <c r="I2089" t="s">
        <v>1206</v>
      </c>
      <c r="J2089" t="s">
        <v>1207</v>
      </c>
      <c r="K2089" t="s">
        <v>32</v>
      </c>
      <c r="L2089">
        <v>6</v>
      </c>
      <c r="M2089" t="s">
        <v>33</v>
      </c>
      <c r="N2089">
        <v>60000015461254</v>
      </c>
      <c r="O2089">
        <v>60000016462741</v>
      </c>
      <c r="P2089">
        <v>140225000000700</v>
      </c>
      <c r="R2089" t="s">
        <v>34</v>
      </c>
      <c r="S2089" t="s">
        <v>35</v>
      </c>
      <c r="T2089" t="s">
        <v>36</v>
      </c>
      <c r="W2089" t="s">
        <v>37</v>
      </c>
      <c r="AC2089" t="s">
        <v>4005</v>
      </c>
      <c r="AD2089" t="s">
        <v>1443</v>
      </c>
      <c r="AE2089" s="14" t="str">
        <f t="shared" si="2000"/>
        <v>Trabalhei material Dr Lauro, #mp: sondei sobre sua opinião em relaçào ao Tdf e ips, Dr disse que acredita que todos os ips acabam influenciando qdo associados ao Tdf, destaquei dados Eurosida e eacs.</v>
      </c>
      <c r="AF2089" s="14" t="str">
        <f t="shared" si="2001"/>
        <v>Trabalhei material Dr Lauro, #mp: sondei sobre sua opinião em relaçào ao Tdf e ips, Dr disse que acredita que todos os ips acabam influenciando qdo associados ao Tdf, destaquei dados Eurosida e eacs.</v>
      </c>
      <c r="AG2089" s="14">
        <f t="shared" si="2002"/>
        <v>30</v>
      </c>
      <c r="AH2089" s="14">
        <f t="shared" si="2003"/>
        <v>200</v>
      </c>
      <c r="AI2089" s="14">
        <f t="shared" si="2004"/>
        <v>200</v>
      </c>
      <c r="AJ2089" s="14">
        <f t="shared" si="2005"/>
        <v>200</v>
      </c>
      <c r="AK2089" s="14">
        <f t="shared" si="2006"/>
        <v>200</v>
      </c>
      <c r="AL2089" s="14">
        <f t="shared" si="2007"/>
        <v>200</v>
      </c>
      <c r="AM2089" s="14" t="str">
        <f t="shared" si="2008"/>
        <v>#mp: sondei sobre sua opinião em relaçào ao Tdf e ips, Dr disse que acredita que todos os ips acabam influenciando qdo associados ao Tdf, destaquei dados Eurosida e eacs.</v>
      </c>
      <c r="AN2089" s="14" t="str">
        <f t="shared" si="2009"/>
        <v/>
      </c>
      <c r="AO2089" s="14" t="str">
        <f t="shared" si="2010"/>
        <v/>
      </c>
      <c r="AP2089" s="14" t="str">
        <f t="shared" si="2011"/>
        <v/>
      </c>
      <c r="AQ2089" s="14" t="str">
        <f t="shared" si="2012"/>
        <v/>
      </c>
      <c r="AR2089" s="14" t="str">
        <f t="shared" si="2013"/>
        <v/>
      </c>
    </row>
    <row r="2090" spans="1:44" x14ac:dyDescent="0.25">
      <c r="A2090">
        <v>1</v>
      </c>
      <c r="B2090" t="s">
        <v>28</v>
      </c>
      <c r="C2090">
        <v>391106</v>
      </c>
      <c r="D2090" s="40">
        <v>41388.623611111099</v>
      </c>
      <c r="E2090" s="40">
        <v>41389.623611111099</v>
      </c>
      <c r="F2090" s="40">
        <v>41389.591666666704</v>
      </c>
      <c r="G2090" t="s">
        <v>29</v>
      </c>
      <c r="H2090">
        <v>60000012363491</v>
      </c>
      <c r="I2090" t="s">
        <v>4006</v>
      </c>
      <c r="J2090" t="s">
        <v>4007</v>
      </c>
      <c r="K2090" t="s">
        <v>2586</v>
      </c>
      <c r="L2090">
        <v>3</v>
      </c>
      <c r="M2090" t="s">
        <v>33</v>
      </c>
      <c r="N2090">
        <v>60000015461254</v>
      </c>
      <c r="O2090">
        <v>60000016462741</v>
      </c>
      <c r="P2090">
        <v>140225000000679</v>
      </c>
      <c r="R2090" t="s">
        <v>34</v>
      </c>
      <c r="S2090" t="s">
        <v>35</v>
      </c>
      <c r="T2090" t="s">
        <v>36</v>
      </c>
      <c r="W2090" t="s">
        <v>37</v>
      </c>
      <c r="AC2090" t="s">
        <v>4008</v>
      </c>
      <c r="AD2090" t="s">
        <v>1443</v>
      </c>
      <c r="AE2090" s="14" t="str">
        <f t="shared" si="2000"/>
        <v>Trabalhei material Dr Lauro</v>
      </c>
      <c r="AF2090" s="14" t="str">
        <f t="shared" si="2001"/>
        <v>Trabalhei material Dr Lauro</v>
      </c>
      <c r="AG2090" s="14">
        <f t="shared" si="2002"/>
        <v>1</v>
      </c>
      <c r="AH2090" s="14">
        <f t="shared" si="2003"/>
        <v>28</v>
      </c>
      <c r="AI2090" s="14">
        <f t="shared" si="2004"/>
        <v>28</v>
      </c>
      <c r="AJ2090" s="14">
        <f t="shared" si="2005"/>
        <v>28</v>
      </c>
      <c r="AK2090" s="14">
        <f t="shared" si="2006"/>
        <v>28</v>
      </c>
      <c r="AL2090" s="14">
        <f t="shared" si="2007"/>
        <v>28</v>
      </c>
      <c r="AM2090" s="14" t="str">
        <f t="shared" si="2008"/>
        <v>Trabalhei material Dr Lauro</v>
      </c>
      <c r="AN2090" s="14" t="str">
        <f t="shared" si="2009"/>
        <v/>
      </c>
      <c r="AO2090" s="14" t="str">
        <f t="shared" si="2010"/>
        <v/>
      </c>
      <c r="AP2090" s="14" t="str">
        <f t="shared" si="2011"/>
        <v/>
      </c>
      <c r="AQ2090" s="14" t="str">
        <f t="shared" si="2012"/>
        <v/>
      </c>
      <c r="AR2090" s="14" t="str">
        <f t="shared" si="2013"/>
        <v/>
      </c>
    </row>
    <row r="2091" spans="1:44" x14ac:dyDescent="0.25">
      <c r="A2091">
        <v>1</v>
      </c>
      <c r="B2091" t="s">
        <v>28</v>
      </c>
      <c r="C2091">
        <v>391106</v>
      </c>
      <c r="D2091" s="40">
        <v>41388.588888888902</v>
      </c>
      <c r="E2091" s="40">
        <v>41389.631249999999</v>
      </c>
      <c r="F2091" s="40">
        <v>41389.591666666704</v>
      </c>
      <c r="G2091" t="s">
        <v>29</v>
      </c>
      <c r="H2091">
        <v>60000012369935</v>
      </c>
      <c r="I2091" t="s">
        <v>1203</v>
      </c>
      <c r="J2091" t="s">
        <v>1204</v>
      </c>
      <c r="K2091" t="s">
        <v>32</v>
      </c>
      <c r="L2091">
        <v>6</v>
      </c>
      <c r="M2091" t="s">
        <v>33</v>
      </c>
      <c r="N2091">
        <v>60000015461254</v>
      </c>
      <c r="O2091">
        <v>60000016462741</v>
      </c>
      <c r="P2091">
        <v>140225000000714</v>
      </c>
      <c r="R2091" t="s">
        <v>34</v>
      </c>
      <c r="S2091" t="s">
        <v>35</v>
      </c>
      <c r="T2091" t="s">
        <v>36</v>
      </c>
      <c r="W2091" t="s">
        <v>37</v>
      </c>
      <c r="AC2091" t="s">
        <v>4009</v>
      </c>
      <c r="AD2091" t="s">
        <v>1443</v>
      </c>
      <c r="AE2091" s="14" t="str">
        <f t="shared" si="2000"/>
        <v>Trabalhei material Dr Lauro, destacando dados do Eurosida e algorítimos.</v>
      </c>
      <c r="AF2091" s="14" t="str">
        <f t="shared" si="2001"/>
        <v>Trabalhei material Dr Lauro, destacando dados do Eurosida e algorítimos.</v>
      </c>
      <c r="AG2091" s="14">
        <f t="shared" si="2002"/>
        <v>1</v>
      </c>
      <c r="AH2091" s="14">
        <f t="shared" si="2003"/>
        <v>73</v>
      </c>
      <c r="AI2091" s="14">
        <f t="shared" si="2004"/>
        <v>73</v>
      </c>
      <c r="AJ2091" s="14">
        <f t="shared" si="2005"/>
        <v>73</v>
      </c>
      <c r="AK2091" s="14">
        <f t="shared" si="2006"/>
        <v>73</v>
      </c>
      <c r="AL2091" s="14">
        <f t="shared" si="2007"/>
        <v>73</v>
      </c>
      <c r="AM2091" s="14" t="str">
        <f t="shared" si="2008"/>
        <v>Trabalhei material Dr Lauro, destacando dados do Eurosida e algorítimos.</v>
      </c>
      <c r="AN2091" s="14" t="str">
        <f t="shared" si="2009"/>
        <v/>
      </c>
      <c r="AO2091" s="14" t="str">
        <f t="shared" si="2010"/>
        <v/>
      </c>
      <c r="AP2091" s="14" t="str">
        <f t="shared" si="2011"/>
        <v/>
      </c>
      <c r="AQ2091" s="14" t="str">
        <f t="shared" si="2012"/>
        <v/>
      </c>
      <c r="AR2091" s="14" t="str">
        <f t="shared" si="2013"/>
        <v/>
      </c>
    </row>
    <row r="2092" spans="1:44" x14ac:dyDescent="0.25">
      <c r="A2092">
        <v>1</v>
      </c>
      <c r="B2092" t="s">
        <v>28</v>
      </c>
      <c r="C2092">
        <v>391106</v>
      </c>
      <c r="D2092" s="40">
        <v>41388.499305555597</v>
      </c>
      <c r="E2092" s="40">
        <v>41389.625</v>
      </c>
      <c r="F2092" s="40">
        <v>41389.591666666704</v>
      </c>
      <c r="G2092" t="s">
        <v>29</v>
      </c>
      <c r="H2092">
        <v>60000017965680</v>
      </c>
      <c r="I2092" t="s">
        <v>4010</v>
      </c>
      <c r="J2092" t="s">
        <v>4011</v>
      </c>
      <c r="K2092" t="s">
        <v>88</v>
      </c>
      <c r="L2092">
        <v>3</v>
      </c>
      <c r="M2092" t="s">
        <v>33</v>
      </c>
      <c r="N2092">
        <v>60000015461254</v>
      </c>
      <c r="O2092">
        <v>60000016462741</v>
      </c>
      <c r="P2092">
        <v>140225000000686</v>
      </c>
      <c r="R2092" t="s">
        <v>34</v>
      </c>
      <c r="S2092" t="s">
        <v>35</v>
      </c>
      <c r="T2092" t="s">
        <v>36</v>
      </c>
      <c r="W2092" t="s">
        <v>37</v>
      </c>
      <c r="AC2092" t="s">
        <v>4012</v>
      </c>
      <c r="AD2092" t="s">
        <v>1437</v>
      </c>
      <c r="AE2092" s="14" t="str">
        <f t="shared" si="2000"/>
        <v>Trabalhei material Dr Lauro focando Eurosida</v>
      </c>
      <c r="AF2092" s="14" t="str">
        <f t="shared" si="2001"/>
        <v>Trabalhei material Dr Lauro focando Eurosida</v>
      </c>
      <c r="AG2092" s="14">
        <f t="shared" si="2002"/>
        <v>1</v>
      </c>
      <c r="AH2092" s="14">
        <f t="shared" si="2003"/>
        <v>45</v>
      </c>
      <c r="AI2092" s="14">
        <f t="shared" si="2004"/>
        <v>45</v>
      </c>
      <c r="AJ2092" s="14">
        <f t="shared" si="2005"/>
        <v>45</v>
      </c>
      <c r="AK2092" s="14">
        <f t="shared" si="2006"/>
        <v>45</v>
      </c>
      <c r="AL2092" s="14">
        <f t="shared" si="2007"/>
        <v>45</v>
      </c>
      <c r="AM2092" s="14" t="str">
        <f t="shared" si="2008"/>
        <v>Trabalhei material Dr Lauro focando Eurosida</v>
      </c>
      <c r="AN2092" s="14" t="str">
        <f t="shared" si="2009"/>
        <v/>
      </c>
      <c r="AO2092" s="14" t="str">
        <f t="shared" si="2010"/>
        <v/>
      </c>
      <c r="AP2092" s="14" t="str">
        <f t="shared" si="2011"/>
        <v/>
      </c>
      <c r="AQ2092" s="14" t="str">
        <f t="shared" si="2012"/>
        <v/>
      </c>
      <c r="AR2092" s="14" t="str">
        <f t="shared" si="2013"/>
        <v/>
      </c>
    </row>
    <row r="2093" spans="1:44" x14ac:dyDescent="0.25">
      <c r="A2093">
        <v>1</v>
      </c>
      <c r="B2093" t="s">
        <v>28</v>
      </c>
      <c r="C2093">
        <v>391106</v>
      </c>
      <c r="D2093" s="40">
        <v>41388.454861111102</v>
      </c>
      <c r="E2093" s="40">
        <v>41389.622916666704</v>
      </c>
      <c r="F2093" s="40">
        <v>41389.591666666704</v>
      </c>
      <c r="G2093" t="s">
        <v>29</v>
      </c>
      <c r="H2093">
        <v>60000012371815</v>
      </c>
      <c r="I2093" t="s">
        <v>4013</v>
      </c>
      <c r="J2093" t="s">
        <v>4014</v>
      </c>
      <c r="K2093" t="s">
        <v>238</v>
      </c>
      <c r="L2093">
        <v>3</v>
      </c>
      <c r="M2093" t="s">
        <v>33</v>
      </c>
      <c r="N2093">
        <v>60000015461254</v>
      </c>
      <c r="O2093">
        <v>60000016462741</v>
      </c>
      <c r="P2093">
        <v>140225000000671</v>
      </c>
      <c r="R2093" t="s">
        <v>34</v>
      </c>
      <c r="S2093" t="s">
        <v>35</v>
      </c>
      <c r="T2093" t="s">
        <v>36</v>
      </c>
      <c r="W2093" t="s">
        <v>37</v>
      </c>
      <c r="X2093" t="s">
        <v>176</v>
      </c>
      <c r="AC2093" t="s">
        <v>4015</v>
      </c>
      <c r="AD2093" t="s">
        <v>1443</v>
      </c>
      <c r="AE2093" s="14" t="str">
        <f t="shared" si="2000"/>
        <v>Trabalhei material Dr Lauro focando no longo prazo, pois seus pacientes ainda irão tomar arv por muito tempo.</v>
      </c>
      <c r="AF2093" s="14" t="str">
        <f t="shared" si="2001"/>
        <v>Trabalhei material Dr Lauro focando no longo prazo, pois seus pacientes ainda irão tomar arv por muito tempo.</v>
      </c>
      <c r="AG2093" s="14">
        <f t="shared" si="2002"/>
        <v>1</v>
      </c>
      <c r="AH2093" s="14">
        <f t="shared" si="2003"/>
        <v>110</v>
      </c>
      <c r="AI2093" s="14">
        <f t="shared" si="2004"/>
        <v>110</v>
      </c>
      <c r="AJ2093" s="14">
        <f t="shared" si="2005"/>
        <v>110</v>
      </c>
      <c r="AK2093" s="14">
        <f t="shared" si="2006"/>
        <v>110</v>
      </c>
      <c r="AL2093" s="14">
        <f t="shared" si="2007"/>
        <v>110</v>
      </c>
      <c r="AM2093" s="14" t="str">
        <f t="shared" si="2008"/>
        <v>Trabalhei material Dr Lauro focando no longo prazo, pois seus pacientes ainda irão tomar arv por muito tempo.</v>
      </c>
      <c r="AN2093" s="14" t="str">
        <f t="shared" si="2009"/>
        <v/>
      </c>
      <c r="AO2093" s="14" t="str">
        <f t="shared" si="2010"/>
        <v/>
      </c>
      <c r="AP2093" s="14" t="str">
        <f t="shared" si="2011"/>
        <v/>
      </c>
      <c r="AQ2093" s="14" t="str">
        <f t="shared" si="2012"/>
        <v/>
      </c>
      <c r="AR2093" s="14" t="str">
        <f t="shared" si="2013"/>
        <v/>
      </c>
    </row>
    <row r="2094" spans="1:44" x14ac:dyDescent="0.25">
      <c r="A2094">
        <v>1</v>
      </c>
      <c r="B2094" t="s">
        <v>28</v>
      </c>
      <c r="C2094">
        <v>391106</v>
      </c>
      <c r="D2094" s="40">
        <v>41388.403472222199</v>
      </c>
      <c r="E2094" s="40">
        <v>41389.616666666698</v>
      </c>
      <c r="F2094" s="40">
        <v>41389.5805555556</v>
      </c>
      <c r="G2094" t="s">
        <v>29</v>
      </c>
      <c r="H2094">
        <v>60000012292607</v>
      </c>
      <c r="I2094" t="s">
        <v>4016</v>
      </c>
      <c r="J2094" t="s">
        <v>4017</v>
      </c>
      <c r="K2094" t="s">
        <v>32</v>
      </c>
      <c r="L2094">
        <v>4</v>
      </c>
      <c r="M2094" t="s">
        <v>33</v>
      </c>
      <c r="N2094">
        <v>60000015461254</v>
      </c>
      <c r="O2094">
        <v>60000016462741</v>
      </c>
      <c r="P2094">
        <v>140225000000657</v>
      </c>
      <c r="R2094" t="s">
        <v>34</v>
      </c>
      <c r="S2094" t="s">
        <v>35</v>
      </c>
      <c r="T2094" t="s">
        <v>36</v>
      </c>
      <c r="W2094" t="s">
        <v>37</v>
      </c>
      <c r="AC2094" t="s">
        <v>4018</v>
      </c>
      <c r="AD2094" t="s">
        <v>1443</v>
      </c>
      <c r="AE2094" s="14" t="str">
        <f t="shared" si="2000"/>
        <v>Trabalhei matérial Dr Lauro destacando estudo Eurosida, Dr relatou um caso de EA sério com Kaletra #obj: de um paciente que estava usando kaletra e apresentou hepatite medicamentosa, Dr trocou Kaletra por ATV</v>
      </c>
      <c r="AF2094" s="14" t="str">
        <f t="shared" si="2001"/>
        <v>Trabalhei matérial Dr Lauro destacando estudo Eurosida, Dr relatou um caso de EA sério com Kaletra #obj: de um paciente que estava usando kaletra e apresentou hepatite medicamentosa, Dr trocou Kaletra por ATV</v>
      </c>
      <c r="AG2094" s="14">
        <f t="shared" si="2002"/>
        <v>100</v>
      </c>
      <c r="AH2094" s="14">
        <f t="shared" si="2003"/>
        <v>209</v>
      </c>
      <c r="AI2094" s="14">
        <f t="shared" si="2004"/>
        <v>209</v>
      </c>
      <c r="AJ2094" s="14">
        <f t="shared" si="2005"/>
        <v>209</v>
      </c>
      <c r="AK2094" s="14">
        <f t="shared" si="2006"/>
        <v>209</v>
      </c>
      <c r="AL2094" s="14">
        <f t="shared" si="2007"/>
        <v>209</v>
      </c>
      <c r="AM2094" s="14" t="str">
        <f t="shared" si="2008"/>
        <v>#obj: de um paciente que estava usando kaletra e apresentou hepatite medicamentosa, Dr trocou Kaletra por ATV</v>
      </c>
      <c r="AN2094" s="14" t="str">
        <f t="shared" si="2009"/>
        <v/>
      </c>
      <c r="AO2094" s="14" t="str">
        <f t="shared" si="2010"/>
        <v/>
      </c>
      <c r="AP2094" s="14" t="str">
        <f t="shared" si="2011"/>
        <v/>
      </c>
      <c r="AQ2094" s="14" t="str">
        <f t="shared" si="2012"/>
        <v/>
      </c>
      <c r="AR2094" s="14" t="str">
        <f t="shared" si="2013"/>
        <v/>
      </c>
    </row>
    <row r="2095" spans="1:44" x14ac:dyDescent="0.25">
      <c r="A2095">
        <v>1</v>
      </c>
      <c r="B2095" t="s">
        <v>28</v>
      </c>
      <c r="C2095">
        <v>391106</v>
      </c>
      <c r="D2095" s="40">
        <v>41387.720833333296</v>
      </c>
      <c r="E2095" s="40">
        <v>41388.722222222197</v>
      </c>
      <c r="F2095" s="40">
        <v>41389.570138888899</v>
      </c>
      <c r="G2095" t="s">
        <v>29</v>
      </c>
      <c r="H2095">
        <v>140225000000497</v>
      </c>
      <c r="I2095" t="s">
        <v>5292</v>
      </c>
      <c r="J2095" t="s">
        <v>5293</v>
      </c>
      <c r="K2095" t="s">
        <v>41</v>
      </c>
      <c r="M2095" t="s">
        <v>33</v>
      </c>
      <c r="N2095">
        <v>60000015461254</v>
      </c>
      <c r="O2095">
        <v>60000016462741</v>
      </c>
      <c r="P2095">
        <v>140225000000644</v>
      </c>
      <c r="R2095" t="s">
        <v>34</v>
      </c>
      <c r="S2095" t="s">
        <v>35</v>
      </c>
      <c r="T2095" t="s">
        <v>36</v>
      </c>
      <c r="W2095" t="s">
        <v>37</v>
      </c>
      <c r="AC2095" t="s">
        <v>4019</v>
      </c>
      <c r="AD2095" t="s">
        <v>1443</v>
      </c>
      <c r="AE2095" s="14" t="str">
        <f t="shared" si="2000"/>
        <v>Trabalhei material Dr Lauro, reforçando vantagem de Kaletra com Tdf. Convidei pra evento Dra Mônica</v>
      </c>
      <c r="AF2095" s="14" t="str">
        <f t="shared" si="2001"/>
        <v>Trabalhei material Dr Lauro, reforçando vantagem de Kaletra com Tdf. Convidei pra evento Dra Mônica</v>
      </c>
      <c r="AG2095" s="14">
        <f t="shared" si="2002"/>
        <v>1</v>
      </c>
      <c r="AH2095" s="14">
        <f t="shared" si="2003"/>
        <v>100</v>
      </c>
      <c r="AI2095" s="14">
        <f t="shared" si="2004"/>
        <v>100</v>
      </c>
      <c r="AJ2095" s="14">
        <f t="shared" si="2005"/>
        <v>100</v>
      </c>
      <c r="AK2095" s="14">
        <f t="shared" si="2006"/>
        <v>100</v>
      </c>
      <c r="AL2095" s="14">
        <f t="shared" si="2007"/>
        <v>100</v>
      </c>
      <c r="AM2095" s="14" t="str">
        <f t="shared" si="2008"/>
        <v>Trabalhei material Dr Lauro, reforçando vantagem de Kaletra com Tdf. Convidei pra evento Dra Mônica</v>
      </c>
      <c r="AN2095" s="14" t="str">
        <f t="shared" si="2009"/>
        <v/>
      </c>
      <c r="AO2095" s="14" t="str">
        <f t="shared" si="2010"/>
        <v/>
      </c>
      <c r="AP2095" s="14" t="str">
        <f t="shared" si="2011"/>
        <v/>
      </c>
      <c r="AQ2095" s="14" t="str">
        <f t="shared" si="2012"/>
        <v/>
      </c>
      <c r="AR2095" s="14" t="str">
        <f t="shared" si="2013"/>
        <v/>
      </c>
    </row>
    <row r="2096" spans="1:44" x14ac:dyDescent="0.25">
      <c r="A2096">
        <v>1</v>
      </c>
      <c r="B2096" t="s">
        <v>28</v>
      </c>
      <c r="C2096">
        <v>391106</v>
      </c>
      <c r="D2096" s="40">
        <v>41387.715277777803</v>
      </c>
      <c r="E2096" s="40">
        <v>41388.71875</v>
      </c>
      <c r="F2096" s="40">
        <v>41389.570138888899</v>
      </c>
      <c r="G2096" t="s">
        <v>29</v>
      </c>
      <c r="H2096">
        <v>60000012507311</v>
      </c>
      <c r="I2096" t="s">
        <v>1195</v>
      </c>
      <c r="J2096" t="s">
        <v>1196</v>
      </c>
      <c r="K2096" t="s">
        <v>32</v>
      </c>
      <c r="L2096">
        <v>4</v>
      </c>
      <c r="M2096" t="s">
        <v>33</v>
      </c>
      <c r="N2096">
        <v>60000015461254</v>
      </c>
      <c r="O2096">
        <v>60000016462741</v>
      </c>
      <c r="P2096">
        <v>140225000000623</v>
      </c>
      <c r="R2096" t="s">
        <v>34</v>
      </c>
      <c r="S2096" t="s">
        <v>35</v>
      </c>
      <c r="T2096" t="s">
        <v>36</v>
      </c>
      <c r="W2096" t="s">
        <v>37</v>
      </c>
      <c r="AC2096" t="s">
        <v>4020</v>
      </c>
      <c r="AD2096" t="s">
        <v>1443</v>
      </c>
      <c r="AE2096" s="14" t="str">
        <f t="shared" si="2000"/>
        <v>Trabalhei material Dr Lauro, destacando o fato de Kaletra ser mais amigável na associação com Tdf. Reforcei posologia qd#obj: Dra falou que já é difícil o paciente usar duas vezes ao dia quem dirá os 4 comp. Juntos...reforcei que é apenas uma opção e que ela junto com seu paciente irão fazer esta escolha; destaquei co formulação ela concordou que realmente esta é uma grande vantagem...e falei tbém do consenso, ressaltando o custo.</v>
      </c>
      <c r="AF2096" s="14" t="str">
        <f t="shared" si="2001"/>
        <v>Trabalhei material Dr Lauro, destacando o fato de Kaletra ser mais amigável na associação com Tdf. Reforcei posologia qd#obj: Dra falou que já é difícil o paciente usar duas vezes ao dia quem dirá os 4 comp. Juntos...reforcei que é apenas uma opção e que ela junto com seu paciente irão fazer esta escolha; destaquei co formulação ela concordou que realmente esta é uma grande vantagem...e falei tbém do consenso, ressaltando o custo.</v>
      </c>
      <c r="AG2096" s="14">
        <f t="shared" si="2002"/>
        <v>121</v>
      </c>
      <c r="AH2096" s="14">
        <f t="shared" si="2003"/>
        <v>435</v>
      </c>
      <c r="AI2096" s="14">
        <f t="shared" si="2004"/>
        <v>435</v>
      </c>
      <c r="AJ2096" s="14">
        <f t="shared" si="2005"/>
        <v>435</v>
      </c>
      <c r="AK2096" s="14">
        <f t="shared" si="2006"/>
        <v>435</v>
      </c>
      <c r="AL2096" s="14">
        <f t="shared" si="2007"/>
        <v>435</v>
      </c>
      <c r="AM2096" s="14" t="str">
        <f t="shared" si="2008"/>
        <v>#obj: Dra falou que já é difícil o paciente usar duas vezes ao dia quem dirá os 4 comp. Juntos...reforcei que é apenas uma opção e que ela junto com seu paciente irão fazer esta escolha; destaquei co formulação ela concordou que realmente esta é uma grande vantagem...e falei tbém do consenso, ressaltando o custo.</v>
      </c>
      <c r="AN2096" s="14" t="str">
        <f t="shared" si="2009"/>
        <v/>
      </c>
      <c r="AO2096" s="14" t="str">
        <f t="shared" si="2010"/>
        <v/>
      </c>
      <c r="AP2096" s="14" t="str">
        <f t="shared" si="2011"/>
        <v/>
      </c>
      <c r="AQ2096" s="14" t="str">
        <f t="shared" si="2012"/>
        <v/>
      </c>
      <c r="AR2096" s="14" t="str">
        <f t="shared" si="2013"/>
        <v/>
      </c>
    </row>
    <row r="2097" spans="1:44" x14ac:dyDescent="0.25">
      <c r="A2097">
        <v>1</v>
      </c>
      <c r="B2097" t="s">
        <v>28</v>
      </c>
      <c r="C2097">
        <v>391106</v>
      </c>
      <c r="D2097" s="40">
        <v>41387.628472222197</v>
      </c>
      <c r="E2097" s="40">
        <v>41387.631944444402</v>
      </c>
      <c r="F2097" s="40">
        <v>41397.191666666702</v>
      </c>
      <c r="G2097" t="s">
        <v>29</v>
      </c>
      <c r="H2097">
        <v>60000012272459</v>
      </c>
      <c r="I2097" t="s">
        <v>5234</v>
      </c>
      <c r="J2097" t="s">
        <v>4021</v>
      </c>
      <c r="M2097" t="s">
        <v>33</v>
      </c>
      <c r="N2097">
        <v>60000015461254</v>
      </c>
      <c r="O2097">
        <v>60000016462741</v>
      </c>
      <c r="P2097">
        <v>140225000000617</v>
      </c>
      <c r="R2097" t="s">
        <v>34</v>
      </c>
      <c r="S2097" t="s">
        <v>35</v>
      </c>
      <c r="W2097" t="s">
        <v>37</v>
      </c>
      <c r="AC2097" t="s">
        <v>4022</v>
      </c>
      <c r="AD2097" t="s">
        <v>1443</v>
      </c>
      <c r="AE2097" s="14" t="str">
        <f t="shared" si="2000"/>
        <v>Trabalhei material Dr. Lauro com foco nos dados do Eurosida</v>
      </c>
      <c r="AF2097" s="14" t="str">
        <f t="shared" si="2001"/>
        <v>Trabalhei material Dr. Lauro com foco nos dados do Eurosida</v>
      </c>
      <c r="AG2097" s="14">
        <f t="shared" si="2002"/>
        <v>1</v>
      </c>
      <c r="AH2097" s="14">
        <f t="shared" si="2003"/>
        <v>60</v>
      </c>
      <c r="AI2097" s="14">
        <f t="shared" si="2004"/>
        <v>60</v>
      </c>
      <c r="AJ2097" s="14">
        <f t="shared" si="2005"/>
        <v>60</v>
      </c>
      <c r="AK2097" s="14">
        <f t="shared" si="2006"/>
        <v>60</v>
      </c>
      <c r="AL2097" s="14">
        <f t="shared" si="2007"/>
        <v>60</v>
      </c>
      <c r="AM2097" s="14" t="str">
        <f t="shared" si="2008"/>
        <v>Trabalhei material Dr. Lauro com foco nos dados do Eurosida</v>
      </c>
      <c r="AN2097" s="14" t="str">
        <f t="shared" si="2009"/>
        <v/>
      </c>
      <c r="AO2097" s="14" t="str">
        <f t="shared" si="2010"/>
        <v/>
      </c>
      <c r="AP2097" s="14" t="str">
        <f t="shared" si="2011"/>
        <v/>
      </c>
      <c r="AQ2097" s="14" t="str">
        <f t="shared" si="2012"/>
        <v/>
      </c>
      <c r="AR2097" s="14" t="str">
        <f t="shared" si="2013"/>
        <v/>
      </c>
    </row>
    <row r="2098" spans="1:44" x14ac:dyDescent="0.25">
      <c r="A2098">
        <v>1</v>
      </c>
      <c r="B2098" t="s">
        <v>28</v>
      </c>
      <c r="C2098">
        <v>391106</v>
      </c>
      <c r="D2098" s="40">
        <v>41387.617361111101</v>
      </c>
      <c r="E2098" s="40">
        <v>41387.618055555598</v>
      </c>
      <c r="F2098" s="40">
        <v>41387.581250000003</v>
      </c>
      <c r="G2098" t="s">
        <v>29</v>
      </c>
      <c r="H2098">
        <v>60000012455723</v>
      </c>
      <c r="I2098" t="s">
        <v>4023</v>
      </c>
      <c r="J2098" t="s">
        <v>4024</v>
      </c>
      <c r="K2098" t="s">
        <v>32</v>
      </c>
      <c r="L2098">
        <v>4</v>
      </c>
      <c r="M2098" t="s">
        <v>33</v>
      </c>
      <c r="N2098">
        <v>60000015461254</v>
      </c>
      <c r="O2098">
        <v>60000016462741</v>
      </c>
      <c r="P2098">
        <v>140225000000599</v>
      </c>
      <c r="R2098" t="s">
        <v>34</v>
      </c>
      <c r="S2098" t="s">
        <v>35</v>
      </c>
      <c r="T2098" t="s">
        <v>36</v>
      </c>
      <c r="W2098" t="s">
        <v>37</v>
      </c>
      <c r="AC2098" t="s">
        <v>3962</v>
      </c>
      <c r="AD2098" t="s">
        <v>1443</v>
      </c>
      <c r="AE2098" s="14" t="str">
        <f t="shared" si="2000"/>
        <v>Trabalhei material Dr Lauro com foco no Eurosida</v>
      </c>
      <c r="AF2098" s="14" t="str">
        <f t="shared" si="2001"/>
        <v>Trabalhei material Dr Lauro com foco no Eurosida</v>
      </c>
      <c r="AG2098" s="14">
        <f t="shared" si="2002"/>
        <v>1</v>
      </c>
      <c r="AH2098" s="14">
        <f t="shared" si="2003"/>
        <v>49</v>
      </c>
      <c r="AI2098" s="14">
        <f t="shared" si="2004"/>
        <v>49</v>
      </c>
      <c r="AJ2098" s="14">
        <f t="shared" si="2005"/>
        <v>49</v>
      </c>
      <c r="AK2098" s="14">
        <f t="shared" si="2006"/>
        <v>49</v>
      </c>
      <c r="AL2098" s="14">
        <f t="shared" si="2007"/>
        <v>49</v>
      </c>
      <c r="AM2098" s="14" t="str">
        <f t="shared" si="2008"/>
        <v>Trabalhei material Dr Lauro com foco no Eurosida</v>
      </c>
      <c r="AN2098" s="14" t="str">
        <f t="shared" si="2009"/>
        <v/>
      </c>
      <c r="AO2098" s="14" t="str">
        <f t="shared" si="2010"/>
        <v/>
      </c>
      <c r="AP2098" s="14" t="str">
        <f t="shared" si="2011"/>
        <v/>
      </c>
      <c r="AQ2098" s="14" t="str">
        <f t="shared" si="2012"/>
        <v/>
      </c>
      <c r="AR2098" s="14" t="str">
        <f t="shared" si="2013"/>
        <v/>
      </c>
    </row>
    <row r="2099" spans="1:44" x14ac:dyDescent="0.25">
      <c r="A2099">
        <v>1</v>
      </c>
      <c r="B2099" t="s">
        <v>28</v>
      </c>
      <c r="C2099">
        <v>391106</v>
      </c>
      <c r="D2099" s="40">
        <v>41387.6159722222</v>
      </c>
      <c r="E2099" s="40">
        <v>41387.617361111101</v>
      </c>
      <c r="F2099" s="40">
        <v>41387.581250000003</v>
      </c>
      <c r="G2099" t="s">
        <v>29</v>
      </c>
      <c r="H2099">
        <v>60000012568243</v>
      </c>
      <c r="I2099" t="s">
        <v>1223</v>
      </c>
      <c r="J2099" t="s">
        <v>1224</v>
      </c>
      <c r="K2099" t="s">
        <v>41</v>
      </c>
      <c r="L2099">
        <v>4</v>
      </c>
      <c r="M2099" t="s">
        <v>33</v>
      </c>
      <c r="N2099">
        <v>60000015461254</v>
      </c>
      <c r="O2099">
        <v>60000016462741</v>
      </c>
      <c r="P2099">
        <v>140225000000592</v>
      </c>
      <c r="R2099" t="s">
        <v>34</v>
      </c>
      <c r="S2099" t="s">
        <v>35</v>
      </c>
      <c r="T2099" t="s">
        <v>36</v>
      </c>
      <c r="W2099" t="s">
        <v>37</v>
      </c>
      <c r="AC2099" t="s">
        <v>4025</v>
      </c>
      <c r="AD2099" t="s">
        <v>1443</v>
      </c>
      <c r="AE2099" s="14" t="str">
        <f t="shared" si="2000"/>
        <v>Trabalhei material Dr Lauro, reforçando dados do Eurosida</v>
      </c>
      <c r="AF2099" s="14" t="str">
        <f t="shared" si="2001"/>
        <v>Trabalhei material Dr Lauro, reforçando dados do Eurosida</v>
      </c>
      <c r="AG2099" s="14">
        <f t="shared" si="2002"/>
        <v>1</v>
      </c>
      <c r="AH2099" s="14">
        <f t="shared" si="2003"/>
        <v>58</v>
      </c>
      <c r="AI2099" s="14">
        <f t="shared" si="2004"/>
        <v>58</v>
      </c>
      <c r="AJ2099" s="14">
        <f t="shared" si="2005"/>
        <v>58</v>
      </c>
      <c r="AK2099" s="14">
        <f t="shared" si="2006"/>
        <v>58</v>
      </c>
      <c r="AL2099" s="14">
        <f t="shared" si="2007"/>
        <v>58</v>
      </c>
      <c r="AM2099" s="14" t="str">
        <f t="shared" si="2008"/>
        <v>Trabalhei material Dr Lauro, reforçando dados do Eurosida</v>
      </c>
      <c r="AN2099" s="14" t="str">
        <f t="shared" si="2009"/>
        <v/>
      </c>
      <c r="AO2099" s="14" t="str">
        <f t="shared" si="2010"/>
        <v/>
      </c>
      <c r="AP2099" s="14" t="str">
        <f t="shared" si="2011"/>
        <v/>
      </c>
      <c r="AQ2099" s="14" t="str">
        <f t="shared" si="2012"/>
        <v/>
      </c>
      <c r="AR2099" s="14" t="str">
        <f t="shared" si="2013"/>
        <v/>
      </c>
    </row>
    <row r="2100" spans="1:44" x14ac:dyDescent="0.25">
      <c r="A2100">
        <v>1</v>
      </c>
      <c r="B2100" t="s">
        <v>28</v>
      </c>
      <c r="C2100">
        <v>391106</v>
      </c>
      <c r="D2100" s="40">
        <v>41387.614583333299</v>
      </c>
      <c r="E2100" s="40">
        <v>41387.6159722222</v>
      </c>
      <c r="F2100" s="40">
        <v>41387.581250000003</v>
      </c>
      <c r="G2100" t="s">
        <v>29</v>
      </c>
      <c r="H2100">
        <v>60000012416867</v>
      </c>
      <c r="I2100" t="s">
        <v>1220</v>
      </c>
      <c r="J2100" t="s">
        <v>1221</v>
      </c>
      <c r="K2100" t="s">
        <v>32</v>
      </c>
      <c r="L2100">
        <v>4</v>
      </c>
      <c r="M2100" t="s">
        <v>33</v>
      </c>
      <c r="N2100">
        <v>60000015461254</v>
      </c>
      <c r="O2100">
        <v>60000016462741</v>
      </c>
      <c r="P2100">
        <v>140225000000585</v>
      </c>
      <c r="R2100" t="s">
        <v>34</v>
      </c>
      <c r="S2100" t="s">
        <v>35</v>
      </c>
      <c r="T2100" t="s">
        <v>36</v>
      </c>
      <c r="W2100" t="s">
        <v>37</v>
      </c>
      <c r="AC2100" t="s">
        <v>4026</v>
      </c>
      <c r="AD2100" t="s">
        <v>1443</v>
      </c>
      <c r="AE2100" s="14" t="str">
        <f t="shared" si="2000"/>
        <v>Trabalhei material Dr Lauro, reforçando Eurosida e a associação Kaletra e Tdf como sendo mais amigável que ATV e Tdf</v>
      </c>
      <c r="AF2100" s="14" t="str">
        <f t="shared" si="2001"/>
        <v>Trabalhei material Dr Lauro, reforçando Eurosida e a associação Kaletra e Tdf como sendo mais amigável que ATV e Tdf</v>
      </c>
      <c r="AG2100" s="14">
        <f t="shared" si="2002"/>
        <v>1</v>
      </c>
      <c r="AH2100" s="14">
        <f t="shared" si="2003"/>
        <v>117</v>
      </c>
      <c r="AI2100" s="14">
        <f t="shared" si="2004"/>
        <v>117</v>
      </c>
      <c r="AJ2100" s="14">
        <f t="shared" si="2005"/>
        <v>117</v>
      </c>
      <c r="AK2100" s="14">
        <f t="shared" si="2006"/>
        <v>117</v>
      </c>
      <c r="AL2100" s="14">
        <f t="shared" si="2007"/>
        <v>117</v>
      </c>
      <c r="AM2100" s="14" t="str">
        <f t="shared" si="2008"/>
        <v>Trabalhei material Dr Lauro, reforçando Eurosida e a associação Kaletra e Tdf como sendo mais amigável que ATV e Tdf</v>
      </c>
      <c r="AN2100" s="14" t="str">
        <f t="shared" si="2009"/>
        <v/>
      </c>
      <c r="AO2100" s="14" t="str">
        <f t="shared" si="2010"/>
        <v/>
      </c>
      <c r="AP2100" s="14" t="str">
        <f t="shared" si="2011"/>
        <v/>
      </c>
      <c r="AQ2100" s="14" t="str">
        <f t="shared" si="2012"/>
        <v/>
      </c>
      <c r="AR2100" s="14" t="str">
        <f t="shared" si="2013"/>
        <v/>
      </c>
    </row>
    <row r="2101" spans="1:44" x14ac:dyDescent="0.25">
      <c r="A2101">
        <v>1</v>
      </c>
      <c r="B2101" t="s">
        <v>28</v>
      </c>
      <c r="C2101">
        <v>391106</v>
      </c>
      <c r="D2101" s="40">
        <v>41387.6118055556</v>
      </c>
      <c r="E2101" s="40">
        <v>41387.614583333299</v>
      </c>
      <c r="F2101" s="40">
        <v>41387.581250000003</v>
      </c>
      <c r="G2101" t="s">
        <v>29</v>
      </c>
      <c r="H2101">
        <v>60000012493791</v>
      </c>
      <c r="I2101" t="s">
        <v>4027</v>
      </c>
      <c r="J2101" t="s">
        <v>4028</v>
      </c>
      <c r="K2101" t="s">
        <v>32</v>
      </c>
      <c r="L2101">
        <v>4</v>
      </c>
      <c r="M2101" t="s">
        <v>33</v>
      </c>
      <c r="N2101">
        <v>60000015461254</v>
      </c>
      <c r="O2101">
        <v>60000016462741</v>
      </c>
      <c r="P2101">
        <v>140225000000578</v>
      </c>
      <c r="R2101" t="s">
        <v>34</v>
      </c>
      <c r="S2101" t="s">
        <v>35</v>
      </c>
      <c r="T2101" t="s">
        <v>36</v>
      </c>
      <c r="W2101" t="s">
        <v>37</v>
      </c>
      <c r="AC2101" t="s">
        <v>4029</v>
      </c>
      <c r="AD2101" t="s">
        <v>1443</v>
      </c>
      <c r="AE2101" s="14" t="str">
        <f t="shared" si="2000"/>
        <v>Trabalhei material Dr Lauro, reforçando dados do Eurosida #mp: Dr acha o tema muito pertinente, sondei como faz o monitoramento da função renal de seus pacientes e disse que toda a consulta pede exames.</v>
      </c>
      <c r="AF2101" s="14" t="str">
        <f t="shared" si="2001"/>
        <v>Trabalhei material Dr Lauro, reforçando dados do Eurosida #mp: Dr acha o tema muito pertinente, sondei como faz o monitoramento da função renal de seus pacientes e disse que toda a consulta pede exames.</v>
      </c>
      <c r="AG2101" s="14">
        <f t="shared" si="2002"/>
        <v>59</v>
      </c>
      <c r="AH2101" s="14">
        <f t="shared" si="2003"/>
        <v>203</v>
      </c>
      <c r="AI2101" s="14">
        <f t="shared" si="2004"/>
        <v>203</v>
      </c>
      <c r="AJ2101" s="14">
        <f t="shared" si="2005"/>
        <v>203</v>
      </c>
      <c r="AK2101" s="14">
        <f t="shared" si="2006"/>
        <v>203</v>
      </c>
      <c r="AL2101" s="14">
        <f t="shared" si="2007"/>
        <v>203</v>
      </c>
      <c r="AM2101" s="14" t="str">
        <f t="shared" si="2008"/>
        <v>#mp: Dr acha o tema muito pertinente, sondei como faz o monitoramento da função renal de seus pacientes e disse que toda a consulta pede exames.</v>
      </c>
      <c r="AN2101" s="14" t="str">
        <f t="shared" si="2009"/>
        <v/>
      </c>
      <c r="AO2101" s="14" t="str">
        <f t="shared" si="2010"/>
        <v/>
      </c>
      <c r="AP2101" s="14" t="str">
        <f t="shared" si="2011"/>
        <v/>
      </c>
      <c r="AQ2101" s="14" t="str">
        <f t="shared" si="2012"/>
        <v/>
      </c>
      <c r="AR2101" s="14" t="str">
        <f t="shared" si="2013"/>
        <v/>
      </c>
    </row>
    <row r="2102" spans="1:44" x14ac:dyDescent="0.25">
      <c r="A2102">
        <v>1</v>
      </c>
      <c r="B2102" t="s">
        <v>28</v>
      </c>
      <c r="C2102">
        <v>391106</v>
      </c>
      <c r="D2102" s="40">
        <v>41387.59375</v>
      </c>
      <c r="E2102" s="40">
        <v>41387.597222222197</v>
      </c>
      <c r="F2102" s="40">
        <v>41387.570138888899</v>
      </c>
      <c r="G2102" t="s">
        <v>29</v>
      </c>
      <c r="H2102">
        <v>60000017150814</v>
      </c>
      <c r="I2102" t="s">
        <v>59</v>
      </c>
      <c r="J2102" t="s">
        <v>60</v>
      </c>
      <c r="K2102" t="s">
        <v>41</v>
      </c>
      <c r="L2102">
        <v>4</v>
      </c>
      <c r="M2102" t="s">
        <v>33</v>
      </c>
      <c r="N2102">
        <v>60000015461254</v>
      </c>
      <c r="O2102">
        <v>60000016462741</v>
      </c>
      <c r="P2102">
        <v>140225000000571</v>
      </c>
      <c r="R2102" t="s">
        <v>34</v>
      </c>
      <c r="S2102" t="s">
        <v>35</v>
      </c>
      <c r="T2102" t="s">
        <v>36</v>
      </c>
      <c r="W2102" t="s">
        <v>37</v>
      </c>
      <c r="AC2102" t="s">
        <v>4030</v>
      </c>
      <c r="AD2102" t="s">
        <v>1443</v>
      </c>
      <c r="AE2102" s="14" t="str">
        <f t="shared" si="2000"/>
        <v>Dra estava com pressa apenas entreguei material Dr Lauro reforcei algorítimos.</v>
      </c>
      <c r="AF2102" s="14" t="str">
        <f t="shared" si="2001"/>
        <v>Dra estava com pressa apenas entreguei material Dr Lauro reforcei algorítimos.</v>
      </c>
      <c r="AG2102" s="14">
        <f t="shared" si="2002"/>
        <v>1</v>
      </c>
      <c r="AH2102" s="14">
        <f t="shared" si="2003"/>
        <v>79</v>
      </c>
      <c r="AI2102" s="14">
        <f t="shared" si="2004"/>
        <v>79</v>
      </c>
      <c r="AJ2102" s="14">
        <f t="shared" si="2005"/>
        <v>79</v>
      </c>
      <c r="AK2102" s="14">
        <f t="shared" si="2006"/>
        <v>79</v>
      </c>
      <c r="AL2102" s="14">
        <f t="shared" si="2007"/>
        <v>79</v>
      </c>
      <c r="AM2102" s="14" t="str">
        <f t="shared" si="2008"/>
        <v>Dra estava com pressa apenas entreguei material Dr Lauro reforcei algorítimos.</v>
      </c>
      <c r="AN2102" s="14" t="str">
        <f t="shared" si="2009"/>
        <v/>
      </c>
      <c r="AO2102" s="14" t="str">
        <f t="shared" si="2010"/>
        <v/>
      </c>
      <c r="AP2102" s="14" t="str">
        <f t="shared" si="2011"/>
        <v/>
      </c>
      <c r="AQ2102" s="14" t="str">
        <f t="shared" si="2012"/>
        <v/>
      </c>
      <c r="AR2102" s="14" t="str">
        <f t="shared" si="2013"/>
        <v/>
      </c>
    </row>
    <row r="2103" spans="1:44" x14ac:dyDescent="0.25">
      <c r="A2103">
        <v>1</v>
      </c>
      <c r="B2103" t="s">
        <v>28</v>
      </c>
      <c r="C2103">
        <v>391106</v>
      </c>
      <c r="D2103" s="40">
        <v>41387.59375</v>
      </c>
      <c r="E2103" s="40">
        <v>41387.597222222197</v>
      </c>
      <c r="F2103" s="40">
        <v>41387.570138888899</v>
      </c>
      <c r="G2103" t="s">
        <v>29</v>
      </c>
      <c r="H2103">
        <v>60000017150814</v>
      </c>
      <c r="I2103" t="s">
        <v>59</v>
      </c>
      <c r="J2103" t="s">
        <v>60</v>
      </c>
      <c r="K2103" t="s">
        <v>41</v>
      </c>
      <c r="L2103">
        <v>4</v>
      </c>
      <c r="M2103" t="s">
        <v>33</v>
      </c>
      <c r="N2103">
        <v>60000015461254</v>
      </c>
      <c r="O2103">
        <v>60000016462741</v>
      </c>
      <c r="P2103">
        <v>140225000000571</v>
      </c>
      <c r="R2103" t="s">
        <v>34</v>
      </c>
      <c r="S2103" t="s">
        <v>35</v>
      </c>
      <c r="T2103" t="s">
        <v>36</v>
      </c>
      <c r="W2103" t="s">
        <v>37</v>
      </c>
      <c r="AC2103" t="s">
        <v>4030</v>
      </c>
      <c r="AD2103" t="s">
        <v>1443</v>
      </c>
      <c r="AE2103" s="14" t="str">
        <f t="shared" si="2000"/>
        <v>Dra estava com pressa apenas entreguei material Dr Lauro reforcei algorítimos.</v>
      </c>
      <c r="AF2103" s="14" t="str">
        <f t="shared" si="2001"/>
        <v>Dra estava com pressa apenas entreguei material Dr Lauro reforcei algorítimos.</v>
      </c>
      <c r="AG2103" s="14">
        <f t="shared" si="2002"/>
        <v>1</v>
      </c>
      <c r="AH2103" s="14">
        <f t="shared" si="2003"/>
        <v>79</v>
      </c>
      <c r="AI2103" s="14">
        <f t="shared" si="2004"/>
        <v>79</v>
      </c>
      <c r="AJ2103" s="14">
        <f t="shared" si="2005"/>
        <v>79</v>
      </c>
      <c r="AK2103" s="14">
        <f t="shared" si="2006"/>
        <v>79</v>
      </c>
      <c r="AL2103" s="14">
        <f t="shared" si="2007"/>
        <v>79</v>
      </c>
      <c r="AM2103" s="14" t="str">
        <f t="shared" si="2008"/>
        <v>Dra estava com pressa apenas entreguei material Dr Lauro reforcei algorítimos.</v>
      </c>
      <c r="AN2103" s="14" t="str">
        <f t="shared" si="2009"/>
        <v/>
      </c>
      <c r="AO2103" s="14" t="str">
        <f t="shared" si="2010"/>
        <v/>
      </c>
      <c r="AP2103" s="14" t="str">
        <f t="shared" si="2011"/>
        <v/>
      </c>
      <c r="AQ2103" s="14" t="str">
        <f t="shared" si="2012"/>
        <v/>
      </c>
      <c r="AR2103" s="14" t="str">
        <f t="shared" si="2013"/>
        <v/>
      </c>
    </row>
    <row r="2104" spans="1:44" x14ac:dyDescent="0.25">
      <c r="A2104">
        <v>1</v>
      </c>
      <c r="B2104" t="s">
        <v>28</v>
      </c>
      <c r="C2104">
        <v>391106</v>
      </c>
      <c r="D2104" s="40">
        <v>41387.590972222199</v>
      </c>
      <c r="E2104" s="40">
        <v>41387.593055555597</v>
      </c>
      <c r="F2104" s="40">
        <v>41387.570138888899</v>
      </c>
      <c r="G2104" t="s">
        <v>29</v>
      </c>
      <c r="H2104">
        <v>60000012344927</v>
      </c>
      <c r="I2104" t="s">
        <v>1200</v>
      </c>
      <c r="J2104" t="s">
        <v>1201</v>
      </c>
      <c r="K2104" t="s">
        <v>32</v>
      </c>
      <c r="L2104">
        <v>6</v>
      </c>
      <c r="M2104" t="s">
        <v>33</v>
      </c>
      <c r="N2104">
        <v>60000015461254</v>
      </c>
      <c r="O2104">
        <v>60000016462741</v>
      </c>
      <c r="P2104">
        <v>140225000000564</v>
      </c>
      <c r="R2104" t="s">
        <v>34</v>
      </c>
      <c r="S2104" t="s">
        <v>35</v>
      </c>
      <c r="T2104" t="s">
        <v>36</v>
      </c>
      <c r="W2104" t="s">
        <v>37</v>
      </c>
      <c r="AC2104" t="s">
        <v>4031</v>
      </c>
      <c r="AD2104" t="s">
        <v>1443</v>
      </c>
      <c r="AE2104" s="14" t="str">
        <f t="shared" si="2000"/>
        <v>Reforcei dados Eurosida e trabalhei material Dr Lauro, #mt: Dra comentou que viu falarem no JH sobre a associação Tdf e ATV, mas disse ainda que acredita que falta dados neste sentido...mas reforcei Kaletra ser uma associação mais amigável para ser usado com Tdf</v>
      </c>
      <c r="AF2104" s="14" t="str">
        <f t="shared" si="2001"/>
        <v>Reforcei dados Eurosida e trabalhei material Dr Lauro, #mt: Dra comentou que viu falarem no JH sobre a associação Tdf e ATV, mas disse ainda que acredita que falta dados neste sentido...mas reforcei Kaletra ser uma associação mais amigável para ser usado com Tdf</v>
      </c>
      <c r="AG2104" s="14">
        <f t="shared" si="2002"/>
        <v>56</v>
      </c>
      <c r="AH2104" s="14">
        <f t="shared" si="2003"/>
        <v>263</v>
      </c>
      <c r="AI2104" s="14">
        <f t="shared" si="2004"/>
        <v>263</v>
      </c>
      <c r="AJ2104" s="14">
        <f t="shared" si="2005"/>
        <v>263</v>
      </c>
      <c r="AK2104" s="14">
        <f t="shared" si="2006"/>
        <v>263</v>
      </c>
      <c r="AL2104" s="14">
        <f t="shared" si="2007"/>
        <v>263</v>
      </c>
      <c r="AM2104" s="14" t="str">
        <f t="shared" si="2008"/>
        <v>#mt: Dra comentou que viu falarem no JH sobre a associação Tdf e ATV, mas disse ainda que acredita que falta dados neste sentido...mas reforcei Kaletra ser uma associação mais amigável para ser usado com Tdf</v>
      </c>
      <c r="AN2104" s="14" t="str">
        <f t="shared" si="2009"/>
        <v/>
      </c>
      <c r="AO2104" s="14" t="str">
        <f t="shared" si="2010"/>
        <v/>
      </c>
      <c r="AP2104" s="14" t="str">
        <f t="shared" si="2011"/>
        <v/>
      </c>
      <c r="AQ2104" s="14" t="str">
        <f t="shared" si="2012"/>
        <v/>
      </c>
      <c r="AR2104" s="14" t="str">
        <f t="shared" si="2013"/>
        <v/>
      </c>
    </row>
    <row r="2105" spans="1:44" x14ac:dyDescent="0.25">
      <c r="A2105">
        <v>1</v>
      </c>
      <c r="B2105" t="s">
        <v>28</v>
      </c>
      <c r="C2105">
        <v>391106</v>
      </c>
      <c r="D2105" s="40">
        <v>41386.457638888904</v>
      </c>
      <c r="E2105" s="40">
        <v>41387.583333333299</v>
      </c>
      <c r="F2105" s="40">
        <v>41387.547222222202</v>
      </c>
      <c r="G2105" t="s">
        <v>29</v>
      </c>
      <c r="H2105">
        <v>60000012577235</v>
      </c>
      <c r="I2105" t="s">
        <v>4032</v>
      </c>
      <c r="J2105" t="s">
        <v>4033</v>
      </c>
      <c r="K2105" t="s">
        <v>180</v>
      </c>
      <c r="L2105">
        <v>4</v>
      </c>
      <c r="M2105" t="s">
        <v>33</v>
      </c>
      <c r="N2105">
        <v>60000015461254</v>
      </c>
      <c r="O2105">
        <v>60000016462741</v>
      </c>
      <c r="P2105">
        <v>140225000000532</v>
      </c>
      <c r="R2105" t="s">
        <v>34</v>
      </c>
      <c r="S2105" t="s">
        <v>35</v>
      </c>
      <c r="T2105" t="s">
        <v>36</v>
      </c>
      <c r="W2105" t="s">
        <v>37</v>
      </c>
      <c r="AC2105" t="s">
        <v>4034</v>
      </c>
      <c r="AD2105" t="s">
        <v>1443</v>
      </c>
      <c r="AE2105" s="14" t="str">
        <f t="shared" si="2000"/>
        <v>Trabalhei material Dr Lauro, destacando estudo Eurosida e desvantagens para ATV R. Dr escutou com atenção porém colocou a #obj: Kaletra dá diarréia, por ser médico sem experiência em HIV, não sabe manejar tão bem e acaba #conc: prescrevendo efv, disse que prescreve Kaletra qdo acha que o paciente não terá boa adesão, pela barreira genética; #obj: para mulheres se acha que não vai engravidar tbém prescreve efv, falei do alto índice de gestações não planejadas; abordei ainda pacientes q trabalham a noite, que operam máquinas e pacientes psiquiátricos</v>
      </c>
      <c r="AF2105" s="14" t="str">
        <f t="shared" si="2001"/>
        <v>Trabalhei material Dr Lauro, destacando estudo Eurosida e desvantagens para ATV R. Dr escutou com atenção porém colocou a #obj: Kaletra dá diarréia, por ser médico sem experiência em HIV, não sabe manejar tão bem e acaba #conc: prescrevendo efv, disse que prescreve Kaletra qdo acha que o paciente não terá boa adesão, pela barreira genética; #obj: para mulheres se acha que não vai engravidar tbém prescreve efv, falei do alto índice de gestações não planejadas; abordei ainda pacientes q trabalham a noite, que operam máquinas e pacientes psiquiátricos</v>
      </c>
      <c r="AG2105" s="14">
        <f t="shared" si="2002"/>
        <v>123</v>
      </c>
      <c r="AH2105" s="14">
        <f t="shared" si="2003"/>
        <v>222</v>
      </c>
      <c r="AI2105" s="14">
        <f t="shared" si="2004"/>
        <v>344</v>
      </c>
      <c r="AJ2105" s="14">
        <f t="shared" si="2005"/>
        <v>555</v>
      </c>
      <c r="AK2105" s="14">
        <f t="shared" si="2006"/>
        <v>555</v>
      </c>
      <c r="AL2105" s="14">
        <f t="shared" si="2007"/>
        <v>555</v>
      </c>
      <c r="AM2105" s="14" t="str">
        <f t="shared" si="2008"/>
        <v xml:space="preserve">#obj: Kaletra dá diarréia, por ser médico sem experiência em HIV, não sabe manejar tão bem e acaba </v>
      </c>
      <c r="AN2105" s="14" t="str">
        <f t="shared" si="2009"/>
        <v xml:space="preserve">#conc: prescrevendo efv, disse que prescreve Kaletra qdo acha que o paciente não terá boa adesão, pela barreira genética; </v>
      </c>
      <c r="AO2105" s="14" t="str">
        <f t="shared" si="2010"/>
        <v>#obj: para mulheres se acha que não vai engravidar tbém prescreve efv, falei do alto índice de gestações não planejadas; abordei ainda pacientes q trabalham a noite, que operam máquinas e pacientes psiquiátricos</v>
      </c>
      <c r="AP2105" s="14" t="str">
        <f t="shared" si="2011"/>
        <v/>
      </c>
      <c r="AQ2105" s="14" t="str">
        <f t="shared" si="2012"/>
        <v/>
      </c>
      <c r="AR2105" s="14" t="str">
        <f t="shared" si="2013"/>
        <v/>
      </c>
    </row>
    <row r="2106" spans="1:44" x14ac:dyDescent="0.25">
      <c r="A2106">
        <v>1</v>
      </c>
      <c r="B2106" t="s">
        <v>28</v>
      </c>
      <c r="C2106">
        <v>391106</v>
      </c>
      <c r="D2106" s="40">
        <v>41386.375694444403</v>
      </c>
      <c r="E2106" s="40">
        <v>41387.586805555598</v>
      </c>
      <c r="F2106" s="40">
        <v>41387.547222222202</v>
      </c>
      <c r="G2106" t="s">
        <v>29</v>
      </c>
      <c r="H2106">
        <v>60000017152230</v>
      </c>
      <c r="I2106" t="s">
        <v>4035</v>
      </c>
      <c r="J2106" t="s">
        <v>4036</v>
      </c>
      <c r="K2106" t="s">
        <v>32</v>
      </c>
      <c r="L2106">
        <v>4</v>
      </c>
      <c r="M2106" t="s">
        <v>33</v>
      </c>
      <c r="N2106">
        <v>60000015461254</v>
      </c>
      <c r="O2106">
        <v>60000016462741</v>
      </c>
      <c r="P2106">
        <v>140225000000539</v>
      </c>
      <c r="R2106" t="s">
        <v>34</v>
      </c>
      <c r="S2106" t="s">
        <v>35</v>
      </c>
      <c r="T2106" t="s">
        <v>36</v>
      </c>
      <c r="W2106" t="s">
        <v>37</v>
      </c>
      <c r="AC2106" t="s">
        <v>4037</v>
      </c>
      <c r="AD2106" t="s">
        <v>1443</v>
      </c>
      <c r="AE2106" s="14" t="str">
        <f t="shared" si="2000"/>
        <v>Trabalhei material dr Lauro, #mp colocou que monitora freqüentemente função renal de suas pacientes gestantes. Ressaltei dados Eurosida, reforçando que Kaletra e Tdf é má associação mais amigável em se tratando de danos renais</v>
      </c>
      <c r="AF2106" s="14" t="str">
        <f t="shared" si="2001"/>
        <v>Trabalhei material dr Lauro, #mp colocou que monitora freqüentemente função renal de suas pacientes gestantes. Ressaltei dados Eurosida, reforçando que Kaletra e Tdf é má associação mais amigável em se tratando de danos renais</v>
      </c>
      <c r="AG2106" s="14">
        <f t="shared" si="2002"/>
        <v>30</v>
      </c>
      <c r="AH2106" s="14">
        <f t="shared" si="2003"/>
        <v>227</v>
      </c>
      <c r="AI2106" s="14">
        <f t="shared" si="2004"/>
        <v>227</v>
      </c>
      <c r="AJ2106" s="14">
        <f t="shared" si="2005"/>
        <v>227</v>
      </c>
      <c r="AK2106" s="14">
        <f t="shared" si="2006"/>
        <v>227</v>
      </c>
      <c r="AL2106" s="14">
        <f t="shared" si="2007"/>
        <v>227</v>
      </c>
      <c r="AM2106" s="14" t="str">
        <f t="shared" si="2008"/>
        <v>#mp colocou que monitora freqüentemente função renal de suas pacientes gestantes. Ressaltei dados Eurosida, reforçando que Kaletra e Tdf é má associação mais amigável em se tratando de danos renais</v>
      </c>
      <c r="AN2106" s="14" t="str">
        <f t="shared" si="2009"/>
        <v/>
      </c>
      <c r="AO2106" s="14" t="str">
        <f t="shared" si="2010"/>
        <v/>
      </c>
      <c r="AP2106" s="14" t="str">
        <f t="shared" si="2011"/>
        <v/>
      </c>
      <c r="AQ2106" s="14" t="str">
        <f t="shared" si="2012"/>
        <v/>
      </c>
      <c r="AR2106" s="14" t="str">
        <f t="shared" si="2013"/>
        <v/>
      </c>
    </row>
    <row r="2107" spans="1:44" x14ac:dyDescent="0.25">
      <c r="A2107">
        <v>1</v>
      </c>
      <c r="B2107" t="s">
        <v>28</v>
      </c>
      <c r="C2107">
        <v>391106</v>
      </c>
      <c r="D2107" s="40">
        <v>41386.352083333302</v>
      </c>
      <c r="E2107" s="40">
        <v>41387.589583333298</v>
      </c>
      <c r="F2107" s="40">
        <v>41387.570138888899</v>
      </c>
      <c r="G2107" t="s">
        <v>110</v>
      </c>
      <c r="H2107">
        <v>60000016840024</v>
      </c>
      <c r="J2107" t="s">
        <v>4038</v>
      </c>
      <c r="M2107" t="s">
        <v>33</v>
      </c>
      <c r="N2107">
        <v>60000015461254</v>
      </c>
      <c r="O2107">
        <v>60000016462741</v>
      </c>
      <c r="P2107">
        <v>140225000000554</v>
      </c>
      <c r="R2107" t="s">
        <v>34</v>
      </c>
      <c r="S2107" t="s">
        <v>35</v>
      </c>
      <c r="W2107" t="s">
        <v>37</v>
      </c>
      <c r="AC2107" t="s">
        <v>4039</v>
      </c>
      <c r="AD2107" t="s">
        <v>1437</v>
      </c>
      <c r="AE2107" s="14" t="str">
        <f t="shared" si="2000"/>
        <v>Trabalhei material Dr Lauro, reforçando os riscos da associação ATV e Tdf</v>
      </c>
      <c r="AF2107" s="14" t="str">
        <f t="shared" si="2001"/>
        <v>Trabalhei material Dr Lauro, reforçando os riscos da associação ATV e Tdf</v>
      </c>
      <c r="AG2107" s="14">
        <f t="shared" si="2002"/>
        <v>1</v>
      </c>
      <c r="AH2107" s="14">
        <f t="shared" si="2003"/>
        <v>74</v>
      </c>
      <c r="AI2107" s="14">
        <f t="shared" si="2004"/>
        <v>74</v>
      </c>
      <c r="AJ2107" s="14">
        <f t="shared" si="2005"/>
        <v>74</v>
      </c>
      <c r="AK2107" s="14">
        <f t="shared" si="2006"/>
        <v>74</v>
      </c>
      <c r="AL2107" s="14">
        <f t="shared" si="2007"/>
        <v>74</v>
      </c>
      <c r="AM2107" s="14" t="str">
        <f t="shared" si="2008"/>
        <v>Trabalhei material Dr Lauro, reforçando os riscos da associação ATV e Tdf</v>
      </c>
      <c r="AN2107" s="14" t="str">
        <f t="shared" si="2009"/>
        <v/>
      </c>
      <c r="AO2107" s="14" t="str">
        <f t="shared" si="2010"/>
        <v/>
      </c>
      <c r="AP2107" s="14" t="str">
        <f t="shared" si="2011"/>
        <v/>
      </c>
      <c r="AQ2107" s="14" t="str">
        <f t="shared" si="2012"/>
        <v/>
      </c>
      <c r="AR2107" s="14" t="str">
        <f t="shared" si="2013"/>
        <v/>
      </c>
    </row>
    <row r="2108" spans="1:44" x14ac:dyDescent="0.25">
      <c r="A2108">
        <v>1</v>
      </c>
      <c r="B2108" t="s">
        <v>28</v>
      </c>
      <c r="C2108">
        <v>391106</v>
      </c>
      <c r="D2108" s="40">
        <v>41386.337500000001</v>
      </c>
      <c r="E2108" s="40">
        <v>41387.588888888902</v>
      </c>
      <c r="F2108" s="40">
        <v>41387.570138888899</v>
      </c>
      <c r="G2108" t="s">
        <v>29</v>
      </c>
      <c r="H2108">
        <v>60000012395555</v>
      </c>
      <c r="I2108" t="s">
        <v>4040</v>
      </c>
      <c r="J2108" t="s">
        <v>4041</v>
      </c>
      <c r="K2108" t="s">
        <v>238</v>
      </c>
      <c r="L2108">
        <v>3</v>
      </c>
      <c r="M2108" t="s">
        <v>33</v>
      </c>
      <c r="N2108">
        <v>60000015461254</v>
      </c>
      <c r="O2108">
        <v>60000016462741</v>
      </c>
      <c r="P2108">
        <v>140225000000546</v>
      </c>
      <c r="R2108" t="s">
        <v>34</v>
      </c>
      <c r="S2108" t="s">
        <v>35</v>
      </c>
      <c r="T2108" t="s">
        <v>36</v>
      </c>
      <c r="W2108" t="s">
        <v>37</v>
      </c>
      <c r="X2108" t="s">
        <v>176</v>
      </c>
      <c r="AC2108" t="s">
        <v>4042</v>
      </c>
      <c r="AD2108" t="s">
        <v>1443</v>
      </c>
      <c r="AE2108" s="14" t="str">
        <f t="shared" si="2000"/>
        <v>Trabalhei material Dr Lauro, com foco na associação Tdf e Kaletra, pensando inclusive em seus pacientes maiores</v>
      </c>
      <c r="AF2108" s="14" t="str">
        <f t="shared" si="2001"/>
        <v>Trabalhei material Dr Lauro, com foco na associação Tdf e Kaletra, pensando inclusive em seus pacientes maiores</v>
      </c>
      <c r="AG2108" s="14">
        <f t="shared" si="2002"/>
        <v>1</v>
      </c>
      <c r="AH2108" s="14">
        <f t="shared" si="2003"/>
        <v>112</v>
      </c>
      <c r="AI2108" s="14">
        <f t="shared" si="2004"/>
        <v>112</v>
      </c>
      <c r="AJ2108" s="14">
        <f t="shared" si="2005"/>
        <v>112</v>
      </c>
      <c r="AK2108" s="14">
        <f t="shared" si="2006"/>
        <v>112</v>
      </c>
      <c r="AL2108" s="14">
        <f t="shared" si="2007"/>
        <v>112</v>
      </c>
      <c r="AM2108" s="14" t="str">
        <f t="shared" si="2008"/>
        <v>Trabalhei material Dr Lauro, com foco na associação Tdf e Kaletra, pensando inclusive em seus pacientes maiores</v>
      </c>
      <c r="AN2108" s="14" t="str">
        <f t="shared" si="2009"/>
        <v/>
      </c>
      <c r="AO2108" s="14" t="str">
        <f t="shared" si="2010"/>
        <v/>
      </c>
      <c r="AP2108" s="14" t="str">
        <f t="shared" si="2011"/>
        <v/>
      </c>
      <c r="AQ2108" s="14" t="str">
        <f t="shared" si="2012"/>
        <v/>
      </c>
      <c r="AR2108" s="14" t="str">
        <f t="shared" si="2013"/>
        <v/>
      </c>
    </row>
    <row r="2109" spans="1:44" x14ac:dyDescent="0.25">
      <c r="A2109">
        <v>1</v>
      </c>
      <c r="B2109" t="s">
        <v>28</v>
      </c>
      <c r="C2109">
        <v>391106</v>
      </c>
      <c r="D2109" s="40">
        <v>41379.7277777778</v>
      </c>
      <c r="E2109" s="40">
        <v>41379.7319444444</v>
      </c>
      <c r="F2109" s="40">
        <v>41379.716666666704</v>
      </c>
      <c r="G2109" t="s">
        <v>29</v>
      </c>
      <c r="H2109">
        <v>60000012571391</v>
      </c>
      <c r="I2109" t="s">
        <v>4043</v>
      </c>
      <c r="J2109" t="s">
        <v>4044</v>
      </c>
      <c r="K2109" t="s">
        <v>32</v>
      </c>
      <c r="L2109">
        <v>6</v>
      </c>
      <c r="M2109" t="s">
        <v>33</v>
      </c>
      <c r="N2109">
        <v>60000015461254</v>
      </c>
      <c r="O2109">
        <v>60000016462741</v>
      </c>
      <c r="P2109">
        <v>140225000000454</v>
      </c>
      <c r="R2109" t="s">
        <v>34</v>
      </c>
      <c r="S2109" t="s">
        <v>35</v>
      </c>
      <c r="T2109" t="s">
        <v>36</v>
      </c>
      <c r="W2109" t="s">
        <v>37</v>
      </c>
      <c r="AC2109" t="s">
        <v>4045</v>
      </c>
      <c r="AD2109" t="s">
        <v>1443</v>
      </c>
      <c r="AE2109" s="14" t="str">
        <f t="shared" si="2000"/>
        <v>Trabalhei VA, introduzindo o assunto renal, #mercado Dra disse que tem muito receio de usar Tdf, mas pelo consenso preconiza antes de ABC, porém disse que é uma boa droga, porém com baixa barreira genética e caro, mas percebi que simpatiza pela droga.</v>
      </c>
      <c r="AF2109" s="14" t="str">
        <f t="shared" si="2001"/>
        <v>Trabalhei VA, introduzindo o assunto renal, #mercado Dra disse que tem muito receio de usar Tdf, mas pelo consenso preconiza antes de ABC, porém disse que é uma boa droga, porém com baixa barreira genética e caro, mas percebi que simpatiza pela droga.</v>
      </c>
      <c r="AG2109" s="14">
        <f t="shared" si="2002"/>
        <v>45</v>
      </c>
      <c r="AH2109" s="14">
        <f t="shared" si="2003"/>
        <v>252</v>
      </c>
      <c r="AI2109" s="14">
        <f t="shared" si="2004"/>
        <v>252</v>
      </c>
      <c r="AJ2109" s="14">
        <f t="shared" si="2005"/>
        <v>252</v>
      </c>
      <c r="AK2109" s="14">
        <f t="shared" si="2006"/>
        <v>252</v>
      </c>
      <c r="AL2109" s="14">
        <f t="shared" si="2007"/>
        <v>252</v>
      </c>
      <c r="AM2109" s="14" t="str">
        <f t="shared" si="2008"/>
        <v>#mercado Dra disse que tem muito receio de usar Tdf, mas pelo consenso preconiza antes de ABC, porém disse que é uma boa droga, porém com baixa barreira genética e caro, mas percebi que simpatiza pela droga.</v>
      </c>
      <c r="AN2109" s="14" t="str">
        <f t="shared" si="2009"/>
        <v/>
      </c>
      <c r="AO2109" s="14" t="str">
        <f t="shared" si="2010"/>
        <v/>
      </c>
      <c r="AP2109" s="14" t="str">
        <f t="shared" si="2011"/>
        <v/>
      </c>
      <c r="AQ2109" s="14" t="str">
        <f t="shared" si="2012"/>
        <v/>
      </c>
      <c r="AR2109" s="14" t="str">
        <f t="shared" si="2013"/>
        <v/>
      </c>
    </row>
    <row r="2110" spans="1:44" x14ac:dyDescent="0.25">
      <c r="A2110">
        <v>1</v>
      </c>
      <c r="B2110" t="s">
        <v>28</v>
      </c>
      <c r="C2110">
        <v>391106</v>
      </c>
      <c r="D2110" s="40">
        <v>41379.681250000001</v>
      </c>
      <c r="E2110" s="40">
        <v>41380.932638888902</v>
      </c>
      <c r="F2110" s="40">
        <v>41382.441666666702</v>
      </c>
      <c r="G2110" t="s">
        <v>29</v>
      </c>
      <c r="H2110">
        <v>60000017153634</v>
      </c>
      <c r="I2110" t="s">
        <v>3993</v>
      </c>
      <c r="J2110" t="s">
        <v>3994</v>
      </c>
      <c r="K2110" t="s">
        <v>180</v>
      </c>
      <c r="L2110">
        <v>4</v>
      </c>
      <c r="M2110" t="s">
        <v>33</v>
      </c>
      <c r="N2110">
        <v>60000015461254</v>
      </c>
      <c r="O2110">
        <v>60000016462741</v>
      </c>
      <c r="P2110">
        <v>140225000000467</v>
      </c>
      <c r="R2110" t="s">
        <v>34</v>
      </c>
      <c r="S2110" t="s">
        <v>35</v>
      </c>
      <c r="T2110" t="s">
        <v>36</v>
      </c>
      <c r="W2110" t="s">
        <v>37</v>
      </c>
      <c r="AC2110" t="s">
        <v>4046</v>
      </c>
      <c r="AD2110" t="s">
        <v>1443</v>
      </c>
      <c r="AE2110" s="14" t="str">
        <f t="shared" si="2000"/>
        <v>Trabalhei VA introduzindo assunto renal</v>
      </c>
      <c r="AF2110" s="14" t="str">
        <f t="shared" si="2001"/>
        <v>Trabalhei VA introduzindo assunto renal</v>
      </c>
      <c r="AG2110" s="14">
        <f t="shared" si="2002"/>
        <v>1</v>
      </c>
      <c r="AH2110" s="14">
        <f t="shared" si="2003"/>
        <v>40</v>
      </c>
      <c r="AI2110" s="14">
        <f t="shared" si="2004"/>
        <v>40</v>
      </c>
      <c r="AJ2110" s="14">
        <f t="shared" si="2005"/>
        <v>40</v>
      </c>
      <c r="AK2110" s="14">
        <f t="shared" si="2006"/>
        <v>40</v>
      </c>
      <c r="AL2110" s="14">
        <f t="shared" si="2007"/>
        <v>40</v>
      </c>
      <c r="AM2110" s="14" t="str">
        <f t="shared" si="2008"/>
        <v>Trabalhei VA introduzindo assunto renal</v>
      </c>
      <c r="AN2110" s="14" t="str">
        <f t="shared" si="2009"/>
        <v/>
      </c>
      <c r="AO2110" s="14" t="str">
        <f t="shared" si="2010"/>
        <v/>
      </c>
      <c r="AP2110" s="14" t="str">
        <f t="shared" si="2011"/>
        <v/>
      </c>
      <c r="AQ2110" s="14" t="str">
        <f t="shared" si="2012"/>
        <v/>
      </c>
      <c r="AR2110" s="14" t="str">
        <f t="shared" si="2013"/>
        <v/>
      </c>
    </row>
    <row r="2111" spans="1:44" x14ac:dyDescent="0.25">
      <c r="A2111">
        <v>1</v>
      </c>
      <c r="B2111" t="s">
        <v>28</v>
      </c>
      <c r="C2111">
        <v>391106</v>
      </c>
      <c r="D2111" s="40">
        <v>41379.629166666702</v>
      </c>
      <c r="E2111" s="40">
        <v>41380.629861111098</v>
      </c>
      <c r="F2111" s="40">
        <v>41380.970833333296</v>
      </c>
      <c r="G2111" t="s">
        <v>110</v>
      </c>
      <c r="H2111">
        <v>60000016840635</v>
      </c>
      <c r="J2111" t="s">
        <v>4047</v>
      </c>
      <c r="M2111" t="s">
        <v>33</v>
      </c>
      <c r="N2111">
        <v>60000015461254</v>
      </c>
      <c r="O2111">
        <v>60000016462741</v>
      </c>
      <c r="P2111">
        <v>140225000000461</v>
      </c>
      <c r="R2111" t="s">
        <v>34</v>
      </c>
      <c r="S2111" t="s">
        <v>35</v>
      </c>
      <c r="W2111" t="s">
        <v>37</v>
      </c>
      <c r="AC2111" t="s">
        <v>4048</v>
      </c>
      <c r="AD2111" t="s">
        <v>1443</v>
      </c>
      <c r="AE2111" s="14" t="str">
        <f t="shared" si="2000"/>
        <v>Trabalhei VA de Kaletra, destacando consenso e flexibilidade posológica</v>
      </c>
      <c r="AF2111" s="14" t="str">
        <f t="shared" si="2001"/>
        <v>Trabalhei VA de Kaletra, destacando consenso e flexibilidade posológica</v>
      </c>
      <c r="AG2111" s="14">
        <f t="shared" si="2002"/>
        <v>1</v>
      </c>
      <c r="AH2111" s="14">
        <f t="shared" si="2003"/>
        <v>72</v>
      </c>
      <c r="AI2111" s="14">
        <f t="shared" si="2004"/>
        <v>72</v>
      </c>
      <c r="AJ2111" s="14">
        <f t="shared" si="2005"/>
        <v>72</v>
      </c>
      <c r="AK2111" s="14">
        <f t="shared" si="2006"/>
        <v>72</v>
      </c>
      <c r="AL2111" s="14">
        <f t="shared" si="2007"/>
        <v>72</v>
      </c>
      <c r="AM2111" s="14" t="str">
        <f t="shared" si="2008"/>
        <v>Trabalhei VA de Kaletra, destacando consenso e flexibilidade posológica</v>
      </c>
      <c r="AN2111" s="14" t="str">
        <f t="shared" si="2009"/>
        <v/>
      </c>
      <c r="AO2111" s="14" t="str">
        <f t="shared" si="2010"/>
        <v/>
      </c>
      <c r="AP2111" s="14" t="str">
        <f t="shared" si="2011"/>
        <v/>
      </c>
      <c r="AQ2111" s="14" t="str">
        <f t="shared" si="2012"/>
        <v/>
      </c>
      <c r="AR2111" s="14" t="str">
        <f t="shared" si="2013"/>
        <v/>
      </c>
    </row>
    <row r="2112" spans="1:44" x14ac:dyDescent="0.25">
      <c r="A2112">
        <v>1</v>
      </c>
      <c r="B2112" t="s">
        <v>28</v>
      </c>
      <c r="C2112">
        <v>391106</v>
      </c>
      <c r="D2112" s="40">
        <v>41379.599999999999</v>
      </c>
      <c r="E2112" s="40">
        <v>41380.934722222199</v>
      </c>
      <c r="F2112" s="40">
        <v>41382.441666666702</v>
      </c>
      <c r="G2112" t="s">
        <v>29</v>
      </c>
      <c r="H2112">
        <v>60000017152106</v>
      </c>
      <c r="I2112" t="s">
        <v>4049</v>
      </c>
      <c r="J2112" t="s">
        <v>4050</v>
      </c>
      <c r="K2112" t="s">
        <v>32</v>
      </c>
      <c r="L2112">
        <v>6</v>
      </c>
      <c r="M2112" t="s">
        <v>33</v>
      </c>
      <c r="N2112">
        <v>60000015461254</v>
      </c>
      <c r="O2112">
        <v>60000016462741</v>
      </c>
      <c r="P2112">
        <v>140225000000474</v>
      </c>
      <c r="R2112" t="s">
        <v>34</v>
      </c>
      <c r="S2112" t="s">
        <v>35</v>
      </c>
      <c r="T2112" t="s">
        <v>36</v>
      </c>
      <c r="W2112" t="s">
        <v>37</v>
      </c>
      <c r="AC2112" t="s">
        <v>4051</v>
      </c>
      <c r="AD2112" t="s">
        <v>1443</v>
      </c>
      <c r="AE2112" s="14" t="str">
        <f t="shared" si="2000"/>
        <v>Trabalhei VA introduzindo assunto renal e destacando que Kaletra é mais amigável na associação com Tdf qdo comparado ao ATV</v>
      </c>
      <c r="AF2112" s="14" t="str">
        <f t="shared" si="2001"/>
        <v>Trabalhei VA introduzindo assunto renal e destacando que Kaletra é mais amigável na associação com Tdf qdo comparado ao ATV</v>
      </c>
      <c r="AG2112" s="14">
        <f t="shared" si="2002"/>
        <v>1</v>
      </c>
      <c r="AH2112" s="14">
        <f t="shared" si="2003"/>
        <v>124</v>
      </c>
      <c r="AI2112" s="14">
        <f t="shared" si="2004"/>
        <v>124</v>
      </c>
      <c r="AJ2112" s="14">
        <f t="shared" si="2005"/>
        <v>124</v>
      </c>
      <c r="AK2112" s="14">
        <f t="shared" si="2006"/>
        <v>124</v>
      </c>
      <c r="AL2112" s="14">
        <f t="shared" si="2007"/>
        <v>124</v>
      </c>
      <c r="AM2112" s="14" t="str">
        <f t="shared" si="2008"/>
        <v>Trabalhei VA introduzindo assunto renal e destacando que Kaletra é mais amigável na associação com Tdf qdo comparado ao ATV</v>
      </c>
      <c r="AN2112" s="14" t="str">
        <f t="shared" si="2009"/>
        <v/>
      </c>
      <c r="AO2112" s="14" t="str">
        <f t="shared" si="2010"/>
        <v/>
      </c>
      <c r="AP2112" s="14" t="str">
        <f t="shared" si="2011"/>
        <v/>
      </c>
      <c r="AQ2112" s="14" t="str">
        <f t="shared" si="2012"/>
        <v/>
      </c>
      <c r="AR2112" s="14" t="str">
        <f t="shared" si="2013"/>
        <v/>
      </c>
    </row>
    <row r="2113" spans="1:44" x14ac:dyDescent="0.25">
      <c r="A2113">
        <v>1</v>
      </c>
      <c r="B2113" t="s">
        <v>28</v>
      </c>
      <c r="C2113">
        <v>391106</v>
      </c>
      <c r="D2113" s="40">
        <v>41376.756944444402</v>
      </c>
      <c r="E2113" s="40">
        <v>41376.757638888899</v>
      </c>
      <c r="F2113" s="40">
        <v>41379.686805555597</v>
      </c>
      <c r="G2113" t="s">
        <v>29</v>
      </c>
      <c r="H2113">
        <v>60000017153146</v>
      </c>
      <c r="I2113" t="s">
        <v>4052</v>
      </c>
      <c r="J2113" t="s">
        <v>4053</v>
      </c>
      <c r="K2113" t="s">
        <v>32</v>
      </c>
      <c r="L2113">
        <v>6</v>
      </c>
      <c r="M2113" t="s">
        <v>33</v>
      </c>
      <c r="N2113">
        <v>60000015461254</v>
      </c>
      <c r="O2113">
        <v>60000016462741</v>
      </c>
      <c r="P2113">
        <v>140225000000419</v>
      </c>
      <c r="R2113" t="s">
        <v>34</v>
      </c>
      <c r="S2113" t="s">
        <v>35</v>
      </c>
      <c r="T2113" t="s">
        <v>36</v>
      </c>
      <c r="W2113" t="s">
        <v>37</v>
      </c>
      <c r="AC2113" t="s">
        <v>4054</v>
      </c>
      <c r="AD2113" t="s">
        <v>1443</v>
      </c>
      <c r="AE2113" s="14" t="str">
        <f t="shared" si="2000"/>
        <v>Trabalhei VA introduzindo a comorbidade renal</v>
      </c>
      <c r="AF2113" s="14" t="str">
        <f t="shared" si="2001"/>
        <v>Trabalhei VA introduzindo a comorbidade renal</v>
      </c>
      <c r="AG2113" s="14">
        <f t="shared" si="2002"/>
        <v>1</v>
      </c>
      <c r="AH2113" s="14">
        <f t="shared" si="2003"/>
        <v>46</v>
      </c>
      <c r="AI2113" s="14">
        <f t="shared" si="2004"/>
        <v>46</v>
      </c>
      <c r="AJ2113" s="14">
        <f t="shared" si="2005"/>
        <v>46</v>
      </c>
      <c r="AK2113" s="14">
        <f t="shared" si="2006"/>
        <v>46</v>
      </c>
      <c r="AL2113" s="14">
        <f t="shared" si="2007"/>
        <v>46</v>
      </c>
      <c r="AM2113" s="14" t="str">
        <f t="shared" si="2008"/>
        <v>Trabalhei VA introduzindo a comorbidade renal</v>
      </c>
      <c r="AN2113" s="14" t="str">
        <f t="shared" si="2009"/>
        <v/>
      </c>
      <c r="AO2113" s="14" t="str">
        <f t="shared" si="2010"/>
        <v/>
      </c>
      <c r="AP2113" s="14" t="str">
        <f t="shared" si="2011"/>
        <v/>
      </c>
      <c r="AQ2113" s="14" t="str">
        <f t="shared" si="2012"/>
        <v/>
      </c>
      <c r="AR2113" s="14" t="str">
        <f t="shared" si="2013"/>
        <v/>
      </c>
    </row>
    <row r="2114" spans="1:44" x14ac:dyDescent="0.25">
      <c r="A2114">
        <v>1</v>
      </c>
      <c r="B2114" t="s">
        <v>28</v>
      </c>
      <c r="C2114">
        <v>391106</v>
      </c>
      <c r="D2114" s="40">
        <v>41376.756249999999</v>
      </c>
      <c r="E2114" s="40">
        <v>41376.756249999999</v>
      </c>
      <c r="F2114" s="40">
        <v>41379.686805555597</v>
      </c>
      <c r="G2114" t="s">
        <v>29</v>
      </c>
      <c r="H2114">
        <v>60000017968916</v>
      </c>
      <c r="I2114" t="s">
        <v>4055</v>
      </c>
      <c r="J2114" t="s">
        <v>4056</v>
      </c>
      <c r="K2114" t="s">
        <v>41</v>
      </c>
      <c r="L2114">
        <v>4</v>
      </c>
      <c r="M2114" t="s">
        <v>33</v>
      </c>
      <c r="N2114">
        <v>60000015461254</v>
      </c>
      <c r="O2114">
        <v>60000016462741</v>
      </c>
      <c r="P2114">
        <v>140225000000412</v>
      </c>
      <c r="R2114" t="s">
        <v>34</v>
      </c>
      <c r="S2114" t="s">
        <v>35</v>
      </c>
      <c r="T2114" t="s">
        <v>36</v>
      </c>
      <c r="W2114" t="s">
        <v>176</v>
      </c>
      <c r="AC2114" t="s">
        <v>4057</v>
      </c>
      <c r="AD2114" t="s">
        <v>1437</v>
      </c>
      <c r="AE2114" s="14" t="str">
        <f t="shared" si="2000"/>
        <v>Trabalhei consenso brasileiro, focando nos benefícios a longo prazo para as crianças e adolescentes</v>
      </c>
      <c r="AF2114" s="14" t="str">
        <f t="shared" si="2001"/>
        <v>Trabalhei consenso brasileiro, focando nos benefícios a longo prazo para as crianças e adolescentes</v>
      </c>
      <c r="AG2114" s="14">
        <f t="shared" si="2002"/>
        <v>1</v>
      </c>
      <c r="AH2114" s="14">
        <f t="shared" si="2003"/>
        <v>100</v>
      </c>
      <c r="AI2114" s="14">
        <f t="shared" si="2004"/>
        <v>100</v>
      </c>
      <c r="AJ2114" s="14">
        <f t="shared" si="2005"/>
        <v>100</v>
      </c>
      <c r="AK2114" s="14">
        <f t="shared" si="2006"/>
        <v>100</v>
      </c>
      <c r="AL2114" s="14">
        <f t="shared" si="2007"/>
        <v>100</v>
      </c>
      <c r="AM2114" s="14" t="str">
        <f t="shared" si="2008"/>
        <v>Trabalhei consenso brasileiro, focando nos benefícios a longo prazo para as crianças e adolescentes</v>
      </c>
      <c r="AN2114" s="14" t="str">
        <f t="shared" si="2009"/>
        <v/>
      </c>
      <c r="AO2114" s="14" t="str">
        <f t="shared" si="2010"/>
        <v/>
      </c>
      <c r="AP2114" s="14" t="str">
        <f t="shared" si="2011"/>
        <v/>
      </c>
      <c r="AQ2114" s="14" t="str">
        <f t="shared" si="2012"/>
        <v/>
      </c>
      <c r="AR2114" s="14" t="str">
        <f t="shared" si="2013"/>
        <v/>
      </c>
    </row>
    <row r="2115" spans="1:44" x14ac:dyDescent="0.25">
      <c r="A2115">
        <v>1</v>
      </c>
      <c r="B2115" t="s">
        <v>28</v>
      </c>
      <c r="C2115">
        <v>391106</v>
      </c>
      <c r="D2115" s="40">
        <v>41376.754861111098</v>
      </c>
      <c r="E2115" s="40">
        <v>41376.756249999999</v>
      </c>
      <c r="F2115" s="40">
        <v>41379.686805555597</v>
      </c>
      <c r="G2115" t="s">
        <v>29</v>
      </c>
      <c r="H2115">
        <v>60000017965856</v>
      </c>
      <c r="I2115" t="s">
        <v>4058</v>
      </c>
      <c r="J2115" t="s">
        <v>4059</v>
      </c>
      <c r="K2115" t="s">
        <v>32</v>
      </c>
      <c r="L2115">
        <v>3</v>
      </c>
      <c r="M2115" t="s">
        <v>33</v>
      </c>
      <c r="N2115">
        <v>60000015461254</v>
      </c>
      <c r="O2115">
        <v>60000016462741</v>
      </c>
      <c r="P2115">
        <v>140225000000405</v>
      </c>
      <c r="R2115" t="s">
        <v>34</v>
      </c>
      <c r="S2115" t="s">
        <v>35</v>
      </c>
      <c r="T2115" t="s">
        <v>36</v>
      </c>
      <c r="W2115" t="s">
        <v>176</v>
      </c>
      <c r="AC2115" t="s">
        <v>4057</v>
      </c>
      <c r="AD2115" t="s">
        <v>1437</v>
      </c>
      <c r="AE2115" s="14" t="str">
        <f t="shared" si="2000"/>
        <v>Trabalhei consenso brasileiro, focando nos benefícios a longo prazo para as crianças e adolescentes</v>
      </c>
      <c r="AF2115" s="14" t="str">
        <f t="shared" si="2001"/>
        <v>Trabalhei consenso brasileiro, focando nos benefícios a longo prazo para as crianças e adolescentes</v>
      </c>
      <c r="AG2115" s="14">
        <f t="shared" si="2002"/>
        <v>1</v>
      </c>
      <c r="AH2115" s="14">
        <f t="shared" si="2003"/>
        <v>100</v>
      </c>
      <c r="AI2115" s="14">
        <f t="shared" si="2004"/>
        <v>100</v>
      </c>
      <c r="AJ2115" s="14">
        <f t="shared" si="2005"/>
        <v>100</v>
      </c>
      <c r="AK2115" s="14">
        <f t="shared" si="2006"/>
        <v>100</v>
      </c>
      <c r="AL2115" s="14">
        <f t="shared" si="2007"/>
        <v>100</v>
      </c>
      <c r="AM2115" s="14" t="str">
        <f t="shared" si="2008"/>
        <v>Trabalhei consenso brasileiro, focando nos benefícios a longo prazo para as crianças e adolescentes</v>
      </c>
      <c r="AN2115" s="14" t="str">
        <f t="shared" si="2009"/>
        <v/>
      </c>
      <c r="AO2115" s="14" t="str">
        <f t="shared" si="2010"/>
        <v/>
      </c>
      <c r="AP2115" s="14" t="str">
        <f t="shared" si="2011"/>
        <v/>
      </c>
      <c r="AQ2115" s="14" t="str">
        <f t="shared" si="2012"/>
        <v/>
      </c>
      <c r="AR2115" s="14" t="str">
        <f t="shared" si="2013"/>
        <v/>
      </c>
    </row>
    <row r="2116" spans="1:44" x14ac:dyDescent="0.25">
      <c r="A2116">
        <v>1</v>
      </c>
      <c r="B2116" t="s">
        <v>28</v>
      </c>
      <c r="C2116">
        <v>391106</v>
      </c>
      <c r="D2116" s="40">
        <v>41376.636805555601</v>
      </c>
      <c r="E2116" s="40">
        <v>41376.7631944444</v>
      </c>
      <c r="F2116" s="40">
        <v>41379.686805555597</v>
      </c>
      <c r="G2116" t="s">
        <v>29</v>
      </c>
      <c r="H2116">
        <v>60000012394987</v>
      </c>
      <c r="I2116" t="s">
        <v>3973</v>
      </c>
      <c r="J2116" t="s">
        <v>3974</v>
      </c>
      <c r="K2116" t="s">
        <v>180</v>
      </c>
      <c r="L2116">
        <v>4</v>
      </c>
      <c r="M2116" t="s">
        <v>33</v>
      </c>
      <c r="N2116">
        <v>60000015461254</v>
      </c>
      <c r="O2116">
        <v>60000016462741</v>
      </c>
      <c r="P2116">
        <v>140225000000440</v>
      </c>
      <c r="R2116" t="s">
        <v>34</v>
      </c>
      <c r="S2116" t="s">
        <v>35</v>
      </c>
      <c r="T2116" t="s">
        <v>36</v>
      </c>
      <c r="W2116" t="s">
        <v>37</v>
      </c>
      <c r="AC2116" t="s">
        <v>4060</v>
      </c>
      <c r="AD2116" t="s">
        <v>1443</v>
      </c>
      <c r="AE2116" s="14" t="str">
        <f t="shared" si="2000"/>
        <v>Trabalhei VA, e Dra mostrou muito interesse no assunto rim, #mercado disse que tem tido problemas com TDF, porém ainda não associou isso à ATV</v>
      </c>
      <c r="AF2116" s="14" t="str">
        <f t="shared" si="2001"/>
        <v>Trabalhei VA, e Dra mostrou muito interesse no assunto rim, #mercado disse que tem tido problemas com TDF, porém ainda não associou isso à ATV</v>
      </c>
      <c r="AG2116" s="14">
        <f t="shared" si="2002"/>
        <v>61</v>
      </c>
      <c r="AH2116" s="14">
        <f t="shared" si="2003"/>
        <v>143</v>
      </c>
      <c r="AI2116" s="14">
        <f t="shared" si="2004"/>
        <v>143</v>
      </c>
      <c r="AJ2116" s="14">
        <f t="shared" si="2005"/>
        <v>143</v>
      </c>
      <c r="AK2116" s="14">
        <f t="shared" si="2006"/>
        <v>143</v>
      </c>
      <c r="AL2116" s="14">
        <f t="shared" si="2007"/>
        <v>143</v>
      </c>
      <c r="AM2116" s="14" t="str">
        <f t="shared" si="2008"/>
        <v>#mercado disse que tem tido problemas com TDF, porém ainda não associou isso à ATV</v>
      </c>
      <c r="AN2116" s="14" t="str">
        <f t="shared" si="2009"/>
        <v/>
      </c>
      <c r="AO2116" s="14" t="str">
        <f t="shared" si="2010"/>
        <v/>
      </c>
      <c r="AP2116" s="14" t="str">
        <f t="shared" si="2011"/>
        <v/>
      </c>
      <c r="AQ2116" s="14" t="str">
        <f t="shared" si="2012"/>
        <v/>
      </c>
      <c r="AR2116" s="14" t="str">
        <f t="shared" si="2013"/>
        <v/>
      </c>
    </row>
    <row r="2117" spans="1:44" x14ac:dyDescent="0.25">
      <c r="A2117">
        <v>1</v>
      </c>
      <c r="B2117" t="s">
        <v>28</v>
      </c>
      <c r="C2117">
        <v>391106</v>
      </c>
      <c r="D2117" s="40">
        <v>41376.472222222197</v>
      </c>
      <c r="E2117" s="40">
        <v>41376.764583333301</v>
      </c>
      <c r="F2117" s="40">
        <v>41379.686805555597</v>
      </c>
      <c r="G2117" t="s">
        <v>29</v>
      </c>
      <c r="H2117">
        <v>60000012499615</v>
      </c>
      <c r="I2117" t="s">
        <v>3996</v>
      </c>
      <c r="J2117" t="s">
        <v>3997</v>
      </c>
      <c r="K2117" t="s">
        <v>41</v>
      </c>
      <c r="L2117">
        <v>6</v>
      </c>
      <c r="M2117" t="s">
        <v>33</v>
      </c>
      <c r="N2117">
        <v>60000015461254</v>
      </c>
      <c r="O2117">
        <v>60000016462741</v>
      </c>
      <c r="P2117">
        <v>140225000000447</v>
      </c>
      <c r="R2117" t="s">
        <v>34</v>
      </c>
      <c r="S2117" t="s">
        <v>35</v>
      </c>
      <c r="T2117" t="s">
        <v>61</v>
      </c>
      <c r="W2117" t="s">
        <v>37</v>
      </c>
      <c r="AC2117" t="s">
        <v>4061</v>
      </c>
      <c r="AD2117" t="s">
        <v>1443</v>
      </c>
      <c r="AE2117" s="14" t="str">
        <f t="shared" si="2000"/>
        <v>Trabalhei VA introduzindo assunto renal.</v>
      </c>
      <c r="AF2117" s="14" t="str">
        <f t="shared" si="2001"/>
        <v>Trabalhei VA introduzindo assunto renal.</v>
      </c>
      <c r="AG2117" s="14">
        <f t="shared" si="2002"/>
        <v>1</v>
      </c>
      <c r="AH2117" s="14">
        <f t="shared" si="2003"/>
        <v>41</v>
      </c>
      <c r="AI2117" s="14">
        <f t="shared" si="2004"/>
        <v>41</v>
      </c>
      <c r="AJ2117" s="14">
        <f t="shared" si="2005"/>
        <v>41</v>
      </c>
      <c r="AK2117" s="14">
        <f t="shared" si="2006"/>
        <v>41</v>
      </c>
      <c r="AL2117" s="14">
        <f t="shared" si="2007"/>
        <v>41</v>
      </c>
      <c r="AM2117" s="14" t="str">
        <f t="shared" si="2008"/>
        <v>Trabalhei VA introduzindo assunto renal.</v>
      </c>
      <c r="AN2117" s="14" t="str">
        <f t="shared" si="2009"/>
        <v/>
      </c>
      <c r="AO2117" s="14" t="str">
        <f t="shared" si="2010"/>
        <v/>
      </c>
      <c r="AP2117" s="14" t="str">
        <f t="shared" si="2011"/>
        <v/>
      </c>
      <c r="AQ2117" s="14" t="str">
        <f t="shared" si="2012"/>
        <v/>
      </c>
      <c r="AR2117" s="14" t="str">
        <f t="shared" si="2013"/>
        <v/>
      </c>
    </row>
    <row r="2118" spans="1:44" x14ac:dyDescent="0.25">
      <c r="A2118">
        <v>1</v>
      </c>
      <c r="B2118" t="s">
        <v>28</v>
      </c>
      <c r="C2118">
        <v>391106</v>
      </c>
      <c r="D2118" s="40">
        <v>41376.472222222197</v>
      </c>
      <c r="E2118" s="40">
        <v>41376.764583333301</v>
      </c>
      <c r="F2118" s="40">
        <v>41379.686805555597</v>
      </c>
      <c r="G2118" t="s">
        <v>29</v>
      </c>
      <c r="H2118">
        <v>60000012499615</v>
      </c>
      <c r="I2118" t="s">
        <v>3996</v>
      </c>
      <c r="J2118" t="s">
        <v>3997</v>
      </c>
      <c r="K2118" t="s">
        <v>41</v>
      </c>
      <c r="L2118">
        <v>6</v>
      </c>
      <c r="M2118" t="s">
        <v>33</v>
      </c>
      <c r="N2118">
        <v>60000015461254</v>
      </c>
      <c r="O2118">
        <v>60000016462741</v>
      </c>
      <c r="P2118">
        <v>140225000000447</v>
      </c>
      <c r="R2118" t="s">
        <v>34</v>
      </c>
      <c r="S2118" t="s">
        <v>35</v>
      </c>
      <c r="T2118" t="s">
        <v>61</v>
      </c>
      <c r="W2118" t="s">
        <v>37</v>
      </c>
      <c r="AC2118" t="s">
        <v>4061</v>
      </c>
      <c r="AD2118" t="s">
        <v>1443</v>
      </c>
      <c r="AE2118" s="14" t="str">
        <f t="shared" si="2000"/>
        <v>Trabalhei VA introduzindo assunto renal.</v>
      </c>
      <c r="AF2118" s="14" t="str">
        <f t="shared" si="2001"/>
        <v>Trabalhei VA introduzindo assunto renal.</v>
      </c>
      <c r="AG2118" s="14">
        <f t="shared" si="2002"/>
        <v>1</v>
      </c>
      <c r="AH2118" s="14">
        <f t="shared" si="2003"/>
        <v>41</v>
      </c>
      <c r="AI2118" s="14">
        <f t="shared" si="2004"/>
        <v>41</v>
      </c>
      <c r="AJ2118" s="14">
        <f t="shared" si="2005"/>
        <v>41</v>
      </c>
      <c r="AK2118" s="14">
        <f t="shared" si="2006"/>
        <v>41</v>
      </c>
      <c r="AL2118" s="14">
        <f t="shared" si="2007"/>
        <v>41</v>
      </c>
      <c r="AM2118" s="14" t="str">
        <f t="shared" si="2008"/>
        <v>Trabalhei VA introduzindo assunto renal.</v>
      </c>
      <c r="AN2118" s="14" t="str">
        <f t="shared" si="2009"/>
        <v/>
      </c>
      <c r="AO2118" s="14" t="str">
        <f t="shared" si="2010"/>
        <v/>
      </c>
      <c r="AP2118" s="14" t="str">
        <f t="shared" si="2011"/>
        <v/>
      </c>
      <c r="AQ2118" s="14" t="str">
        <f t="shared" si="2012"/>
        <v/>
      </c>
      <c r="AR2118" s="14" t="str">
        <f t="shared" si="2013"/>
        <v/>
      </c>
    </row>
    <row r="2119" spans="1:44" x14ac:dyDescent="0.25">
      <c r="A2119">
        <v>1</v>
      </c>
      <c r="B2119" t="s">
        <v>28</v>
      </c>
      <c r="C2119">
        <v>391106</v>
      </c>
      <c r="D2119" s="40">
        <v>41376.427777777797</v>
      </c>
      <c r="E2119" s="40">
        <v>41376.761805555601</v>
      </c>
      <c r="F2119" s="40">
        <v>41379.686805555597</v>
      </c>
      <c r="G2119" t="s">
        <v>29</v>
      </c>
      <c r="H2119">
        <v>60000017151790</v>
      </c>
      <c r="I2119" t="s">
        <v>4002</v>
      </c>
      <c r="J2119" t="s">
        <v>4003</v>
      </c>
      <c r="K2119" t="s">
        <v>32</v>
      </c>
      <c r="L2119">
        <v>6</v>
      </c>
      <c r="M2119" t="s">
        <v>33</v>
      </c>
      <c r="N2119">
        <v>60000015461254</v>
      </c>
      <c r="O2119">
        <v>60000016462741</v>
      </c>
      <c r="P2119">
        <v>140225000000433</v>
      </c>
      <c r="R2119" t="s">
        <v>34</v>
      </c>
      <c r="S2119" t="s">
        <v>35</v>
      </c>
      <c r="T2119" t="s">
        <v>36</v>
      </c>
      <c r="W2119" t="s">
        <v>37</v>
      </c>
      <c r="AC2119" t="s">
        <v>4062</v>
      </c>
      <c r="AD2119" t="s">
        <v>1443</v>
      </c>
      <c r="AE2119" s="14" t="str">
        <f t="shared" si="2000"/>
        <v>Trabalhei VA introduzindo comorbidade renal</v>
      </c>
      <c r="AF2119" s="14" t="str">
        <f t="shared" si="2001"/>
        <v>Trabalhei VA introduzindo comorbidade renal</v>
      </c>
      <c r="AG2119" s="14">
        <f t="shared" si="2002"/>
        <v>1</v>
      </c>
      <c r="AH2119" s="14">
        <f t="shared" si="2003"/>
        <v>44</v>
      </c>
      <c r="AI2119" s="14">
        <f t="shared" si="2004"/>
        <v>44</v>
      </c>
      <c r="AJ2119" s="14">
        <f t="shared" si="2005"/>
        <v>44</v>
      </c>
      <c r="AK2119" s="14">
        <f t="shared" si="2006"/>
        <v>44</v>
      </c>
      <c r="AL2119" s="14">
        <f t="shared" si="2007"/>
        <v>44</v>
      </c>
      <c r="AM2119" s="14" t="str">
        <f t="shared" si="2008"/>
        <v>Trabalhei VA introduzindo comorbidade renal</v>
      </c>
      <c r="AN2119" s="14" t="str">
        <f t="shared" si="2009"/>
        <v/>
      </c>
      <c r="AO2119" s="14" t="str">
        <f t="shared" si="2010"/>
        <v/>
      </c>
      <c r="AP2119" s="14" t="str">
        <f t="shared" si="2011"/>
        <v/>
      </c>
      <c r="AQ2119" s="14" t="str">
        <f t="shared" si="2012"/>
        <v/>
      </c>
      <c r="AR2119" s="14" t="str">
        <f t="shared" si="2013"/>
        <v/>
      </c>
    </row>
    <row r="2120" spans="1:44" x14ac:dyDescent="0.25">
      <c r="A2120">
        <v>1</v>
      </c>
      <c r="B2120" t="s">
        <v>28</v>
      </c>
      <c r="C2120">
        <v>391106</v>
      </c>
      <c r="D2120" s="40">
        <v>41376.385416666701</v>
      </c>
      <c r="E2120" s="40">
        <v>41376.760416666701</v>
      </c>
      <c r="F2120" s="40">
        <v>41379.686805555597</v>
      </c>
      <c r="G2120" t="s">
        <v>29</v>
      </c>
      <c r="H2120">
        <v>60000012577235</v>
      </c>
      <c r="I2120" t="s">
        <v>4032</v>
      </c>
      <c r="J2120" t="s">
        <v>4033</v>
      </c>
      <c r="K2120" t="s">
        <v>180</v>
      </c>
      <c r="L2120">
        <v>4</v>
      </c>
      <c r="M2120" t="s">
        <v>33</v>
      </c>
      <c r="N2120">
        <v>60000015461254</v>
      </c>
      <c r="O2120">
        <v>60000016462741</v>
      </c>
      <c r="P2120">
        <v>140225000000426</v>
      </c>
      <c r="R2120" t="s">
        <v>34</v>
      </c>
      <c r="S2120" t="s">
        <v>35</v>
      </c>
      <c r="T2120" t="s">
        <v>36</v>
      </c>
      <c r="W2120" t="s">
        <v>37</v>
      </c>
      <c r="AC2120" t="s">
        <v>4062</v>
      </c>
      <c r="AD2120" t="s">
        <v>1443</v>
      </c>
      <c r="AE2120" s="14" t="str">
        <f t="shared" si="2000"/>
        <v>Trabalhei VA introduzindo comorbidade renal</v>
      </c>
      <c r="AF2120" s="14" t="str">
        <f t="shared" si="2001"/>
        <v>Trabalhei VA introduzindo comorbidade renal</v>
      </c>
      <c r="AG2120" s="14">
        <f t="shared" si="2002"/>
        <v>1</v>
      </c>
      <c r="AH2120" s="14">
        <f t="shared" si="2003"/>
        <v>44</v>
      </c>
      <c r="AI2120" s="14">
        <f t="shared" si="2004"/>
        <v>44</v>
      </c>
      <c r="AJ2120" s="14">
        <f t="shared" si="2005"/>
        <v>44</v>
      </c>
      <c r="AK2120" s="14">
        <f t="shared" si="2006"/>
        <v>44</v>
      </c>
      <c r="AL2120" s="14">
        <f t="shared" si="2007"/>
        <v>44</v>
      </c>
      <c r="AM2120" s="14" t="str">
        <f t="shared" si="2008"/>
        <v>Trabalhei VA introduzindo comorbidade renal</v>
      </c>
      <c r="AN2120" s="14" t="str">
        <f t="shared" si="2009"/>
        <v/>
      </c>
      <c r="AO2120" s="14" t="str">
        <f t="shared" si="2010"/>
        <v/>
      </c>
      <c r="AP2120" s="14" t="str">
        <f t="shared" si="2011"/>
        <v/>
      </c>
      <c r="AQ2120" s="14" t="str">
        <f t="shared" si="2012"/>
        <v/>
      </c>
      <c r="AR2120" s="14" t="str">
        <f t="shared" si="2013"/>
        <v/>
      </c>
    </row>
    <row r="2121" spans="1:44" x14ac:dyDescent="0.25">
      <c r="A2121">
        <v>1</v>
      </c>
      <c r="B2121" t="s">
        <v>28</v>
      </c>
      <c r="C2121">
        <v>391106</v>
      </c>
      <c r="D2121" s="40">
        <v>41375.730555555601</v>
      </c>
      <c r="E2121" s="40">
        <v>41375.731249999997</v>
      </c>
      <c r="F2121" s="40">
        <v>41376.637499999997</v>
      </c>
      <c r="G2121" t="s">
        <v>29</v>
      </c>
      <c r="H2121">
        <v>60000012561351</v>
      </c>
      <c r="I2121" t="s">
        <v>4063</v>
      </c>
      <c r="J2121" t="s">
        <v>4064</v>
      </c>
      <c r="K2121" t="s">
        <v>109</v>
      </c>
      <c r="L2121">
        <v>3</v>
      </c>
      <c r="M2121" t="s">
        <v>33</v>
      </c>
      <c r="N2121">
        <v>60000015461254</v>
      </c>
      <c r="O2121">
        <v>60000016462741</v>
      </c>
      <c r="P2121">
        <v>140225000000396</v>
      </c>
      <c r="R2121" t="s">
        <v>34</v>
      </c>
      <c r="S2121" t="s">
        <v>35</v>
      </c>
      <c r="T2121" t="s">
        <v>36</v>
      </c>
      <c r="W2121" t="s">
        <v>176</v>
      </c>
      <c r="AC2121" t="s">
        <v>4065</v>
      </c>
      <c r="AD2121" t="s">
        <v>1443</v>
      </c>
      <c r="AE2121" s="14" t="str">
        <f t="shared" si="2000"/>
        <v>Entreguei material sorodiscordantes, porém foquei em Kaletra baby</v>
      </c>
      <c r="AF2121" s="14" t="str">
        <f t="shared" si="2001"/>
        <v>Entreguei material sorodiscordantes, porém foquei em Kaletra baby</v>
      </c>
      <c r="AG2121" s="14">
        <f t="shared" si="2002"/>
        <v>1</v>
      </c>
      <c r="AH2121" s="14">
        <f t="shared" si="2003"/>
        <v>66</v>
      </c>
      <c r="AI2121" s="14">
        <f t="shared" si="2004"/>
        <v>66</v>
      </c>
      <c r="AJ2121" s="14">
        <f t="shared" si="2005"/>
        <v>66</v>
      </c>
      <c r="AK2121" s="14">
        <f t="shared" si="2006"/>
        <v>66</v>
      </c>
      <c r="AL2121" s="14">
        <f t="shared" si="2007"/>
        <v>66</v>
      </c>
      <c r="AM2121" s="14" t="str">
        <f t="shared" si="2008"/>
        <v>Entreguei material sorodiscordantes, porém foquei em Kaletra baby</v>
      </c>
      <c r="AN2121" s="14" t="str">
        <f t="shared" si="2009"/>
        <v/>
      </c>
      <c r="AO2121" s="14" t="str">
        <f t="shared" si="2010"/>
        <v/>
      </c>
      <c r="AP2121" s="14" t="str">
        <f t="shared" si="2011"/>
        <v/>
      </c>
      <c r="AQ2121" s="14" t="str">
        <f t="shared" si="2012"/>
        <v/>
      </c>
      <c r="AR2121" s="14" t="str">
        <f t="shared" si="2013"/>
        <v/>
      </c>
    </row>
    <row r="2122" spans="1:44" x14ac:dyDescent="0.25">
      <c r="A2122">
        <v>1</v>
      </c>
      <c r="B2122" t="s">
        <v>28</v>
      </c>
      <c r="C2122">
        <v>391106</v>
      </c>
      <c r="D2122" s="40">
        <v>41375.729166666701</v>
      </c>
      <c r="E2122" s="40">
        <v>41375.729861111096</v>
      </c>
      <c r="F2122" s="40">
        <v>41376.637499999997</v>
      </c>
      <c r="G2122" t="s">
        <v>29</v>
      </c>
      <c r="H2122">
        <v>60000012391019</v>
      </c>
      <c r="I2122" t="s">
        <v>4066</v>
      </c>
      <c r="J2122" t="s">
        <v>4067</v>
      </c>
      <c r="K2122" t="s">
        <v>32</v>
      </c>
      <c r="L2122">
        <v>4</v>
      </c>
      <c r="M2122" t="s">
        <v>33</v>
      </c>
      <c r="N2122">
        <v>60000015461254</v>
      </c>
      <c r="O2122">
        <v>60000016462741</v>
      </c>
      <c r="P2122">
        <v>140225000000389</v>
      </c>
      <c r="R2122" t="s">
        <v>34</v>
      </c>
      <c r="S2122" t="s">
        <v>35</v>
      </c>
      <c r="T2122" t="s">
        <v>36</v>
      </c>
      <c r="W2122" t="s">
        <v>37</v>
      </c>
      <c r="AC2122" t="s">
        <v>4068</v>
      </c>
      <c r="AD2122" t="s">
        <v>1443</v>
      </c>
      <c r="AE2122" s="14" t="str">
        <f t="shared" ref="AE2122:AE2185" si="2014">SUBSTITUTE(AC2122,"# ","#")</f>
        <v>Trabalhei material sorodiscordantes, Dra disse que tem oferecido, mas a aceitação não tem sido tão boa!!</v>
      </c>
      <c r="AF2122" s="14" t="str">
        <f t="shared" ref="AF2122:AF2185" si="2015">SUBSTITUTE(AE2122,"@ ","@")</f>
        <v>Trabalhei material sorodiscordantes, Dra disse que tem oferecido, mas a aceitação não tem sido tão boa!!</v>
      </c>
      <c r="AG2122" s="14">
        <f t="shared" ref="AG2122:AG2185" si="2016">IFERROR(FIND("#",AF2122),1)</f>
        <v>1</v>
      </c>
      <c r="AH2122" s="14">
        <f t="shared" ref="AH2122:AH2185" si="2017">IFERROR(FIND("#",$AF2122,AG2122+1),LEN($AF2122)+1)</f>
        <v>105</v>
      </c>
      <c r="AI2122" s="14">
        <f t="shared" ref="AI2122:AI2185" si="2018">IFERROR(FIND("#",$AF2122,AH2122+1),LEN($AF2122)+1)</f>
        <v>105</v>
      </c>
      <c r="AJ2122" s="14">
        <f t="shared" ref="AJ2122:AJ2185" si="2019">IFERROR(FIND("#",$AF2122,AI2122+1),LEN($AF2122)+1)</f>
        <v>105</v>
      </c>
      <c r="AK2122" s="14">
        <f t="shared" ref="AK2122:AK2185" si="2020">IFERROR(FIND("#",$AF2122,AJ2122+1),LEN($AF2122)+1)</f>
        <v>105</v>
      </c>
      <c r="AL2122" s="14">
        <f t="shared" ref="AL2122:AL2185" si="2021">IFERROR(FIND("#",$AF2122,AK2122+1),LEN($AF2122)+1)</f>
        <v>105</v>
      </c>
      <c r="AM2122" s="14" t="str">
        <f t="shared" ref="AM2122:AM2185" si="2022">MID($AF2122,AG2122,IF(AG2122=1,AH2122,(AH2122-AG2122)))</f>
        <v>Trabalhei material sorodiscordantes, Dra disse que tem oferecido, mas a aceitação não tem sido tão boa!!</v>
      </c>
      <c r="AN2122" s="14" t="str">
        <f t="shared" ref="AN2122:AN2185" si="2023">IF(AH2122=AI2122,"",MID($AF2122,AH2122,AI2122-AH2122))</f>
        <v/>
      </c>
      <c r="AO2122" s="14" t="str">
        <f t="shared" ref="AO2122:AO2185" si="2024">IF(AI2122=AJ2122,"",MID($AF2122,AI2122,AJ2122-AI2122))</f>
        <v/>
      </c>
      <c r="AP2122" s="14" t="str">
        <f t="shared" ref="AP2122:AP2185" si="2025">IF(AJ2122=AK2122,"",MID($AF2122,AJ2122,AK2122-AJ2122))</f>
        <v/>
      </c>
      <c r="AQ2122" s="14" t="str">
        <f t="shared" ref="AQ2122:AQ2185" si="2026">IF(AK2122=AL2122,"",MID($AF2122,AK2122,AL2122-AK2122))</f>
        <v/>
      </c>
      <c r="AR2122" s="14" t="str">
        <f t="shared" ref="AR2122:AR2185" si="2027">IF(AL2122=AK2122,"",MID($AF2122,AL2122,LEN(AF2122)-AL2122))</f>
        <v/>
      </c>
    </row>
    <row r="2123" spans="1:44" x14ac:dyDescent="0.25">
      <c r="A2123">
        <v>1</v>
      </c>
      <c r="B2123" t="s">
        <v>28</v>
      </c>
      <c r="C2123">
        <v>391106</v>
      </c>
      <c r="D2123" s="40">
        <v>41375.559722222199</v>
      </c>
      <c r="E2123" s="40">
        <v>41375.729166666701</v>
      </c>
      <c r="F2123" s="40">
        <v>41376.637499999997</v>
      </c>
      <c r="G2123" t="s">
        <v>29</v>
      </c>
      <c r="H2123">
        <v>60000012541147</v>
      </c>
      <c r="I2123" t="s">
        <v>4069</v>
      </c>
      <c r="J2123" t="s">
        <v>4070</v>
      </c>
      <c r="K2123" t="s">
        <v>32</v>
      </c>
      <c r="L2123">
        <v>3</v>
      </c>
      <c r="M2123" t="s">
        <v>33</v>
      </c>
      <c r="N2123">
        <v>60000015461254</v>
      </c>
      <c r="O2123">
        <v>60000016462741</v>
      </c>
      <c r="P2123">
        <v>140225000000382</v>
      </c>
      <c r="R2123" t="s">
        <v>34</v>
      </c>
      <c r="S2123" t="s">
        <v>35</v>
      </c>
      <c r="T2123" t="s">
        <v>36</v>
      </c>
      <c r="W2123" t="s">
        <v>37</v>
      </c>
      <c r="AC2123" t="s">
        <v>4071</v>
      </c>
      <c r="AD2123" t="s">
        <v>1443</v>
      </c>
      <c r="AE2123" s="14" t="str">
        <f t="shared" si="2014"/>
        <v>Trabalhei ativamente perfil de paciente para início de Tarv com Kaletra, embasada pelo consenso brasileiro, Dra relatou que já tem pacientes com Kaletra qd, que estão muito bem. #obj: Dra ressaltou que tem usado em seus pacientes que tem diarrêia uma fibra da Nestlé chamada fiber mais flora e tem funcionado muito bem, já que dificilmente troca de Tarv por causa da diarréia</v>
      </c>
      <c r="AF2123" s="14" t="str">
        <f t="shared" si="2015"/>
        <v>Trabalhei ativamente perfil de paciente para início de Tarv com Kaletra, embasada pelo consenso brasileiro, Dra relatou que já tem pacientes com Kaletra qd, que estão muito bem. #obj: Dra ressaltou que tem usado em seus pacientes que tem diarrêia uma fibra da Nestlé chamada fiber mais flora e tem funcionado muito bem, já que dificilmente troca de Tarv por causa da diarréia</v>
      </c>
      <c r="AG2123" s="14">
        <f t="shared" si="2016"/>
        <v>179</v>
      </c>
      <c r="AH2123" s="14">
        <f t="shared" si="2017"/>
        <v>376</v>
      </c>
      <c r="AI2123" s="14">
        <f t="shared" si="2018"/>
        <v>376</v>
      </c>
      <c r="AJ2123" s="14">
        <f t="shared" si="2019"/>
        <v>376</v>
      </c>
      <c r="AK2123" s="14">
        <f t="shared" si="2020"/>
        <v>376</v>
      </c>
      <c r="AL2123" s="14">
        <f t="shared" si="2021"/>
        <v>376</v>
      </c>
      <c r="AM2123" s="14" t="str">
        <f t="shared" si="2022"/>
        <v>#obj: Dra ressaltou que tem usado em seus pacientes que tem diarrêia uma fibra da Nestlé chamada fiber mais flora e tem funcionado muito bem, já que dificilmente troca de Tarv por causa da diarréia</v>
      </c>
      <c r="AN2123" s="14" t="str">
        <f t="shared" si="2023"/>
        <v/>
      </c>
      <c r="AO2123" s="14" t="str">
        <f t="shared" si="2024"/>
        <v/>
      </c>
      <c r="AP2123" s="14" t="str">
        <f t="shared" si="2025"/>
        <v/>
      </c>
      <c r="AQ2123" s="14" t="str">
        <f t="shared" si="2026"/>
        <v/>
      </c>
      <c r="AR2123" s="14" t="str">
        <f t="shared" si="2027"/>
        <v/>
      </c>
    </row>
    <row r="2124" spans="1:44" x14ac:dyDescent="0.25">
      <c r="A2124">
        <v>1</v>
      </c>
      <c r="B2124" t="s">
        <v>28</v>
      </c>
      <c r="C2124">
        <v>391106</v>
      </c>
      <c r="D2124" s="40">
        <v>41375.548611111102</v>
      </c>
      <c r="E2124" s="40">
        <v>41375.5493055556</v>
      </c>
      <c r="F2124" s="40">
        <v>41375.684027777803</v>
      </c>
      <c r="G2124" t="s">
        <v>110</v>
      </c>
      <c r="H2124">
        <v>140225000000365</v>
      </c>
      <c r="J2124" t="s">
        <v>4072</v>
      </c>
      <c r="M2124" t="s">
        <v>33</v>
      </c>
      <c r="N2124">
        <v>60000015461254</v>
      </c>
      <c r="O2124">
        <v>60000016462741</v>
      </c>
      <c r="P2124">
        <v>140225000000373</v>
      </c>
      <c r="R2124" t="s">
        <v>34</v>
      </c>
      <c r="S2124" t="s">
        <v>35</v>
      </c>
      <c r="W2124" t="s">
        <v>37</v>
      </c>
      <c r="AC2124" t="s">
        <v>4073</v>
      </c>
      <c r="AD2124" t="s">
        <v>1443</v>
      </c>
      <c r="AE2124" s="14" t="str">
        <f t="shared" si="2014"/>
        <v>Trabalhei intensamenteo consenso brasileiro e verifiquei números</v>
      </c>
      <c r="AF2124" s="14" t="str">
        <f t="shared" si="2015"/>
        <v>Trabalhei intensamenteo consenso brasileiro e verifiquei números</v>
      </c>
      <c r="AG2124" s="14">
        <f t="shared" si="2016"/>
        <v>1</v>
      </c>
      <c r="AH2124" s="14">
        <f t="shared" si="2017"/>
        <v>65</v>
      </c>
      <c r="AI2124" s="14">
        <f t="shared" si="2018"/>
        <v>65</v>
      </c>
      <c r="AJ2124" s="14">
        <f t="shared" si="2019"/>
        <v>65</v>
      </c>
      <c r="AK2124" s="14">
        <f t="shared" si="2020"/>
        <v>65</v>
      </c>
      <c r="AL2124" s="14">
        <f t="shared" si="2021"/>
        <v>65</v>
      </c>
      <c r="AM2124" s="14" t="str">
        <f t="shared" si="2022"/>
        <v>Trabalhei intensamenteo consenso brasileiro e verifiquei números</v>
      </c>
      <c r="AN2124" s="14" t="str">
        <f t="shared" si="2023"/>
        <v/>
      </c>
      <c r="AO2124" s="14" t="str">
        <f t="shared" si="2024"/>
        <v/>
      </c>
      <c r="AP2124" s="14" t="str">
        <f t="shared" si="2025"/>
        <v/>
      </c>
      <c r="AQ2124" s="14" t="str">
        <f t="shared" si="2026"/>
        <v/>
      </c>
      <c r="AR2124" s="14" t="str">
        <f t="shared" si="2027"/>
        <v/>
      </c>
    </row>
    <row r="2125" spans="1:44" x14ac:dyDescent="0.25">
      <c r="A2125">
        <v>1</v>
      </c>
      <c r="B2125" t="s">
        <v>28</v>
      </c>
      <c r="C2125">
        <v>391106</v>
      </c>
      <c r="D2125" s="40">
        <v>41375.4555555556</v>
      </c>
      <c r="E2125" s="40">
        <v>41375.543055555601</v>
      </c>
      <c r="F2125" s="40">
        <v>41375.506249999999</v>
      </c>
      <c r="G2125" t="s">
        <v>29</v>
      </c>
      <c r="H2125">
        <v>60000012482231</v>
      </c>
      <c r="I2125" t="s">
        <v>4074</v>
      </c>
      <c r="J2125" t="s">
        <v>4075</v>
      </c>
      <c r="K2125" t="s">
        <v>1240</v>
      </c>
      <c r="L2125">
        <v>4</v>
      </c>
      <c r="M2125" t="s">
        <v>33</v>
      </c>
      <c r="N2125">
        <v>60000015461254</v>
      </c>
      <c r="O2125">
        <v>60000016462741</v>
      </c>
      <c r="P2125">
        <v>140225000000358</v>
      </c>
      <c r="R2125" t="s">
        <v>34</v>
      </c>
      <c r="S2125" t="s">
        <v>35</v>
      </c>
      <c r="T2125" t="s">
        <v>36</v>
      </c>
      <c r="W2125" t="s">
        <v>37</v>
      </c>
      <c r="AC2125" t="s">
        <v>4076</v>
      </c>
      <c r="AD2125" t="s">
        <v>1443</v>
      </c>
      <c r="AE2125" s="14" t="str">
        <f t="shared" si="2014"/>
        <v>Trabalhei consenso brasileiro, destaquei perfil de pacientes para início com Kaletra . #mercado: Dr tem iniciado para pacientes abaixo de cd4 500 com boa aceitação, porém disse que os casais sorodiscordantes ainda estão resistentes; quanto as gestantes, disse que interrompe após a gestação, mostrei versão preliminar na parte que sugere continuar e propus para o Dr pensar no assunto, tendo em vista que ele é bem resistente à mudanças...</v>
      </c>
      <c r="AF2125" s="14" t="str">
        <f t="shared" si="2015"/>
        <v>Trabalhei consenso brasileiro, destaquei perfil de pacientes para início com Kaletra . #mercado: Dr tem iniciado para pacientes abaixo de cd4 500 com boa aceitação, porém disse que os casais sorodiscordantes ainda estão resistentes; quanto as gestantes, disse que interrompe após a gestação, mostrei versão preliminar na parte que sugere continuar e propus para o Dr pensar no assunto, tendo em vista que ele é bem resistente à mudanças...</v>
      </c>
      <c r="AG2125" s="14">
        <f t="shared" si="2016"/>
        <v>88</v>
      </c>
      <c r="AH2125" s="14">
        <f t="shared" si="2017"/>
        <v>440</v>
      </c>
      <c r="AI2125" s="14">
        <f t="shared" si="2018"/>
        <v>440</v>
      </c>
      <c r="AJ2125" s="14">
        <f t="shared" si="2019"/>
        <v>440</v>
      </c>
      <c r="AK2125" s="14">
        <f t="shared" si="2020"/>
        <v>440</v>
      </c>
      <c r="AL2125" s="14">
        <f t="shared" si="2021"/>
        <v>440</v>
      </c>
      <c r="AM2125" s="14" t="str">
        <f t="shared" si="2022"/>
        <v>#mercado: Dr tem iniciado para pacientes abaixo de cd4 500 com boa aceitação, porém disse que os casais sorodiscordantes ainda estão resistentes; quanto as gestantes, disse que interrompe após a gestação, mostrei versão preliminar na parte que sugere continuar e propus para o Dr pensar no assunto, tendo em vista que ele é bem resistente à mudanças...</v>
      </c>
      <c r="AN2125" s="14" t="str">
        <f t="shared" si="2023"/>
        <v/>
      </c>
      <c r="AO2125" s="14" t="str">
        <f t="shared" si="2024"/>
        <v/>
      </c>
      <c r="AP2125" s="14" t="str">
        <f t="shared" si="2025"/>
        <v/>
      </c>
      <c r="AQ2125" s="14" t="str">
        <f t="shared" si="2026"/>
        <v/>
      </c>
      <c r="AR2125" s="14" t="str">
        <f t="shared" si="2027"/>
        <v/>
      </c>
    </row>
    <row r="2126" spans="1:44" x14ac:dyDescent="0.25">
      <c r="A2126">
        <v>1</v>
      </c>
      <c r="B2126" t="s">
        <v>28</v>
      </c>
      <c r="C2126">
        <v>391106</v>
      </c>
      <c r="D2126" s="40">
        <v>41374.723611111098</v>
      </c>
      <c r="E2126" s="40">
        <v>41374.725694444402</v>
      </c>
      <c r="F2126" s="40">
        <v>41375.495138888902</v>
      </c>
      <c r="G2126" t="s">
        <v>29</v>
      </c>
      <c r="H2126">
        <v>60000012445343</v>
      </c>
      <c r="I2126" t="s">
        <v>4077</v>
      </c>
      <c r="J2126" t="s">
        <v>4078</v>
      </c>
      <c r="K2126" t="s">
        <v>1703</v>
      </c>
      <c r="L2126">
        <v>4</v>
      </c>
      <c r="M2126" t="s">
        <v>33</v>
      </c>
      <c r="N2126">
        <v>60000015461254</v>
      </c>
      <c r="O2126">
        <v>60000016462741</v>
      </c>
      <c r="P2126">
        <v>140225000000319</v>
      </c>
      <c r="R2126" t="s">
        <v>34</v>
      </c>
      <c r="S2126" t="s">
        <v>35</v>
      </c>
      <c r="T2126" t="s">
        <v>36</v>
      </c>
      <c r="W2126" t="s">
        <v>37</v>
      </c>
      <c r="AC2126" t="s">
        <v>4079</v>
      </c>
      <c r="AD2126" t="s">
        <v>1443</v>
      </c>
      <c r="AE2126" s="14" t="str">
        <f t="shared" si="2014"/>
        <v>Trabalhei consenso com foco em início de Tarv #mercado Dr confirmou que sua primeira opção tem si Kaletra, destaquei posologia qd, principalmente para os pacientes que usam TDF</v>
      </c>
      <c r="AF2126" s="14" t="str">
        <f t="shared" si="2015"/>
        <v>Trabalhei consenso com foco em início de Tarv #mercado Dr confirmou que sua primeira opção tem si Kaletra, destaquei posologia qd, principalmente para os pacientes que usam TDF</v>
      </c>
      <c r="AG2126" s="14">
        <f t="shared" si="2016"/>
        <v>47</v>
      </c>
      <c r="AH2126" s="14">
        <f t="shared" si="2017"/>
        <v>177</v>
      </c>
      <c r="AI2126" s="14">
        <f t="shared" si="2018"/>
        <v>177</v>
      </c>
      <c r="AJ2126" s="14">
        <f t="shared" si="2019"/>
        <v>177</v>
      </c>
      <c r="AK2126" s="14">
        <f t="shared" si="2020"/>
        <v>177</v>
      </c>
      <c r="AL2126" s="14">
        <f t="shared" si="2021"/>
        <v>177</v>
      </c>
      <c r="AM2126" s="14" t="str">
        <f t="shared" si="2022"/>
        <v>#mercado Dr confirmou que sua primeira opção tem si Kaletra, destaquei posologia qd, principalmente para os pacientes que usam TDF</v>
      </c>
      <c r="AN2126" s="14" t="str">
        <f t="shared" si="2023"/>
        <v/>
      </c>
      <c r="AO2126" s="14" t="str">
        <f t="shared" si="2024"/>
        <v/>
      </c>
      <c r="AP2126" s="14" t="str">
        <f t="shared" si="2025"/>
        <v/>
      </c>
      <c r="AQ2126" s="14" t="str">
        <f t="shared" si="2026"/>
        <v/>
      </c>
      <c r="AR2126" s="14" t="str">
        <f t="shared" si="2027"/>
        <v/>
      </c>
    </row>
    <row r="2127" spans="1:44" x14ac:dyDescent="0.25">
      <c r="A2127">
        <v>1</v>
      </c>
      <c r="B2127" t="s">
        <v>28</v>
      </c>
      <c r="C2127">
        <v>391106</v>
      </c>
      <c r="D2127" s="40">
        <v>41374.702777777798</v>
      </c>
      <c r="E2127" s="40">
        <v>41374.713888888902</v>
      </c>
      <c r="F2127" s="40">
        <v>41374.683333333298</v>
      </c>
      <c r="G2127" t="s">
        <v>110</v>
      </c>
      <c r="H2127">
        <v>60000016840711</v>
      </c>
      <c r="J2127" t="s">
        <v>4080</v>
      </c>
      <c r="M2127" t="s">
        <v>33</v>
      </c>
      <c r="N2127">
        <v>60000015461254</v>
      </c>
      <c r="O2127">
        <v>60000016462741</v>
      </c>
      <c r="P2127">
        <v>140225000000299</v>
      </c>
      <c r="R2127" t="s">
        <v>34</v>
      </c>
      <c r="S2127" t="s">
        <v>35</v>
      </c>
      <c r="W2127" t="s">
        <v>37</v>
      </c>
      <c r="AC2127" t="s">
        <v>4081</v>
      </c>
      <c r="AD2127" t="s">
        <v>1437</v>
      </c>
      <c r="AE2127" s="14" t="str">
        <f t="shared" si="2014"/>
        <v>@Médico comentou de uma paciente que está super bem com Kaletra, CV indetectável porém o cd4 está caindo um pouco, começou com 137, passou para 368 e agora está 239...#conc disse que os pacientes realmente tem péssima adesào ao RTV e que o ATV Tem este p</v>
      </c>
      <c r="AF2127" s="14" t="str">
        <f t="shared" si="2015"/>
        <v>@Médico comentou de uma paciente que está super bem com Kaletra, CV indetectável porém o cd4 está caindo um pouco, começou com 137, passou para 368 e agora está 239...#conc disse que os pacientes realmente tem péssima adesào ao RTV e que o ATV Tem este p</v>
      </c>
      <c r="AG2127" s="14">
        <f t="shared" si="2016"/>
        <v>168</v>
      </c>
      <c r="AH2127" s="14">
        <f t="shared" si="2017"/>
        <v>255</v>
      </c>
      <c r="AI2127" s="14">
        <f t="shared" si="2018"/>
        <v>255</v>
      </c>
      <c r="AJ2127" s="14">
        <f t="shared" si="2019"/>
        <v>255</v>
      </c>
      <c r="AK2127" s="14">
        <f t="shared" si="2020"/>
        <v>255</v>
      </c>
      <c r="AL2127" s="14">
        <f t="shared" si="2021"/>
        <v>255</v>
      </c>
      <c r="AM2127" s="14" t="str">
        <f t="shared" si="2022"/>
        <v>#conc disse que os pacientes realmente tem péssima adesào ao RTV e que o ATV Tem este p</v>
      </c>
      <c r="AN2127" s="14" t="str">
        <f t="shared" si="2023"/>
        <v/>
      </c>
      <c r="AO2127" s="14" t="str">
        <f t="shared" si="2024"/>
        <v/>
      </c>
      <c r="AP2127" s="14" t="str">
        <f t="shared" si="2025"/>
        <v/>
      </c>
      <c r="AQ2127" s="14" t="str">
        <f t="shared" si="2026"/>
        <v/>
      </c>
      <c r="AR2127" s="14" t="str">
        <f t="shared" si="2027"/>
        <v/>
      </c>
    </row>
    <row r="2128" spans="1:44" x14ac:dyDescent="0.25">
      <c r="A2128">
        <v>1</v>
      </c>
      <c r="B2128" t="s">
        <v>28</v>
      </c>
      <c r="C2128">
        <v>391106</v>
      </c>
      <c r="D2128" s="40">
        <v>41374.471527777801</v>
      </c>
      <c r="E2128" s="40">
        <v>41374.723611111098</v>
      </c>
      <c r="F2128" s="40">
        <v>41374.683333333298</v>
      </c>
      <c r="G2128" t="s">
        <v>29</v>
      </c>
      <c r="H2128">
        <v>60000012283503</v>
      </c>
      <c r="I2128" t="s">
        <v>4082</v>
      </c>
      <c r="J2128" t="s">
        <v>4083</v>
      </c>
      <c r="K2128" t="s">
        <v>1703</v>
      </c>
      <c r="L2128">
        <v>3</v>
      </c>
      <c r="M2128" t="s">
        <v>33</v>
      </c>
      <c r="N2128">
        <v>60000015461254</v>
      </c>
      <c r="O2128">
        <v>60000016462741</v>
      </c>
      <c r="P2128">
        <v>140225000000312</v>
      </c>
      <c r="R2128" t="s">
        <v>34</v>
      </c>
      <c r="S2128" t="s">
        <v>35</v>
      </c>
      <c r="T2128" t="s">
        <v>36</v>
      </c>
      <c r="W2128" t="s">
        <v>37</v>
      </c>
      <c r="AC2128" t="s">
        <v>4084</v>
      </c>
      <c r="AD2128" t="s">
        <v>1443</v>
      </c>
      <c r="AE2128" s="14" t="str">
        <f t="shared" si="2014"/>
        <v>Destaquei consenso brasileiro, custo, durabilidade, potência e co formulação #mercado, Dr disse que 50% de seus pacientes usam Kaletra #mp trabalhei material sorodiscordantes porém Dr disse que ainda não teve oportunidade com este perfil</v>
      </c>
      <c r="AF2128" s="14" t="str">
        <f t="shared" si="2015"/>
        <v>Destaquei consenso brasileiro, custo, durabilidade, potência e co formulação #mercado, Dr disse que 50% de seus pacientes usam Kaletra #mp trabalhei material sorodiscordantes porém Dr disse que ainda não teve oportunidade com este perfil</v>
      </c>
      <c r="AG2128" s="14">
        <f t="shared" si="2016"/>
        <v>78</v>
      </c>
      <c r="AH2128" s="14">
        <f t="shared" si="2017"/>
        <v>136</v>
      </c>
      <c r="AI2128" s="14">
        <f t="shared" si="2018"/>
        <v>238</v>
      </c>
      <c r="AJ2128" s="14">
        <f t="shared" si="2019"/>
        <v>238</v>
      </c>
      <c r="AK2128" s="14">
        <f t="shared" si="2020"/>
        <v>238</v>
      </c>
      <c r="AL2128" s="14">
        <f t="shared" si="2021"/>
        <v>238</v>
      </c>
      <c r="AM2128" s="14" t="str">
        <f t="shared" si="2022"/>
        <v xml:space="preserve">#mercado, Dr disse que 50% de seus pacientes usam Kaletra </v>
      </c>
      <c r="AN2128" s="14" t="str">
        <f t="shared" si="2023"/>
        <v>#mp trabalhei material sorodiscordantes porém Dr disse que ainda não teve oportunidade com este perfil</v>
      </c>
      <c r="AO2128" s="14" t="str">
        <f t="shared" si="2024"/>
        <v/>
      </c>
      <c r="AP2128" s="14" t="str">
        <f t="shared" si="2025"/>
        <v/>
      </c>
      <c r="AQ2128" s="14" t="str">
        <f t="shared" si="2026"/>
        <v/>
      </c>
      <c r="AR2128" s="14" t="str">
        <f t="shared" si="2027"/>
        <v/>
      </c>
    </row>
    <row r="2129" spans="1:44" x14ac:dyDescent="0.25">
      <c r="A2129">
        <v>1</v>
      </c>
      <c r="B2129" t="s">
        <v>28</v>
      </c>
      <c r="C2129">
        <v>391106</v>
      </c>
      <c r="D2129" s="40">
        <v>41374.426388888904</v>
      </c>
      <c r="E2129" s="40">
        <v>41374.721527777801</v>
      </c>
      <c r="F2129" s="40">
        <v>41374.683333333298</v>
      </c>
      <c r="G2129" t="s">
        <v>29</v>
      </c>
      <c r="H2129">
        <v>60000012489263</v>
      </c>
      <c r="I2129" t="s">
        <v>4085</v>
      </c>
      <c r="J2129" t="s">
        <v>4086</v>
      </c>
      <c r="K2129" t="s">
        <v>32</v>
      </c>
      <c r="L2129">
        <v>6</v>
      </c>
      <c r="M2129" t="s">
        <v>33</v>
      </c>
      <c r="N2129">
        <v>60000015461254</v>
      </c>
      <c r="O2129">
        <v>60000016462741</v>
      </c>
      <c r="P2129">
        <v>140225000000305</v>
      </c>
      <c r="R2129" t="s">
        <v>34</v>
      </c>
      <c r="S2129" t="s">
        <v>35</v>
      </c>
      <c r="T2129" t="s">
        <v>36</v>
      </c>
      <c r="W2129" t="s">
        <v>37</v>
      </c>
      <c r="AC2129" t="s">
        <v>4087</v>
      </c>
      <c r="AD2129" t="s">
        <v>1443</v>
      </c>
      <c r="AE2129" s="14" t="str">
        <f t="shared" si="2014"/>
        <v>Destaquei mais uma vez o preço de kaletra e nosso posicionamento no consenso brasileiro Trabalhei material sorodiscordantes, #mercado Dr disse que tem oferecido Tarv aos casais sorodiscordantes mas a maioria prefere adiar o início...</v>
      </c>
      <c r="AF2129" s="14" t="str">
        <f t="shared" si="2015"/>
        <v>Destaquei mais uma vez o preço de kaletra e nosso posicionamento no consenso brasileiro Trabalhei material sorodiscordantes, #mercado Dr disse que tem oferecido Tarv aos casais sorodiscordantes mas a maioria prefere adiar o início...</v>
      </c>
      <c r="AG2129" s="14">
        <f t="shared" si="2016"/>
        <v>126</v>
      </c>
      <c r="AH2129" s="14">
        <f t="shared" si="2017"/>
        <v>234</v>
      </c>
      <c r="AI2129" s="14">
        <f t="shared" si="2018"/>
        <v>234</v>
      </c>
      <c r="AJ2129" s="14">
        <f t="shared" si="2019"/>
        <v>234</v>
      </c>
      <c r="AK2129" s="14">
        <f t="shared" si="2020"/>
        <v>234</v>
      </c>
      <c r="AL2129" s="14">
        <f t="shared" si="2021"/>
        <v>234</v>
      </c>
      <c r="AM2129" s="14" t="str">
        <f t="shared" si="2022"/>
        <v>#mercado Dr disse que tem oferecido Tarv aos casais sorodiscordantes mas a maioria prefere adiar o início...</v>
      </c>
      <c r="AN2129" s="14" t="str">
        <f t="shared" si="2023"/>
        <v/>
      </c>
      <c r="AO2129" s="14" t="str">
        <f t="shared" si="2024"/>
        <v/>
      </c>
      <c r="AP2129" s="14" t="str">
        <f t="shared" si="2025"/>
        <v/>
      </c>
      <c r="AQ2129" s="14" t="str">
        <f t="shared" si="2026"/>
        <v/>
      </c>
      <c r="AR2129" s="14" t="str">
        <f t="shared" si="2027"/>
        <v/>
      </c>
    </row>
    <row r="2130" spans="1:44" x14ac:dyDescent="0.25">
      <c r="A2130">
        <v>1</v>
      </c>
      <c r="B2130" t="s">
        <v>28</v>
      </c>
      <c r="C2130">
        <v>391106</v>
      </c>
      <c r="D2130" s="40">
        <v>41374.418749999997</v>
      </c>
      <c r="E2130" s="40">
        <v>41374.4194444444</v>
      </c>
      <c r="F2130" s="40">
        <v>41374.547222222202</v>
      </c>
      <c r="G2130" t="s">
        <v>29</v>
      </c>
      <c r="H2130">
        <v>60000012416867</v>
      </c>
      <c r="I2130" t="s">
        <v>1220</v>
      </c>
      <c r="J2130" t="s">
        <v>1221</v>
      </c>
      <c r="K2130" t="s">
        <v>32</v>
      </c>
      <c r="L2130">
        <v>4</v>
      </c>
      <c r="M2130" t="s">
        <v>33</v>
      </c>
      <c r="N2130">
        <v>60000015461254</v>
      </c>
      <c r="O2130">
        <v>60000016462741</v>
      </c>
      <c r="P2130">
        <v>140225000000292</v>
      </c>
      <c r="R2130" t="s">
        <v>34</v>
      </c>
      <c r="S2130" t="s">
        <v>35</v>
      </c>
      <c r="T2130" t="s">
        <v>36</v>
      </c>
      <c r="W2130" t="s">
        <v>37</v>
      </c>
      <c r="AC2130" t="s">
        <v>4088</v>
      </c>
      <c r="AD2130" t="s">
        <v>1443</v>
      </c>
      <c r="AE2130" s="14" t="str">
        <f t="shared" si="2014"/>
        <v>Trabalhei VA, já entrando nas questóes renais, reforçando a alta incidência de alterações renais nos pacientes HIV</v>
      </c>
      <c r="AF2130" s="14" t="str">
        <f t="shared" si="2015"/>
        <v>Trabalhei VA, já entrando nas questóes renais, reforçando a alta incidência de alterações renais nos pacientes HIV</v>
      </c>
      <c r="AG2130" s="14">
        <f t="shared" si="2016"/>
        <v>1</v>
      </c>
      <c r="AH2130" s="14">
        <f t="shared" si="2017"/>
        <v>115</v>
      </c>
      <c r="AI2130" s="14">
        <f t="shared" si="2018"/>
        <v>115</v>
      </c>
      <c r="AJ2130" s="14">
        <f t="shared" si="2019"/>
        <v>115</v>
      </c>
      <c r="AK2130" s="14">
        <f t="shared" si="2020"/>
        <v>115</v>
      </c>
      <c r="AL2130" s="14">
        <f t="shared" si="2021"/>
        <v>115</v>
      </c>
      <c r="AM2130" s="14" t="str">
        <f t="shared" si="2022"/>
        <v>Trabalhei VA, já entrando nas questóes renais, reforçando a alta incidência de alterações renais nos pacientes HIV</v>
      </c>
      <c r="AN2130" s="14" t="str">
        <f t="shared" si="2023"/>
        <v/>
      </c>
      <c r="AO2130" s="14" t="str">
        <f t="shared" si="2024"/>
        <v/>
      </c>
      <c r="AP2130" s="14" t="str">
        <f t="shared" si="2025"/>
        <v/>
      </c>
      <c r="AQ2130" s="14" t="str">
        <f t="shared" si="2026"/>
        <v/>
      </c>
      <c r="AR2130" s="14" t="str">
        <f t="shared" si="2027"/>
        <v/>
      </c>
    </row>
    <row r="2131" spans="1:44" x14ac:dyDescent="0.25">
      <c r="A2131">
        <v>1</v>
      </c>
      <c r="B2131" t="s">
        <v>28</v>
      </c>
      <c r="C2131">
        <v>391106</v>
      </c>
      <c r="D2131" s="40">
        <v>41374.4152777778</v>
      </c>
      <c r="E2131" s="40">
        <v>41374.416666666701</v>
      </c>
      <c r="F2131" s="40">
        <v>41374.547222222202</v>
      </c>
      <c r="G2131" t="s">
        <v>110</v>
      </c>
      <c r="H2131">
        <v>60000016841152</v>
      </c>
      <c r="J2131" t="s">
        <v>4089</v>
      </c>
      <c r="M2131" t="s">
        <v>33</v>
      </c>
      <c r="N2131">
        <v>60000015461254</v>
      </c>
      <c r="O2131">
        <v>60000016462741</v>
      </c>
      <c r="P2131">
        <v>140225000000277</v>
      </c>
      <c r="R2131" t="s">
        <v>34</v>
      </c>
      <c r="S2131" t="s">
        <v>35</v>
      </c>
      <c r="W2131" t="s">
        <v>37</v>
      </c>
      <c r="AC2131" t="s">
        <v>4090</v>
      </c>
      <c r="AD2131" t="s">
        <v>1443</v>
      </c>
      <c r="AE2131" s="14" t="str">
        <f t="shared" si="2014"/>
        <v>Verifiquei números de Kaletra, conversei obre switch por intolerância, mas falou que é raro acontecer, a maioria consegue se adaptar super bem.</v>
      </c>
      <c r="AF2131" s="14" t="str">
        <f t="shared" si="2015"/>
        <v>Verifiquei números de Kaletra, conversei obre switch por intolerância, mas falou que é raro acontecer, a maioria consegue se adaptar super bem.</v>
      </c>
      <c r="AG2131" s="14">
        <f t="shared" si="2016"/>
        <v>1</v>
      </c>
      <c r="AH2131" s="14">
        <f t="shared" si="2017"/>
        <v>144</v>
      </c>
      <c r="AI2131" s="14">
        <f t="shared" si="2018"/>
        <v>144</v>
      </c>
      <c r="AJ2131" s="14">
        <f t="shared" si="2019"/>
        <v>144</v>
      </c>
      <c r="AK2131" s="14">
        <f t="shared" si="2020"/>
        <v>144</v>
      </c>
      <c r="AL2131" s="14">
        <f t="shared" si="2021"/>
        <v>144</v>
      </c>
      <c r="AM2131" s="14" t="str">
        <f t="shared" si="2022"/>
        <v>Verifiquei números de Kaletra, conversei obre switch por intolerância, mas falou que é raro acontecer, a maioria consegue se adaptar super bem.</v>
      </c>
      <c r="AN2131" s="14" t="str">
        <f t="shared" si="2023"/>
        <v/>
      </c>
      <c r="AO2131" s="14" t="str">
        <f t="shared" si="2024"/>
        <v/>
      </c>
      <c r="AP2131" s="14" t="str">
        <f t="shared" si="2025"/>
        <v/>
      </c>
      <c r="AQ2131" s="14" t="str">
        <f t="shared" si="2026"/>
        <v/>
      </c>
      <c r="AR2131" s="14" t="str">
        <f t="shared" si="2027"/>
        <v/>
      </c>
    </row>
    <row r="2132" spans="1:44" x14ac:dyDescent="0.25">
      <c r="A2132">
        <v>1</v>
      </c>
      <c r="B2132" t="s">
        <v>28</v>
      </c>
      <c r="C2132">
        <v>391106</v>
      </c>
      <c r="D2132" s="40">
        <v>41373.648611111101</v>
      </c>
      <c r="E2132" s="40">
        <v>41374.732638888898</v>
      </c>
      <c r="F2132" s="40">
        <v>41375.495138888902</v>
      </c>
      <c r="G2132" t="s">
        <v>29</v>
      </c>
      <c r="H2132">
        <v>60000012507799</v>
      </c>
      <c r="I2132" t="s">
        <v>4091</v>
      </c>
      <c r="J2132" t="s">
        <v>4092</v>
      </c>
      <c r="K2132" t="s">
        <v>32</v>
      </c>
      <c r="L2132">
        <v>4</v>
      </c>
      <c r="M2132" t="s">
        <v>33</v>
      </c>
      <c r="N2132">
        <v>60000015461254</v>
      </c>
      <c r="O2132">
        <v>60000016462741</v>
      </c>
      <c r="P2132">
        <v>140225000000349</v>
      </c>
      <c r="R2132" t="s">
        <v>34</v>
      </c>
      <c r="S2132" t="s">
        <v>35</v>
      </c>
      <c r="T2132" t="s">
        <v>36</v>
      </c>
      <c r="W2132" t="s">
        <v>37</v>
      </c>
      <c r="AC2132" t="s">
        <v>4093</v>
      </c>
      <c r="AD2132" t="s">
        <v>1443</v>
      </c>
      <c r="AE2132" s="14" t="str">
        <f t="shared" si="2014"/>
        <v>Trabalhei VA com anormalidades renais e tabela ESCS</v>
      </c>
      <c r="AF2132" s="14" t="str">
        <f t="shared" si="2015"/>
        <v>Trabalhei VA com anormalidades renais e tabela ESCS</v>
      </c>
      <c r="AG2132" s="14">
        <f t="shared" si="2016"/>
        <v>1</v>
      </c>
      <c r="AH2132" s="14">
        <f t="shared" si="2017"/>
        <v>52</v>
      </c>
      <c r="AI2132" s="14">
        <f t="shared" si="2018"/>
        <v>52</v>
      </c>
      <c r="AJ2132" s="14">
        <f t="shared" si="2019"/>
        <v>52</v>
      </c>
      <c r="AK2132" s="14">
        <f t="shared" si="2020"/>
        <v>52</v>
      </c>
      <c r="AL2132" s="14">
        <f t="shared" si="2021"/>
        <v>52</v>
      </c>
      <c r="AM2132" s="14" t="str">
        <f t="shared" si="2022"/>
        <v>Trabalhei VA com anormalidades renais e tabela ESCS</v>
      </c>
      <c r="AN2132" s="14" t="str">
        <f t="shared" si="2023"/>
        <v/>
      </c>
      <c r="AO2132" s="14" t="str">
        <f t="shared" si="2024"/>
        <v/>
      </c>
      <c r="AP2132" s="14" t="str">
        <f t="shared" si="2025"/>
        <v/>
      </c>
      <c r="AQ2132" s="14" t="str">
        <f t="shared" si="2026"/>
        <v/>
      </c>
      <c r="AR2132" s="14" t="str">
        <f t="shared" si="2027"/>
        <v/>
      </c>
    </row>
    <row r="2133" spans="1:44" x14ac:dyDescent="0.25">
      <c r="A2133">
        <v>1</v>
      </c>
      <c r="B2133" t="s">
        <v>28</v>
      </c>
      <c r="C2133">
        <v>391106</v>
      </c>
      <c r="D2133" s="40">
        <v>41373.607638888898</v>
      </c>
      <c r="E2133" s="40">
        <v>41374.731249999997</v>
      </c>
      <c r="F2133" s="40">
        <v>41375.495138888902</v>
      </c>
      <c r="G2133" t="s">
        <v>29</v>
      </c>
      <c r="H2133">
        <v>60000012455723</v>
      </c>
      <c r="I2133" t="s">
        <v>4023</v>
      </c>
      <c r="J2133" t="s">
        <v>4024</v>
      </c>
      <c r="K2133" t="s">
        <v>32</v>
      </c>
      <c r="L2133">
        <v>4</v>
      </c>
      <c r="M2133" t="s">
        <v>33</v>
      </c>
      <c r="N2133">
        <v>60000015461254</v>
      </c>
      <c r="O2133">
        <v>60000016462741</v>
      </c>
      <c r="P2133">
        <v>140225000000342</v>
      </c>
      <c r="R2133" t="s">
        <v>34</v>
      </c>
      <c r="S2133" t="s">
        <v>35</v>
      </c>
      <c r="T2133" t="s">
        <v>36</v>
      </c>
      <c r="W2133" t="s">
        <v>37</v>
      </c>
      <c r="AC2133" t="s">
        <v>4094</v>
      </c>
      <c r="AD2133" t="s">
        <v>1443</v>
      </c>
      <c r="AE2133" s="14" t="str">
        <f t="shared" si="2014"/>
        <v>Trabalhei VA em anormalidades renais com tabela do EACS</v>
      </c>
      <c r="AF2133" s="14" t="str">
        <f t="shared" si="2015"/>
        <v>Trabalhei VA em anormalidades renais com tabela do EACS</v>
      </c>
      <c r="AG2133" s="14">
        <f t="shared" si="2016"/>
        <v>1</v>
      </c>
      <c r="AH2133" s="14">
        <f t="shared" si="2017"/>
        <v>56</v>
      </c>
      <c r="AI2133" s="14">
        <f t="shared" si="2018"/>
        <v>56</v>
      </c>
      <c r="AJ2133" s="14">
        <f t="shared" si="2019"/>
        <v>56</v>
      </c>
      <c r="AK2133" s="14">
        <f t="shared" si="2020"/>
        <v>56</v>
      </c>
      <c r="AL2133" s="14">
        <f t="shared" si="2021"/>
        <v>56</v>
      </c>
      <c r="AM2133" s="14" t="str">
        <f t="shared" si="2022"/>
        <v>Trabalhei VA em anormalidades renais com tabela do EACS</v>
      </c>
      <c r="AN2133" s="14" t="str">
        <f t="shared" si="2023"/>
        <v/>
      </c>
      <c r="AO2133" s="14" t="str">
        <f t="shared" si="2024"/>
        <v/>
      </c>
      <c r="AP2133" s="14" t="str">
        <f t="shared" si="2025"/>
        <v/>
      </c>
      <c r="AQ2133" s="14" t="str">
        <f t="shared" si="2026"/>
        <v/>
      </c>
      <c r="AR2133" s="14" t="str">
        <f t="shared" si="2027"/>
        <v/>
      </c>
    </row>
    <row r="2134" spans="1:44" x14ac:dyDescent="0.25">
      <c r="A2134">
        <v>1</v>
      </c>
      <c r="B2134" t="s">
        <v>28</v>
      </c>
      <c r="C2134">
        <v>391106</v>
      </c>
      <c r="D2134" s="40">
        <v>41373.604166666701</v>
      </c>
      <c r="E2134" s="40">
        <v>41374.729861111096</v>
      </c>
      <c r="F2134" s="40">
        <v>41375.495138888902</v>
      </c>
      <c r="G2134" t="s">
        <v>29</v>
      </c>
      <c r="H2134">
        <v>60000012493791</v>
      </c>
      <c r="I2134" t="s">
        <v>4027</v>
      </c>
      <c r="J2134" t="s">
        <v>4028</v>
      </c>
      <c r="K2134" t="s">
        <v>32</v>
      </c>
      <c r="L2134">
        <v>4</v>
      </c>
      <c r="M2134" t="s">
        <v>33</v>
      </c>
      <c r="N2134">
        <v>60000015461254</v>
      </c>
      <c r="O2134">
        <v>60000016462741</v>
      </c>
      <c r="P2134">
        <v>140225000000335</v>
      </c>
      <c r="R2134" t="s">
        <v>34</v>
      </c>
      <c r="S2134" t="s">
        <v>35</v>
      </c>
      <c r="T2134" t="s">
        <v>36</v>
      </c>
      <c r="W2134" t="s">
        <v>37</v>
      </c>
      <c r="AC2134" t="s">
        <v>4095</v>
      </c>
      <c r="AD2134" t="s">
        <v>1443</v>
      </c>
      <c r="AE2134" s="14" t="str">
        <f t="shared" si="2014"/>
        <v>Trabalhei VA na parte de anormalidades renais</v>
      </c>
      <c r="AF2134" s="14" t="str">
        <f t="shared" si="2015"/>
        <v>Trabalhei VA na parte de anormalidades renais</v>
      </c>
      <c r="AG2134" s="14">
        <f t="shared" si="2016"/>
        <v>1</v>
      </c>
      <c r="AH2134" s="14">
        <f t="shared" si="2017"/>
        <v>46</v>
      </c>
      <c r="AI2134" s="14">
        <f t="shared" si="2018"/>
        <v>46</v>
      </c>
      <c r="AJ2134" s="14">
        <f t="shared" si="2019"/>
        <v>46</v>
      </c>
      <c r="AK2134" s="14">
        <f t="shared" si="2020"/>
        <v>46</v>
      </c>
      <c r="AL2134" s="14">
        <f t="shared" si="2021"/>
        <v>46</v>
      </c>
      <c r="AM2134" s="14" t="str">
        <f t="shared" si="2022"/>
        <v>Trabalhei VA na parte de anormalidades renais</v>
      </c>
      <c r="AN2134" s="14" t="str">
        <f t="shared" si="2023"/>
        <v/>
      </c>
      <c r="AO2134" s="14" t="str">
        <f t="shared" si="2024"/>
        <v/>
      </c>
      <c r="AP2134" s="14" t="str">
        <f t="shared" si="2025"/>
        <v/>
      </c>
      <c r="AQ2134" s="14" t="str">
        <f t="shared" si="2026"/>
        <v/>
      </c>
      <c r="AR2134" s="14" t="str">
        <f t="shared" si="2027"/>
        <v/>
      </c>
    </row>
    <row r="2135" spans="1:44" x14ac:dyDescent="0.25">
      <c r="A2135">
        <v>1</v>
      </c>
      <c r="B2135" t="s">
        <v>28</v>
      </c>
      <c r="C2135">
        <v>391106</v>
      </c>
      <c r="D2135" s="40">
        <v>41373.561111111099</v>
      </c>
      <c r="E2135" s="40">
        <v>41374.728472222203</v>
      </c>
      <c r="F2135" s="40">
        <v>41375.495138888902</v>
      </c>
      <c r="G2135" t="s">
        <v>29</v>
      </c>
      <c r="H2135">
        <v>60000012568243</v>
      </c>
      <c r="I2135" t="s">
        <v>1223</v>
      </c>
      <c r="J2135" t="s">
        <v>1224</v>
      </c>
      <c r="K2135" t="s">
        <v>41</v>
      </c>
      <c r="L2135">
        <v>4</v>
      </c>
      <c r="M2135" t="s">
        <v>33</v>
      </c>
      <c r="N2135">
        <v>60000015461254</v>
      </c>
      <c r="O2135">
        <v>60000016462741</v>
      </c>
      <c r="P2135">
        <v>140225000000328</v>
      </c>
      <c r="R2135" t="s">
        <v>34</v>
      </c>
      <c r="S2135" t="s">
        <v>35</v>
      </c>
      <c r="T2135" t="s">
        <v>36</v>
      </c>
      <c r="W2135" t="s">
        <v>37</v>
      </c>
      <c r="AC2135" t="s">
        <v>4096</v>
      </c>
      <c r="AD2135" t="s">
        <v>1443</v>
      </c>
      <c r="AE2135" s="14" t="str">
        <f t="shared" si="2014"/>
        <v>Trabalhei VA introduzindo assunto rim</v>
      </c>
      <c r="AF2135" s="14" t="str">
        <f t="shared" si="2015"/>
        <v>Trabalhei VA introduzindo assunto rim</v>
      </c>
      <c r="AG2135" s="14">
        <f t="shared" si="2016"/>
        <v>1</v>
      </c>
      <c r="AH2135" s="14">
        <f t="shared" si="2017"/>
        <v>38</v>
      </c>
      <c r="AI2135" s="14">
        <f t="shared" si="2018"/>
        <v>38</v>
      </c>
      <c r="AJ2135" s="14">
        <f t="shared" si="2019"/>
        <v>38</v>
      </c>
      <c r="AK2135" s="14">
        <f t="shared" si="2020"/>
        <v>38</v>
      </c>
      <c r="AL2135" s="14">
        <f t="shared" si="2021"/>
        <v>38</v>
      </c>
      <c r="AM2135" s="14" t="str">
        <f t="shared" si="2022"/>
        <v>Trabalhei VA introduzindo assunto rim</v>
      </c>
      <c r="AN2135" s="14" t="str">
        <f t="shared" si="2023"/>
        <v/>
      </c>
      <c r="AO2135" s="14" t="str">
        <f t="shared" si="2024"/>
        <v/>
      </c>
      <c r="AP2135" s="14" t="str">
        <f t="shared" si="2025"/>
        <v/>
      </c>
      <c r="AQ2135" s="14" t="str">
        <f t="shared" si="2026"/>
        <v/>
      </c>
      <c r="AR2135" s="14" t="str">
        <f t="shared" si="2027"/>
        <v/>
      </c>
    </row>
    <row r="2136" spans="1:44" x14ac:dyDescent="0.25">
      <c r="A2136">
        <v>1</v>
      </c>
      <c r="B2136" t="s">
        <v>28</v>
      </c>
      <c r="C2136">
        <v>391106</v>
      </c>
      <c r="D2136" s="40">
        <v>41373.543055555601</v>
      </c>
      <c r="E2136" s="40">
        <v>41374.418749999997</v>
      </c>
      <c r="F2136" s="40">
        <v>41374.547222222202</v>
      </c>
      <c r="G2136" t="s">
        <v>29</v>
      </c>
      <c r="H2136">
        <v>60000012496671</v>
      </c>
      <c r="I2136" t="s">
        <v>4097</v>
      </c>
      <c r="J2136" t="s">
        <v>4098</v>
      </c>
      <c r="K2136" t="s">
        <v>32</v>
      </c>
      <c r="L2136">
        <v>4</v>
      </c>
      <c r="M2136" t="s">
        <v>33</v>
      </c>
      <c r="N2136">
        <v>60000015461254</v>
      </c>
      <c r="O2136">
        <v>60000016462741</v>
      </c>
      <c r="P2136">
        <v>140225000000285</v>
      </c>
      <c r="R2136" t="s">
        <v>34</v>
      </c>
      <c r="S2136" t="s">
        <v>35</v>
      </c>
      <c r="T2136" t="s">
        <v>36</v>
      </c>
      <c r="W2136" t="s">
        <v>37</v>
      </c>
      <c r="AC2136" t="s">
        <v>4099</v>
      </c>
      <c r="AD2136" t="s">
        <v>1443</v>
      </c>
      <c r="AE2136" s="14" t="str">
        <f t="shared" si="2014"/>
        <v>Trabalhei VA, já entrando no assunto renal</v>
      </c>
      <c r="AF2136" s="14" t="str">
        <f t="shared" si="2015"/>
        <v>Trabalhei VA, já entrando no assunto renal</v>
      </c>
      <c r="AG2136" s="14">
        <f t="shared" si="2016"/>
        <v>1</v>
      </c>
      <c r="AH2136" s="14">
        <f t="shared" si="2017"/>
        <v>43</v>
      </c>
      <c r="AI2136" s="14">
        <f t="shared" si="2018"/>
        <v>43</v>
      </c>
      <c r="AJ2136" s="14">
        <f t="shared" si="2019"/>
        <v>43</v>
      </c>
      <c r="AK2136" s="14">
        <f t="shared" si="2020"/>
        <v>43</v>
      </c>
      <c r="AL2136" s="14">
        <f t="shared" si="2021"/>
        <v>43</v>
      </c>
      <c r="AM2136" s="14" t="str">
        <f t="shared" si="2022"/>
        <v>Trabalhei VA, já entrando no assunto renal</v>
      </c>
      <c r="AN2136" s="14" t="str">
        <f t="shared" si="2023"/>
        <v/>
      </c>
      <c r="AO2136" s="14" t="str">
        <f t="shared" si="2024"/>
        <v/>
      </c>
      <c r="AP2136" s="14" t="str">
        <f t="shared" si="2025"/>
        <v/>
      </c>
      <c r="AQ2136" s="14" t="str">
        <f t="shared" si="2026"/>
        <v/>
      </c>
      <c r="AR2136" s="14" t="str">
        <f t="shared" si="2027"/>
        <v/>
      </c>
    </row>
    <row r="2137" spans="1:44" x14ac:dyDescent="0.25">
      <c r="A2137">
        <v>1</v>
      </c>
      <c r="B2137" t="s">
        <v>28</v>
      </c>
      <c r="C2137">
        <v>391106</v>
      </c>
      <c r="D2137" s="40">
        <v>41373.463888888902</v>
      </c>
      <c r="E2137" s="40">
        <v>41373.465277777803</v>
      </c>
      <c r="F2137" s="40">
        <v>41374.373611111099</v>
      </c>
      <c r="G2137" t="s">
        <v>29</v>
      </c>
      <c r="H2137">
        <v>60000012395555</v>
      </c>
      <c r="I2137" t="s">
        <v>4040</v>
      </c>
      <c r="J2137" t="s">
        <v>4041</v>
      </c>
      <c r="K2137" t="s">
        <v>238</v>
      </c>
      <c r="L2137">
        <v>3</v>
      </c>
      <c r="M2137" t="s">
        <v>33</v>
      </c>
      <c r="N2137">
        <v>60000015461254</v>
      </c>
      <c r="O2137">
        <v>60000016462741</v>
      </c>
      <c r="P2137">
        <v>140225000000269</v>
      </c>
      <c r="R2137" t="s">
        <v>34</v>
      </c>
      <c r="S2137" t="s">
        <v>35</v>
      </c>
      <c r="T2137" t="s">
        <v>36</v>
      </c>
      <c r="W2137" t="s">
        <v>37</v>
      </c>
      <c r="X2137" t="s">
        <v>176</v>
      </c>
      <c r="AC2137" t="s">
        <v>4100</v>
      </c>
      <c r="AD2137" t="s">
        <v>1443</v>
      </c>
      <c r="AE2137" s="14" t="str">
        <f t="shared" si="2014"/>
        <v>Trabalhei VA e Kaletra baby dose</v>
      </c>
      <c r="AF2137" s="14" t="str">
        <f t="shared" si="2015"/>
        <v>Trabalhei VA e Kaletra baby dose</v>
      </c>
      <c r="AG2137" s="14">
        <f t="shared" si="2016"/>
        <v>1</v>
      </c>
      <c r="AH2137" s="14">
        <f t="shared" si="2017"/>
        <v>33</v>
      </c>
      <c r="AI2137" s="14">
        <f t="shared" si="2018"/>
        <v>33</v>
      </c>
      <c r="AJ2137" s="14">
        <f t="shared" si="2019"/>
        <v>33</v>
      </c>
      <c r="AK2137" s="14">
        <f t="shared" si="2020"/>
        <v>33</v>
      </c>
      <c r="AL2137" s="14">
        <f t="shared" si="2021"/>
        <v>33</v>
      </c>
      <c r="AM2137" s="14" t="str">
        <f t="shared" si="2022"/>
        <v>Trabalhei VA e Kaletra baby dose</v>
      </c>
      <c r="AN2137" s="14" t="str">
        <f t="shared" si="2023"/>
        <v/>
      </c>
      <c r="AO2137" s="14" t="str">
        <f t="shared" si="2024"/>
        <v/>
      </c>
      <c r="AP2137" s="14" t="str">
        <f t="shared" si="2025"/>
        <v/>
      </c>
      <c r="AQ2137" s="14" t="str">
        <f t="shared" si="2026"/>
        <v/>
      </c>
      <c r="AR2137" s="14" t="str">
        <f t="shared" si="2027"/>
        <v/>
      </c>
    </row>
    <row r="2138" spans="1:44" x14ac:dyDescent="0.25">
      <c r="A2138">
        <v>1</v>
      </c>
      <c r="B2138" t="s">
        <v>28</v>
      </c>
      <c r="C2138">
        <v>391106</v>
      </c>
      <c r="D2138" s="40">
        <v>41373.375</v>
      </c>
      <c r="E2138" s="40">
        <v>41373.460416666698</v>
      </c>
      <c r="F2138" s="40">
        <v>41374.373611111099</v>
      </c>
      <c r="G2138" t="s">
        <v>29</v>
      </c>
      <c r="H2138">
        <v>60000012270079</v>
      </c>
      <c r="I2138" t="s">
        <v>1189</v>
      </c>
      <c r="J2138" t="s">
        <v>1190</v>
      </c>
      <c r="K2138" t="s">
        <v>32</v>
      </c>
      <c r="L2138">
        <v>4</v>
      </c>
      <c r="M2138" t="s">
        <v>33</v>
      </c>
      <c r="N2138">
        <v>60000015461254</v>
      </c>
      <c r="O2138">
        <v>60000016462741</v>
      </c>
      <c r="P2138">
        <v>140225000000260</v>
      </c>
      <c r="R2138" t="s">
        <v>34</v>
      </c>
      <c r="S2138" t="s">
        <v>35</v>
      </c>
      <c r="T2138" t="s">
        <v>36</v>
      </c>
      <c r="W2138" t="s">
        <v>37</v>
      </c>
      <c r="AC2138" t="s">
        <v>4101</v>
      </c>
      <c r="AD2138" t="s">
        <v>1443</v>
      </c>
      <c r="AE2138" s="14" t="str">
        <f t="shared" si="2014"/>
        <v>Trevisita trabalhando VA, reforcei consenso e custo de Kaletra. Conversamos sobre possível evento no ADS, porém Dr disse que não podemos fazer evento dentro da instituição..</v>
      </c>
      <c r="AF2138" s="14" t="str">
        <f t="shared" si="2015"/>
        <v>Trevisita trabalhando VA, reforcei consenso e custo de Kaletra. Conversamos sobre possível evento no ADS, porém Dr disse que não podemos fazer evento dentro da instituição..</v>
      </c>
      <c r="AG2138" s="14">
        <f t="shared" si="2016"/>
        <v>1</v>
      </c>
      <c r="AH2138" s="14">
        <f t="shared" si="2017"/>
        <v>174</v>
      </c>
      <c r="AI2138" s="14">
        <f t="shared" si="2018"/>
        <v>174</v>
      </c>
      <c r="AJ2138" s="14">
        <f t="shared" si="2019"/>
        <v>174</v>
      </c>
      <c r="AK2138" s="14">
        <f t="shared" si="2020"/>
        <v>174</v>
      </c>
      <c r="AL2138" s="14">
        <f t="shared" si="2021"/>
        <v>174</v>
      </c>
      <c r="AM2138" s="14" t="str">
        <f t="shared" si="2022"/>
        <v>Trevisita trabalhando VA, reforcei consenso e custo de Kaletra. Conversamos sobre possível evento no ADS, porém Dr disse que não podemos fazer evento dentro da instituição..</v>
      </c>
      <c r="AN2138" s="14" t="str">
        <f t="shared" si="2023"/>
        <v/>
      </c>
      <c r="AO2138" s="14" t="str">
        <f t="shared" si="2024"/>
        <v/>
      </c>
      <c r="AP2138" s="14" t="str">
        <f t="shared" si="2025"/>
        <v/>
      </c>
      <c r="AQ2138" s="14" t="str">
        <f t="shared" si="2026"/>
        <v/>
      </c>
      <c r="AR2138" s="14" t="str">
        <f t="shared" si="2027"/>
        <v/>
      </c>
    </row>
    <row r="2139" spans="1:44" x14ac:dyDescent="0.25">
      <c r="A2139">
        <v>1</v>
      </c>
      <c r="B2139" t="s">
        <v>28</v>
      </c>
      <c r="C2139">
        <v>391106</v>
      </c>
      <c r="D2139" s="40">
        <v>41372.568749999999</v>
      </c>
      <c r="E2139" s="40">
        <v>41372.822222222203</v>
      </c>
      <c r="F2139" s="40">
        <v>41372.787499999999</v>
      </c>
      <c r="G2139" t="s">
        <v>29</v>
      </c>
      <c r="H2139">
        <v>60000012585067</v>
      </c>
      <c r="I2139" t="s">
        <v>1171</v>
      </c>
      <c r="J2139" t="s">
        <v>1172</v>
      </c>
      <c r="K2139" t="s">
        <v>32</v>
      </c>
      <c r="L2139">
        <v>6</v>
      </c>
      <c r="M2139" t="s">
        <v>33</v>
      </c>
      <c r="N2139">
        <v>60000015461254</v>
      </c>
      <c r="O2139">
        <v>60000016462741</v>
      </c>
      <c r="P2139">
        <v>140225000000213</v>
      </c>
      <c r="R2139" t="s">
        <v>34</v>
      </c>
      <c r="S2139" t="s">
        <v>35</v>
      </c>
      <c r="T2139" t="s">
        <v>36</v>
      </c>
      <c r="W2139" t="s">
        <v>37</v>
      </c>
      <c r="AC2139" t="s">
        <v>1173</v>
      </c>
      <c r="AD2139" t="s">
        <v>1443</v>
      </c>
      <c r="AE2139" s="14" t="str">
        <f t="shared" si="2014"/>
        <v>Trabalhei va, reforçando consenso, #obj: Dra questionou o motivo de Kaletra estar isolado como primeira alternativa de ip, destaquei motivos do VA, como potência, durabilidade estudos a longo prazo, co formulação, penetração no SNC e tbém custo. Dra ainda falou da NVP, quanto a penetração no SNC, contornei abordando que agora com o coorte de cd4 mais alto, ficará cada vez mais difícil encaixar a nevirapina...Dra disse que preconiza sempre Kaletra em pacientes com cd4 baixo e mulheres. Disse que não gosta muito de efv.</v>
      </c>
      <c r="AF2139" s="14" t="str">
        <f t="shared" si="2015"/>
        <v>Trabalhei va, reforçando consenso, #obj: Dra questionou o motivo de Kaletra estar isolado como primeira alternativa de ip, destaquei motivos do VA, como potência, durabilidade estudos a longo prazo, co formulação, penetração no SNC e tbém custo. Dra ainda falou da NVP, quanto a penetração no SNC, contornei abordando que agora com o coorte de cd4 mais alto, ficará cada vez mais difícil encaixar a nevirapina...Dra disse que preconiza sempre Kaletra em pacientes com cd4 baixo e mulheres. Disse que não gosta muito de efv.</v>
      </c>
      <c r="AG2139" s="14">
        <f t="shared" si="2016"/>
        <v>36</v>
      </c>
      <c r="AH2139" s="14">
        <f t="shared" si="2017"/>
        <v>524</v>
      </c>
      <c r="AI2139" s="14">
        <f t="shared" si="2018"/>
        <v>524</v>
      </c>
      <c r="AJ2139" s="14">
        <f t="shared" si="2019"/>
        <v>524</v>
      </c>
      <c r="AK2139" s="14">
        <f t="shared" si="2020"/>
        <v>524</v>
      </c>
      <c r="AL2139" s="14">
        <f t="shared" si="2021"/>
        <v>524</v>
      </c>
      <c r="AM2139" s="14" t="str">
        <f t="shared" si="2022"/>
        <v>#obj: Dra questionou o motivo de Kaletra estar isolado como primeira alternativa de ip, destaquei motivos do VA, como potência, durabilidade estudos a longo prazo, co formulação, penetração no SNC e tbém custo. Dra ainda falou da NVP, quanto a penetração no SNC, contornei abordando que agora com o coorte de cd4 mais alto, ficará cada vez mais difícil encaixar a nevirapina...Dra disse que preconiza sempre Kaletra em pacientes com cd4 baixo e mulheres. Disse que não gosta muito de efv.</v>
      </c>
      <c r="AN2139" s="14" t="str">
        <f t="shared" si="2023"/>
        <v/>
      </c>
      <c r="AO2139" s="14" t="str">
        <f t="shared" si="2024"/>
        <v/>
      </c>
      <c r="AP2139" s="14" t="str">
        <f t="shared" si="2025"/>
        <v/>
      </c>
      <c r="AQ2139" s="14" t="str">
        <f t="shared" si="2026"/>
        <v/>
      </c>
      <c r="AR2139" s="14" t="str">
        <f t="shared" si="2027"/>
        <v/>
      </c>
    </row>
    <row r="2140" spans="1:44" x14ac:dyDescent="0.25">
      <c r="A2140">
        <v>1</v>
      </c>
      <c r="B2140" t="s">
        <v>28</v>
      </c>
      <c r="C2140">
        <v>391106</v>
      </c>
      <c r="D2140" s="40">
        <v>41372.440277777801</v>
      </c>
      <c r="E2140" s="40">
        <v>41372.693055555603</v>
      </c>
      <c r="F2140" s="40">
        <v>41372.657638888901</v>
      </c>
      <c r="G2140" t="s">
        <v>29</v>
      </c>
      <c r="H2140">
        <v>60000017150814</v>
      </c>
      <c r="I2140" t="s">
        <v>59</v>
      </c>
      <c r="J2140" t="s">
        <v>60</v>
      </c>
      <c r="K2140" t="s">
        <v>41</v>
      </c>
      <c r="L2140">
        <v>4</v>
      </c>
      <c r="M2140" t="s">
        <v>33</v>
      </c>
      <c r="N2140">
        <v>60000015461254</v>
      </c>
      <c r="O2140">
        <v>60000016462741</v>
      </c>
      <c r="P2140">
        <v>140225000000197</v>
      </c>
      <c r="R2140" t="s">
        <v>34</v>
      </c>
      <c r="S2140" t="s">
        <v>35</v>
      </c>
      <c r="T2140" t="s">
        <v>36</v>
      </c>
      <c r="W2140" t="s">
        <v>37</v>
      </c>
      <c r="AC2140" t="s">
        <v>1174</v>
      </c>
      <c r="AD2140" t="s">
        <v>1443</v>
      </c>
      <c r="AE2140" s="14" t="str">
        <f t="shared" si="2014"/>
        <v>Trabalhei VA, destacando consenso brasileiro e já introduzindo o tema rim. #mercado: Dra disse que monitora anualmente os rins de seus pacientes, e não modifica este tempo qdo o paciente usa Tdf. #mp: trabalhei vá com tabela eacs sobre anormalidades renais, Dra concordou com o risco de associar Tdf e ATV.disse tbém que já tem um paciente com Kaletra qd que está super bem.</v>
      </c>
      <c r="AF2140" s="14" t="str">
        <f t="shared" si="2015"/>
        <v>Trabalhei VA, destacando consenso brasileiro e já introduzindo o tema rim. #mercado: Dra disse que monitora anualmente os rins de seus pacientes, e não modifica este tempo qdo o paciente usa Tdf. #mp: trabalhei vá com tabela eacs sobre anormalidades renais, Dra concordou com o risco de associar Tdf e ATV.disse tbém que já tem um paciente com Kaletra qd que está super bem.</v>
      </c>
      <c r="AG2140" s="14">
        <f t="shared" si="2016"/>
        <v>76</v>
      </c>
      <c r="AH2140" s="14">
        <f t="shared" si="2017"/>
        <v>197</v>
      </c>
      <c r="AI2140" s="14">
        <f t="shared" si="2018"/>
        <v>375</v>
      </c>
      <c r="AJ2140" s="14">
        <f t="shared" si="2019"/>
        <v>375</v>
      </c>
      <c r="AK2140" s="14">
        <f t="shared" si="2020"/>
        <v>375</v>
      </c>
      <c r="AL2140" s="14">
        <f t="shared" si="2021"/>
        <v>375</v>
      </c>
      <c r="AM2140" s="14" t="str">
        <f t="shared" si="2022"/>
        <v xml:space="preserve">#mercado: Dra disse que monitora anualmente os rins de seus pacientes, e não modifica este tempo qdo o paciente usa Tdf. </v>
      </c>
      <c r="AN2140" s="14" t="str">
        <f t="shared" si="2023"/>
        <v>#mp: trabalhei vá com tabela eacs sobre anormalidades renais, Dra concordou com o risco de associar Tdf e ATV.disse tbém que já tem um paciente com Kaletra qd que está super bem.</v>
      </c>
      <c r="AO2140" s="14" t="str">
        <f t="shared" si="2024"/>
        <v/>
      </c>
      <c r="AP2140" s="14" t="str">
        <f t="shared" si="2025"/>
        <v/>
      </c>
      <c r="AQ2140" s="14" t="str">
        <f t="shared" si="2026"/>
        <v/>
      </c>
      <c r="AR2140" s="14" t="str">
        <f t="shared" si="2027"/>
        <v/>
      </c>
    </row>
    <row r="2141" spans="1:44" x14ac:dyDescent="0.25">
      <c r="A2141">
        <v>1</v>
      </c>
      <c r="B2141" t="s">
        <v>28</v>
      </c>
      <c r="C2141">
        <v>391106</v>
      </c>
      <c r="D2141" s="40">
        <v>41372.440277777801</v>
      </c>
      <c r="E2141" s="40">
        <v>41372.693055555603</v>
      </c>
      <c r="F2141" s="40">
        <v>41372.657638888901</v>
      </c>
      <c r="G2141" t="s">
        <v>29</v>
      </c>
      <c r="H2141">
        <v>60000017150814</v>
      </c>
      <c r="I2141" t="s">
        <v>59</v>
      </c>
      <c r="J2141" t="s">
        <v>60</v>
      </c>
      <c r="K2141" t="s">
        <v>41</v>
      </c>
      <c r="L2141">
        <v>4</v>
      </c>
      <c r="M2141" t="s">
        <v>33</v>
      </c>
      <c r="N2141">
        <v>60000015461254</v>
      </c>
      <c r="O2141">
        <v>60000016462741</v>
      </c>
      <c r="P2141">
        <v>140225000000197</v>
      </c>
      <c r="R2141" t="s">
        <v>34</v>
      </c>
      <c r="S2141" t="s">
        <v>35</v>
      </c>
      <c r="T2141" t="s">
        <v>36</v>
      </c>
      <c r="W2141" t="s">
        <v>37</v>
      </c>
      <c r="AC2141" t="s">
        <v>1174</v>
      </c>
      <c r="AD2141" t="s">
        <v>1443</v>
      </c>
      <c r="AE2141" s="14" t="str">
        <f t="shared" si="2014"/>
        <v>Trabalhei VA, destacando consenso brasileiro e já introduzindo o tema rim. #mercado: Dra disse que monitora anualmente os rins de seus pacientes, e não modifica este tempo qdo o paciente usa Tdf. #mp: trabalhei vá com tabela eacs sobre anormalidades renais, Dra concordou com o risco de associar Tdf e ATV.disse tbém que já tem um paciente com Kaletra qd que está super bem.</v>
      </c>
      <c r="AF2141" s="14" t="str">
        <f t="shared" si="2015"/>
        <v>Trabalhei VA, destacando consenso brasileiro e já introduzindo o tema rim. #mercado: Dra disse que monitora anualmente os rins de seus pacientes, e não modifica este tempo qdo o paciente usa Tdf. #mp: trabalhei vá com tabela eacs sobre anormalidades renais, Dra concordou com o risco de associar Tdf e ATV.disse tbém que já tem um paciente com Kaletra qd que está super bem.</v>
      </c>
      <c r="AG2141" s="14">
        <f t="shared" si="2016"/>
        <v>76</v>
      </c>
      <c r="AH2141" s="14">
        <f t="shared" si="2017"/>
        <v>197</v>
      </c>
      <c r="AI2141" s="14">
        <f t="shared" si="2018"/>
        <v>375</v>
      </c>
      <c r="AJ2141" s="14">
        <f t="shared" si="2019"/>
        <v>375</v>
      </c>
      <c r="AK2141" s="14">
        <f t="shared" si="2020"/>
        <v>375</v>
      </c>
      <c r="AL2141" s="14">
        <f t="shared" si="2021"/>
        <v>375</v>
      </c>
      <c r="AM2141" s="14" t="str">
        <f t="shared" si="2022"/>
        <v xml:space="preserve">#mercado: Dra disse que monitora anualmente os rins de seus pacientes, e não modifica este tempo qdo o paciente usa Tdf. </v>
      </c>
      <c r="AN2141" s="14" t="str">
        <f t="shared" si="2023"/>
        <v>#mp: trabalhei vá com tabela eacs sobre anormalidades renais, Dra concordou com o risco de associar Tdf e ATV.disse tbém que já tem um paciente com Kaletra qd que está super bem.</v>
      </c>
      <c r="AO2141" s="14" t="str">
        <f t="shared" si="2024"/>
        <v/>
      </c>
      <c r="AP2141" s="14" t="str">
        <f t="shared" si="2025"/>
        <v/>
      </c>
      <c r="AQ2141" s="14" t="str">
        <f t="shared" si="2026"/>
        <v/>
      </c>
      <c r="AR2141" s="14" t="str">
        <f t="shared" si="2027"/>
        <v/>
      </c>
    </row>
    <row r="2142" spans="1:44" x14ac:dyDescent="0.25">
      <c r="A2142">
        <v>1</v>
      </c>
      <c r="B2142" t="s">
        <v>28</v>
      </c>
      <c r="C2142">
        <v>391106</v>
      </c>
      <c r="D2142" s="40">
        <v>41372.386805555601</v>
      </c>
      <c r="E2142" s="40">
        <v>41373.3881944444</v>
      </c>
      <c r="F2142" s="40">
        <v>41373.352083333302</v>
      </c>
      <c r="G2142" t="s">
        <v>110</v>
      </c>
      <c r="H2142">
        <v>140225000000222</v>
      </c>
      <c r="J2142" t="s">
        <v>5229</v>
      </c>
      <c r="K2142" t="s">
        <v>631</v>
      </c>
      <c r="M2142" t="s">
        <v>33</v>
      </c>
      <c r="N2142">
        <v>60000015461254</v>
      </c>
      <c r="O2142">
        <v>60000016462741</v>
      </c>
      <c r="P2142">
        <v>140225000000241</v>
      </c>
      <c r="R2142" t="s">
        <v>34</v>
      </c>
      <c r="S2142" t="s">
        <v>35</v>
      </c>
      <c r="W2142" t="s">
        <v>37</v>
      </c>
      <c r="AC2142" t="s">
        <v>4102</v>
      </c>
      <c r="AE2142" s="14" t="str">
        <f t="shared" si="2014"/>
        <v>Verifiquei números de março e trabalhei VA destacando consenso brasileiro</v>
      </c>
      <c r="AF2142" s="14" t="str">
        <f t="shared" si="2015"/>
        <v>Verifiquei números de março e trabalhei VA destacando consenso brasileiro</v>
      </c>
      <c r="AG2142" s="14">
        <f t="shared" si="2016"/>
        <v>1</v>
      </c>
      <c r="AH2142" s="14">
        <f t="shared" si="2017"/>
        <v>74</v>
      </c>
      <c r="AI2142" s="14">
        <f t="shared" si="2018"/>
        <v>74</v>
      </c>
      <c r="AJ2142" s="14">
        <f t="shared" si="2019"/>
        <v>74</v>
      </c>
      <c r="AK2142" s="14">
        <f t="shared" si="2020"/>
        <v>74</v>
      </c>
      <c r="AL2142" s="14">
        <f t="shared" si="2021"/>
        <v>74</v>
      </c>
      <c r="AM2142" s="14" t="str">
        <f t="shared" si="2022"/>
        <v>Verifiquei números de março e trabalhei VA destacando consenso brasileiro</v>
      </c>
      <c r="AN2142" s="14" t="str">
        <f t="shared" si="2023"/>
        <v/>
      </c>
      <c r="AO2142" s="14" t="str">
        <f t="shared" si="2024"/>
        <v/>
      </c>
      <c r="AP2142" s="14" t="str">
        <f t="shared" si="2025"/>
        <v/>
      </c>
      <c r="AQ2142" s="14" t="str">
        <f t="shared" si="2026"/>
        <v/>
      </c>
      <c r="AR2142" s="14" t="str">
        <f t="shared" si="2027"/>
        <v/>
      </c>
    </row>
    <row r="2143" spans="1:44" x14ac:dyDescent="0.25">
      <c r="A2143">
        <v>1</v>
      </c>
      <c r="B2143" t="s">
        <v>28</v>
      </c>
      <c r="C2143">
        <v>391106</v>
      </c>
      <c r="D2143" s="40">
        <v>41372.360416666699</v>
      </c>
      <c r="E2143" s="40">
        <v>41372.699999999997</v>
      </c>
      <c r="F2143" s="40">
        <v>41372.777083333298</v>
      </c>
      <c r="G2143" t="s">
        <v>29</v>
      </c>
      <c r="H2143">
        <v>60000012256251</v>
      </c>
      <c r="I2143" t="s">
        <v>1175</v>
      </c>
      <c r="J2143" t="s">
        <v>1176</v>
      </c>
      <c r="K2143" t="s">
        <v>32</v>
      </c>
      <c r="L2143">
        <v>4</v>
      </c>
      <c r="M2143" t="s">
        <v>33</v>
      </c>
      <c r="N2143">
        <v>60000015461254</v>
      </c>
      <c r="O2143">
        <v>60000016462741</v>
      </c>
      <c r="P2143">
        <v>140225000000206</v>
      </c>
      <c r="R2143" t="s">
        <v>34</v>
      </c>
      <c r="S2143" t="s">
        <v>35</v>
      </c>
      <c r="T2143" t="s">
        <v>36</v>
      </c>
      <c r="W2143" t="s">
        <v>37</v>
      </c>
      <c r="AC2143" t="s">
        <v>1177</v>
      </c>
      <c r="AD2143" t="s">
        <v>1443</v>
      </c>
      <c r="AE2143" s="14" t="str">
        <f t="shared" si="2014"/>
        <v>Trabalhei VA, já introduzindo a questão renal. #mercado: disse que tem oferecido constantemente Tarv para os casais sorodiscordantes e tem obtido uma boa aceitação. Qto à posologia qd disse que tem vários pacientes usando com sucesso</v>
      </c>
      <c r="AF2143" s="14" t="str">
        <f t="shared" si="2015"/>
        <v>Trabalhei VA, já introduzindo a questão renal. #mercado: disse que tem oferecido constantemente Tarv para os casais sorodiscordantes e tem obtido uma boa aceitação. Qto à posologia qd disse que tem vários pacientes usando com sucesso</v>
      </c>
      <c r="AG2143" s="14">
        <f t="shared" si="2016"/>
        <v>48</v>
      </c>
      <c r="AH2143" s="14">
        <f t="shared" si="2017"/>
        <v>234</v>
      </c>
      <c r="AI2143" s="14">
        <f t="shared" si="2018"/>
        <v>234</v>
      </c>
      <c r="AJ2143" s="14">
        <f t="shared" si="2019"/>
        <v>234</v>
      </c>
      <c r="AK2143" s="14">
        <f t="shared" si="2020"/>
        <v>234</v>
      </c>
      <c r="AL2143" s="14">
        <f t="shared" si="2021"/>
        <v>234</v>
      </c>
      <c r="AM2143" s="14" t="str">
        <f t="shared" si="2022"/>
        <v>#mercado: disse que tem oferecido constantemente Tarv para os casais sorodiscordantes e tem obtido uma boa aceitação. Qto à posologia qd disse que tem vários pacientes usando com sucesso</v>
      </c>
      <c r="AN2143" s="14" t="str">
        <f t="shared" si="2023"/>
        <v/>
      </c>
      <c r="AO2143" s="14" t="str">
        <f t="shared" si="2024"/>
        <v/>
      </c>
      <c r="AP2143" s="14" t="str">
        <f t="shared" si="2025"/>
        <v/>
      </c>
      <c r="AQ2143" s="14" t="str">
        <f t="shared" si="2026"/>
        <v/>
      </c>
      <c r="AR2143" s="14" t="str">
        <f t="shared" si="2027"/>
        <v/>
      </c>
    </row>
    <row r="2144" spans="1:44" x14ac:dyDescent="0.25">
      <c r="A2144">
        <v>1</v>
      </c>
      <c r="B2144" t="s">
        <v>28</v>
      </c>
      <c r="C2144">
        <v>391106</v>
      </c>
      <c r="D2144" s="40">
        <v>41369.672222222202</v>
      </c>
      <c r="E2144" s="40">
        <v>41369.673611111102</v>
      </c>
      <c r="F2144" s="40">
        <v>41369.703472222202</v>
      </c>
      <c r="G2144" t="s">
        <v>29</v>
      </c>
      <c r="H2144">
        <v>60000012454351</v>
      </c>
      <c r="I2144" t="s">
        <v>1178</v>
      </c>
      <c r="J2144" t="s">
        <v>1179</v>
      </c>
      <c r="K2144" t="s">
        <v>32</v>
      </c>
      <c r="L2144">
        <v>6</v>
      </c>
      <c r="M2144" t="s">
        <v>33</v>
      </c>
      <c r="N2144">
        <v>60000015461254</v>
      </c>
      <c r="O2144">
        <v>60000016462741</v>
      </c>
      <c r="P2144">
        <v>140225000000188</v>
      </c>
      <c r="R2144" t="s">
        <v>34</v>
      </c>
      <c r="S2144" t="s">
        <v>35</v>
      </c>
      <c r="T2144" t="s">
        <v>36</v>
      </c>
      <c r="W2144" t="s">
        <v>37</v>
      </c>
      <c r="AC2144" t="s">
        <v>1180</v>
      </c>
      <c r="AD2144" t="s">
        <v>1443</v>
      </c>
      <c r="AE2144" s="14" t="str">
        <f t="shared" si="2014"/>
        <v>Trabalhei vá, com foco no consenso, destacando custo e co formulação de Kaletra, além da flexibilidade nas tomadas</v>
      </c>
      <c r="AF2144" s="14" t="str">
        <f t="shared" si="2015"/>
        <v>Trabalhei vá, com foco no consenso, destacando custo e co formulação de Kaletra, além da flexibilidade nas tomadas</v>
      </c>
      <c r="AG2144" s="14">
        <f t="shared" si="2016"/>
        <v>1</v>
      </c>
      <c r="AH2144" s="14">
        <f t="shared" si="2017"/>
        <v>115</v>
      </c>
      <c r="AI2144" s="14">
        <f t="shared" si="2018"/>
        <v>115</v>
      </c>
      <c r="AJ2144" s="14">
        <f t="shared" si="2019"/>
        <v>115</v>
      </c>
      <c r="AK2144" s="14">
        <f t="shared" si="2020"/>
        <v>115</v>
      </c>
      <c r="AL2144" s="14">
        <f t="shared" si="2021"/>
        <v>115</v>
      </c>
      <c r="AM2144" s="14" t="str">
        <f t="shared" si="2022"/>
        <v>Trabalhei vá, com foco no consenso, destacando custo e co formulação de Kaletra, além da flexibilidade nas tomadas</v>
      </c>
      <c r="AN2144" s="14" t="str">
        <f t="shared" si="2023"/>
        <v/>
      </c>
      <c r="AO2144" s="14" t="str">
        <f t="shared" si="2024"/>
        <v/>
      </c>
      <c r="AP2144" s="14" t="str">
        <f t="shared" si="2025"/>
        <v/>
      </c>
      <c r="AQ2144" s="14" t="str">
        <f t="shared" si="2026"/>
        <v/>
      </c>
      <c r="AR2144" s="14" t="str">
        <f t="shared" si="2027"/>
        <v/>
      </c>
    </row>
    <row r="2145" spans="1:44" x14ac:dyDescent="0.25">
      <c r="A2145">
        <v>1</v>
      </c>
      <c r="B2145" t="s">
        <v>28</v>
      </c>
      <c r="C2145">
        <v>391106</v>
      </c>
      <c r="D2145" s="40">
        <v>41369.640972222202</v>
      </c>
      <c r="E2145" s="40">
        <v>41369.668055555601</v>
      </c>
      <c r="F2145" s="40">
        <v>41369.703472222202</v>
      </c>
      <c r="G2145" t="s">
        <v>110</v>
      </c>
      <c r="H2145">
        <v>60000016840856</v>
      </c>
      <c r="J2145" t="s">
        <v>1181</v>
      </c>
      <c r="M2145" t="s">
        <v>33</v>
      </c>
      <c r="N2145">
        <v>60000015461254</v>
      </c>
      <c r="O2145">
        <v>60000016462741</v>
      </c>
      <c r="P2145">
        <v>140225000000180</v>
      </c>
      <c r="R2145" t="s">
        <v>34</v>
      </c>
      <c r="S2145" t="s">
        <v>35</v>
      </c>
      <c r="W2145" t="s">
        <v>37</v>
      </c>
      <c r="AC2145" t="s">
        <v>1182</v>
      </c>
      <c r="AD2145" t="s">
        <v>1443</v>
      </c>
      <c r="AE2145" s="14" t="str">
        <f t="shared" si="2014"/>
        <v>Conversamos sobre evento Dr Ricardo Zimmerman e disse que Dr ney está dizendo que não pode ser feito dentro do ADS...disse que iria falar com o diretor para averiguar a situação.</v>
      </c>
      <c r="AF2145" s="14" t="str">
        <f t="shared" si="2015"/>
        <v>Conversamos sobre evento Dr Ricardo Zimmerman e disse que Dr ney está dizendo que não pode ser feito dentro do ADS...disse que iria falar com o diretor para averiguar a situação.</v>
      </c>
      <c r="AG2145" s="14">
        <f t="shared" si="2016"/>
        <v>1</v>
      </c>
      <c r="AH2145" s="14">
        <f t="shared" si="2017"/>
        <v>179</v>
      </c>
      <c r="AI2145" s="14">
        <f t="shared" si="2018"/>
        <v>179</v>
      </c>
      <c r="AJ2145" s="14">
        <f t="shared" si="2019"/>
        <v>179</v>
      </c>
      <c r="AK2145" s="14">
        <f t="shared" si="2020"/>
        <v>179</v>
      </c>
      <c r="AL2145" s="14">
        <f t="shared" si="2021"/>
        <v>179</v>
      </c>
      <c r="AM2145" s="14" t="str">
        <f t="shared" si="2022"/>
        <v>Conversamos sobre evento Dr Ricardo Zimmerman e disse que Dr ney está dizendo que não pode ser feito dentro do ADS...disse que iria falar com o diretor para averiguar a situação.</v>
      </c>
      <c r="AN2145" s="14" t="str">
        <f t="shared" si="2023"/>
        <v/>
      </c>
      <c r="AO2145" s="14" t="str">
        <f t="shared" si="2024"/>
        <v/>
      </c>
      <c r="AP2145" s="14" t="str">
        <f t="shared" si="2025"/>
        <v/>
      </c>
      <c r="AQ2145" s="14" t="str">
        <f t="shared" si="2026"/>
        <v/>
      </c>
      <c r="AR2145" s="14" t="str">
        <f t="shared" si="2027"/>
        <v/>
      </c>
    </row>
    <row r="2146" spans="1:44" x14ac:dyDescent="0.25">
      <c r="A2146">
        <v>1</v>
      </c>
      <c r="B2146" t="s">
        <v>28</v>
      </c>
      <c r="C2146">
        <v>391106</v>
      </c>
      <c r="D2146" s="40">
        <v>41369.6381944444</v>
      </c>
      <c r="E2146" s="40">
        <v>41369.640972222202</v>
      </c>
      <c r="F2146" s="40">
        <v>41369.625</v>
      </c>
      <c r="G2146" t="s">
        <v>29</v>
      </c>
      <c r="H2146">
        <v>60000012328503</v>
      </c>
      <c r="I2146" t="s">
        <v>1183</v>
      </c>
      <c r="J2146" t="s">
        <v>1184</v>
      </c>
      <c r="K2146" t="s">
        <v>32</v>
      </c>
      <c r="L2146">
        <v>4</v>
      </c>
      <c r="M2146" t="s">
        <v>33</v>
      </c>
      <c r="N2146">
        <v>60000015461254</v>
      </c>
      <c r="O2146">
        <v>60000016462741</v>
      </c>
      <c r="P2146">
        <v>140225000000173</v>
      </c>
      <c r="R2146" t="s">
        <v>34</v>
      </c>
      <c r="S2146" t="s">
        <v>35</v>
      </c>
      <c r="T2146" t="s">
        <v>36</v>
      </c>
      <c r="W2146" t="s">
        <v>37</v>
      </c>
      <c r="AC2146" t="s">
        <v>1185</v>
      </c>
      <c r="AD2146" t="s">
        <v>1443</v>
      </c>
      <c r="AE2146" s="14" t="str">
        <f t="shared" si="2014"/>
        <v>Trabalhei VA com foco no consenso brasileiro e na flexibilidade da posologia de Kaletra. #mercado: Dra disse que seus pacientes estão tendo boa aceitação da posologia QD, prioriza qdo é com TDf e 3 TC. Disse tbém que tem sempre oferecido aos pacientes esta opção.</v>
      </c>
      <c r="AF2146" s="14" t="str">
        <f t="shared" si="2015"/>
        <v>Trabalhei VA com foco no consenso brasileiro e na flexibilidade da posologia de Kaletra. #mercado: Dra disse que seus pacientes estão tendo boa aceitação da posologia QD, prioriza qdo é com TDf e 3 TC. Disse tbém que tem sempre oferecido aos pacientes esta opção.</v>
      </c>
      <c r="AG2146" s="14">
        <f t="shared" si="2016"/>
        <v>90</v>
      </c>
      <c r="AH2146" s="14">
        <f t="shared" si="2017"/>
        <v>264</v>
      </c>
      <c r="AI2146" s="14">
        <f t="shared" si="2018"/>
        <v>264</v>
      </c>
      <c r="AJ2146" s="14">
        <f t="shared" si="2019"/>
        <v>264</v>
      </c>
      <c r="AK2146" s="14">
        <f t="shared" si="2020"/>
        <v>264</v>
      </c>
      <c r="AL2146" s="14">
        <f t="shared" si="2021"/>
        <v>264</v>
      </c>
      <c r="AM2146" s="14" t="str">
        <f t="shared" si="2022"/>
        <v>#mercado: Dra disse que seus pacientes estão tendo boa aceitação da posologia QD, prioriza qdo é com TDf e 3 TC. Disse tbém que tem sempre oferecido aos pacientes esta opção.</v>
      </c>
      <c r="AN2146" s="14" t="str">
        <f t="shared" si="2023"/>
        <v/>
      </c>
      <c r="AO2146" s="14" t="str">
        <f t="shared" si="2024"/>
        <v/>
      </c>
      <c r="AP2146" s="14" t="str">
        <f t="shared" si="2025"/>
        <v/>
      </c>
      <c r="AQ2146" s="14" t="str">
        <f t="shared" si="2026"/>
        <v/>
      </c>
      <c r="AR2146" s="14" t="str">
        <f t="shared" si="2027"/>
        <v/>
      </c>
    </row>
    <row r="2147" spans="1:44" x14ac:dyDescent="0.25">
      <c r="A2147">
        <v>1</v>
      </c>
      <c r="B2147" t="s">
        <v>28</v>
      </c>
      <c r="C2147">
        <v>391106</v>
      </c>
      <c r="D2147" s="40">
        <v>41369.625694444403</v>
      </c>
      <c r="E2147" s="40">
        <v>41369.6381944444</v>
      </c>
      <c r="F2147" s="40">
        <v>41369.625</v>
      </c>
      <c r="G2147" t="s">
        <v>29</v>
      </c>
      <c r="H2147">
        <v>60000017154594</v>
      </c>
      <c r="I2147" t="s">
        <v>1186</v>
      </c>
      <c r="J2147" t="s">
        <v>1187</v>
      </c>
      <c r="K2147" t="s">
        <v>245</v>
      </c>
      <c r="L2147">
        <v>3</v>
      </c>
      <c r="M2147" t="s">
        <v>33</v>
      </c>
      <c r="N2147">
        <v>60000015461254</v>
      </c>
      <c r="O2147">
        <v>60000016462741</v>
      </c>
      <c r="P2147">
        <v>140225000000166</v>
      </c>
      <c r="R2147" t="s">
        <v>34</v>
      </c>
      <c r="S2147" t="s">
        <v>35</v>
      </c>
      <c r="T2147" t="s">
        <v>36</v>
      </c>
      <c r="W2147" t="s">
        <v>37</v>
      </c>
      <c r="AC2147" t="s">
        <v>1188</v>
      </c>
      <c r="AD2147" t="s">
        <v>1443</v>
      </c>
      <c r="AE2147" s="14" t="str">
        <f t="shared" si="2014"/>
        <v>Dra disse que em ficado mais com a parte de ginecologia, faz infecto 2 vezes por semana mas ainda não tem iniciado Tarv. Quanto as gestantes concordou comigo que não tem por quê interromper uma Tarv que já foi iniciada.#mp. Destaquei questão soroicordantes, Dra disse que ainda não pegou nenhum caso, mas que vai observar, pois acha importante a questão do tratamento como prevenção.</v>
      </c>
      <c r="AF2147" s="14" t="str">
        <f t="shared" si="2015"/>
        <v>Dra disse que em ficado mais com a parte de ginecologia, faz infecto 2 vezes por semana mas ainda não tem iniciado Tarv. Quanto as gestantes concordou comigo que não tem por quê interromper uma Tarv que já foi iniciada.#mp. Destaquei questão soroicordantes, Dra disse que ainda não pegou nenhum caso, mas que vai observar, pois acha importante a questão do tratamento como prevenção.</v>
      </c>
      <c r="AG2147" s="14">
        <f t="shared" si="2016"/>
        <v>220</v>
      </c>
      <c r="AH2147" s="14">
        <f t="shared" si="2017"/>
        <v>384</v>
      </c>
      <c r="AI2147" s="14">
        <f t="shared" si="2018"/>
        <v>384</v>
      </c>
      <c r="AJ2147" s="14">
        <f t="shared" si="2019"/>
        <v>384</v>
      </c>
      <c r="AK2147" s="14">
        <f t="shared" si="2020"/>
        <v>384</v>
      </c>
      <c r="AL2147" s="14">
        <f t="shared" si="2021"/>
        <v>384</v>
      </c>
      <c r="AM2147" s="14" t="str">
        <f t="shared" si="2022"/>
        <v>#mp. Destaquei questão soroicordantes, Dra disse que ainda não pegou nenhum caso, mas que vai observar, pois acha importante a questão do tratamento como prevenção.</v>
      </c>
      <c r="AN2147" s="14" t="str">
        <f t="shared" si="2023"/>
        <v/>
      </c>
      <c r="AO2147" s="14" t="str">
        <f t="shared" si="2024"/>
        <v/>
      </c>
      <c r="AP2147" s="14" t="str">
        <f t="shared" si="2025"/>
        <v/>
      </c>
      <c r="AQ2147" s="14" t="str">
        <f t="shared" si="2026"/>
        <v/>
      </c>
      <c r="AR2147" s="14" t="str">
        <f t="shared" si="2027"/>
        <v/>
      </c>
    </row>
    <row r="2148" spans="1:44" x14ac:dyDescent="0.25">
      <c r="A2148">
        <v>1</v>
      </c>
      <c r="B2148" t="s">
        <v>28</v>
      </c>
      <c r="C2148">
        <v>391106</v>
      </c>
      <c r="D2148" s="40">
        <v>41369.338194444397</v>
      </c>
      <c r="E2148" s="40">
        <v>41369.463888888902</v>
      </c>
      <c r="F2148" s="40">
        <v>41369.584027777797</v>
      </c>
      <c r="G2148" t="s">
        <v>29</v>
      </c>
      <c r="H2148">
        <v>60000012270079</v>
      </c>
      <c r="I2148" t="s">
        <v>1189</v>
      </c>
      <c r="J2148" t="s">
        <v>1190</v>
      </c>
      <c r="K2148" t="s">
        <v>32</v>
      </c>
      <c r="L2148">
        <v>4</v>
      </c>
      <c r="M2148" t="s">
        <v>33</v>
      </c>
      <c r="N2148">
        <v>60000015461254</v>
      </c>
      <c r="O2148">
        <v>60000016462741</v>
      </c>
      <c r="P2148">
        <v>140225000000159</v>
      </c>
      <c r="R2148" t="s">
        <v>34</v>
      </c>
      <c r="S2148" t="s">
        <v>35</v>
      </c>
      <c r="T2148" t="s">
        <v>36</v>
      </c>
      <c r="W2148" t="s">
        <v>37</v>
      </c>
      <c r="AC2148" t="s">
        <v>1191</v>
      </c>
      <c r="AD2148" t="s">
        <v>1443</v>
      </c>
      <c r="AE2148" s="14" t="str">
        <f t="shared" si="2014"/>
        <v>Trabalhei material sorodiscordantes, enfatizando htpn 052 e reforçando consenso brasileiro</v>
      </c>
      <c r="AF2148" s="14" t="str">
        <f t="shared" si="2015"/>
        <v>Trabalhei material sorodiscordantes, enfatizando htpn 052 e reforçando consenso brasileiro</v>
      </c>
      <c r="AG2148" s="14">
        <f t="shared" si="2016"/>
        <v>1</v>
      </c>
      <c r="AH2148" s="14">
        <f t="shared" si="2017"/>
        <v>91</v>
      </c>
      <c r="AI2148" s="14">
        <f t="shared" si="2018"/>
        <v>91</v>
      </c>
      <c r="AJ2148" s="14">
        <f t="shared" si="2019"/>
        <v>91</v>
      </c>
      <c r="AK2148" s="14">
        <f t="shared" si="2020"/>
        <v>91</v>
      </c>
      <c r="AL2148" s="14">
        <f t="shared" si="2021"/>
        <v>91</v>
      </c>
      <c r="AM2148" s="14" t="str">
        <f t="shared" si="2022"/>
        <v>Trabalhei material sorodiscordantes, enfatizando htpn 052 e reforçando consenso brasileiro</v>
      </c>
      <c r="AN2148" s="14" t="str">
        <f t="shared" si="2023"/>
        <v/>
      </c>
      <c r="AO2148" s="14" t="str">
        <f t="shared" si="2024"/>
        <v/>
      </c>
      <c r="AP2148" s="14" t="str">
        <f t="shared" si="2025"/>
        <v/>
      </c>
      <c r="AQ2148" s="14" t="str">
        <f t="shared" si="2026"/>
        <v/>
      </c>
      <c r="AR2148" s="14" t="str">
        <f t="shared" si="2027"/>
        <v/>
      </c>
    </row>
    <row r="2149" spans="1:44" x14ac:dyDescent="0.25">
      <c r="A2149">
        <v>1</v>
      </c>
      <c r="B2149" t="s">
        <v>28</v>
      </c>
      <c r="C2149">
        <v>391106</v>
      </c>
      <c r="D2149" s="40">
        <v>41368.711111111101</v>
      </c>
      <c r="E2149" s="40">
        <v>41369.462500000001</v>
      </c>
      <c r="F2149" s="40">
        <v>41369.584027777797</v>
      </c>
      <c r="G2149" t="s">
        <v>29</v>
      </c>
      <c r="H2149">
        <v>60000012589287</v>
      </c>
      <c r="I2149" t="s">
        <v>1192</v>
      </c>
      <c r="J2149" t="s">
        <v>1193</v>
      </c>
      <c r="K2149" t="s">
        <v>41</v>
      </c>
      <c r="L2149">
        <v>4</v>
      </c>
      <c r="M2149" t="s">
        <v>33</v>
      </c>
      <c r="N2149">
        <v>60000015461254</v>
      </c>
      <c r="O2149">
        <v>60000016462741</v>
      </c>
      <c r="P2149">
        <v>140225000000152</v>
      </c>
      <c r="R2149" t="s">
        <v>34</v>
      </c>
      <c r="S2149" t="s">
        <v>35</v>
      </c>
      <c r="T2149" t="s">
        <v>61</v>
      </c>
      <c r="W2149" t="s">
        <v>37</v>
      </c>
      <c r="AC2149" t="s">
        <v>1194</v>
      </c>
      <c r="AD2149" t="s">
        <v>1443</v>
      </c>
      <c r="AE2149" s="14" t="str">
        <f t="shared" si="2014"/>
        <v>Como Dra Marília proibiu visitação na quinta, apenas expliquei a situação a ela e prometi voltar na próxima semana</v>
      </c>
      <c r="AF2149" s="14" t="str">
        <f t="shared" si="2015"/>
        <v>Como Dra Marília proibiu visitação na quinta, apenas expliquei a situação a ela e prometi voltar na próxima semana</v>
      </c>
      <c r="AG2149" s="14">
        <f t="shared" si="2016"/>
        <v>1</v>
      </c>
      <c r="AH2149" s="14">
        <f t="shared" si="2017"/>
        <v>115</v>
      </c>
      <c r="AI2149" s="14">
        <f t="shared" si="2018"/>
        <v>115</v>
      </c>
      <c r="AJ2149" s="14">
        <f t="shared" si="2019"/>
        <v>115</v>
      </c>
      <c r="AK2149" s="14">
        <f t="shared" si="2020"/>
        <v>115</v>
      </c>
      <c r="AL2149" s="14">
        <f t="shared" si="2021"/>
        <v>115</v>
      </c>
      <c r="AM2149" s="14" t="str">
        <f t="shared" si="2022"/>
        <v>Como Dra Marília proibiu visitação na quinta, apenas expliquei a situação a ela e prometi voltar na próxima semana</v>
      </c>
      <c r="AN2149" s="14" t="str">
        <f t="shared" si="2023"/>
        <v/>
      </c>
      <c r="AO2149" s="14" t="str">
        <f t="shared" si="2024"/>
        <v/>
      </c>
      <c r="AP2149" s="14" t="str">
        <f t="shared" si="2025"/>
        <v/>
      </c>
      <c r="AQ2149" s="14" t="str">
        <f t="shared" si="2026"/>
        <v/>
      </c>
      <c r="AR2149" s="14" t="str">
        <f t="shared" si="2027"/>
        <v/>
      </c>
    </row>
    <row r="2150" spans="1:44" x14ac:dyDescent="0.25">
      <c r="A2150">
        <v>1</v>
      </c>
      <c r="B2150" t="s">
        <v>28</v>
      </c>
      <c r="C2150">
        <v>391106</v>
      </c>
      <c r="D2150" s="40">
        <v>41368.704861111102</v>
      </c>
      <c r="E2150" s="40">
        <v>41369.460416666698</v>
      </c>
      <c r="F2150" s="40">
        <v>41369.584027777797</v>
      </c>
      <c r="G2150" t="s">
        <v>29</v>
      </c>
      <c r="H2150">
        <v>60000012507311</v>
      </c>
      <c r="I2150" t="s">
        <v>1195</v>
      </c>
      <c r="J2150" t="s">
        <v>1196</v>
      </c>
      <c r="K2150" t="s">
        <v>32</v>
      </c>
      <c r="L2150">
        <v>4</v>
      </c>
      <c r="M2150" t="s">
        <v>33</v>
      </c>
      <c r="N2150">
        <v>60000015461254</v>
      </c>
      <c r="O2150">
        <v>60000016462741</v>
      </c>
      <c r="P2150">
        <v>140225000000145</v>
      </c>
      <c r="R2150" t="s">
        <v>34</v>
      </c>
      <c r="S2150" t="s">
        <v>35</v>
      </c>
      <c r="T2150" t="s">
        <v>36</v>
      </c>
      <c r="W2150" t="s">
        <v>37</v>
      </c>
      <c r="AC2150" t="s">
        <v>1197</v>
      </c>
      <c r="AD2150" t="s">
        <v>1443</v>
      </c>
      <c r="AE2150" s="14" t="str">
        <f t="shared" si="2014"/>
        <v>América foi extremamente grossa comigo, pois disse que só recebe visita na Terça depois das 17, porém eu não sabia disso. Relatar caso ao Gd</v>
      </c>
      <c r="AF2150" s="14" t="str">
        <f t="shared" si="2015"/>
        <v>América foi extremamente grossa comigo, pois disse que só recebe visita na Terça depois das 17, porém eu não sabia disso. Relatar caso ao Gd</v>
      </c>
      <c r="AG2150" s="14">
        <f t="shared" si="2016"/>
        <v>1</v>
      </c>
      <c r="AH2150" s="14">
        <f t="shared" si="2017"/>
        <v>141</v>
      </c>
      <c r="AI2150" s="14">
        <f t="shared" si="2018"/>
        <v>141</v>
      </c>
      <c r="AJ2150" s="14">
        <f t="shared" si="2019"/>
        <v>141</v>
      </c>
      <c r="AK2150" s="14">
        <f t="shared" si="2020"/>
        <v>141</v>
      </c>
      <c r="AL2150" s="14">
        <f t="shared" si="2021"/>
        <v>141</v>
      </c>
      <c r="AM2150" s="14" t="str">
        <f t="shared" si="2022"/>
        <v>América foi extremamente grossa comigo, pois disse que só recebe visita na Terça depois das 17, porém eu não sabia disso. Relatar caso ao Gd</v>
      </c>
      <c r="AN2150" s="14" t="str">
        <f t="shared" si="2023"/>
        <v/>
      </c>
      <c r="AO2150" s="14" t="str">
        <f t="shared" si="2024"/>
        <v/>
      </c>
      <c r="AP2150" s="14" t="str">
        <f t="shared" si="2025"/>
        <v/>
      </c>
      <c r="AQ2150" s="14" t="str">
        <f t="shared" si="2026"/>
        <v/>
      </c>
      <c r="AR2150" s="14" t="str">
        <f t="shared" si="2027"/>
        <v/>
      </c>
    </row>
    <row r="2151" spans="1:44" x14ac:dyDescent="0.25">
      <c r="A2151">
        <v>1</v>
      </c>
      <c r="B2151" t="s">
        <v>28</v>
      </c>
      <c r="C2151">
        <v>391106</v>
      </c>
      <c r="D2151" s="40">
        <v>41368.443749999999</v>
      </c>
      <c r="E2151" s="40">
        <v>41368.652777777803</v>
      </c>
      <c r="F2151" s="40">
        <v>41369.363888888904</v>
      </c>
      <c r="G2151" t="s">
        <v>110</v>
      </c>
      <c r="H2151">
        <v>60000016841256</v>
      </c>
      <c r="J2151" t="s">
        <v>1198</v>
      </c>
      <c r="M2151" t="s">
        <v>33</v>
      </c>
      <c r="N2151">
        <v>60000015461254</v>
      </c>
      <c r="O2151">
        <v>60000016462741</v>
      </c>
      <c r="P2151">
        <v>140225000000139</v>
      </c>
      <c r="R2151" t="s">
        <v>34</v>
      </c>
      <c r="S2151" t="s">
        <v>35</v>
      </c>
      <c r="W2151" t="s">
        <v>37</v>
      </c>
      <c r="AC2151" t="s">
        <v>1199</v>
      </c>
      <c r="AD2151" t="s">
        <v>1437</v>
      </c>
      <c r="AE2151" s="14" t="str">
        <f t="shared" si="2014"/>
        <v>Conversamos sobre algumas prescrições e sobre a nova coordenação do serviço</v>
      </c>
      <c r="AF2151" s="14" t="str">
        <f t="shared" si="2015"/>
        <v>Conversamos sobre algumas prescrições e sobre a nova coordenação do serviço</v>
      </c>
      <c r="AG2151" s="14">
        <f t="shared" si="2016"/>
        <v>1</v>
      </c>
      <c r="AH2151" s="14">
        <f t="shared" si="2017"/>
        <v>76</v>
      </c>
      <c r="AI2151" s="14">
        <f t="shared" si="2018"/>
        <v>76</v>
      </c>
      <c r="AJ2151" s="14">
        <f t="shared" si="2019"/>
        <v>76</v>
      </c>
      <c r="AK2151" s="14">
        <f t="shared" si="2020"/>
        <v>76</v>
      </c>
      <c r="AL2151" s="14">
        <f t="shared" si="2021"/>
        <v>76</v>
      </c>
      <c r="AM2151" s="14" t="str">
        <f t="shared" si="2022"/>
        <v>Conversamos sobre algumas prescrições e sobre a nova coordenação do serviço</v>
      </c>
      <c r="AN2151" s="14" t="str">
        <f t="shared" si="2023"/>
        <v/>
      </c>
      <c r="AO2151" s="14" t="str">
        <f t="shared" si="2024"/>
        <v/>
      </c>
      <c r="AP2151" s="14" t="str">
        <f t="shared" si="2025"/>
        <v/>
      </c>
      <c r="AQ2151" s="14" t="str">
        <f t="shared" si="2026"/>
        <v/>
      </c>
      <c r="AR2151" s="14" t="str">
        <f t="shared" si="2027"/>
        <v/>
      </c>
    </row>
    <row r="2152" spans="1:44" x14ac:dyDescent="0.25">
      <c r="A2152">
        <v>1</v>
      </c>
      <c r="B2152" t="s">
        <v>28</v>
      </c>
      <c r="C2152">
        <v>391106</v>
      </c>
      <c r="D2152" s="40">
        <v>41368.395833333299</v>
      </c>
      <c r="E2152" s="40">
        <v>41368.65</v>
      </c>
      <c r="F2152" s="40">
        <v>41369.363888888904</v>
      </c>
      <c r="G2152" t="s">
        <v>29</v>
      </c>
      <c r="H2152">
        <v>60000012344927</v>
      </c>
      <c r="I2152" t="s">
        <v>1200</v>
      </c>
      <c r="J2152" t="s">
        <v>1201</v>
      </c>
      <c r="K2152" t="s">
        <v>32</v>
      </c>
      <c r="L2152">
        <v>6</v>
      </c>
      <c r="M2152" t="s">
        <v>33</v>
      </c>
      <c r="N2152">
        <v>60000015461254</v>
      </c>
      <c r="O2152">
        <v>60000016462741</v>
      </c>
      <c r="P2152">
        <v>140225000000132</v>
      </c>
      <c r="R2152" t="s">
        <v>34</v>
      </c>
      <c r="S2152" t="s">
        <v>35</v>
      </c>
      <c r="T2152" t="s">
        <v>36</v>
      </c>
      <c r="W2152" t="s">
        <v>37</v>
      </c>
      <c r="AC2152" t="s">
        <v>1202</v>
      </c>
      <c r="AD2152" t="s">
        <v>1443</v>
      </c>
      <c r="AE2152" s="14" t="str">
        <f t="shared" si="2014"/>
        <v>Trabalhei material Dr Estevão #mercado: Dra disse que tem oferecido bastante Tarv para estes casais e alguns aceitam, principalmente qdo pensam em ter filhos, comentou da questão do consenso querer ressuscitar a NVP, citei que é uma contradição pois se é para iniciar Tarv com cd4 mais alto..e além disso para pacientes com baixo cd4 é sabido que Kaletra tem resultados muito melhores. #obj: citei qestões renais com até e Tdf, porém Dra acredita que Tdf é o grande vilão...citei eurosida.</v>
      </c>
      <c r="AF2152" s="14" t="str">
        <f t="shared" si="2015"/>
        <v>Trabalhei material Dr Estevão #mercado: Dra disse que tem oferecido bastante Tarv para estes casais e alguns aceitam, principalmente qdo pensam em ter filhos, comentou da questão do consenso querer ressuscitar a NVP, citei que é uma contradição pois se é para iniciar Tarv com cd4 mais alto..e além disso para pacientes com baixo cd4 é sabido que Kaletra tem resultados muito melhores. #obj: citei qestões renais com até e Tdf, porém Dra acredita que Tdf é o grande vilão...citei eurosida.</v>
      </c>
      <c r="AG2152" s="14">
        <f t="shared" si="2016"/>
        <v>31</v>
      </c>
      <c r="AH2152" s="14">
        <f t="shared" si="2017"/>
        <v>387</v>
      </c>
      <c r="AI2152" s="14">
        <f t="shared" si="2018"/>
        <v>490</v>
      </c>
      <c r="AJ2152" s="14">
        <f t="shared" si="2019"/>
        <v>490</v>
      </c>
      <c r="AK2152" s="14">
        <f t="shared" si="2020"/>
        <v>490</v>
      </c>
      <c r="AL2152" s="14">
        <f t="shared" si="2021"/>
        <v>490</v>
      </c>
      <c r="AM2152" s="14" t="str">
        <f t="shared" si="2022"/>
        <v xml:space="preserve">#mercado: Dra disse que tem oferecido bastante Tarv para estes casais e alguns aceitam, principalmente qdo pensam em ter filhos, comentou da questão do consenso querer ressuscitar a NVP, citei que é uma contradição pois se é para iniciar Tarv com cd4 mais alto..e além disso para pacientes com baixo cd4 é sabido que Kaletra tem resultados muito melhores. </v>
      </c>
      <c r="AN2152" s="14" t="str">
        <f t="shared" si="2023"/>
        <v>#obj: citei qestões renais com até e Tdf, porém Dra acredita que Tdf é o grande vilão...citei eurosida.</v>
      </c>
      <c r="AO2152" s="14" t="str">
        <f t="shared" si="2024"/>
        <v/>
      </c>
      <c r="AP2152" s="14" t="str">
        <f t="shared" si="2025"/>
        <v/>
      </c>
      <c r="AQ2152" s="14" t="str">
        <f t="shared" si="2026"/>
        <v/>
      </c>
      <c r="AR2152" s="14" t="str">
        <f t="shared" si="2027"/>
        <v/>
      </c>
    </row>
    <row r="2153" spans="1:44" x14ac:dyDescent="0.25">
      <c r="A2153">
        <v>1</v>
      </c>
      <c r="B2153" t="s">
        <v>28</v>
      </c>
      <c r="C2153">
        <v>391106</v>
      </c>
      <c r="D2153" s="40">
        <v>41367.704166666699</v>
      </c>
      <c r="E2153" s="40">
        <v>41367.704861111102</v>
      </c>
      <c r="F2153" s="40">
        <v>41367.664583333302</v>
      </c>
      <c r="G2153" t="s">
        <v>29</v>
      </c>
      <c r="H2153">
        <v>60000012369935</v>
      </c>
      <c r="I2153" t="s">
        <v>1203</v>
      </c>
      <c r="J2153" t="s">
        <v>1204</v>
      </c>
      <c r="K2153" t="s">
        <v>32</v>
      </c>
      <c r="L2153">
        <v>6</v>
      </c>
      <c r="M2153" t="s">
        <v>33</v>
      </c>
      <c r="N2153">
        <v>60000015461254</v>
      </c>
      <c r="O2153">
        <v>60000016462741</v>
      </c>
      <c r="P2153">
        <v>140225000000112</v>
      </c>
      <c r="R2153" t="s">
        <v>34</v>
      </c>
      <c r="S2153" t="s">
        <v>35</v>
      </c>
      <c r="T2153" t="s">
        <v>36</v>
      </c>
      <c r="W2153" t="s">
        <v>37</v>
      </c>
      <c r="AC2153" t="s">
        <v>1205</v>
      </c>
      <c r="AD2153" t="s">
        <v>1443</v>
      </c>
      <c r="AE2153" s="14" t="str">
        <f t="shared" si="2014"/>
        <v>Conversamos sobre casais sorodiscordantes, ressaltei benefícios de Kaletra neste perfil</v>
      </c>
      <c r="AF2153" s="14" t="str">
        <f t="shared" si="2015"/>
        <v>Conversamos sobre casais sorodiscordantes, ressaltei benefícios de Kaletra neste perfil</v>
      </c>
      <c r="AG2153" s="14">
        <f t="shared" si="2016"/>
        <v>1</v>
      </c>
      <c r="AH2153" s="14">
        <f t="shared" si="2017"/>
        <v>88</v>
      </c>
      <c r="AI2153" s="14">
        <f t="shared" si="2018"/>
        <v>88</v>
      </c>
      <c r="AJ2153" s="14">
        <f t="shared" si="2019"/>
        <v>88</v>
      </c>
      <c r="AK2153" s="14">
        <f t="shared" si="2020"/>
        <v>88</v>
      </c>
      <c r="AL2153" s="14">
        <f t="shared" si="2021"/>
        <v>88</v>
      </c>
      <c r="AM2153" s="14" t="str">
        <f t="shared" si="2022"/>
        <v>Conversamos sobre casais sorodiscordantes, ressaltei benefícios de Kaletra neste perfil</v>
      </c>
      <c r="AN2153" s="14" t="str">
        <f t="shared" si="2023"/>
        <v/>
      </c>
      <c r="AO2153" s="14" t="str">
        <f t="shared" si="2024"/>
        <v/>
      </c>
      <c r="AP2153" s="14" t="str">
        <f t="shared" si="2025"/>
        <v/>
      </c>
      <c r="AQ2153" s="14" t="str">
        <f t="shared" si="2026"/>
        <v/>
      </c>
      <c r="AR2153" s="14" t="str">
        <f t="shared" si="2027"/>
        <v/>
      </c>
    </row>
    <row r="2154" spans="1:44" x14ac:dyDescent="0.25">
      <c r="A2154">
        <v>1</v>
      </c>
      <c r="B2154" t="s">
        <v>28</v>
      </c>
      <c r="C2154">
        <v>391106</v>
      </c>
      <c r="D2154" s="40">
        <v>41367.703472222202</v>
      </c>
      <c r="E2154" s="40">
        <v>41367.704166666699</v>
      </c>
      <c r="F2154" s="40">
        <v>41367.664583333302</v>
      </c>
      <c r="G2154" t="s">
        <v>29</v>
      </c>
      <c r="H2154">
        <v>60000012291583</v>
      </c>
      <c r="I2154" t="s">
        <v>1206</v>
      </c>
      <c r="J2154" t="s">
        <v>1207</v>
      </c>
      <c r="K2154" t="s">
        <v>32</v>
      </c>
      <c r="L2154">
        <v>6</v>
      </c>
      <c r="M2154" t="s">
        <v>33</v>
      </c>
      <c r="N2154">
        <v>60000015461254</v>
      </c>
      <c r="O2154">
        <v>60000016462741</v>
      </c>
      <c r="P2154">
        <v>140225000000105</v>
      </c>
      <c r="R2154" t="s">
        <v>34</v>
      </c>
      <c r="S2154" t="s">
        <v>35</v>
      </c>
      <c r="T2154" t="s">
        <v>36</v>
      </c>
      <c r="W2154" t="s">
        <v>37</v>
      </c>
      <c r="AC2154" t="s">
        <v>1208</v>
      </c>
      <c r="AD2154" t="s">
        <v>1443</v>
      </c>
      <c r="AE2154" s="14" t="str">
        <f t="shared" si="2014"/>
        <v>Conversamos sobre o emaças, Dr disse que já recebeu contato da abbott.</v>
      </c>
      <c r="AF2154" s="14" t="str">
        <f t="shared" si="2015"/>
        <v>Conversamos sobre o emaças, Dr disse que já recebeu contato da abbott.</v>
      </c>
      <c r="AG2154" s="14">
        <f t="shared" si="2016"/>
        <v>1</v>
      </c>
      <c r="AH2154" s="14">
        <f t="shared" si="2017"/>
        <v>71</v>
      </c>
      <c r="AI2154" s="14">
        <f t="shared" si="2018"/>
        <v>71</v>
      </c>
      <c r="AJ2154" s="14">
        <f t="shared" si="2019"/>
        <v>71</v>
      </c>
      <c r="AK2154" s="14">
        <f t="shared" si="2020"/>
        <v>71</v>
      </c>
      <c r="AL2154" s="14">
        <f t="shared" si="2021"/>
        <v>71</v>
      </c>
      <c r="AM2154" s="14" t="str">
        <f t="shared" si="2022"/>
        <v>Conversamos sobre o emaças, Dr disse que já recebeu contato da abbott.</v>
      </c>
      <c r="AN2154" s="14" t="str">
        <f t="shared" si="2023"/>
        <v/>
      </c>
      <c r="AO2154" s="14" t="str">
        <f t="shared" si="2024"/>
        <v/>
      </c>
      <c r="AP2154" s="14" t="str">
        <f t="shared" si="2025"/>
        <v/>
      </c>
      <c r="AQ2154" s="14" t="str">
        <f t="shared" si="2026"/>
        <v/>
      </c>
      <c r="AR2154" s="14" t="str">
        <f t="shared" si="2027"/>
        <v/>
      </c>
    </row>
    <row r="2155" spans="1:44" x14ac:dyDescent="0.25">
      <c r="A2155">
        <v>1</v>
      </c>
      <c r="B2155" t="s">
        <v>28</v>
      </c>
      <c r="C2155">
        <v>391106</v>
      </c>
      <c r="D2155" s="40">
        <v>41367.702083333301</v>
      </c>
      <c r="E2155" s="40">
        <v>41367.703472222202</v>
      </c>
      <c r="F2155" s="40">
        <v>41367.664583333302</v>
      </c>
      <c r="G2155" t="s">
        <v>29</v>
      </c>
      <c r="H2155">
        <v>60000017153726</v>
      </c>
      <c r="I2155" t="s">
        <v>1209</v>
      </c>
      <c r="J2155" t="s">
        <v>1210</v>
      </c>
      <c r="K2155" t="s">
        <v>245</v>
      </c>
      <c r="L2155">
        <v>4</v>
      </c>
      <c r="M2155" t="s">
        <v>33</v>
      </c>
      <c r="N2155">
        <v>60000015461254</v>
      </c>
      <c r="O2155">
        <v>60000016462741</v>
      </c>
      <c r="P2155">
        <v>140225000000098</v>
      </c>
      <c r="R2155" t="s">
        <v>34</v>
      </c>
      <c r="S2155" t="s">
        <v>35</v>
      </c>
      <c r="T2155" t="s">
        <v>36</v>
      </c>
      <c r="W2155" t="s">
        <v>37</v>
      </c>
      <c r="AC2155" t="s">
        <v>1211</v>
      </c>
      <c r="AD2155" t="s">
        <v>1443</v>
      </c>
      <c r="AE2155" s="14" t="str">
        <f t="shared" si="2014"/>
        <v>Sondei sobre continuar Tarv para suas gestantes, porém Dr disse que avalia, se a paciente está com cd4 muito alto no início da Tarv não acha interessante continuar...</v>
      </c>
      <c r="AF2155" s="14" t="str">
        <f t="shared" si="2015"/>
        <v>Sondei sobre continuar Tarv para suas gestantes, porém Dr disse que avalia, se a paciente está com cd4 muito alto no início da Tarv não acha interessante continuar...</v>
      </c>
      <c r="AG2155" s="14">
        <f t="shared" si="2016"/>
        <v>1</v>
      </c>
      <c r="AH2155" s="14">
        <f t="shared" si="2017"/>
        <v>167</v>
      </c>
      <c r="AI2155" s="14">
        <f t="shared" si="2018"/>
        <v>167</v>
      </c>
      <c r="AJ2155" s="14">
        <f t="shared" si="2019"/>
        <v>167</v>
      </c>
      <c r="AK2155" s="14">
        <f t="shared" si="2020"/>
        <v>167</v>
      </c>
      <c r="AL2155" s="14">
        <f t="shared" si="2021"/>
        <v>167</v>
      </c>
      <c r="AM2155" s="14" t="str">
        <f t="shared" si="2022"/>
        <v>Sondei sobre continuar Tarv para suas gestantes, porém Dr disse que avalia, se a paciente está com cd4 muito alto no início da Tarv não acha interessante continuar...</v>
      </c>
      <c r="AN2155" s="14" t="str">
        <f t="shared" si="2023"/>
        <v/>
      </c>
      <c r="AO2155" s="14" t="str">
        <f t="shared" si="2024"/>
        <v/>
      </c>
      <c r="AP2155" s="14" t="str">
        <f t="shared" si="2025"/>
        <v/>
      </c>
      <c r="AQ2155" s="14" t="str">
        <f t="shared" si="2026"/>
        <v/>
      </c>
      <c r="AR2155" s="14" t="str">
        <f t="shared" si="2027"/>
        <v/>
      </c>
    </row>
    <row r="2156" spans="1:44" x14ac:dyDescent="0.25">
      <c r="A2156">
        <v>1</v>
      </c>
      <c r="B2156" t="s">
        <v>28</v>
      </c>
      <c r="C2156">
        <v>391106</v>
      </c>
      <c r="D2156" s="40">
        <v>41367.622222222199</v>
      </c>
      <c r="E2156" s="40">
        <v>41367.706250000003</v>
      </c>
      <c r="F2156" s="40">
        <v>41368.604166666701</v>
      </c>
      <c r="G2156" t="s">
        <v>110</v>
      </c>
      <c r="H2156">
        <v>60000016841564</v>
      </c>
      <c r="J2156" t="s">
        <v>1212</v>
      </c>
      <c r="M2156" t="s">
        <v>33</v>
      </c>
      <c r="N2156">
        <v>60000015461254</v>
      </c>
      <c r="O2156">
        <v>60000016462741</v>
      </c>
      <c r="P2156">
        <v>140225000000119</v>
      </c>
      <c r="R2156" t="s">
        <v>34</v>
      </c>
      <c r="S2156" t="s">
        <v>35</v>
      </c>
      <c r="W2156" t="s">
        <v>37</v>
      </c>
      <c r="AC2156" t="s">
        <v>1213</v>
      </c>
      <c r="AD2156" t="s">
        <v>1443</v>
      </c>
      <c r="AE2156" s="14" t="str">
        <f t="shared" si="2014"/>
        <v>Verifiquei números de março</v>
      </c>
      <c r="AF2156" s="14" t="str">
        <f t="shared" si="2015"/>
        <v>Verifiquei números de março</v>
      </c>
      <c r="AG2156" s="14">
        <f t="shared" si="2016"/>
        <v>1</v>
      </c>
      <c r="AH2156" s="14">
        <f t="shared" si="2017"/>
        <v>28</v>
      </c>
      <c r="AI2156" s="14">
        <f t="shared" si="2018"/>
        <v>28</v>
      </c>
      <c r="AJ2156" s="14">
        <f t="shared" si="2019"/>
        <v>28</v>
      </c>
      <c r="AK2156" s="14">
        <f t="shared" si="2020"/>
        <v>28</v>
      </c>
      <c r="AL2156" s="14">
        <f t="shared" si="2021"/>
        <v>28</v>
      </c>
      <c r="AM2156" s="14" t="str">
        <f t="shared" si="2022"/>
        <v>Verifiquei números de março</v>
      </c>
      <c r="AN2156" s="14" t="str">
        <f t="shared" si="2023"/>
        <v/>
      </c>
      <c r="AO2156" s="14" t="str">
        <f t="shared" si="2024"/>
        <v/>
      </c>
      <c r="AP2156" s="14" t="str">
        <f t="shared" si="2025"/>
        <v/>
      </c>
      <c r="AQ2156" s="14" t="str">
        <f t="shared" si="2026"/>
        <v/>
      </c>
      <c r="AR2156" s="14" t="str">
        <f t="shared" si="2027"/>
        <v/>
      </c>
    </row>
    <row r="2157" spans="1:44" x14ac:dyDescent="0.25">
      <c r="A2157">
        <v>1</v>
      </c>
      <c r="B2157" t="s">
        <v>28</v>
      </c>
      <c r="C2157">
        <v>391106</v>
      </c>
      <c r="D2157" s="40">
        <v>41367.581250000003</v>
      </c>
      <c r="E2157" s="40">
        <v>41367.707638888904</v>
      </c>
      <c r="F2157" s="40">
        <v>41368.604166666701</v>
      </c>
      <c r="G2157" t="s">
        <v>29</v>
      </c>
      <c r="H2157">
        <v>60000017968912</v>
      </c>
      <c r="I2157" t="s">
        <v>1214</v>
      </c>
      <c r="J2157" t="s">
        <v>1215</v>
      </c>
      <c r="K2157" t="s">
        <v>245</v>
      </c>
      <c r="L2157">
        <v>3</v>
      </c>
      <c r="M2157" t="s">
        <v>33</v>
      </c>
      <c r="N2157">
        <v>60000015461254</v>
      </c>
      <c r="O2157">
        <v>60000016462741</v>
      </c>
      <c r="P2157">
        <v>140225000000125</v>
      </c>
      <c r="R2157" t="s">
        <v>34</v>
      </c>
      <c r="S2157" t="s">
        <v>35</v>
      </c>
      <c r="T2157" t="s">
        <v>36</v>
      </c>
      <c r="W2157" t="s">
        <v>37</v>
      </c>
      <c r="AC2157" t="s">
        <v>1216</v>
      </c>
      <c r="AD2157" t="s">
        <v>1437</v>
      </c>
      <c r="AE2157" s="14" t="str">
        <f t="shared" si="2014"/>
        <v>Conversamos sobre a questão de continuar Tarv depois do parto, Dr disse que individualiza, depende do caso</v>
      </c>
      <c r="AF2157" s="14" t="str">
        <f t="shared" si="2015"/>
        <v>Conversamos sobre a questão de continuar Tarv depois do parto, Dr disse que individualiza, depende do caso</v>
      </c>
      <c r="AG2157" s="14">
        <f t="shared" si="2016"/>
        <v>1</v>
      </c>
      <c r="AH2157" s="14">
        <f t="shared" si="2017"/>
        <v>107</v>
      </c>
      <c r="AI2157" s="14">
        <f t="shared" si="2018"/>
        <v>107</v>
      </c>
      <c r="AJ2157" s="14">
        <f t="shared" si="2019"/>
        <v>107</v>
      </c>
      <c r="AK2157" s="14">
        <f t="shared" si="2020"/>
        <v>107</v>
      </c>
      <c r="AL2157" s="14">
        <f t="shared" si="2021"/>
        <v>107</v>
      </c>
      <c r="AM2157" s="14" t="str">
        <f t="shared" si="2022"/>
        <v>Conversamos sobre a questão de continuar Tarv depois do parto, Dr disse que individualiza, depende do caso</v>
      </c>
      <c r="AN2157" s="14" t="str">
        <f t="shared" si="2023"/>
        <v/>
      </c>
      <c r="AO2157" s="14" t="str">
        <f t="shared" si="2024"/>
        <v/>
      </c>
      <c r="AP2157" s="14" t="str">
        <f t="shared" si="2025"/>
        <v/>
      </c>
      <c r="AQ2157" s="14" t="str">
        <f t="shared" si="2026"/>
        <v/>
      </c>
      <c r="AR2157" s="14" t="str">
        <f t="shared" si="2027"/>
        <v/>
      </c>
    </row>
    <row r="2158" spans="1:44" x14ac:dyDescent="0.25">
      <c r="A2158">
        <v>1</v>
      </c>
      <c r="B2158" t="s">
        <v>28</v>
      </c>
      <c r="C2158">
        <v>391106</v>
      </c>
      <c r="D2158" s="40">
        <v>41367.395833333299</v>
      </c>
      <c r="E2158" s="40">
        <v>41367.701388888898</v>
      </c>
      <c r="F2158" s="40">
        <v>41367.664583333302</v>
      </c>
      <c r="G2158" t="s">
        <v>29</v>
      </c>
      <c r="H2158">
        <v>60000012256691</v>
      </c>
      <c r="I2158" t="s">
        <v>1217</v>
      </c>
      <c r="J2158" t="s">
        <v>1218</v>
      </c>
      <c r="K2158" t="s">
        <v>41</v>
      </c>
      <c r="L2158">
        <v>6</v>
      </c>
      <c r="M2158" t="s">
        <v>33</v>
      </c>
      <c r="N2158">
        <v>60000015461254</v>
      </c>
      <c r="O2158">
        <v>60000016462741</v>
      </c>
      <c r="P2158">
        <v>140225000000091</v>
      </c>
      <c r="R2158" t="s">
        <v>34</v>
      </c>
      <c r="S2158" t="s">
        <v>35</v>
      </c>
      <c r="T2158" t="s">
        <v>36</v>
      </c>
      <c r="W2158" t="s">
        <v>37</v>
      </c>
      <c r="AC2158" t="s">
        <v>1219</v>
      </c>
      <c r="AD2158" t="s">
        <v>1443</v>
      </c>
      <c r="AE2158" s="14" t="str">
        <f t="shared" si="2014"/>
        <v>Entreguei material Dr Estevão Portela, sobre sorodiscordantes. #mercado: disse que atende um número significativo de casais sorodiscordantes porém sua prescrição é individualizada, pois acredita que nem. Todos estão preparados e utilizarão a Tarv como prevenção abandonando a camisinha, disse tbém que no hospital Conceição muitas vezes os médicos preconizam Ip, devido ao grande número de tb, guardam o efv e nota tbém que até é muito prescrito, porém agora com as questões renais e diminuição do nível sérico qdo associado à Tdf acredita que o pensamento já está mudando a favor de Kaletra; destaquei vantagens de Kaletra para os sorodiscordantes, abordei co formulação e posologia qd, Dra disse que tem reforçado esta opção pra seus pacientes, pois acha fundamental para adesão</v>
      </c>
      <c r="AF2158" s="14" t="str">
        <f t="shared" si="2015"/>
        <v>Entreguei material Dr Estevão Portela, sobre sorodiscordantes. #mercado: disse que atende um número significativo de casais sorodiscordantes porém sua prescrição é individualizada, pois acredita que nem. Todos estão preparados e utilizarão a Tarv como prevenção abandonando a camisinha, disse tbém que no hospital Conceição muitas vezes os médicos preconizam Ip, devido ao grande número de tb, guardam o efv e nota tbém que até é muito prescrito, porém agora com as questões renais e diminuição do nível sérico qdo associado à Tdf acredita que o pensamento já está mudando a favor de Kaletra; destaquei vantagens de Kaletra para os sorodiscordantes, abordei co formulação e posologia qd, Dra disse que tem reforçado esta opção pra seus pacientes, pois acha fundamental para adesão</v>
      </c>
      <c r="AG2158" s="14">
        <f t="shared" si="2016"/>
        <v>64</v>
      </c>
      <c r="AH2158" s="14">
        <f t="shared" si="2017"/>
        <v>781</v>
      </c>
      <c r="AI2158" s="14">
        <f t="shared" si="2018"/>
        <v>781</v>
      </c>
      <c r="AJ2158" s="14">
        <f t="shared" si="2019"/>
        <v>781</v>
      </c>
      <c r="AK2158" s="14">
        <f t="shared" si="2020"/>
        <v>781</v>
      </c>
      <c r="AL2158" s="14">
        <f t="shared" si="2021"/>
        <v>781</v>
      </c>
      <c r="AM2158" s="14" t="str">
        <f t="shared" si="2022"/>
        <v>#mercado: disse que atende um número significativo de casais sorodiscordantes porém sua prescrição é individualizada, pois acredita que nem. Todos estão preparados e utilizarão a Tarv como prevenção abandonando a camisinha, disse tbém que no hospital Conceição muitas vezes os médicos preconizam Ip, devido ao grande número de tb, guardam o efv e nota tbém que até é muito prescrito, porém agora com as questões renais e diminuição do nível sérico qdo associado à Tdf acredita que o pensamento já está mudando a favor de Kaletra; destaquei vantagens de Kaletra para os sorodiscordantes, abordei co formulação e posologia qd, Dra disse que tem reforçado esta opção pra seus pacientes, pois acha fundamental para adesão</v>
      </c>
      <c r="AN2158" s="14" t="str">
        <f t="shared" si="2023"/>
        <v/>
      </c>
      <c r="AO2158" s="14" t="str">
        <f t="shared" si="2024"/>
        <v/>
      </c>
      <c r="AP2158" s="14" t="str">
        <f t="shared" si="2025"/>
        <v/>
      </c>
      <c r="AQ2158" s="14" t="str">
        <f t="shared" si="2026"/>
        <v/>
      </c>
      <c r="AR2158" s="14" t="str">
        <f t="shared" si="2027"/>
        <v/>
      </c>
    </row>
    <row r="2159" spans="1:44" x14ac:dyDescent="0.25">
      <c r="A2159">
        <v>1</v>
      </c>
      <c r="B2159" t="s">
        <v>28</v>
      </c>
      <c r="C2159">
        <v>391106</v>
      </c>
      <c r="D2159" s="40">
        <v>41367.395833333299</v>
      </c>
      <c r="E2159" s="40">
        <v>41367.701388888898</v>
      </c>
      <c r="F2159" s="40">
        <v>41367.664583333302</v>
      </c>
      <c r="G2159" t="s">
        <v>29</v>
      </c>
      <c r="H2159">
        <v>60000012256691</v>
      </c>
      <c r="I2159" t="s">
        <v>1217</v>
      </c>
      <c r="J2159" t="s">
        <v>1218</v>
      </c>
      <c r="K2159" t="s">
        <v>41</v>
      </c>
      <c r="L2159">
        <v>6</v>
      </c>
      <c r="M2159" t="s">
        <v>33</v>
      </c>
      <c r="N2159">
        <v>60000015461254</v>
      </c>
      <c r="O2159">
        <v>60000016462741</v>
      </c>
      <c r="P2159">
        <v>140225000000091</v>
      </c>
      <c r="R2159" t="s">
        <v>34</v>
      </c>
      <c r="S2159" t="s">
        <v>35</v>
      </c>
      <c r="T2159" t="s">
        <v>36</v>
      </c>
      <c r="W2159" t="s">
        <v>37</v>
      </c>
      <c r="AC2159" t="s">
        <v>1219</v>
      </c>
      <c r="AD2159" t="s">
        <v>1443</v>
      </c>
      <c r="AE2159" s="14" t="str">
        <f t="shared" si="2014"/>
        <v>Entreguei material Dr Estevão Portela, sobre sorodiscordantes. #mercado: disse que atende um número significativo de casais sorodiscordantes porém sua prescrição é individualizada, pois acredita que nem. Todos estão preparados e utilizarão a Tarv como prevenção abandonando a camisinha, disse tbém que no hospital Conceição muitas vezes os médicos preconizam Ip, devido ao grande número de tb, guardam o efv e nota tbém que até é muito prescrito, porém agora com as questões renais e diminuição do nível sérico qdo associado à Tdf acredita que o pensamento já está mudando a favor de Kaletra; destaquei vantagens de Kaletra para os sorodiscordantes, abordei co formulação e posologia qd, Dra disse que tem reforçado esta opção pra seus pacientes, pois acha fundamental para adesão</v>
      </c>
      <c r="AF2159" s="14" t="str">
        <f t="shared" si="2015"/>
        <v>Entreguei material Dr Estevão Portela, sobre sorodiscordantes. #mercado: disse que atende um número significativo de casais sorodiscordantes porém sua prescrição é individualizada, pois acredita que nem. Todos estão preparados e utilizarão a Tarv como prevenção abandonando a camisinha, disse tbém que no hospital Conceição muitas vezes os médicos preconizam Ip, devido ao grande número de tb, guardam o efv e nota tbém que até é muito prescrito, porém agora com as questões renais e diminuição do nível sérico qdo associado à Tdf acredita que o pensamento já está mudando a favor de Kaletra; destaquei vantagens de Kaletra para os sorodiscordantes, abordei co formulação e posologia qd, Dra disse que tem reforçado esta opção pra seus pacientes, pois acha fundamental para adesão</v>
      </c>
      <c r="AG2159" s="14">
        <f t="shared" si="2016"/>
        <v>64</v>
      </c>
      <c r="AH2159" s="14">
        <f t="shared" si="2017"/>
        <v>781</v>
      </c>
      <c r="AI2159" s="14">
        <f t="shared" si="2018"/>
        <v>781</v>
      </c>
      <c r="AJ2159" s="14">
        <f t="shared" si="2019"/>
        <v>781</v>
      </c>
      <c r="AK2159" s="14">
        <f t="shared" si="2020"/>
        <v>781</v>
      </c>
      <c r="AL2159" s="14">
        <f t="shared" si="2021"/>
        <v>781</v>
      </c>
      <c r="AM2159" s="14" t="str">
        <f t="shared" si="2022"/>
        <v>#mercado: disse que atende um número significativo de casais sorodiscordantes porém sua prescrição é individualizada, pois acredita que nem. Todos estão preparados e utilizarão a Tarv como prevenção abandonando a camisinha, disse tbém que no hospital Conceição muitas vezes os médicos preconizam Ip, devido ao grande número de tb, guardam o efv e nota tbém que até é muito prescrito, porém agora com as questões renais e diminuição do nível sérico qdo associado à Tdf acredita que o pensamento já está mudando a favor de Kaletra; destaquei vantagens de Kaletra para os sorodiscordantes, abordei co formulação e posologia qd, Dra disse que tem reforçado esta opção pra seus pacientes, pois acha fundamental para adesão</v>
      </c>
      <c r="AN2159" s="14" t="str">
        <f t="shared" si="2023"/>
        <v/>
      </c>
      <c r="AO2159" s="14" t="str">
        <f t="shared" si="2024"/>
        <v/>
      </c>
      <c r="AP2159" s="14" t="str">
        <f t="shared" si="2025"/>
        <v/>
      </c>
      <c r="AQ2159" s="14" t="str">
        <f t="shared" si="2026"/>
        <v/>
      </c>
      <c r="AR2159" s="14" t="str">
        <f t="shared" si="2027"/>
        <v/>
      </c>
    </row>
    <row r="2160" spans="1:44" x14ac:dyDescent="0.25">
      <c r="A2160">
        <v>1</v>
      </c>
      <c r="B2160" t="s">
        <v>28</v>
      </c>
      <c r="C2160">
        <v>391106</v>
      </c>
      <c r="D2160" s="40">
        <v>41366.658333333296</v>
      </c>
      <c r="E2160" s="40">
        <v>41366.659722222197</v>
      </c>
      <c r="F2160" s="40">
        <v>41367.654166666704</v>
      </c>
      <c r="G2160" t="s">
        <v>29</v>
      </c>
      <c r="H2160">
        <v>60000012416867</v>
      </c>
      <c r="I2160" t="s">
        <v>1220</v>
      </c>
      <c r="J2160" t="s">
        <v>1221</v>
      </c>
      <c r="K2160" t="s">
        <v>32</v>
      </c>
      <c r="L2160">
        <v>4</v>
      </c>
      <c r="M2160" t="s">
        <v>33</v>
      </c>
      <c r="N2160">
        <v>60000015461254</v>
      </c>
      <c r="O2160">
        <v>60000016462741</v>
      </c>
      <c r="P2160">
        <v>140225000000084</v>
      </c>
      <c r="R2160" t="s">
        <v>34</v>
      </c>
      <c r="S2160" t="s">
        <v>35</v>
      </c>
      <c r="T2160" t="s">
        <v>36</v>
      </c>
      <c r="W2160" t="s">
        <v>37</v>
      </c>
      <c r="AC2160" t="s">
        <v>1222</v>
      </c>
      <c r="AD2160" t="s">
        <v>1443</v>
      </c>
      <c r="AE2160" s="14" t="str">
        <f t="shared" si="2014"/>
        <v>Trabalhei vá já com foco na parte renal, reforçando raças</v>
      </c>
      <c r="AF2160" s="14" t="str">
        <f t="shared" si="2015"/>
        <v>Trabalhei vá já com foco na parte renal, reforçando raças</v>
      </c>
      <c r="AG2160" s="14">
        <f t="shared" si="2016"/>
        <v>1</v>
      </c>
      <c r="AH2160" s="14">
        <f t="shared" si="2017"/>
        <v>58</v>
      </c>
      <c r="AI2160" s="14">
        <f t="shared" si="2018"/>
        <v>58</v>
      </c>
      <c r="AJ2160" s="14">
        <f t="shared" si="2019"/>
        <v>58</v>
      </c>
      <c r="AK2160" s="14">
        <f t="shared" si="2020"/>
        <v>58</v>
      </c>
      <c r="AL2160" s="14">
        <f t="shared" si="2021"/>
        <v>58</v>
      </c>
      <c r="AM2160" s="14" t="str">
        <f t="shared" si="2022"/>
        <v>Trabalhei vá já com foco na parte renal, reforçando raças</v>
      </c>
      <c r="AN2160" s="14" t="str">
        <f t="shared" si="2023"/>
        <v/>
      </c>
      <c r="AO2160" s="14" t="str">
        <f t="shared" si="2024"/>
        <v/>
      </c>
      <c r="AP2160" s="14" t="str">
        <f t="shared" si="2025"/>
        <v/>
      </c>
      <c r="AQ2160" s="14" t="str">
        <f t="shared" si="2026"/>
        <v/>
      </c>
      <c r="AR2160" s="14" t="str">
        <f t="shared" si="2027"/>
        <v/>
      </c>
    </row>
    <row r="2161" spans="1:44" x14ac:dyDescent="0.25">
      <c r="A2161">
        <v>1</v>
      </c>
      <c r="B2161" t="s">
        <v>28</v>
      </c>
      <c r="C2161">
        <v>391106</v>
      </c>
      <c r="D2161" s="40">
        <v>41366.65625</v>
      </c>
      <c r="E2161" s="40">
        <v>41366.657638888901</v>
      </c>
      <c r="F2161" s="40">
        <v>41367.654166666704</v>
      </c>
      <c r="G2161" t="s">
        <v>29</v>
      </c>
      <c r="H2161">
        <v>60000012568243</v>
      </c>
      <c r="I2161" t="s">
        <v>1223</v>
      </c>
      <c r="J2161" t="s">
        <v>1224</v>
      </c>
      <c r="K2161" t="s">
        <v>41</v>
      </c>
      <c r="L2161">
        <v>4</v>
      </c>
      <c r="M2161" t="s">
        <v>33</v>
      </c>
      <c r="N2161">
        <v>60000015461254</v>
      </c>
      <c r="O2161">
        <v>60000016462741</v>
      </c>
      <c r="P2161">
        <v>140225000000077</v>
      </c>
      <c r="R2161" t="s">
        <v>34</v>
      </c>
      <c r="S2161" t="s">
        <v>35</v>
      </c>
      <c r="T2161" t="s">
        <v>36</v>
      </c>
      <c r="W2161" t="s">
        <v>37</v>
      </c>
      <c r="AC2161" t="s">
        <v>1225</v>
      </c>
      <c r="AD2161" t="s">
        <v>1443</v>
      </c>
      <c r="AE2161" s="14" t="str">
        <f t="shared" si="2014"/>
        <v>Trabalhei já abordando as questaões renais</v>
      </c>
      <c r="AF2161" s="14" t="str">
        <f t="shared" si="2015"/>
        <v>Trabalhei já abordando as questaões renais</v>
      </c>
      <c r="AG2161" s="14">
        <f t="shared" si="2016"/>
        <v>1</v>
      </c>
      <c r="AH2161" s="14">
        <f t="shared" si="2017"/>
        <v>43</v>
      </c>
      <c r="AI2161" s="14">
        <f t="shared" si="2018"/>
        <v>43</v>
      </c>
      <c r="AJ2161" s="14">
        <f t="shared" si="2019"/>
        <v>43</v>
      </c>
      <c r="AK2161" s="14">
        <f t="shared" si="2020"/>
        <v>43</v>
      </c>
      <c r="AL2161" s="14">
        <f t="shared" si="2021"/>
        <v>43</v>
      </c>
      <c r="AM2161" s="14" t="str">
        <f t="shared" si="2022"/>
        <v>Trabalhei já abordando as questaões renais</v>
      </c>
      <c r="AN2161" s="14" t="str">
        <f t="shared" si="2023"/>
        <v/>
      </c>
      <c r="AO2161" s="14" t="str">
        <f t="shared" si="2024"/>
        <v/>
      </c>
      <c r="AP2161" s="14" t="str">
        <f t="shared" si="2025"/>
        <v/>
      </c>
      <c r="AQ2161" s="14" t="str">
        <f t="shared" si="2026"/>
        <v/>
      </c>
      <c r="AR2161" s="14" t="str">
        <f t="shared" si="2027"/>
        <v/>
      </c>
    </row>
    <row r="2162" spans="1:44" x14ac:dyDescent="0.25">
      <c r="A2162">
        <v>1</v>
      </c>
      <c r="B2162" t="s">
        <v>28</v>
      </c>
      <c r="C2162">
        <v>391106</v>
      </c>
      <c r="D2162" s="40">
        <v>41366.651388888902</v>
      </c>
      <c r="E2162" s="40">
        <v>41366.652083333298</v>
      </c>
      <c r="F2162" s="40">
        <v>41367.654166666704</v>
      </c>
      <c r="G2162" t="s">
        <v>29</v>
      </c>
      <c r="H2162">
        <v>60000012328531</v>
      </c>
      <c r="I2162" t="s">
        <v>1226</v>
      </c>
      <c r="J2162" t="s">
        <v>1227</v>
      </c>
      <c r="K2162" t="s">
        <v>109</v>
      </c>
      <c r="L2162">
        <v>3</v>
      </c>
      <c r="M2162" t="s">
        <v>33</v>
      </c>
      <c r="N2162">
        <v>60000015461254</v>
      </c>
      <c r="O2162">
        <v>60000016462741</v>
      </c>
      <c r="P2162">
        <v>140225000000053</v>
      </c>
      <c r="R2162" t="s">
        <v>34</v>
      </c>
      <c r="S2162" t="s">
        <v>35</v>
      </c>
      <c r="T2162" t="s">
        <v>36</v>
      </c>
      <c r="W2162" t="s">
        <v>37</v>
      </c>
      <c r="AC2162" t="s">
        <v>1228</v>
      </c>
      <c r="AD2162" t="s">
        <v>1443</v>
      </c>
      <c r="AE2162" s="14" t="str">
        <f t="shared" si="2014"/>
        <v>Trabalhei consenso, porém Dr é pediatra, discutimos alguns casos e trabalhei Kaletra baba</v>
      </c>
      <c r="AF2162" s="14" t="str">
        <f t="shared" si="2015"/>
        <v>Trabalhei consenso, porém Dr é pediatra, discutimos alguns casos e trabalhei Kaletra baba</v>
      </c>
      <c r="AG2162" s="14">
        <f t="shared" si="2016"/>
        <v>1</v>
      </c>
      <c r="AH2162" s="14">
        <f t="shared" si="2017"/>
        <v>90</v>
      </c>
      <c r="AI2162" s="14">
        <f t="shared" si="2018"/>
        <v>90</v>
      </c>
      <c r="AJ2162" s="14">
        <f t="shared" si="2019"/>
        <v>90</v>
      </c>
      <c r="AK2162" s="14">
        <f t="shared" si="2020"/>
        <v>90</v>
      </c>
      <c r="AL2162" s="14">
        <f t="shared" si="2021"/>
        <v>90</v>
      </c>
      <c r="AM2162" s="14" t="str">
        <f t="shared" si="2022"/>
        <v>Trabalhei consenso, porém Dr é pediatra, discutimos alguns casos e trabalhei Kaletra baba</v>
      </c>
      <c r="AN2162" s="14" t="str">
        <f t="shared" si="2023"/>
        <v/>
      </c>
      <c r="AO2162" s="14" t="str">
        <f t="shared" si="2024"/>
        <v/>
      </c>
      <c r="AP2162" s="14" t="str">
        <f t="shared" si="2025"/>
        <v/>
      </c>
      <c r="AQ2162" s="14" t="str">
        <f t="shared" si="2026"/>
        <v/>
      </c>
      <c r="AR2162" s="14" t="str">
        <f t="shared" si="2027"/>
        <v/>
      </c>
    </row>
    <row r="2163" spans="1:44" x14ac:dyDescent="0.25">
      <c r="A2163">
        <v>1</v>
      </c>
      <c r="B2163" t="s">
        <v>28</v>
      </c>
      <c r="C2163">
        <v>391106</v>
      </c>
      <c r="D2163" s="40">
        <v>41366.650694444397</v>
      </c>
      <c r="E2163" s="40">
        <v>41366.651388888902</v>
      </c>
      <c r="F2163" s="40">
        <v>41367.654166666704</v>
      </c>
      <c r="G2163" t="s">
        <v>110</v>
      </c>
      <c r="H2163">
        <v>60000016840077</v>
      </c>
      <c r="J2163" t="s">
        <v>1229</v>
      </c>
      <c r="M2163" t="s">
        <v>33</v>
      </c>
      <c r="N2163">
        <v>60000015461254</v>
      </c>
      <c r="O2163">
        <v>60000016462741</v>
      </c>
      <c r="P2163">
        <v>140225000000047</v>
      </c>
      <c r="R2163" t="s">
        <v>34</v>
      </c>
      <c r="S2163" t="s">
        <v>35</v>
      </c>
      <c r="W2163" t="s">
        <v>37</v>
      </c>
      <c r="AC2163" t="s">
        <v>1230</v>
      </c>
      <c r="AD2163" t="s">
        <v>1443</v>
      </c>
      <c r="AE2163" s="14" t="str">
        <f t="shared" si="2014"/>
        <v>Trabalhei consenso, destacando parte das gestantes, em continuar Tarv após parto</v>
      </c>
      <c r="AF2163" s="14" t="str">
        <f t="shared" si="2015"/>
        <v>Trabalhei consenso, destacando parte das gestantes, em continuar Tarv após parto</v>
      </c>
      <c r="AG2163" s="14">
        <f t="shared" si="2016"/>
        <v>1</v>
      </c>
      <c r="AH2163" s="14">
        <f t="shared" si="2017"/>
        <v>81</v>
      </c>
      <c r="AI2163" s="14">
        <f t="shared" si="2018"/>
        <v>81</v>
      </c>
      <c r="AJ2163" s="14">
        <f t="shared" si="2019"/>
        <v>81</v>
      </c>
      <c r="AK2163" s="14">
        <f t="shared" si="2020"/>
        <v>81</v>
      </c>
      <c r="AL2163" s="14">
        <f t="shared" si="2021"/>
        <v>81</v>
      </c>
      <c r="AM2163" s="14" t="str">
        <f t="shared" si="2022"/>
        <v>Trabalhei consenso, destacando parte das gestantes, em continuar Tarv após parto</v>
      </c>
      <c r="AN2163" s="14" t="str">
        <f t="shared" si="2023"/>
        <v/>
      </c>
      <c r="AO2163" s="14" t="str">
        <f t="shared" si="2024"/>
        <v/>
      </c>
      <c r="AP2163" s="14" t="str">
        <f t="shared" si="2025"/>
        <v/>
      </c>
      <c r="AQ2163" s="14" t="str">
        <f t="shared" si="2026"/>
        <v/>
      </c>
      <c r="AR2163" s="14" t="str">
        <f t="shared" si="2027"/>
        <v/>
      </c>
    </row>
    <row r="2164" spans="1:44" x14ac:dyDescent="0.25">
      <c r="A2164">
        <v>1</v>
      </c>
      <c r="B2164" t="s">
        <v>28</v>
      </c>
      <c r="C2164">
        <v>391106</v>
      </c>
      <c r="D2164" s="40">
        <v>41366.648611111101</v>
      </c>
      <c r="E2164" s="40">
        <v>41366.65</v>
      </c>
      <c r="F2164" s="40">
        <v>41367.654166666704</v>
      </c>
      <c r="G2164" t="s">
        <v>29</v>
      </c>
      <c r="H2164">
        <v>60000017154158</v>
      </c>
      <c r="I2164" t="s">
        <v>1231</v>
      </c>
      <c r="J2164" t="s">
        <v>1232</v>
      </c>
      <c r="K2164" t="s">
        <v>32</v>
      </c>
      <c r="L2164">
        <v>6</v>
      </c>
      <c r="M2164" t="s">
        <v>33</v>
      </c>
      <c r="N2164">
        <v>60000015461254</v>
      </c>
      <c r="O2164">
        <v>60000016462741</v>
      </c>
      <c r="P2164">
        <v>140225000000038</v>
      </c>
      <c r="R2164" t="s">
        <v>34</v>
      </c>
      <c r="S2164" t="s">
        <v>35</v>
      </c>
      <c r="T2164" t="s">
        <v>36</v>
      </c>
      <c r="W2164" t="s">
        <v>37</v>
      </c>
      <c r="AC2164" t="s">
        <v>1233</v>
      </c>
      <c r="AD2164" t="s">
        <v>1443</v>
      </c>
      <c r="AE2164" s="14" t="str">
        <f t="shared" si="2014"/>
        <v>Convidamos sobre os sorodiscordantes, Dr disse que tem medo de resistência para os não aderentes. Destaquei perfis para inicio de Tarv com Kaletra</v>
      </c>
      <c r="AF2164" s="14" t="str">
        <f t="shared" si="2015"/>
        <v>Convidamos sobre os sorodiscordantes, Dr disse que tem medo de resistência para os não aderentes. Destaquei perfis para inicio de Tarv com Kaletra</v>
      </c>
      <c r="AG2164" s="14">
        <f t="shared" si="2016"/>
        <v>1</v>
      </c>
      <c r="AH2164" s="14">
        <f t="shared" si="2017"/>
        <v>147</v>
      </c>
      <c r="AI2164" s="14">
        <f t="shared" si="2018"/>
        <v>147</v>
      </c>
      <c r="AJ2164" s="14">
        <f t="shared" si="2019"/>
        <v>147</v>
      </c>
      <c r="AK2164" s="14">
        <f t="shared" si="2020"/>
        <v>147</v>
      </c>
      <c r="AL2164" s="14">
        <f t="shared" si="2021"/>
        <v>147</v>
      </c>
      <c r="AM2164" s="14" t="str">
        <f t="shared" si="2022"/>
        <v>Convidamos sobre os sorodiscordantes, Dr disse que tem medo de resistência para os não aderentes. Destaquei perfis para inicio de Tarv com Kaletra</v>
      </c>
      <c r="AN2164" s="14" t="str">
        <f t="shared" si="2023"/>
        <v/>
      </c>
      <c r="AO2164" s="14" t="str">
        <f t="shared" si="2024"/>
        <v/>
      </c>
      <c r="AP2164" s="14" t="str">
        <f t="shared" si="2025"/>
        <v/>
      </c>
      <c r="AQ2164" s="14" t="str">
        <f t="shared" si="2026"/>
        <v/>
      </c>
      <c r="AR2164" s="14" t="str">
        <f t="shared" si="2027"/>
        <v/>
      </c>
    </row>
    <row r="2165" spans="1:44" x14ac:dyDescent="0.25">
      <c r="A2165">
        <v>1</v>
      </c>
      <c r="B2165" t="s">
        <v>28</v>
      </c>
      <c r="C2165">
        <v>391106</v>
      </c>
      <c r="D2165" s="40">
        <v>41366.635416666701</v>
      </c>
      <c r="E2165" s="40">
        <v>41366.647916666698</v>
      </c>
      <c r="F2165" s="40">
        <v>41367.654166666704</v>
      </c>
      <c r="G2165" t="s">
        <v>29</v>
      </c>
      <c r="H2165">
        <v>60000012268523</v>
      </c>
      <c r="I2165" t="s">
        <v>1234</v>
      </c>
      <c r="J2165" t="s">
        <v>1235</v>
      </c>
      <c r="K2165" t="s">
        <v>41</v>
      </c>
      <c r="L2165">
        <v>4</v>
      </c>
      <c r="M2165" t="s">
        <v>33</v>
      </c>
      <c r="N2165">
        <v>60000015461254</v>
      </c>
      <c r="O2165">
        <v>60000016462741</v>
      </c>
      <c r="P2165">
        <v>140225000000029</v>
      </c>
      <c r="R2165" t="s">
        <v>34</v>
      </c>
      <c r="S2165" t="s">
        <v>35</v>
      </c>
      <c r="T2165" t="s">
        <v>36</v>
      </c>
      <c r="W2165" t="s">
        <v>37</v>
      </c>
      <c r="AC2165" t="s">
        <v>1236</v>
      </c>
      <c r="AD2165" t="s">
        <v>1443</v>
      </c>
      <c r="AE2165" s="14" t="str">
        <f t="shared" si="2014"/>
        <v>Sondei sobre posologia qd com Kaletra, disse que tem avisado os pacientes que podem usar uma vez ao dia, mas ainda não teve nenhum retorno. #mp: Dr comentou que conhece bem o htpn 052 pois fez sua residência no hosp. Conceição, porém me disse que @médico o coorte de cd4 para o grupo com Tarv tardia é de 350 e não 250 como está no material Dr Estevão Portela. #mercado: comentou tbém do fato de agora em diante as gestantes continuarem Tarv após gestação, disse que tem proposto isso para suas pacientes e se caso elas estiverem bem com Kaletra irão continuar, quanto aos casais sorodiscordantes disse que tem oferecido Tarv e que alguns já aceitaram #con disse que não tem experiência com NVP, comentei da contradição do consenso brasileiro neste sentido, que indica NVP porém recomenda Tarv com alto cd4. A VIiV está entregando a versão preliminar impressa e Dr estava com a sua.</v>
      </c>
      <c r="AF2165" s="14" t="str">
        <f t="shared" si="2015"/>
        <v>Sondei sobre posologia qd com Kaletra, disse que tem avisado os pacientes que podem usar uma vez ao dia, mas ainda não teve nenhum retorno. #mp: Dr comentou que conhece bem o htpn 052 pois fez sua residência no hosp. Conceição, porém me disse que @médico o coorte de cd4 para o grupo com Tarv tardia é de 350 e não 250 como está no material Dr Estevão Portela. #mercado: comentou tbém do fato de agora em diante as gestantes continuarem Tarv após gestação, disse que tem proposto isso para suas pacientes e se caso elas estiverem bem com Kaletra irão continuar, quanto aos casais sorodiscordantes disse que tem oferecido Tarv e que alguns já aceitaram #con disse que não tem experiência com NVP, comentei da contradição do consenso brasileiro neste sentido, que indica NVP porém recomenda Tarv com alto cd4. A VIiV está entregando a versão preliminar impressa e Dr estava com a sua.</v>
      </c>
      <c r="AG2165" s="14">
        <f t="shared" si="2016"/>
        <v>141</v>
      </c>
      <c r="AH2165" s="14">
        <f t="shared" si="2017"/>
        <v>362</v>
      </c>
      <c r="AI2165" s="14">
        <f t="shared" si="2018"/>
        <v>653</v>
      </c>
      <c r="AJ2165" s="14">
        <f t="shared" si="2019"/>
        <v>883</v>
      </c>
      <c r="AK2165" s="14">
        <f t="shared" si="2020"/>
        <v>883</v>
      </c>
      <c r="AL2165" s="14">
        <f t="shared" si="2021"/>
        <v>883</v>
      </c>
      <c r="AM2165" s="14" t="str">
        <f t="shared" si="2022"/>
        <v xml:space="preserve">#mp: Dr comentou que conhece bem o htpn 052 pois fez sua residência no hosp. Conceição, porém me disse que @médico o coorte de cd4 para o grupo com Tarv tardia é de 350 e não 250 como está no material Dr Estevão Portela. </v>
      </c>
      <c r="AN2165" s="14" t="str">
        <f t="shared" si="2023"/>
        <v xml:space="preserve">#mercado: comentou tbém do fato de agora em diante as gestantes continuarem Tarv após gestação, disse que tem proposto isso para suas pacientes e se caso elas estiverem bem com Kaletra irão continuar, quanto aos casais sorodiscordantes disse que tem oferecido Tarv e que alguns já aceitaram </v>
      </c>
      <c r="AO2165" s="14" t="str">
        <f t="shared" si="2024"/>
        <v>#con disse que não tem experiência com NVP, comentei da contradição do consenso brasileiro neste sentido, que indica NVP porém recomenda Tarv com alto cd4. A VIiV está entregando a versão preliminar impressa e Dr estava com a sua.</v>
      </c>
      <c r="AP2165" s="14" t="str">
        <f t="shared" si="2025"/>
        <v/>
      </c>
      <c r="AQ2165" s="14" t="str">
        <f t="shared" si="2026"/>
        <v/>
      </c>
      <c r="AR2165" s="14" t="str">
        <f t="shared" si="2027"/>
        <v/>
      </c>
    </row>
    <row r="2166" spans="1:44" x14ac:dyDescent="0.25">
      <c r="A2166">
        <v>1</v>
      </c>
      <c r="B2166" t="s">
        <v>28</v>
      </c>
      <c r="C2166">
        <v>391106</v>
      </c>
      <c r="D2166" s="40">
        <v>41366.635416666701</v>
      </c>
      <c r="E2166" s="40">
        <v>41366.647916666698</v>
      </c>
      <c r="F2166" s="40">
        <v>41367.654166666704</v>
      </c>
      <c r="G2166" t="s">
        <v>29</v>
      </c>
      <c r="H2166">
        <v>60000012268523</v>
      </c>
      <c r="I2166" t="s">
        <v>1234</v>
      </c>
      <c r="J2166" t="s">
        <v>1235</v>
      </c>
      <c r="K2166" t="s">
        <v>41</v>
      </c>
      <c r="L2166">
        <v>4</v>
      </c>
      <c r="M2166" t="s">
        <v>33</v>
      </c>
      <c r="N2166">
        <v>60000015461254</v>
      </c>
      <c r="O2166">
        <v>60000016462741</v>
      </c>
      <c r="P2166">
        <v>140225000000029</v>
      </c>
      <c r="R2166" t="s">
        <v>34</v>
      </c>
      <c r="S2166" t="s">
        <v>35</v>
      </c>
      <c r="T2166" t="s">
        <v>36</v>
      </c>
      <c r="W2166" t="s">
        <v>37</v>
      </c>
      <c r="AC2166" t="s">
        <v>1236</v>
      </c>
      <c r="AD2166" t="s">
        <v>1443</v>
      </c>
      <c r="AE2166" s="14" t="str">
        <f t="shared" si="2014"/>
        <v>Sondei sobre posologia qd com Kaletra, disse que tem avisado os pacientes que podem usar uma vez ao dia, mas ainda não teve nenhum retorno. #mp: Dr comentou que conhece bem o htpn 052 pois fez sua residência no hosp. Conceição, porém me disse que @médico o coorte de cd4 para o grupo com Tarv tardia é de 350 e não 250 como está no material Dr Estevão Portela. #mercado: comentou tbém do fato de agora em diante as gestantes continuarem Tarv após gestação, disse que tem proposto isso para suas pacientes e se caso elas estiverem bem com Kaletra irão continuar, quanto aos casais sorodiscordantes disse que tem oferecido Tarv e que alguns já aceitaram #con disse que não tem experiência com NVP, comentei da contradição do consenso brasileiro neste sentido, que indica NVP porém recomenda Tarv com alto cd4. A VIiV está entregando a versão preliminar impressa e Dr estava com a sua.</v>
      </c>
      <c r="AF2166" s="14" t="str">
        <f t="shared" si="2015"/>
        <v>Sondei sobre posologia qd com Kaletra, disse que tem avisado os pacientes que podem usar uma vez ao dia, mas ainda não teve nenhum retorno. #mp: Dr comentou que conhece bem o htpn 052 pois fez sua residência no hosp. Conceição, porém me disse que @médico o coorte de cd4 para o grupo com Tarv tardia é de 350 e não 250 como está no material Dr Estevão Portela. #mercado: comentou tbém do fato de agora em diante as gestantes continuarem Tarv após gestação, disse que tem proposto isso para suas pacientes e se caso elas estiverem bem com Kaletra irão continuar, quanto aos casais sorodiscordantes disse que tem oferecido Tarv e que alguns já aceitaram #con disse que não tem experiência com NVP, comentei da contradição do consenso brasileiro neste sentido, que indica NVP porém recomenda Tarv com alto cd4. A VIiV está entregando a versão preliminar impressa e Dr estava com a sua.</v>
      </c>
      <c r="AG2166" s="14">
        <f t="shared" si="2016"/>
        <v>141</v>
      </c>
      <c r="AH2166" s="14">
        <f t="shared" si="2017"/>
        <v>362</v>
      </c>
      <c r="AI2166" s="14">
        <f t="shared" si="2018"/>
        <v>653</v>
      </c>
      <c r="AJ2166" s="14">
        <f t="shared" si="2019"/>
        <v>883</v>
      </c>
      <c r="AK2166" s="14">
        <f t="shared" si="2020"/>
        <v>883</v>
      </c>
      <c r="AL2166" s="14">
        <f t="shared" si="2021"/>
        <v>883</v>
      </c>
      <c r="AM2166" s="14" t="str">
        <f t="shared" si="2022"/>
        <v xml:space="preserve">#mp: Dr comentou que conhece bem o htpn 052 pois fez sua residência no hosp. Conceição, porém me disse que @médico o coorte de cd4 para o grupo com Tarv tardia é de 350 e não 250 como está no material Dr Estevão Portela. </v>
      </c>
      <c r="AN2166" s="14" t="str">
        <f t="shared" si="2023"/>
        <v xml:space="preserve">#mercado: comentou tbém do fato de agora em diante as gestantes continuarem Tarv após gestação, disse que tem proposto isso para suas pacientes e se caso elas estiverem bem com Kaletra irão continuar, quanto aos casais sorodiscordantes disse que tem oferecido Tarv e que alguns já aceitaram </v>
      </c>
      <c r="AO2166" s="14" t="str">
        <f t="shared" si="2024"/>
        <v>#con disse que não tem experiência com NVP, comentei da contradição do consenso brasileiro neste sentido, que indica NVP porém recomenda Tarv com alto cd4. A VIiV está entregando a versão preliminar impressa e Dr estava com a sua.</v>
      </c>
      <c r="AP2166" s="14" t="str">
        <f t="shared" si="2025"/>
        <v/>
      </c>
      <c r="AQ2166" s="14" t="str">
        <f t="shared" si="2026"/>
        <v/>
      </c>
      <c r="AR2166" s="14" t="str">
        <f t="shared" si="2027"/>
        <v/>
      </c>
    </row>
    <row r="2167" spans="1:44" x14ac:dyDescent="0.25">
      <c r="A2167">
        <v>1</v>
      </c>
      <c r="B2167" t="s">
        <v>28</v>
      </c>
      <c r="C2167">
        <v>391106</v>
      </c>
      <c r="D2167" s="40">
        <v>41365.804861111101</v>
      </c>
      <c r="E2167" s="40">
        <v>41365.805555555598</v>
      </c>
      <c r="F2167" s="40">
        <v>41366.579166666699</v>
      </c>
      <c r="G2167" t="s">
        <v>110</v>
      </c>
      <c r="H2167">
        <v>60000016840856</v>
      </c>
      <c r="J2167" t="s">
        <v>1181</v>
      </c>
      <c r="M2167" t="s">
        <v>33</v>
      </c>
      <c r="N2167">
        <v>60000015461254</v>
      </c>
      <c r="O2167">
        <v>60000016462741</v>
      </c>
      <c r="P2167">
        <v>140225000000012</v>
      </c>
      <c r="R2167" t="s">
        <v>34</v>
      </c>
      <c r="S2167" t="s">
        <v>35</v>
      </c>
      <c r="W2167" t="s">
        <v>37</v>
      </c>
      <c r="AC2167" t="s">
        <v>1237</v>
      </c>
      <c r="AD2167" t="s">
        <v>1443</v>
      </c>
      <c r="AE2167" s="14" t="str">
        <f t="shared" si="2014"/>
        <v>Fechamos ba data do evento do ADS</v>
      </c>
      <c r="AF2167" s="14" t="str">
        <f t="shared" si="2015"/>
        <v>Fechamos ba data do evento do ADS</v>
      </c>
      <c r="AG2167" s="14">
        <f t="shared" si="2016"/>
        <v>1</v>
      </c>
      <c r="AH2167" s="14">
        <f t="shared" si="2017"/>
        <v>34</v>
      </c>
      <c r="AI2167" s="14">
        <f t="shared" si="2018"/>
        <v>34</v>
      </c>
      <c r="AJ2167" s="14">
        <f t="shared" si="2019"/>
        <v>34</v>
      </c>
      <c r="AK2167" s="14">
        <f t="shared" si="2020"/>
        <v>34</v>
      </c>
      <c r="AL2167" s="14">
        <f t="shared" si="2021"/>
        <v>34</v>
      </c>
      <c r="AM2167" s="14" t="str">
        <f t="shared" si="2022"/>
        <v>Fechamos ba data do evento do ADS</v>
      </c>
      <c r="AN2167" s="14" t="str">
        <f t="shared" si="2023"/>
        <v/>
      </c>
      <c r="AO2167" s="14" t="str">
        <f t="shared" si="2024"/>
        <v/>
      </c>
      <c r="AP2167" s="14" t="str">
        <f t="shared" si="2025"/>
        <v/>
      </c>
      <c r="AQ2167" s="14" t="str">
        <f t="shared" si="2026"/>
        <v/>
      </c>
      <c r="AR2167" s="14" t="str">
        <f t="shared" si="2027"/>
        <v/>
      </c>
    </row>
    <row r="2168" spans="1:44" x14ac:dyDescent="0.25">
      <c r="A2168">
        <v>1</v>
      </c>
      <c r="B2168" t="s">
        <v>28</v>
      </c>
      <c r="C2168">
        <v>391106</v>
      </c>
      <c r="D2168" s="40">
        <v>41365.664583333302</v>
      </c>
      <c r="E2168" s="40">
        <v>41365.666666666701</v>
      </c>
      <c r="F2168" s="40">
        <v>41365.7631944444</v>
      </c>
      <c r="G2168" t="s">
        <v>29</v>
      </c>
      <c r="H2168">
        <v>60000012534115</v>
      </c>
      <c r="I2168" t="s">
        <v>1238</v>
      </c>
      <c r="J2168" t="s">
        <v>1239</v>
      </c>
      <c r="K2168" t="s">
        <v>1240</v>
      </c>
      <c r="L2168">
        <v>6</v>
      </c>
      <c r="M2168" t="s">
        <v>33</v>
      </c>
      <c r="N2168">
        <v>60000015461254</v>
      </c>
      <c r="O2168">
        <v>60000016462741</v>
      </c>
      <c r="P2168">
        <v>140225000000003</v>
      </c>
      <c r="R2168" t="s">
        <v>34</v>
      </c>
      <c r="S2168" t="s">
        <v>35</v>
      </c>
      <c r="T2168" t="s">
        <v>36</v>
      </c>
      <c r="W2168" t="s">
        <v>37</v>
      </c>
      <c r="AC2168" t="s">
        <v>1241</v>
      </c>
      <c r="AD2168" t="s">
        <v>1443</v>
      </c>
      <c r="AE2168" s="14" t="str">
        <f t="shared" si="2014"/>
        <v>Trabalhei material Dr Estevão Portela. Dr disse que tem casais sorodiscordantes mas ainda não prescreveu para nenhum, destaquei vantagens de Kaletra para este perfil.</v>
      </c>
      <c r="AF2168" s="14" t="str">
        <f t="shared" si="2015"/>
        <v>Trabalhei material Dr Estevão Portela. Dr disse que tem casais sorodiscordantes mas ainda não prescreveu para nenhum, destaquei vantagens de Kaletra para este perfil.</v>
      </c>
      <c r="AG2168" s="14">
        <f t="shared" si="2016"/>
        <v>1</v>
      </c>
      <c r="AH2168" s="14">
        <f t="shared" si="2017"/>
        <v>167</v>
      </c>
      <c r="AI2168" s="14">
        <f t="shared" si="2018"/>
        <v>167</v>
      </c>
      <c r="AJ2168" s="14">
        <f t="shared" si="2019"/>
        <v>167</v>
      </c>
      <c r="AK2168" s="14">
        <f t="shared" si="2020"/>
        <v>167</v>
      </c>
      <c r="AL2168" s="14">
        <f t="shared" si="2021"/>
        <v>167</v>
      </c>
      <c r="AM2168" s="14" t="str">
        <f t="shared" si="2022"/>
        <v>Trabalhei material Dr Estevão Portela. Dr disse que tem casais sorodiscordantes mas ainda não prescreveu para nenhum, destaquei vantagens de Kaletra para este perfil.</v>
      </c>
      <c r="AN2168" s="14" t="str">
        <f t="shared" si="2023"/>
        <v/>
      </c>
      <c r="AO2168" s="14" t="str">
        <f t="shared" si="2024"/>
        <v/>
      </c>
      <c r="AP2168" s="14" t="str">
        <f t="shared" si="2025"/>
        <v/>
      </c>
      <c r="AQ2168" s="14" t="str">
        <f t="shared" si="2026"/>
        <v/>
      </c>
      <c r="AR2168" s="14" t="str">
        <f t="shared" si="2027"/>
        <v/>
      </c>
    </row>
    <row r="2169" spans="1:44" x14ac:dyDescent="0.25">
      <c r="A2169">
        <v>1</v>
      </c>
      <c r="B2169" t="s">
        <v>28</v>
      </c>
      <c r="C2169">
        <v>393101</v>
      </c>
      <c r="D2169" s="40">
        <v>41404.625</v>
      </c>
      <c r="E2169" s="40">
        <v>41405.780555555597</v>
      </c>
      <c r="F2169" s="40">
        <v>41405.738888888904</v>
      </c>
      <c r="G2169" t="s">
        <v>29</v>
      </c>
      <c r="H2169">
        <v>60000012288455</v>
      </c>
      <c r="I2169" t="s">
        <v>4163</v>
      </c>
      <c r="J2169" t="s">
        <v>4164</v>
      </c>
      <c r="K2169" t="s">
        <v>32</v>
      </c>
      <c r="L2169">
        <v>4</v>
      </c>
      <c r="M2169" t="s">
        <v>33</v>
      </c>
      <c r="N2169">
        <v>60000015461254</v>
      </c>
      <c r="O2169">
        <v>60000016462742</v>
      </c>
      <c r="P2169">
        <v>141269000002644</v>
      </c>
      <c r="R2169" t="s">
        <v>34</v>
      </c>
      <c r="S2169" t="s">
        <v>35</v>
      </c>
      <c r="T2169" t="s">
        <v>36</v>
      </c>
      <c r="W2169" t="s">
        <v>37</v>
      </c>
      <c r="AC2169" t="s">
        <v>5294</v>
      </c>
      <c r="AD2169" t="s">
        <v>1437</v>
      </c>
      <c r="AE2169" s="14" t="str">
        <f t="shared" si="2014"/>
        <v>#OPV: REFORÇAR MAIS KALETRA EM POTENCIA DOSE ÚNICA E CO-FORMULAÇÃO. VERIFICAR PERFIL EM QUE KALETRA MELHOR SE ENQUADRA E FOCAR QUE CO FORMULAÇÃO GARANTE TOMADA DO RITONAVIR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F2169" s="14" t="str">
        <f t="shared" si="2015"/>
        <v>#OPV: REFORÇAR MAIS KALETRA EM POTENCIA DOSE ÚNICA E CO-FORMULAÇÃO. VERIFICAR PERFIL EM QUE KALETRA MELHOR SE ENQUADRA E FOCAR QUE CO FORMULAÇÃO GARANTE TOMADA DO RITONAVIR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G2169" s="14">
        <f t="shared" si="2016"/>
        <v>1</v>
      </c>
      <c r="AH2169" s="14">
        <f t="shared" si="2017"/>
        <v>175</v>
      </c>
      <c r="AI2169" s="14">
        <f t="shared" si="2018"/>
        <v>366</v>
      </c>
      <c r="AJ2169" s="14">
        <f t="shared" si="2019"/>
        <v>660</v>
      </c>
      <c r="AK2169" s="14">
        <f t="shared" si="2020"/>
        <v>660</v>
      </c>
      <c r="AL2169" s="14">
        <f t="shared" si="2021"/>
        <v>660</v>
      </c>
      <c r="AM2169" s="14" t="str">
        <f t="shared" si="2022"/>
        <v>#OPV: REFORÇAR MAIS KALETRA EM POTENCIA DOSE ÚNICA E CO-FORMULAÇÃO. VERIFICAR PERFIL EM QUE KALETRA MELHOR SE ENQUADRA E FOCAR QUE CO FORMULAÇÃO GARANTE TOMADA DO RITONAVIR  #</v>
      </c>
      <c r="AN2169" s="14" t="str">
        <f t="shared" si="2023"/>
        <v xml:space="preserve">#OBJ: OS PACIENTES PERFIS MULHERES VÊM AUMENTANDO. MUITAS TEM COMPANHEIROS SORO DISCORDANTES. MOSTRA PREOCUPAÇÃO POIS NÃO CONSIDERA KALETRA IDEAL. TEM AS DISLIPIDEMIAS E MUITOS COMPRIMIDOS.  </v>
      </c>
      <c r="AO2169" s="14" t="str">
        <f t="shared" si="2024"/>
        <v>#MP: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P2169" s="14" t="str">
        <f t="shared" si="2025"/>
        <v/>
      </c>
      <c r="AQ2169" s="14" t="str">
        <f t="shared" si="2026"/>
        <v/>
      </c>
      <c r="AR2169" s="14" t="str">
        <f t="shared" si="2027"/>
        <v/>
      </c>
    </row>
    <row r="2170" spans="1:44" x14ac:dyDescent="0.25">
      <c r="A2170">
        <v>1</v>
      </c>
      <c r="B2170" t="s">
        <v>28</v>
      </c>
      <c r="C2170">
        <v>393101</v>
      </c>
      <c r="D2170" s="40">
        <v>41404.583333333299</v>
      </c>
      <c r="E2170" s="40">
        <v>41405.783333333296</v>
      </c>
      <c r="F2170" s="40">
        <v>41405.741666666698</v>
      </c>
      <c r="G2170" t="s">
        <v>29</v>
      </c>
      <c r="H2170">
        <v>60000012486219</v>
      </c>
      <c r="I2170" t="s">
        <v>4199</v>
      </c>
      <c r="J2170" t="s">
        <v>4200</v>
      </c>
      <c r="K2170" t="s">
        <v>32</v>
      </c>
      <c r="L2170">
        <v>4</v>
      </c>
      <c r="M2170" t="s">
        <v>33</v>
      </c>
      <c r="N2170">
        <v>60000015461254</v>
      </c>
      <c r="O2170">
        <v>60000016462742</v>
      </c>
      <c r="P2170">
        <v>141269000002656</v>
      </c>
      <c r="R2170" t="s">
        <v>34</v>
      </c>
      <c r="S2170" t="s">
        <v>35</v>
      </c>
      <c r="T2170" t="s">
        <v>36</v>
      </c>
      <c r="W2170" t="s">
        <v>37</v>
      </c>
      <c r="AC2170" t="s">
        <v>4162</v>
      </c>
      <c r="AD2170" t="s">
        <v>1437</v>
      </c>
      <c r="AE2170" s="14" t="str">
        <f t="shared" si="2014"/>
        <v>#OPV: COMPARAR KALETRA X OUTROS IPs. DESTACAR DOSE ÚNICA E CO FORMULAÇÃO E FOCAR COMORBIDADES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170" s="14" t="str">
        <f t="shared" si="2015"/>
        <v>#OPV: COMPARAR KALETRA X OUTROS IPs. DESTACAR DOSE ÚNICA E CO FORMULAÇÃO E FOCAR COMORBIDADES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170" s="14">
        <f t="shared" si="2016"/>
        <v>1</v>
      </c>
      <c r="AH2170" s="14">
        <f t="shared" si="2017"/>
        <v>96</v>
      </c>
      <c r="AI2170" s="14">
        <f t="shared" si="2018"/>
        <v>238</v>
      </c>
      <c r="AJ2170" s="14">
        <f t="shared" si="2019"/>
        <v>451</v>
      </c>
      <c r="AK2170" s="14">
        <f t="shared" si="2020"/>
        <v>451</v>
      </c>
      <c r="AL2170" s="14">
        <f t="shared" si="2021"/>
        <v>451</v>
      </c>
      <c r="AM2170" s="14" t="str">
        <f t="shared" si="2022"/>
        <v>#OPV: COMPARAR KALETRA X OUTROS IPs. DESTACAR DOSE ÚNICA E CO FORMULAÇÃO E FOCAR COMORBIDADES  #</v>
      </c>
      <c r="AN2170" s="14" t="str">
        <f t="shared" si="2023"/>
        <v xml:space="preserve">#OBJ: KALETRA É POTENTE MAS TEM OUTROS IPS POTENTES, NÃO FALHAM COM ADESÃO. POTÊNCIA É IMPORTANTE, POIS PACIENTES NÃO ESTÃO ENVELHECENDO BEM. </v>
      </c>
      <c r="AO2170" s="14" t="str">
        <f t="shared" si="2024"/>
        <v>#MP: EM POTENCIA, DESTAQUE CONSENSO, KALETRA 1ª OPÇÃO IP. FOQUEI O 720 DESTACANDO OS 7 ANOS, INDETECÇÃO E MAIS DE 500 CEL/CD4 INCREMENTO. NO ENVELHECIMENTO FOQUEI SNC E ALTA PENETRAÇÃO SNC CONF. CLASSIFICAÇÃO CPE.</v>
      </c>
      <c r="AP2170" s="14" t="str">
        <f t="shared" si="2025"/>
        <v/>
      </c>
      <c r="AQ2170" s="14" t="str">
        <f t="shared" si="2026"/>
        <v/>
      </c>
      <c r="AR2170" s="14" t="str">
        <f t="shared" si="2027"/>
        <v/>
      </c>
    </row>
    <row r="2171" spans="1:44" x14ac:dyDescent="0.25">
      <c r="A2171">
        <v>1</v>
      </c>
      <c r="B2171" t="s">
        <v>28</v>
      </c>
      <c r="C2171">
        <v>393101</v>
      </c>
      <c r="D2171" s="40">
        <v>41404.5</v>
      </c>
      <c r="E2171" s="40">
        <v>41405.779166666704</v>
      </c>
      <c r="F2171" s="40">
        <v>41405.737500000003</v>
      </c>
      <c r="G2171" t="s">
        <v>29</v>
      </c>
      <c r="H2171">
        <v>60000012346587</v>
      </c>
      <c r="I2171" t="s">
        <v>4160</v>
      </c>
      <c r="J2171" t="s">
        <v>4161</v>
      </c>
      <c r="K2171" t="s">
        <v>41</v>
      </c>
      <c r="M2171" t="s">
        <v>33</v>
      </c>
      <c r="N2171">
        <v>60000015461254</v>
      </c>
      <c r="O2171">
        <v>60000016462742</v>
      </c>
      <c r="P2171">
        <v>141269000002638</v>
      </c>
      <c r="R2171" t="s">
        <v>34</v>
      </c>
      <c r="S2171" t="s">
        <v>35</v>
      </c>
      <c r="T2171" t="s">
        <v>36</v>
      </c>
      <c r="W2171" t="s">
        <v>37</v>
      </c>
      <c r="AC2171" t="s">
        <v>5295</v>
      </c>
      <c r="AD2171" t="s">
        <v>1437</v>
      </c>
      <c r="AE2171" s="14" t="str">
        <f t="shared" si="2014"/>
        <v>#OPV: REFORÇAR KALETRA X EFV EM INICIO DE TRATAMENTO. DESTACAR PACIENTES QUE SE INFECTAM COM INDIVIDUOS QUE JÁ TOMAM ARVS (RESIT. PRIMARIA).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F2171" s="14" t="str">
        <f t="shared" si="2015"/>
        <v>#OPV: REFORÇAR KALETRA X EFV EM INICIO DE TRATAMENTO. DESTACAR PACIENTES QUE SE INFECTAM COM INDIVIDUOS QUE JÁ TOMAM ARVS (RESIT. PRIMARIA).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G2171" s="14">
        <f t="shared" si="2016"/>
        <v>1</v>
      </c>
      <c r="AH2171" s="14">
        <f t="shared" si="2017"/>
        <v>143</v>
      </c>
      <c r="AI2171" s="14">
        <f t="shared" si="2018"/>
        <v>246</v>
      </c>
      <c r="AJ2171" s="14">
        <f t="shared" si="2019"/>
        <v>510</v>
      </c>
      <c r="AK2171" s="14">
        <f t="shared" si="2020"/>
        <v>510</v>
      </c>
      <c r="AL2171" s="14">
        <f t="shared" si="2021"/>
        <v>510</v>
      </c>
      <c r="AM2171" s="14" t="str">
        <f t="shared" si="2022"/>
        <v>#OPV: REFORÇAR KALETRA X EFV EM INICIO DE TRATAMENTO. DESTACAR PACIENTES QUE SE INFECTAM COM INDIVIDUOS QUE JÁ TOMAM ARVS (RESIT. PRIMARIA).  #</v>
      </c>
      <c r="AN2171" s="14" t="str">
        <f t="shared" si="2023"/>
        <v xml:space="preserve">#OBJ: MUITO SE FALA SOBRE PROBLEMAS RENAIS. VEJO COM TENOFOVIR, MAS NÃO VEJO DIFERÊNÇAS ENTRE OS IPS.  </v>
      </c>
      <c r="AO2171" s="14" t="str">
        <f t="shared" si="2024"/>
        <v>#MP: REFORCEI O QUANTO É IMPORTANTE UMA AVALIAÇÃO FREQUENTE DA FUNÇÃO RENAL DO PACIENTE. AVALIAR OS FATORES DE RISCO PARA DRC. CONF. EUROSIDA, A ASSOCIAÇÃO ATV COM TENOFOVIR TEM ALTA INCIDENCIA DRC.  E NO GUIDELINE EACS MOSTROU NEFROTOXICIDADE COM TENOFOVIR E ATV.</v>
      </c>
      <c r="AP2171" s="14" t="str">
        <f t="shared" si="2025"/>
        <v/>
      </c>
      <c r="AQ2171" s="14" t="str">
        <f t="shared" si="2026"/>
        <v/>
      </c>
      <c r="AR2171" s="14" t="str">
        <f t="shared" si="2027"/>
        <v/>
      </c>
    </row>
    <row r="2172" spans="1:44" x14ac:dyDescent="0.25">
      <c r="A2172">
        <v>1</v>
      </c>
      <c r="B2172" t="s">
        <v>28</v>
      </c>
      <c r="C2172">
        <v>393101</v>
      </c>
      <c r="D2172" s="40">
        <v>41404.458333333299</v>
      </c>
      <c r="E2172" s="40">
        <v>41405.782638888901</v>
      </c>
      <c r="F2172" s="40">
        <v>41405.7409722222</v>
      </c>
      <c r="G2172" t="s">
        <v>29</v>
      </c>
      <c r="H2172">
        <v>60000017153482</v>
      </c>
      <c r="I2172" t="s">
        <v>1255</v>
      </c>
      <c r="J2172" t="s">
        <v>1256</v>
      </c>
      <c r="K2172" t="s">
        <v>32</v>
      </c>
      <c r="L2172">
        <v>6</v>
      </c>
      <c r="M2172" t="s">
        <v>33</v>
      </c>
      <c r="N2172">
        <v>60000015461254</v>
      </c>
      <c r="O2172">
        <v>60000016462742</v>
      </c>
      <c r="P2172">
        <v>141269000002650</v>
      </c>
      <c r="R2172" t="s">
        <v>34</v>
      </c>
      <c r="S2172" t="s">
        <v>35</v>
      </c>
      <c r="T2172" t="s">
        <v>36</v>
      </c>
      <c r="W2172" t="s">
        <v>37</v>
      </c>
      <c r="AC2172" t="s">
        <v>5296</v>
      </c>
      <c r="AD2172" t="s">
        <v>1437</v>
      </c>
      <c r="AE2172" s="14" t="str">
        <f t="shared" si="2014"/>
        <v>#OPV: REFORÇAR MAIS QUESTÃO ADESÃO. TEMAS COMO CO-FORMULAÇÃO E DOSE ÚNICA DEVEM SER REFORÇADOS.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172" s="14" t="str">
        <f t="shared" si="2015"/>
        <v>#OPV: REFORÇAR MAIS QUESTÃO ADESÃO. TEMAS COMO CO-FORMULAÇÃO E DOSE ÚNICA DEVEM SER REFORÇADOS.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172" s="14">
        <f t="shared" si="2016"/>
        <v>1</v>
      </c>
      <c r="AH2172" s="14">
        <f t="shared" si="2017"/>
        <v>98</v>
      </c>
      <c r="AI2172" s="14">
        <f t="shared" si="2018"/>
        <v>277</v>
      </c>
      <c r="AJ2172" s="14">
        <f t="shared" si="2019"/>
        <v>505</v>
      </c>
      <c r="AK2172" s="14">
        <f t="shared" si="2020"/>
        <v>505</v>
      </c>
      <c r="AL2172" s="14">
        <f t="shared" si="2021"/>
        <v>505</v>
      </c>
      <c r="AM2172" s="14" t="str">
        <f t="shared" si="2022"/>
        <v>#OPV: REFORÇAR MAIS QUESTÃO ADESÃO. TEMAS COMO CO-FORMULAÇÃO E DOSE ÚNICA DEVEM SER REFORÇADOS.  #</v>
      </c>
      <c r="AN2172" s="14" t="str">
        <f t="shared" si="2023"/>
        <v xml:space="preserve">#OBJ: MÉDICO RELATOU QUE KALETRA TEM POTENCIA INCONTESTÁVEL. QUANDO SENSÍVEL NÃO TROCA NO RESGATE. ALGUNS PACIENTES RELATAM PROBLEMAS GÁSTRICOS, SE PREOCUPA, MAS NÃO FAZ SWITCH.  </v>
      </c>
      <c r="AO2172" s="14" t="str">
        <f t="shared" si="2024"/>
        <v>#MP: FOQUEI DOSE ÚNICA NOTURNA E CO FORMULAÇÃO. ADEQUADO A ROTINA DE VIDA DO PACIENTE, POTENCIAL IMPORTANTE PARA ADESÃO. PACIENTES COM PROBLEMAS GASTRICOS SE SENTEM MAIS SEGUROS COM DOSE NOTURNA EM CASA E ALIMENTAÇÃO BALANCEADA.</v>
      </c>
      <c r="AP2172" s="14" t="str">
        <f t="shared" si="2025"/>
        <v/>
      </c>
      <c r="AQ2172" s="14" t="str">
        <f t="shared" si="2026"/>
        <v/>
      </c>
      <c r="AR2172" s="14" t="str">
        <f t="shared" si="2027"/>
        <v/>
      </c>
    </row>
    <row r="2173" spans="1:44" x14ac:dyDescent="0.25">
      <c r="A2173">
        <v>1</v>
      </c>
      <c r="B2173" t="s">
        <v>28</v>
      </c>
      <c r="C2173">
        <v>393101</v>
      </c>
      <c r="D2173" s="40">
        <v>41404.416666666701</v>
      </c>
      <c r="E2173" s="40">
        <v>41405.777083333298</v>
      </c>
      <c r="F2173" s="40">
        <v>41405.735416666699</v>
      </c>
      <c r="G2173" t="s">
        <v>29</v>
      </c>
      <c r="H2173">
        <v>60000012402635</v>
      </c>
      <c r="I2173" t="s">
        <v>4158</v>
      </c>
      <c r="J2173" t="s">
        <v>4159</v>
      </c>
      <c r="K2173" t="s">
        <v>32</v>
      </c>
      <c r="L2173">
        <v>6</v>
      </c>
      <c r="M2173" t="s">
        <v>33</v>
      </c>
      <c r="N2173">
        <v>60000015461254</v>
      </c>
      <c r="O2173">
        <v>60000016462742</v>
      </c>
      <c r="P2173">
        <v>141269000002632</v>
      </c>
      <c r="R2173" t="s">
        <v>34</v>
      </c>
      <c r="S2173" t="s">
        <v>35</v>
      </c>
      <c r="T2173" t="s">
        <v>36</v>
      </c>
      <c r="W2173" t="s">
        <v>37</v>
      </c>
      <c r="AC2173" t="s">
        <v>5297</v>
      </c>
      <c r="AD2173" t="s">
        <v>1437</v>
      </c>
      <c r="AE2173" s="14" t="str">
        <f t="shared" si="2014"/>
        <v>#OPV: VERIFICAR NOVA OBS COM KALETRA PARA ESTIGMAS CORPO E COMPLEMENTAR COM DRC + TENOFOVIR. LEMBRAR RITONA + GELADEIRA + DOSE ÚNICA.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F2173" s="14" t="str">
        <f t="shared" si="2015"/>
        <v>#OPV: VERIFICAR NOVA OBS COM KALETRA PARA ESTIGMAS CORPO E COMPLEMENTAR COM DRC + TENOFOVIR. LEMBRAR RITONA + GELADEIRA + DOSE ÚNICA.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G2173" s="14">
        <f t="shared" si="2016"/>
        <v>1</v>
      </c>
      <c r="AH2173" s="14">
        <f t="shared" si="2017"/>
        <v>136</v>
      </c>
      <c r="AI2173" s="14">
        <f t="shared" si="2018"/>
        <v>226</v>
      </c>
      <c r="AJ2173" s="14">
        <f t="shared" si="2019"/>
        <v>501</v>
      </c>
      <c r="AK2173" s="14">
        <f t="shared" si="2020"/>
        <v>501</v>
      </c>
      <c r="AL2173" s="14">
        <f t="shared" si="2021"/>
        <v>501</v>
      </c>
      <c r="AM2173" s="14" t="str">
        <f t="shared" si="2022"/>
        <v>#OPV: VERIFICAR NOVA OBS COM KALETRA PARA ESTIGMAS CORPO E COMPLEMENTAR COM DRC + TENOFOVIR. LEMBRAR RITONA + GELADEIRA + DOSE ÚNICA.  #</v>
      </c>
      <c r="AN2173" s="14" t="str">
        <f t="shared" si="2023"/>
        <v xml:space="preserve">#OBJ: POSOLOGIA E PERFIL ATV FAVORECEM ADESÃO DOS PACIENTES, ESPECIALMENTE OS DE RESGATE. </v>
      </c>
      <c r="AO2173" s="14" t="str">
        <f t="shared" si="2024"/>
        <v>#MP: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P2173" s="14" t="str">
        <f t="shared" si="2025"/>
        <v/>
      </c>
      <c r="AQ2173" s="14" t="str">
        <f t="shared" si="2026"/>
        <v/>
      </c>
      <c r="AR2173" s="14" t="str">
        <f t="shared" si="2027"/>
        <v/>
      </c>
    </row>
    <row r="2174" spans="1:44" x14ac:dyDescent="0.25">
      <c r="A2174">
        <v>1</v>
      </c>
      <c r="B2174" t="s">
        <v>28</v>
      </c>
      <c r="C2174">
        <v>393101</v>
      </c>
      <c r="D2174" s="40">
        <v>41404.375</v>
      </c>
      <c r="E2174" s="40">
        <v>41405.775694444397</v>
      </c>
      <c r="F2174" s="40">
        <v>41405.734027777798</v>
      </c>
      <c r="G2174" t="s">
        <v>29</v>
      </c>
      <c r="H2174">
        <v>60000012446823</v>
      </c>
      <c r="I2174" t="s">
        <v>4156</v>
      </c>
      <c r="J2174" t="s">
        <v>4157</v>
      </c>
      <c r="K2174" t="s">
        <v>32</v>
      </c>
      <c r="L2174">
        <v>6</v>
      </c>
      <c r="M2174" t="s">
        <v>33</v>
      </c>
      <c r="N2174">
        <v>60000015461254</v>
      </c>
      <c r="O2174">
        <v>60000016462742</v>
      </c>
      <c r="P2174">
        <v>141269000002626</v>
      </c>
      <c r="R2174" t="s">
        <v>34</v>
      </c>
      <c r="S2174" t="s">
        <v>35</v>
      </c>
      <c r="T2174" t="s">
        <v>36</v>
      </c>
      <c r="W2174" t="s">
        <v>37</v>
      </c>
      <c r="AC2174" t="s">
        <v>5298</v>
      </c>
      <c r="AD2174" t="s">
        <v>1437</v>
      </c>
      <c r="AE2174" s="14" t="str">
        <f t="shared" si="2014"/>
        <v>#OPV: VERIFICAR NOVOS CASOS COM KALETRA. REFORÇAR BENEFÍCIOS DE KALETRA EM LONGEVIDADE(720) E FOCAR EM COMORBIDADES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F2174" s="14" t="str">
        <f t="shared" si="2015"/>
        <v>#OPV: VERIFICAR NOVOS CASOS COM KALETRA. REFORÇAR BENEFÍCIOS DE KALETRA EM LONGEVIDADE(720) E FOCAR EM COMORBIDADES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G2174" s="14">
        <f t="shared" si="2016"/>
        <v>1</v>
      </c>
      <c r="AH2174" s="14">
        <f t="shared" si="2017"/>
        <v>118</v>
      </c>
      <c r="AI2174" s="14">
        <f t="shared" si="2018"/>
        <v>226</v>
      </c>
      <c r="AJ2174" s="14">
        <f t="shared" si="2019"/>
        <v>495</v>
      </c>
      <c r="AK2174" s="14">
        <f t="shared" si="2020"/>
        <v>495</v>
      </c>
      <c r="AL2174" s="14">
        <f t="shared" si="2021"/>
        <v>495</v>
      </c>
      <c r="AM2174" s="14" t="str">
        <f t="shared" si="2022"/>
        <v>#OPV: VERIFICAR NOVOS CASOS COM KALETRA. REFORÇAR BENEFÍCIOS DE KALETRA EM LONGEVIDADE(720) E FOCAR EM COMORBIDADES  #</v>
      </c>
      <c r="AN2174" s="14" t="str">
        <f t="shared" si="2023"/>
        <v xml:space="preserve">#OBJ: INICIAR COM IP, KAL X ATV. ADESÃO COM ATV É MELHOR, MENOS COMPRIMIDOS E MELHOR TOLERADO EM DIARRÉIA.  </v>
      </c>
      <c r="AO2174" s="14" t="str">
        <f t="shared" si="2024"/>
        <v>#MP: ENFOQUEI QUE A ADEQUAÇÃO DA TERAPIA A ROTINA DE VIDA DO PACIENTE É IMPORTANTE NA ESCOLHA DA TERAPIA. CONF. CASTLE ESTIGMA DA BILIBIRRUBINA ACONTECEU EM 34% DOS PACIENTES ATV X KAL. E DIARRÉIA FOI 1% MESMO ESTUDO. KALETRA TEM POSOLOGIA 1 OU 2X DIA E É CO-FORMULADO.</v>
      </c>
      <c r="AP2174" s="14" t="str">
        <f t="shared" si="2025"/>
        <v/>
      </c>
      <c r="AQ2174" s="14" t="str">
        <f t="shared" si="2026"/>
        <v/>
      </c>
      <c r="AR2174" s="14" t="str">
        <f t="shared" si="2027"/>
        <v/>
      </c>
    </row>
    <row r="2175" spans="1:44" x14ac:dyDescent="0.25">
      <c r="A2175">
        <v>1</v>
      </c>
      <c r="B2175" t="s">
        <v>28</v>
      </c>
      <c r="C2175">
        <v>393101</v>
      </c>
      <c r="D2175" s="40">
        <v>41403.5</v>
      </c>
      <c r="E2175" s="40">
        <v>41403.896527777797</v>
      </c>
      <c r="F2175" s="40">
        <v>41403.854861111096</v>
      </c>
      <c r="G2175" t="s">
        <v>29</v>
      </c>
      <c r="H2175">
        <v>60000012268915</v>
      </c>
      <c r="I2175" t="s">
        <v>4228</v>
      </c>
      <c r="J2175" t="s">
        <v>4229</v>
      </c>
      <c r="K2175" t="s">
        <v>41</v>
      </c>
      <c r="L2175">
        <v>3</v>
      </c>
      <c r="M2175" t="s">
        <v>33</v>
      </c>
      <c r="N2175">
        <v>60000015461254</v>
      </c>
      <c r="O2175">
        <v>60000016462742</v>
      </c>
      <c r="P2175">
        <v>141269000002487</v>
      </c>
      <c r="R2175" t="s">
        <v>34</v>
      </c>
      <c r="S2175" t="s">
        <v>35</v>
      </c>
      <c r="T2175" t="s">
        <v>36</v>
      </c>
      <c r="W2175" t="s">
        <v>37</v>
      </c>
      <c r="AC2175" t="s">
        <v>4162</v>
      </c>
      <c r="AD2175" t="s">
        <v>1437</v>
      </c>
      <c r="AE2175" s="14" t="str">
        <f t="shared" si="2014"/>
        <v>#OPV: COMPARAR KALETRA X OUTROS IPs. DESTACAR DOSE ÚNICA E CO FORMULAÇÃO E FOCAR COMORBIDADES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175" s="14" t="str">
        <f t="shared" si="2015"/>
        <v>#OPV: COMPARAR KALETRA X OUTROS IPs. DESTACAR DOSE ÚNICA E CO FORMULAÇÃO E FOCAR COMORBIDADES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175" s="14">
        <f t="shared" si="2016"/>
        <v>1</v>
      </c>
      <c r="AH2175" s="14">
        <f t="shared" si="2017"/>
        <v>96</v>
      </c>
      <c r="AI2175" s="14">
        <f t="shared" si="2018"/>
        <v>238</v>
      </c>
      <c r="AJ2175" s="14">
        <f t="shared" si="2019"/>
        <v>451</v>
      </c>
      <c r="AK2175" s="14">
        <f t="shared" si="2020"/>
        <v>451</v>
      </c>
      <c r="AL2175" s="14">
        <f t="shared" si="2021"/>
        <v>451</v>
      </c>
      <c r="AM2175" s="14" t="str">
        <f t="shared" si="2022"/>
        <v>#OPV: COMPARAR KALETRA X OUTROS IPs. DESTACAR DOSE ÚNICA E CO FORMULAÇÃO E FOCAR COMORBIDADES  #</v>
      </c>
      <c r="AN2175" s="14" t="str">
        <f t="shared" si="2023"/>
        <v xml:space="preserve">#OBJ: KALETRA É POTENTE MAS TEM OUTROS IPS POTENTES, NÃO FALHAM COM ADESÃO. POTÊNCIA É IMPORTANTE, POIS PACIENTES NÃO ESTÃO ENVELHECENDO BEM. </v>
      </c>
      <c r="AO2175" s="14" t="str">
        <f t="shared" si="2024"/>
        <v>#MP: EM POTENCIA, DESTAQUE CONSENSO, KALETRA 1ª OPÇÃO IP. FOQUEI O 720 DESTACANDO OS 7 ANOS, INDETECÇÃO E MAIS DE 500 CEL/CD4 INCREMENTO. NO ENVELHECIMENTO FOQUEI SNC E ALTA PENETRAÇÃO SNC CONF. CLASSIFICAÇÃO CPE.</v>
      </c>
      <c r="AP2175" s="14" t="str">
        <f t="shared" si="2025"/>
        <v/>
      </c>
      <c r="AQ2175" s="14" t="str">
        <f t="shared" si="2026"/>
        <v/>
      </c>
      <c r="AR2175" s="14" t="str">
        <f t="shared" si="2027"/>
        <v/>
      </c>
    </row>
    <row r="2176" spans="1:44" x14ac:dyDescent="0.25">
      <c r="A2176">
        <v>1</v>
      </c>
      <c r="B2176" t="s">
        <v>28</v>
      </c>
      <c r="C2176">
        <v>393101</v>
      </c>
      <c r="D2176" s="40">
        <v>41403.458333333299</v>
      </c>
      <c r="E2176" s="40">
        <v>41403.898611111101</v>
      </c>
      <c r="F2176" s="40">
        <v>41403.8569444444</v>
      </c>
      <c r="G2176" t="s">
        <v>110</v>
      </c>
      <c r="H2176">
        <v>60000016840574</v>
      </c>
      <c r="J2176" t="s">
        <v>5299</v>
      </c>
      <c r="M2176" t="s">
        <v>33</v>
      </c>
      <c r="N2176">
        <v>60000015461254</v>
      </c>
      <c r="O2176">
        <v>60000016462742</v>
      </c>
      <c r="P2176">
        <v>141269000002495</v>
      </c>
      <c r="R2176" t="s">
        <v>34</v>
      </c>
      <c r="S2176" t="s">
        <v>35</v>
      </c>
      <c r="W2176" t="s">
        <v>37</v>
      </c>
      <c r="AC2176" t="s">
        <v>5300</v>
      </c>
      <c r="AD2176" t="s">
        <v>1437</v>
      </c>
      <c r="AE2176" s="14" t="str">
        <f t="shared" si="2014"/>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INTERNACIONAISNO CONSENSO BRASILEIRO A RECOMENDAÇÃO É EVITAR EFV NO 1º TRIMESTRE. E TEM A NOVA INDICAÇÃO DE INICIAR PRECOCEMENTE QUANDO FALAMOS EM SORO DISCORDANTES. BENEFÍCIOS COM KALETRA COFORMULADO SEM GELADEIRA.</v>
      </c>
      <c r="AF2176" s="14" t="str">
        <f t="shared" si="2015"/>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INTERNACIONAISNO CONSENSO BRASILEIRO A RECOMENDAÇÃO É EVITAR EFV NO 1º TRIMESTRE. E TEM A NOVA INDICAÇÃO DE INICIAR PRECOCEMENTE QUANDO FALAMOS EM SORO DISCORDANTES. BENEFÍCIOS COM KALETRA COFORMULADO SEM GELADEIRA.</v>
      </c>
      <c r="AG2176" s="14">
        <f t="shared" si="2016"/>
        <v>1</v>
      </c>
      <c r="AH2176" s="14">
        <f t="shared" si="2017"/>
        <v>189</v>
      </c>
      <c r="AI2176" s="14">
        <f t="shared" si="2018"/>
        <v>538</v>
      </c>
      <c r="AJ2176" s="14">
        <f t="shared" si="2019"/>
        <v>538</v>
      </c>
      <c r="AK2176" s="14">
        <f t="shared" si="2020"/>
        <v>538</v>
      </c>
      <c r="AL2176" s="14">
        <f t="shared" si="2021"/>
        <v>538</v>
      </c>
      <c r="AM2176" s="14" t="str">
        <f t="shared" si="2022"/>
        <v>#OBJ: CONSENSO INDICA INICIAR MAIS PRECOCEMENTE, EFV É ESCOLHA E CONSIDERO ÓTIMO PARA MULHERES, POUCOS COMPRIMIDOS, SEM GELADEIRA, E TEM AGORA ATÉ ESTUDOS EM NÃO INTERROMPER EM GESTANTES. #</v>
      </c>
      <c r="AN2176" s="14" t="str">
        <f t="shared" si="2023"/>
        <v>#MP: DESTAQUEI QUE 80% DAS PESSOAS COM HIV ENCONTRAM-SE EM FAIXA REPRODUTIVA. KALETRA É ESCOLHA NO CONSENSO EM GESTANTES E GUIDELINES INTERNACIONAISNO CONSENSO BRASILEIRO A RECOMENDAÇÃO É EVITAR EFV NO 1º TRIMESTRE. E TEM A NOVA INDICAÇÃO DE INICIAR PRECOCEMENTE QUANDO FALAMOS EM SORO DISCORDANTES. BENEFÍCIOS COM KALETRA COFORMULADO SEM GELADEIRA.</v>
      </c>
      <c r="AO2176" s="14" t="str">
        <f t="shared" si="2024"/>
        <v/>
      </c>
      <c r="AP2176" s="14" t="str">
        <f t="shared" si="2025"/>
        <v/>
      </c>
      <c r="AQ2176" s="14" t="str">
        <f t="shared" si="2026"/>
        <v/>
      </c>
      <c r="AR2176" s="14" t="str">
        <f t="shared" si="2027"/>
        <v/>
      </c>
    </row>
    <row r="2177" spans="1:44" x14ac:dyDescent="0.25">
      <c r="A2177">
        <v>1</v>
      </c>
      <c r="B2177" t="s">
        <v>28</v>
      </c>
      <c r="C2177">
        <v>393101</v>
      </c>
      <c r="D2177" s="40">
        <v>41403.416666666701</v>
      </c>
      <c r="E2177" s="40">
        <v>41403.895138888904</v>
      </c>
      <c r="F2177" s="40">
        <v>41403.853472222203</v>
      </c>
      <c r="G2177" t="s">
        <v>29</v>
      </c>
      <c r="H2177">
        <v>60000012489051</v>
      </c>
      <c r="I2177" t="s">
        <v>4108</v>
      </c>
      <c r="J2177" t="s">
        <v>4109</v>
      </c>
      <c r="K2177" t="s">
        <v>41</v>
      </c>
      <c r="L2177">
        <v>3</v>
      </c>
      <c r="M2177" t="s">
        <v>33</v>
      </c>
      <c r="N2177">
        <v>60000015461254</v>
      </c>
      <c r="O2177">
        <v>60000016462742</v>
      </c>
      <c r="P2177">
        <v>141269000002481</v>
      </c>
      <c r="R2177" t="s">
        <v>34</v>
      </c>
      <c r="S2177" t="s">
        <v>35</v>
      </c>
      <c r="T2177" t="s">
        <v>36</v>
      </c>
      <c r="W2177" t="s">
        <v>37</v>
      </c>
      <c r="AC2177" t="s">
        <v>4140</v>
      </c>
      <c r="AD2177" t="s">
        <v>1437</v>
      </c>
      <c r="AE2177" s="14" t="str">
        <f t="shared" si="2014"/>
        <v>#OPV: VERIFICAR MAIS CASOS PARA KALETRA ONDE CORPO SEJA DETERMINANTE E REFORÇAR EM ADESÃO(DOSE ÚNICA, GELADEIRA E CO-FORMULAÇÃO).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177" s="14" t="str">
        <f t="shared" si="2015"/>
        <v>#OPV: VERIFICAR MAIS CASOS PARA KALETRA ONDE CORPO SEJA DETERMINANTE E REFORÇAR EM ADESÃO(DOSE ÚNICA, GELADEIRA E CO-FORMULAÇÃO).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177" s="14">
        <f t="shared" si="2016"/>
        <v>1</v>
      </c>
      <c r="AH2177" s="14">
        <f t="shared" si="2017"/>
        <v>132</v>
      </c>
      <c r="AI2177" s="14">
        <f t="shared" si="2018"/>
        <v>311</v>
      </c>
      <c r="AJ2177" s="14">
        <f t="shared" si="2019"/>
        <v>539</v>
      </c>
      <c r="AK2177" s="14">
        <f t="shared" si="2020"/>
        <v>539</v>
      </c>
      <c r="AL2177" s="14">
        <f t="shared" si="2021"/>
        <v>539</v>
      </c>
      <c r="AM2177" s="14" t="str">
        <f t="shared" si="2022"/>
        <v>#OPV: VERIFICAR MAIS CASOS PARA KALETRA ONDE CORPO SEJA DETERMINANTE E REFORÇAR EM ADESÃO(DOSE ÚNICA, GELADEIRA E CO-FORMULAÇÃO).  #</v>
      </c>
      <c r="AN2177" s="14" t="str">
        <f t="shared" si="2023"/>
        <v xml:space="preserve">#OBJ: MÉDICO RELATOU QUE KALETRA TEM POTENCIA INCONTESTÁVEL. QUANDO SENSÍVEL NÃO TROCA NO RESGATE. ALGUNS PACIENTES RELATAM PROBLEMAS GÁSTRICOS, SE PREOCUPA, MAS NÃO FAZ SWITCH.  </v>
      </c>
      <c r="AO2177" s="14" t="str">
        <f t="shared" si="2024"/>
        <v>#MP: FOQUEI DOSE ÚNICA NOTURNA E CO FORMULAÇÃO. ADEQUADO A ROTINA DE VIDA DO PACIENTE, POTENCIAL IMPORTANTE PARA ADESÃO. PACIENTES COM PROBLEMAS GASTRICOS SE SENTEM MAIS SEGUROS COM DOSE NOTURNA EM CASA E ALIMENTAÇÃO BALANCEADA.</v>
      </c>
      <c r="AP2177" s="14" t="str">
        <f t="shared" si="2025"/>
        <v/>
      </c>
      <c r="AQ2177" s="14" t="str">
        <f t="shared" si="2026"/>
        <v/>
      </c>
      <c r="AR2177" s="14" t="str">
        <f t="shared" si="2027"/>
        <v/>
      </c>
    </row>
    <row r="2178" spans="1:44" x14ac:dyDescent="0.25">
      <c r="A2178">
        <v>1</v>
      </c>
      <c r="B2178" t="s">
        <v>28</v>
      </c>
      <c r="C2178">
        <v>393101</v>
      </c>
      <c r="D2178" s="40">
        <v>41403.416666666701</v>
      </c>
      <c r="E2178" s="40">
        <v>41403.895138888904</v>
      </c>
      <c r="F2178" s="40">
        <v>41403.853472222203</v>
      </c>
      <c r="G2178" t="s">
        <v>29</v>
      </c>
      <c r="H2178">
        <v>60000012489051</v>
      </c>
      <c r="I2178" t="s">
        <v>4108</v>
      </c>
      <c r="J2178" t="s">
        <v>4109</v>
      </c>
      <c r="K2178" t="s">
        <v>41</v>
      </c>
      <c r="L2178">
        <v>3</v>
      </c>
      <c r="M2178" t="s">
        <v>33</v>
      </c>
      <c r="N2178">
        <v>60000015461254</v>
      </c>
      <c r="O2178">
        <v>60000016462742</v>
      </c>
      <c r="P2178">
        <v>141269000002481</v>
      </c>
      <c r="R2178" t="s">
        <v>34</v>
      </c>
      <c r="S2178" t="s">
        <v>35</v>
      </c>
      <c r="T2178" t="s">
        <v>36</v>
      </c>
      <c r="W2178" t="s">
        <v>37</v>
      </c>
      <c r="AC2178" t="s">
        <v>4140</v>
      </c>
      <c r="AD2178" t="s">
        <v>1437</v>
      </c>
      <c r="AE2178" s="14" t="str">
        <f t="shared" si="2014"/>
        <v>#OPV: VERIFICAR MAIS CASOS PARA KALETRA ONDE CORPO SEJA DETERMINANTE E REFORÇAR EM ADESÃO(DOSE ÚNICA, GELADEIRA E CO-FORMULAÇÃO).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178" s="14" t="str">
        <f t="shared" si="2015"/>
        <v>#OPV: VERIFICAR MAIS CASOS PARA KALETRA ONDE CORPO SEJA DETERMINANTE E REFORÇAR EM ADESÃO(DOSE ÚNICA, GELADEIRA E CO-FORMULAÇÃO).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178" s="14">
        <f t="shared" si="2016"/>
        <v>1</v>
      </c>
      <c r="AH2178" s="14">
        <f t="shared" si="2017"/>
        <v>132</v>
      </c>
      <c r="AI2178" s="14">
        <f t="shared" si="2018"/>
        <v>311</v>
      </c>
      <c r="AJ2178" s="14">
        <f t="shared" si="2019"/>
        <v>539</v>
      </c>
      <c r="AK2178" s="14">
        <f t="shared" si="2020"/>
        <v>539</v>
      </c>
      <c r="AL2178" s="14">
        <f t="shared" si="2021"/>
        <v>539</v>
      </c>
      <c r="AM2178" s="14" t="str">
        <f t="shared" si="2022"/>
        <v>#OPV: VERIFICAR MAIS CASOS PARA KALETRA ONDE CORPO SEJA DETERMINANTE E REFORÇAR EM ADESÃO(DOSE ÚNICA, GELADEIRA E CO-FORMULAÇÃO).  #</v>
      </c>
      <c r="AN2178" s="14" t="str">
        <f t="shared" si="2023"/>
        <v xml:space="preserve">#OBJ: MÉDICO RELATOU QUE KALETRA TEM POTENCIA INCONTESTÁVEL. QUANDO SENSÍVEL NÃO TROCA NO RESGATE. ALGUNS PACIENTES RELATAM PROBLEMAS GÁSTRICOS, SE PREOCUPA, MAS NÃO FAZ SWITCH.  </v>
      </c>
      <c r="AO2178" s="14" t="str">
        <f t="shared" si="2024"/>
        <v>#MP: FOQUEI DOSE ÚNICA NOTURNA E CO FORMULAÇÃO. ADEQUADO A ROTINA DE VIDA DO PACIENTE, POTENCIAL IMPORTANTE PARA ADESÃO. PACIENTES COM PROBLEMAS GASTRICOS SE SENTEM MAIS SEGUROS COM DOSE NOTURNA EM CASA E ALIMENTAÇÃO BALANCEADA.</v>
      </c>
      <c r="AP2178" s="14" t="str">
        <f t="shared" si="2025"/>
        <v/>
      </c>
      <c r="AQ2178" s="14" t="str">
        <f t="shared" si="2026"/>
        <v/>
      </c>
      <c r="AR2178" s="14" t="str">
        <f t="shared" si="2027"/>
        <v/>
      </c>
    </row>
    <row r="2179" spans="1:44" x14ac:dyDescent="0.25">
      <c r="A2179">
        <v>1</v>
      </c>
      <c r="B2179" t="s">
        <v>28</v>
      </c>
      <c r="C2179">
        <v>393101</v>
      </c>
      <c r="D2179" s="40">
        <v>41403.375</v>
      </c>
      <c r="E2179" s="40">
        <v>41403.893750000003</v>
      </c>
      <c r="F2179" s="40">
        <v>41403.852083333302</v>
      </c>
      <c r="G2179" t="s">
        <v>29</v>
      </c>
      <c r="H2179">
        <v>60000012529335</v>
      </c>
      <c r="I2179" t="s">
        <v>4166</v>
      </c>
      <c r="J2179" t="s">
        <v>4167</v>
      </c>
      <c r="K2179" t="s">
        <v>41</v>
      </c>
      <c r="L2179">
        <v>6</v>
      </c>
      <c r="M2179" t="s">
        <v>33</v>
      </c>
      <c r="N2179">
        <v>60000015461254</v>
      </c>
      <c r="O2179">
        <v>60000016462742</v>
      </c>
      <c r="P2179">
        <v>141269000002475</v>
      </c>
      <c r="R2179" t="s">
        <v>34</v>
      </c>
      <c r="S2179" t="s">
        <v>35</v>
      </c>
      <c r="T2179" t="s">
        <v>36</v>
      </c>
      <c r="W2179" t="s">
        <v>37</v>
      </c>
      <c r="AC2179" t="s">
        <v>5301</v>
      </c>
      <c r="AD2179" t="s">
        <v>1437</v>
      </c>
      <c r="AE2179" s="14" t="str">
        <f t="shared" si="2014"/>
        <v>#OPV: REFORÇAR ADESÃO COM CO-FORMULAÇÃO, DEVIDO CERTEZA DA TOMADA RITONAVIR E ASSOCIAÇÃO ANTI-ACIDOS.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F2179" s="14" t="str">
        <f t="shared" si="2015"/>
        <v>#OPV: REFORÇAR ADESÃO COM CO-FORMULAÇÃO, DEVIDO CERTEZA DA TOMADA RITONAVIR E ASSOCIAÇÃO ANTI-ACIDOS.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G2179" s="14">
        <f t="shared" si="2016"/>
        <v>1</v>
      </c>
      <c r="AH2179" s="14">
        <f t="shared" si="2017"/>
        <v>104</v>
      </c>
      <c r="AI2179" s="14">
        <f t="shared" si="2018"/>
        <v>295</v>
      </c>
      <c r="AJ2179" s="14">
        <f t="shared" si="2019"/>
        <v>589</v>
      </c>
      <c r="AK2179" s="14">
        <f t="shared" si="2020"/>
        <v>589</v>
      </c>
      <c r="AL2179" s="14">
        <f t="shared" si="2021"/>
        <v>589</v>
      </c>
      <c r="AM2179" s="14" t="str">
        <f t="shared" si="2022"/>
        <v>#OPV: REFORÇAR ADESÃO COM CO-FORMULAÇÃO, DEVIDO CERTEZA DA TOMADA RITONAVIR E ASSOCIAÇÃO ANTI-ACIDOS.  #</v>
      </c>
      <c r="AN2179" s="14" t="str">
        <f t="shared" si="2023"/>
        <v xml:space="preserve">#OBJ: OS PACIENTES PERFIS MULHERES VÊM AUMENTANDO. MUITAS TEM COMPANHEIROS SORO DISCORDANTES. MOSTRA PREOCUPAÇÃO POIS NÃO CONSIDERA KALETRA IDEAL. TEM AS DISLIPIDEMIAS E MUITOS COMPRIMIDOS.  </v>
      </c>
      <c r="AO2179" s="14" t="str">
        <f t="shared" si="2024"/>
        <v>#MP: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P2179" s="14" t="str">
        <f t="shared" si="2025"/>
        <v/>
      </c>
      <c r="AQ2179" s="14" t="str">
        <f t="shared" si="2026"/>
        <v/>
      </c>
      <c r="AR2179" s="14" t="str">
        <f t="shared" si="2027"/>
        <v/>
      </c>
    </row>
    <row r="2180" spans="1:44" x14ac:dyDescent="0.25">
      <c r="A2180">
        <v>1</v>
      </c>
      <c r="B2180" t="s">
        <v>28</v>
      </c>
      <c r="C2180">
        <v>393101</v>
      </c>
      <c r="D2180" s="40">
        <v>41402.666666666701</v>
      </c>
      <c r="E2180" s="40">
        <v>41403.888888888898</v>
      </c>
      <c r="F2180" s="40">
        <v>41403.847222222197</v>
      </c>
      <c r="G2180" t="s">
        <v>29</v>
      </c>
      <c r="H2180">
        <v>60000012290391</v>
      </c>
      <c r="I2180" t="s">
        <v>4226</v>
      </c>
      <c r="J2180" t="s">
        <v>4227</v>
      </c>
      <c r="K2180" t="s">
        <v>32</v>
      </c>
      <c r="L2180">
        <v>6</v>
      </c>
      <c r="M2180" t="s">
        <v>33</v>
      </c>
      <c r="N2180">
        <v>60000015461254</v>
      </c>
      <c r="O2180">
        <v>60000016462742</v>
      </c>
      <c r="P2180">
        <v>141269000002469</v>
      </c>
      <c r="R2180" t="s">
        <v>34</v>
      </c>
      <c r="S2180" t="s">
        <v>35</v>
      </c>
      <c r="T2180" t="s">
        <v>36</v>
      </c>
      <c r="W2180" t="s">
        <v>37</v>
      </c>
      <c r="AC2180" t="s">
        <v>5302</v>
      </c>
      <c r="AD2180" t="s">
        <v>1437</v>
      </c>
      <c r="AE2180" s="14" t="str">
        <f t="shared" si="2014"/>
        <v>#OPV: REFORÇAR MAIS KALETRA EM POTENCIA DOSE ÚNICA E CO-FORMULAÇÃO. VERIFICAR PERFIL EM QUE KALETRA MELHOR SE ENQUADRA E FOCAR QUE CO FORMULAÇÃO GARANTE TOMADA DO RITONAVIR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F2180" s="14" t="str">
        <f t="shared" si="2015"/>
        <v>#OPV: REFORÇAR MAIS KALETRA EM POTENCIA DOSE ÚNICA E CO-FORMULAÇÃO. VERIFICAR PERFIL EM QUE KALETRA MELHOR SE ENQUADRA E FOCAR QUE CO FORMULAÇÃO GARANTE TOMADA DO RITONAVIR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G2180" s="14">
        <f t="shared" si="2016"/>
        <v>1</v>
      </c>
      <c r="AH2180" s="14">
        <f t="shared" si="2017"/>
        <v>175</v>
      </c>
      <c r="AI2180" s="14">
        <f t="shared" si="2018"/>
        <v>278</v>
      </c>
      <c r="AJ2180" s="14">
        <f t="shared" si="2019"/>
        <v>542</v>
      </c>
      <c r="AK2180" s="14">
        <f t="shared" si="2020"/>
        <v>542</v>
      </c>
      <c r="AL2180" s="14">
        <f t="shared" si="2021"/>
        <v>542</v>
      </c>
      <c r="AM2180" s="14" t="str">
        <f t="shared" si="2022"/>
        <v>#OPV: REFORÇAR MAIS KALETRA EM POTENCIA DOSE ÚNICA E CO-FORMULAÇÃO. VERIFICAR PERFIL EM QUE KALETRA MELHOR SE ENQUADRA E FOCAR QUE CO FORMULAÇÃO GARANTE TOMADA DO RITONAVIR  #</v>
      </c>
      <c r="AN2180" s="14" t="str">
        <f t="shared" si="2023"/>
        <v xml:space="preserve">#OBJ: MUITO SE FALA SOBRE PROBLEMAS RENAIS. VEJO COM TENOFOVIR, MAS NÃO VEJO DIFERÊNÇAS ENTRE OS IPS.  </v>
      </c>
      <c r="AO2180" s="14" t="str">
        <f t="shared" si="2024"/>
        <v>#MP: REFORCEI O QUANTO É IMPORTANTE UMA AVALIAÇÃO FREQUENTE DA FUNÇÃO RENAL DO PACIENTE. AVALIAR OS FATORES DE RISCO PARA DRC. CONF. EUROSIDA, A ASSOCIAÇÃO ATV COM TENOFOVIR TEM ALTA INCIDENCIA DRC.  E NO GUIDELINE EACS MOSTROU NEFROTOXICIDADE COM TENOFOVIR E ATV.</v>
      </c>
      <c r="AP2180" s="14" t="str">
        <f t="shared" si="2025"/>
        <v/>
      </c>
      <c r="AQ2180" s="14" t="str">
        <f t="shared" si="2026"/>
        <v/>
      </c>
      <c r="AR2180" s="14" t="str">
        <f t="shared" si="2027"/>
        <v/>
      </c>
    </row>
    <row r="2181" spans="1:44" x14ac:dyDescent="0.25">
      <c r="A2181">
        <v>1</v>
      </c>
      <c r="B2181" t="s">
        <v>28</v>
      </c>
      <c r="C2181">
        <v>393101</v>
      </c>
      <c r="D2181" s="40">
        <v>41402.583333333299</v>
      </c>
      <c r="E2181" s="40">
        <v>41402.720833333296</v>
      </c>
      <c r="F2181" s="40">
        <v>41402.681250000001</v>
      </c>
      <c r="G2181" t="s">
        <v>29</v>
      </c>
      <c r="H2181">
        <v>60000012325395</v>
      </c>
      <c r="I2181" t="s">
        <v>4170</v>
      </c>
      <c r="J2181" t="s">
        <v>4171</v>
      </c>
      <c r="K2181" t="s">
        <v>41</v>
      </c>
      <c r="L2181">
        <v>4</v>
      </c>
      <c r="M2181" t="s">
        <v>33</v>
      </c>
      <c r="N2181">
        <v>60000015461254</v>
      </c>
      <c r="O2181">
        <v>60000016462742</v>
      </c>
      <c r="P2181">
        <v>140313000000028</v>
      </c>
      <c r="R2181" t="s">
        <v>34</v>
      </c>
      <c r="S2181" t="s">
        <v>35</v>
      </c>
      <c r="T2181" t="s">
        <v>36</v>
      </c>
      <c r="W2181" t="s">
        <v>37</v>
      </c>
      <c r="AC2181" t="s">
        <v>5303</v>
      </c>
      <c r="AD2181" t="s">
        <v>1437</v>
      </c>
      <c r="AE2181" s="14" t="str">
        <f t="shared" si="2014"/>
        <v>#OPV: REFORÇAR KALETRA COMO ESCOLHA IP CONSENSO. VOLTAR A DESTACAR SEGURANÇA DRC E LIGAR A SEGURANÇA A LONGO PRAZO COMO DIFERENCIAL.#OBJ: KALETRA NÃO TEM UM PERFIL TÃO FAVORÁVEL PARA INICIAR TRATAMENTO COM ASSINTOMÁTICOS PRÓXIMOS A 500CEL/CD4 COMO DESTACA CONSENSO. POSOLOGIA DE EFV É MAIS FÁCIL. EM SORODISCORDANTES É IMPORTANTE FACILITAR PARA TER ADESÃO E PROTEÇÃO.#MP: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F2181" s="14" t="str">
        <f t="shared" si="2015"/>
        <v>#OPV: REFORÇAR KALETRA COMO ESCOLHA IP CONSENSO. VOLTAR A DESTACAR SEGURANÇA DRC E LIGAR A SEGURANÇA A LONGO PRAZO COMO DIFERENCIAL.#OBJ: KALETRA NÃO TEM UM PERFIL TÃO FAVORÁVEL PARA INICIAR TRATAMENTO COM ASSINTOMÁTICOS PRÓXIMOS A 500CEL/CD4 COMO DESTACA CONSENSO. POSOLOGIA DE EFV É MAIS FÁCIL. EM SORODISCORDANTES É IMPORTANTE FACILITAR PARA TER ADESÃO E PROTEÇÃO.#MP: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G2181" s="14">
        <f t="shared" si="2016"/>
        <v>1</v>
      </c>
      <c r="AH2181" s="14">
        <f t="shared" si="2017"/>
        <v>133</v>
      </c>
      <c r="AI2181" s="14">
        <f t="shared" si="2018"/>
        <v>368</v>
      </c>
      <c r="AJ2181" s="14">
        <f t="shared" si="2019"/>
        <v>645</v>
      </c>
      <c r="AK2181" s="14">
        <f t="shared" si="2020"/>
        <v>645</v>
      </c>
      <c r="AL2181" s="14">
        <f t="shared" si="2021"/>
        <v>645</v>
      </c>
      <c r="AM2181" s="14" t="str">
        <f t="shared" si="2022"/>
        <v>#OPV: REFORÇAR KALETRA COMO ESCOLHA IP CONSENSO. VOLTAR A DESTACAR SEGURANÇA DRC E LIGAR A SEGURANÇA A LONGO PRAZO COMO DIFERENCIAL.#</v>
      </c>
      <c r="AN2181" s="14" t="str">
        <f t="shared" si="2023"/>
        <v>#OBJ: KALETRA NÃO TEM UM PERFIL TÃO FAVORÁVEL PARA INICIAR TRATAMENTO COM ASSINTOMÁTICOS PRÓXIMOS A 500CEL/CD4 COMO DESTACA CONSENSO. POSOLOGIA DE EFV É MAIS FÁCIL. EM SORODISCORDANTES É IMPORTANTE FACILITAR PARA TER ADESÃO E PROTEÇÃO.</v>
      </c>
      <c r="AO2181" s="14" t="str">
        <f t="shared" si="2024"/>
        <v>#MP: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P2181" s="14" t="str">
        <f t="shared" si="2025"/>
        <v/>
      </c>
      <c r="AQ2181" s="14" t="str">
        <f t="shared" si="2026"/>
        <v/>
      </c>
      <c r="AR2181" s="14" t="str">
        <f t="shared" si="2027"/>
        <v/>
      </c>
    </row>
    <row r="2182" spans="1:44" x14ac:dyDescent="0.25">
      <c r="A2182">
        <v>1</v>
      </c>
      <c r="B2182" t="s">
        <v>28</v>
      </c>
      <c r="C2182">
        <v>393101</v>
      </c>
      <c r="D2182" s="40">
        <v>41402.458333333299</v>
      </c>
      <c r="E2182" s="40">
        <v>41402.727083333302</v>
      </c>
      <c r="F2182" s="40">
        <v>41403.797916666699</v>
      </c>
      <c r="G2182" t="s">
        <v>29</v>
      </c>
      <c r="H2182">
        <v>60000012289211</v>
      </c>
      <c r="I2182" t="s">
        <v>4149</v>
      </c>
      <c r="J2182" t="s">
        <v>4150</v>
      </c>
      <c r="K2182" t="s">
        <v>41</v>
      </c>
      <c r="L2182">
        <v>4</v>
      </c>
      <c r="M2182" t="s">
        <v>33</v>
      </c>
      <c r="N2182">
        <v>60000015461254</v>
      </c>
      <c r="O2182">
        <v>60000016462742</v>
      </c>
      <c r="P2182">
        <v>140313000000042</v>
      </c>
      <c r="R2182" t="s">
        <v>34</v>
      </c>
      <c r="S2182" t="s">
        <v>35</v>
      </c>
      <c r="T2182" t="s">
        <v>36</v>
      </c>
      <c r="W2182" t="s">
        <v>37</v>
      </c>
      <c r="AC2182" t="s">
        <v>5304</v>
      </c>
      <c r="AD2182" t="s">
        <v>1437</v>
      </c>
      <c r="AE2182" s="14" t="str">
        <f t="shared" si="2014"/>
        <v>#OPV: REFORÇAR MAIS A QUESTÃO DE SUPRESSÃO VIRAL SUSTENTADA, LONGEVIDADE E CORPO COM DESTAQUE X ATV E LIPOATROFIA X EFV.#OBJ: ESTÃO APARECENDO NOVOS PACIENTES, COM INICIO MAIS PRECOCE (500 CEL/CD4) EFV SE MANTÉM COMO UMA ÓTIMA OPÇÃO EM INÍCIO DE TRATAMENTOS. MÉDICO RELATOU EM EFV, QUE NORMALMENTE A FALHA VEM COM MÁ ADESÃO, MESMO SENDO 1 SÓ COMPR.#MP: DESTAQUEI BARREIRA GENÉTICA DE KALETRA, 702 COM POTÊNCIA E LONGEVIDADE. KALETRA É IP RECOMENDADO PELO CONSENSO E GARANTE LONGEVIDADE AOS PACIENTES NAIVES COM INDICAÇÃO A TRATAMENTO, E AGORA A PARTIR DE 500CEL/CD4.</v>
      </c>
      <c r="AF2182" s="14" t="str">
        <f t="shared" si="2015"/>
        <v>#OPV: REFORÇAR MAIS A QUESTÃO DE SUPRESSÃO VIRAL SUSTENTADA, LONGEVIDADE E CORPO COM DESTAQUE X ATV E LIPOATROFIA X EFV.#OBJ: ESTÃO APARECENDO NOVOS PACIENTES, COM INICIO MAIS PRECOCE (500 CEL/CD4) EFV SE MANTÉM COMO UMA ÓTIMA OPÇÃO EM INÍCIO DE TRATAMENTOS. MÉDICO RELATOU EM EFV, QUE NORMALMENTE A FALHA VEM COM MÁ ADESÃO, MESMO SENDO 1 SÓ COMPR.#MP: DESTAQUEI BARREIRA GENÉTICA DE KALETRA, 702 COM POTÊNCIA E LONGEVIDADE. KALETRA É IP RECOMENDADO PELO CONSENSO E GARANTE LONGEVIDADE AOS PACIENTES NAIVES COM INDICAÇÃO A TRATAMENTO, E AGORA A PARTIR DE 500CEL/CD4.</v>
      </c>
      <c r="AG2182" s="14">
        <f t="shared" si="2016"/>
        <v>1</v>
      </c>
      <c r="AH2182" s="14">
        <f t="shared" si="2017"/>
        <v>121</v>
      </c>
      <c r="AI2182" s="14">
        <f t="shared" si="2018"/>
        <v>349</v>
      </c>
      <c r="AJ2182" s="14">
        <f t="shared" si="2019"/>
        <v>567</v>
      </c>
      <c r="AK2182" s="14">
        <f t="shared" si="2020"/>
        <v>567</v>
      </c>
      <c r="AL2182" s="14">
        <f t="shared" si="2021"/>
        <v>567</v>
      </c>
      <c r="AM2182" s="14" t="str">
        <f t="shared" si="2022"/>
        <v>#OPV: REFORÇAR MAIS A QUESTÃO DE SUPRESSÃO VIRAL SUSTENTADA, LONGEVIDADE E CORPO COM DESTAQUE X ATV E LIPOATROFIA X EFV.#</v>
      </c>
      <c r="AN2182" s="14" t="str">
        <f t="shared" si="2023"/>
        <v>#OBJ: ESTÃO APARECENDO NOVOS PACIENTES, COM INICIO MAIS PRECOCE (500 CEL/CD4) EFV SE MANTÉM COMO UMA ÓTIMA OPÇÃO EM INÍCIO DE TRATAMENTOS. MÉDICO RELATOU EM EFV, QUE NORMALMENTE A FALHA VEM COM MÁ ADESÃO, MESMO SENDO 1 SÓ COMPR.</v>
      </c>
      <c r="AO2182" s="14" t="str">
        <f t="shared" si="2024"/>
        <v>#MP: DESTAQUEI BARREIRA GENÉTICA DE KALETRA, 702 COM POTÊNCIA E LONGEVIDADE. KALETRA É IP RECOMENDADO PELO CONSENSO E GARANTE LONGEVIDADE AOS PACIENTES NAIVES COM INDICAÇÃO A TRATAMENTO, E AGORA A PARTIR DE 500CEL/CD4.</v>
      </c>
      <c r="AP2182" s="14" t="str">
        <f t="shared" si="2025"/>
        <v/>
      </c>
      <c r="AQ2182" s="14" t="str">
        <f t="shared" si="2026"/>
        <v/>
      </c>
      <c r="AR2182" s="14" t="str">
        <f t="shared" si="2027"/>
        <v/>
      </c>
    </row>
    <row r="2183" spans="1:44" x14ac:dyDescent="0.25">
      <c r="A2183">
        <v>1</v>
      </c>
      <c r="B2183" t="s">
        <v>28</v>
      </c>
      <c r="C2183">
        <v>393101</v>
      </c>
      <c r="D2183" s="40">
        <v>41402.375</v>
      </c>
      <c r="E2183" s="40">
        <v>41402.724305555603</v>
      </c>
      <c r="F2183" s="40">
        <v>41403.797916666699</v>
      </c>
      <c r="G2183" t="s">
        <v>29</v>
      </c>
      <c r="H2183">
        <v>60000017969040</v>
      </c>
      <c r="I2183" t="s">
        <v>4117</v>
      </c>
      <c r="J2183" t="s">
        <v>4118</v>
      </c>
      <c r="K2183" t="s">
        <v>41</v>
      </c>
      <c r="L2183">
        <v>3</v>
      </c>
      <c r="M2183" t="s">
        <v>33</v>
      </c>
      <c r="N2183">
        <v>60000015461254</v>
      </c>
      <c r="O2183">
        <v>60000016462742</v>
      </c>
      <c r="P2183">
        <v>140313000000035</v>
      </c>
      <c r="R2183" t="s">
        <v>34</v>
      </c>
      <c r="S2183" t="s">
        <v>35</v>
      </c>
      <c r="T2183" t="s">
        <v>36</v>
      </c>
      <c r="W2183" t="s">
        <v>37</v>
      </c>
      <c r="AC2183" t="s">
        <v>5305</v>
      </c>
      <c r="AD2183" t="s">
        <v>1437</v>
      </c>
      <c r="AE2183" s="14" t="str">
        <f t="shared" si="2014"/>
        <v>#OPV: REFORÇAR AS TERAPIAS COM KALETRA E COMPARÁ-LO COM EFV NO PERFIL CORPO(LIPOATROFIA) E MENTE (PENETRAÇÃO SNC). FOCAR AINDA NA POSOLOGIA.#OBJ: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F2183" s="14" t="str">
        <f t="shared" si="2015"/>
        <v>#OPV: REFORÇAR AS TERAPIAS COM KALETRA E COMPARÁ-LO COM EFV NO PERFIL CORPO(LIPOATROFIA) E MENTE (PENETRAÇÃO SNC). FOCAR AINDA NA POSOLOGIA.#OBJ: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G2183" s="14">
        <f t="shared" si="2016"/>
        <v>1</v>
      </c>
      <c r="AH2183" s="14">
        <f t="shared" si="2017"/>
        <v>141</v>
      </c>
      <c r="AI2183" s="14">
        <f t="shared" si="2018"/>
        <v>290</v>
      </c>
      <c r="AJ2183" s="14">
        <f t="shared" si="2019"/>
        <v>525</v>
      </c>
      <c r="AK2183" s="14">
        <f t="shared" si="2020"/>
        <v>525</v>
      </c>
      <c r="AL2183" s="14">
        <f t="shared" si="2021"/>
        <v>525</v>
      </c>
      <c r="AM2183" s="14" t="str">
        <f t="shared" si="2022"/>
        <v>#OPV: REFORÇAR AS TERAPIAS COM KALETRA E COMPARÁ-LO COM EFV NO PERFIL CORPO(LIPOATROFIA) E MENTE (PENETRAÇÃO SNC). FOCAR AINDA NA POSOLOGIA.#</v>
      </c>
      <c r="AN2183" s="14" t="str">
        <f t="shared" si="2023"/>
        <v xml:space="preserve">#OBJ: KALETRA NÃO TEM UM PERFIL FAVORÁVEL X EFV EM TERAPIA INICIAL. EFV É EFICAZ EM SUPRESSÃO E POSOLOGIA AINDA MAIS AGORA COM INICIO EM 500CEL/CD4. </v>
      </c>
      <c r="AO2183" s="14" t="str">
        <f t="shared" si="2024"/>
        <v>#MP: DESTAQUE EM KALETRA X EFV COM DESTAQUE EM POTÊNCIA E CORPO. KALETRA É IP PREFERÊNCIAL CONSENSO E CONF. ACTG 5142, TEM SEGURANÇA MELHOR EM LIPOATROFIA. ESTIGMA DE DIFÍCIL REVERSÃO E MELHOR BARREIRA GENÉTICA, GARANTINDO LONGEVIDADE.</v>
      </c>
      <c r="AP2183" s="14" t="str">
        <f t="shared" si="2025"/>
        <v/>
      </c>
      <c r="AQ2183" s="14" t="str">
        <f t="shared" si="2026"/>
        <v/>
      </c>
      <c r="AR2183" s="14" t="str">
        <f t="shared" si="2027"/>
        <v/>
      </c>
    </row>
    <row r="2184" spans="1:44" x14ac:dyDescent="0.25">
      <c r="A2184">
        <v>1</v>
      </c>
      <c r="B2184" t="s">
        <v>28</v>
      </c>
      <c r="C2184">
        <v>393101</v>
      </c>
      <c r="D2184" s="40">
        <v>41401.666666666701</v>
      </c>
      <c r="E2184" s="40">
        <v>41401.986111111102</v>
      </c>
      <c r="F2184" s="40">
        <v>41401.944444444402</v>
      </c>
      <c r="G2184" t="s">
        <v>29</v>
      </c>
      <c r="H2184">
        <v>60000012357603</v>
      </c>
      <c r="I2184" t="s">
        <v>5306</v>
      </c>
      <c r="J2184" t="s">
        <v>5307</v>
      </c>
      <c r="K2184" t="s">
        <v>32</v>
      </c>
      <c r="L2184">
        <v>6</v>
      </c>
      <c r="M2184" t="s">
        <v>33</v>
      </c>
      <c r="N2184">
        <v>60000015461254</v>
      </c>
      <c r="O2184">
        <v>60000016462742</v>
      </c>
      <c r="P2184">
        <v>141269000002250</v>
      </c>
      <c r="R2184" t="s">
        <v>34</v>
      </c>
      <c r="S2184" t="s">
        <v>35</v>
      </c>
      <c r="T2184" t="s">
        <v>36</v>
      </c>
      <c r="W2184" t="s">
        <v>37</v>
      </c>
      <c r="AC2184" t="s">
        <v>1251</v>
      </c>
      <c r="AD2184" t="s">
        <v>1437</v>
      </c>
      <c r="AE2184" s="14" t="str">
        <f t="shared" si="2014"/>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F2184" s="14" t="str">
        <f t="shared" si="2015"/>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G2184" s="14">
        <f t="shared" si="2016"/>
        <v>1</v>
      </c>
      <c r="AH2184" s="14">
        <f t="shared" si="2017"/>
        <v>189</v>
      </c>
      <c r="AI2184" s="14">
        <f t="shared" si="2018"/>
        <v>540</v>
      </c>
      <c r="AJ2184" s="14">
        <f t="shared" si="2019"/>
        <v>540</v>
      </c>
      <c r="AK2184" s="14">
        <f t="shared" si="2020"/>
        <v>540</v>
      </c>
      <c r="AL2184" s="14">
        <f t="shared" si="2021"/>
        <v>540</v>
      </c>
      <c r="AM2184" s="14" t="str">
        <f t="shared" si="2022"/>
        <v>#OBJ: CONSENSO INDICA INICIAR MAIS PRECOCEMENTE, EFV É ESCOLHA E CONSIDERO ÓTIMO PARA MULHERES, POUCOS COMPRIMIDOS, SEM GELADEIRA, E TEM AGORA ATÉ ESTUDOS EM NÃO INTERROMPER EM GESTANTES. #</v>
      </c>
      <c r="AN2184" s="14" t="str">
        <f t="shared" si="2023"/>
        <v>#MP: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O2184" s="14" t="str">
        <f t="shared" si="2024"/>
        <v/>
      </c>
      <c r="AP2184" s="14" t="str">
        <f t="shared" si="2025"/>
        <v/>
      </c>
      <c r="AQ2184" s="14" t="str">
        <f t="shared" si="2026"/>
        <v/>
      </c>
      <c r="AR2184" s="14" t="str">
        <f t="shared" si="2027"/>
        <v/>
      </c>
    </row>
    <row r="2185" spans="1:44" x14ac:dyDescent="0.25">
      <c r="A2185">
        <v>1</v>
      </c>
      <c r="B2185" t="s">
        <v>28</v>
      </c>
      <c r="C2185">
        <v>393101</v>
      </c>
      <c r="D2185" s="40">
        <v>41401.625</v>
      </c>
      <c r="E2185" s="40">
        <v>41401.9819444444</v>
      </c>
      <c r="F2185" s="40">
        <v>41401.940277777801</v>
      </c>
      <c r="G2185" t="s">
        <v>29</v>
      </c>
      <c r="H2185">
        <v>60000017967340</v>
      </c>
      <c r="I2185" t="s">
        <v>4114</v>
      </c>
      <c r="J2185" t="s">
        <v>4115</v>
      </c>
      <c r="K2185" t="s">
        <v>32</v>
      </c>
      <c r="L2185">
        <v>4</v>
      </c>
      <c r="M2185" t="s">
        <v>33</v>
      </c>
      <c r="N2185">
        <v>60000015461254</v>
      </c>
      <c r="O2185">
        <v>60000016462742</v>
      </c>
      <c r="P2185">
        <v>141269000002235</v>
      </c>
      <c r="R2185" t="s">
        <v>34</v>
      </c>
      <c r="S2185" t="s">
        <v>35</v>
      </c>
      <c r="T2185" t="s">
        <v>36</v>
      </c>
      <c r="W2185" t="s">
        <v>37</v>
      </c>
      <c r="AC2185" t="s">
        <v>5308</v>
      </c>
      <c r="AD2185" t="s">
        <v>1437</v>
      </c>
      <c r="AE2185" s="14" t="str">
        <f t="shared" si="2014"/>
        <v>#OPV: VERIFICAR MAIS CASOS PARA KALETRA, REFORÇAR X ATV, ESTIGMAS, CORPO E MENTE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185" s="14" t="str">
        <f t="shared" si="2015"/>
        <v>#OPV: VERIFICAR MAIS CASOS PARA KALETRA, REFORÇAR X ATV, ESTIGMAS, CORPO E MENTE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185" s="14">
        <f t="shared" si="2016"/>
        <v>1</v>
      </c>
      <c r="AH2185" s="14">
        <f t="shared" si="2017"/>
        <v>83</v>
      </c>
      <c r="AI2185" s="14">
        <f t="shared" si="2018"/>
        <v>262</v>
      </c>
      <c r="AJ2185" s="14">
        <f t="shared" si="2019"/>
        <v>490</v>
      </c>
      <c r="AK2185" s="14">
        <f t="shared" si="2020"/>
        <v>490</v>
      </c>
      <c r="AL2185" s="14">
        <f t="shared" si="2021"/>
        <v>490</v>
      </c>
      <c r="AM2185" s="14" t="str">
        <f t="shared" si="2022"/>
        <v>#OPV: VERIFICAR MAIS CASOS PARA KALETRA, REFORÇAR X ATV, ESTIGMAS, CORPO E MENTE  #</v>
      </c>
      <c r="AN2185" s="14" t="str">
        <f t="shared" si="2023"/>
        <v xml:space="preserve">#OBJ: MÉDICO RELATOU QUE KALETRA TEM POTENCIA INCONTESTÁVEL. QUANDO SENSÍVEL NÃO TROCA NO RESGATE. ALGUNS PACIENTES RELATAM PROBLEMAS GÁSTRICOS, SE PREOCUPA, MAS NÃO FAZ SWITCH.  </v>
      </c>
      <c r="AO2185" s="14" t="str">
        <f t="shared" si="2024"/>
        <v>#MP: FOQUEI DOSE ÚNICA NOTURNA E CO FORMULAÇÃO. ADEQUADO A ROTINA DE VIDA DO PACIENTE, POTENCIAL IMPORTANTE PARA ADESÃO. PACIENTES COM PROBLEMAS GASTRICOS SE SENTEM MAIS SEGUROS COM DOSE NOTURNA EM CASA E ALIMENTAÇÃO BALANCEADA.</v>
      </c>
      <c r="AP2185" s="14" t="str">
        <f t="shared" si="2025"/>
        <v/>
      </c>
      <c r="AQ2185" s="14" t="str">
        <f t="shared" si="2026"/>
        <v/>
      </c>
      <c r="AR2185" s="14" t="str">
        <f t="shared" si="2027"/>
        <v/>
      </c>
    </row>
    <row r="2186" spans="1:44" x14ac:dyDescent="0.25">
      <c r="A2186">
        <v>1</v>
      </c>
      <c r="B2186" t="s">
        <v>28</v>
      </c>
      <c r="C2186">
        <v>393101</v>
      </c>
      <c r="D2186" s="40">
        <v>41401.583333333299</v>
      </c>
      <c r="E2186" s="40">
        <v>41401.984027777798</v>
      </c>
      <c r="F2186" s="40">
        <v>41401.942361111098</v>
      </c>
      <c r="G2186" t="s">
        <v>29</v>
      </c>
      <c r="H2186">
        <v>60000012503195</v>
      </c>
      <c r="I2186" t="s">
        <v>4111</v>
      </c>
      <c r="J2186" t="s">
        <v>4112</v>
      </c>
      <c r="K2186" t="s">
        <v>32</v>
      </c>
      <c r="L2186">
        <v>6</v>
      </c>
      <c r="M2186" t="s">
        <v>33</v>
      </c>
      <c r="N2186">
        <v>60000015461254</v>
      </c>
      <c r="O2186">
        <v>60000016462742</v>
      </c>
      <c r="P2186">
        <v>141269000002241</v>
      </c>
      <c r="R2186" t="s">
        <v>34</v>
      </c>
      <c r="S2186" t="s">
        <v>35</v>
      </c>
      <c r="T2186" t="s">
        <v>36</v>
      </c>
      <c r="W2186" t="s">
        <v>37</v>
      </c>
      <c r="AC2186" t="s">
        <v>5309</v>
      </c>
      <c r="AD2186" t="s">
        <v>1437</v>
      </c>
      <c r="AE2186" s="14" t="str">
        <f t="shared" ref="AE2186:AE2249" si="2028">SUBSTITUTE(AC2186,"# ","#")</f>
        <v>#OPV: REFORÇAR MAIS A QUESTÃO DE SUPRESSÃO VIRAL SUSTENTADA, LONGEVIDADE E CORPO COM DESTAQUE X ATV E LIPOATROFIA X EFV.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186" s="14" t="str">
        <f t="shared" ref="AF2186:AF2249" si="2029">SUBSTITUTE(AE2186,"@ ","@")</f>
        <v>#OPV: REFORÇAR MAIS A QUESTÃO DE SUPRESSÃO VIRAL SUSTENTADA, LONGEVIDADE E CORPO COM DESTAQUE X ATV E LIPOATROFIA X EFV.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186" s="14">
        <f t="shared" ref="AG2186:AG2249" si="2030">IFERROR(FIND("#",AF2186),1)</f>
        <v>1</v>
      </c>
      <c r="AH2186" s="14">
        <f t="shared" ref="AH2186:AH2249" si="2031">IFERROR(FIND("#",$AF2186,AG2186+1),LEN($AF2186)+1)</f>
        <v>123</v>
      </c>
      <c r="AI2186" s="14">
        <f t="shared" ref="AI2186:AI2249" si="2032">IFERROR(FIND("#",$AF2186,AH2186+1),LEN($AF2186)+1)</f>
        <v>265</v>
      </c>
      <c r="AJ2186" s="14">
        <f t="shared" ref="AJ2186:AJ2249" si="2033">IFERROR(FIND("#",$AF2186,AI2186+1),LEN($AF2186)+1)</f>
        <v>478</v>
      </c>
      <c r="AK2186" s="14">
        <f t="shared" ref="AK2186:AK2249" si="2034">IFERROR(FIND("#",$AF2186,AJ2186+1),LEN($AF2186)+1)</f>
        <v>478</v>
      </c>
      <c r="AL2186" s="14">
        <f t="shared" ref="AL2186:AL2249" si="2035">IFERROR(FIND("#",$AF2186,AK2186+1),LEN($AF2186)+1)</f>
        <v>478</v>
      </c>
      <c r="AM2186" s="14" t="str">
        <f t="shared" ref="AM2186:AM2249" si="2036">MID($AF2186,AG2186,IF(AG2186=1,AH2186,(AH2186-AG2186)))</f>
        <v>#OPV: REFORÇAR MAIS A QUESTÃO DE SUPRESSÃO VIRAL SUSTENTADA, LONGEVIDADE E CORPO COM DESTAQUE X ATV E LIPOATROFIA X EFV.  #</v>
      </c>
      <c r="AN2186" s="14" t="str">
        <f t="shared" ref="AN2186:AN2249" si="2037">IF(AH2186=AI2186,"",MID($AF2186,AH2186,AI2186-AH2186))</f>
        <v xml:space="preserve">#OBJ: KALETRA É POTENTE MAS TEM OUTROS IPS POTENTES, NÃO FALHAM COM ADESÃO. POTÊNCIA É IMPORTANTE, POIS PACIENTES NÃO ESTÃO ENVELHECENDO BEM. </v>
      </c>
      <c r="AO2186" s="14" t="str">
        <f t="shared" ref="AO2186:AO2249" si="2038">IF(AI2186=AJ2186,"",MID($AF2186,AI2186,AJ2186-AI2186))</f>
        <v>#MP: EM POTENCIA, DESTAQUE CONSENSO, KALETRA 1ª OPÇÃO IP. FOQUEI O 720 DESTACANDO OS 7 ANOS, INDETECÇÃO E MAIS DE 500 CEL/CD4 INCREMENTO. NO ENVELHECIMENTO FOQUEI SNC E ALTA PENETRAÇÃO SNC CONF. CLASSIFICAÇÃO CPE.</v>
      </c>
      <c r="AP2186" s="14" t="str">
        <f t="shared" ref="AP2186:AP2249" si="2039">IF(AJ2186=AK2186,"",MID($AF2186,AJ2186,AK2186-AJ2186))</f>
        <v/>
      </c>
      <c r="AQ2186" s="14" t="str">
        <f t="shared" ref="AQ2186:AQ2249" si="2040">IF(AK2186=AL2186,"",MID($AF2186,AK2186,AL2186-AK2186))</f>
        <v/>
      </c>
      <c r="AR2186" s="14" t="str">
        <f t="shared" ref="AR2186:AR2249" si="2041">IF(AL2186=AK2186,"",MID($AF2186,AL2186,LEN(AF2186)-AL2186))</f>
        <v/>
      </c>
    </row>
    <row r="2187" spans="1:44" x14ac:dyDescent="0.25">
      <c r="A2187">
        <v>1</v>
      </c>
      <c r="B2187" t="s">
        <v>28</v>
      </c>
      <c r="C2187">
        <v>393101</v>
      </c>
      <c r="D2187" s="40">
        <v>41401.5</v>
      </c>
      <c r="E2187" s="40">
        <v>41401.987500000003</v>
      </c>
      <c r="F2187" s="40">
        <v>41401.945833333302</v>
      </c>
      <c r="G2187" t="s">
        <v>29</v>
      </c>
      <c r="H2187">
        <v>60000017969036</v>
      </c>
      <c r="I2187" t="s">
        <v>4120</v>
      </c>
      <c r="J2187" t="s">
        <v>4121</v>
      </c>
      <c r="K2187" t="s">
        <v>41</v>
      </c>
      <c r="L2187">
        <v>3</v>
      </c>
      <c r="M2187" t="s">
        <v>33</v>
      </c>
      <c r="N2187">
        <v>60000015461254</v>
      </c>
      <c r="O2187">
        <v>60000016462742</v>
      </c>
      <c r="P2187">
        <v>141269000002256</v>
      </c>
      <c r="R2187" t="s">
        <v>34</v>
      </c>
      <c r="S2187" t="s">
        <v>35</v>
      </c>
      <c r="T2187" t="s">
        <v>36</v>
      </c>
      <c r="W2187" t="s">
        <v>37</v>
      </c>
      <c r="AC2187" t="s">
        <v>5310</v>
      </c>
      <c r="AD2187" t="s">
        <v>1437</v>
      </c>
      <c r="AE2187" s="14" t="str">
        <f t="shared" si="2028"/>
        <v>#OPV: REFORÇAR ADESÃO COM CO-FORMULAÇÃO, DEVIDO CERTEZA DA TOMADA RITONAVIR E ASSOCIAÇÃO ANTI-ACIDOS.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F2187" s="14" t="str">
        <f t="shared" si="2029"/>
        <v>#OPV: REFORÇAR ADESÃO COM CO-FORMULAÇÃO, DEVIDO CERTEZA DA TOMADA RITONAVIR E ASSOCIAÇÃO ANTI-ACIDOS.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G2187" s="14">
        <f t="shared" si="2030"/>
        <v>1</v>
      </c>
      <c r="AH2187" s="14">
        <f t="shared" si="2031"/>
        <v>104</v>
      </c>
      <c r="AI2187" s="14">
        <f t="shared" si="2032"/>
        <v>206</v>
      </c>
      <c r="AJ2187" s="14">
        <f t="shared" si="2033"/>
        <v>403</v>
      </c>
      <c r="AK2187" s="14">
        <f t="shared" si="2034"/>
        <v>403</v>
      </c>
      <c r="AL2187" s="14">
        <f t="shared" si="2035"/>
        <v>403</v>
      </c>
      <c r="AM2187" s="14" t="str">
        <f t="shared" si="2036"/>
        <v>#OPV: REFORÇAR ADESÃO COM CO-FORMULAÇÃO, DEVIDO CERTEZA DA TOMADA RITONAVIR E ASSOCIAÇÃO ANTI-ACIDOS.  #</v>
      </c>
      <c r="AN2187" s="14" t="str">
        <f t="shared" si="2037"/>
        <v xml:space="preserve">#OBJ: KALETRA TEM ESTIGMAS EM CORPO, DISLIPIDEMIAS E DISTRIBUIÇÃO GORDURA. COMPLICA ADESÃO PACIENTES. </v>
      </c>
      <c r="AO2187" s="14" t="str">
        <f t="shared" si="2038"/>
        <v>#MP: REFORCEI BENEFICIOS KALETRA E DESTAQUEI COMO ESCOLHA IP CONSENSO DEVIDO POTENCIA E DURABILIDADE. EM CORPO, DESTAQUE DADOS CASTLE QUANTO A ICTERÍCIA E REFORCEI AUMENTO CIRCUNFERÊNCIA ABDOMINAL.</v>
      </c>
      <c r="AP2187" s="14" t="str">
        <f t="shared" si="2039"/>
        <v/>
      </c>
      <c r="AQ2187" s="14" t="str">
        <f t="shared" si="2040"/>
        <v/>
      </c>
      <c r="AR2187" s="14" t="str">
        <f t="shared" si="2041"/>
        <v/>
      </c>
    </row>
    <row r="2188" spans="1:44" x14ac:dyDescent="0.25">
      <c r="A2188">
        <v>1</v>
      </c>
      <c r="B2188" t="s">
        <v>28</v>
      </c>
      <c r="C2188">
        <v>393101</v>
      </c>
      <c r="D2188" s="40">
        <v>41401.458333333299</v>
      </c>
      <c r="E2188" s="40">
        <v>41401.988888888904</v>
      </c>
      <c r="F2188" s="40">
        <v>41401.947222222203</v>
      </c>
      <c r="G2188" t="s">
        <v>29</v>
      </c>
      <c r="H2188">
        <v>60000012442103</v>
      </c>
      <c r="I2188" t="s">
        <v>4146</v>
      </c>
      <c r="J2188" t="s">
        <v>4147</v>
      </c>
      <c r="K2188" t="s">
        <v>32</v>
      </c>
      <c r="L2188">
        <v>3</v>
      </c>
      <c r="M2188" t="s">
        <v>33</v>
      </c>
      <c r="N2188">
        <v>60000015461254</v>
      </c>
      <c r="O2188">
        <v>60000016462742</v>
      </c>
      <c r="P2188">
        <v>141269000002262</v>
      </c>
      <c r="R2188" t="s">
        <v>34</v>
      </c>
      <c r="S2188" t="s">
        <v>35</v>
      </c>
      <c r="T2188" t="s">
        <v>36</v>
      </c>
      <c r="W2188" t="s">
        <v>37</v>
      </c>
      <c r="AC2188" t="s">
        <v>5311</v>
      </c>
      <c r="AD2188" t="s">
        <v>1437</v>
      </c>
      <c r="AE2188" s="14" t="str">
        <f t="shared" si="2028"/>
        <v>#OPV: REFORÇAR MAIS POTENCIA E DURABILIDADE DOS ESQUEMAS COM KALETRA E COMPARÁ-LO COM EFV EM SNC E CORPO.  #OBJ: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F2188" s="14" t="str">
        <f t="shared" si="2029"/>
        <v>#OPV: REFORÇAR MAIS POTENCIA E DURABILIDADE DOS ESQUEMAS COM KALETRA E COMPARÁ-LO COM EFV EM SNC E CORPO.  #OBJ: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G2188" s="14">
        <f t="shared" si="2030"/>
        <v>1</v>
      </c>
      <c r="AH2188" s="14">
        <f t="shared" si="2031"/>
        <v>108</v>
      </c>
      <c r="AI2188" s="14">
        <f t="shared" si="2032"/>
        <v>279</v>
      </c>
      <c r="AJ2188" s="14">
        <f t="shared" si="2033"/>
        <v>598</v>
      </c>
      <c r="AK2188" s="14">
        <f t="shared" si="2034"/>
        <v>598</v>
      </c>
      <c r="AL2188" s="14">
        <f t="shared" si="2035"/>
        <v>598</v>
      </c>
      <c r="AM2188" s="14" t="str">
        <f t="shared" si="2036"/>
        <v>#OPV: REFORÇAR MAIS POTENCIA E DURABILIDADE DOS ESQUEMAS COM KALETRA E COMPARÁ-LO COM EFV EM SNC E CORPO.  #</v>
      </c>
      <c r="AN2188" s="14" t="str">
        <f t="shared" si="2037"/>
        <v xml:space="preserve">#OBJ: PACIENTES NÃO VÊM ENVELHECENDO BEM, COMORBIDADES ESTÃO PRESENTES. INDIVIDUALIZO PRESCRIÇÃO, DEPENDENDO DO PERFIL DO PACIENTE. SEMPRE AVALIO PARA NÃO TROCAR TERAPIA. </v>
      </c>
      <c r="AO2188" s="14" t="str">
        <f t="shared" si="2038"/>
        <v>#MP: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P2188" s="14" t="str">
        <f t="shared" si="2039"/>
        <v/>
      </c>
      <c r="AQ2188" s="14" t="str">
        <f t="shared" si="2040"/>
        <v/>
      </c>
      <c r="AR2188" s="14" t="str">
        <f t="shared" si="2041"/>
        <v/>
      </c>
    </row>
    <row r="2189" spans="1:44" x14ac:dyDescent="0.25">
      <c r="A2189">
        <v>1</v>
      </c>
      <c r="B2189" t="s">
        <v>28</v>
      </c>
      <c r="C2189">
        <v>393101</v>
      </c>
      <c r="D2189" s="40">
        <v>41401.416666666701</v>
      </c>
      <c r="E2189" s="40">
        <v>41401.993055555598</v>
      </c>
      <c r="F2189" s="40">
        <v>41401.951388888898</v>
      </c>
      <c r="G2189" t="s">
        <v>110</v>
      </c>
      <c r="H2189">
        <v>60000016840507</v>
      </c>
      <c r="J2189" t="s">
        <v>4144</v>
      </c>
      <c r="K2189" t="s">
        <v>41</v>
      </c>
      <c r="M2189" t="s">
        <v>33</v>
      </c>
      <c r="N2189">
        <v>60000015461254</v>
      </c>
      <c r="O2189">
        <v>60000016462742</v>
      </c>
      <c r="P2189">
        <v>141269000002275</v>
      </c>
      <c r="R2189" t="s">
        <v>34</v>
      </c>
      <c r="S2189" t="s">
        <v>35</v>
      </c>
      <c r="T2189" t="s">
        <v>36</v>
      </c>
      <c r="W2189" t="s">
        <v>37</v>
      </c>
      <c r="AC2189" t="s">
        <v>5312</v>
      </c>
      <c r="AD2189" t="s">
        <v>1437</v>
      </c>
      <c r="AE2189" s="14" t="str">
        <f t="shared" si="2028"/>
        <v>#OPV: REFORÇAR KALETRA COMO ESCOLHA IP CONSENSO. VOLTAR A DESTACAR SEGURANÇA DRC E LIGAR A SEGURANÇA A LONGO PRAZO COMO DIFERENCIAL.  #OBJ: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F2189" s="14" t="str">
        <f t="shared" si="2029"/>
        <v>#OPV: REFORÇAR KALETRA COMO ESCOLHA IP CONSENSO. VOLTAR A DESTACAR SEGURANÇA DRC E LIGAR A SEGURANÇA A LONGO PRAZO COMO DIFERENCIAL.  #OBJ: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G2189" s="14">
        <f t="shared" si="2030"/>
        <v>1</v>
      </c>
      <c r="AH2189" s="14">
        <f t="shared" si="2031"/>
        <v>135</v>
      </c>
      <c r="AI2189" s="14">
        <f t="shared" si="2032"/>
        <v>277</v>
      </c>
      <c r="AJ2189" s="14">
        <f t="shared" si="2033"/>
        <v>703</v>
      </c>
      <c r="AK2189" s="14">
        <f t="shared" si="2034"/>
        <v>703</v>
      </c>
      <c r="AL2189" s="14">
        <f t="shared" si="2035"/>
        <v>703</v>
      </c>
      <c r="AM2189" s="14" t="str">
        <f t="shared" si="2036"/>
        <v>#OPV: REFORÇAR KALETRA COMO ESCOLHA IP CONSENSO. VOLTAR A DESTACAR SEGURANÇA DRC E LIGAR A SEGURANÇA A LONGO PRAZO COMO DIFERENCIAL.  #</v>
      </c>
      <c r="AN2189" s="14" t="str">
        <f t="shared" si="2037"/>
        <v xml:space="preserve">#OBJ: EM PACIENTES MULHERES, ADESÃO É COMPLICADO QUANDO O USO DE ARVS INTERFERE NO CORPO. DISLIPIDEMIAS COM O USO DE IPS EM ESPECIAL KALETRA. </v>
      </c>
      <c r="AO2189" s="14" t="str">
        <f t="shared" si="2038"/>
        <v>#MP: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P2189" s="14" t="str">
        <f t="shared" si="2039"/>
        <v/>
      </c>
      <c r="AQ2189" s="14" t="str">
        <f t="shared" si="2040"/>
        <v/>
      </c>
      <c r="AR2189" s="14" t="str">
        <f t="shared" si="2041"/>
        <v/>
      </c>
    </row>
    <row r="2190" spans="1:44" x14ac:dyDescent="0.25">
      <c r="A2190">
        <v>1</v>
      </c>
      <c r="B2190" t="s">
        <v>28</v>
      </c>
      <c r="C2190">
        <v>393101</v>
      </c>
      <c r="D2190" s="40">
        <v>41401.375</v>
      </c>
      <c r="E2190" s="40">
        <v>41401.990277777797</v>
      </c>
      <c r="F2190" s="40">
        <v>41401.948611111096</v>
      </c>
      <c r="G2190" t="s">
        <v>29</v>
      </c>
      <c r="H2190">
        <v>60000012283823</v>
      </c>
      <c r="I2190" t="s">
        <v>4126</v>
      </c>
      <c r="J2190" t="s">
        <v>4127</v>
      </c>
      <c r="K2190" t="s">
        <v>32</v>
      </c>
      <c r="L2190">
        <v>4</v>
      </c>
      <c r="M2190" t="s">
        <v>33</v>
      </c>
      <c r="N2190">
        <v>60000015461254</v>
      </c>
      <c r="O2190">
        <v>60000016462742</v>
      </c>
      <c r="P2190">
        <v>141269000002268</v>
      </c>
      <c r="R2190" t="s">
        <v>34</v>
      </c>
      <c r="S2190" t="s">
        <v>35</v>
      </c>
      <c r="T2190" t="s">
        <v>36</v>
      </c>
      <c r="W2190" t="s">
        <v>37</v>
      </c>
      <c r="AC2190" t="s">
        <v>5313</v>
      </c>
      <c r="AD2190" t="s">
        <v>1437</v>
      </c>
      <c r="AE2190" s="14" t="str">
        <f t="shared" si="2028"/>
        <v>#OPV: VERIFICAR NOVOS CASOS COM KALETRA, REFORÇAR IP PREFERENCIAL CONSENSO, ADESÃO, CORPO E VERIFICAR IMPACTOS NA CONTINUIDADE TERAPIA A LONGO PRAZO.  #OBJ: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F2190" s="14" t="str">
        <f t="shared" si="2029"/>
        <v>#OPV: VERIFICAR NOVOS CASOS COM KALETRA, REFORÇAR IP PREFERENCIAL CONSENSO, ADESÃO, CORPO E VERIFICAR IMPACTOS NA CONTINUIDADE TERAPIA A LONGO PRAZO.  #OBJ: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G2190" s="14">
        <f t="shared" si="2030"/>
        <v>1</v>
      </c>
      <c r="AH2190" s="14">
        <f t="shared" si="2031"/>
        <v>152</v>
      </c>
      <c r="AI2190" s="14">
        <f t="shared" si="2032"/>
        <v>248</v>
      </c>
      <c r="AJ2190" s="14">
        <f t="shared" si="2033"/>
        <v>698</v>
      </c>
      <c r="AK2190" s="14">
        <f t="shared" si="2034"/>
        <v>698</v>
      </c>
      <c r="AL2190" s="14">
        <f t="shared" si="2035"/>
        <v>698</v>
      </c>
      <c r="AM2190" s="14" t="str">
        <f t="shared" si="2036"/>
        <v>#OPV: VERIFICAR NOVOS CASOS COM KALETRA, REFORÇAR IP PREFERENCIAL CONSENSO, ADESÃO, CORPO E VERIFICAR IMPACTOS NA CONTINUIDADE TERAPIA A LONGO PRAZO.  #</v>
      </c>
      <c r="AN2190" s="14" t="str">
        <f t="shared" si="2037"/>
        <v xml:space="preserve">#OBJ: KALETRA  CONTINUA UM DESAFIO EM ADESÃO. PROBLEMAS GÁSTRICOS E POSOLOGIA SÃO LIMITADORES.  </v>
      </c>
      <c r="AO2190" s="14" t="str">
        <f t="shared" si="2038"/>
        <v>#MP: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P2190" s="14" t="str">
        <f t="shared" si="2039"/>
        <v/>
      </c>
      <c r="AQ2190" s="14" t="str">
        <f t="shared" si="2040"/>
        <v/>
      </c>
      <c r="AR2190" s="14" t="str">
        <f t="shared" si="2041"/>
        <v/>
      </c>
    </row>
    <row r="2191" spans="1:44" x14ac:dyDescent="0.25">
      <c r="A2191">
        <v>1</v>
      </c>
      <c r="B2191" t="s">
        <v>28</v>
      </c>
      <c r="C2191">
        <v>393101</v>
      </c>
      <c r="D2191" s="40">
        <v>41400.708333333299</v>
      </c>
      <c r="E2191" s="40">
        <v>41401.971527777801</v>
      </c>
      <c r="F2191" s="40">
        <v>41401.929861111101</v>
      </c>
      <c r="G2191" t="s">
        <v>29</v>
      </c>
      <c r="H2191">
        <v>60000012457239</v>
      </c>
      <c r="I2191" t="s">
        <v>4129</v>
      </c>
      <c r="J2191" t="s">
        <v>4130</v>
      </c>
      <c r="K2191" t="s">
        <v>41</v>
      </c>
      <c r="L2191">
        <v>4</v>
      </c>
      <c r="M2191" t="s">
        <v>33</v>
      </c>
      <c r="N2191">
        <v>60000015461254</v>
      </c>
      <c r="O2191">
        <v>60000016462742</v>
      </c>
      <c r="P2191">
        <v>141269000002211</v>
      </c>
      <c r="R2191" t="s">
        <v>34</v>
      </c>
      <c r="S2191" t="s">
        <v>35</v>
      </c>
      <c r="T2191" t="s">
        <v>36</v>
      </c>
      <c r="W2191" t="s">
        <v>37</v>
      </c>
      <c r="AC2191" t="s">
        <v>5314</v>
      </c>
      <c r="AD2191" t="s">
        <v>1437</v>
      </c>
      <c r="AE2191" s="14" t="str">
        <f t="shared" si="2028"/>
        <v>#OPV: VERIFICAR NOVA OBS COM KALETRA PARA ESTIGMAS CORPO E COMPLEMENTAR COM DRC + TENOFOVIR. LEMBRAR RITONA + GELADEIRA + DOSE ÚNICA.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F2191" s="14" t="str">
        <f t="shared" si="2029"/>
        <v>#OPV: VERIFICAR NOVA OBS COM KALETRA PARA ESTIGMAS CORPO E COMPLEMENTAR COM DRC + TENOFOVIR. LEMBRAR RITONA + GELADEIRA + DOSE ÚNICA.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G2191" s="14">
        <f t="shared" si="2030"/>
        <v>1</v>
      </c>
      <c r="AH2191" s="14">
        <f t="shared" si="2031"/>
        <v>136</v>
      </c>
      <c r="AI2191" s="14">
        <f t="shared" si="2032"/>
        <v>244</v>
      </c>
      <c r="AJ2191" s="14">
        <f t="shared" si="2033"/>
        <v>513</v>
      </c>
      <c r="AK2191" s="14">
        <f t="shared" si="2034"/>
        <v>513</v>
      </c>
      <c r="AL2191" s="14">
        <f t="shared" si="2035"/>
        <v>513</v>
      </c>
      <c r="AM2191" s="14" t="str">
        <f t="shared" si="2036"/>
        <v>#OPV: VERIFICAR NOVA OBS COM KALETRA PARA ESTIGMAS CORPO E COMPLEMENTAR COM DRC + TENOFOVIR. LEMBRAR RITONA + GELADEIRA + DOSE ÚNICA.  #</v>
      </c>
      <c r="AN2191" s="14" t="str">
        <f t="shared" si="2037"/>
        <v xml:space="preserve">#OBJ: INICIAR COM IP, KAL X ATV. ADESÃO COM ATV É MELHOR, MENOS COMPRIMIDOS E MELHOR TOLERADO EM DIARRÉIA.  </v>
      </c>
      <c r="AO2191" s="14" t="str">
        <f t="shared" si="2038"/>
        <v>#MP: ENFOQUEI QUE A ADEQUAÇÃO DA TERAPIA A ROTINA DE VIDA DO PACIENTE É IMPORTANTE NA ESCOLHA DA TERAPIA. CONF. CASTLE ESTIGMA DA BILIBIRRUBINA ACONTECEU EM 34% DOS PACIENTES ATV X KAL. E DIARRÉIA FOI 1% MESMO ESTUDO. KALETRA TEM POSOLOGIA 1 OU 2X DIA E É CO-FORMULADO.</v>
      </c>
      <c r="AP2191" s="14" t="str">
        <f t="shared" si="2039"/>
        <v/>
      </c>
      <c r="AQ2191" s="14" t="str">
        <f t="shared" si="2040"/>
        <v/>
      </c>
      <c r="AR2191" s="14" t="str">
        <f t="shared" si="2041"/>
        <v/>
      </c>
    </row>
    <row r="2192" spans="1:44" x14ac:dyDescent="0.25">
      <c r="A2192">
        <v>1</v>
      </c>
      <c r="B2192" t="s">
        <v>28</v>
      </c>
      <c r="C2192">
        <v>393101</v>
      </c>
      <c r="D2192" s="40">
        <v>41400.708333333299</v>
      </c>
      <c r="E2192" s="40">
        <v>41401.971527777801</v>
      </c>
      <c r="F2192" s="40">
        <v>41401.929861111101</v>
      </c>
      <c r="G2192" t="s">
        <v>29</v>
      </c>
      <c r="H2192">
        <v>60000012457239</v>
      </c>
      <c r="I2192" t="s">
        <v>4129</v>
      </c>
      <c r="J2192" t="s">
        <v>4130</v>
      </c>
      <c r="K2192" t="s">
        <v>41</v>
      </c>
      <c r="L2192">
        <v>4</v>
      </c>
      <c r="M2192" t="s">
        <v>33</v>
      </c>
      <c r="N2192">
        <v>60000015461254</v>
      </c>
      <c r="O2192">
        <v>60000016462742</v>
      </c>
      <c r="P2192">
        <v>141269000002211</v>
      </c>
      <c r="R2192" t="s">
        <v>34</v>
      </c>
      <c r="S2192" t="s">
        <v>35</v>
      </c>
      <c r="T2192" t="s">
        <v>36</v>
      </c>
      <c r="W2192" t="s">
        <v>37</v>
      </c>
      <c r="AC2192" t="s">
        <v>5314</v>
      </c>
      <c r="AD2192" t="s">
        <v>1437</v>
      </c>
      <c r="AE2192" s="14" t="str">
        <f t="shared" si="2028"/>
        <v>#OPV: VERIFICAR NOVA OBS COM KALETRA PARA ESTIGMAS CORPO E COMPLEMENTAR COM DRC + TENOFOVIR. LEMBRAR RITONA + GELADEIRA + DOSE ÚNICA.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F2192" s="14" t="str">
        <f t="shared" si="2029"/>
        <v>#OPV: VERIFICAR NOVA OBS COM KALETRA PARA ESTIGMAS CORPO E COMPLEMENTAR COM DRC + TENOFOVIR. LEMBRAR RITONA + GELADEIRA + DOSE ÚNICA.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G2192" s="14">
        <f t="shared" si="2030"/>
        <v>1</v>
      </c>
      <c r="AH2192" s="14">
        <f t="shared" si="2031"/>
        <v>136</v>
      </c>
      <c r="AI2192" s="14">
        <f t="shared" si="2032"/>
        <v>244</v>
      </c>
      <c r="AJ2192" s="14">
        <f t="shared" si="2033"/>
        <v>513</v>
      </c>
      <c r="AK2192" s="14">
        <f t="shared" si="2034"/>
        <v>513</v>
      </c>
      <c r="AL2192" s="14">
        <f t="shared" si="2035"/>
        <v>513</v>
      </c>
      <c r="AM2192" s="14" t="str">
        <f t="shared" si="2036"/>
        <v>#OPV: VERIFICAR NOVA OBS COM KALETRA PARA ESTIGMAS CORPO E COMPLEMENTAR COM DRC + TENOFOVIR. LEMBRAR RITONA + GELADEIRA + DOSE ÚNICA.  #</v>
      </c>
      <c r="AN2192" s="14" t="str">
        <f t="shared" si="2037"/>
        <v xml:space="preserve">#OBJ: INICIAR COM IP, KAL X ATV. ADESÃO COM ATV É MELHOR, MENOS COMPRIMIDOS E MELHOR TOLERADO EM DIARRÉIA.  </v>
      </c>
      <c r="AO2192" s="14" t="str">
        <f t="shared" si="2038"/>
        <v>#MP: ENFOQUEI QUE A ADEQUAÇÃO DA TERAPIA A ROTINA DE VIDA DO PACIENTE É IMPORTANTE NA ESCOLHA DA TERAPIA. CONF. CASTLE ESTIGMA DA BILIBIRRUBINA ACONTECEU EM 34% DOS PACIENTES ATV X KAL. E DIARRÉIA FOI 1% MESMO ESTUDO. KALETRA TEM POSOLOGIA 1 OU 2X DIA E É CO-FORMULADO.</v>
      </c>
      <c r="AP2192" s="14" t="str">
        <f t="shared" si="2039"/>
        <v/>
      </c>
      <c r="AQ2192" s="14" t="str">
        <f t="shared" si="2040"/>
        <v/>
      </c>
      <c r="AR2192" s="14" t="str">
        <f t="shared" si="2041"/>
        <v/>
      </c>
    </row>
    <row r="2193" spans="1:44" x14ac:dyDescent="0.25">
      <c r="A2193">
        <v>1</v>
      </c>
      <c r="B2193" t="s">
        <v>28</v>
      </c>
      <c r="C2193">
        <v>393101</v>
      </c>
      <c r="D2193" s="40">
        <v>41400.666666666701</v>
      </c>
      <c r="E2193" s="40">
        <v>41401.970138888901</v>
      </c>
      <c r="F2193" s="40">
        <v>41401.9284722222</v>
      </c>
      <c r="G2193" t="s">
        <v>29</v>
      </c>
      <c r="H2193">
        <v>60000012489759</v>
      </c>
      <c r="I2193" t="s">
        <v>4132</v>
      </c>
      <c r="J2193" t="s">
        <v>4133</v>
      </c>
      <c r="K2193" t="s">
        <v>41</v>
      </c>
      <c r="L2193">
        <v>4</v>
      </c>
      <c r="M2193" t="s">
        <v>33</v>
      </c>
      <c r="N2193">
        <v>60000015461254</v>
      </c>
      <c r="O2193">
        <v>60000016462742</v>
      </c>
      <c r="P2193">
        <v>141269000002205</v>
      </c>
      <c r="R2193" t="s">
        <v>34</v>
      </c>
      <c r="S2193" t="s">
        <v>35</v>
      </c>
      <c r="T2193" t="s">
        <v>36</v>
      </c>
      <c r="W2193" t="s">
        <v>37</v>
      </c>
      <c r="AC2193" t="s">
        <v>5315</v>
      </c>
      <c r="AD2193" t="s">
        <v>1437</v>
      </c>
      <c r="AE2193" s="14" t="str">
        <f t="shared" si="2028"/>
        <v>#OPV: REFORÇAR KALETRA X EFV EM INICIO DE TRATAMENTO. DESTACAR PACIENTES QUE SE INFECTAM COM INDIVIDUOS QUE JÁ TOMAM ARVS (RESIT. PRIMARIA).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F2193" s="14" t="str">
        <f t="shared" si="2029"/>
        <v>#OPV: REFORÇAR KALETRA X EFV EM INICIO DE TRATAMENTO. DESTACAR PACIENTES QUE SE INFECTAM COM INDIVIDUOS QUE JÁ TOMAM ARVS (RESIT. PRIMARIA).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G2193" s="14">
        <f t="shared" si="2030"/>
        <v>1</v>
      </c>
      <c r="AH2193" s="14">
        <f t="shared" si="2031"/>
        <v>143</v>
      </c>
      <c r="AI2193" s="14">
        <f t="shared" si="2032"/>
        <v>374</v>
      </c>
      <c r="AJ2193" s="14">
        <f t="shared" si="2033"/>
        <v>594</v>
      </c>
      <c r="AK2193" s="14">
        <f t="shared" si="2034"/>
        <v>594</v>
      </c>
      <c r="AL2193" s="14">
        <f t="shared" si="2035"/>
        <v>594</v>
      </c>
      <c r="AM2193" s="14" t="str">
        <f t="shared" si="2036"/>
        <v>#OPV: REFORÇAR KALETRA X EFV EM INICIO DE TRATAMENTO. DESTACAR PACIENTES QUE SE INFECTAM COM INDIVIDUOS QUE JÁ TOMAM ARVS (RESIT. PRIMARIA).  #</v>
      </c>
      <c r="AN2193" s="14" t="str">
        <f t="shared" si="2037"/>
        <v xml:space="preserve">#OBJ: ESTÃO APARECENDO NOVOS PACIENTES, COM INICIO MAIS PRECOCE (500 CEL/CD4) EFV SE MANTÉM COMO UMA ÓTIMA OPÇÃO EM INÍCIO DE TRATAMENTOS. MÉDICO RELATOU EM EFV, QUE NORMALMENTE A FALHA VEM COM MÁ ADESÃO, MESMO SENDO 1 SÓ COMPR.   </v>
      </c>
      <c r="AO2193" s="14" t="str">
        <f t="shared" si="2038"/>
        <v>#MP: DESTAQUEI BARREIRA GENÉTICA DE KALETRA, 702 COM POTÊNCIA E LONGEVIDADE.  KALETRA É IP RECOMENDADO PELO CONSENSO E GARANTE LONGEVIDADE AOS PACIENTES NAIVES COM INDICAÇÃO A TRATAMENTO, E AGORA  A PARTIR DE 500CEL/CD4.</v>
      </c>
      <c r="AP2193" s="14" t="str">
        <f t="shared" si="2039"/>
        <v/>
      </c>
      <c r="AQ2193" s="14" t="str">
        <f t="shared" si="2040"/>
        <v/>
      </c>
      <c r="AR2193" s="14" t="str">
        <f t="shared" si="2041"/>
        <v/>
      </c>
    </row>
    <row r="2194" spans="1:44" x14ac:dyDescent="0.25">
      <c r="A2194">
        <v>1</v>
      </c>
      <c r="B2194" t="s">
        <v>28</v>
      </c>
      <c r="C2194">
        <v>393101</v>
      </c>
      <c r="D2194" s="40">
        <v>41400.625</v>
      </c>
      <c r="E2194" s="40">
        <v>41401.968055555597</v>
      </c>
      <c r="F2194" s="40">
        <v>41401.926388888904</v>
      </c>
      <c r="G2194" t="s">
        <v>29</v>
      </c>
      <c r="H2194">
        <v>60000012522383</v>
      </c>
      <c r="I2194" t="s">
        <v>4138</v>
      </c>
      <c r="J2194" t="s">
        <v>4139</v>
      </c>
      <c r="K2194" t="s">
        <v>32</v>
      </c>
      <c r="L2194">
        <v>6</v>
      </c>
      <c r="M2194" t="s">
        <v>33</v>
      </c>
      <c r="N2194">
        <v>60000015461254</v>
      </c>
      <c r="O2194">
        <v>60000016462742</v>
      </c>
      <c r="P2194">
        <v>141269000002199</v>
      </c>
      <c r="R2194" t="s">
        <v>34</v>
      </c>
      <c r="S2194" t="s">
        <v>35</v>
      </c>
      <c r="T2194" t="s">
        <v>36</v>
      </c>
      <c r="W2194" t="s">
        <v>37</v>
      </c>
      <c r="AC2194" t="s">
        <v>5316</v>
      </c>
      <c r="AD2194" t="s">
        <v>1437</v>
      </c>
      <c r="AE2194" s="14" t="str">
        <f t="shared" si="2028"/>
        <v>#OPV: REFORÇAR MAIS KALETRA EM POTENCIA DOSE ÚNICA E CO-FORMULAÇÃO. VERIFICAR PERFIL EM QUE KALETRA MELHOR SE ENQUADRA E FOCAR QUE CO FORMULAÇÃO GARANTE TOMADA DO RITONAVIR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F2194" s="14" t="str">
        <f t="shared" si="2029"/>
        <v>#OPV: REFORÇAR MAIS KALETRA EM POTENCIA DOSE ÚNICA E CO-FORMULAÇÃO. VERIFICAR PERFIL EM QUE KALETRA MELHOR SE ENQUADRA E FOCAR QUE CO FORMULAÇÃO GARANTE TOMADA DO RITONAVIR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G2194" s="14">
        <f t="shared" si="2030"/>
        <v>1</v>
      </c>
      <c r="AH2194" s="14">
        <f t="shared" si="2031"/>
        <v>175</v>
      </c>
      <c r="AI2194" s="14">
        <f t="shared" si="2032"/>
        <v>324</v>
      </c>
      <c r="AJ2194" s="14">
        <f t="shared" si="2033"/>
        <v>559</v>
      </c>
      <c r="AK2194" s="14">
        <f t="shared" si="2034"/>
        <v>559</v>
      </c>
      <c r="AL2194" s="14">
        <f t="shared" si="2035"/>
        <v>559</v>
      </c>
      <c r="AM2194" s="14" t="str">
        <f t="shared" si="2036"/>
        <v>#OPV: REFORÇAR MAIS KALETRA EM POTENCIA DOSE ÚNICA E CO-FORMULAÇÃO. VERIFICAR PERFIL EM QUE KALETRA MELHOR SE ENQUADRA E FOCAR QUE CO FORMULAÇÃO GARANTE TOMADA DO RITONAVIR  #</v>
      </c>
      <c r="AN2194" s="14" t="str">
        <f t="shared" si="2037"/>
        <v xml:space="preserve">#OBJ: KALETRA NÃO TEM UM PERFIL FAVORÁVEL X EFV EM TERAPIA INICIAL. EFV É EFICAZ EM SUPRESSÃO E POSOLOGIA AINDA MAIS AGORA COM INICIO EM 500CEL/CD4. </v>
      </c>
      <c r="AO2194" s="14" t="str">
        <f t="shared" si="2038"/>
        <v>#MP: DESTAQUE EM KALETRA X EFV COM DESTAQUE EM POTÊNCIA E CORPO. KALETRA É IP PREFERÊNCIAL CONSENSO E CONF. ACTG 5142, TEM SEGURANÇA MELHOR EM LIPOATROFIA. ESTIGMA DE DIFÍCIL REVERSÃO E MELHOR BARREIRA GENÉTICA, GARANTINDO LONGEVIDADE.</v>
      </c>
      <c r="AP2194" s="14" t="str">
        <f t="shared" si="2039"/>
        <v/>
      </c>
      <c r="AQ2194" s="14" t="str">
        <f t="shared" si="2040"/>
        <v/>
      </c>
      <c r="AR2194" s="14" t="str">
        <f t="shared" si="2041"/>
        <v/>
      </c>
    </row>
    <row r="2195" spans="1:44" x14ac:dyDescent="0.25">
      <c r="A2195">
        <v>1</v>
      </c>
      <c r="B2195" t="s">
        <v>28</v>
      </c>
      <c r="C2195">
        <v>393101</v>
      </c>
      <c r="D2195" s="40">
        <v>41400.583333333299</v>
      </c>
      <c r="E2195" s="40">
        <v>41401.9777777778</v>
      </c>
      <c r="F2195" s="40">
        <v>41401.936111111099</v>
      </c>
      <c r="G2195" t="s">
        <v>29</v>
      </c>
      <c r="H2195">
        <v>60000012537811</v>
      </c>
      <c r="I2195" t="s">
        <v>4135</v>
      </c>
      <c r="J2195" t="s">
        <v>4136</v>
      </c>
      <c r="K2195" t="s">
        <v>32</v>
      </c>
      <c r="L2195">
        <v>4</v>
      </c>
      <c r="M2195" t="s">
        <v>33</v>
      </c>
      <c r="N2195">
        <v>60000015461254</v>
      </c>
      <c r="O2195">
        <v>60000016462742</v>
      </c>
      <c r="P2195">
        <v>141269000002229</v>
      </c>
      <c r="R2195" t="s">
        <v>34</v>
      </c>
      <c r="S2195" t="s">
        <v>35</v>
      </c>
      <c r="T2195" t="s">
        <v>36</v>
      </c>
      <c r="W2195" t="s">
        <v>37</v>
      </c>
      <c r="AC2195" t="s">
        <v>4173</v>
      </c>
      <c r="AD2195" t="s">
        <v>1437</v>
      </c>
      <c r="AE2195" s="14" t="str">
        <f t="shared" si="2028"/>
        <v>#OPV: COMPARAR KALETRA X OUTROS IPs. DESTACAR DOSE ÚNICA E CO FORMULAÇÃO E FOCAR COMORBIDADES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F2195" s="14" t="str">
        <f t="shared" si="2029"/>
        <v>#OPV: COMPARAR KALETRA X OUTROS IPs. DESTACAR DOSE ÚNICA E CO FORMULAÇÃO E FOCAR COMORBIDADES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G2195" s="14">
        <f t="shared" si="2030"/>
        <v>1</v>
      </c>
      <c r="AH2195" s="14">
        <f t="shared" si="2031"/>
        <v>96</v>
      </c>
      <c r="AI2195" s="14">
        <f t="shared" si="2032"/>
        <v>287</v>
      </c>
      <c r="AJ2195" s="14">
        <f t="shared" si="2033"/>
        <v>581</v>
      </c>
      <c r="AK2195" s="14">
        <f t="shared" si="2034"/>
        <v>581</v>
      </c>
      <c r="AL2195" s="14">
        <f t="shared" si="2035"/>
        <v>581</v>
      </c>
      <c r="AM2195" s="14" t="str">
        <f t="shared" si="2036"/>
        <v>#OPV: COMPARAR KALETRA X OUTROS IPs. DESTACAR DOSE ÚNICA E CO FORMULAÇÃO E FOCAR COMORBIDADES  #</v>
      </c>
      <c r="AN2195" s="14" t="str">
        <f t="shared" si="2037"/>
        <v xml:space="preserve">#OBJ: OS PACIENTES PERFIS MULHERES VÊM AUMENTANDO. MUITAS TEM COMPANHEIROS SORO DISCORDANTES. MOSTRA PREOCUPAÇÃO POIS NÃO CONSIDERA KALETRA IDEAL. TEM AS DISLIPIDEMIAS E MUITOS COMPRIMIDOS.  </v>
      </c>
      <c r="AO2195" s="14" t="str">
        <f t="shared" si="2038"/>
        <v>#MP: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P2195" s="14" t="str">
        <f t="shared" si="2039"/>
        <v/>
      </c>
      <c r="AQ2195" s="14" t="str">
        <f t="shared" si="2040"/>
        <v/>
      </c>
      <c r="AR2195" s="14" t="str">
        <f t="shared" si="2041"/>
        <v/>
      </c>
    </row>
    <row r="2196" spans="1:44" x14ac:dyDescent="0.25">
      <c r="A2196">
        <v>1</v>
      </c>
      <c r="B2196" t="s">
        <v>28</v>
      </c>
      <c r="C2196">
        <v>393101</v>
      </c>
      <c r="D2196" s="40">
        <v>41400.5</v>
      </c>
      <c r="E2196" s="40">
        <v>41401.974305555603</v>
      </c>
      <c r="F2196" s="40">
        <v>41401.932638888902</v>
      </c>
      <c r="G2196" t="s">
        <v>29</v>
      </c>
      <c r="H2196">
        <v>60000012385955</v>
      </c>
      <c r="I2196" t="s">
        <v>4141</v>
      </c>
      <c r="J2196" t="s">
        <v>4142</v>
      </c>
      <c r="K2196" t="s">
        <v>32</v>
      </c>
      <c r="L2196">
        <v>4</v>
      </c>
      <c r="M2196" t="s">
        <v>33</v>
      </c>
      <c r="N2196">
        <v>60000015461254</v>
      </c>
      <c r="O2196">
        <v>60000016462742</v>
      </c>
      <c r="P2196">
        <v>141269000002217</v>
      </c>
      <c r="R2196" t="s">
        <v>34</v>
      </c>
      <c r="S2196" t="s">
        <v>35</v>
      </c>
      <c r="T2196" t="s">
        <v>36</v>
      </c>
      <c r="W2196" t="s">
        <v>37</v>
      </c>
      <c r="AC2196" t="s">
        <v>5317</v>
      </c>
      <c r="AD2196" t="s">
        <v>1437</v>
      </c>
      <c r="AE2196" s="14" t="str">
        <f t="shared" si="2028"/>
        <v>#OPV: VERIFICAR NOVOS CASOS COM KALETRA. REFORÇAR BENEFÍCIOS DE KALETRA EM LONGEVIDADE(720) E FOCAR EM COMORBIDADES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F2196" s="14" t="str">
        <f t="shared" si="2029"/>
        <v>#OPV: VERIFICAR NOVOS CASOS COM KALETRA. REFORÇAR BENEFÍCIOS DE KALETRA EM LONGEVIDADE(720) E FOCAR EM COMORBIDADES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G2196" s="14">
        <f t="shared" si="2030"/>
        <v>1</v>
      </c>
      <c r="AH2196" s="14">
        <f t="shared" si="2031"/>
        <v>118</v>
      </c>
      <c r="AI2196" s="14">
        <f t="shared" si="2032"/>
        <v>208</v>
      </c>
      <c r="AJ2196" s="14">
        <f t="shared" si="2033"/>
        <v>483</v>
      </c>
      <c r="AK2196" s="14">
        <f t="shared" si="2034"/>
        <v>483</v>
      </c>
      <c r="AL2196" s="14">
        <f t="shared" si="2035"/>
        <v>483</v>
      </c>
      <c r="AM2196" s="14" t="str">
        <f t="shared" si="2036"/>
        <v>#OPV: VERIFICAR NOVOS CASOS COM KALETRA. REFORÇAR BENEFÍCIOS DE KALETRA EM LONGEVIDADE(720) E FOCAR EM COMORBIDADES  #</v>
      </c>
      <c r="AN2196" s="14" t="str">
        <f t="shared" si="2037"/>
        <v xml:space="preserve">#OBJ: POSOLOGIA E PERFIL ATV FAVORECEM ADESÃO DOS PACIENTES, ESPECIALMENTE OS DE RESGATE. </v>
      </c>
      <c r="AO2196" s="14" t="str">
        <f t="shared" si="2038"/>
        <v>#MP: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P2196" s="14" t="str">
        <f t="shared" si="2039"/>
        <v/>
      </c>
      <c r="AQ2196" s="14" t="str">
        <f t="shared" si="2040"/>
        <v/>
      </c>
      <c r="AR2196" s="14" t="str">
        <f t="shared" si="2041"/>
        <v/>
      </c>
    </row>
    <row r="2197" spans="1:44" x14ac:dyDescent="0.25">
      <c r="A2197">
        <v>1</v>
      </c>
      <c r="B2197" t="s">
        <v>28</v>
      </c>
      <c r="C2197">
        <v>393101</v>
      </c>
      <c r="D2197" s="40">
        <v>41400.458333333299</v>
      </c>
      <c r="E2197" s="40">
        <v>41401.976388888899</v>
      </c>
      <c r="F2197" s="40">
        <v>41401.934722222199</v>
      </c>
      <c r="G2197" t="s">
        <v>29</v>
      </c>
      <c r="H2197">
        <v>60000012444531</v>
      </c>
      <c r="I2197" t="s">
        <v>4152</v>
      </c>
      <c r="J2197" t="s">
        <v>4153</v>
      </c>
      <c r="M2197" t="s">
        <v>33</v>
      </c>
      <c r="N2197">
        <v>60000015461254</v>
      </c>
      <c r="O2197">
        <v>60000016462742</v>
      </c>
      <c r="P2197">
        <v>141269000002223</v>
      </c>
      <c r="R2197" t="s">
        <v>34</v>
      </c>
      <c r="S2197" t="s">
        <v>35</v>
      </c>
      <c r="T2197" t="s">
        <v>36</v>
      </c>
      <c r="W2197" t="s">
        <v>37</v>
      </c>
      <c r="AC2197" t="s">
        <v>5318</v>
      </c>
      <c r="AD2197" t="s">
        <v>1437</v>
      </c>
      <c r="AE2197" s="14" t="str">
        <f t="shared" si="2028"/>
        <v>#OPV: VERIFICAR MAIS CASOS PARA KALETRA, REFORÇAR X ATV, ESTIGMAS, CORPO E MENTE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F2197" s="14" t="str">
        <f t="shared" si="2029"/>
        <v>#OPV: VERIFICAR MAIS CASOS PARA KALETRA, REFORÇAR X ATV, ESTIGMAS, CORPO E MENTE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G2197" s="14">
        <f t="shared" si="2030"/>
        <v>1</v>
      </c>
      <c r="AH2197" s="14">
        <f t="shared" si="2031"/>
        <v>83</v>
      </c>
      <c r="AI2197" s="14">
        <f t="shared" si="2032"/>
        <v>186</v>
      </c>
      <c r="AJ2197" s="14">
        <f t="shared" si="2033"/>
        <v>450</v>
      </c>
      <c r="AK2197" s="14">
        <f t="shared" si="2034"/>
        <v>450</v>
      </c>
      <c r="AL2197" s="14">
        <f t="shared" si="2035"/>
        <v>450</v>
      </c>
      <c r="AM2197" s="14" t="str">
        <f t="shared" si="2036"/>
        <v>#OPV: VERIFICAR MAIS CASOS PARA KALETRA, REFORÇAR X ATV, ESTIGMAS, CORPO E MENTE  #</v>
      </c>
      <c r="AN2197" s="14" t="str">
        <f t="shared" si="2037"/>
        <v xml:space="preserve">#OBJ: MUITO SE FALA SOBRE PROBLEMAS RENAIS. VEJO COM TENOFOVIR, MAS NÃO VEJO DIFERÊNÇAS ENTRE OS IPS.  </v>
      </c>
      <c r="AO2197" s="14" t="str">
        <f t="shared" si="2038"/>
        <v>#MP: REFORCEI O QUANTO É IMPORTANTE UMA AVALIAÇÃO FREQUENTE DA FUNÇÃO RENAL DO PACIENTE. AVALIAR OS FATORES DE RISCO PARA DRC. CONF. EUROSIDA, A ASSOCIAÇÃO ATV COM TENOFOVIR TEM ALTA INCIDENCIA DRC.  E NO GUIDELINE EACS MOSTROU NEFROTOXICIDADE COM TENOFOVIR E ATV.</v>
      </c>
      <c r="AP2197" s="14" t="str">
        <f t="shared" si="2039"/>
        <v/>
      </c>
      <c r="AQ2197" s="14" t="str">
        <f t="shared" si="2040"/>
        <v/>
      </c>
      <c r="AR2197" s="14" t="str">
        <f t="shared" si="2041"/>
        <v/>
      </c>
    </row>
    <row r="2198" spans="1:44" x14ac:dyDescent="0.25">
      <c r="A2198">
        <v>1</v>
      </c>
      <c r="B2198" t="s">
        <v>28</v>
      </c>
      <c r="C2198">
        <v>393101</v>
      </c>
      <c r="D2198" s="40">
        <v>41400.375</v>
      </c>
      <c r="E2198" s="40">
        <v>41401.965972222199</v>
      </c>
      <c r="F2198" s="40">
        <v>41401.9243055556</v>
      </c>
      <c r="G2198" t="s">
        <v>29</v>
      </c>
      <c r="H2198">
        <v>60000012475311</v>
      </c>
      <c r="I2198" t="s">
        <v>4123</v>
      </c>
      <c r="J2198" t="s">
        <v>4124</v>
      </c>
      <c r="K2198" t="s">
        <v>32</v>
      </c>
      <c r="L2198">
        <v>6</v>
      </c>
      <c r="M2198" t="s">
        <v>33</v>
      </c>
      <c r="N2198">
        <v>60000015461254</v>
      </c>
      <c r="O2198">
        <v>60000016462742</v>
      </c>
      <c r="P2198">
        <v>141269000002193</v>
      </c>
      <c r="R2198" t="s">
        <v>34</v>
      </c>
      <c r="S2198" t="s">
        <v>35</v>
      </c>
      <c r="T2198" t="s">
        <v>36</v>
      </c>
      <c r="W2198" t="s">
        <v>37</v>
      </c>
      <c r="AC2198" t="s">
        <v>5319</v>
      </c>
      <c r="AD2198" t="s">
        <v>1437</v>
      </c>
      <c r="AE2198" s="14" t="str">
        <f t="shared" si="2028"/>
        <v>#OPV: VERIFICAR MAIS CASOS PARA KALETRA ONDE ADESÃO SEJA IMPEDITIVO. REFORÇAR MAIS POTÊNCIA, BARREIRA GENÉTICA, E DOSE ÚNICA.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F2198" s="14" t="str">
        <f t="shared" si="2029"/>
        <v>#OPV: VERIFICAR MAIS CASOS PARA KALETRA ONDE ADESÃO SEJA IMPEDITIVO. REFORÇAR MAIS POTÊNCIA, BARREIRA GENÉTICA, E DOSE ÚNICA.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G2198" s="14">
        <f t="shared" si="2030"/>
        <v>1</v>
      </c>
      <c r="AH2198" s="14">
        <f t="shared" si="2031"/>
        <v>128</v>
      </c>
      <c r="AI2198" s="14">
        <f t="shared" si="2032"/>
        <v>364</v>
      </c>
      <c r="AJ2198" s="14">
        <f t="shared" si="2033"/>
        <v>642</v>
      </c>
      <c r="AK2198" s="14">
        <f t="shared" si="2034"/>
        <v>642</v>
      </c>
      <c r="AL2198" s="14">
        <f t="shared" si="2035"/>
        <v>642</v>
      </c>
      <c r="AM2198" s="14" t="str">
        <f t="shared" si="2036"/>
        <v>#OPV: VERIFICAR MAIS CASOS PARA KALETRA ONDE ADESÃO SEJA IMPEDITIVO. REFORÇAR MAIS POTÊNCIA, BARREIRA GENÉTICA, E DOSE ÚNICA.  #</v>
      </c>
      <c r="AN2198" s="14" t="str">
        <f t="shared" si="2037"/>
        <v xml:space="preserve">#OBJ: KALETRA NÃO TEM UM PERFIL TÃO FAVORÁVEL PARA INICIAR TRATAMENTO COM ASSINTOMÁTICOS PRÓXIMOS A 500CEL/CD4 COMO DESTACA CONSENSO. POSOLOGIA DE EFV É MAIS FÁCIL. EM SORODISCORDANTES É IMPORTANTE FACILITAR PARA TER ADESÃO E PROTEÇÃO. </v>
      </c>
      <c r="AO2198" s="14" t="str">
        <f t="shared" si="2038"/>
        <v>#MP: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P2198" s="14" t="str">
        <f t="shared" si="2039"/>
        <v/>
      </c>
      <c r="AQ2198" s="14" t="str">
        <f t="shared" si="2040"/>
        <v/>
      </c>
      <c r="AR2198" s="14" t="str">
        <f t="shared" si="2041"/>
        <v/>
      </c>
    </row>
    <row r="2199" spans="1:44" x14ac:dyDescent="0.25">
      <c r="A2199">
        <v>1</v>
      </c>
      <c r="B2199" t="s">
        <v>28</v>
      </c>
      <c r="C2199">
        <v>393101</v>
      </c>
      <c r="D2199" s="40">
        <v>41397.708333333299</v>
      </c>
      <c r="E2199" s="40">
        <v>41397.814583333296</v>
      </c>
      <c r="F2199" s="40">
        <v>41397.772916666698</v>
      </c>
      <c r="G2199" t="s">
        <v>29</v>
      </c>
      <c r="H2199">
        <v>60000017969044</v>
      </c>
      <c r="I2199" t="s">
        <v>1290</v>
      </c>
      <c r="J2199" t="s">
        <v>1291</v>
      </c>
      <c r="K2199" t="s">
        <v>41</v>
      </c>
      <c r="L2199">
        <v>4</v>
      </c>
      <c r="M2199" t="s">
        <v>33</v>
      </c>
      <c r="N2199">
        <v>60000015461254</v>
      </c>
      <c r="O2199">
        <v>60000016462742</v>
      </c>
      <c r="P2199">
        <v>141269000002143</v>
      </c>
      <c r="R2199" t="s">
        <v>34</v>
      </c>
      <c r="S2199" t="s">
        <v>35</v>
      </c>
      <c r="T2199" t="s">
        <v>36</v>
      </c>
      <c r="W2199" t="s">
        <v>37</v>
      </c>
      <c r="AC2199" t="s">
        <v>5320</v>
      </c>
      <c r="AD2199" t="s">
        <v>1437</v>
      </c>
      <c r="AE2199" s="14" t="str">
        <f t="shared" si="2028"/>
        <v>#OPV: REFORÇAR MAIS KALETRA EM POTENCIA DOSE ÚNICA E CO-FORMULAÇÃO. VERIFICAR PERFIL EM QUE KALETRA MELHOR SE ENQUADRA E FOCAR QUE CO FORMULAÇÃO GARANTE TOMADA DO RITONAVIR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199" s="14" t="str">
        <f t="shared" si="2029"/>
        <v>#OPV: REFORÇAR MAIS KALETRA EM POTENCIA DOSE ÚNICA E CO-FORMULAÇÃO. VERIFICAR PERFIL EM QUE KALETRA MELHOR SE ENQUADRA E FOCAR QUE CO FORMULAÇÃO GARANTE TOMADA DO RITONAVIR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199" s="14">
        <f t="shared" si="2030"/>
        <v>1</v>
      </c>
      <c r="AH2199" s="14">
        <f t="shared" si="2031"/>
        <v>175</v>
      </c>
      <c r="AI2199" s="14">
        <f t="shared" si="2032"/>
        <v>317</v>
      </c>
      <c r="AJ2199" s="14">
        <f t="shared" si="2033"/>
        <v>530</v>
      </c>
      <c r="AK2199" s="14">
        <f t="shared" si="2034"/>
        <v>530</v>
      </c>
      <c r="AL2199" s="14">
        <f t="shared" si="2035"/>
        <v>530</v>
      </c>
      <c r="AM2199" s="14" t="str">
        <f t="shared" si="2036"/>
        <v>#OPV: REFORÇAR MAIS KALETRA EM POTENCIA DOSE ÚNICA E CO-FORMULAÇÃO. VERIFICAR PERFIL EM QUE KALETRA MELHOR SE ENQUADRA E FOCAR QUE CO FORMULAÇÃO GARANTE TOMADA DO RITONAVIR  #</v>
      </c>
      <c r="AN2199" s="14" t="str">
        <f t="shared" si="2037"/>
        <v xml:space="preserve">#OBJ: KALETRA É POTENTE MAS TEM OUTROS IPS POTENTES, NÃO FALHAM COM ADESÃO. POTÊNCIA É IMPORTANTE, POIS PACIENTES NÃO ESTÃO ENVELHECENDO BEM. </v>
      </c>
      <c r="AO2199" s="14" t="str">
        <f t="shared" si="2038"/>
        <v>#MP: EM POTENCIA, DESTAQUE CONSENSO, KALETRA 1ª OPÇÃO IP. FOQUEI O 720 DESTACANDO OS 7 ANOS, INDETECÇÃO E MAIS DE 500 CEL/CD4 INCREMENTO. NO ENVELHECIMENTO FOQUEI SNC E ALTA PENETRAÇÃO SNC CONF. CLASSIFICAÇÃO CPE.</v>
      </c>
      <c r="AP2199" s="14" t="str">
        <f t="shared" si="2039"/>
        <v/>
      </c>
      <c r="AQ2199" s="14" t="str">
        <f t="shared" si="2040"/>
        <v/>
      </c>
      <c r="AR2199" s="14" t="str">
        <f t="shared" si="2041"/>
        <v/>
      </c>
    </row>
    <row r="2200" spans="1:44" x14ac:dyDescent="0.25">
      <c r="A2200">
        <v>1</v>
      </c>
      <c r="B2200" t="s">
        <v>28</v>
      </c>
      <c r="C2200">
        <v>393101</v>
      </c>
      <c r="D2200" s="40">
        <v>41397.666666666701</v>
      </c>
      <c r="E2200" s="40">
        <v>41397.809722222199</v>
      </c>
      <c r="F2200" s="40">
        <v>41397.7680555556</v>
      </c>
      <c r="G2200" t="s">
        <v>29</v>
      </c>
      <c r="H2200">
        <v>60000012546735</v>
      </c>
      <c r="I2200" t="s">
        <v>1299</v>
      </c>
      <c r="J2200" t="s">
        <v>1300</v>
      </c>
      <c r="K2200" t="s">
        <v>32</v>
      </c>
      <c r="L2200">
        <v>6</v>
      </c>
      <c r="M2200" t="s">
        <v>33</v>
      </c>
      <c r="N2200">
        <v>60000015461254</v>
      </c>
      <c r="O2200">
        <v>60000016462742</v>
      </c>
      <c r="P2200">
        <v>141269000002131</v>
      </c>
      <c r="R2200" t="s">
        <v>34</v>
      </c>
      <c r="S2200" t="s">
        <v>35</v>
      </c>
      <c r="T2200" t="s">
        <v>36</v>
      </c>
      <c r="W2200" t="s">
        <v>37</v>
      </c>
      <c r="AC2200" t="s">
        <v>5321</v>
      </c>
      <c r="AD2200" t="s">
        <v>1437</v>
      </c>
      <c r="AE2200" s="14" t="str">
        <f t="shared" si="2028"/>
        <v>#OPV: REFORÇAR AS TERAPIAS COM KALETRA E COMPARÁ-LO COM EFV NO PERFIL CORPO(LIPOATROFIA) E MENTE (PENETRAÇÃO SNC). FOCAR AINDA NA POSOLOGIA.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F2200" s="14" t="str">
        <f t="shared" si="2029"/>
        <v>#OPV: REFORÇAR AS TERAPIAS COM KALETRA E COMPARÁ-LO COM EFV NO PERFIL CORPO(LIPOATROFIA) E MENTE (PENETRAÇÃO SNC). FOCAR AINDA NA POSOLOGIA.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G2200" s="14">
        <f t="shared" si="2030"/>
        <v>1</v>
      </c>
      <c r="AH2200" s="14">
        <f t="shared" si="2031"/>
        <v>143</v>
      </c>
      <c r="AI2200" s="14">
        <f t="shared" si="2032"/>
        <v>334</v>
      </c>
      <c r="AJ2200" s="14">
        <f t="shared" si="2033"/>
        <v>628</v>
      </c>
      <c r="AK2200" s="14">
        <f t="shared" si="2034"/>
        <v>628</v>
      </c>
      <c r="AL2200" s="14">
        <f t="shared" si="2035"/>
        <v>628</v>
      </c>
      <c r="AM2200" s="14" t="str">
        <f t="shared" si="2036"/>
        <v>#OPV: REFORÇAR AS TERAPIAS COM KALETRA E COMPARÁ-LO COM EFV NO PERFIL CORPO(LIPOATROFIA) E MENTE (PENETRAÇÃO SNC). FOCAR AINDA NA POSOLOGIA.  #</v>
      </c>
      <c r="AN2200" s="14" t="str">
        <f t="shared" si="2037"/>
        <v xml:space="preserve">#OBJ: OS PACIENTES PERFIS MULHERES VÊM AUMENTANDO. MUITAS TEM COMPANHEIROS SORO DISCORDANTES. MOSTRA PREOCUPAÇÃO POIS NÃO CONSIDERA KALETRA IDEAL. TEM AS DISLIPIDEMIAS E MUITOS COMPRIMIDOS.  </v>
      </c>
      <c r="AO2200" s="14" t="str">
        <f t="shared" si="2038"/>
        <v>#MP: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P2200" s="14" t="str">
        <f t="shared" si="2039"/>
        <v/>
      </c>
      <c r="AQ2200" s="14" t="str">
        <f t="shared" si="2040"/>
        <v/>
      </c>
      <c r="AR2200" s="14" t="str">
        <f t="shared" si="2041"/>
        <v/>
      </c>
    </row>
    <row r="2201" spans="1:44" x14ac:dyDescent="0.25">
      <c r="A2201">
        <v>1</v>
      </c>
      <c r="B2201" t="s">
        <v>28</v>
      </c>
      <c r="C2201">
        <v>393101</v>
      </c>
      <c r="D2201" s="40">
        <v>41397.625</v>
      </c>
      <c r="E2201" s="40">
        <v>41397.813194444403</v>
      </c>
      <c r="F2201" s="40">
        <v>41397.771527777797</v>
      </c>
      <c r="G2201" t="s">
        <v>29</v>
      </c>
      <c r="H2201">
        <v>60000012500355</v>
      </c>
      <c r="I2201" t="s">
        <v>1301</v>
      </c>
      <c r="J2201" t="s">
        <v>1302</v>
      </c>
      <c r="K2201" t="s">
        <v>32</v>
      </c>
      <c r="L2201">
        <v>6</v>
      </c>
      <c r="M2201" t="s">
        <v>33</v>
      </c>
      <c r="N2201">
        <v>60000015461254</v>
      </c>
      <c r="O2201">
        <v>60000016462742</v>
      </c>
      <c r="P2201">
        <v>141269000002137</v>
      </c>
      <c r="R2201" t="s">
        <v>34</v>
      </c>
      <c r="S2201" t="s">
        <v>35</v>
      </c>
      <c r="T2201" t="s">
        <v>36</v>
      </c>
      <c r="W2201" t="s">
        <v>37</v>
      </c>
      <c r="AC2201" t="s">
        <v>4140</v>
      </c>
      <c r="AD2201" t="s">
        <v>1437</v>
      </c>
      <c r="AE2201" s="14" t="str">
        <f t="shared" si="2028"/>
        <v>#OPV: VERIFICAR MAIS CASOS PARA KALETRA ONDE CORPO SEJA DETERMINANTE E REFORÇAR EM ADESÃO(DOSE ÚNICA, GELADEIRA E CO-FORMULAÇÃO).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201" s="14" t="str">
        <f t="shared" si="2029"/>
        <v>#OPV: VERIFICAR MAIS CASOS PARA KALETRA ONDE CORPO SEJA DETERMINANTE E REFORÇAR EM ADESÃO(DOSE ÚNICA, GELADEIRA E CO-FORMULAÇÃO).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201" s="14">
        <f t="shared" si="2030"/>
        <v>1</v>
      </c>
      <c r="AH2201" s="14">
        <f t="shared" si="2031"/>
        <v>132</v>
      </c>
      <c r="AI2201" s="14">
        <f t="shared" si="2032"/>
        <v>311</v>
      </c>
      <c r="AJ2201" s="14">
        <f t="shared" si="2033"/>
        <v>539</v>
      </c>
      <c r="AK2201" s="14">
        <f t="shared" si="2034"/>
        <v>539</v>
      </c>
      <c r="AL2201" s="14">
        <f t="shared" si="2035"/>
        <v>539</v>
      </c>
      <c r="AM2201" s="14" t="str">
        <f t="shared" si="2036"/>
        <v>#OPV: VERIFICAR MAIS CASOS PARA KALETRA ONDE CORPO SEJA DETERMINANTE E REFORÇAR EM ADESÃO(DOSE ÚNICA, GELADEIRA E CO-FORMULAÇÃO).  #</v>
      </c>
      <c r="AN2201" s="14" t="str">
        <f t="shared" si="2037"/>
        <v xml:space="preserve">#OBJ: MÉDICO RELATOU QUE KALETRA TEM POTENCIA INCONTESTÁVEL. QUANDO SENSÍVEL NÃO TROCA NO RESGATE. ALGUNS PACIENTES RELATAM PROBLEMAS GÁSTRICOS, SE PREOCUPA, MAS NÃO FAZ SWITCH.  </v>
      </c>
      <c r="AO2201" s="14" t="str">
        <f t="shared" si="2038"/>
        <v>#MP: FOQUEI DOSE ÚNICA NOTURNA E CO FORMULAÇÃO. ADEQUADO A ROTINA DE VIDA DO PACIENTE, POTENCIAL IMPORTANTE PARA ADESÃO. PACIENTES COM PROBLEMAS GASTRICOS SE SENTEM MAIS SEGUROS COM DOSE NOTURNA EM CASA E ALIMENTAÇÃO BALANCEADA.</v>
      </c>
      <c r="AP2201" s="14" t="str">
        <f t="shared" si="2039"/>
        <v/>
      </c>
      <c r="AQ2201" s="14" t="str">
        <f t="shared" si="2040"/>
        <v/>
      </c>
      <c r="AR2201" s="14" t="str">
        <f t="shared" si="2041"/>
        <v/>
      </c>
    </row>
    <row r="2202" spans="1:44" x14ac:dyDescent="0.25">
      <c r="A2202">
        <v>1</v>
      </c>
      <c r="B2202" t="s">
        <v>28</v>
      </c>
      <c r="C2202">
        <v>393101</v>
      </c>
      <c r="D2202" s="40">
        <v>41397.583333333299</v>
      </c>
      <c r="E2202" s="40">
        <v>41397.826388888898</v>
      </c>
      <c r="F2202" s="40">
        <v>41397.784722222197</v>
      </c>
      <c r="G2202" t="s">
        <v>29</v>
      </c>
      <c r="H2202">
        <v>60000012248503</v>
      </c>
      <c r="I2202" t="s">
        <v>1296</v>
      </c>
      <c r="J2202" t="s">
        <v>1297</v>
      </c>
      <c r="K2202" t="s">
        <v>32</v>
      </c>
      <c r="L2202">
        <v>6</v>
      </c>
      <c r="M2202" t="s">
        <v>33</v>
      </c>
      <c r="N2202">
        <v>60000015461254</v>
      </c>
      <c r="O2202">
        <v>60000016462742</v>
      </c>
      <c r="P2202">
        <v>141269000002167</v>
      </c>
      <c r="R2202" t="s">
        <v>34</v>
      </c>
      <c r="S2202" t="s">
        <v>35</v>
      </c>
      <c r="T2202" t="s">
        <v>36</v>
      </c>
      <c r="W2202" t="s">
        <v>37</v>
      </c>
      <c r="AC2202" t="s">
        <v>5322</v>
      </c>
      <c r="AD2202" t="s">
        <v>1437</v>
      </c>
      <c r="AE2202" s="14" t="str">
        <f t="shared" si="2028"/>
        <v>#OPV: COMPARAR KALETRA X OUTROS IPs. DESTACAR DOSE ÚNICA E CO FORMULAÇÃO E FOCAR COMORBIDADES  - #OBJ: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F2202" s="14" t="str">
        <f t="shared" si="2029"/>
        <v>#OPV: COMPARAR KALETRA X OUTROS IPs. DESTACAR DOSE ÚNICA E CO FORMULAÇÃO E FOCAR COMORBIDADES  - #OBJ: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G2202" s="14">
        <f t="shared" si="2030"/>
        <v>1</v>
      </c>
      <c r="AH2202" s="14">
        <f t="shared" si="2031"/>
        <v>98</v>
      </c>
      <c r="AI2202" s="14">
        <f t="shared" si="2032"/>
        <v>194</v>
      </c>
      <c r="AJ2202" s="14">
        <f t="shared" si="2033"/>
        <v>644</v>
      </c>
      <c r="AK2202" s="14">
        <f t="shared" si="2034"/>
        <v>644</v>
      </c>
      <c r="AL2202" s="14">
        <f t="shared" si="2035"/>
        <v>644</v>
      </c>
      <c r="AM2202" s="14" t="str">
        <f t="shared" si="2036"/>
        <v>#OPV: COMPARAR KALETRA X OUTROS IPs. DESTACAR DOSE ÚNICA E CO FORMULAÇÃO E FOCAR COMORBIDADES  - #</v>
      </c>
      <c r="AN2202" s="14" t="str">
        <f t="shared" si="2037"/>
        <v xml:space="preserve">#OBJ: KALETRA  CONTINUA UM DESAFIO EM ADESÃO. PROBLEMAS GÁSTRICOS E POSOLOGIA SÃO LIMITADORES.  </v>
      </c>
      <c r="AO2202" s="14" t="str">
        <f t="shared" si="2038"/>
        <v>#MP: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P2202" s="14" t="str">
        <f t="shared" si="2039"/>
        <v/>
      </c>
      <c r="AQ2202" s="14" t="str">
        <f t="shared" si="2040"/>
        <v/>
      </c>
      <c r="AR2202" s="14" t="str">
        <f t="shared" si="2041"/>
        <v/>
      </c>
    </row>
    <row r="2203" spans="1:44" x14ac:dyDescent="0.25">
      <c r="A2203">
        <v>1</v>
      </c>
      <c r="B2203" t="s">
        <v>28</v>
      </c>
      <c r="C2203">
        <v>393101</v>
      </c>
      <c r="D2203" s="40">
        <v>41397.5</v>
      </c>
      <c r="E2203" s="40">
        <v>41397.824999999997</v>
      </c>
      <c r="F2203" s="40">
        <v>41397.783333333296</v>
      </c>
      <c r="G2203" t="s">
        <v>29</v>
      </c>
      <c r="H2203">
        <v>60000017963044</v>
      </c>
      <c r="I2203" t="s">
        <v>1294</v>
      </c>
      <c r="J2203" t="s">
        <v>1295</v>
      </c>
      <c r="K2203" t="s">
        <v>32</v>
      </c>
      <c r="L2203">
        <v>6</v>
      </c>
      <c r="M2203" t="s">
        <v>33</v>
      </c>
      <c r="N2203">
        <v>60000015461254</v>
      </c>
      <c r="O2203">
        <v>60000016462742</v>
      </c>
      <c r="P2203">
        <v>141269000002161</v>
      </c>
      <c r="R2203" t="s">
        <v>34</v>
      </c>
      <c r="S2203" t="s">
        <v>35</v>
      </c>
      <c r="T2203" t="s">
        <v>36</v>
      </c>
      <c r="W2203" t="s">
        <v>37</v>
      </c>
      <c r="AC2203" t="s">
        <v>5323</v>
      </c>
      <c r="AD2203" t="s">
        <v>1437</v>
      </c>
      <c r="AE2203" s="14" t="str">
        <f t="shared" si="2028"/>
        <v>#OPV: REFORÇAR ADESÃO COM CO-FORMULAÇÃO, DEVIDO CERTEZA DA TOMADA RITONAVIR E ASSOCIAÇÃO ANTI-ACIDOS.  #OBJ: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F2203" s="14" t="str">
        <f t="shared" si="2029"/>
        <v>#OPV: REFORÇAR ADESÃO COM CO-FORMULAÇÃO, DEVIDO CERTEZA DA TOMADA RITONAVIR E ASSOCIAÇÃO ANTI-ACIDOS.  #OBJ: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G2203" s="14">
        <f t="shared" si="2030"/>
        <v>1</v>
      </c>
      <c r="AH2203" s="14">
        <f t="shared" si="2031"/>
        <v>104</v>
      </c>
      <c r="AI2203" s="14">
        <f t="shared" si="2032"/>
        <v>275</v>
      </c>
      <c r="AJ2203" s="14">
        <f t="shared" si="2033"/>
        <v>594</v>
      </c>
      <c r="AK2203" s="14">
        <f t="shared" si="2034"/>
        <v>594</v>
      </c>
      <c r="AL2203" s="14">
        <f t="shared" si="2035"/>
        <v>594</v>
      </c>
      <c r="AM2203" s="14" t="str">
        <f t="shared" si="2036"/>
        <v>#OPV: REFORÇAR ADESÃO COM CO-FORMULAÇÃO, DEVIDO CERTEZA DA TOMADA RITONAVIR E ASSOCIAÇÃO ANTI-ACIDOS.  #</v>
      </c>
      <c r="AN2203" s="14" t="str">
        <f t="shared" si="2037"/>
        <v xml:space="preserve">#OBJ: PACIENTES NÃO VÊM ENVELHECENDO BEM, COMORBIDADES ESTÃO PRESENTES. INDIVIDUALIZO PRESCRIÇÃO, DEPENDENDO DO PERFIL DO PACIENTE. SEMPRE AVALIO PARA NÃO TROCAR TERAPIA. </v>
      </c>
      <c r="AO2203" s="14" t="str">
        <f t="shared" si="2038"/>
        <v>#MP: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P2203" s="14" t="str">
        <f t="shared" si="2039"/>
        <v/>
      </c>
      <c r="AQ2203" s="14" t="str">
        <f t="shared" si="2040"/>
        <v/>
      </c>
      <c r="AR2203" s="14" t="str">
        <f t="shared" si="2041"/>
        <v/>
      </c>
    </row>
    <row r="2204" spans="1:44" x14ac:dyDescent="0.25">
      <c r="A2204">
        <v>1</v>
      </c>
      <c r="B2204" t="s">
        <v>28</v>
      </c>
      <c r="C2204">
        <v>393101</v>
      </c>
      <c r="D2204" s="40">
        <v>41397.416666666701</v>
      </c>
      <c r="E2204" s="40">
        <v>41397.819444444402</v>
      </c>
      <c r="F2204" s="40">
        <v>41397.777777777803</v>
      </c>
      <c r="G2204" t="s">
        <v>29</v>
      </c>
      <c r="H2204">
        <v>60000012419127</v>
      </c>
      <c r="I2204" t="s">
        <v>1263</v>
      </c>
      <c r="J2204" t="s">
        <v>1264</v>
      </c>
      <c r="K2204" t="s">
        <v>32</v>
      </c>
      <c r="L2204">
        <v>4</v>
      </c>
      <c r="M2204" t="s">
        <v>33</v>
      </c>
      <c r="N2204">
        <v>60000015461254</v>
      </c>
      <c r="O2204">
        <v>60000016462742</v>
      </c>
      <c r="P2204">
        <v>141269000002149</v>
      </c>
      <c r="R2204" t="s">
        <v>34</v>
      </c>
      <c r="S2204" t="s">
        <v>35</v>
      </c>
      <c r="T2204" t="s">
        <v>36</v>
      </c>
      <c r="W2204" t="s">
        <v>37</v>
      </c>
      <c r="AC2204" t="s">
        <v>5324</v>
      </c>
      <c r="AD2204" t="s">
        <v>1437</v>
      </c>
      <c r="AE2204" s="14" t="str">
        <f t="shared" si="2028"/>
        <v>#OPV: REFORÇAR KALETRA COMO ESCOLHA IP CONSENSO. VOLTAR A DESTACAR SEGURANÇA DRC E LIGAR A SEGURANÇA A LONGO PRAZO COMO DIFERENCIAL.  #OBJ: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F2204" s="14" t="str">
        <f t="shared" si="2029"/>
        <v>#OPV: REFORÇAR KALETRA COMO ESCOLHA IP CONSENSO. VOLTAR A DESTACAR SEGURANÇA DRC E LIGAR A SEGURANÇA A LONGO PRAZO COMO DIFERENCIAL.  #OBJ: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G2204" s="14">
        <f t="shared" si="2030"/>
        <v>1</v>
      </c>
      <c r="AH2204" s="14">
        <f t="shared" si="2031"/>
        <v>135</v>
      </c>
      <c r="AI2204" s="14">
        <f t="shared" si="2032"/>
        <v>323</v>
      </c>
      <c r="AJ2204" s="14">
        <f t="shared" si="2033"/>
        <v>674</v>
      </c>
      <c r="AK2204" s="14">
        <f t="shared" si="2034"/>
        <v>674</v>
      </c>
      <c r="AL2204" s="14">
        <f t="shared" si="2035"/>
        <v>674</v>
      </c>
      <c r="AM2204" s="14" t="str">
        <f t="shared" si="2036"/>
        <v>#OPV: REFORÇAR KALETRA COMO ESCOLHA IP CONSENSO. VOLTAR A DESTACAR SEGURANÇA DRC E LIGAR A SEGURANÇA A LONGO PRAZO COMO DIFERENCIAL.  #</v>
      </c>
      <c r="AN2204" s="14" t="str">
        <f t="shared" si="2037"/>
        <v xml:space="preserve">#OBJ: CONSENSO INDICA INICIAR MAIS PRECOCEMENTE, EFV É ESCOLHA E CONSIDERO ÓTIMO PARA MULHERES, POUCOS COMPRIMIDOS, SEM GELADEIRA, E TEM AGORA ATÉ ESTUDOS EM NÃO INTERROMPER EM GESTANTES. </v>
      </c>
      <c r="AO2204" s="14" t="str">
        <f t="shared" si="2038"/>
        <v>#MP: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P2204" s="14" t="str">
        <f t="shared" si="2039"/>
        <v/>
      </c>
      <c r="AQ2204" s="14" t="str">
        <f t="shared" si="2040"/>
        <v/>
      </c>
      <c r="AR2204" s="14" t="str">
        <f t="shared" si="2041"/>
        <v/>
      </c>
    </row>
    <row r="2205" spans="1:44" x14ac:dyDescent="0.25">
      <c r="A2205">
        <v>1</v>
      </c>
      <c r="B2205" t="s">
        <v>28</v>
      </c>
      <c r="C2205">
        <v>393101</v>
      </c>
      <c r="D2205" s="40">
        <v>41397.375</v>
      </c>
      <c r="E2205" s="40">
        <v>41397.822916666701</v>
      </c>
      <c r="F2205" s="40">
        <v>41397.78125</v>
      </c>
      <c r="G2205" t="s">
        <v>29</v>
      </c>
      <c r="H2205">
        <v>60000017153390</v>
      </c>
      <c r="I2205" t="s">
        <v>1276</v>
      </c>
      <c r="J2205" t="s">
        <v>1277</v>
      </c>
      <c r="K2205" t="s">
        <v>32</v>
      </c>
      <c r="L2205">
        <v>6</v>
      </c>
      <c r="M2205" t="s">
        <v>33</v>
      </c>
      <c r="N2205">
        <v>60000015461254</v>
      </c>
      <c r="O2205">
        <v>60000016462742</v>
      </c>
      <c r="P2205">
        <v>141269000002155</v>
      </c>
      <c r="R2205" t="s">
        <v>34</v>
      </c>
      <c r="S2205" t="s">
        <v>35</v>
      </c>
      <c r="T2205" t="s">
        <v>36</v>
      </c>
      <c r="W2205" t="s">
        <v>37</v>
      </c>
      <c r="AC2205" t="s">
        <v>5325</v>
      </c>
      <c r="AD2205" t="s">
        <v>1437</v>
      </c>
      <c r="AE2205" s="14" t="str">
        <f t="shared" si="2028"/>
        <v>#OPV: VERIFICAR MAIS CASOS PARA KALETRA, REFORÇAR X ATV, ESTIGMAS, CORPO E MENTE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F2205" s="14" t="str">
        <f t="shared" si="2029"/>
        <v>#OPV: VERIFICAR MAIS CASOS PARA KALETRA, REFORÇAR X ATV, ESTIGMAS, CORPO E MENTE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G2205" s="14">
        <f t="shared" si="2030"/>
        <v>1</v>
      </c>
      <c r="AH2205" s="14">
        <f t="shared" si="2031"/>
        <v>83</v>
      </c>
      <c r="AI2205" s="14">
        <f t="shared" si="2032"/>
        <v>185</v>
      </c>
      <c r="AJ2205" s="14">
        <f t="shared" si="2033"/>
        <v>382</v>
      </c>
      <c r="AK2205" s="14">
        <f t="shared" si="2034"/>
        <v>382</v>
      </c>
      <c r="AL2205" s="14">
        <f t="shared" si="2035"/>
        <v>382</v>
      </c>
      <c r="AM2205" s="14" t="str">
        <f t="shared" si="2036"/>
        <v>#OPV: VERIFICAR MAIS CASOS PARA KALETRA, REFORÇAR X ATV, ESTIGMAS, CORPO E MENTE  #</v>
      </c>
      <c r="AN2205" s="14" t="str">
        <f t="shared" si="2037"/>
        <v xml:space="preserve">#OBJ: KALETRA TEM ESTIGMAS EM CORPO, DISLIPIDEMIAS E DISTRIBUIÇÃO GORDURA. COMPLICA ADESÃO PACIENTES. </v>
      </c>
      <c r="AO2205" s="14" t="str">
        <f t="shared" si="2038"/>
        <v>#MP: REFORCEI BENEFICIOS KALETRA E DESTAQUEI COMO ESCOLHA IP CONSENSO DEVIDO POTENCIA E DURABILIDADE. EM CORPO, DESTAQUE DADOS CASTLE QUANTO A ICTERÍCIA E REFORCEI AUMENTO CIRCUNFERÊNCIA ABDOMINAL.</v>
      </c>
      <c r="AP2205" s="14" t="str">
        <f t="shared" si="2039"/>
        <v/>
      </c>
      <c r="AQ2205" s="14" t="str">
        <f t="shared" si="2040"/>
        <v/>
      </c>
      <c r="AR2205" s="14" t="str">
        <f t="shared" si="2041"/>
        <v/>
      </c>
    </row>
    <row r="2206" spans="1:44" x14ac:dyDescent="0.25">
      <c r="A2206">
        <v>1</v>
      </c>
      <c r="B2206" t="s">
        <v>28</v>
      </c>
      <c r="C2206">
        <v>393101</v>
      </c>
      <c r="D2206" s="40">
        <v>41396.708333333299</v>
      </c>
      <c r="E2206" s="40">
        <v>41397.804166666698</v>
      </c>
      <c r="F2206" s="40">
        <v>41397.762499999997</v>
      </c>
      <c r="G2206" t="s">
        <v>29</v>
      </c>
      <c r="H2206">
        <v>60000012423855</v>
      </c>
      <c r="I2206" t="s">
        <v>1265</v>
      </c>
      <c r="J2206" t="s">
        <v>1266</v>
      </c>
      <c r="K2206" t="s">
        <v>41</v>
      </c>
      <c r="L2206">
        <v>3</v>
      </c>
      <c r="M2206" t="s">
        <v>33</v>
      </c>
      <c r="N2206">
        <v>60000015461254</v>
      </c>
      <c r="O2206">
        <v>60000016462742</v>
      </c>
      <c r="P2206">
        <v>141269000002124</v>
      </c>
      <c r="R2206" t="s">
        <v>34</v>
      </c>
      <c r="S2206" t="s">
        <v>35</v>
      </c>
      <c r="T2206" t="s">
        <v>36</v>
      </c>
      <c r="W2206" t="s">
        <v>37</v>
      </c>
      <c r="AC2206" t="s">
        <v>5295</v>
      </c>
      <c r="AD2206" t="s">
        <v>1437</v>
      </c>
      <c r="AE2206" s="14" t="str">
        <f t="shared" si="2028"/>
        <v>#OPV: REFORÇAR KALETRA X EFV EM INICIO DE TRATAMENTO. DESTACAR PACIENTES QUE SE INFECTAM COM INDIVIDUOS QUE JÁ TOMAM ARVS (RESIT. PRIMARIA).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F2206" s="14" t="str">
        <f t="shared" si="2029"/>
        <v>#OPV: REFORÇAR KALETRA X EFV EM INICIO DE TRATAMENTO. DESTACAR PACIENTES QUE SE INFECTAM COM INDIVIDUOS QUE JÁ TOMAM ARVS (RESIT. PRIMARIA).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G2206" s="14">
        <f t="shared" si="2030"/>
        <v>1</v>
      </c>
      <c r="AH2206" s="14">
        <f t="shared" si="2031"/>
        <v>143</v>
      </c>
      <c r="AI2206" s="14">
        <f t="shared" si="2032"/>
        <v>246</v>
      </c>
      <c r="AJ2206" s="14">
        <f t="shared" si="2033"/>
        <v>510</v>
      </c>
      <c r="AK2206" s="14">
        <f t="shared" si="2034"/>
        <v>510</v>
      </c>
      <c r="AL2206" s="14">
        <f t="shared" si="2035"/>
        <v>510</v>
      </c>
      <c r="AM2206" s="14" t="str">
        <f t="shared" si="2036"/>
        <v>#OPV: REFORÇAR KALETRA X EFV EM INICIO DE TRATAMENTO. DESTACAR PACIENTES QUE SE INFECTAM COM INDIVIDUOS QUE JÁ TOMAM ARVS (RESIT. PRIMARIA).  #</v>
      </c>
      <c r="AN2206" s="14" t="str">
        <f t="shared" si="2037"/>
        <v xml:space="preserve">#OBJ: MUITO SE FALA SOBRE PROBLEMAS RENAIS. VEJO COM TENOFOVIR, MAS NÃO VEJO DIFERÊNÇAS ENTRE OS IPS.  </v>
      </c>
      <c r="AO2206" s="14" t="str">
        <f t="shared" si="2038"/>
        <v>#MP: REFORCEI O QUANTO É IMPORTANTE UMA AVALIAÇÃO FREQUENTE DA FUNÇÃO RENAL DO PACIENTE. AVALIAR OS FATORES DE RISCO PARA DRC. CONF. EUROSIDA, A ASSOCIAÇÃO ATV COM TENOFOVIR TEM ALTA INCIDENCIA DRC.  E NO GUIDELINE EACS MOSTROU NEFROTOXICIDADE COM TENOFOVIR E ATV.</v>
      </c>
      <c r="AP2206" s="14" t="str">
        <f t="shared" si="2039"/>
        <v/>
      </c>
      <c r="AQ2206" s="14" t="str">
        <f t="shared" si="2040"/>
        <v/>
      </c>
      <c r="AR2206" s="14" t="str">
        <f t="shared" si="2041"/>
        <v/>
      </c>
    </row>
    <row r="2207" spans="1:44" x14ac:dyDescent="0.25">
      <c r="A2207">
        <v>1</v>
      </c>
      <c r="B2207" t="s">
        <v>28</v>
      </c>
      <c r="C2207">
        <v>393101</v>
      </c>
      <c r="D2207" s="40">
        <v>41396.666666666701</v>
      </c>
      <c r="E2207" s="40">
        <v>41397.802777777797</v>
      </c>
      <c r="F2207" s="40">
        <v>41397.761111111096</v>
      </c>
      <c r="G2207" t="s">
        <v>29</v>
      </c>
      <c r="H2207">
        <v>60000012446815</v>
      </c>
      <c r="I2207" t="s">
        <v>1282</v>
      </c>
      <c r="J2207" t="s">
        <v>1283</v>
      </c>
      <c r="K2207" t="s">
        <v>32</v>
      </c>
      <c r="L2207">
        <v>6</v>
      </c>
      <c r="M2207" t="s">
        <v>33</v>
      </c>
      <c r="N2207">
        <v>60000015461254</v>
      </c>
      <c r="O2207">
        <v>60000016462742</v>
      </c>
      <c r="P2207">
        <v>141269000002118</v>
      </c>
      <c r="R2207" t="s">
        <v>34</v>
      </c>
      <c r="S2207" t="s">
        <v>35</v>
      </c>
      <c r="T2207" t="s">
        <v>36</v>
      </c>
      <c r="W2207" t="s">
        <v>37</v>
      </c>
      <c r="AC2207" t="s">
        <v>5326</v>
      </c>
      <c r="AD2207" t="s">
        <v>1437</v>
      </c>
      <c r="AE2207" s="14" t="str">
        <f t="shared" si="2028"/>
        <v>#OPV: REFORÇAR MAIS QUESTÃO ADESÃO. TEMAS COMO CO-FORMULAÇÃO E DOSE ÚNICA DEVEM SER REFORÇADOS.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F2207" s="14" t="str">
        <f t="shared" si="2029"/>
        <v>#OPV: REFORÇAR MAIS QUESTÃO ADESÃO. TEMAS COMO CO-FORMULAÇÃO E DOSE ÚNICA DEVEM SER REFORÇADOS.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G2207" s="14">
        <f t="shared" si="2030"/>
        <v>1</v>
      </c>
      <c r="AH2207" s="14">
        <f t="shared" si="2031"/>
        <v>98</v>
      </c>
      <c r="AI2207" s="14">
        <f t="shared" si="2032"/>
        <v>188</v>
      </c>
      <c r="AJ2207" s="14">
        <f t="shared" si="2033"/>
        <v>463</v>
      </c>
      <c r="AK2207" s="14">
        <f t="shared" si="2034"/>
        <v>463</v>
      </c>
      <c r="AL2207" s="14">
        <f t="shared" si="2035"/>
        <v>463</v>
      </c>
      <c r="AM2207" s="14" t="str">
        <f t="shared" si="2036"/>
        <v>#OPV: REFORÇAR MAIS QUESTÃO ADESÃO. TEMAS COMO CO-FORMULAÇÃO E DOSE ÚNICA DEVEM SER REFORÇADOS.  #</v>
      </c>
      <c r="AN2207" s="14" t="str">
        <f t="shared" si="2037"/>
        <v xml:space="preserve">#OBJ: POSOLOGIA E PERFIL ATV FAVORECEM ADESÃO DOS PACIENTES, ESPECIALMENTE OS DE RESGATE. </v>
      </c>
      <c r="AO2207" s="14" t="str">
        <f t="shared" si="2038"/>
        <v>#MP: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P2207" s="14" t="str">
        <f t="shared" si="2039"/>
        <v/>
      </c>
      <c r="AQ2207" s="14" t="str">
        <f t="shared" si="2040"/>
        <v/>
      </c>
      <c r="AR2207" s="14" t="str">
        <f t="shared" si="2041"/>
        <v/>
      </c>
    </row>
    <row r="2208" spans="1:44" x14ac:dyDescent="0.25">
      <c r="A2208">
        <v>1</v>
      </c>
      <c r="B2208" t="s">
        <v>28</v>
      </c>
      <c r="C2208">
        <v>393101</v>
      </c>
      <c r="D2208" s="40">
        <v>41396.625</v>
      </c>
      <c r="E2208" s="40">
        <v>41397.7993055556</v>
      </c>
      <c r="F2208" s="40">
        <v>41397.757638888899</v>
      </c>
      <c r="G2208" t="s">
        <v>29</v>
      </c>
      <c r="H2208">
        <v>60000012310683</v>
      </c>
      <c r="I2208" t="s">
        <v>1284</v>
      </c>
      <c r="J2208" t="s">
        <v>1285</v>
      </c>
      <c r="K2208" t="s">
        <v>32</v>
      </c>
      <c r="L2208">
        <v>6</v>
      </c>
      <c r="M2208" t="s">
        <v>33</v>
      </c>
      <c r="N2208">
        <v>60000015461254</v>
      </c>
      <c r="O2208">
        <v>60000016462742</v>
      </c>
      <c r="P2208">
        <v>141269000002112</v>
      </c>
      <c r="R2208" t="s">
        <v>34</v>
      </c>
      <c r="S2208" t="s">
        <v>35</v>
      </c>
      <c r="T2208" t="s">
        <v>36</v>
      </c>
      <c r="W2208" t="s">
        <v>37</v>
      </c>
      <c r="AC2208" t="s">
        <v>5314</v>
      </c>
      <c r="AD2208" t="s">
        <v>1437</v>
      </c>
      <c r="AE2208" s="14" t="str">
        <f t="shared" si="2028"/>
        <v>#OPV: VERIFICAR NOVA OBS COM KALETRA PARA ESTIGMAS CORPO E COMPLEMENTAR COM DRC + TENOFOVIR. LEMBRAR RITONA + GELADEIRA + DOSE ÚNICA.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F2208" s="14" t="str">
        <f t="shared" si="2029"/>
        <v>#OPV: VERIFICAR NOVA OBS COM KALETRA PARA ESTIGMAS CORPO E COMPLEMENTAR COM DRC + TENOFOVIR. LEMBRAR RITONA + GELADEIRA + DOSE ÚNICA.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G2208" s="14">
        <f t="shared" si="2030"/>
        <v>1</v>
      </c>
      <c r="AH2208" s="14">
        <f t="shared" si="2031"/>
        <v>136</v>
      </c>
      <c r="AI2208" s="14">
        <f t="shared" si="2032"/>
        <v>244</v>
      </c>
      <c r="AJ2208" s="14">
        <f t="shared" si="2033"/>
        <v>513</v>
      </c>
      <c r="AK2208" s="14">
        <f t="shared" si="2034"/>
        <v>513</v>
      </c>
      <c r="AL2208" s="14">
        <f t="shared" si="2035"/>
        <v>513</v>
      </c>
      <c r="AM2208" s="14" t="str">
        <f t="shared" si="2036"/>
        <v>#OPV: VERIFICAR NOVA OBS COM KALETRA PARA ESTIGMAS CORPO E COMPLEMENTAR COM DRC + TENOFOVIR. LEMBRAR RITONA + GELADEIRA + DOSE ÚNICA.  #</v>
      </c>
      <c r="AN2208" s="14" t="str">
        <f t="shared" si="2037"/>
        <v xml:space="preserve">#OBJ: INICIAR COM IP, KAL X ATV. ADESÃO COM ATV É MELHOR, MENOS COMPRIMIDOS E MELHOR TOLERADO EM DIARRÉIA.  </v>
      </c>
      <c r="AO2208" s="14" t="str">
        <f t="shared" si="2038"/>
        <v>#MP: ENFOQUEI QUE A ADEQUAÇÃO DA TERAPIA A ROTINA DE VIDA DO PACIENTE É IMPORTANTE NA ESCOLHA DA TERAPIA. CONF. CASTLE ESTIGMA DA BILIBIRRUBINA ACONTECEU EM 34% DOS PACIENTES ATV X KAL. E DIARRÉIA FOI 1% MESMO ESTUDO. KALETRA TEM POSOLOGIA 1 OU 2X DIA E É CO-FORMULADO.</v>
      </c>
      <c r="AP2208" s="14" t="str">
        <f t="shared" si="2039"/>
        <v/>
      </c>
      <c r="AQ2208" s="14" t="str">
        <f t="shared" si="2040"/>
        <v/>
      </c>
      <c r="AR2208" s="14" t="str">
        <f t="shared" si="2041"/>
        <v/>
      </c>
    </row>
    <row r="2209" spans="1:44" x14ac:dyDescent="0.25">
      <c r="A2209">
        <v>1</v>
      </c>
      <c r="B2209" t="s">
        <v>28</v>
      </c>
      <c r="C2209">
        <v>393101</v>
      </c>
      <c r="D2209" s="40">
        <v>41396.583333333299</v>
      </c>
      <c r="E2209" s="40">
        <v>41397.795138888898</v>
      </c>
      <c r="F2209" s="40">
        <v>41397.753472222197</v>
      </c>
      <c r="G2209" t="s">
        <v>29</v>
      </c>
      <c r="H2209">
        <v>60000012489603</v>
      </c>
      <c r="I2209" t="s">
        <v>1286</v>
      </c>
      <c r="J2209" t="s">
        <v>1287</v>
      </c>
      <c r="K2209" t="s">
        <v>32</v>
      </c>
      <c r="L2209">
        <v>6</v>
      </c>
      <c r="M2209" t="s">
        <v>33</v>
      </c>
      <c r="N2209">
        <v>60000015461254</v>
      </c>
      <c r="O2209">
        <v>60000016462742</v>
      </c>
      <c r="P2209">
        <v>141269000002106</v>
      </c>
      <c r="R2209" t="s">
        <v>34</v>
      </c>
      <c r="S2209" t="s">
        <v>35</v>
      </c>
      <c r="T2209" t="s">
        <v>36</v>
      </c>
      <c r="W2209" t="s">
        <v>37</v>
      </c>
      <c r="AC2209" t="s">
        <v>4175</v>
      </c>
      <c r="AD2209" t="s">
        <v>1437</v>
      </c>
      <c r="AE2209" s="14" t="str">
        <f t="shared" si="2028"/>
        <v>#OPV: VERIFICAR NOVOS CASOS COM KALETRA. REFORÇAR BENEFÍCIOS DE KALETRA EM LONGEVIDADE(720) E FOCAR EM COMORBIDADES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F2209" s="14" t="str">
        <f t="shared" si="2029"/>
        <v>#OPV: VERIFICAR NOVOS CASOS COM KALETRA. REFORÇAR BENEFÍCIOS DE KALETRA EM LONGEVIDADE(720) E FOCAR EM COMORBIDADES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G2209" s="14">
        <f t="shared" si="2030"/>
        <v>1</v>
      </c>
      <c r="AH2209" s="14">
        <f t="shared" si="2031"/>
        <v>118</v>
      </c>
      <c r="AI2209" s="14">
        <f t="shared" si="2032"/>
        <v>349</v>
      </c>
      <c r="AJ2209" s="14">
        <f t="shared" si="2033"/>
        <v>569</v>
      </c>
      <c r="AK2209" s="14">
        <f t="shared" si="2034"/>
        <v>569</v>
      </c>
      <c r="AL2209" s="14">
        <f t="shared" si="2035"/>
        <v>569</v>
      </c>
      <c r="AM2209" s="14" t="str">
        <f t="shared" si="2036"/>
        <v>#OPV: VERIFICAR NOVOS CASOS COM KALETRA. REFORÇAR BENEFÍCIOS DE KALETRA EM LONGEVIDADE(720) E FOCAR EM COMORBIDADES  #</v>
      </c>
      <c r="AN2209" s="14" t="str">
        <f t="shared" si="2037"/>
        <v xml:space="preserve">#OBJ: ESTÃO APARECENDO NOVOS PACIENTES, COM INICIO MAIS PRECOCE (500 CEL/CD4) EFV SE MANTÉM COMO UMA ÓTIMA OPÇÃO EM INÍCIO DE TRATAMENTOS. MÉDICO RELATOU EM EFV, QUE NORMALMENTE A FALHA VEM COM MÁ ADESÃO, MESMO SENDO 1 SÓ COMPR.   </v>
      </c>
      <c r="AO2209" s="14" t="str">
        <f t="shared" si="2038"/>
        <v>#MP: DESTAQUEI BARREIRA GENÉTICA DE KALETRA, 702 COM POTÊNCIA E LONGEVIDADE.  KALETRA É IP RECOMENDADO PELO CONSENSO E GARANTE LONGEVIDADE AOS PACIENTES NAIVES COM INDICAÇÃO A TRATAMENTO, E AGORA  A PARTIR DE 500CEL/CD4.</v>
      </c>
      <c r="AP2209" s="14" t="str">
        <f t="shared" si="2039"/>
        <v/>
      </c>
      <c r="AQ2209" s="14" t="str">
        <f t="shared" si="2040"/>
        <v/>
      </c>
      <c r="AR2209" s="14" t="str">
        <f t="shared" si="2041"/>
        <v/>
      </c>
    </row>
    <row r="2210" spans="1:44" x14ac:dyDescent="0.25">
      <c r="A2210">
        <v>1</v>
      </c>
      <c r="B2210" t="s">
        <v>28</v>
      </c>
      <c r="C2210">
        <v>393101</v>
      </c>
      <c r="D2210" s="40">
        <v>41396.416666666701</v>
      </c>
      <c r="E2210" s="40">
        <v>41397.791666666701</v>
      </c>
      <c r="F2210" s="40">
        <v>41397.75</v>
      </c>
      <c r="G2210" t="s">
        <v>29</v>
      </c>
      <c r="H2210">
        <v>60000017151990</v>
      </c>
      <c r="I2210" t="s">
        <v>1288</v>
      </c>
      <c r="J2210" t="s">
        <v>1289</v>
      </c>
      <c r="K2210" t="s">
        <v>32</v>
      </c>
      <c r="L2210">
        <v>4</v>
      </c>
      <c r="M2210" t="s">
        <v>33</v>
      </c>
      <c r="N2210">
        <v>60000015461254</v>
      </c>
      <c r="O2210">
        <v>60000016462742</v>
      </c>
      <c r="P2210">
        <v>141269000002090</v>
      </c>
      <c r="R2210" t="s">
        <v>34</v>
      </c>
      <c r="S2210" t="s">
        <v>35</v>
      </c>
      <c r="T2210" t="s">
        <v>36</v>
      </c>
      <c r="W2210" t="s">
        <v>37</v>
      </c>
      <c r="AC2210" t="s">
        <v>5327</v>
      </c>
      <c r="AD2210" t="s">
        <v>1437</v>
      </c>
      <c r="AE2210" s="14" t="str">
        <f t="shared" si="2028"/>
        <v>#OPV: VERIFICAR NOVOS CASOS COM KALETRA, REFORÇAR IP PREFERENCIAL CONSENSO, ADESÃO, CORPO E VERIFICAR IMPACTOS NA CONTINUIDADE TERAPIA A LONGO PRAZO.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F2210" s="14" t="str">
        <f t="shared" si="2029"/>
        <v>#OPV: VERIFICAR NOVOS CASOS COM KALETRA, REFORÇAR IP PREFERENCIAL CONSENSO, ADESÃO, CORPO E VERIFICAR IMPACTOS NA CONTINUIDADE TERAPIA A LONGO PRAZO.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G2210" s="14">
        <f t="shared" si="2030"/>
        <v>1</v>
      </c>
      <c r="AH2210" s="14">
        <f t="shared" si="2031"/>
        <v>152</v>
      </c>
      <c r="AI2210" s="14">
        <f t="shared" si="2032"/>
        <v>388</v>
      </c>
      <c r="AJ2210" s="14">
        <f t="shared" si="2033"/>
        <v>666</v>
      </c>
      <c r="AK2210" s="14">
        <f t="shared" si="2034"/>
        <v>666</v>
      </c>
      <c r="AL2210" s="14">
        <f t="shared" si="2035"/>
        <v>666</v>
      </c>
      <c r="AM2210" s="14" t="str">
        <f t="shared" si="2036"/>
        <v>#OPV: VERIFICAR NOVOS CASOS COM KALETRA, REFORÇAR IP PREFERENCIAL CONSENSO, ADESÃO, CORPO E VERIFICAR IMPACTOS NA CONTINUIDADE TERAPIA A LONGO PRAZO.  #</v>
      </c>
      <c r="AN2210" s="14" t="str">
        <f t="shared" si="2037"/>
        <v xml:space="preserve">#OBJ: KALETRA NÃO TEM UM PERFIL TÃO FAVORÁVEL PARA INICIAR TRATAMENTO COM ASSINTOMÁTICOS PRÓXIMOS A 500CEL/CD4 COMO DESTACA CONSENSO. POSOLOGIA DE EFV É MAIS FÁCIL. EM SORODISCORDANTES É IMPORTANTE FACILITAR PARA TER ADESÃO E PROTEÇÃO. </v>
      </c>
      <c r="AO2210" s="14" t="str">
        <f t="shared" si="2038"/>
        <v>#MP: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P2210" s="14" t="str">
        <f t="shared" si="2039"/>
        <v/>
      </c>
      <c r="AQ2210" s="14" t="str">
        <f t="shared" si="2040"/>
        <v/>
      </c>
      <c r="AR2210" s="14" t="str">
        <f t="shared" si="2041"/>
        <v/>
      </c>
    </row>
    <row r="2211" spans="1:44" x14ac:dyDescent="0.25">
      <c r="A2211">
        <v>1</v>
      </c>
      <c r="B2211" t="s">
        <v>28</v>
      </c>
      <c r="C2211">
        <v>393101</v>
      </c>
      <c r="D2211" s="40">
        <v>41396.375</v>
      </c>
      <c r="E2211" s="40">
        <v>41397.793749999997</v>
      </c>
      <c r="F2211" s="40">
        <v>41397.752083333296</v>
      </c>
      <c r="G2211" t="s">
        <v>29</v>
      </c>
      <c r="H2211">
        <v>60000012492599</v>
      </c>
      <c r="I2211" t="s">
        <v>1292</v>
      </c>
      <c r="J2211" t="s">
        <v>1293</v>
      </c>
      <c r="K2211" t="s">
        <v>32</v>
      </c>
      <c r="L2211">
        <v>6</v>
      </c>
      <c r="M2211" t="s">
        <v>33</v>
      </c>
      <c r="N2211">
        <v>60000015461254</v>
      </c>
      <c r="O2211">
        <v>60000016462742</v>
      </c>
      <c r="P2211">
        <v>141269000002100</v>
      </c>
      <c r="R2211" t="s">
        <v>34</v>
      </c>
      <c r="S2211" t="s">
        <v>35</v>
      </c>
      <c r="T2211" t="s">
        <v>36</v>
      </c>
      <c r="W2211" t="s">
        <v>37</v>
      </c>
      <c r="AC2211" t="s">
        <v>5328</v>
      </c>
      <c r="AD2211" t="s">
        <v>1437</v>
      </c>
      <c r="AE2211" s="14" t="str">
        <f t="shared" si="2028"/>
        <v>#OPV: VERIFICAR MAIS CASOS PARA KALETRA ONDE ADESÃO SEJA IMPEDITIVO. REFORÇAR MAIS POTÊNCIA, BARREIRA GENÉTICA, E DOSE ÚNICA.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F2211" s="14" t="str">
        <f t="shared" si="2029"/>
        <v>#OPV: VERIFICAR MAIS CASOS PARA KALETRA ONDE ADESÃO SEJA IMPEDITIVO. REFORÇAR MAIS POTÊNCIA, BARREIRA GENÉTICA, E DOSE ÚNICA.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G2211" s="14">
        <f t="shared" si="2030"/>
        <v>1</v>
      </c>
      <c r="AH2211" s="14">
        <f t="shared" si="2031"/>
        <v>128</v>
      </c>
      <c r="AI2211" s="14">
        <f t="shared" si="2032"/>
        <v>277</v>
      </c>
      <c r="AJ2211" s="14">
        <f t="shared" si="2033"/>
        <v>512</v>
      </c>
      <c r="AK2211" s="14">
        <f t="shared" si="2034"/>
        <v>512</v>
      </c>
      <c r="AL2211" s="14">
        <f t="shared" si="2035"/>
        <v>512</v>
      </c>
      <c r="AM2211" s="14" t="str">
        <f t="shared" si="2036"/>
        <v>#OPV: VERIFICAR MAIS CASOS PARA KALETRA ONDE ADESÃO SEJA IMPEDITIVO. REFORÇAR MAIS POTÊNCIA, BARREIRA GENÉTICA, E DOSE ÚNICA.  #</v>
      </c>
      <c r="AN2211" s="14" t="str">
        <f t="shared" si="2037"/>
        <v xml:space="preserve">#OBJ: KALETRA NÃO TEM UM PERFIL FAVORÁVEL X EFV EM TERAPIA INICIAL. EFV É EFICAZ EM SUPRESSÃO E POSOLOGIA AINDA MAIS AGORA COM INICIO EM 500CEL/CD4. </v>
      </c>
      <c r="AO2211" s="14" t="str">
        <f t="shared" si="2038"/>
        <v>#MP: DESTAQUE EM KALETRA X EFV COM DESTAQUE EM POTÊNCIA E CORPO. KALETRA É IP PREFERÊNCIAL CONSENSO E CONF. ACTG 5142, TEM SEGURANÇA MELHOR EM LIPOATROFIA. ESTIGMA DE DIFÍCIL REVERSÃO E MELHOR BARREIRA GENÉTICA, GARANTINDO LONGEVIDADE.</v>
      </c>
      <c r="AP2211" s="14" t="str">
        <f t="shared" si="2039"/>
        <v/>
      </c>
      <c r="AQ2211" s="14" t="str">
        <f t="shared" si="2040"/>
        <v/>
      </c>
      <c r="AR2211" s="14" t="str">
        <f t="shared" si="2041"/>
        <v/>
      </c>
    </row>
    <row r="2212" spans="1:44" x14ac:dyDescent="0.25">
      <c r="A2212">
        <v>1</v>
      </c>
      <c r="B2212" t="s">
        <v>28</v>
      </c>
      <c r="C2212">
        <v>393101</v>
      </c>
      <c r="D2212" s="40">
        <v>41394.75</v>
      </c>
      <c r="E2212" s="40">
        <v>41394.909722222197</v>
      </c>
      <c r="F2212" s="40">
        <v>41394.868055555598</v>
      </c>
      <c r="G2212" t="s">
        <v>29</v>
      </c>
      <c r="H2212">
        <v>60000012405359</v>
      </c>
      <c r="I2212" t="s">
        <v>4103</v>
      </c>
      <c r="J2212" t="s">
        <v>4104</v>
      </c>
      <c r="K2212" t="s">
        <v>41</v>
      </c>
      <c r="M2212" t="s">
        <v>33</v>
      </c>
      <c r="N2212">
        <v>60000015461254</v>
      </c>
      <c r="O2212">
        <v>60000016462742</v>
      </c>
      <c r="P2212">
        <v>141269000002052</v>
      </c>
      <c r="R2212" t="s">
        <v>34</v>
      </c>
      <c r="S2212" t="s">
        <v>35</v>
      </c>
      <c r="T2212" t="s">
        <v>36</v>
      </c>
      <c r="W2212" t="s">
        <v>37</v>
      </c>
      <c r="AC2212" t="s">
        <v>4105</v>
      </c>
      <c r="AD2212" t="s">
        <v>1437</v>
      </c>
      <c r="AE2212" s="14" t="str">
        <f t="shared" si="2028"/>
        <v>MÉDICO VISITADO EM 04/04. LANCEI VISITA APÓS CADASTRAR MÉDICO QUE NÃO CONSTAVA NO PAINEL. MÉDICO PRIMEIRO NÃO FOI APROVADO, DEPOIS APARECEU COMO MÉDICO SIM E A VISITA LANÇADA DESAPARECEU, ESTOU CONFIRMANDO VISITA, POIS ESTAVA LÁ.</v>
      </c>
      <c r="AF2212" s="14" t="str">
        <f t="shared" si="2029"/>
        <v>MÉDICO VISITADO EM 04/04. LANCEI VISITA APÓS CADASTRAR MÉDICO QUE NÃO CONSTAVA NO PAINEL. MÉDICO PRIMEIRO NÃO FOI APROVADO, DEPOIS APARECEU COMO MÉDICO SIM E A VISITA LANÇADA DESAPARECEU, ESTOU CONFIRMANDO VISITA, POIS ESTAVA LÁ.</v>
      </c>
      <c r="AG2212" s="14">
        <f t="shared" si="2030"/>
        <v>1</v>
      </c>
      <c r="AH2212" s="14">
        <f t="shared" si="2031"/>
        <v>230</v>
      </c>
      <c r="AI2212" s="14">
        <f t="shared" si="2032"/>
        <v>230</v>
      </c>
      <c r="AJ2212" s="14">
        <f t="shared" si="2033"/>
        <v>230</v>
      </c>
      <c r="AK2212" s="14">
        <f t="shared" si="2034"/>
        <v>230</v>
      </c>
      <c r="AL2212" s="14">
        <f t="shared" si="2035"/>
        <v>230</v>
      </c>
      <c r="AM2212" s="14" t="str">
        <f t="shared" si="2036"/>
        <v>MÉDICO VISITADO EM 04/04. LANCEI VISITA APÓS CADASTRAR MÉDICO QUE NÃO CONSTAVA NO PAINEL. MÉDICO PRIMEIRO NÃO FOI APROVADO, DEPOIS APARECEU COMO MÉDICO SIM E A VISITA LANÇADA DESAPARECEU, ESTOU CONFIRMANDO VISITA, POIS ESTAVA LÁ.</v>
      </c>
      <c r="AN2212" s="14" t="str">
        <f t="shared" si="2037"/>
        <v/>
      </c>
      <c r="AO2212" s="14" t="str">
        <f t="shared" si="2038"/>
        <v/>
      </c>
      <c r="AP2212" s="14" t="str">
        <f t="shared" si="2039"/>
        <v/>
      </c>
      <c r="AQ2212" s="14" t="str">
        <f t="shared" si="2040"/>
        <v/>
      </c>
      <c r="AR2212" s="14" t="str">
        <f t="shared" si="2041"/>
        <v/>
      </c>
    </row>
    <row r="2213" spans="1:44" x14ac:dyDescent="0.25">
      <c r="A2213">
        <v>1</v>
      </c>
      <c r="B2213" t="s">
        <v>28</v>
      </c>
      <c r="C2213">
        <v>393101</v>
      </c>
      <c r="D2213" s="40">
        <v>41394.708333333299</v>
      </c>
      <c r="E2213" s="40">
        <v>41394.908333333296</v>
      </c>
      <c r="F2213" s="40">
        <v>41394.866666666698</v>
      </c>
      <c r="G2213" t="s">
        <v>29</v>
      </c>
      <c r="H2213">
        <v>60000047063660</v>
      </c>
      <c r="I2213" t="s">
        <v>4106</v>
      </c>
      <c r="J2213" t="s">
        <v>4107</v>
      </c>
      <c r="K2213" t="s">
        <v>41</v>
      </c>
      <c r="M2213" t="s">
        <v>33</v>
      </c>
      <c r="N2213">
        <v>60000015461254</v>
      </c>
      <c r="O2213">
        <v>60000016462742</v>
      </c>
      <c r="P2213">
        <v>141269000002045</v>
      </c>
      <c r="R2213" t="s">
        <v>34</v>
      </c>
      <c r="S2213" t="s">
        <v>35</v>
      </c>
      <c r="T2213" t="s">
        <v>36</v>
      </c>
      <c r="W2213" t="s">
        <v>37</v>
      </c>
      <c r="AC2213" t="s">
        <v>4105</v>
      </c>
      <c r="AD2213" t="s">
        <v>1437</v>
      </c>
      <c r="AE2213" s="14" t="str">
        <f t="shared" si="2028"/>
        <v>MÉDICO VISITADO EM 04/04. LANCEI VISITA APÓS CADASTRAR MÉDICO QUE NÃO CONSTAVA NO PAINEL. MÉDICO PRIMEIRO NÃO FOI APROVADO, DEPOIS APARECEU COMO MÉDICO SIM E A VISITA LANÇADA DESAPARECEU, ESTOU CONFIRMANDO VISITA, POIS ESTAVA LÁ.</v>
      </c>
      <c r="AF2213" s="14" t="str">
        <f t="shared" si="2029"/>
        <v>MÉDICO VISITADO EM 04/04. LANCEI VISITA APÓS CADASTRAR MÉDICO QUE NÃO CONSTAVA NO PAINEL. MÉDICO PRIMEIRO NÃO FOI APROVADO, DEPOIS APARECEU COMO MÉDICO SIM E A VISITA LANÇADA DESAPARECEU, ESTOU CONFIRMANDO VISITA, POIS ESTAVA LÁ.</v>
      </c>
      <c r="AG2213" s="14">
        <f t="shared" si="2030"/>
        <v>1</v>
      </c>
      <c r="AH2213" s="14">
        <f t="shared" si="2031"/>
        <v>230</v>
      </c>
      <c r="AI2213" s="14">
        <f t="shared" si="2032"/>
        <v>230</v>
      </c>
      <c r="AJ2213" s="14">
        <f t="shared" si="2033"/>
        <v>230</v>
      </c>
      <c r="AK2213" s="14">
        <f t="shared" si="2034"/>
        <v>230</v>
      </c>
      <c r="AL2213" s="14">
        <f t="shared" si="2035"/>
        <v>230</v>
      </c>
      <c r="AM2213" s="14" t="str">
        <f t="shared" si="2036"/>
        <v>MÉDICO VISITADO EM 04/04. LANCEI VISITA APÓS CADASTRAR MÉDICO QUE NÃO CONSTAVA NO PAINEL. MÉDICO PRIMEIRO NÃO FOI APROVADO, DEPOIS APARECEU COMO MÉDICO SIM E A VISITA LANÇADA DESAPARECEU, ESTOU CONFIRMANDO VISITA, POIS ESTAVA LÁ.</v>
      </c>
      <c r="AN2213" s="14" t="str">
        <f t="shared" si="2037"/>
        <v/>
      </c>
      <c r="AO2213" s="14" t="str">
        <f t="shared" si="2038"/>
        <v/>
      </c>
      <c r="AP2213" s="14" t="str">
        <f t="shared" si="2039"/>
        <v/>
      </c>
      <c r="AQ2213" s="14" t="str">
        <f t="shared" si="2040"/>
        <v/>
      </c>
      <c r="AR2213" s="14" t="str">
        <f t="shared" si="2041"/>
        <v/>
      </c>
    </row>
    <row r="2214" spans="1:44" x14ac:dyDescent="0.25">
      <c r="A2214">
        <v>1</v>
      </c>
      <c r="B2214" t="s">
        <v>28</v>
      </c>
      <c r="C2214">
        <v>393101</v>
      </c>
      <c r="D2214" s="40">
        <v>41394.666666666701</v>
      </c>
      <c r="E2214" s="40">
        <v>41394.898611111101</v>
      </c>
      <c r="F2214" s="40">
        <v>41394.8569444444</v>
      </c>
      <c r="G2214" t="s">
        <v>29</v>
      </c>
      <c r="H2214">
        <v>60000012489051</v>
      </c>
      <c r="I2214" t="s">
        <v>4108</v>
      </c>
      <c r="J2214" t="s">
        <v>4109</v>
      </c>
      <c r="K2214" t="s">
        <v>41</v>
      </c>
      <c r="L2214">
        <v>3</v>
      </c>
      <c r="M2214" t="s">
        <v>33</v>
      </c>
      <c r="N2214">
        <v>60000015461254</v>
      </c>
      <c r="O2214">
        <v>60000016462742</v>
      </c>
      <c r="P2214">
        <v>141269000002020</v>
      </c>
      <c r="R2214" t="s">
        <v>34</v>
      </c>
      <c r="S2214" t="s">
        <v>35</v>
      </c>
      <c r="T2214" t="s">
        <v>36</v>
      </c>
      <c r="W2214" t="s">
        <v>37</v>
      </c>
      <c r="AC2214" t="s">
        <v>4110</v>
      </c>
      <c r="AD2214" t="s">
        <v>1437</v>
      </c>
      <c r="AE2214" s="14" t="str">
        <f t="shared" si="2028"/>
        <v>#OPV: VERIFICAR NOVOS CASOS COM KALETRA, REFORÇAR IP PREFERENCIAL CONSENSO, ADESÃO, CORPO E VERIFICAR IMPACTOS NA CONTINUIDADE TERAPIA A LONGO PRAZO.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F2214" s="14" t="str">
        <f t="shared" si="2029"/>
        <v>#OPV: VERIFICAR NOVOS CASOS COM KALETRA, REFORÇAR IP PREFERENCIAL CONSENSO, ADESÃO, CORPO E VERIFICAR IMPACTOS NA CONTINUIDADE TERAPIA A LONGO PRAZO.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G2214" s="14">
        <f t="shared" si="2030"/>
        <v>1</v>
      </c>
      <c r="AH2214" s="14">
        <f t="shared" si="2031"/>
        <v>152</v>
      </c>
      <c r="AI2214" s="14">
        <f t="shared" si="2032"/>
        <v>301</v>
      </c>
      <c r="AJ2214" s="14">
        <f t="shared" si="2033"/>
        <v>536</v>
      </c>
      <c r="AK2214" s="14">
        <f t="shared" si="2034"/>
        <v>536</v>
      </c>
      <c r="AL2214" s="14">
        <f t="shared" si="2035"/>
        <v>536</v>
      </c>
      <c r="AM2214" s="14" t="str">
        <f t="shared" si="2036"/>
        <v>#OPV: VERIFICAR NOVOS CASOS COM KALETRA, REFORÇAR IP PREFERENCIAL CONSENSO, ADESÃO, CORPO E VERIFICAR IMPACTOS NA CONTINUIDADE TERAPIA A LONGO PRAZO.  #</v>
      </c>
      <c r="AN2214" s="14" t="str">
        <f t="shared" si="2037"/>
        <v xml:space="preserve">#OBJ: KALETRA NÃO TEM UM PERFIL FAVORÁVEL X EFV EM TERAPIA INICIAL. EFV É EFICAZ EM SUPRESSÃO E POSOLOGIA AINDA MAIS AGORA COM INICIO EM 500CEL/CD4. </v>
      </c>
      <c r="AO2214" s="14" t="str">
        <f t="shared" si="2038"/>
        <v>#MP: DESTAQUE EM KALETRA X EFV COM DESTAQUE EM POTÊNCIA E CORPO. KALETRA É IP PREFERÊNCIAL CONSENSO E CONF. ACTG 5142, TEM SEGURANÇA MELHOR EM LIPOATROFIA. ESTIGMA DE DIFÍCIL REVERSÃO E MELHOR BARREIRA GENÉTICA, GARANTINDO LONGEVIDADE.</v>
      </c>
      <c r="AP2214" s="14" t="str">
        <f t="shared" si="2039"/>
        <v/>
      </c>
      <c r="AQ2214" s="14" t="str">
        <f t="shared" si="2040"/>
        <v/>
      </c>
      <c r="AR2214" s="14" t="str">
        <f t="shared" si="2041"/>
        <v/>
      </c>
    </row>
    <row r="2215" spans="1:44" x14ac:dyDescent="0.25">
      <c r="A2215">
        <v>1</v>
      </c>
      <c r="B2215" t="s">
        <v>28</v>
      </c>
      <c r="C2215">
        <v>393101</v>
      </c>
      <c r="D2215" s="40">
        <v>41394.666666666701</v>
      </c>
      <c r="E2215" s="40">
        <v>41394.898611111101</v>
      </c>
      <c r="F2215" s="40">
        <v>41394.8569444444</v>
      </c>
      <c r="G2215" t="s">
        <v>29</v>
      </c>
      <c r="H2215">
        <v>60000012489051</v>
      </c>
      <c r="I2215" t="s">
        <v>4108</v>
      </c>
      <c r="J2215" t="s">
        <v>4109</v>
      </c>
      <c r="K2215" t="s">
        <v>41</v>
      </c>
      <c r="L2215">
        <v>3</v>
      </c>
      <c r="M2215" t="s">
        <v>33</v>
      </c>
      <c r="N2215">
        <v>60000015461254</v>
      </c>
      <c r="O2215">
        <v>60000016462742</v>
      </c>
      <c r="P2215">
        <v>141269000002020</v>
      </c>
      <c r="R2215" t="s">
        <v>34</v>
      </c>
      <c r="S2215" t="s">
        <v>35</v>
      </c>
      <c r="T2215" t="s">
        <v>36</v>
      </c>
      <c r="W2215" t="s">
        <v>37</v>
      </c>
      <c r="AC2215" t="s">
        <v>4110</v>
      </c>
      <c r="AD2215" t="s">
        <v>1437</v>
      </c>
      <c r="AE2215" s="14" t="str">
        <f t="shared" si="2028"/>
        <v>#OPV: VERIFICAR NOVOS CASOS COM KALETRA, REFORÇAR IP PREFERENCIAL CONSENSO, ADESÃO, CORPO E VERIFICAR IMPACTOS NA CONTINUIDADE TERAPIA A LONGO PRAZO.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F2215" s="14" t="str">
        <f t="shared" si="2029"/>
        <v>#OPV: VERIFICAR NOVOS CASOS COM KALETRA, REFORÇAR IP PREFERENCIAL CONSENSO, ADESÃO, CORPO E VERIFICAR IMPACTOS NA CONTINUIDADE TERAPIA A LONGO PRAZO.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G2215" s="14">
        <f t="shared" si="2030"/>
        <v>1</v>
      </c>
      <c r="AH2215" s="14">
        <f t="shared" si="2031"/>
        <v>152</v>
      </c>
      <c r="AI2215" s="14">
        <f t="shared" si="2032"/>
        <v>301</v>
      </c>
      <c r="AJ2215" s="14">
        <f t="shared" si="2033"/>
        <v>536</v>
      </c>
      <c r="AK2215" s="14">
        <f t="shared" si="2034"/>
        <v>536</v>
      </c>
      <c r="AL2215" s="14">
        <f t="shared" si="2035"/>
        <v>536</v>
      </c>
      <c r="AM2215" s="14" t="str">
        <f t="shared" si="2036"/>
        <v>#OPV: VERIFICAR NOVOS CASOS COM KALETRA, REFORÇAR IP PREFERENCIAL CONSENSO, ADESÃO, CORPO E VERIFICAR IMPACTOS NA CONTINUIDADE TERAPIA A LONGO PRAZO.  #</v>
      </c>
      <c r="AN2215" s="14" t="str">
        <f t="shared" si="2037"/>
        <v xml:space="preserve">#OBJ: KALETRA NÃO TEM UM PERFIL FAVORÁVEL X EFV EM TERAPIA INICIAL. EFV É EFICAZ EM SUPRESSÃO E POSOLOGIA AINDA MAIS AGORA COM INICIO EM 500CEL/CD4. </v>
      </c>
      <c r="AO2215" s="14" t="str">
        <f t="shared" si="2038"/>
        <v>#MP: DESTAQUE EM KALETRA X EFV COM DESTAQUE EM POTÊNCIA E CORPO. KALETRA É IP PREFERÊNCIAL CONSENSO E CONF. ACTG 5142, TEM SEGURANÇA MELHOR EM LIPOATROFIA. ESTIGMA DE DIFÍCIL REVERSÃO E MELHOR BARREIRA GENÉTICA, GARANTINDO LONGEVIDADE.</v>
      </c>
      <c r="AP2215" s="14" t="str">
        <f t="shared" si="2039"/>
        <v/>
      </c>
      <c r="AQ2215" s="14" t="str">
        <f t="shared" si="2040"/>
        <v/>
      </c>
      <c r="AR2215" s="14" t="str">
        <f t="shared" si="2041"/>
        <v/>
      </c>
    </row>
    <row r="2216" spans="1:44" x14ac:dyDescent="0.25">
      <c r="A2216">
        <v>1</v>
      </c>
      <c r="B2216" t="s">
        <v>28</v>
      </c>
      <c r="C2216">
        <v>393101</v>
      </c>
      <c r="D2216" s="40">
        <v>41394.625</v>
      </c>
      <c r="E2216" s="40">
        <v>41394.904166666704</v>
      </c>
      <c r="F2216" s="40">
        <v>41394.862500000003</v>
      </c>
      <c r="G2216" t="s">
        <v>29</v>
      </c>
      <c r="H2216">
        <v>60000012503195</v>
      </c>
      <c r="I2216" t="s">
        <v>4111</v>
      </c>
      <c r="J2216" t="s">
        <v>4112</v>
      </c>
      <c r="K2216" t="s">
        <v>32</v>
      </c>
      <c r="L2216">
        <v>6</v>
      </c>
      <c r="M2216" t="s">
        <v>33</v>
      </c>
      <c r="N2216">
        <v>60000015461254</v>
      </c>
      <c r="O2216">
        <v>60000016462742</v>
      </c>
      <c r="P2216">
        <v>141269000002038</v>
      </c>
      <c r="R2216" t="s">
        <v>34</v>
      </c>
      <c r="S2216" t="s">
        <v>35</v>
      </c>
      <c r="T2216" t="s">
        <v>36</v>
      </c>
      <c r="W2216" t="s">
        <v>37</v>
      </c>
      <c r="AC2216" t="s">
        <v>4113</v>
      </c>
      <c r="AD2216" t="s">
        <v>1437</v>
      </c>
      <c r="AE2216" s="14" t="str">
        <f t="shared" si="2028"/>
        <v>#OPV: REFORÇAR AS TERAPIAS COM KALETRA E COMPARÁ-LO COM EFV NO PERFIL CORPO(LIPOATROFIA) E MENTE (PENETRAÇÃO SNC). FOCAR AINDA NA POSOLOGIA.  #OBJ: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F2216" s="14" t="str">
        <f t="shared" si="2029"/>
        <v>#OPV: REFORÇAR AS TERAPIAS COM KALETRA E COMPARÁ-LO COM EFV NO PERFIL CORPO(LIPOATROFIA) E MENTE (PENETRAÇÃO SNC). FOCAR AINDA NA POSOLOGIA.  #OBJ: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G2216" s="14">
        <f t="shared" si="2030"/>
        <v>1</v>
      </c>
      <c r="AH2216" s="14">
        <f t="shared" si="2031"/>
        <v>143</v>
      </c>
      <c r="AI2216" s="14">
        <f t="shared" si="2032"/>
        <v>285</v>
      </c>
      <c r="AJ2216" s="14">
        <f t="shared" si="2033"/>
        <v>711</v>
      </c>
      <c r="AK2216" s="14">
        <f t="shared" si="2034"/>
        <v>711</v>
      </c>
      <c r="AL2216" s="14">
        <f t="shared" si="2035"/>
        <v>711</v>
      </c>
      <c r="AM2216" s="14" t="str">
        <f t="shared" si="2036"/>
        <v>#OPV: REFORÇAR AS TERAPIAS COM KALETRA E COMPARÁ-LO COM EFV NO PERFIL CORPO(LIPOATROFIA) E MENTE (PENETRAÇÃO SNC). FOCAR AINDA NA POSOLOGIA.  #</v>
      </c>
      <c r="AN2216" s="14" t="str">
        <f t="shared" si="2037"/>
        <v xml:space="preserve">#OBJ: EM PACIENTES MULHERES, ADESÃO É COMPLICADO QUANDO O USO DE ARVS INTERFERE NO CORPO. DISLIPIDEMIAS COM O USO DE IPS EM ESPECIAL KALETRA. </v>
      </c>
      <c r="AO2216" s="14" t="str">
        <f t="shared" si="2038"/>
        <v>#MP: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P2216" s="14" t="str">
        <f t="shared" si="2039"/>
        <v/>
      </c>
      <c r="AQ2216" s="14" t="str">
        <f t="shared" si="2040"/>
        <v/>
      </c>
      <c r="AR2216" s="14" t="str">
        <f t="shared" si="2041"/>
        <v/>
      </c>
    </row>
    <row r="2217" spans="1:44" x14ac:dyDescent="0.25">
      <c r="A2217">
        <v>1</v>
      </c>
      <c r="B2217" t="s">
        <v>28</v>
      </c>
      <c r="C2217">
        <v>393101</v>
      </c>
      <c r="D2217" s="40">
        <v>41394.583333333299</v>
      </c>
      <c r="E2217" s="40">
        <v>41394.902777777803</v>
      </c>
      <c r="F2217" s="40">
        <v>41394.861111111102</v>
      </c>
      <c r="G2217" t="s">
        <v>29</v>
      </c>
      <c r="H2217">
        <v>60000017967340</v>
      </c>
      <c r="I2217" t="s">
        <v>4114</v>
      </c>
      <c r="J2217" t="s">
        <v>4115</v>
      </c>
      <c r="K2217" t="s">
        <v>32</v>
      </c>
      <c r="L2217">
        <v>4</v>
      </c>
      <c r="M2217" t="s">
        <v>33</v>
      </c>
      <c r="N2217">
        <v>60000015461254</v>
      </c>
      <c r="O2217">
        <v>60000016462742</v>
      </c>
      <c r="P2217">
        <v>141269000002032</v>
      </c>
      <c r="R2217" t="s">
        <v>34</v>
      </c>
      <c r="S2217" t="s">
        <v>35</v>
      </c>
      <c r="T2217" t="s">
        <v>36</v>
      </c>
      <c r="W2217" t="s">
        <v>37</v>
      </c>
      <c r="AC2217" t="s">
        <v>4116</v>
      </c>
      <c r="AD2217" t="s">
        <v>1437</v>
      </c>
      <c r="AE2217" s="14" t="str">
        <f t="shared" si="2028"/>
        <v>#OPV: REFORÇAR KALETRA COMO ESCOLHA IP CONSENSO. VOLTAR A DESTACAR SEGURANÇA DRC E LIGAR A SEGURANÇA A LONGO PRAZO COMO DIFERENCIAL.  #OBJ: TEM COMO PERFIL UTILIZAR KALETRA PARA PACIENTES MAIS COMPLICADOS COM CD4 MAIS BAIXO. SEGUE CONSENSO E PRESCREVE EFV, MAS, PACIENTES COM CD4 MAIOR QUE NÃO SE ADAPTAM A EFV, OU ACREDITA QUE NÃO TEM PERFIL INICIA COM ATV. #MP: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v>
      </c>
      <c r="AF2217" s="14" t="str">
        <f t="shared" si="2029"/>
        <v>#OPV: REFORÇAR KALETRA COMO ESCOLHA IP CONSENSO. VOLTAR A DESTACAR SEGURANÇA DRC E LIGAR A SEGURANÇA A LONGO PRAZO COMO DIFERENCIAL.  #OBJ: TEM COMO PERFIL UTILIZAR KALETRA PARA PACIENTES MAIS COMPLICADOS COM CD4 MAIS BAIXO. SEGUE CONSENSO E PRESCREVE EFV, MAS, PACIENTES COM CD4 MAIOR QUE NÃO SE ADAPTAM A EFV, OU ACREDITA QUE NÃO TEM PERFIL INICIA COM ATV. #MP: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v>
      </c>
      <c r="AG2217" s="14">
        <f t="shared" si="2030"/>
        <v>1</v>
      </c>
      <c r="AH2217" s="14">
        <f t="shared" si="2031"/>
        <v>135</v>
      </c>
      <c r="AI2217" s="14">
        <f t="shared" si="2032"/>
        <v>360</v>
      </c>
      <c r="AJ2217" s="14">
        <f t="shared" si="2033"/>
        <v>673</v>
      </c>
      <c r="AK2217" s="14">
        <f t="shared" si="2034"/>
        <v>673</v>
      </c>
      <c r="AL2217" s="14">
        <f t="shared" si="2035"/>
        <v>673</v>
      </c>
      <c r="AM2217" s="14" t="str">
        <f t="shared" si="2036"/>
        <v>#OPV: REFORÇAR KALETRA COMO ESCOLHA IP CONSENSO. VOLTAR A DESTACAR SEGURANÇA DRC E LIGAR A SEGURANÇA A LONGO PRAZO COMO DIFERENCIAL.  #</v>
      </c>
      <c r="AN2217" s="14" t="str">
        <f t="shared" si="2037"/>
        <v xml:space="preserve">#OBJ: TEM COMO PERFIL UTILIZAR KALETRA PARA PACIENTES MAIS COMPLICADOS COM CD4 MAIS BAIXO. SEGUE CONSENSO E PRESCREVE EFV, MAS, PACIENTES COM CD4 MAIOR QUE NÃO SE ADAPTAM A EFV, OU ACREDITA QUE NÃO TEM PERFIL INICIA COM ATV. </v>
      </c>
      <c r="AO2217" s="14" t="str">
        <f t="shared" si="2038"/>
        <v>#MP: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v>
      </c>
      <c r="AP2217" s="14" t="str">
        <f t="shared" si="2039"/>
        <v/>
      </c>
      <c r="AQ2217" s="14" t="str">
        <f t="shared" si="2040"/>
        <v/>
      </c>
      <c r="AR2217" s="14" t="str">
        <f t="shared" si="2041"/>
        <v/>
      </c>
    </row>
    <row r="2218" spans="1:44" x14ac:dyDescent="0.25">
      <c r="A2218">
        <v>1</v>
      </c>
      <c r="B2218" t="s">
        <v>28</v>
      </c>
      <c r="C2218">
        <v>393101</v>
      </c>
      <c r="D2218" s="40">
        <v>41394.5</v>
      </c>
      <c r="E2218" s="40">
        <v>41394.8972222222</v>
      </c>
      <c r="F2218" s="40">
        <v>41394.855555555601</v>
      </c>
      <c r="G2218" t="s">
        <v>29</v>
      </c>
      <c r="H2218">
        <v>60000017969040</v>
      </c>
      <c r="I2218" t="s">
        <v>4117</v>
      </c>
      <c r="J2218" t="s">
        <v>4118</v>
      </c>
      <c r="K2218" t="s">
        <v>41</v>
      </c>
      <c r="L2218">
        <v>3</v>
      </c>
      <c r="M2218" t="s">
        <v>33</v>
      </c>
      <c r="N2218">
        <v>60000015461254</v>
      </c>
      <c r="O2218">
        <v>60000016462742</v>
      </c>
      <c r="P2218">
        <v>141269000002014</v>
      </c>
      <c r="R2218" t="s">
        <v>34</v>
      </c>
      <c r="S2218" t="s">
        <v>35</v>
      </c>
      <c r="T2218" t="s">
        <v>36</v>
      </c>
      <c r="W2218" t="s">
        <v>37</v>
      </c>
      <c r="AC2218" t="s">
        <v>4119</v>
      </c>
      <c r="AD2218" t="s">
        <v>1437</v>
      </c>
      <c r="AE2218" s="14" t="str">
        <f t="shared" si="2028"/>
        <v>#OPV: REFORÇAR MAIS QUESTÃO ADESÃO. TEMAS COMO CO-FORMULAÇÃO E DOSE ÚNICA DEVEM SER REFORÇADOS.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F2218" s="14" t="str">
        <f t="shared" si="2029"/>
        <v>#OPV: REFORÇAR MAIS QUESTÃO ADESÃO. TEMAS COMO CO-FORMULAÇÃO E DOSE ÚNICA DEVEM SER REFORÇADOS.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G2218" s="14">
        <f t="shared" si="2030"/>
        <v>1</v>
      </c>
      <c r="AH2218" s="14">
        <f t="shared" si="2031"/>
        <v>98</v>
      </c>
      <c r="AI2218" s="14">
        <f t="shared" si="2032"/>
        <v>329</v>
      </c>
      <c r="AJ2218" s="14">
        <f t="shared" si="2033"/>
        <v>549</v>
      </c>
      <c r="AK2218" s="14">
        <f t="shared" si="2034"/>
        <v>549</v>
      </c>
      <c r="AL2218" s="14">
        <f t="shared" si="2035"/>
        <v>549</v>
      </c>
      <c r="AM2218" s="14" t="str">
        <f t="shared" si="2036"/>
        <v>#OPV: REFORÇAR MAIS QUESTÃO ADESÃO. TEMAS COMO CO-FORMULAÇÃO E DOSE ÚNICA DEVEM SER REFORÇADOS.  #</v>
      </c>
      <c r="AN2218" s="14" t="str">
        <f t="shared" si="2037"/>
        <v xml:space="preserve">#OBJ: ESTÃO APARECENDO NOVOS PACIENTES, COM INICIO MAIS PRECOCE (500 CEL/CD4) EFV SE MANTÉM COMO UMA ÓTIMA OPÇÃO EM INÍCIO DE TRATAMENTOS. MÉDICO RELATOU EM EFV, QUE NORMALMENTE A FALHA VEM COM MÁ ADESÃO, MESMO SENDO 1 SÓ COMPR.   </v>
      </c>
      <c r="AO2218" s="14" t="str">
        <f t="shared" si="2038"/>
        <v>#MP: DESTAQUEI BARREIRA GENÉTICA DE KALETRA, 702 COM POTÊNCIA E LONGEVIDADE.  KALETRA É IP RECOMENDADO PELO CONSENSO E GARANTE LONGEVIDADE AOS PACIENTES NAIVES COM INDICAÇÃO A TRATAMENTO, E AGORA  A PARTIR DE 500CEL/CD4.</v>
      </c>
      <c r="AP2218" s="14" t="str">
        <f t="shared" si="2039"/>
        <v/>
      </c>
      <c r="AQ2218" s="14" t="str">
        <f t="shared" si="2040"/>
        <v/>
      </c>
      <c r="AR2218" s="14" t="str">
        <f t="shared" si="2041"/>
        <v/>
      </c>
    </row>
    <row r="2219" spans="1:44" x14ac:dyDescent="0.25">
      <c r="A2219">
        <v>1</v>
      </c>
      <c r="B2219" t="s">
        <v>28</v>
      </c>
      <c r="C2219">
        <v>393101</v>
      </c>
      <c r="D2219" s="40">
        <v>41394.458333333299</v>
      </c>
      <c r="E2219" s="40">
        <v>41394.895138888904</v>
      </c>
      <c r="F2219" s="40">
        <v>41394.853472222203</v>
      </c>
      <c r="G2219" t="s">
        <v>29</v>
      </c>
      <c r="H2219">
        <v>60000017969036</v>
      </c>
      <c r="I2219" t="s">
        <v>4120</v>
      </c>
      <c r="J2219" t="s">
        <v>4121</v>
      </c>
      <c r="K2219" t="s">
        <v>41</v>
      </c>
      <c r="L2219">
        <v>3</v>
      </c>
      <c r="M2219" t="s">
        <v>33</v>
      </c>
      <c r="N2219">
        <v>60000015461254</v>
      </c>
      <c r="O2219">
        <v>60000016462742</v>
      </c>
      <c r="P2219">
        <v>141269000002008</v>
      </c>
      <c r="R2219" t="s">
        <v>34</v>
      </c>
      <c r="S2219" t="s">
        <v>35</v>
      </c>
      <c r="T2219" t="s">
        <v>36</v>
      </c>
      <c r="W2219" t="s">
        <v>37</v>
      </c>
      <c r="AC2219" t="s">
        <v>4122</v>
      </c>
      <c r="AD2219" t="s">
        <v>1437</v>
      </c>
      <c r="AE2219" s="14" t="str">
        <f t="shared" si="2028"/>
        <v>#OPV: VERIFICAR MAIS CASOS PARA KALETRA ONDE ADESÃO SEJA IMPEDITIVO. REFORÇAR MAIS POTÊNCIA, BARREIRA GENÉTICA, E DOSE ÚNICA.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F2219" s="14" t="str">
        <f t="shared" si="2029"/>
        <v>#OPV: VERIFICAR MAIS CASOS PARA KALETRA ONDE ADESÃO SEJA IMPEDITIVO. REFORÇAR MAIS POTÊNCIA, BARREIRA GENÉTICA, E DOSE ÚNICA.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G2219" s="14">
        <f t="shared" si="2030"/>
        <v>1</v>
      </c>
      <c r="AH2219" s="14">
        <f t="shared" si="2031"/>
        <v>128</v>
      </c>
      <c r="AI2219" s="14">
        <f t="shared" si="2032"/>
        <v>236</v>
      </c>
      <c r="AJ2219" s="14">
        <f t="shared" si="2033"/>
        <v>505</v>
      </c>
      <c r="AK2219" s="14">
        <f t="shared" si="2034"/>
        <v>505</v>
      </c>
      <c r="AL2219" s="14">
        <f t="shared" si="2035"/>
        <v>505</v>
      </c>
      <c r="AM2219" s="14" t="str">
        <f t="shared" si="2036"/>
        <v>#OPV: VERIFICAR MAIS CASOS PARA KALETRA ONDE ADESÃO SEJA IMPEDITIVO. REFORÇAR MAIS POTÊNCIA, BARREIRA GENÉTICA, E DOSE ÚNICA.  #</v>
      </c>
      <c r="AN2219" s="14" t="str">
        <f t="shared" si="2037"/>
        <v xml:space="preserve">#OBJ: INICIAR COM IP, KAL X ATV. ADESÃO COM ATV É MELHOR, MENOS COMPRIMIDOS E MELHOR TOLERADO EM DIARRÉIA.  </v>
      </c>
      <c r="AO2219" s="14" t="str">
        <f t="shared" si="2038"/>
        <v>#MP: ENFOQUEI QUE A ADEQUAÇÃO DA TERAPIA A ROTINA DE VIDA DO PACIENTE É IMPORTANTE NA ESCOLHA DA TERAPIA. CONF. CASTLE ESTIGMA DA BILIBIRRUBINA ACONTECEU EM 34% DOS PACIENTES ATV X KAL. E DIARRÉIA FOI 1% MESMO ESTUDO. KALETRA TEM POSOLOGIA 1 OU 2X DIA E É CO-FORMULADO.</v>
      </c>
      <c r="AP2219" s="14" t="str">
        <f t="shared" si="2039"/>
        <v/>
      </c>
      <c r="AQ2219" s="14" t="str">
        <f t="shared" si="2040"/>
        <v/>
      </c>
      <c r="AR2219" s="14" t="str">
        <f t="shared" si="2041"/>
        <v/>
      </c>
    </row>
    <row r="2220" spans="1:44" x14ac:dyDescent="0.25">
      <c r="A2220">
        <v>1</v>
      </c>
      <c r="B2220" t="s">
        <v>28</v>
      </c>
      <c r="C2220">
        <v>393101</v>
      </c>
      <c r="D2220" s="40">
        <v>41394.416666666701</v>
      </c>
      <c r="E2220" s="40">
        <v>41394.900694444397</v>
      </c>
      <c r="F2220" s="40">
        <v>41394.859027777798</v>
      </c>
      <c r="G2220" t="s">
        <v>29</v>
      </c>
      <c r="H2220">
        <v>60000012475311</v>
      </c>
      <c r="I2220" t="s">
        <v>4123</v>
      </c>
      <c r="J2220" t="s">
        <v>4124</v>
      </c>
      <c r="K2220" t="s">
        <v>32</v>
      </c>
      <c r="L2220">
        <v>6</v>
      </c>
      <c r="M2220" t="s">
        <v>33</v>
      </c>
      <c r="N2220">
        <v>60000015461254</v>
      </c>
      <c r="O2220">
        <v>60000016462742</v>
      </c>
      <c r="P2220">
        <v>141269000002026</v>
      </c>
      <c r="R2220" t="s">
        <v>34</v>
      </c>
      <c r="S2220" t="s">
        <v>35</v>
      </c>
      <c r="T2220" t="s">
        <v>36</v>
      </c>
      <c r="W2220" t="s">
        <v>37</v>
      </c>
      <c r="AC2220" t="s">
        <v>4125</v>
      </c>
      <c r="AD2220" t="s">
        <v>1437</v>
      </c>
      <c r="AE2220" s="14" t="str">
        <f t="shared" si="2028"/>
        <v>#OPV: VERIFICAR NOVA OBS COM KALETRA PARA ESTIGMAS CORPO E COMPLEMENTAR COM DRC + TENOFOVIR. LEMBRAR RITONA + GELADEIRA + DOSE ÚNICA.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F2220" s="14" t="str">
        <f t="shared" si="2029"/>
        <v>#OPV: VERIFICAR NOVA OBS COM KALETRA PARA ESTIGMAS CORPO E COMPLEMENTAR COM DRC + TENOFOVIR. LEMBRAR RITONA + GELADEIRA + DOSE ÚNICA.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G2220" s="14">
        <f t="shared" si="2030"/>
        <v>1</v>
      </c>
      <c r="AH2220" s="14">
        <f t="shared" si="2031"/>
        <v>136</v>
      </c>
      <c r="AI2220" s="14">
        <f t="shared" si="2032"/>
        <v>372</v>
      </c>
      <c r="AJ2220" s="14">
        <f t="shared" si="2033"/>
        <v>650</v>
      </c>
      <c r="AK2220" s="14">
        <f t="shared" si="2034"/>
        <v>650</v>
      </c>
      <c r="AL2220" s="14">
        <f t="shared" si="2035"/>
        <v>650</v>
      </c>
      <c r="AM2220" s="14" t="str">
        <f t="shared" si="2036"/>
        <v>#OPV: VERIFICAR NOVA OBS COM KALETRA PARA ESTIGMAS CORPO E COMPLEMENTAR COM DRC + TENOFOVIR. LEMBRAR RITONA + GELADEIRA + DOSE ÚNICA.  #</v>
      </c>
      <c r="AN2220" s="14" t="str">
        <f t="shared" si="2037"/>
        <v xml:space="preserve">#OBJ: KALETRA NÃO TEM UM PERFIL TÃO FAVORÁVEL PARA INICIAR TRATAMENTO COM ASSINTOMÁTICOS PRÓXIMOS A 500CEL/CD4 COMO DESTACA CONSENSO. POSOLOGIA DE EFV É MAIS FÁCIL. EM SORODISCORDANTES É IMPORTANTE FACILITAR PARA TER ADESÃO E PROTEÇÃO. </v>
      </c>
      <c r="AO2220" s="14" t="str">
        <f t="shared" si="2038"/>
        <v>#MP: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P2220" s="14" t="str">
        <f t="shared" si="2039"/>
        <v/>
      </c>
      <c r="AQ2220" s="14" t="str">
        <f t="shared" si="2040"/>
        <v/>
      </c>
      <c r="AR2220" s="14" t="str">
        <f t="shared" si="2041"/>
        <v/>
      </c>
    </row>
    <row r="2221" spans="1:44" x14ac:dyDescent="0.25">
      <c r="A2221">
        <v>1</v>
      </c>
      <c r="B2221" t="s">
        <v>28</v>
      </c>
      <c r="C2221">
        <v>393101</v>
      </c>
      <c r="D2221" s="40">
        <v>41394.375</v>
      </c>
      <c r="E2221" s="40">
        <v>41394.8930555556</v>
      </c>
      <c r="F2221" s="40">
        <v>41394.851388888899</v>
      </c>
      <c r="G2221" t="s">
        <v>29</v>
      </c>
      <c r="H2221">
        <v>60000012283823</v>
      </c>
      <c r="I2221" t="s">
        <v>4126</v>
      </c>
      <c r="J2221" t="s">
        <v>4127</v>
      </c>
      <c r="K2221" t="s">
        <v>32</v>
      </c>
      <c r="L2221">
        <v>4</v>
      </c>
      <c r="M2221" t="s">
        <v>33</v>
      </c>
      <c r="N2221">
        <v>60000015461254</v>
      </c>
      <c r="O2221">
        <v>60000016462742</v>
      </c>
      <c r="P2221">
        <v>141269000002002</v>
      </c>
      <c r="R2221" t="s">
        <v>34</v>
      </c>
      <c r="S2221" t="s">
        <v>35</v>
      </c>
      <c r="T2221" t="s">
        <v>36</v>
      </c>
      <c r="W2221" t="s">
        <v>37</v>
      </c>
      <c r="AC2221" t="s">
        <v>4128</v>
      </c>
      <c r="AD2221" t="s">
        <v>1437</v>
      </c>
      <c r="AE2221" s="14" t="str">
        <f t="shared" si="2028"/>
        <v>#OPV: REFORÇAR KALETRA X EFV EM INICIO DE TRATAMENTO. DESTACAR PACIENTES QUE SE INFECTAM COM INDIVIDUOS QUE JÁ TOMAM ARVS (RESIT. PRIMARIA).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F2221" s="14" t="str">
        <f t="shared" si="2029"/>
        <v>#OPV: REFORÇAR KALETRA X EFV EM INICIO DE TRATAMENTO. DESTACAR PACIENTES QUE SE INFECTAM COM INDIVIDUOS QUE JÁ TOMAM ARVS (RESIT. PRIMARIA).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G2221" s="14">
        <f t="shared" si="2030"/>
        <v>1</v>
      </c>
      <c r="AH2221" s="14">
        <f t="shared" si="2031"/>
        <v>143</v>
      </c>
      <c r="AI2221" s="14">
        <f t="shared" si="2032"/>
        <v>233</v>
      </c>
      <c r="AJ2221" s="14">
        <f t="shared" si="2033"/>
        <v>508</v>
      </c>
      <c r="AK2221" s="14">
        <f t="shared" si="2034"/>
        <v>508</v>
      </c>
      <c r="AL2221" s="14">
        <f t="shared" si="2035"/>
        <v>508</v>
      </c>
      <c r="AM2221" s="14" t="str">
        <f t="shared" si="2036"/>
        <v>#OPV: REFORÇAR KALETRA X EFV EM INICIO DE TRATAMENTO. DESTACAR PACIENTES QUE SE INFECTAM COM INDIVIDUOS QUE JÁ TOMAM ARVS (RESIT. PRIMARIA).  #</v>
      </c>
      <c r="AN2221" s="14" t="str">
        <f t="shared" si="2037"/>
        <v xml:space="preserve">#OBJ: POSOLOGIA E PERFIL ATV FAVORECEM ADESÃO DOS PACIENTES, ESPECIALMENTE OS DE RESGATE. </v>
      </c>
      <c r="AO2221" s="14" t="str">
        <f t="shared" si="2038"/>
        <v>#MP: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P2221" s="14" t="str">
        <f t="shared" si="2039"/>
        <v/>
      </c>
      <c r="AQ2221" s="14" t="str">
        <f t="shared" si="2040"/>
        <v/>
      </c>
      <c r="AR2221" s="14" t="str">
        <f t="shared" si="2041"/>
        <v/>
      </c>
    </row>
    <row r="2222" spans="1:44" x14ac:dyDescent="0.25">
      <c r="A2222">
        <v>1</v>
      </c>
      <c r="B2222" t="s">
        <v>28</v>
      </c>
      <c r="C2222">
        <v>393101</v>
      </c>
      <c r="D2222" s="40">
        <v>41393.708333333299</v>
      </c>
      <c r="E2222" s="40">
        <v>41394.880555555603</v>
      </c>
      <c r="F2222" s="40">
        <v>41394.838888888902</v>
      </c>
      <c r="G2222" t="s">
        <v>29</v>
      </c>
      <c r="H2222">
        <v>60000012457239</v>
      </c>
      <c r="I2222" t="s">
        <v>4129</v>
      </c>
      <c r="J2222" t="s">
        <v>4130</v>
      </c>
      <c r="K2222" t="s">
        <v>41</v>
      </c>
      <c r="L2222">
        <v>4</v>
      </c>
      <c r="M2222" t="s">
        <v>33</v>
      </c>
      <c r="N2222">
        <v>60000015461254</v>
      </c>
      <c r="O2222">
        <v>60000016462742</v>
      </c>
      <c r="P2222">
        <v>141269000001964</v>
      </c>
      <c r="R2222" t="s">
        <v>34</v>
      </c>
      <c r="S2222" t="s">
        <v>35</v>
      </c>
      <c r="T2222" t="s">
        <v>36</v>
      </c>
      <c r="W2222" t="s">
        <v>37</v>
      </c>
      <c r="AC2222" t="s">
        <v>4131</v>
      </c>
      <c r="AD2222" t="s">
        <v>1437</v>
      </c>
      <c r="AE2222" s="14" t="str">
        <f t="shared" si="2028"/>
        <v>#OPV: VERIFICAR MAIS CASOS PARA KALETRA ONDE CORPO SEJA DETERMINANTE E REFORÇAR EM ADESÃO(DOSE ÚNICA, GELADEIRA E CO-FORMULAÇÃO).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F2222" s="14" t="str">
        <f t="shared" si="2029"/>
        <v>#OPV: VERIFICAR MAIS CASOS PARA KALETRA ONDE CORPO SEJA DETERMINANTE E REFORÇAR EM ADESÃO(DOSE ÚNICA, GELADEIRA E CO-FORMULAÇÃO).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G2222" s="14">
        <f t="shared" si="2030"/>
        <v>1</v>
      </c>
      <c r="AH2222" s="14">
        <f t="shared" si="2031"/>
        <v>132</v>
      </c>
      <c r="AI2222" s="14">
        <f t="shared" si="2032"/>
        <v>234</v>
      </c>
      <c r="AJ2222" s="14">
        <f t="shared" si="2033"/>
        <v>431</v>
      </c>
      <c r="AK2222" s="14">
        <f t="shared" si="2034"/>
        <v>431</v>
      </c>
      <c r="AL2222" s="14">
        <f t="shared" si="2035"/>
        <v>431</v>
      </c>
      <c r="AM2222" s="14" t="str">
        <f t="shared" si="2036"/>
        <v>#OPV: VERIFICAR MAIS CASOS PARA KALETRA ONDE CORPO SEJA DETERMINANTE E REFORÇAR EM ADESÃO(DOSE ÚNICA, GELADEIRA E CO-FORMULAÇÃO).  #</v>
      </c>
      <c r="AN2222" s="14" t="str">
        <f t="shared" si="2037"/>
        <v xml:space="preserve">#OBJ: KALETRA TEM ESTIGMAS EM CORPO, DISLIPIDEMIAS E DISTRIBUIÇÃO GORDURA. COMPLICA ADESÃO PACIENTES. </v>
      </c>
      <c r="AO2222" s="14" t="str">
        <f t="shared" si="2038"/>
        <v>#MP: REFORCEI BENEFICIOS KALETRA E DESTAQUEI COMO ESCOLHA IP CONSENSO DEVIDO POTENCIA E DURABILIDADE. EM CORPO, DESTAQUE DADOS CASTLE QUANTO A ICTERÍCIA E REFORCEI AUMENTO CIRCUNFERÊNCIA ABDOMINAL.</v>
      </c>
      <c r="AP2222" s="14" t="str">
        <f t="shared" si="2039"/>
        <v/>
      </c>
      <c r="AQ2222" s="14" t="str">
        <f t="shared" si="2040"/>
        <v/>
      </c>
      <c r="AR2222" s="14" t="str">
        <f t="shared" si="2041"/>
        <v/>
      </c>
    </row>
    <row r="2223" spans="1:44" x14ac:dyDescent="0.25">
      <c r="A2223">
        <v>1</v>
      </c>
      <c r="B2223" t="s">
        <v>28</v>
      </c>
      <c r="C2223">
        <v>393101</v>
      </c>
      <c r="D2223" s="40">
        <v>41393.708333333299</v>
      </c>
      <c r="E2223" s="40">
        <v>41394.880555555603</v>
      </c>
      <c r="F2223" s="40">
        <v>41394.838888888902</v>
      </c>
      <c r="G2223" t="s">
        <v>29</v>
      </c>
      <c r="H2223">
        <v>60000012457239</v>
      </c>
      <c r="I2223" t="s">
        <v>4129</v>
      </c>
      <c r="J2223" t="s">
        <v>4130</v>
      </c>
      <c r="K2223" t="s">
        <v>41</v>
      </c>
      <c r="L2223">
        <v>4</v>
      </c>
      <c r="M2223" t="s">
        <v>33</v>
      </c>
      <c r="N2223">
        <v>60000015461254</v>
      </c>
      <c r="O2223">
        <v>60000016462742</v>
      </c>
      <c r="P2223">
        <v>141269000001964</v>
      </c>
      <c r="R2223" t="s">
        <v>34</v>
      </c>
      <c r="S2223" t="s">
        <v>35</v>
      </c>
      <c r="T2223" t="s">
        <v>36</v>
      </c>
      <c r="W2223" t="s">
        <v>37</v>
      </c>
      <c r="AC2223" t="s">
        <v>4131</v>
      </c>
      <c r="AD2223" t="s">
        <v>1437</v>
      </c>
      <c r="AE2223" s="14" t="str">
        <f t="shared" si="2028"/>
        <v>#OPV: VERIFICAR MAIS CASOS PARA KALETRA ONDE CORPO SEJA DETERMINANTE E REFORÇAR EM ADESÃO(DOSE ÚNICA, GELADEIRA E CO-FORMULAÇÃO).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F2223" s="14" t="str">
        <f t="shared" si="2029"/>
        <v>#OPV: VERIFICAR MAIS CASOS PARA KALETRA ONDE CORPO SEJA DETERMINANTE E REFORÇAR EM ADESÃO(DOSE ÚNICA, GELADEIRA E CO-FORMULAÇÃO).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G2223" s="14">
        <f t="shared" si="2030"/>
        <v>1</v>
      </c>
      <c r="AH2223" s="14">
        <f t="shared" si="2031"/>
        <v>132</v>
      </c>
      <c r="AI2223" s="14">
        <f t="shared" si="2032"/>
        <v>234</v>
      </c>
      <c r="AJ2223" s="14">
        <f t="shared" si="2033"/>
        <v>431</v>
      </c>
      <c r="AK2223" s="14">
        <f t="shared" si="2034"/>
        <v>431</v>
      </c>
      <c r="AL2223" s="14">
        <f t="shared" si="2035"/>
        <v>431</v>
      </c>
      <c r="AM2223" s="14" t="str">
        <f t="shared" si="2036"/>
        <v>#OPV: VERIFICAR MAIS CASOS PARA KALETRA ONDE CORPO SEJA DETERMINANTE E REFORÇAR EM ADESÃO(DOSE ÚNICA, GELADEIRA E CO-FORMULAÇÃO).  #</v>
      </c>
      <c r="AN2223" s="14" t="str">
        <f t="shared" si="2037"/>
        <v xml:space="preserve">#OBJ: KALETRA TEM ESTIGMAS EM CORPO, DISLIPIDEMIAS E DISTRIBUIÇÃO GORDURA. COMPLICA ADESÃO PACIENTES. </v>
      </c>
      <c r="AO2223" s="14" t="str">
        <f t="shared" si="2038"/>
        <v>#MP: REFORCEI BENEFICIOS KALETRA E DESTAQUEI COMO ESCOLHA IP CONSENSO DEVIDO POTENCIA E DURABILIDADE. EM CORPO, DESTAQUE DADOS CASTLE QUANTO A ICTERÍCIA E REFORCEI AUMENTO CIRCUNFERÊNCIA ABDOMINAL.</v>
      </c>
      <c r="AP2223" s="14" t="str">
        <f t="shared" si="2039"/>
        <v/>
      </c>
      <c r="AQ2223" s="14" t="str">
        <f t="shared" si="2040"/>
        <v/>
      </c>
      <c r="AR2223" s="14" t="str">
        <f t="shared" si="2041"/>
        <v/>
      </c>
    </row>
    <row r="2224" spans="1:44" x14ac:dyDescent="0.25">
      <c r="A2224">
        <v>1</v>
      </c>
      <c r="B2224" t="s">
        <v>28</v>
      </c>
      <c r="C2224">
        <v>393101</v>
      </c>
      <c r="D2224" s="40">
        <v>41393.666666666701</v>
      </c>
      <c r="E2224" s="40">
        <v>41394.882638888899</v>
      </c>
      <c r="F2224" s="40">
        <v>41394.840972222199</v>
      </c>
      <c r="G2224" t="s">
        <v>29</v>
      </c>
      <c r="H2224">
        <v>60000012489759</v>
      </c>
      <c r="I2224" t="s">
        <v>4132</v>
      </c>
      <c r="J2224" t="s">
        <v>4133</v>
      </c>
      <c r="K2224" t="s">
        <v>41</v>
      </c>
      <c r="L2224">
        <v>4</v>
      </c>
      <c r="M2224" t="s">
        <v>33</v>
      </c>
      <c r="N2224">
        <v>60000015461254</v>
      </c>
      <c r="O2224">
        <v>60000016462742</v>
      </c>
      <c r="P2224">
        <v>141269000001970</v>
      </c>
      <c r="R2224" t="s">
        <v>34</v>
      </c>
      <c r="S2224" t="s">
        <v>35</v>
      </c>
      <c r="T2224" t="s">
        <v>36</v>
      </c>
      <c r="W2224" t="s">
        <v>37</v>
      </c>
      <c r="AC2224" t="s">
        <v>4134</v>
      </c>
      <c r="AD2224" t="s">
        <v>1437</v>
      </c>
      <c r="AE2224" s="14" t="str">
        <f t="shared" si="2028"/>
        <v>#OPV: REFORÇAR AS TERAPIAS COM KALETRA E COMPARÁ-LO COM EFV NO PERFIL CORPO(LIPOATROFIA) E MENTE (PENETRAÇÃO SNC). FOCAR AINDA NA POSOLOGIA.  #OBJ: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F2224" s="14" t="str">
        <f t="shared" si="2029"/>
        <v>#OPV: REFORÇAR AS TERAPIAS COM KALETRA E COMPARÁ-LO COM EFV NO PERFIL CORPO(LIPOATROFIA) E MENTE (PENETRAÇÃO SNC). FOCAR AINDA NA POSOLOGIA.  #OBJ: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G2224" s="14">
        <f t="shared" si="2030"/>
        <v>1</v>
      </c>
      <c r="AH2224" s="14">
        <f t="shared" si="2031"/>
        <v>143</v>
      </c>
      <c r="AI2224" s="14">
        <f t="shared" si="2032"/>
        <v>331</v>
      </c>
      <c r="AJ2224" s="14">
        <f t="shared" si="2033"/>
        <v>682</v>
      </c>
      <c r="AK2224" s="14">
        <f t="shared" si="2034"/>
        <v>682</v>
      </c>
      <c r="AL2224" s="14">
        <f t="shared" si="2035"/>
        <v>682</v>
      </c>
      <c r="AM2224" s="14" t="str">
        <f t="shared" si="2036"/>
        <v>#OPV: REFORÇAR AS TERAPIAS COM KALETRA E COMPARÁ-LO COM EFV NO PERFIL CORPO(LIPOATROFIA) E MENTE (PENETRAÇÃO SNC). FOCAR AINDA NA POSOLOGIA.  #</v>
      </c>
      <c r="AN2224" s="14" t="str">
        <f t="shared" si="2037"/>
        <v xml:space="preserve">#OBJ: CONSENSO INDICA INICIAR MAIS PRECOCEMENTE, EFV É ESCOLHA E CONSIDERO ÓTIMO PARA MULHERES, POUCOS COMPRIMIDOS, SEM GELADEIRA, E TEM AGORA ATÉ ESTUDOS EM NÃO INTERROMPER EM GESTANTES. </v>
      </c>
      <c r="AO2224" s="14" t="str">
        <f t="shared" si="2038"/>
        <v>#MP: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P2224" s="14" t="str">
        <f t="shared" si="2039"/>
        <v/>
      </c>
      <c r="AQ2224" s="14" t="str">
        <f t="shared" si="2040"/>
        <v/>
      </c>
      <c r="AR2224" s="14" t="str">
        <f t="shared" si="2041"/>
        <v/>
      </c>
    </row>
    <row r="2225" spans="1:44" x14ac:dyDescent="0.25">
      <c r="A2225">
        <v>1</v>
      </c>
      <c r="B2225" t="s">
        <v>28</v>
      </c>
      <c r="C2225">
        <v>393101</v>
      </c>
      <c r="D2225" s="40">
        <v>41393.625</v>
      </c>
      <c r="E2225" s="40">
        <v>41394.8840277778</v>
      </c>
      <c r="F2225" s="40">
        <v>41394.842361111099</v>
      </c>
      <c r="G2225" t="s">
        <v>29</v>
      </c>
      <c r="H2225">
        <v>60000012537811</v>
      </c>
      <c r="I2225" t="s">
        <v>4135</v>
      </c>
      <c r="J2225" t="s">
        <v>4136</v>
      </c>
      <c r="K2225" t="s">
        <v>32</v>
      </c>
      <c r="L2225">
        <v>4</v>
      </c>
      <c r="M2225" t="s">
        <v>33</v>
      </c>
      <c r="N2225">
        <v>60000015461254</v>
      </c>
      <c r="O2225">
        <v>60000016462742</v>
      </c>
      <c r="P2225">
        <v>141269000001976</v>
      </c>
      <c r="R2225" t="s">
        <v>34</v>
      </c>
      <c r="S2225" t="s">
        <v>35</v>
      </c>
      <c r="T2225" t="s">
        <v>36</v>
      </c>
      <c r="W2225" t="s">
        <v>37</v>
      </c>
      <c r="AC2225" t="s">
        <v>4137</v>
      </c>
      <c r="AD2225" t="s">
        <v>1437</v>
      </c>
      <c r="AE2225" s="14" t="str">
        <f t="shared" si="2028"/>
        <v>#OPV: REFORÇAR MAIS QUESTÃO ADESÃO. TEMAS COMO CO-FORMULAÇÃO E DOSE ÚNICA DEVEM SER REFORÇADOS.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225" s="14" t="str">
        <f t="shared" si="2029"/>
        <v>#OPV: REFORÇAR MAIS QUESTÃO ADESÃO. TEMAS COMO CO-FORMULAÇÃO E DOSE ÚNICA DEVEM SER REFORÇADOS.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225" s="14">
        <f t="shared" si="2030"/>
        <v>1</v>
      </c>
      <c r="AH2225" s="14">
        <f t="shared" si="2031"/>
        <v>98</v>
      </c>
      <c r="AI2225" s="14">
        <f t="shared" si="2032"/>
        <v>240</v>
      </c>
      <c r="AJ2225" s="14">
        <f t="shared" si="2033"/>
        <v>453</v>
      </c>
      <c r="AK2225" s="14">
        <f t="shared" si="2034"/>
        <v>453</v>
      </c>
      <c r="AL2225" s="14">
        <f t="shared" si="2035"/>
        <v>453</v>
      </c>
      <c r="AM2225" s="14" t="str">
        <f t="shared" si="2036"/>
        <v>#OPV: REFORÇAR MAIS QUESTÃO ADESÃO. TEMAS COMO CO-FORMULAÇÃO E DOSE ÚNICA DEVEM SER REFORÇADOS.  #</v>
      </c>
      <c r="AN2225" s="14" t="str">
        <f t="shared" si="2037"/>
        <v xml:space="preserve">#OBJ: KALETRA É POTENTE MAS TEM OUTROS IPS POTENTES, NÃO FALHAM COM ADESÃO. POTÊNCIA É IMPORTANTE, POIS PACIENTES NÃO ESTÃO ENVELHECENDO BEM. </v>
      </c>
      <c r="AO2225" s="14" t="str">
        <f t="shared" si="2038"/>
        <v>#MP: EM POTENCIA, DESTAQUE CONSENSO, KALETRA 1ª OPÇÃO IP. FOQUEI O 720 DESTACANDO OS 7 ANOS, INDETECÇÃO E MAIS DE 500 CEL/CD4 INCREMENTO. NO ENVELHECIMENTO FOQUEI SNC E ALTA PENETRAÇÃO SNC CONF. CLASSIFICAÇÃO CPE.</v>
      </c>
      <c r="AP2225" s="14" t="str">
        <f t="shared" si="2039"/>
        <v/>
      </c>
      <c r="AQ2225" s="14" t="str">
        <f t="shared" si="2040"/>
        <v/>
      </c>
      <c r="AR2225" s="14" t="str">
        <f t="shared" si="2041"/>
        <v/>
      </c>
    </row>
    <row r="2226" spans="1:44" x14ac:dyDescent="0.25">
      <c r="A2226">
        <v>1</v>
      </c>
      <c r="B2226" t="s">
        <v>28</v>
      </c>
      <c r="C2226">
        <v>393101</v>
      </c>
      <c r="D2226" s="40">
        <v>41393.583333333299</v>
      </c>
      <c r="E2226" s="40">
        <v>41394.885416666701</v>
      </c>
      <c r="F2226" s="40">
        <v>41394.84375</v>
      </c>
      <c r="G2226" t="s">
        <v>29</v>
      </c>
      <c r="H2226">
        <v>60000012522383</v>
      </c>
      <c r="I2226" t="s">
        <v>4138</v>
      </c>
      <c r="J2226" t="s">
        <v>4139</v>
      </c>
      <c r="K2226" t="s">
        <v>32</v>
      </c>
      <c r="L2226">
        <v>6</v>
      </c>
      <c r="M2226" t="s">
        <v>33</v>
      </c>
      <c r="N2226">
        <v>60000015461254</v>
      </c>
      <c r="O2226">
        <v>60000016462742</v>
      </c>
      <c r="P2226">
        <v>141269000001982</v>
      </c>
      <c r="R2226" t="s">
        <v>34</v>
      </c>
      <c r="S2226" t="s">
        <v>35</v>
      </c>
      <c r="T2226" t="s">
        <v>36</v>
      </c>
      <c r="W2226" t="s">
        <v>37</v>
      </c>
      <c r="AC2226" t="s">
        <v>4140</v>
      </c>
      <c r="AD2226" t="s">
        <v>1437</v>
      </c>
      <c r="AE2226" s="14" t="str">
        <f t="shared" si="2028"/>
        <v>#OPV: VERIFICAR MAIS CASOS PARA KALETRA ONDE CORPO SEJA DETERMINANTE E REFORÇAR EM ADESÃO(DOSE ÚNICA, GELADEIRA E CO-FORMULAÇÃO).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226" s="14" t="str">
        <f t="shared" si="2029"/>
        <v>#OPV: VERIFICAR MAIS CASOS PARA KALETRA ONDE CORPO SEJA DETERMINANTE E REFORÇAR EM ADESÃO(DOSE ÚNICA, GELADEIRA E CO-FORMULAÇÃO).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226" s="14">
        <f t="shared" si="2030"/>
        <v>1</v>
      </c>
      <c r="AH2226" s="14">
        <f t="shared" si="2031"/>
        <v>132</v>
      </c>
      <c r="AI2226" s="14">
        <f t="shared" si="2032"/>
        <v>311</v>
      </c>
      <c r="AJ2226" s="14">
        <f t="shared" si="2033"/>
        <v>539</v>
      </c>
      <c r="AK2226" s="14">
        <f t="shared" si="2034"/>
        <v>539</v>
      </c>
      <c r="AL2226" s="14">
        <f t="shared" si="2035"/>
        <v>539</v>
      </c>
      <c r="AM2226" s="14" t="str">
        <f t="shared" si="2036"/>
        <v>#OPV: VERIFICAR MAIS CASOS PARA KALETRA ONDE CORPO SEJA DETERMINANTE E REFORÇAR EM ADESÃO(DOSE ÚNICA, GELADEIRA E CO-FORMULAÇÃO).  #</v>
      </c>
      <c r="AN2226" s="14" t="str">
        <f t="shared" si="2037"/>
        <v xml:space="preserve">#OBJ: MÉDICO RELATOU QUE KALETRA TEM POTENCIA INCONTESTÁVEL. QUANDO SENSÍVEL NÃO TROCA NO RESGATE. ALGUNS PACIENTES RELATAM PROBLEMAS GÁSTRICOS, SE PREOCUPA, MAS NÃO FAZ SWITCH.  </v>
      </c>
      <c r="AO2226" s="14" t="str">
        <f t="shared" si="2038"/>
        <v>#MP: FOQUEI DOSE ÚNICA NOTURNA E CO FORMULAÇÃO. ADEQUADO A ROTINA DE VIDA DO PACIENTE, POTENCIAL IMPORTANTE PARA ADESÃO. PACIENTES COM PROBLEMAS GASTRICOS SE SENTEM MAIS SEGUROS COM DOSE NOTURNA EM CASA E ALIMENTAÇÃO BALANCEADA.</v>
      </c>
      <c r="AP2226" s="14" t="str">
        <f t="shared" si="2039"/>
        <v/>
      </c>
      <c r="AQ2226" s="14" t="str">
        <f t="shared" si="2040"/>
        <v/>
      </c>
      <c r="AR2226" s="14" t="str">
        <f t="shared" si="2041"/>
        <v/>
      </c>
    </row>
    <row r="2227" spans="1:44" x14ac:dyDescent="0.25">
      <c r="A2227">
        <v>1</v>
      </c>
      <c r="B2227" t="s">
        <v>28</v>
      </c>
      <c r="C2227">
        <v>393101</v>
      </c>
      <c r="D2227" s="40">
        <v>41393.541666666701</v>
      </c>
      <c r="E2227" s="40">
        <v>41394.878472222197</v>
      </c>
      <c r="F2227" s="40">
        <v>41394.836805555598</v>
      </c>
      <c r="G2227" t="s">
        <v>29</v>
      </c>
      <c r="H2227">
        <v>60000012385955</v>
      </c>
      <c r="I2227" t="s">
        <v>4141</v>
      </c>
      <c r="J2227" t="s">
        <v>4142</v>
      </c>
      <c r="K2227" t="s">
        <v>32</v>
      </c>
      <c r="L2227">
        <v>4</v>
      </c>
      <c r="M2227" t="s">
        <v>33</v>
      </c>
      <c r="N2227">
        <v>60000015461254</v>
      </c>
      <c r="O2227">
        <v>60000016462742</v>
      </c>
      <c r="P2227">
        <v>141269000001958</v>
      </c>
      <c r="R2227" t="s">
        <v>34</v>
      </c>
      <c r="S2227" t="s">
        <v>35</v>
      </c>
      <c r="T2227" t="s">
        <v>36</v>
      </c>
      <c r="W2227" t="s">
        <v>37</v>
      </c>
      <c r="AC2227" t="s">
        <v>4143</v>
      </c>
      <c r="AD2227" t="s">
        <v>1437</v>
      </c>
      <c r="AE2227" s="14" t="str">
        <f t="shared" si="2028"/>
        <v>#OPV: REFORÇAR MAIS KALETRA EM POTENCIA DOSE ÚNICA E CO-FORMULAÇÃO. VERIFICAR PERFIL EM QUE KALETRA MELHOR SE ENQUADRA E FOCAR QUE CO FORMULAÇÃO GARANTE TOMADA DO RITONAVIR  #OBJ: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F2227" s="14" t="str">
        <f t="shared" si="2029"/>
        <v>#OPV: REFORÇAR MAIS KALETRA EM POTENCIA DOSE ÚNICA E CO-FORMULAÇÃO. VERIFICAR PERFIL EM QUE KALETRA MELHOR SE ENQUADRA E FOCAR QUE CO FORMULAÇÃO GARANTE TOMADA DO RITONAVIR  #OBJ: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G2227" s="14">
        <f t="shared" si="2030"/>
        <v>1</v>
      </c>
      <c r="AH2227" s="14">
        <f t="shared" si="2031"/>
        <v>175</v>
      </c>
      <c r="AI2227" s="14">
        <f t="shared" si="2032"/>
        <v>346</v>
      </c>
      <c r="AJ2227" s="14">
        <f t="shared" si="2033"/>
        <v>665</v>
      </c>
      <c r="AK2227" s="14">
        <f t="shared" si="2034"/>
        <v>665</v>
      </c>
      <c r="AL2227" s="14">
        <f t="shared" si="2035"/>
        <v>665</v>
      </c>
      <c r="AM2227" s="14" t="str">
        <f t="shared" si="2036"/>
        <v>#OPV: REFORÇAR MAIS KALETRA EM POTENCIA DOSE ÚNICA E CO-FORMULAÇÃO. VERIFICAR PERFIL EM QUE KALETRA MELHOR SE ENQUADRA E FOCAR QUE CO FORMULAÇÃO GARANTE TOMADA DO RITONAVIR  #</v>
      </c>
      <c r="AN2227" s="14" t="str">
        <f t="shared" si="2037"/>
        <v xml:space="preserve">#OBJ: PACIENTES NÃO VÊM ENVELHECENDO BEM, COMORBIDADES ESTÃO PRESENTES. INDIVIDUALIZO PRESCRIÇÃO, DEPENDENDO DO PERFIL DO PACIENTE. SEMPRE AVALIO PARA NÃO TROCAR TERAPIA. </v>
      </c>
      <c r="AO2227" s="14" t="str">
        <f t="shared" si="2038"/>
        <v>#MP: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P2227" s="14" t="str">
        <f t="shared" si="2039"/>
        <v/>
      </c>
      <c r="AQ2227" s="14" t="str">
        <f t="shared" si="2040"/>
        <v/>
      </c>
      <c r="AR2227" s="14" t="str">
        <f t="shared" si="2041"/>
        <v/>
      </c>
    </row>
    <row r="2228" spans="1:44" x14ac:dyDescent="0.25">
      <c r="A2228">
        <v>1</v>
      </c>
      <c r="B2228" t="s">
        <v>28</v>
      </c>
      <c r="C2228">
        <v>393101</v>
      </c>
      <c r="D2228" s="40">
        <v>41393.5</v>
      </c>
      <c r="E2228" s="40">
        <v>41394.891666666699</v>
      </c>
      <c r="F2228" s="40">
        <v>41394.85</v>
      </c>
      <c r="G2228" t="s">
        <v>110</v>
      </c>
      <c r="H2228">
        <v>60000016840507</v>
      </c>
      <c r="J2228" t="s">
        <v>4144</v>
      </c>
      <c r="K2228" t="s">
        <v>41</v>
      </c>
      <c r="M2228" t="s">
        <v>33</v>
      </c>
      <c r="N2228">
        <v>60000015461254</v>
      </c>
      <c r="O2228">
        <v>60000016462742</v>
      </c>
      <c r="P2228">
        <v>141269000001995</v>
      </c>
      <c r="R2228" t="s">
        <v>34</v>
      </c>
      <c r="S2228" t="s">
        <v>35</v>
      </c>
      <c r="T2228" t="s">
        <v>36</v>
      </c>
      <c r="W2228" t="s">
        <v>37</v>
      </c>
      <c r="AC2228" t="s">
        <v>4145</v>
      </c>
      <c r="AD2228" t="s">
        <v>1437</v>
      </c>
      <c r="AE2228" s="14" t="str">
        <f t="shared" si="2028"/>
        <v>#OPV: REFORÇAR MAIS POTENCIA E DURABILIDADE DOS ESQUEMAS COM KALETRA E COMPARÁ-LO COM EFV EM SNC E CORPO.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F2228" s="14" t="str">
        <f t="shared" si="2029"/>
        <v>#OPV: REFORÇAR MAIS POTENCIA E DURABILIDADE DOS ESQUEMAS COM KALETRA E COMPARÁ-LO COM EFV EM SNC E CORPO.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G2228" s="14">
        <f t="shared" si="2030"/>
        <v>1</v>
      </c>
      <c r="AH2228" s="14">
        <f t="shared" si="2031"/>
        <v>108</v>
      </c>
      <c r="AI2228" s="14">
        <f t="shared" si="2032"/>
        <v>211</v>
      </c>
      <c r="AJ2228" s="14">
        <f t="shared" si="2033"/>
        <v>475</v>
      </c>
      <c r="AK2228" s="14">
        <f t="shared" si="2034"/>
        <v>475</v>
      </c>
      <c r="AL2228" s="14">
        <f t="shared" si="2035"/>
        <v>475</v>
      </c>
      <c r="AM2228" s="14" t="str">
        <f t="shared" si="2036"/>
        <v>#OPV: REFORÇAR MAIS POTENCIA E DURABILIDADE DOS ESQUEMAS COM KALETRA E COMPARÁ-LO COM EFV EM SNC E CORPO.  #</v>
      </c>
      <c r="AN2228" s="14" t="str">
        <f t="shared" si="2037"/>
        <v xml:space="preserve">#OBJ: MUITO SE FALA SOBRE PROBLEMAS RENAIS. VEJO COM TENOFOVIR, MAS NÃO VEJO DIFERÊNÇAS ENTRE OS IPS.  </v>
      </c>
      <c r="AO2228" s="14" t="str">
        <f t="shared" si="2038"/>
        <v>#MP: REFORCEI O QUANTO É IMPORTANTE UMA AVALIAÇÃO FREQUENTE DA FUNÇÃO RENAL DO PACIENTE. AVALIAR OS FATORES DE RISCO PARA DRC. CONF. EUROSIDA, A ASSOCIAÇÃO ATV COM TENOFOVIR TEM ALTA INCIDENCIA DRC.  E NO GUIDELINE EACS MOSTROU NEFROTOXICIDADE COM TENOFOVIR E ATV.</v>
      </c>
      <c r="AP2228" s="14" t="str">
        <f t="shared" si="2039"/>
        <v/>
      </c>
      <c r="AQ2228" s="14" t="str">
        <f t="shared" si="2040"/>
        <v/>
      </c>
      <c r="AR2228" s="14" t="str">
        <f t="shared" si="2041"/>
        <v/>
      </c>
    </row>
    <row r="2229" spans="1:44" x14ac:dyDescent="0.25">
      <c r="A2229">
        <v>1</v>
      </c>
      <c r="B2229" t="s">
        <v>28</v>
      </c>
      <c r="C2229">
        <v>393101</v>
      </c>
      <c r="D2229" s="40">
        <v>41393.458333333299</v>
      </c>
      <c r="E2229" s="40">
        <v>41394.890972222202</v>
      </c>
      <c r="F2229" s="40">
        <v>41394.849305555603</v>
      </c>
      <c r="G2229" t="s">
        <v>29</v>
      </c>
      <c r="H2229">
        <v>60000012442103</v>
      </c>
      <c r="I2229" t="s">
        <v>4146</v>
      </c>
      <c r="J2229" t="s">
        <v>4147</v>
      </c>
      <c r="K2229" t="s">
        <v>32</v>
      </c>
      <c r="L2229">
        <v>3</v>
      </c>
      <c r="M2229" t="s">
        <v>33</v>
      </c>
      <c r="N2229">
        <v>60000015461254</v>
      </c>
      <c r="O2229">
        <v>60000016462742</v>
      </c>
      <c r="P2229">
        <v>141269000001988</v>
      </c>
      <c r="R2229" t="s">
        <v>34</v>
      </c>
      <c r="S2229" t="s">
        <v>35</v>
      </c>
      <c r="T2229" t="s">
        <v>36</v>
      </c>
      <c r="W2229" t="s">
        <v>37</v>
      </c>
      <c r="AC2229" t="s">
        <v>4148</v>
      </c>
      <c r="AD2229" t="s">
        <v>1437</v>
      </c>
      <c r="AE2229" s="14" t="str">
        <f t="shared" si="2028"/>
        <v>#OPV: VERIFICAR NOVA OBS COM KALETRA PARA ESTIGMAS CORPO E COMPLEMENTAR COM DRC + TENOFOVIR. LEMBRAR RITONA + GELADEIRA + DOSE ÚNICA.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F2229" s="14" t="str">
        <f t="shared" si="2029"/>
        <v>#OPV: VERIFICAR NOVA OBS COM KALETRA PARA ESTIGMAS CORPO E COMPLEMENTAR COM DRC + TENOFOVIR. LEMBRAR RITONA + GELADEIRA + DOSE ÚNICA.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G2229" s="14">
        <f t="shared" si="2030"/>
        <v>1</v>
      </c>
      <c r="AH2229" s="14">
        <f t="shared" si="2031"/>
        <v>136</v>
      </c>
      <c r="AI2229" s="14">
        <f t="shared" si="2032"/>
        <v>327</v>
      </c>
      <c r="AJ2229" s="14">
        <f t="shared" si="2033"/>
        <v>621</v>
      </c>
      <c r="AK2229" s="14">
        <f t="shared" si="2034"/>
        <v>621</v>
      </c>
      <c r="AL2229" s="14">
        <f t="shared" si="2035"/>
        <v>621</v>
      </c>
      <c r="AM2229" s="14" t="str">
        <f t="shared" si="2036"/>
        <v>#OPV: VERIFICAR NOVA OBS COM KALETRA PARA ESTIGMAS CORPO E COMPLEMENTAR COM DRC + TENOFOVIR. LEMBRAR RITONA + GELADEIRA + DOSE ÚNICA.  #</v>
      </c>
      <c r="AN2229" s="14" t="str">
        <f t="shared" si="2037"/>
        <v xml:space="preserve">#OBJ: OS PACIENTES PERFIS MULHERES VÊM AUMENTANDO. MUITAS TEM COMPANHEIROS SORO DISCORDANTES. MOSTRA PREOCUPAÇÃO POIS NÃO CONSIDERA KALETRA IDEAL. TEM AS DISLIPIDEMIAS E MUITOS COMPRIMIDOS.  </v>
      </c>
      <c r="AO2229" s="14" t="str">
        <f t="shared" si="2038"/>
        <v>#MP: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P2229" s="14" t="str">
        <f t="shared" si="2039"/>
        <v/>
      </c>
      <c r="AQ2229" s="14" t="str">
        <f t="shared" si="2040"/>
        <v/>
      </c>
      <c r="AR2229" s="14" t="str">
        <f t="shared" si="2041"/>
        <v/>
      </c>
    </row>
    <row r="2230" spans="1:44" x14ac:dyDescent="0.25">
      <c r="A2230">
        <v>1</v>
      </c>
      <c r="B2230" t="s">
        <v>28</v>
      </c>
      <c r="C2230">
        <v>393101</v>
      </c>
      <c r="D2230" s="40">
        <v>41393.416666666701</v>
      </c>
      <c r="E2230" s="40">
        <v>41394.840277777803</v>
      </c>
      <c r="F2230" s="40">
        <v>41394.798611111102</v>
      </c>
      <c r="G2230" t="s">
        <v>29</v>
      </c>
      <c r="H2230">
        <v>60000012289211</v>
      </c>
      <c r="I2230" t="s">
        <v>4149</v>
      </c>
      <c r="J2230" t="s">
        <v>4150</v>
      </c>
      <c r="K2230" t="s">
        <v>41</v>
      </c>
      <c r="L2230">
        <v>4</v>
      </c>
      <c r="M2230" t="s">
        <v>33</v>
      </c>
      <c r="N2230">
        <v>60000015461254</v>
      </c>
      <c r="O2230">
        <v>60000016462742</v>
      </c>
      <c r="P2230">
        <v>141269000001942</v>
      </c>
      <c r="R2230" t="s">
        <v>34</v>
      </c>
      <c r="S2230" t="s">
        <v>35</v>
      </c>
      <c r="T2230" t="s">
        <v>36</v>
      </c>
      <c r="W2230" t="s">
        <v>37</v>
      </c>
      <c r="AC2230" t="s">
        <v>4151</v>
      </c>
      <c r="AD2230" t="s">
        <v>1437</v>
      </c>
      <c r="AE2230" s="14" t="str">
        <f t="shared" si="2028"/>
        <v>OPV#VERIFICAR SE INICIOU NOVO PACIENTE HSH COM KALETRA E REFORÇAR BENEFÍCIOS KALETRA EM CORPO E MENTE  #OBJ: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F2230" s="14" t="str">
        <f t="shared" si="2029"/>
        <v>OPV#VERIFICAR SE INICIOU NOVO PACIENTE HSH COM KALETRA E REFORÇAR BENEFÍCIOS KALETRA EM CORPO E MENTE  #OBJ: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G2230" s="14">
        <f t="shared" si="2030"/>
        <v>4</v>
      </c>
      <c r="AH2230" s="14">
        <f t="shared" si="2031"/>
        <v>104</v>
      </c>
      <c r="AI2230" s="14">
        <f t="shared" si="2032"/>
        <v>246</v>
      </c>
      <c r="AJ2230" s="14">
        <f t="shared" si="2033"/>
        <v>672</v>
      </c>
      <c r="AK2230" s="14">
        <f t="shared" si="2034"/>
        <v>672</v>
      </c>
      <c r="AL2230" s="14">
        <f t="shared" si="2035"/>
        <v>672</v>
      </c>
      <c r="AM2230" s="14" t="str">
        <f t="shared" si="2036"/>
        <v xml:space="preserve">#VERIFICAR SE INICIOU NOVO PACIENTE HSH COM KALETRA E REFORÇAR BENEFÍCIOS KALETRA EM CORPO E MENTE  </v>
      </c>
      <c r="AN2230" s="14" t="str">
        <f t="shared" si="2037"/>
        <v xml:space="preserve">#OBJ: EM PACIENTES MULHERES, ADESÃO É COMPLICADO QUANDO O USO DE ARVS INTERFERE NO CORPO. DISLIPIDEMIAS COM O USO DE IPS EM ESPECIAL KALETRA. </v>
      </c>
      <c r="AO2230" s="14" t="str">
        <f t="shared" si="2038"/>
        <v>#MP: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P2230" s="14" t="str">
        <f t="shared" si="2039"/>
        <v/>
      </c>
      <c r="AQ2230" s="14" t="str">
        <f t="shared" si="2040"/>
        <v/>
      </c>
      <c r="AR2230" s="14" t="str">
        <f t="shared" si="2041"/>
        <v/>
      </c>
    </row>
    <row r="2231" spans="1:44" x14ac:dyDescent="0.25">
      <c r="A2231">
        <v>1</v>
      </c>
      <c r="B2231" t="s">
        <v>28</v>
      </c>
      <c r="C2231">
        <v>393101</v>
      </c>
      <c r="D2231" s="40">
        <v>41393.375</v>
      </c>
      <c r="E2231" s="40">
        <v>41394.838888888902</v>
      </c>
      <c r="F2231" s="40">
        <v>41394.797222222202</v>
      </c>
      <c r="G2231" t="s">
        <v>29</v>
      </c>
      <c r="H2231">
        <v>60000012444531</v>
      </c>
      <c r="I2231" t="s">
        <v>4152</v>
      </c>
      <c r="J2231" t="s">
        <v>4153</v>
      </c>
      <c r="M2231" t="s">
        <v>33</v>
      </c>
      <c r="N2231">
        <v>60000015461254</v>
      </c>
      <c r="O2231">
        <v>60000016462742</v>
      </c>
      <c r="P2231">
        <v>141269000001936</v>
      </c>
      <c r="R2231" t="s">
        <v>34</v>
      </c>
      <c r="S2231" t="s">
        <v>35</v>
      </c>
      <c r="T2231" t="s">
        <v>36</v>
      </c>
      <c r="W2231" t="s">
        <v>37</v>
      </c>
      <c r="AC2231" t="s">
        <v>4154</v>
      </c>
      <c r="AD2231" t="s">
        <v>1437</v>
      </c>
      <c r="AE2231" s="14" t="str">
        <f t="shared" si="2028"/>
        <v>#OPV: VERIFICAR MAIS CASOS PARA KALETRA ONDE ADESÃO SEJA IMPEDITIVO. REFORÇAR MAIS POTÊNCIA, BARREIRA GENÉTICA, E DOSE ÚNICA.  #OBJ: TEM COMO PERFIL UTILIZAR KALETRA PARA PACIENTES MAIS COMPLICADOS COM CD4 MAIS BAIXO. SEGUE CONSENSO E PRESCREVE EFV, MAS, PACIENTES COM CD4 MAIOR QUE NÃO SE ADAPTAM A EFV, OU ACREDITA QUE NÃO TEM PERFIL INICIA COM ATV. #MP: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v>
      </c>
      <c r="AF2231" s="14" t="str">
        <f t="shared" si="2029"/>
        <v>#OPV: VERIFICAR MAIS CASOS PARA KALETRA ONDE ADESÃO SEJA IMPEDITIVO. REFORÇAR MAIS POTÊNCIA, BARREIRA GENÉTICA, E DOSE ÚNICA.  #OBJ: TEM COMO PERFIL UTILIZAR KALETRA PARA PACIENTES MAIS COMPLICADOS COM CD4 MAIS BAIXO. SEGUE CONSENSO E PRESCREVE EFV, MAS, PACIENTES COM CD4 MAIOR QUE NÃO SE ADAPTAM A EFV, OU ACREDITA QUE NÃO TEM PERFIL INICIA COM ATV. #MP: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v>
      </c>
      <c r="AG2231" s="14">
        <f t="shared" si="2030"/>
        <v>1</v>
      </c>
      <c r="AH2231" s="14">
        <f t="shared" si="2031"/>
        <v>128</v>
      </c>
      <c r="AI2231" s="14">
        <f t="shared" si="2032"/>
        <v>353</v>
      </c>
      <c r="AJ2231" s="14">
        <f t="shared" si="2033"/>
        <v>666</v>
      </c>
      <c r="AK2231" s="14">
        <f t="shared" si="2034"/>
        <v>666</v>
      </c>
      <c r="AL2231" s="14">
        <f t="shared" si="2035"/>
        <v>666</v>
      </c>
      <c r="AM2231" s="14" t="str">
        <f t="shared" si="2036"/>
        <v>#OPV: VERIFICAR MAIS CASOS PARA KALETRA ONDE ADESÃO SEJA IMPEDITIVO. REFORÇAR MAIS POTÊNCIA, BARREIRA GENÉTICA, E DOSE ÚNICA.  #</v>
      </c>
      <c r="AN2231" s="14" t="str">
        <f t="shared" si="2037"/>
        <v xml:space="preserve">#OBJ: TEM COMO PERFIL UTILIZAR KALETRA PARA PACIENTES MAIS COMPLICADOS COM CD4 MAIS BAIXO. SEGUE CONSENSO E PRESCREVE EFV, MAS, PACIENTES COM CD4 MAIOR QUE NÃO SE ADAPTAM A EFV, OU ACREDITA QUE NÃO TEM PERFIL INICIA COM ATV. </v>
      </c>
      <c r="AO2231" s="14" t="str">
        <f t="shared" si="2038"/>
        <v>#MP: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v>
      </c>
      <c r="AP2231" s="14" t="str">
        <f t="shared" si="2039"/>
        <v/>
      </c>
      <c r="AQ2231" s="14" t="str">
        <f t="shared" si="2040"/>
        <v/>
      </c>
      <c r="AR2231" s="14" t="str">
        <f t="shared" si="2041"/>
        <v/>
      </c>
    </row>
    <row r="2232" spans="1:44" x14ac:dyDescent="0.25">
      <c r="A2232">
        <v>1</v>
      </c>
      <c r="B2232" t="s">
        <v>28</v>
      </c>
      <c r="C2232">
        <v>393101</v>
      </c>
      <c r="D2232" s="40">
        <v>41390.625</v>
      </c>
      <c r="E2232" s="40">
        <v>41390.783333333296</v>
      </c>
      <c r="F2232" s="40">
        <v>41390.741666666698</v>
      </c>
      <c r="G2232" t="s">
        <v>29</v>
      </c>
      <c r="H2232">
        <v>60000017153482</v>
      </c>
      <c r="I2232" t="s">
        <v>1255</v>
      </c>
      <c r="J2232" t="s">
        <v>1256</v>
      </c>
      <c r="K2232" t="s">
        <v>32</v>
      </c>
      <c r="L2232">
        <v>6</v>
      </c>
      <c r="M2232" t="s">
        <v>33</v>
      </c>
      <c r="N2232">
        <v>60000015461254</v>
      </c>
      <c r="O2232">
        <v>60000016462742</v>
      </c>
      <c r="P2232">
        <v>141269000001852</v>
      </c>
      <c r="R2232" t="s">
        <v>34</v>
      </c>
      <c r="S2232" t="s">
        <v>35</v>
      </c>
      <c r="T2232" t="s">
        <v>36</v>
      </c>
      <c r="W2232" t="s">
        <v>37</v>
      </c>
      <c r="AC2232" t="s">
        <v>4155</v>
      </c>
      <c r="AD2232" t="s">
        <v>1437</v>
      </c>
      <c r="AE2232" s="14" t="str">
        <f t="shared" si="2028"/>
        <v>#OPV: REFORÇAR MAIS KALETRA EM POTENCIA DOSE ÚNICA E CO-FORMULAÇÃO. VERIFICAR PERFIL EM QUE KALETRA MELHOR SE ENQUADRA E FOCAR QUE CO FORMULAÇÃO GARANTE TOMADA DO RITONAVIR  #OBJ: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F2232" s="14" t="str">
        <f t="shared" si="2029"/>
        <v>#OPV: REFORÇAR MAIS KALETRA EM POTENCIA DOSE ÚNICA E CO-FORMULAÇÃO. VERIFICAR PERFIL EM QUE KALETRA MELHOR SE ENQUADRA E FOCAR QUE CO FORMULAÇÃO GARANTE TOMADA DO RITONAVIR  #OBJ: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G2232" s="14">
        <f t="shared" si="2030"/>
        <v>1</v>
      </c>
      <c r="AH2232" s="14">
        <f t="shared" si="2031"/>
        <v>175</v>
      </c>
      <c r="AI2232" s="14">
        <f t="shared" si="2032"/>
        <v>271</v>
      </c>
      <c r="AJ2232" s="14">
        <f t="shared" si="2033"/>
        <v>721</v>
      </c>
      <c r="AK2232" s="14">
        <f t="shared" si="2034"/>
        <v>721</v>
      </c>
      <c r="AL2232" s="14">
        <f t="shared" si="2035"/>
        <v>721</v>
      </c>
      <c r="AM2232" s="14" t="str">
        <f t="shared" si="2036"/>
        <v>#OPV: REFORÇAR MAIS KALETRA EM POTENCIA DOSE ÚNICA E CO-FORMULAÇÃO. VERIFICAR PERFIL EM QUE KALETRA MELHOR SE ENQUADRA E FOCAR QUE CO FORMULAÇÃO GARANTE TOMADA DO RITONAVIR  #</v>
      </c>
      <c r="AN2232" s="14" t="str">
        <f t="shared" si="2037"/>
        <v xml:space="preserve">#OBJ: KALETRA  CONTINUA UM DESAFIO EM ADESÃO. PROBLEMAS GÁSTRICOS E POSOLOGIA SÃO LIMITADORES.  </v>
      </c>
      <c r="AO2232" s="14" t="str">
        <f t="shared" si="2038"/>
        <v>#MP: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P2232" s="14" t="str">
        <f t="shared" si="2039"/>
        <v/>
      </c>
      <c r="AQ2232" s="14" t="str">
        <f t="shared" si="2040"/>
        <v/>
      </c>
      <c r="AR2232" s="14" t="str">
        <f t="shared" si="2041"/>
        <v/>
      </c>
    </row>
    <row r="2233" spans="1:44" x14ac:dyDescent="0.25">
      <c r="A2233">
        <v>1</v>
      </c>
      <c r="B2233" t="s">
        <v>28</v>
      </c>
      <c r="C2233">
        <v>393101</v>
      </c>
      <c r="D2233" s="40">
        <v>41390.583333333299</v>
      </c>
      <c r="E2233" s="40">
        <v>41390.782638888901</v>
      </c>
      <c r="F2233" s="40">
        <v>41390.7409722222</v>
      </c>
      <c r="G2233" t="s">
        <v>29</v>
      </c>
      <c r="H2233">
        <v>60000012446823</v>
      </c>
      <c r="I2233" t="s">
        <v>4156</v>
      </c>
      <c r="J2233" t="s">
        <v>4157</v>
      </c>
      <c r="K2233" t="s">
        <v>32</v>
      </c>
      <c r="L2233">
        <v>6</v>
      </c>
      <c r="M2233" t="s">
        <v>33</v>
      </c>
      <c r="N2233">
        <v>60000015461254</v>
      </c>
      <c r="O2233">
        <v>60000016462742</v>
      </c>
      <c r="P2233">
        <v>141269000001846</v>
      </c>
      <c r="R2233" t="s">
        <v>34</v>
      </c>
      <c r="S2233" t="s">
        <v>35</v>
      </c>
      <c r="T2233" t="s">
        <v>36</v>
      </c>
      <c r="W2233" t="s">
        <v>37</v>
      </c>
      <c r="AC2233" t="s">
        <v>1247</v>
      </c>
      <c r="AD2233" t="s">
        <v>1437</v>
      </c>
      <c r="AE2233" s="14" t="str">
        <f t="shared" si="2028"/>
        <v>#OBJ: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F2233" s="14" t="str">
        <f t="shared" si="2029"/>
        <v>#OBJ: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G2233" s="14">
        <f t="shared" si="2030"/>
        <v>1</v>
      </c>
      <c r="AH2233" s="14">
        <f t="shared" si="2031"/>
        <v>172</v>
      </c>
      <c r="AI2233" s="14">
        <f t="shared" si="2032"/>
        <v>491</v>
      </c>
      <c r="AJ2233" s="14">
        <f t="shared" si="2033"/>
        <v>491</v>
      </c>
      <c r="AK2233" s="14">
        <f t="shared" si="2034"/>
        <v>491</v>
      </c>
      <c r="AL2233" s="14">
        <f t="shared" si="2035"/>
        <v>491</v>
      </c>
      <c r="AM2233" s="14" t="str">
        <f t="shared" si="2036"/>
        <v>#OBJ: PACIENTES NÃO VÊM ENVELHECENDO BEM, COMORBIDADES ESTÃO PRESENTES. INDIVIDUALIZO PRESCRIÇÃO, DEPENDENDO DO PERFIL DO PACIENTE. SEMPRE AVALIO PARA NÃO TROCAR TERAPIA. #</v>
      </c>
      <c r="AN2233" s="14" t="str">
        <f t="shared" si="2037"/>
        <v>#MP: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O2233" s="14" t="str">
        <f t="shared" si="2038"/>
        <v/>
      </c>
      <c r="AP2233" s="14" t="str">
        <f t="shared" si="2039"/>
        <v/>
      </c>
      <c r="AQ2233" s="14" t="str">
        <f t="shared" si="2040"/>
        <v/>
      </c>
      <c r="AR2233" s="14" t="str">
        <f t="shared" si="2041"/>
        <v/>
      </c>
    </row>
    <row r="2234" spans="1:44" x14ac:dyDescent="0.25">
      <c r="A2234">
        <v>1</v>
      </c>
      <c r="B2234" t="s">
        <v>28</v>
      </c>
      <c r="C2234">
        <v>393101</v>
      </c>
      <c r="D2234" s="40">
        <v>41390.5</v>
      </c>
      <c r="E2234" s="40">
        <v>41390.779166666704</v>
      </c>
      <c r="F2234" s="40">
        <v>41390.737500000003</v>
      </c>
      <c r="G2234" t="s">
        <v>29</v>
      </c>
      <c r="H2234">
        <v>60000012402635</v>
      </c>
      <c r="I2234" t="s">
        <v>4158</v>
      </c>
      <c r="J2234" t="s">
        <v>4159</v>
      </c>
      <c r="K2234" t="s">
        <v>32</v>
      </c>
      <c r="L2234">
        <v>6</v>
      </c>
      <c r="M2234" t="s">
        <v>33</v>
      </c>
      <c r="N2234">
        <v>60000015461254</v>
      </c>
      <c r="O2234">
        <v>60000016462742</v>
      </c>
      <c r="P2234">
        <v>141269000001835</v>
      </c>
      <c r="R2234" t="s">
        <v>34</v>
      </c>
      <c r="S2234" t="s">
        <v>35</v>
      </c>
      <c r="T2234" t="s">
        <v>36</v>
      </c>
      <c r="W2234" t="s">
        <v>37</v>
      </c>
      <c r="AC2234" t="s">
        <v>1250</v>
      </c>
      <c r="AD2234" t="s">
        <v>1437</v>
      </c>
      <c r="AE2234" s="14" t="str">
        <f t="shared" si="2028"/>
        <v>#OBJ: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F2234" s="14" t="str">
        <f t="shared" si="2029"/>
        <v>#OBJ: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G2234" s="14">
        <f t="shared" si="2030"/>
        <v>1</v>
      </c>
      <c r="AH2234" s="14">
        <f t="shared" si="2031"/>
        <v>103</v>
      </c>
      <c r="AI2234" s="14">
        <f t="shared" si="2032"/>
        <v>300</v>
      </c>
      <c r="AJ2234" s="14">
        <f t="shared" si="2033"/>
        <v>300</v>
      </c>
      <c r="AK2234" s="14">
        <f t="shared" si="2034"/>
        <v>300</v>
      </c>
      <c r="AL2234" s="14">
        <f t="shared" si="2035"/>
        <v>300</v>
      </c>
      <c r="AM2234" s="14" t="str">
        <f t="shared" si="2036"/>
        <v>#OBJ: KALETRA TEM ESTIGMAS EM CORPO, DISLIPIDEMIAS E DISTRIBUIÇÃO GORDURA. COMPLICA ADESÃO PACIENTES. #</v>
      </c>
      <c r="AN2234" s="14" t="str">
        <f t="shared" si="2037"/>
        <v>#MP: REFORCEI BENEFICIOS KALETRA E DESTAQUEI COMO ESCOLHA IP CONSENSO DEVIDO POTENCIA E DURABILIDADE. EM CORPO, DESTAQUE DADOS CASTLE QUANTO A ICTERÍCIA E REFORCEI AUMENTO CIRCUNFERÊNCIA ABDOMINAL.</v>
      </c>
      <c r="AO2234" s="14" t="str">
        <f t="shared" si="2038"/>
        <v/>
      </c>
      <c r="AP2234" s="14" t="str">
        <f t="shared" si="2039"/>
        <v/>
      </c>
      <c r="AQ2234" s="14" t="str">
        <f t="shared" si="2040"/>
        <v/>
      </c>
      <c r="AR2234" s="14" t="str">
        <f t="shared" si="2041"/>
        <v/>
      </c>
    </row>
    <row r="2235" spans="1:44" x14ac:dyDescent="0.25">
      <c r="A2235">
        <v>1</v>
      </c>
      <c r="B2235" t="s">
        <v>28</v>
      </c>
      <c r="C2235">
        <v>393101</v>
      </c>
      <c r="D2235" s="40">
        <v>41390.458333333299</v>
      </c>
      <c r="E2235" s="40">
        <v>41390.777777777803</v>
      </c>
      <c r="F2235" s="40">
        <v>41390.736111111102</v>
      </c>
      <c r="G2235" t="s">
        <v>29</v>
      </c>
      <c r="H2235">
        <v>60000012346587</v>
      </c>
      <c r="I2235" t="s">
        <v>4160</v>
      </c>
      <c r="J2235" t="s">
        <v>4161</v>
      </c>
      <c r="K2235" t="s">
        <v>41</v>
      </c>
      <c r="M2235" t="s">
        <v>33</v>
      </c>
      <c r="N2235">
        <v>60000015461254</v>
      </c>
      <c r="O2235">
        <v>60000016462742</v>
      </c>
      <c r="P2235">
        <v>141269000001828</v>
      </c>
      <c r="R2235" t="s">
        <v>34</v>
      </c>
      <c r="S2235" t="s">
        <v>35</v>
      </c>
      <c r="T2235" t="s">
        <v>36</v>
      </c>
      <c r="W2235" t="s">
        <v>37</v>
      </c>
      <c r="AC2235" t="s">
        <v>1251</v>
      </c>
      <c r="AD2235" t="s">
        <v>1437</v>
      </c>
      <c r="AE2235" s="14" t="str">
        <f t="shared" si="2028"/>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F2235" s="14" t="str">
        <f t="shared" si="2029"/>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G2235" s="14">
        <f t="shared" si="2030"/>
        <v>1</v>
      </c>
      <c r="AH2235" s="14">
        <f t="shared" si="2031"/>
        <v>189</v>
      </c>
      <c r="AI2235" s="14">
        <f t="shared" si="2032"/>
        <v>540</v>
      </c>
      <c r="AJ2235" s="14">
        <f t="shared" si="2033"/>
        <v>540</v>
      </c>
      <c r="AK2235" s="14">
        <f t="shared" si="2034"/>
        <v>540</v>
      </c>
      <c r="AL2235" s="14">
        <f t="shared" si="2035"/>
        <v>540</v>
      </c>
      <c r="AM2235" s="14" t="str">
        <f t="shared" si="2036"/>
        <v>#OBJ: CONSENSO INDICA INICIAR MAIS PRECOCEMENTE, EFV É ESCOLHA E CONSIDERO ÓTIMO PARA MULHERES, POUCOS COMPRIMIDOS, SEM GELADEIRA, E TEM AGORA ATÉ ESTUDOS EM NÃO INTERROMPER EM GESTANTES. #</v>
      </c>
      <c r="AN2235" s="14" t="str">
        <f t="shared" si="2037"/>
        <v>#MP: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O2235" s="14" t="str">
        <f t="shared" si="2038"/>
        <v/>
      </c>
      <c r="AP2235" s="14" t="str">
        <f t="shared" si="2039"/>
        <v/>
      </c>
      <c r="AQ2235" s="14" t="str">
        <f t="shared" si="2040"/>
        <v/>
      </c>
      <c r="AR2235" s="14" t="str">
        <f t="shared" si="2041"/>
        <v/>
      </c>
    </row>
    <row r="2236" spans="1:44" x14ac:dyDescent="0.25">
      <c r="A2236">
        <v>1</v>
      </c>
      <c r="B2236" t="s">
        <v>28</v>
      </c>
      <c r="C2236">
        <v>393101</v>
      </c>
      <c r="D2236" s="40">
        <v>41390.416666666701</v>
      </c>
      <c r="E2236" s="40">
        <v>41390.775694444397</v>
      </c>
      <c r="F2236" s="40">
        <v>41390.734027777798</v>
      </c>
      <c r="G2236" t="s">
        <v>29</v>
      </c>
      <c r="H2236">
        <v>60000012386635</v>
      </c>
      <c r="I2236" t="s">
        <v>1252</v>
      </c>
      <c r="J2236" t="s">
        <v>1253</v>
      </c>
      <c r="K2236" t="s">
        <v>32</v>
      </c>
      <c r="L2236">
        <v>6</v>
      </c>
      <c r="M2236" t="s">
        <v>33</v>
      </c>
      <c r="N2236">
        <v>60000015461254</v>
      </c>
      <c r="O2236">
        <v>60000016462742</v>
      </c>
      <c r="P2236">
        <v>141269000001821</v>
      </c>
      <c r="R2236" t="s">
        <v>34</v>
      </c>
      <c r="S2236" t="s">
        <v>35</v>
      </c>
      <c r="T2236" t="s">
        <v>36</v>
      </c>
      <c r="W2236" t="s">
        <v>37</v>
      </c>
      <c r="AC2236" t="s">
        <v>4162</v>
      </c>
      <c r="AD2236" t="s">
        <v>1437</v>
      </c>
      <c r="AE2236" s="14" t="str">
        <f t="shared" si="2028"/>
        <v>#OPV: COMPARAR KALETRA X OUTROS IPs. DESTACAR DOSE ÚNICA E CO FORMULAÇÃO E FOCAR COMORBIDADES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236" s="14" t="str">
        <f t="shared" si="2029"/>
        <v>#OPV: COMPARAR KALETRA X OUTROS IPs. DESTACAR DOSE ÚNICA E CO FORMULAÇÃO E FOCAR COMORBIDADES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236" s="14">
        <f t="shared" si="2030"/>
        <v>1</v>
      </c>
      <c r="AH2236" s="14">
        <f t="shared" si="2031"/>
        <v>96</v>
      </c>
      <c r="AI2236" s="14">
        <f t="shared" si="2032"/>
        <v>238</v>
      </c>
      <c r="AJ2236" s="14">
        <f t="shared" si="2033"/>
        <v>451</v>
      </c>
      <c r="AK2236" s="14">
        <f t="shared" si="2034"/>
        <v>451</v>
      </c>
      <c r="AL2236" s="14">
        <f t="shared" si="2035"/>
        <v>451</v>
      </c>
      <c r="AM2236" s="14" t="str">
        <f t="shared" si="2036"/>
        <v>#OPV: COMPARAR KALETRA X OUTROS IPs. DESTACAR DOSE ÚNICA E CO FORMULAÇÃO E FOCAR COMORBIDADES  #</v>
      </c>
      <c r="AN2236" s="14" t="str">
        <f t="shared" si="2037"/>
        <v xml:space="preserve">#OBJ: KALETRA É POTENTE MAS TEM OUTROS IPS POTENTES, NÃO FALHAM COM ADESÃO. POTÊNCIA É IMPORTANTE, POIS PACIENTES NÃO ESTÃO ENVELHECENDO BEM. </v>
      </c>
      <c r="AO2236" s="14" t="str">
        <f t="shared" si="2038"/>
        <v>#MP: EM POTENCIA, DESTAQUE CONSENSO, KALETRA 1ª OPÇÃO IP. FOQUEI O 720 DESTACANDO OS 7 ANOS, INDETECÇÃO E MAIS DE 500 CEL/CD4 INCREMENTO. NO ENVELHECIMENTO FOQUEI SNC E ALTA PENETRAÇÃO SNC CONF. CLASSIFICAÇÃO CPE.</v>
      </c>
      <c r="AP2236" s="14" t="str">
        <f t="shared" si="2039"/>
        <v/>
      </c>
      <c r="AQ2236" s="14" t="str">
        <f t="shared" si="2040"/>
        <v/>
      </c>
      <c r="AR2236" s="14" t="str">
        <f t="shared" si="2041"/>
        <v/>
      </c>
    </row>
    <row r="2237" spans="1:44" x14ac:dyDescent="0.25">
      <c r="A2237">
        <v>1</v>
      </c>
      <c r="B2237" t="s">
        <v>28</v>
      </c>
      <c r="C2237">
        <v>393101</v>
      </c>
      <c r="D2237" s="40">
        <v>41390.375</v>
      </c>
      <c r="E2237" s="40">
        <v>41390.772916666698</v>
      </c>
      <c r="F2237" s="40">
        <v>41390.731249999997</v>
      </c>
      <c r="G2237" t="s">
        <v>29</v>
      </c>
      <c r="H2237">
        <v>60000012288455</v>
      </c>
      <c r="I2237" t="s">
        <v>4163</v>
      </c>
      <c r="J2237" t="s">
        <v>4164</v>
      </c>
      <c r="K2237" t="s">
        <v>32</v>
      </c>
      <c r="L2237">
        <v>4</v>
      </c>
      <c r="M2237" t="s">
        <v>33</v>
      </c>
      <c r="N2237">
        <v>60000015461254</v>
      </c>
      <c r="O2237">
        <v>60000016462742</v>
      </c>
      <c r="P2237">
        <v>141269000001815</v>
      </c>
      <c r="R2237" t="s">
        <v>34</v>
      </c>
      <c r="S2237" t="s">
        <v>35</v>
      </c>
      <c r="T2237" t="s">
        <v>36</v>
      </c>
      <c r="W2237" t="s">
        <v>37</v>
      </c>
      <c r="AC2237" t="s">
        <v>1257</v>
      </c>
      <c r="AD2237" t="s">
        <v>1437</v>
      </c>
      <c r="AE2237" s="14" t="str">
        <f t="shared" si="2028"/>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237" s="14" t="str">
        <f t="shared" si="2029"/>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237" s="14">
        <f t="shared" si="2030"/>
        <v>1</v>
      </c>
      <c r="AH2237" s="14">
        <f t="shared" si="2031"/>
        <v>180</v>
      </c>
      <c r="AI2237" s="14">
        <f t="shared" si="2032"/>
        <v>408</v>
      </c>
      <c r="AJ2237" s="14">
        <f t="shared" si="2033"/>
        <v>408</v>
      </c>
      <c r="AK2237" s="14">
        <f t="shared" si="2034"/>
        <v>408</v>
      </c>
      <c r="AL2237" s="14">
        <f t="shared" si="2035"/>
        <v>408</v>
      </c>
      <c r="AM2237" s="14" t="str">
        <f t="shared" si="2036"/>
        <v>#OBJ: MÉDICO RELATOU QUE KALETRA TEM POTENCIA INCONTESTÁVEL. QUANDO SENSÍVEL NÃO TROCA NO RESGATE. ALGUNS PACIENTES RELATAM PROBLEMAS GÁSTRICOS, SE PREOCUPA, MAS NÃO FAZ SWITCH.  #</v>
      </c>
      <c r="AN2237" s="14" t="str">
        <f t="shared" si="2037"/>
        <v>#MP: FOQUEI DOSE ÚNICA NOTURNA E CO FORMULAÇÃO. ADEQUADO A ROTINA DE VIDA DO PACIENTE, POTENCIAL IMPORTANTE PARA ADESÃO. PACIENTES COM PROBLEMAS GASTRICOS SE SENTEM MAIS SEGUROS COM DOSE NOTURNA EM CASA E ALIMENTAÇÃO BALANCEADA.</v>
      </c>
      <c r="AO2237" s="14" t="str">
        <f t="shared" si="2038"/>
        <v/>
      </c>
      <c r="AP2237" s="14" t="str">
        <f t="shared" si="2039"/>
        <v/>
      </c>
      <c r="AQ2237" s="14" t="str">
        <f t="shared" si="2040"/>
        <v/>
      </c>
      <c r="AR2237" s="14" t="str">
        <f t="shared" si="2041"/>
        <v/>
      </c>
    </row>
    <row r="2238" spans="1:44" x14ac:dyDescent="0.25">
      <c r="A2238">
        <v>1</v>
      </c>
      <c r="B2238" t="s">
        <v>28</v>
      </c>
      <c r="C2238">
        <v>393101</v>
      </c>
      <c r="D2238" s="40">
        <v>41389.708333333299</v>
      </c>
      <c r="E2238" s="40">
        <v>41390.769444444399</v>
      </c>
      <c r="F2238" s="40">
        <v>41390.7277777778</v>
      </c>
      <c r="G2238" t="s">
        <v>29</v>
      </c>
      <c r="H2238">
        <v>60000012489051</v>
      </c>
      <c r="I2238" t="s">
        <v>4108</v>
      </c>
      <c r="J2238" t="s">
        <v>4109</v>
      </c>
      <c r="K2238" t="s">
        <v>41</v>
      </c>
      <c r="L2238">
        <v>3</v>
      </c>
      <c r="M2238" t="s">
        <v>33</v>
      </c>
      <c r="N2238">
        <v>60000015461254</v>
      </c>
      <c r="O2238">
        <v>60000016462742</v>
      </c>
      <c r="P2238">
        <v>141269000001794</v>
      </c>
      <c r="R2238" t="s">
        <v>34</v>
      </c>
      <c r="S2238" t="s">
        <v>35</v>
      </c>
      <c r="T2238" t="s">
        <v>36</v>
      </c>
      <c r="W2238" t="s">
        <v>37</v>
      </c>
      <c r="AC2238" t="s">
        <v>4165</v>
      </c>
      <c r="AD2238" t="s">
        <v>1437</v>
      </c>
      <c r="AE2238" s="14" t="str">
        <f t="shared" si="2028"/>
        <v>#OPV: REFORÇAR MAIS POTENCIA E DURABILIDADE DOS ESQUEMAS COM KALETRA E COMPARÁ-LO COM EFV EM SNC E CORPO.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F2238" s="14" t="str">
        <f t="shared" si="2029"/>
        <v>#OPV: REFORÇAR MAIS POTENCIA E DURABILIDADE DOS ESQUEMAS COM KALETRA E COMPARÁ-LO COM EFV EM SNC E CORPO.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G2238" s="14">
        <f t="shared" si="2030"/>
        <v>1</v>
      </c>
      <c r="AH2238" s="14">
        <f t="shared" si="2031"/>
        <v>108</v>
      </c>
      <c r="AI2238" s="14">
        <f t="shared" si="2032"/>
        <v>198</v>
      </c>
      <c r="AJ2238" s="14">
        <f t="shared" si="2033"/>
        <v>473</v>
      </c>
      <c r="AK2238" s="14">
        <f t="shared" si="2034"/>
        <v>473</v>
      </c>
      <c r="AL2238" s="14">
        <f t="shared" si="2035"/>
        <v>473</v>
      </c>
      <c r="AM2238" s="14" t="str">
        <f t="shared" si="2036"/>
        <v>#OPV: REFORÇAR MAIS POTENCIA E DURABILIDADE DOS ESQUEMAS COM KALETRA E COMPARÁ-LO COM EFV EM SNC E CORPO.  #</v>
      </c>
      <c r="AN2238" s="14" t="str">
        <f t="shared" si="2037"/>
        <v xml:space="preserve">#OBJ: POSOLOGIA E PERFIL ATV FAVORECEM ADESÃO DOS PACIENTES, ESPECIALMENTE OS DE RESGATE. </v>
      </c>
      <c r="AO2238" s="14" t="str">
        <f t="shared" si="2038"/>
        <v>#MP: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P2238" s="14" t="str">
        <f t="shared" si="2039"/>
        <v/>
      </c>
      <c r="AQ2238" s="14" t="str">
        <f t="shared" si="2040"/>
        <v/>
      </c>
      <c r="AR2238" s="14" t="str">
        <f t="shared" si="2041"/>
        <v/>
      </c>
    </row>
    <row r="2239" spans="1:44" x14ac:dyDescent="0.25">
      <c r="A2239">
        <v>1</v>
      </c>
      <c r="B2239" t="s">
        <v>28</v>
      </c>
      <c r="C2239">
        <v>393101</v>
      </c>
      <c r="D2239" s="40">
        <v>41389.708333333299</v>
      </c>
      <c r="E2239" s="40">
        <v>41390.769444444399</v>
      </c>
      <c r="F2239" s="40">
        <v>41390.7277777778</v>
      </c>
      <c r="G2239" t="s">
        <v>29</v>
      </c>
      <c r="H2239">
        <v>60000012489051</v>
      </c>
      <c r="I2239" t="s">
        <v>4108</v>
      </c>
      <c r="J2239" t="s">
        <v>4109</v>
      </c>
      <c r="K2239" t="s">
        <v>41</v>
      </c>
      <c r="L2239">
        <v>3</v>
      </c>
      <c r="M2239" t="s">
        <v>33</v>
      </c>
      <c r="N2239">
        <v>60000015461254</v>
      </c>
      <c r="O2239">
        <v>60000016462742</v>
      </c>
      <c r="P2239">
        <v>141269000001794</v>
      </c>
      <c r="R2239" t="s">
        <v>34</v>
      </c>
      <c r="S2239" t="s">
        <v>35</v>
      </c>
      <c r="T2239" t="s">
        <v>36</v>
      </c>
      <c r="W2239" t="s">
        <v>37</v>
      </c>
      <c r="AC2239" t="s">
        <v>4165</v>
      </c>
      <c r="AD2239" t="s">
        <v>1437</v>
      </c>
      <c r="AE2239" s="14" t="str">
        <f t="shared" si="2028"/>
        <v>#OPV: REFORÇAR MAIS POTENCIA E DURABILIDADE DOS ESQUEMAS COM KALETRA E COMPARÁ-LO COM EFV EM SNC E CORPO.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F2239" s="14" t="str">
        <f t="shared" si="2029"/>
        <v>#OPV: REFORÇAR MAIS POTENCIA E DURABILIDADE DOS ESQUEMAS COM KALETRA E COMPARÁ-LO COM EFV EM SNC E CORPO.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G2239" s="14">
        <f t="shared" si="2030"/>
        <v>1</v>
      </c>
      <c r="AH2239" s="14">
        <f t="shared" si="2031"/>
        <v>108</v>
      </c>
      <c r="AI2239" s="14">
        <f t="shared" si="2032"/>
        <v>198</v>
      </c>
      <c r="AJ2239" s="14">
        <f t="shared" si="2033"/>
        <v>473</v>
      </c>
      <c r="AK2239" s="14">
        <f t="shared" si="2034"/>
        <v>473</v>
      </c>
      <c r="AL2239" s="14">
        <f t="shared" si="2035"/>
        <v>473</v>
      </c>
      <c r="AM2239" s="14" t="str">
        <f t="shared" si="2036"/>
        <v>#OPV: REFORÇAR MAIS POTENCIA E DURABILIDADE DOS ESQUEMAS COM KALETRA E COMPARÁ-LO COM EFV EM SNC E CORPO.  #</v>
      </c>
      <c r="AN2239" s="14" t="str">
        <f t="shared" si="2037"/>
        <v xml:space="preserve">#OBJ: POSOLOGIA E PERFIL ATV FAVORECEM ADESÃO DOS PACIENTES, ESPECIALMENTE OS DE RESGATE. </v>
      </c>
      <c r="AO2239" s="14" t="str">
        <f t="shared" si="2038"/>
        <v>#MP: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P2239" s="14" t="str">
        <f t="shared" si="2039"/>
        <v/>
      </c>
      <c r="AQ2239" s="14" t="str">
        <f t="shared" si="2040"/>
        <v/>
      </c>
      <c r="AR2239" s="14" t="str">
        <f t="shared" si="2041"/>
        <v/>
      </c>
    </row>
    <row r="2240" spans="1:44" x14ac:dyDescent="0.25">
      <c r="A2240">
        <v>1</v>
      </c>
      <c r="B2240" t="s">
        <v>28</v>
      </c>
      <c r="C2240">
        <v>393101</v>
      </c>
      <c r="D2240" s="40">
        <v>41389.666666666701</v>
      </c>
      <c r="E2240" s="40">
        <v>41390.761111111096</v>
      </c>
      <c r="F2240" s="40">
        <v>41390.719444444403</v>
      </c>
      <c r="G2240" t="s">
        <v>29</v>
      </c>
      <c r="H2240">
        <v>60000012529335</v>
      </c>
      <c r="I2240" t="s">
        <v>4166</v>
      </c>
      <c r="J2240" t="s">
        <v>4167</v>
      </c>
      <c r="K2240" t="s">
        <v>41</v>
      </c>
      <c r="L2240">
        <v>6</v>
      </c>
      <c r="M2240" t="s">
        <v>33</v>
      </c>
      <c r="N2240">
        <v>60000015461254</v>
      </c>
      <c r="O2240">
        <v>60000016462742</v>
      </c>
      <c r="P2240">
        <v>141269000001788</v>
      </c>
      <c r="R2240" t="s">
        <v>34</v>
      </c>
      <c r="S2240" t="s">
        <v>35</v>
      </c>
      <c r="T2240" t="s">
        <v>36</v>
      </c>
      <c r="W2240" t="s">
        <v>37</v>
      </c>
      <c r="AC2240" t="s">
        <v>4168</v>
      </c>
      <c r="AD2240" t="s">
        <v>1437</v>
      </c>
      <c r="AE2240" s="14" t="str">
        <f t="shared" si="2028"/>
        <v>#OPV: REFORÇAR KALETRA COMO ESCOLHA IP CONSENSO. VOLTAR A DESTACAR SEGURANÇA DRC E LIGAR A SEGURANÇA A LONGO PRAZO COMO DIFERENCIAL.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F2240" s="14" t="str">
        <f t="shared" si="2029"/>
        <v>#OPV: REFORÇAR KALETRA COMO ESCOLHA IP CONSENSO. VOLTAR A DESTACAR SEGURANÇA DRC E LIGAR A SEGURANÇA A LONGO PRAZO COMO DIFERENCIAL.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G2240" s="14">
        <f t="shared" si="2030"/>
        <v>1</v>
      </c>
      <c r="AH2240" s="14">
        <f t="shared" si="2031"/>
        <v>135</v>
      </c>
      <c r="AI2240" s="14">
        <f t="shared" si="2032"/>
        <v>243</v>
      </c>
      <c r="AJ2240" s="14">
        <f t="shared" si="2033"/>
        <v>512</v>
      </c>
      <c r="AK2240" s="14">
        <f t="shared" si="2034"/>
        <v>512</v>
      </c>
      <c r="AL2240" s="14">
        <f t="shared" si="2035"/>
        <v>512</v>
      </c>
      <c r="AM2240" s="14" t="str">
        <f t="shared" si="2036"/>
        <v>#OPV: REFORÇAR KALETRA COMO ESCOLHA IP CONSENSO. VOLTAR A DESTACAR SEGURANÇA DRC E LIGAR A SEGURANÇA A LONGO PRAZO COMO DIFERENCIAL.  #</v>
      </c>
      <c r="AN2240" s="14" t="str">
        <f t="shared" si="2037"/>
        <v xml:space="preserve">#OBJ: INICIAR COM IP, KAL X ATV. ADESÃO COM ATV É MELHOR, MENOS COMPRIMIDOS E MELHOR TOLERADO EM DIARRÉIA.  </v>
      </c>
      <c r="AO2240" s="14" t="str">
        <f t="shared" si="2038"/>
        <v>#MP: ENFOQUEI QUE A ADEQUAÇÃO DA TERAPIA A ROTINA DE VIDA DO PACIENTE É IMPORTANTE NA ESCOLHA DA TERAPIA. CONF. CASTLE ESTIGMA DA BILIBIRRUBINA ACONTECEU EM 34% DOS PACIENTES ATV X KAL. E DIARRÉIA FOI 1% MESMO ESTUDO. KALETRA TEM POSOLOGIA 1 OU 2X DIA E É CO-FORMULADO.</v>
      </c>
      <c r="AP2240" s="14" t="str">
        <f t="shared" si="2039"/>
        <v/>
      </c>
      <c r="AQ2240" s="14" t="str">
        <f t="shared" si="2040"/>
        <v/>
      </c>
      <c r="AR2240" s="14" t="str">
        <f t="shared" si="2041"/>
        <v/>
      </c>
    </row>
    <row r="2241" spans="1:44" x14ac:dyDescent="0.25">
      <c r="A2241">
        <v>1</v>
      </c>
      <c r="B2241" t="s">
        <v>28</v>
      </c>
      <c r="C2241">
        <v>393101</v>
      </c>
      <c r="D2241" s="40">
        <v>41389.625</v>
      </c>
      <c r="E2241" s="40">
        <v>41390.754861111098</v>
      </c>
      <c r="F2241" s="40">
        <v>41390.713194444397</v>
      </c>
      <c r="G2241" t="s">
        <v>29</v>
      </c>
      <c r="H2241">
        <v>60000012522383</v>
      </c>
      <c r="I2241" t="s">
        <v>4138</v>
      </c>
      <c r="J2241" t="s">
        <v>4139</v>
      </c>
      <c r="K2241" t="s">
        <v>32</v>
      </c>
      <c r="L2241">
        <v>6</v>
      </c>
      <c r="M2241" t="s">
        <v>33</v>
      </c>
      <c r="N2241">
        <v>60000015461254</v>
      </c>
      <c r="O2241">
        <v>60000016462742</v>
      </c>
      <c r="P2241">
        <v>141269000001775</v>
      </c>
      <c r="R2241" t="s">
        <v>34</v>
      </c>
      <c r="S2241" t="s">
        <v>35</v>
      </c>
      <c r="T2241" t="s">
        <v>36</v>
      </c>
      <c r="W2241" t="s">
        <v>37</v>
      </c>
      <c r="AC2241" t="s">
        <v>4169</v>
      </c>
      <c r="AD2241" t="s">
        <v>1437</v>
      </c>
      <c r="AE2241" s="14" t="str">
        <f t="shared" si="2028"/>
        <v>#OPV: REFORÇAR ADESÃO COM CO-FORMULAÇÃO, DEVIDO CERTEZA DA TOMADA RITONAVIR E ASSOCIAÇÃO ANTI-ACIDOS.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F2241" s="14" t="str">
        <f t="shared" si="2029"/>
        <v>#OPV: REFORÇAR ADESÃO COM CO-FORMULAÇÃO, DEVIDO CERTEZA DA TOMADA RITONAVIR E ASSOCIAÇÃO ANTI-ACIDOS.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G2241" s="14">
        <f t="shared" si="2030"/>
        <v>1</v>
      </c>
      <c r="AH2241" s="14">
        <f t="shared" si="2031"/>
        <v>104</v>
      </c>
      <c r="AI2241" s="14">
        <f t="shared" si="2032"/>
        <v>253</v>
      </c>
      <c r="AJ2241" s="14">
        <f t="shared" si="2033"/>
        <v>488</v>
      </c>
      <c r="AK2241" s="14">
        <f t="shared" si="2034"/>
        <v>488</v>
      </c>
      <c r="AL2241" s="14">
        <f t="shared" si="2035"/>
        <v>488</v>
      </c>
      <c r="AM2241" s="14" t="str">
        <f t="shared" si="2036"/>
        <v>#OPV: REFORÇAR ADESÃO COM CO-FORMULAÇÃO, DEVIDO CERTEZA DA TOMADA RITONAVIR E ASSOCIAÇÃO ANTI-ACIDOS.  #</v>
      </c>
      <c r="AN2241" s="14" t="str">
        <f t="shared" si="2037"/>
        <v xml:space="preserve">#OBJ: KALETRA NÃO TEM UM PERFIL FAVORÁVEL X EFV EM TERAPIA INICIAL. EFV É EFICAZ EM SUPRESSÃO E POSOLOGIA AINDA MAIS AGORA COM INICIO EM 500CEL/CD4. </v>
      </c>
      <c r="AO2241" s="14" t="str">
        <f t="shared" si="2038"/>
        <v>#MP: DESTAQUE EM KALETRA X EFV COM DESTAQUE EM POTÊNCIA E CORPO. KALETRA É IP PREFERÊNCIAL CONSENSO E CONF. ACTG 5142, TEM SEGURANÇA MELHOR EM LIPOATROFIA. ESTIGMA DE DIFÍCIL REVERSÃO E MELHOR BARREIRA GENÉTICA, GARANTINDO LONGEVIDADE.</v>
      </c>
      <c r="AP2241" s="14" t="str">
        <f t="shared" si="2039"/>
        <v/>
      </c>
      <c r="AQ2241" s="14" t="str">
        <f t="shared" si="2040"/>
        <v/>
      </c>
      <c r="AR2241" s="14" t="str">
        <f t="shared" si="2041"/>
        <v/>
      </c>
    </row>
    <row r="2242" spans="1:44" x14ac:dyDescent="0.25">
      <c r="A2242">
        <v>1</v>
      </c>
      <c r="B2242" t="s">
        <v>28</v>
      </c>
      <c r="C2242">
        <v>393101</v>
      </c>
      <c r="D2242" s="40">
        <v>41389.583333333299</v>
      </c>
      <c r="E2242" s="40">
        <v>41390.770833333299</v>
      </c>
      <c r="F2242" s="40">
        <v>41390.729166666701</v>
      </c>
      <c r="G2242" t="s">
        <v>29</v>
      </c>
      <c r="H2242">
        <v>60000012325395</v>
      </c>
      <c r="I2242" t="s">
        <v>4170</v>
      </c>
      <c r="J2242" t="s">
        <v>4171</v>
      </c>
      <c r="K2242" t="s">
        <v>41</v>
      </c>
      <c r="L2242">
        <v>4</v>
      </c>
      <c r="M2242" t="s">
        <v>33</v>
      </c>
      <c r="N2242">
        <v>60000015461254</v>
      </c>
      <c r="O2242">
        <v>60000016462742</v>
      </c>
      <c r="P2242">
        <v>141269000001800</v>
      </c>
      <c r="R2242" t="s">
        <v>34</v>
      </c>
      <c r="S2242" t="s">
        <v>35</v>
      </c>
      <c r="T2242" t="s">
        <v>36</v>
      </c>
      <c r="W2242" t="s">
        <v>37</v>
      </c>
      <c r="AC2242" t="s">
        <v>4172</v>
      </c>
      <c r="AD2242" t="s">
        <v>1437</v>
      </c>
      <c r="AE2242" s="14" t="str">
        <f t="shared" si="2028"/>
        <v>#OPV: REFORÇAR MAIS A QUESTÃO DE SUPRESSÃO VIRAL SUSTENTADA, LONGEVIDADE E CORPO COM DESTAQUE X ATV E LIPOATROFIA X EFV.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F2242" s="14" t="str">
        <f t="shared" si="2029"/>
        <v>#OPV: REFORÇAR MAIS A QUESTÃO DE SUPRESSÃO VIRAL SUSTENTADA, LONGEVIDADE E CORPO COM DESTAQUE X ATV E LIPOATROFIA X EFV.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G2242" s="14">
        <f t="shared" si="2030"/>
        <v>1</v>
      </c>
      <c r="AH2242" s="14">
        <f t="shared" si="2031"/>
        <v>123</v>
      </c>
      <c r="AI2242" s="14">
        <f t="shared" si="2032"/>
        <v>226</v>
      </c>
      <c r="AJ2242" s="14">
        <f t="shared" si="2033"/>
        <v>490</v>
      </c>
      <c r="AK2242" s="14">
        <f t="shared" si="2034"/>
        <v>490</v>
      </c>
      <c r="AL2242" s="14">
        <f t="shared" si="2035"/>
        <v>490</v>
      </c>
      <c r="AM2242" s="14" t="str">
        <f t="shared" si="2036"/>
        <v>#OPV: REFORÇAR MAIS A QUESTÃO DE SUPRESSÃO VIRAL SUSTENTADA, LONGEVIDADE E CORPO COM DESTAQUE X ATV E LIPOATROFIA X EFV.  #</v>
      </c>
      <c r="AN2242" s="14" t="str">
        <f t="shared" si="2037"/>
        <v xml:space="preserve">#OBJ: MUITO SE FALA SOBRE PROBLEMAS RENAIS. VEJO COM TENOFOVIR, MAS NÃO VEJO DIFERÊNÇAS ENTRE OS IPS.  </v>
      </c>
      <c r="AO2242" s="14" t="str">
        <f t="shared" si="2038"/>
        <v>#MP: REFORCEI O QUANTO É IMPORTANTE UMA AVALIAÇÃO FREQUENTE DA FUNÇÃO RENAL DO PACIENTE. AVALIAR OS FATORES DE RISCO PARA DRC. CONF. EUROSIDA, A ASSOCIAÇÃO ATV COM TENOFOVIR TEM ALTA INCIDENCIA DRC.  E NO GUIDELINE EACS MOSTROU NEFROTOXICIDADE COM TENOFOVIR E ATV.</v>
      </c>
      <c r="AP2242" s="14" t="str">
        <f t="shared" si="2039"/>
        <v/>
      </c>
      <c r="AQ2242" s="14" t="str">
        <f t="shared" si="2040"/>
        <v/>
      </c>
      <c r="AR2242" s="14" t="str">
        <f t="shared" si="2041"/>
        <v/>
      </c>
    </row>
    <row r="2243" spans="1:44" x14ac:dyDescent="0.25">
      <c r="A2243">
        <v>1</v>
      </c>
      <c r="B2243" t="s">
        <v>28</v>
      </c>
      <c r="C2243">
        <v>393101</v>
      </c>
      <c r="D2243" s="40">
        <v>41389.5</v>
      </c>
      <c r="E2243" s="40">
        <v>41390.7722222222</v>
      </c>
      <c r="F2243" s="40">
        <v>41390.730555555601</v>
      </c>
      <c r="G2243" t="s">
        <v>110</v>
      </c>
      <c r="H2243">
        <v>60000016840507</v>
      </c>
      <c r="J2243" t="s">
        <v>4144</v>
      </c>
      <c r="K2243" t="s">
        <v>41</v>
      </c>
      <c r="M2243" t="s">
        <v>33</v>
      </c>
      <c r="N2243">
        <v>60000015461254</v>
      </c>
      <c r="O2243">
        <v>60000016462742</v>
      </c>
      <c r="P2243">
        <v>141269000001807</v>
      </c>
      <c r="R2243" t="s">
        <v>34</v>
      </c>
      <c r="S2243" t="s">
        <v>35</v>
      </c>
      <c r="T2243" t="s">
        <v>36</v>
      </c>
      <c r="W2243" t="s">
        <v>37</v>
      </c>
      <c r="AC2243" t="s">
        <v>4173</v>
      </c>
      <c r="AD2243" t="s">
        <v>1437</v>
      </c>
      <c r="AE2243" s="14" t="str">
        <f t="shared" si="2028"/>
        <v>#OPV: COMPARAR KALETRA X OUTROS IPs. DESTACAR DOSE ÚNICA E CO FORMULAÇÃO E FOCAR COMORBIDADES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F2243" s="14" t="str">
        <f t="shared" si="2029"/>
        <v>#OPV: COMPARAR KALETRA X OUTROS IPs. DESTACAR DOSE ÚNICA E CO FORMULAÇÃO E FOCAR COMORBIDADES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G2243" s="14">
        <f t="shared" si="2030"/>
        <v>1</v>
      </c>
      <c r="AH2243" s="14">
        <f t="shared" si="2031"/>
        <v>96</v>
      </c>
      <c r="AI2243" s="14">
        <f t="shared" si="2032"/>
        <v>287</v>
      </c>
      <c r="AJ2243" s="14">
        <f t="shared" si="2033"/>
        <v>581</v>
      </c>
      <c r="AK2243" s="14">
        <f t="shared" si="2034"/>
        <v>581</v>
      </c>
      <c r="AL2243" s="14">
        <f t="shared" si="2035"/>
        <v>581</v>
      </c>
      <c r="AM2243" s="14" t="str">
        <f t="shared" si="2036"/>
        <v>#OPV: COMPARAR KALETRA X OUTROS IPs. DESTACAR DOSE ÚNICA E CO FORMULAÇÃO E FOCAR COMORBIDADES  #</v>
      </c>
      <c r="AN2243" s="14" t="str">
        <f t="shared" si="2037"/>
        <v xml:space="preserve">#OBJ: OS PACIENTES PERFIS MULHERES VÊM AUMENTANDO. MUITAS TEM COMPANHEIROS SORO DISCORDANTES. MOSTRA PREOCUPAÇÃO POIS NÃO CONSIDERA KALETRA IDEAL. TEM AS DISLIPIDEMIAS E MUITOS COMPRIMIDOS.  </v>
      </c>
      <c r="AO2243" s="14" t="str">
        <f t="shared" si="2038"/>
        <v>#MP: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P2243" s="14" t="str">
        <f t="shared" si="2039"/>
        <v/>
      </c>
      <c r="AQ2243" s="14" t="str">
        <f t="shared" si="2040"/>
        <v/>
      </c>
      <c r="AR2243" s="14" t="str">
        <f t="shared" si="2041"/>
        <v/>
      </c>
    </row>
    <row r="2244" spans="1:44" x14ac:dyDescent="0.25">
      <c r="A2244">
        <v>1</v>
      </c>
      <c r="B2244" t="s">
        <v>28</v>
      </c>
      <c r="C2244">
        <v>393101</v>
      </c>
      <c r="D2244" s="40">
        <v>41389.458333333299</v>
      </c>
      <c r="E2244" s="40">
        <v>41390.75</v>
      </c>
      <c r="F2244" s="40">
        <v>41390.708333333299</v>
      </c>
      <c r="G2244" t="s">
        <v>29</v>
      </c>
      <c r="H2244">
        <v>60000012444531</v>
      </c>
      <c r="I2244" t="s">
        <v>4152</v>
      </c>
      <c r="J2244" t="s">
        <v>4153</v>
      </c>
      <c r="M2244" t="s">
        <v>33</v>
      </c>
      <c r="N2244">
        <v>60000015461254</v>
      </c>
      <c r="O2244">
        <v>60000016462742</v>
      </c>
      <c r="P2244">
        <v>141269000001764</v>
      </c>
      <c r="R2244" t="s">
        <v>34</v>
      </c>
      <c r="S2244" t="s">
        <v>35</v>
      </c>
      <c r="T2244" t="s">
        <v>36</v>
      </c>
      <c r="W2244" t="s">
        <v>37</v>
      </c>
      <c r="AC2244" t="s">
        <v>4174</v>
      </c>
      <c r="AD2244" t="s">
        <v>1437</v>
      </c>
      <c r="AE2244" s="14" t="str">
        <f t="shared" si="2028"/>
        <v>#OPV: REFORÇAR KALETRA X EFV EM INICIO DE TRATAMENTO. DESTACAR PACIENTES QUE SE INFECTAM COM INDIVIDUOS QUE JÁ TOMAM ARVS (RESIT. PRIMARIA).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F2244" s="14" t="str">
        <f t="shared" si="2029"/>
        <v>#OPV: REFORÇAR KALETRA X EFV EM INICIO DE TRATAMENTO. DESTACAR PACIENTES QUE SE INFECTAM COM INDIVIDUOS QUE JÁ TOMAM ARVS (RESIT. PRIMARIA).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G2244" s="14">
        <f t="shared" si="2030"/>
        <v>1</v>
      </c>
      <c r="AH2244" s="14">
        <f t="shared" si="2031"/>
        <v>143</v>
      </c>
      <c r="AI2244" s="14">
        <f t="shared" si="2032"/>
        <v>379</v>
      </c>
      <c r="AJ2244" s="14">
        <f t="shared" si="2033"/>
        <v>657</v>
      </c>
      <c r="AK2244" s="14">
        <f t="shared" si="2034"/>
        <v>657</v>
      </c>
      <c r="AL2244" s="14">
        <f t="shared" si="2035"/>
        <v>657</v>
      </c>
      <c r="AM2244" s="14" t="str">
        <f t="shared" si="2036"/>
        <v>#OPV: REFORÇAR KALETRA X EFV EM INICIO DE TRATAMENTO. DESTACAR PACIENTES QUE SE INFECTAM COM INDIVIDUOS QUE JÁ TOMAM ARVS (RESIT. PRIMARIA).  #</v>
      </c>
      <c r="AN2244" s="14" t="str">
        <f t="shared" si="2037"/>
        <v xml:space="preserve">#OBJ: KALETRA NÃO TEM UM PERFIL TÃO FAVORÁVEL PARA INICIAR TRATAMENTO COM ASSINTOMÁTICOS PRÓXIMOS A 500CEL/CD4 COMO DESTACA CONSENSO. POSOLOGIA DE EFV É MAIS FÁCIL. EM SORODISCORDANTES É IMPORTANTE FACILITAR PARA TER ADESÃO E PROTEÇÃO. </v>
      </c>
      <c r="AO2244" s="14" t="str">
        <f t="shared" si="2038"/>
        <v>#MP: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P2244" s="14" t="str">
        <f t="shared" si="2039"/>
        <v/>
      </c>
      <c r="AQ2244" s="14" t="str">
        <f t="shared" si="2040"/>
        <v/>
      </c>
      <c r="AR2244" s="14" t="str">
        <f t="shared" si="2041"/>
        <v/>
      </c>
    </row>
    <row r="2245" spans="1:44" x14ac:dyDescent="0.25">
      <c r="A2245">
        <v>1</v>
      </c>
      <c r="B2245" t="s">
        <v>28</v>
      </c>
      <c r="C2245">
        <v>393101</v>
      </c>
      <c r="D2245" s="40">
        <v>41389.416666666701</v>
      </c>
      <c r="E2245" s="40">
        <v>41390.758333333302</v>
      </c>
      <c r="F2245" s="40">
        <v>41390.716666666704</v>
      </c>
      <c r="G2245" t="s">
        <v>29</v>
      </c>
      <c r="H2245">
        <v>60000012503195</v>
      </c>
      <c r="I2245" t="s">
        <v>4111</v>
      </c>
      <c r="J2245" t="s">
        <v>4112</v>
      </c>
      <c r="K2245" t="s">
        <v>32</v>
      </c>
      <c r="L2245">
        <v>6</v>
      </c>
      <c r="M2245" t="s">
        <v>33</v>
      </c>
      <c r="N2245">
        <v>60000015461254</v>
      </c>
      <c r="O2245">
        <v>60000016462742</v>
      </c>
      <c r="P2245">
        <v>141269000001782</v>
      </c>
      <c r="R2245" t="s">
        <v>34</v>
      </c>
      <c r="S2245" t="s">
        <v>35</v>
      </c>
      <c r="T2245" t="s">
        <v>36</v>
      </c>
      <c r="W2245" t="s">
        <v>37</v>
      </c>
      <c r="AC2245" t="s">
        <v>4175</v>
      </c>
      <c r="AD2245" t="s">
        <v>1437</v>
      </c>
      <c r="AE2245" s="14" t="str">
        <f t="shared" si="2028"/>
        <v>#OPV: VERIFICAR NOVOS CASOS COM KALETRA. REFORÇAR BENEFÍCIOS DE KALETRA EM LONGEVIDADE(720) E FOCAR EM COMORBIDADES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F2245" s="14" t="str">
        <f t="shared" si="2029"/>
        <v>#OPV: VERIFICAR NOVOS CASOS COM KALETRA. REFORÇAR BENEFÍCIOS DE KALETRA EM LONGEVIDADE(720) E FOCAR EM COMORBIDADES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G2245" s="14">
        <f t="shared" si="2030"/>
        <v>1</v>
      </c>
      <c r="AH2245" s="14">
        <f t="shared" si="2031"/>
        <v>118</v>
      </c>
      <c r="AI2245" s="14">
        <f t="shared" si="2032"/>
        <v>349</v>
      </c>
      <c r="AJ2245" s="14">
        <f t="shared" si="2033"/>
        <v>569</v>
      </c>
      <c r="AK2245" s="14">
        <f t="shared" si="2034"/>
        <v>569</v>
      </c>
      <c r="AL2245" s="14">
        <f t="shared" si="2035"/>
        <v>569</v>
      </c>
      <c r="AM2245" s="14" t="str">
        <f t="shared" si="2036"/>
        <v>#OPV: VERIFICAR NOVOS CASOS COM KALETRA. REFORÇAR BENEFÍCIOS DE KALETRA EM LONGEVIDADE(720) E FOCAR EM COMORBIDADES  #</v>
      </c>
      <c r="AN2245" s="14" t="str">
        <f t="shared" si="2037"/>
        <v xml:space="preserve">#OBJ: ESTÃO APARECENDO NOVOS PACIENTES, COM INICIO MAIS PRECOCE (500 CEL/CD4) EFV SE MANTÉM COMO UMA ÓTIMA OPÇÃO EM INÍCIO DE TRATAMENTOS. MÉDICO RELATOU EM EFV, QUE NORMALMENTE A FALHA VEM COM MÁ ADESÃO, MESMO SENDO 1 SÓ COMPR.   </v>
      </c>
      <c r="AO2245" s="14" t="str">
        <f t="shared" si="2038"/>
        <v>#MP: DESTAQUEI BARREIRA GENÉTICA DE KALETRA, 702 COM POTÊNCIA E LONGEVIDADE.  KALETRA É IP RECOMENDADO PELO CONSENSO E GARANTE LONGEVIDADE AOS PACIENTES NAIVES COM INDICAÇÃO A TRATAMENTO, E AGORA  A PARTIR DE 500CEL/CD4.</v>
      </c>
      <c r="AP2245" s="14" t="str">
        <f t="shared" si="2039"/>
        <v/>
      </c>
      <c r="AQ2245" s="14" t="str">
        <f t="shared" si="2040"/>
        <v/>
      </c>
      <c r="AR2245" s="14" t="str">
        <f t="shared" si="2041"/>
        <v/>
      </c>
    </row>
    <row r="2246" spans="1:44" x14ac:dyDescent="0.25">
      <c r="A2246">
        <v>1</v>
      </c>
      <c r="B2246" t="s">
        <v>28</v>
      </c>
      <c r="C2246">
        <v>393101</v>
      </c>
      <c r="D2246" s="40">
        <v>41388.708333333299</v>
      </c>
      <c r="E2246" s="40">
        <v>41388.8034722222</v>
      </c>
      <c r="F2246" s="40">
        <v>41388.761805555601</v>
      </c>
      <c r="G2246" t="s">
        <v>29</v>
      </c>
      <c r="H2246">
        <v>60000012417871</v>
      </c>
      <c r="I2246" t="s">
        <v>1242</v>
      </c>
      <c r="J2246" t="s">
        <v>1243</v>
      </c>
      <c r="K2246" t="s">
        <v>32</v>
      </c>
      <c r="L2246">
        <v>4</v>
      </c>
      <c r="M2246" t="s">
        <v>33</v>
      </c>
      <c r="N2246">
        <v>60000015461254</v>
      </c>
      <c r="O2246">
        <v>60000016462742</v>
      </c>
      <c r="P2246">
        <v>141269000001545</v>
      </c>
      <c r="R2246" t="s">
        <v>34</v>
      </c>
      <c r="S2246" t="s">
        <v>35</v>
      </c>
      <c r="T2246" t="s">
        <v>36</v>
      </c>
      <c r="W2246" t="s">
        <v>37</v>
      </c>
      <c r="AC2246" t="s">
        <v>4119</v>
      </c>
      <c r="AD2246" t="s">
        <v>1437</v>
      </c>
      <c r="AE2246" s="14" t="str">
        <f t="shared" si="2028"/>
        <v>#OPV: REFORÇAR MAIS QUESTÃO ADESÃO. TEMAS COMO CO-FORMULAÇÃO E DOSE ÚNICA DEVEM SER REFORÇADOS.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F2246" s="14" t="str">
        <f t="shared" si="2029"/>
        <v>#OPV: REFORÇAR MAIS QUESTÃO ADESÃO. TEMAS COMO CO-FORMULAÇÃO E DOSE ÚNICA DEVEM SER REFORÇADOS.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G2246" s="14">
        <f t="shared" si="2030"/>
        <v>1</v>
      </c>
      <c r="AH2246" s="14">
        <f t="shared" si="2031"/>
        <v>98</v>
      </c>
      <c r="AI2246" s="14">
        <f t="shared" si="2032"/>
        <v>329</v>
      </c>
      <c r="AJ2246" s="14">
        <f t="shared" si="2033"/>
        <v>549</v>
      </c>
      <c r="AK2246" s="14">
        <f t="shared" si="2034"/>
        <v>549</v>
      </c>
      <c r="AL2246" s="14">
        <f t="shared" si="2035"/>
        <v>549</v>
      </c>
      <c r="AM2246" s="14" t="str">
        <f t="shared" si="2036"/>
        <v>#OPV: REFORÇAR MAIS QUESTÃO ADESÃO. TEMAS COMO CO-FORMULAÇÃO E DOSE ÚNICA DEVEM SER REFORÇADOS.  #</v>
      </c>
      <c r="AN2246" s="14" t="str">
        <f t="shared" si="2037"/>
        <v xml:space="preserve">#OBJ: ESTÃO APARECENDO NOVOS PACIENTES, COM INICIO MAIS PRECOCE (500 CEL/CD4) EFV SE MANTÉM COMO UMA ÓTIMA OPÇÃO EM INÍCIO DE TRATAMENTOS. MÉDICO RELATOU EM EFV, QUE NORMALMENTE A FALHA VEM COM MÁ ADESÃO, MESMO SENDO 1 SÓ COMPR.   </v>
      </c>
      <c r="AO2246" s="14" t="str">
        <f t="shared" si="2038"/>
        <v>#MP: DESTAQUEI BARREIRA GENÉTICA DE KALETRA, 702 COM POTÊNCIA E LONGEVIDADE.  KALETRA É IP RECOMENDADO PELO CONSENSO E GARANTE LONGEVIDADE AOS PACIENTES NAIVES COM INDICAÇÃO A TRATAMENTO, E AGORA  A PARTIR DE 500CEL/CD4.</v>
      </c>
      <c r="AP2246" s="14" t="str">
        <f t="shared" si="2039"/>
        <v/>
      </c>
      <c r="AQ2246" s="14" t="str">
        <f t="shared" si="2040"/>
        <v/>
      </c>
      <c r="AR2246" s="14" t="str">
        <f t="shared" si="2041"/>
        <v/>
      </c>
    </row>
    <row r="2247" spans="1:44" x14ac:dyDescent="0.25">
      <c r="A2247">
        <v>1</v>
      </c>
      <c r="B2247" t="s">
        <v>28</v>
      </c>
      <c r="C2247">
        <v>393101</v>
      </c>
      <c r="D2247" s="40">
        <v>41388.666666666701</v>
      </c>
      <c r="E2247" s="40">
        <v>41388.849305555603</v>
      </c>
      <c r="F2247" s="40">
        <v>41399.192361111098</v>
      </c>
      <c r="G2247" t="s">
        <v>29</v>
      </c>
      <c r="H2247">
        <v>60000012475819</v>
      </c>
      <c r="I2247" t="s">
        <v>4201</v>
      </c>
      <c r="J2247" t="s">
        <v>4202</v>
      </c>
      <c r="K2247" t="s">
        <v>41</v>
      </c>
      <c r="L2247">
        <v>4</v>
      </c>
      <c r="M2247" t="s">
        <v>33</v>
      </c>
      <c r="N2247">
        <v>60000015461254</v>
      </c>
      <c r="O2247">
        <v>60000016462742</v>
      </c>
      <c r="P2247">
        <v>141269000001654</v>
      </c>
      <c r="R2247" t="s">
        <v>34</v>
      </c>
      <c r="S2247" t="s">
        <v>35</v>
      </c>
      <c r="T2247" t="s">
        <v>36</v>
      </c>
      <c r="W2247" t="s">
        <v>37</v>
      </c>
      <c r="AC2247" t="s">
        <v>1251</v>
      </c>
      <c r="AD2247" t="s">
        <v>1437</v>
      </c>
      <c r="AE2247" s="14" t="str">
        <f t="shared" si="2028"/>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F2247" s="14" t="str">
        <f t="shared" si="2029"/>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G2247" s="14">
        <f t="shared" si="2030"/>
        <v>1</v>
      </c>
      <c r="AH2247" s="14">
        <f t="shared" si="2031"/>
        <v>189</v>
      </c>
      <c r="AI2247" s="14">
        <f t="shared" si="2032"/>
        <v>540</v>
      </c>
      <c r="AJ2247" s="14">
        <f t="shared" si="2033"/>
        <v>540</v>
      </c>
      <c r="AK2247" s="14">
        <f t="shared" si="2034"/>
        <v>540</v>
      </c>
      <c r="AL2247" s="14">
        <f t="shared" si="2035"/>
        <v>540</v>
      </c>
      <c r="AM2247" s="14" t="str">
        <f t="shared" si="2036"/>
        <v>#OBJ: CONSENSO INDICA INICIAR MAIS PRECOCEMENTE, EFV É ESCOLHA E CONSIDERO ÓTIMO PARA MULHERES, POUCOS COMPRIMIDOS, SEM GELADEIRA, E TEM AGORA ATÉ ESTUDOS EM NÃO INTERROMPER EM GESTANTES. #</v>
      </c>
      <c r="AN2247" s="14" t="str">
        <f t="shared" si="2037"/>
        <v>#MP: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O2247" s="14" t="str">
        <f t="shared" si="2038"/>
        <v/>
      </c>
      <c r="AP2247" s="14" t="str">
        <f t="shared" si="2039"/>
        <v/>
      </c>
      <c r="AQ2247" s="14" t="str">
        <f t="shared" si="2040"/>
        <v/>
      </c>
      <c r="AR2247" s="14" t="str">
        <f t="shared" si="2041"/>
        <v/>
      </c>
    </row>
    <row r="2248" spans="1:44" x14ac:dyDescent="0.25">
      <c r="A2248">
        <v>1</v>
      </c>
      <c r="B2248" t="s">
        <v>28</v>
      </c>
      <c r="C2248">
        <v>393101</v>
      </c>
      <c r="D2248" s="40">
        <v>41388.666666666701</v>
      </c>
      <c r="E2248" s="40">
        <v>41388.849305555603</v>
      </c>
      <c r="F2248" s="40">
        <v>41399.192361111098</v>
      </c>
      <c r="G2248" t="s">
        <v>29</v>
      </c>
      <c r="H2248">
        <v>60000012475819</v>
      </c>
      <c r="I2248" t="s">
        <v>4201</v>
      </c>
      <c r="J2248" t="s">
        <v>4202</v>
      </c>
      <c r="K2248" t="s">
        <v>32</v>
      </c>
      <c r="L2248">
        <v>4</v>
      </c>
      <c r="M2248" t="s">
        <v>33</v>
      </c>
      <c r="N2248">
        <v>60000015461254</v>
      </c>
      <c r="O2248">
        <v>60000016462742</v>
      </c>
      <c r="P2248">
        <v>141269000001654</v>
      </c>
      <c r="R2248" t="s">
        <v>34</v>
      </c>
      <c r="S2248" t="s">
        <v>35</v>
      </c>
      <c r="T2248" t="s">
        <v>36</v>
      </c>
      <c r="W2248" t="s">
        <v>37</v>
      </c>
      <c r="AC2248" t="s">
        <v>1251</v>
      </c>
      <c r="AD2248" t="s">
        <v>1437</v>
      </c>
      <c r="AE2248" s="14" t="str">
        <f t="shared" si="2028"/>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F2248" s="14" t="str">
        <f t="shared" si="2029"/>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G2248" s="14">
        <f t="shared" si="2030"/>
        <v>1</v>
      </c>
      <c r="AH2248" s="14">
        <f t="shared" si="2031"/>
        <v>189</v>
      </c>
      <c r="AI2248" s="14">
        <f t="shared" si="2032"/>
        <v>540</v>
      </c>
      <c r="AJ2248" s="14">
        <f t="shared" si="2033"/>
        <v>540</v>
      </c>
      <c r="AK2248" s="14">
        <f t="shared" si="2034"/>
        <v>540</v>
      </c>
      <c r="AL2248" s="14">
        <f t="shared" si="2035"/>
        <v>540</v>
      </c>
      <c r="AM2248" s="14" t="str">
        <f t="shared" si="2036"/>
        <v>#OBJ: CONSENSO INDICA INICIAR MAIS PRECOCEMENTE, EFV É ESCOLHA E CONSIDERO ÓTIMO PARA MULHERES, POUCOS COMPRIMIDOS, SEM GELADEIRA, E TEM AGORA ATÉ ESTUDOS EM NÃO INTERROMPER EM GESTANTES. #</v>
      </c>
      <c r="AN2248" s="14" t="str">
        <f t="shared" si="2037"/>
        <v>#MP: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O2248" s="14" t="str">
        <f t="shared" si="2038"/>
        <v/>
      </c>
      <c r="AP2248" s="14" t="str">
        <f t="shared" si="2039"/>
        <v/>
      </c>
      <c r="AQ2248" s="14" t="str">
        <f t="shared" si="2040"/>
        <v/>
      </c>
      <c r="AR2248" s="14" t="str">
        <f t="shared" si="2041"/>
        <v/>
      </c>
    </row>
    <row r="2249" spans="1:44" x14ac:dyDescent="0.25">
      <c r="A2249">
        <v>1</v>
      </c>
      <c r="B2249" t="s">
        <v>28</v>
      </c>
      <c r="C2249">
        <v>393101</v>
      </c>
      <c r="D2249" s="40">
        <v>41388.625</v>
      </c>
      <c r="E2249" s="40">
        <v>41388.811111111099</v>
      </c>
      <c r="F2249" s="40">
        <v>41388.769444444399</v>
      </c>
      <c r="G2249" t="s">
        <v>29</v>
      </c>
      <c r="H2249">
        <v>60000012360499</v>
      </c>
      <c r="I2249" t="s">
        <v>1245</v>
      </c>
      <c r="J2249" t="s">
        <v>1246</v>
      </c>
      <c r="K2249" t="s">
        <v>32</v>
      </c>
      <c r="L2249">
        <v>4</v>
      </c>
      <c r="M2249" t="s">
        <v>33</v>
      </c>
      <c r="N2249">
        <v>60000015461254</v>
      </c>
      <c r="O2249">
        <v>60000016462742</v>
      </c>
      <c r="P2249">
        <v>141269000001572</v>
      </c>
      <c r="R2249" t="s">
        <v>34</v>
      </c>
      <c r="S2249" t="s">
        <v>35</v>
      </c>
      <c r="T2249" t="s">
        <v>36</v>
      </c>
      <c r="W2249" t="s">
        <v>37</v>
      </c>
      <c r="AC2249" t="s">
        <v>4176</v>
      </c>
      <c r="AD2249" t="s">
        <v>1437</v>
      </c>
      <c r="AE2249" s="14" t="str">
        <f t="shared" si="2028"/>
        <v>#OPV: VERIFICAR NOVOS CASOS COM KALETRA. REFORÇAR BENEFÍCIOS DE KALETRA EM LONGEVIDADE(720) E FOCAR EM COMORBIDADES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F2249" s="14" t="str">
        <f t="shared" si="2029"/>
        <v>#OPV: VERIFICAR NOVOS CASOS COM KALETRA. REFORÇAR BENEFÍCIOS DE KALETRA EM LONGEVIDADE(720) E FOCAR EM COMORBIDADES  #OBJ: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G2249" s="14">
        <f t="shared" si="2030"/>
        <v>1</v>
      </c>
      <c r="AH2249" s="14">
        <f t="shared" si="2031"/>
        <v>118</v>
      </c>
      <c r="AI2249" s="14">
        <f t="shared" si="2032"/>
        <v>309</v>
      </c>
      <c r="AJ2249" s="14">
        <f t="shared" si="2033"/>
        <v>603</v>
      </c>
      <c r="AK2249" s="14">
        <f t="shared" si="2034"/>
        <v>603</v>
      </c>
      <c r="AL2249" s="14">
        <f t="shared" si="2035"/>
        <v>603</v>
      </c>
      <c r="AM2249" s="14" t="str">
        <f t="shared" si="2036"/>
        <v>#OPV: VERIFICAR NOVOS CASOS COM KALETRA. REFORÇAR BENEFÍCIOS DE KALETRA EM LONGEVIDADE(720) E FOCAR EM COMORBIDADES  #</v>
      </c>
      <c r="AN2249" s="14" t="str">
        <f t="shared" si="2037"/>
        <v xml:space="preserve">#OBJ: OS PACIENTES PERFIS MULHERES VÊM AUMENTANDO. MUITAS TEM COMPANHEIROS SORO DISCORDANTES. MOSTRA PREOCUPAÇÃO POIS NÃO CONSIDERA KALETRA IDEAL. TEM AS DISLIPIDEMIAS E MUITOS COMPRIMIDOS.  </v>
      </c>
      <c r="AO2249" s="14" t="str">
        <f t="shared" si="2038"/>
        <v>#MP: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P2249" s="14" t="str">
        <f t="shared" si="2039"/>
        <v/>
      </c>
      <c r="AQ2249" s="14" t="str">
        <f t="shared" si="2040"/>
        <v/>
      </c>
      <c r="AR2249" s="14" t="str">
        <f t="shared" si="2041"/>
        <v/>
      </c>
    </row>
    <row r="2250" spans="1:44" x14ac:dyDescent="0.25">
      <c r="A2250">
        <v>1</v>
      </c>
      <c r="B2250" t="s">
        <v>28</v>
      </c>
      <c r="C2250">
        <v>393101</v>
      </c>
      <c r="D2250" s="40">
        <v>41388.583333333299</v>
      </c>
      <c r="E2250" s="40">
        <v>41390.786111111098</v>
      </c>
      <c r="F2250" s="40">
        <v>41390.744444444397</v>
      </c>
      <c r="G2250" t="s">
        <v>29</v>
      </c>
      <c r="H2250">
        <v>60000012328135</v>
      </c>
      <c r="I2250" t="s">
        <v>4177</v>
      </c>
      <c r="J2250" t="s">
        <v>4178</v>
      </c>
      <c r="K2250" t="s">
        <v>32</v>
      </c>
      <c r="L2250">
        <v>6</v>
      </c>
      <c r="M2250" t="s">
        <v>33</v>
      </c>
      <c r="N2250">
        <v>60000015461254</v>
      </c>
      <c r="O2250">
        <v>60000016462742</v>
      </c>
      <c r="P2250">
        <v>141269000001859</v>
      </c>
      <c r="R2250" t="s">
        <v>34</v>
      </c>
      <c r="S2250" t="s">
        <v>35</v>
      </c>
      <c r="T2250" t="s">
        <v>36</v>
      </c>
      <c r="W2250" t="s">
        <v>37</v>
      </c>
      <c r="AC2250" t="s">
        <v>1281</v>
      </c>
      <c r="AD2250" t="s">
        <v>1437</v>
      </c>
      <c r="AE2250" s="14" t="str">
        <f t="shared" ref="AE2250:AE2313" si="2042">SUBSTITUTE(AC2250,"# ","#")</f>
        <v>#OBJ: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F2250" s="14" t="str">
        <f t="shared" ref="AF2250:AF2313" si="2043">SUBSTITUTE(AE2250,"@ ","@")</f>
        <v>#OBJ: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G2250" s="14">
        <f t="shared" ref="AG2250:AG2313" si="2044">IFERROR(FIND("#",AF2250),1)</f>
        <v>1</v>
      </c>
      <c r="AH2250" s="14">
        <f t="shared" ref="AH2250:AH2313" si="2045">IFERROR(FIND("#",$AF2250,AG2250+1),LEN($AF2250)+1)</f>
        <v>143</v>
      </c>
      <c r="AI2250" s="14">
        <f t="shared" ref="AI2250:AI2313" si="2046">IFERROR(FIND("#",$AF2250,AH2250+1),LEN($AF2250)+1)</f>
        <v>569</v>
      </c>
      <c r="AJ2250" s="14">
        <f t="shared" ref="AJ2250:AJ2313" si="2047">IFERROR(FIND("#",$AF2250,AI2250+1),LEN($AF2250)+1)</f>
        <v>569</v>
      </c>
      <c r="AK2250" s="14">
        <f t="shared" ref="AK2250:AK2313" si="2048">IFERROR(FIND("#",$AF2250,AJ2250+1),LEN($AF2250)+1)</f>
        <v>569</v>
      </c>
      <c r="AL2250" s="14">
        <f t="shared" ref="AL2250:AL2313" si="2049">IFERROR(FIND("#",$AF2250,AK2250+1),LEN($AF2250)+1)</f>
        <v>569</v>
      </c>
      <c r="AM2250" s="14" t="str">
        <f t="shared" ref="AM2250:AM2313" si="2050">MID($AF2250,AG2250,IF(AG2250=1,AH2250,(AH2250-AG2250)))</f>
        <v>#OBJ: EM PACIENTES MULHERES, ADESÃO É COMPLICADO QUANDO O USO DE ARVS INTERFERE NO CORPO. DISLIPIDEMIAS COM O USO DE IPS EM ESPECIAL KALETRA. #</v>
      </c>
      <c r="AN2250" s="14" t="str">
        <f t="shared" ref="AN2250:AN2313" si="2051">IF(AH2250=AI2250,"",MID($AF2250,AH2250,AI2250-AH2250))</f>
        <v>#MP: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O2250" s="14" t="str">
        <f t="shared" ref="AO2250:AO2313" si="2052">IF(AI2250=AJ2250,"",MID($AF2250,AI2250,AJ2250-AI2250))</f>
        <v/>
      </c>
      <c r="AP2250" s="14" t="str">
        <f t="shared" ref="AP2250:AP2313" si="2053">IF(AJ2250=AK2250,"",MID($AF2250,AJ2250,AK2250-AJ2250))</f>
        <v/>
      </c>
      <c r="AQ2250" s="14" t="str">
        <f t="shared" ref="AQ2250:AQ2313" si="2054">IF(AK2250=AL2250,"",MID($AF2250,AK2250,AL2250-AK2250))</f>
        <v/>
      </c>
      <c r="AR2250" s="14" t="str">
        <f t="shared" ref="AR2250:AR2313" si="2055">IF(AL2250=AK2250,"",MID($AF2250,AL2250,LEN(AF2250)-AL2250))</f>
        <v/>
      </c>
    </row>
    <row r="2251" spans="1:44" x14ac:dyDescent="0.25">
      <c r="A2251">
        <v>1</v>
      </c>
      <c r="B2251" t="s">
        <v>28</v>
      </c>
      <c r="C2251">
        <v>393101</v>
      </c>
      <c r="D2251" s="40">
        <v>41388.5</v>
      </c>
      <c r="E2251" s="40">
        <v>41388.8125</v>
      </c>
      <c r="F2251" s="40">
        <v>41388.770833333299</v>
      </c>
      <c r="G2251" t="s">
        <v>29</v>
      </c>
      <c r="H2251">
        <v>60000012404139</v>
      </c>
      <c r="I2251" t="s">
        <v>4179</v>
      </c>
      <c r="J2251" t="s">
        <v>4180</v>
      </c>
      <c r="K2251" t="s">
        <v>32</v>
      </c>
      <c r="L2251">
        <v>4</v>
      </c>
      <c r="M2251" t="s">
        <v>33</v>
      </c>
      <c r="N2251">
        <v>60000015461254</v>
      </c>
      <c r="O2251">
        <v>60000016462742</v>
      </c>
      <c r="P2251">
        <v>141269000001579</v>
      </c>
      <c r="R2251" t="s">
        <v>34</v>
      </c>
      <c r="S2251" t="s">
        <v>35</v>
      </c>
      <c r="T2251" t="s">
        <v>36</v>
      </c>
      <c r="W2251" t="s">
        <v>37</v>
      </c>
      <c r="AC2251" t="s">
        <v>1257</v>
      </c>
      <c r="AD2251" t="s">
        <v>1437</v>
      </c>
      <c r="AE2251" s="14" t="str">
        <f t="shared" si="2042"/>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251" s="14" t="str">
        <f t="shared" si="2043"/>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251" s="14">
        <f t="shared" si="2044"/>
        <v>1</v>
      </c>
      <c r="AH2251" s="14">
        <f t="shared" si="2045"/>
        <v>180</v>
      </c>
      <c r="AI2251" s="14">
        <f t="shared" si="2046"/>
        <v>408</v>
      </c>
      <c r="AJ2251" s="14">
        <f t="shared" si="2047"/>
        <v>408</v>
      </c>
      <c r="AK2251" s="14">
        <f t="shared" si="2048"/>
        <v>408</v>
      </c>
      <c r="AL2251" s="14">
        <f t="shared" si="2049"/>
        <v>408</v>
      </c>
      <c r="AM2251" s="14" t="str">
        <f t="shared" si="2050"/>
        <v>#OBJ: MÉDICO RELATOU QUE KALETRA TEM POTENCIA INCONTESTÁVEL. QUANDO SENSÍVEL NÃO TROCA NO RESGATE. ALGUNS PACIENTES RELATAM PROBLEMAS GÁSTRICOS, SE PREOCUPA, MAS NÃO FAZ SWITCH.  #</v>
      </c>
      <c r="AN2251" s="14" t="str">
        <f t="shared" si="2051"/>
        <v>#MP: FOQUEI DOSE ÚNICA NOTURNA E CO FORMULAÇÃO. ADEQUADO A ROTINA DE VIDA DO PACIENTE, POTENCIAL IMPORTANTE PARA ADESÃO. PACIENTES COM PROBLEMAS GASTRICOS SE SENTEM MAIS SEGUROS COM DOSE NOTURNA EM CASA E ALIMENTAÇÃO BALANCEADA.</v>
      </c>
      <c r="AO2251" s="14" t="str">
        <f t="shared" si="2052"/>
        <v/>
      </c>
      <c r="AP2251" s="14" t="str">
        <f t="shared" si="2053"/>
        <v/>
      </c>
      <c r="AQ2251" s="14" t="str">
        <f t="shared" si="2054"/>
        <v/>
      </c>
      <c r="AR2251" s="14" t="str">
        <f t="shared" si="2055"/>
        <v/>
      </c>
    </row>
    <row r="2252" spans="1:44" x14ac:dyDescent="0.25">
      <c r="A2252">
        <v>1</v>
      </c>
      <c r="B2252" t="s">
        <v>28</v>
      </c>
      <c r="C2252">
        <v>393101</v>
      </c>
      <c r="D2252" s="40">
        <v>41388.458333333299</v>
      </c>
      <c r="E2252" s="40">
        <v>41388.806944444397</v>
      </c>
      <c r="F2252" s="40">
        <v>41388.765277777798</v>
      </c>
      <c r="G2252" t="s">
        <v>29</v>
      </c>
      <c r="H2252">
        <v>60000012492543</v>
      </c>
      <c r="I2252" t="s">
        <v>4181</v>
      </c>
      <c r="J2252" t="s">
        <v>4182</v>
      </c>
      <c r="K2252" t="s">
        <v>32</v>
      </c>
      <c r="L2252">
        <v>4</v>
      </c>
      <c r="M2252" t="s">
        <v>33</v>
      </c>
      <c r="N2252">
        <v>60000015461254</v>
      </c>
      <c r="O2252">
        <v>60000016462742</v>
      </c>
      <c r="P2252">
        <v>141269000001566</v>
      </c>
      <c r="R2252" t="s">
        <v>34</v>
      </c>
      <c r="S2252" t="s">
        <v>35</v>
      </c>
      <c r="T2252" t="s">
        <v>36</v>
      </c>
      <c r="W2252" t="s">
        <v>37</v>
      </c>
      <c r="AC2252" t="s">
        <v>1258</v>
      </c>
      <c r="AD2252" t="s">
        <v>1437</v>
      </c>
      <c r="AE2252" s="14" t="str">
        <f t="shared" si="2042"/>
        <v>#OBJ: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F2252" s="14" t="str">
        <f t="shared" si="2043"/>
        <v>#OBJ: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G2252" s="14">
        <f t="shared" si="2044"/>
        <v>1</v>
      </c>
      <c r="AH2252" s="14">
        <f t="shared" si="2045"/>
        <v>104</v>
      </c>
      <c r="AI2252" s="14">
        <f t="shared" si="2046"/>
        <v>368</v>
      </c>
      <c r="AJ2252" s="14">
        <f t="shared" si="2047"/>
        <v>368</v>
      </c>
      <c r="AK2252" s="14">
        <f t="shared" si="2048"/>
        <v>368</v>
      </c>
      <c r="AL2252" s="14">
        <f t="shared" si="2049"/>
        <v>368</v>
      </c>
      <c r="AM2252" s="14" t="str">
        <f t="shared" si="2050"/>
        <v>#OBJ: MUITO SE FALA SOBRE PROBLEMAS RENAIS. VEJO COM TENOFOVIR, MAS NÃO VEJO DIFERÊNÇAS ENTRE OS IPS.  #</v>
      </c>
      <c r="AN2252" s="14" t="str">
        <f t="shared" si="2051"/>
        <v>#MP: REFORCEI O QUANTO É IMPORTANTE UMA AVALIAÇÃO FREQUENTE DA FUNÇÃO RENAL DO PACIENTE. AVALIAR OS FATORES DE RISCO PARA DRC. CONF. EUROSIDA, A ASSOCIAÇÃO ATV COM TENOFOVIR TEM ALTA INCIDENCIA DRC.  E NO GUIDELINE EACS MOSTROU NEFROTOXICIDADE COM TENOFOVIR E ATV.</v>
      </c>
      <c r="AO2252" s="14" t="str">
        <f t="shared" si="2052"/>
        <v/>
      </c>
      <c r="AP2252" s="14" t="str">
        <f t="shared" si="2053"/>
        <v/>
      </c>
      <c r="AQ2252" s="14" t="str">
        <f t="shared" si="2054"/>
        <v/>
      </c>
      <c r="AR2252" s="14" t="str">
        <f t="shared" si="2055"/>
        <v/>
      </c>
    </row>
    <row r="2253" spans="1:44" x14ac:dyDescent="0.25">
      <c r="A2253">
        <v>1</v>
      </c>
      <c r="B2253" t="s">
        <v>28</v>
      </c>
      <c r="C2253">
        <v>393101</v>
      </c>
      <c r="D2253" s="40">
        <v>41388.416666666701</v>
      </c>
      <c r="E2253" s="40">
        <v>41388.805555555598</v>
      </c>
      <c r="F2253" s="40">
        <v>41388.763888888898</v>
      </c>
      <c r="G2253" t="s">
        <v>29</v>
      </c>
      <c r="H2253">
        <v>60000012483303</v>
      </c>
      <c r="I2253" t="s">
        <v>4183</v>
      </c>
      <c r="J2253" t="s">
        <v>4184</v>
      </c>
      <c r="K2253" t="s">
        <v>32</v>
      </c>
      <c r="L2253">
        <v>4</v>
      </c>
      <c r="M2253" t="s">
        <v>33</v>
      </c>
      <c r="N2253">
        <v>60000015461254</v>
      </c>
      <c r="O2253">
        <v>60000016462742</v>
      </c>
      <c r="P2253">
        <v>141269000001559</v>
      </c>
      <c r="R2253" t="s">
        <v>34</v>
      </c>
      <c r="S2253" t="s">
        <v>35</v>
      </c>
      <c r="T2253" t="s">
        <v>36</v>
      </c>
      <c r="W2253" t="s">
        <v>37</v>
      </c>
      <c r="AC2253" t="s">
        <v>1262</v>
      </c>
      <c r="AD2253" t="s">
        <v>1437</v>
      </c>
      <c r="AE2253" s="14" t="str">
        <f t="shared" si="2042"/>
        <v>#OBJ: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F2253" s="14" t="str">
        <f t="shared" si="2043"/>
        <v>#OBJ: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G2253" s="14">
        <f t="shared" si="2044"/>
        <v>1</v>
      </c>
      <c r="AH2253" s="14">
        <f t="shared" si="2045"/>
        <v>91</v>
      </c>
      <c r="AI2253" s="14">
        <f t="shared" si="2046"/>
        <v>366</v>
      </c>
      <c r="AJ2253" s="14">
        <f t="shared" si="2047"/>
        <v>366</v>
      </c>
      <c r="AK2253" s="14">
        <f t="shared" si="2048"/>
        <v>366</v>
      </c>
      <c r="AL2253" s="14">
        <f t="shared" si="2049"/>
        <v>366</v>
      </c>
      <c r="AM2253" s="14" t="str">
        <f t="shared" si="2050"/>
        <v>#OBJ: POSOLOGIA E PERFIL ATV FAVORECEM ADESÃO DOS PACIENTES, ESPECIALMENTE OS DE RESGATE. #</v>
      </c>
      <c r="AN2253" s="14" t="str">
        <f t="shared" si="2051"/>
        <v>#MP: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O2253" s="14" t="str">
        <f t="shared" si="2052"/>
        <v/>
      </c>
      <c r="AP2253" s="14" t="str">
        <f t="shared" si="2053"/>
        <v/>
      </c>
      <c r="AQ2253" s="14" t="str">
        <f t="shared" si="2054"/>
        <v/>
      </c>
      <c r="AR2253" s="14" t="str">
        <f t="shared" si="2055"/>
        <v/>
      </c>
    </row>
    <row r="2254" spans="1:44" x14ac:dyDescent="0.25">
      <c r="A2254">
        <v>1</v>
      </c>
      <c r="B2254" t="s">
        <v>28</v>
      </c>
      <c r="C2254">
        <v>393101</v>
      </c>
      <c r="D2254" s="40">
        <v>41388.375</v>
      </c>
      <c r="E2254" s="40">
        <v>41388.804166666698</v>
      </c>
      <c r="F2254" s="40">
        <v>41388.762499999997</v>
      </c>
      <c r="G2254" t="s">
        <v>29</v>
      </c>
      <c r="H2254">
        <v>60000012287647</v>
      </c>
      <c r="I2254" t="s">
        <v>4185</v>
      </c>
      <c r="J2254" t="s">
        <v>4186</v>
      </c>
      <c r="K2254" t="s">
        <v>41</v>
      </c>
      <c r="L2254">
        <v>3</v>
      </c>
      <c r="M2254" t="s">
        <v>33</v>
      </c>
      <c r="N2254">
        <v>60000015461254</v>
      </c>
      <c r="O2254">
        <v>60000016462742</v>
      </c>
      <c r="P2254">
        <v>141269000001552</v>
      </c>
      <c r="R2254" t="s">
        <v>34</v>
      </c>
      <c r="S2254" t="s">
        <v>35</v>
      </c>
      <c r="T2254" t="s">
        <v>36</v>
      </c>
      <c r="W2254" t="s">
        <v>37</v>
      </c>
      <c r="AC2254" t="s">
        <v>1298</v>
      </c>
      <c r="AD2254" t="s">
        <v>1437</v>
      </c>
      <c r="AE2254" s="14" t="str">
        <f t="shared" si="2042"/>
        <v>#OBJ: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F2254" s="14" t="str">
        <f t="shared" si="2043"/>
        <v>#OBJ: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G2254" s="14">
        <f t="shared" si="2044"/>
        <v>1</v>
      </c>
      <c r="AH2254" s="14">
        <f t="shared" si="2045"/>
        <v>109</v>
      </c>
      <c r="AI2254" s="14">
        <f t="shared" si="2046"/>
        <v>378</v>
      </c>
      <c r="AJ2254" s="14">
        <f t="shared" si="2047"/>
        <v>378</v>
      </c>
      <c r="AK2254" s="14">
        <f t="shared" si="2048"/>
        <v>378</v>
      </c>
      <c r="AL2254" s="14">
        <f t="shared" si="2049"/>
        <v>378</v>
      </c>
      <c r="AM2254" s="14" t="str">
        <f t="shared" si="2050"/>
        <v>#OBJ: INICIAR COM IP, KAL X ATV. ADESÃO COM ATV É MELHOR, MENOS COMPRIMIDOS E MELHOR TOLERADO EM DIARRÉIA.  #</v>
      </c>
      <c r="AN2254" s="14" t="str">
        <f t="shared" si="2051"/>
        <v>#MP: ENFOQUEI QUE A ADEQUAÇÃO DA TERAPIA A ROTINA DE VIDA DO PACIENTE É IMPORTANTE NA ESCOLHA DA TERAPIA. CONF. CASTLE ESTIGMA DA BILIBIRRUBINA ACONTECEU EM 34% DOS PACIENTES ATV X KAL. E DIARRÉIA FOI 1% MESMO ESTUDO. KALETRA TEM POSOLOGIA 1 OU 2X DIA E É CO-FORMULADO.</v>
      </c>
      <c r="AO2254" s="14" t="str">
        <f t="shared" si="2052"/>
        <v/>
      </c>
      <c r="AP2254" s="14" t="str">
        <f t="shared" si="2053"/>
        <v/>
      </c>
      <c r="AQ2254" s="14" t="str">
        <f t="shared" si="2054"/>
        <v/>
      </c>
      <c r="AR2254" s="14" t="str">
        <f t="shared" si="2055"/>
        <v/>
      </c>
    </row>
    <row r="2255" spans="1:44" x14ac:dyDescent="0.25">
      <c r="A2255">
        <v>1</v>
      </c>
      <c r="B2255" t="s">
        <v>28</v>
      </c>
      <c r="C2255">
        <v>393101</v>
      </c>
      <c r="D2255" s="40">
        <v>41388.375</v>
      </c>
      <c r="E2255" s="40">
        <v>41388.804166666698</v>
      </c>
      <c r="F2255" s="40">
        <v>41388.762499999997</v>
      </c>
      <c r="G2255" t="s">
        <v>29</v>
      </c>
      <c r="H2255">
        <v>60000012287647</v>
      </c>
      <c r="I2255" t="s">
        <v>4185</v>
      </c>
      <c r="J2255" t="s">
        <v>4186</v>
      </c>
      <c r="K2255" t="s">
        <v>41</v>
      </c>
      <c r="L2255">
        <v>3</v>
      </c>
      <c r="M2255" t="s">
        <v>33</v>
      </c>
      <c r="N2255">
        <v>60000015461254</v>
      </c>
      <c r="O2255">
        <v>60000016462742</v>
      </c>
      <c r="P2255">
        <v>141269000001552</v>
      </c>
      <c r="R2255" t="s">
        <v>34</v>
      </c>
      <c r="S2255" t="s">
        <v>35</v>
      </c>
      <c r="T2255" t="s">
        <v>36</v>
      </c>
      <c r="W2255" t="s">
        <v>37</v>
      </c>
      <c r="AC2255" t="s">
        <v>1298</v>
      </c>
      <c r="AD2255" t="s">
        <v>1437</v>
      </c>
      <c r="AE2255" s="14" t="str">
        <f t="shared" si="2042"/>
        <v>#OBJ: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F2255" s="14" t="str">
        <f t="shared" si="2043"/>
        <v>#OBJ: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G2255" s="14">
        <f t="shared" si="2044"/>
        <v>1</v>
      </c>
      <c r="AH2255" s="14">
        <f t="shared" si="2045"/>
        <v>109</v>
      </c>
      <c r="AI2255" s="14">
        <f t="shared" si="2046"/>
        <v>378</v>
      </c>
      <c r="AJ2255" s="14">
        <f t="shared" si="2047"/>
        <v>378</v>
      </c>
      <c r="AK2255" s="14">
        <f t="shared" si="2048"/>
        <v>378</v>
      </c>
      <c r="AL2255" s="14">
        <f t="shared" si="2049"/>
        <v>378</v>
      </c>
      <c r="AM2255" s="14" t="str">
        <f t="shared" si="2050"/>
        <v>#OBJ: INICIAR COM IP, KAL X ATV. ADESÃO COM ATV É MELHOR, MENOS COMPRIMIDOS E MELHOR TOLERADO EM DIARRÉIA.  #</v>
      </c>
      <c r="AN2255" s="14" t="str">
        <f t="shared" si="2051"/>
        <v>#MP: ENFOQUEI QUE A ADEQUAÇÃO DA TERAPIA A ROTINA DE VIDA DO PACIENTE É IMPORTANTE NA ESCOLHA DA TERAPIA. CONF. CASTLE ESTIGMA DA BILIBIRRUBINA ACONTECEU EM 34% DOS PACIENTES ATV X KAL. E DIARRÉIA FOI 1% MESMO ESTUDO. KALETRA TEM POSOLOGIA 1 OU 2X DIA E É CO-FORMULADO.</v>
      </c>
      <c r="AO2255" s="14" t="str">
        <f t="shared" si="2052"/>
        <v/>
      </c>
      <c r="AP2255" s="14" t="str">
        <f t="shared" si="2053"/>
        <v/>
      </c>
      <c r="AQ2255" s="14" t="str">
        <f t="shared" si="2054"/>
        <v/>
      </c>
      <c r="AR2255" s="14" t="str">
        <f t="shared" si="2055"/>
        <v/>
      </c>
    </row>
    <row r="2256" spans="1:44" x14ac:dyDescent="0.25">
      <c r="A2256">
        <v>1</v>
      </c>
      <c r="B2256" t="s">
        <v>28</v>
      </c>
      <c r="C2256">
        <v>393101</v>
      </c>
      <c r="D2256" s="40">
        <v>41387.666666666701</v>
      </c>
      <c r="E2256" s="40">
        <v>41388.797916666699</v>
      </c>
      <c r="F2256" s="40">
        <v>41388.756249999999</v>
      </c>
      <c r="G2256" t="s">
        <v>29</v>
      </c>
      <c r="H2256">
        <v>60000017963760</v>
      </c>
      <c r="I2256" t="s">
        <v>4187</v>
      </c>
      <c r="J2256" t="s">
        <v>4188</v>
      </c>
      <c r="K2256" t="s">
        <v>32</v>
      </c>
      <c r="L2256">
        <v>3</v>
      </c>
      <c r="M2256" t="s">
        <v>33</v>
      </c>
      <c r="N2256">
        <v>60000015461254</v>
      </c>
      <c r="O2256">
        <v>60000016462742</v>
      </c>
      <c r="P2256">
        <v>141269000001534</v>
      </c>
      <c r="R2256" t="s">
        <v>34</v>
      </c>
      <c r="S2256" t="s">
        <v>35</v>
      </c>
      <c r="T2256" t="s">
        <v>36</v>
      </c>
      <c r="W2256" t="s">
        <v>37</v>
      </c>
      <c r="AC2256" t="s">
        <v>1275</v>
      </c>
      <c r="AD2256" t="s">
        <v>1437</v>
      </c>
      <c r="AE2256" s="14" t="str">
        <f t="shared" si="2042"/>
        <v>#OBJ: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F2256" s="14" t="str">
        <f t="shared" si="2043"/>
        <v>#OBJ: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G2256" s="14">
        <f t="shared" si="2044"/>
        <v>1</v>
      </c>
      <c r="AH2256" s="14">
        <f t="shared" si="2045"/>
        <v>150</v>
      </c>
      <c r="AI2256" s="14">
        <f t="shared" si="2046"/>
        <v>385</v>
      </c>
      <c r="AJ2256" s="14">
        <f t="shared" si="2047"/>
        <v>385</v>
      </c>
      <c r="AK2256" s="14">
        <f t="shared" si="2048"/>
        <v>385</v>
      </c>
      <c r="AL2256" s="14">
        <f t="shared" si="2049"/>
        <v>385</v>
      </c>
      <c r="AM2256" s="14" t="str">
        <f t="shared" si="2050"/>
        <v>#OBJ: KALETRA NÃO TEM UM PERFIL FAVORÁVEL X EFV EM TERAPIA INICIAL. EFV É EFICAZ EM SUPRESSÃO E POSOLOGIA AINDA MAIS AGORA COM INICIO EM 500CEL/CD4. #</v>
      </c>
      <c r="AN2256" s="14" t="str">
        <f t="shared" si="2051"/>
        <v>#MP: DESTAQUE EM KALETRA X EFV COM DESTAQUE EM POTÊNCIA E CORPO. KALETRA É IP PREFERÊNCIAL CONSENSO E CONF. ACTG 5142, TEM SEGURANÇA MELHOR EM LIPOATROFIA. ESTIGMA DE DIFÍCIL REVERSÃO E MELHOR BARREIRA GENÉTICA, GARANTINDO LONGEVIDADE.</v>
      </c>
      <c r="AO2256" s="14" t="str">
        <f t="shared" si="2052"/>
        <v/>
      </c>
      <c r="AP2256" s="14" t="str">
        <f t="shared" si="2053"/>
        <v/>
      </c>
      <c r="AQ2256" s="14" t="str">
        <f t="shared" si="2054"/>
        <v/>
      </c>
      <c r="AR2256" s="14" t="str">
        <f t="shared" si="2055"/>
        <v/>
      </c>
    </row>
    <row r="2257" spans="1:44" x14ac:dyDescent="0.25">
      <c r="A2257">
        <v>1</v>
      </c>
      <c r="B2257" t="s">
        <v>28</v>
      </c>
      <c r="C2257">
        <v>393101</v>
      </c>
      <c r="D2257" s="40">
        <v>41387.625</v>
      </c>
      <c r="E2257" s="40">
        <v>41388.787499999999</v>
      </c>
      <c r="F2257" s="40">
        <v>41388.745833333298</v>
      </c>
      <c r="G2257" t="s">
        <v>29</v>
      </c>
      <c r="H2257">
        <v>60000012415591</v>
      </c>
      <c r="I2257" t="s">
        <v>4189</v>
      </c>
      <c r="J2257" t="s">
        <v>4190</v>
      </c>
      <c r="K2257" t="s">
        <v>41</v>
      </c>
      <c r="L2257">
        <v>3</v>
      </c>
      <c r="M2257" t="s">
        <v>33</v>
      </c>
      <c r="N2257">
        <v>60000015461254</v>
      </c>
      <c r="O2257">
        <v>60000016462742</v>
      </c>
      <c r="P2257">
        <v>141269000001496</v>
      </c>
      <c r="R2257" t="s">
        <v>34</v>
      </c>
      <c r="S2257" t="s">
        <v>35</v>
      </c>
      <c r="T2257" t="s">
        <v>36</v>
      </c>
      <c r="W2257" t="s">
        <v>37</v>
      </c>
      <c r="AC2257" t="s">
        <v>1247</v>
      </c>
      <c r="AD2257" t="s">
        <v>1437</v>
      </c>
      <c r="AE2257" s="14" t="str">
        <f t="shared" si="2042"/>
        <v>#OBJ: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F2257" s="14" t="str">
        <f t="shared" si="2043"/>
        <v>#OBJ: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G2257" s="14">
        <f t="shared" si="2044"/>
        <v>1</v>
      </c>
      <c r="AH2257" s="14">
        <f t="shared" si="2045"/>
        <v>172</v>
      </c>
      <c r="AI2257" s="14">
        <f t="shared" si="2046"/>
        <v>491</v>
      </c>
      <c r="AJ2257" s="14">
        <f t="shared" si="2047"/>
        <v>491</v>
      </c>
      <c r="AK2257" s="14">
        <f t="shared" si="2048"/>
        <v>491</v>
      </c>
      <c r="AL2257" s="14">
        <f t="shared" si="2049"/>
        <v>491</v>
      </c>
      <c r="AM2257" s="14" t="str">
        <f t="shared" si="2050"/>
        <v>#OBJ: PACIENTES NÃO VÊM ENVELHECENDO BEM, COMORBIDADES ESTÃO PRESENTES. INDIVIDUALIZO PRESCRIÇÃO, DEPENDENDO DO PERFIL DO PACIENTE. SEMPRE AVALIO PARA NÃO TROCAR TERAPIA. #</v>
      </c>
      <c r="AN2257" s="14" t="str">
        <f t="shared" si="2051"/>
        <v>#MP: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O2257" s="14" t="str">
        <f t="shared" si="2052"/>
        <v/>
      </c>
      <c r="AP2257" s="14" t="str">
        <f t="shared" si="2053"/>
        <v/>
      </c>
      <c r="AQ2257" s="14" t="str">
        <f t="shared" si="2054"/>
        <v/>
      </c>
      <c r="AR2257" s="14" t="str">
        <f t="shared" si="2055"/>
        <v/>
      </c>
    </row>
    <row r="2258" spans="1:44" x14ac:dyDescent="0.25">
      <c r="A2258">
        <v>1</v>
      </c>
      <c r="B2258" t="s">
        <v>28</v>
      </c>
      <c r="C2258">
        <v>393101</v>
      </c>
      <c r="D2258" s="40">
        <v>41387.625</v>
      </c>
      <c r="E2258" s="40">
        <v>41388.787499999999</v>
      </c>
      <c r="F2258" s="40">
        <v>41388.745833333298</v>
      </c>
      <c r="G2258" t="s">
        <v>29</v>
      </c>
      <c r="H2258">
        <v>60000012415591</v>
      </c>
      <c r="I2258" t="s">
        <v>4189</v>
      </c>
      <c r="J2258" t="s">
        <v>4190</v>
      </c>
      <c r="K2258" t="s">
        <v>41</v>
      </c>
      <c r="L2258">
        <v>3</v>
      </c>
      <c r="M2258" t="s">
        <v>33</v>
      </c>
      <c r="N2258">
        <v>60000015461254</v>
      </c>
      <c r="O2258">
        <v>60000016462742</v>
      </c>
      <c r="P2258">
        <v>141269000001496</v>
      </c>
      <c r="R2258" t="s">
        <v>34</v>
      </c>
      <c r="S2258" t="s">
        <v>35</v>
      </c>
      <c r="T2258" t="s">
        <v>36</v>
      </c>
      <c r="W2258" t="s">
        <v>37</v>
      </c>
      <c r="AC2258" t="s">
        <v>1247</v>
      </c>
      <c r="AD2258" t="s">
        <v>1437</v>
      </c>
      <c r="AE2258" s="14" t="str">
        <f t="shared" si="2042"/>
        <v>#OBJ: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F2258" s="14" t="str">
        <f t="shared" si="2043"/>
        <v>#OBJ: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G2258" s="14">
        <f t="shared" si="2044"/>
        <v>1</v>
      </c>
      <c r="AH2258" s="14">
        <f t="shared" si="2045"/>
        <v>172</v>
      </c>
      <c r="AI2258" s="14">
        <f t="shared" si="2046"/>
        <v>491</v>
      </c>
      <c r="AJ2258" s="14">
        <f t="shared" si="2047"/>
        <v>491</v>
      </c>
      <c r="AK2258" s="14">
        <f t="shared" si="2048"/>
        <v>491</v>
      </c>
      <c r="AL2258" s="14">
        <f t="shared" si="2049"/>
        <v>491</v>
      </c>
      <c r="AM2258" s="14" t="str">
        <f t="shared" si="2050"/>
        <v>#OBJ: PACIENTES NÃO VÊM ENVELHECENDO BEM, COMORBIDADES ESTÃO PRESENTES. INDIVIDUALIZO PRESCRIÇÃO, DEPENDENDO DO PERFIL DO PACIENTE. SEMPRE AVALIO PARA NÃO TROCAR TERAPIA. #</v>
      </c>
      <c r="AN2258" s="14" t="str">
        <f t="shared" si="2051"/>
        <v>#MP: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O2258" s="14" t="str">
        <f t="shared" si="2052"/>
        <v/>
      </c>
      <c r="AP2258" s="14" t="str">
        <f t="shared" si="2053"/>
        <v/>
      </c>
      <c r="AQ2258" s="14" t="str">
        <f t="shared" si="2054"/>
        <v/>
      </c>
      <c r="AR2258" s="14" t="str">
        <f t="shared" si="2055"/>
        <v/>
      </c>
    </row>
    <row r="2259" spans="1:44" x14ac:dyDescent="0.25">
      <c r="A2259">
        <v>1</v>
      </c>
      <c r="B2259" t="s">
        <v>28</v>
      </c>
      <c r="C2259">
        <v>393101</v>
      </c>
      <c r="D2259" s="40">
        <v>41387.5</v>
      </c>
      <c r="E2259" s="40">
        <v>41388.7944444444</v>
      </c>
      <c r="F2259" s="40">
        <v>41388.752777777801</v>
      </c>
      <c r="G2259" t="s">
        <v>29</v>
      </c>
      <c r="H2259">
        <v>60000017153274</v>
      </c>
      <c r="I2259" t="s">
        <v>4191</v>
      </c>
      <c r="J2259" t="s">
        <v>4192</v>
      </c>
      <c r="K2259" t="s">
        <v>32</v>
      </c>
      <c r="L2259">
        <v>3</v>
      </c>
      <c r="M2259" t="s">
        <v>33</v>
      </c>
      <c r="N2259">
        <v>60000015461254</v>
      </c>
      <c r="O2259">
        <v>60000016462742</v>
      </c>
      <c r="P2259">
        <v>141269000001524</v>
      </c>
      <c r="R2259" t="s">
        <v>34</v>
      </c>
      <c r="S2259" t="s">
        <v>35</v>
      </c>
      <c r="T2259" t="s">
        <v>36</v>
      </c>
      <c r="W2259" t="s">
        <v>37</v>
      </c>
      <c r="AC2259" t="s">
        <v>1272</v>
      </c>
      <c r="AD2259" t="s">
        <v>1437</v>
      </c>
      <c r="AE2259" s="14" t="str">
        <f t="shared" si="2042"/>
        <v>#OBJ: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F2259" s="14" t="str">
        <f t="shared" si="2043"/>
        <v>#OBJ: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G2259" s="14">
        <f t="shared" si="2044"/>
        <v>1</v>
      </c>
      <c r="AH2259" s="14">
        <f t="shared" si="2045"/>
        <v>237</v>
      </c>
      <c r="AI2259" s="14">
        <f t="shared" si="2046"/>
        <v>515</v>
      </c>
      <c r="AJ2259" s="14">
        <f t="shared" si="2047"/>
        <v>515</v>
      </c>
      <c r="AK2259" s="14">
        <f t="shared" si="2048"/>
        <v>515</v>
      </c>
      <c r="AL2259" s="14">
        <f t="shared" si="2049"/>
        <v>515</v>
      </c>
      <c r="AM2259" s="14" t="str">
        <f t="shared" si="2050"/>
        <v>#OBJ: KALETRA NÃO TEM UM PERFIL TÃO FAVORÁVEL PARA INICIAR TRATAMENTO COM ASSINTOMÁTICOS PRÓXIMOS A 500CEL/CD4 COMO DESTACA CONSENSO. POSOLOGIA DE EFV É MAIS FÁCIL. EM SORODISCORDANTES É IMPORTANTE FACILITAR PARA TER ADESÃO E PROTEÇÃO. #</v>
      </c>
      <c r="AN2259" s="14" t="str">
        <f t="shared" si="2051"/>
        <v>#MP: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O2259" s="14" t="str">
        <f t="shared" si="2052"/>
        <v/>
      </c>
      <c r="AP2259" s="14" t="str">
        <f t="shared" si="2053"/>
        <v/>
      </c>
      <c r="AQ2259" s="14" t="str">
        <f t="shared" si="2054"/>
        <v/>
      </c>
      <c r="AR2259" s="14" t="str">
        <f t="shared" si="2055"/>
        <v/>
      </c>
    </row>
    <row r="2260" spans="1:44" x14ac:dyDescent="0.25">
      <c r="A2260">
        <v>1</v>
      </c>
      <c r="B2260" t="s">
        <v>28</v>
      </c>
      <c r="C2260">
        <v>393101</v>
      </c>
      <c r="D2260" s="40">
        <v>41387.458333333299</v>
      </c>
      <c r="E2260" s="40">
        <v>41388.793055555601</v>
      </c>
      <c r="F2260" s="40">
        <v>41388.751388888901</v>
      </c>
      <c r="G2260" t="s">
        <v>29</v>
      </c>
      <c r="H2260">
        <v>60000012315699</v>
      </c>
      <c r="I2260" t="s">
        <v>4193</v>
      </c>
      <c r="J2260" t="s">
        <v>4194</v>
      </c>
      <c r="K2260" t="s">
        <v>41</v>
      </c>
      <c r="L2260">
        <v>3</v>
      </c>
      <c r="M2260" t="s">
        <v>33</v>
      </c>
      <c r="N2260">
        <v>60000015461254</v>
      </c>
      <c r="O2260">
        <v>60000016462742</v>
      </c>
      <c r="P2260">
        <v>141269000001517</v>
      </c>
      <c r="R2260" t="s">
        <v>34</v>
      </c>
      <c r="S2260" t="s">
        <v>35</v>
      </c>
      <c r="T2260" t="s">
        <v>36</v>
      </c>
      <c r="W2260" t="s">
        <v>37</v>
      </c>
      <c r="AC2260" t="s">
        <v>1278</v>
      </c>
      <c r="AD2260" t="s">
        <v>1437</v>
      </c>
      <c r="AE2260" s="14" t="str">
        <f t="shared" si="2042"/>
        <v>#OBJ: TEM COMO PERFIL UTILIZAR KALETRA PARA PACIENTES MAIS COMPLICADOS COM CD4 MAIS BAIXO. SEGUE CONSENSO E PRESCREVE EFV, MAS, PACIENTES COM CD4 MAIOR QUE NÃO SE ADAPTAM A EFV, OU ACREDITA QUE NÃO TEM PERFIL INICIA COM ATV. #MP: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v>
      </c>
      <c r="AF2260" s="14" t="str">
        <f t="shared" si="2043"/>
        <v>#OBJ: TEM COMO PERFIL UTILIZAR KALETRA PARA PACIENTES MAIS COMPLICADOS COM CD4 MAIS BAIXO. SEGUE CONSENSO E PRESCREVE EFV, MAS, PACIENTES COM CD4 MAIOR QUE NÃO SE ADAPTAM A EFV, OU ACREDITA QUE NÃO TEM PERFIL INICIA COM ATV. #MP: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v>
      </c>
      <c r="AG2260" s="14">
        <f t="shared" si="2044"/>
        <v>1</v>
      </c>
      <c r="AH2260" s="14">
        <f t="shared" si="2045"/>
        <v>226</v>
      </c>
      <c r="AI2260" s="14">
        <f t="shared" si="2046"/>
        <v>539</v>
      </c>
      <c r="AJ2260" s="14">
        <f t="shared" si="2047"/>
        <v>539</v>
      </c>
      <c r="AK2260" s="14">
        <f t="shared" si="2048"/>
        <v>539</v>
      </c>
      <c r="AL2260" s="14">
        <f t="shared" si="2049"/>
        <v>539</v>
      </c>
      <c r="AM2260" s="14" t="str">
        <f t="shared" si="2050"/>
        <v>#OBJ: TEM COMO PERFIL UTILIZAR KALETRA PARA PACIENTES MAIS COMPLICADOS COM CD4 MAIS BAIXO. SEGUE CONSENSO E PRESCREVE EFV, MAS, PACIENTES COM CD4 MAIOR QUE NÃO SE ADAPTAM A EFV, OU ACREDITA QUE NÃO TEM PERFIL INICIA COM ATV. #</v>
      </c>
      <c r="AN2260" s="14" t="str">
        <f t="shared" si="2051"/>
        <v>#MP: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v>
      </c>
      <c r="AO2260" s="14" t="str">
        <f t="shared" si="2052"/>
        <v/>
      </c>
      <c r="AP2260" s="14" t="str">
        <f t="shared" si="2053"/>
        <v/>
      </c>
      <c r="AQ2260" s="14" t="str">
        <f t="shared" si="2054"/>
        <v/>
      </c>
      <c r="AR2260" s="14" t="str">
        <f t="shared" si="2055"/>
        <v/>
      </c>
    </row>
    <row r="2261" spans="1:44" x14ac:dyDescent="0.25">
      <c r="A2261">
        <v>1</v>
      </c>
      <c r="B2261" t="s">
        <v>28</v>
      </c>
      <c r="C2261">
        <v>393101</v>
      </c>
      <c r="D2261" s="40">
        <v>41387.416666666701</v>
      </c>
      <c r="E2261" s="40">
        <v>41388.7902777778</v>
      </c>
      <c r="F2261" s="40">
        <v>41388.748611111099</v>
      </c>
      <c r="G2261" t="s">
        <v>29</v>
      </c>
      <c r="H2261">
        <v>60000012562075</v>
      </c>
      <c r="I2261" t="s">
        <v>4195</v>
      </c>
      <c r="J2261" t="s">
        <v>4196</v>
      </c>
      <c r="K2261" t="s">
        <v>41</v>
      </c>
      <c r="L2261">
        <v>3</v>
      </c>
      <c r="M2261" t="s">
        <v>33</v>
      </c>
      <c r="N2261">
        <v>60000015461254</v>
      </c>
      <c r="O2261">
        <v>60000016462742</v>
      </c>
      <c r="P2261">
        <v>141269000001503</v>
      </c>
      <c r="R2261" t="s">
        <v>34</v>
      </c>
      <c r="S2261" t="s">
        <v>35</v>
      </c>
      <c r="T2261" t="s">
        <v>36</v>
      </c>
      <c r="W2261" t="s">
        <v>37</v>
      </c>
      <c r="AC2261" t="s">
        <v>1244</v>
      </c>
      <c r="AD2261" t="s">
        <v>1437</v>
      </c>
      <c r="AE2261" s="14" t="str">
        <f t="shared" si="2042"/>
        <v>#OBJ: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F2261" s="14" t="str">
        <f t="shared" si="2043"/>
        <v>#OBJ: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G2261" s="14">
        <f t="shared" si="2044"/>
        <v>1</v>
      </c>
      <c r="AH2261" s="14">
        <f t="shared" si="2045"/>
        <v>97</v>
      </c>
      <c r="AI2261" s="14">
        <f t="shared" si="2046"/>
        <v>547</v>
      </c>
      <c r="AJ2261" s="14">
        <f t="shared" si="2047"/>
        <v>547</v>
      </c>
      <c r="AK2261" s="14">
        <f t="shared" si="2048"/>
        <v>547</v>
      </c>
      <c r="AL2261" s="14">
        <f t="shared" si="2049"/>
        <v>547</v>
      </c>
      <c r="AM2261" s="14" t="str">
        <f t="shared" si="2050"/>
        <v>#OBJ: KALETRA  CONTINUA UM DESAFIO EM ADESÃO. PROBLEMAS GÁSTRICOS E POSOLOGIA SÃO LIMITADORES.  #</v>
      </c>
      <c r="AN2261" s="14" t="str">
        <f t="shared" si="2051"/>
        <v>#MP: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O2261" s="14" t="str">
        <f t="shared" si="2052"/>
        <v/>
      </c>
      <c r="AP2261" s="14" t="str">
        <f t="shared" si="2053"/>
        <v/>
      </c>
      <c r="AQ2261" s="14" t="str">
        <f t="shared" si="2054"/>
        <v/>
      </c>
      <c r="AR2261" s="14" t="str">
        <f t="shared" si="2055"/>
        <v/>
      </c>
    </row>
    <row r="2262" spans="1:44" x14ac:dyDescent="0.25">
      <c r="A2262">
        <v>1</v>
      </c>
      <c r="B2262" t="s">
        <v>28</v>
      </c>
      <c r="C2262">
        <v>393101</v>
      </c>
      <c r="D2262" s="40">
        <v>41387.375</v>
      </c>
      <c r="E2262" s="40">
        <v>41388.790972222203</v>
      </c>
      <c r="F2262" s="40">
        <v>41388.749305555597</v>
      </c>
      <c r="G2262" t="s">
        <v>29</v>
      </c>
      <c r="H2262">
        <v>60000012393051</v>
      </c>
      <c r="I2262" t="s">
        <v>4197</v>
      </c>
      <c r="J2262" t="s">
        <v>4198</v>
      </c>
      <c r="K2262" t="s">
        <v>41</v>
      </c>
      <c r="L2262">
        <v>3</v>
      </c>
      <c r="M2262" t="s">
        <v>33</v>
      </c>
      <c r="N2262">
        <v>60000015461254</v>
      </c>
      <c r="O2262">
        <v>60000016462742</v>
      </c>
      <c r="P2262">
        <v>141269000001510</v>
      </c>
      <c r="R2262" t="s">
        <v>34</v>
      </c>
      <c r="S2262" t="s">
        <v>35</v>
      </c>
      <c r="T2262" t="s">
        <v>36</v>
      </c>
      <c r="W2262" t="s">
        <v>37</v>
      </c>
      <c r="AC2262" t="s">
        <v>1281</v>
      </c>
      <c r="AD2262" t="s">
        <v>1437</v>
      </c>
      <c r="AE2262" s="14" t="str">
        <f t="shared" si="2042"/>
        <v>#OBJ: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F2262" s="14" t="str">
        <f t="shared" si="2043"/>
        <v>#OBJ: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G2262" s="14">
        <f t="shared" si="2044"/>
        <v>1</v>
      </c>
      <c r="AH2262" s="14">
        <f t="shared" si="2045"/>
        <v>143</v>
      </c>
      <c r="AI2262" s="14">
        <f t="shared" si="2046"/>
        <v>569</v>
      </c>
      <c r="AJ2262" s="14">
        <f t="shared" si="2047"/>
        <v>569</v>
      </c>
      <c r="AK2262" s="14">
        <f t="shared" si="2048"/>
        <v>569</v>
      </c>
      <c r="AL2262" s="14">
        <f t="shared" si="2049"/>
        <v>569</v>
      </c>
      <c r="AM2262" s="14" t="str">
        <f t="shared" si="2050"/>
        <v>#OBJ: EM PACIENTES MULHERES, ADESÃO É COMPLICADO QUANDO O USO DE ARVS INTERFERE NO CORPO. DISLIPIDEMIAS COM O USO DE IPS EM ESPECIAL KALETRA. #</v>
      </c>
      <c r="AN2262" s="14" t="str">
        <f t="shared" si="2051"/>
        <v>#MP: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O2262" s="14" t="str">
        <f t="shared" si="2052"/>
        <v/>
      </c>
      <c r="AP2262" s="14" t="str">
        <f t="shared" si="2053"/>
        <v/>
      </c>
      <c r="AQ2262" s="14" t="str">
        <f t="shared" si="2054"/>
        <v/>
      </c>
      <c r="AR2262" s="14" t="str">
        <f t="shared" si="2055"/>
        <v/>
      </c>
    </row>
    <row r="2263" spans="1:44" x14ac:dyDescent="0.25">
      <c r="A2263">
        <v>1</v>
      </c>
      <c r="B2263" t="s">
        <v>28</v>
      </c>
      <c r="C2263">
        <v>393101</v>
      </c>
      <c r="D2263" s="40">
        <v>41387.375</v>
      </c>
      <c r="E2263" s="40">
        <v>41388.790972222203</v>
      </c>
      <c r="F2263" s="40">
        <v>41388.749305555597</v>
      </c>
      <c r="G2263" t="s">
        <v>29</v>
      </c>
      <c r="H2263">
        <v>60000012393051</v>
      </c>
      <c r="I2263" t="s">
        <v>4197</v>
      </c>
      <c r="J2263" t="s">
        <v>4198</v>
      </c>
      <c r="K2263" t="s">
        <v>41</v>
      </c>
      <c r="L2263">
        <v>3</v>
      </c>
      <c r="M2263" t="s">
        <v>33</v>
      </c>
      <c r="N2263">
        <v>60000015461254</v>
      </c>
      <c r="O2263">
        <v>60000016462742</v>
      </c>
      <c r="P2263">
        <v>141269000001510</v>
      </c>
      <c r="R2263" t="s">
        <v>34</v>
      </c>
      <c r="S2263" t="s">
        <v>35</v>
      </c>
      <c r="T2263" t="s">
        <v>36</v>
      </c>
      <c r="W2263" t="s">
        <v>37</v>
      </c>
      <c r="AC2263" t="s">
        <v>1281</v>
      </c>
      <c r="AD2263" t="s">
        <v>1437</v>
      </c>
      <c r="AE2263" s="14" t="str">
        <f t="shared" si="2042"/>
        <v>#OBJ: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F2263" s="14" t="str">
        <f t="shared" si="2043"/>
        <v>#OBJ: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G2263" s="14">
        <f t="shared" si="2044"/>
        <v>1</v>
      </c>
      <c r="AH2263" s="14">
        <f t="shared" si="2045"/>
        <v>143</v>
      </c>
      <c r="AI2263" s="14">
        <f t="shared" si="2046"/>
        <v>569</v>
      </c>
      <c r="AJ2263" s="14">
        <f t="shared" si="2047"/>
        <v>569</v>
      </c>
      <c r="AK2263" s="14">
        <f t="shared" si="2048"/>
        <v>569</v>
      </c>
      <c r="AL2263" s="14">
        <f t="shared" si="2049"/>
        <v>569</v>
      </c>
      <c r="AM2263" s="14" t="str">
        <f t="shared" si="2050"/>
        <v>#OBJ: EM PACIENTES MULHERES, ADESÃO É COMPLICADO QUANDO O USO DE ARVS INTERFERE NO CORPO. DISLIPIDEMIAS COM O USO DE IPS EM ESPECIAL KALETRA. #</v>
      </c>
      <c r="AN2263" s="14" t="str">
        <f t="shared" si="2051"/>
        <v>#MP: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O2263" s="14" t="str">
        <f t="shared" si="2052"/>
        <v/>
      </c>
      <c r="AP2263" s="14" t="str">
        <f t="shared" si="2053"/>
        <v/>
      </c>
      <c r="AQ2263" s="14" t="str">
        <f t="shared" si="2054"/>
        <v/>
      </c>
      <c r="AR2263" s="14" t="str">
        <f t="shared" si="2055"/>
        <v/>
      </c>
    </row>
    <row r="2264" spans="1:44" x14ac:dyDescent="0.25">
      <c r="A2264">
        <v>1</v>
      </c>
      <c r="B2264" t="s">
        <v>28</v>
      </c>
      <c r="C2264">
        <v>393101</v>
      </c>
      <c r="D2264" s="40">
        <v>41386.666666666701</v>
      </c>
      <c r="E2264" s="40">
        <v>41388.777083333298</v>
      </c>
      <c r="F2264" s="40">
        <v>41388.735416666699</v>
      </c>
      <c r="G2264" t="s">
        <v>29</v>
      </c>
      <c r="H2264">
        <v>60000012486219</v>
      </c>
      <c r="I2264" t="s">
        <v>4199</v>
      </c>
      <c r="J2264" t="s">
        <v>4200</v>
      </c>
      <c r="K2264" t="s">
        <v>32</v>
      </c>
      <c r="L2264">
        <v>4</v>
      </c>
      <c r="M2264" t="s">
        <v>33</v>
      </c>
      <c r="N2264">
        <v>60000015461254</v>
      </c>
      <c r="O2264">
        <v>60000016462742</v>
      </c>
      <c r="P2264">
        <v>141269000001475</v>
      </c>
      <c r="R2264" t="s">
        <v>34</v>
      </c>
      <c r="S2264" t="s">
        <v>35</v>
      </c>
      <c r="T2264" t="s">
        <v>36</v>
      </c>
      <c r="W2264" t="s">
        <v>37</v>
      </c>
      <c r="AC2264" t="s">
        <v>1254</v>
      </c>
      <c r="AD2264" t="s">
        <v>1437</v>
      </c>
      <c r="AE2264" s="14" t="str">
        <f t="shared" si="2042"/>
        <v>#OBJ: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264" s="14" t="str">
        <f t="shared" si="2043"/>
        <v>#OBJ: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264" s="14">
        <f t="shared" si="2044"/>
        <v>1</v>
      </c>
      <c r="AH2264" s="14">
        <f t="shared" si="2045"/>
        <v>143</v>
      </c>
      <c r="AI2264" s="14">
        <f t="shared" si="2046"/>
        <v>356</v>
      </c>
      <c r="AJ2264" s="14">
        <f t="shared" si="2047"/>
        <v>356</v>
      </c>
      <c r="AK2264" s="14">
        <f t="shared" si="2048"/>
        <v>356</v>
      </c>
      <c r="AL2264" s="14">
        <f t="shared" si="2049"/>
        <v>356</v>
      </c>
      <c r="AM2264" s="14" t="str">
        <f t="shared" si="2050"/>
        <v>#OBJ: KALETRA É POTENTE MAS TEM OUTROS IPS POTENTES, NÃO FALHAM COM ADESÃO. POTÊNCIA É IMPORTANTE, POIS PACIENTES NÃO ESTÃO ENVELHECENDO BEM. #</v>
      </c>
      <c r="AN2264" s="14" t="str">
        <f t="shared" si="2051"/>
        <v>#MP: EM POTENCIA, DESTAQUE CONSENSO, KALETRA 1ª OPÇÃO IP. FOQUEI O 720 DESTACANDO OS 7 ANOS, INDETECÇÃO E MAIS DE 500 CEL/CD4 INCREMENTO. NO ENVELHECIMENTO FOQUEI SNC E ALTA PENETRAÇÃO SNC CONF. CLASSIFICAÇÃO CPE.</v>
      </c>
      <c r="AO2264" s="14" t="str">
        <f t="shared" si="2052"/>
        <v/>
      </c>
      <c r="AP2264" s="14" t="str">
        <f t="shared" si="2053"/>
        <v/>
      </c>
      <c r="AQ2264" s="14" t="str">
        <f t="shared" si="2054"/>
        <v/>
      </c>
      <c r="AR2264" s="14" t="str">
        <f t="shared" si="2055"/>
        <v/>
      </c>
    </row>
    <row r="2265" spans="1:44" x14ac:dyDescent="0.25">
      <c r="A2265">
        <v>1</v>
      </c>
      <c r="B2265" t="s">
        <v>28</v>
      </c>
      <c r="C2265">
        <v>393101</v>
      </c>
      <c r="D2265" s="40">
        <v>41386.625</v>
      </c>
      <c r="E2265" s="40">
        <v>41388.778472222199</v>
      </c>
      <c r="F2265" s="40">
        <v>41388.7368055556</v>
      </c>
      <c r="G2265" t="s">
        <v>29</v>
      </c>
      <c r="H2265">
        <v>60000012475819</v>
      </c>
      <c r="I2265" t="s">
        <v>4201</v>
      </c>
      <c r="J2265" t="s">
        <v>4202</v>
      </c>
      <c r="K2265" t="s">
        <v>41</v>
      </c>
      <c r="L2265">
        <v>4</v>
      </c>
      <c r="M2265" t="s">
        <v>33</v>
      </c>
      <c r="N2265">
        <v>60000015461254</v>
      </c>
      <c r="O2265">
        <v>60000016462742</v>
      </c>
      <c r="P2265">
        <v>141269000001482</v>
      </c>
      <c r="R2265" t="s">
        <v>34</v>
      </c>
      <c r="S2265" t="s">
        <v>35</v>
      </c>
      <c r="T2265" t="s">
        <v>36</v>
      </c>
      <c r="W2265" t="s">
        <v>37</v>
      </c>
      <c r="AC2265" t="s">
        <v>1251</v>
      </c>
      <c r="AD2265" t="s">
        <v>1437</v>
      </c>
      <c r="AE2265" s="14" t="str">
        <f t="shared" si="2042"/>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F2265" s="14" t="str">
        <f t="shared" si="2043"/>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G2265" s="14">
        <f t="shared" si="2044"/>
        <v>1</v>
      </c>
      <c r="AH2265" s="14">
        <f t="shared" si="2045"/>
        <v>189</v>
      </c>
      <c r="AI2265" s="14">
        <f t="shared" si="2046"/>
        <v>540</v>
      </c>
      <c r="AJ2265" s="14">
        <f t="shared" si="2047"/>
        <v>540</v>
      </c>
      <c r="AK2265" s="14">
        <f t="shared" si="2048"/>
        <v>540</v>
      </c>
      <c r="AL2265" s="14">
        <f t="shared" si="2049"/>
        <v>540</v>
      </c>
      <c r="AM2265" s="14" t="str">
        <f t="shared" si="2050"/>
        <v>#OBJ: CONSENSO INDICA INICIAR MAIS PRECOCEMENTE, EFV É ESCOLHA E CONSIDERO ÓTIMO PARA MULHERES, POUCOS COMPRIMIDOS, SEM GELADEIRA, E TEM AGORA ATÉ ESTUDOS EM NÃO INTERROMPER EM GESTANTES. #</v>
      </c>
      <c r="AN2265" s="14" t="str">
        <f t="shared" si="2051"/>
        <v>#MP: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O2265" s="14" t="str">
        <f t="shared" si="2052"/>
        <v/>
      </c>
      <c r="AP2265" s="14" t="str">
        <f t="shared" si="2053"/>
        <v/>
      </c>
      <c r="AQ2265" s="14" t="str">
        <f t="shared" si="2054"/>
        <v/>
      </c>
      <c r="AR2265" s="14" t="str">
        <f t="shared" si="2055"/>
        <v/>
      </c>
    </row>
    <row r="2266" spans="1:44" x14ac:dyDescent="0.25">
      <c r="A2266">
        <v>1</v>
      </c>
      <c r="B2266" t="s">
        <v>28</v>
      </c>
      <c r="C2266">
        <v>393101</v>
      </c>
      <c r="D2266" s="40">
        <v>41386.625</v>
      </c>
      <c r="E2266" s="40">
        <v>41388.778472222199</v>
      </c>
      <c r="F2266" s="40">
        <v>41388.7368055556</v>
      </c>
      <c r="G2266" t="s">
        <v>29</v>
      </c>
      <c r="H2266">
        <v>60000012475819</v>
      </c>
      <c r="I2266" t="s">
        <v>4201</v>
      </c>
      <c r="J2266" t="s">
        <v>4202</v>
      </c>
      <c r="K2266" t="s">
        <v>32</v>
      </c>
      <c r="L2266">
        <v>4</v>
      </c>
      <c r="M2266" t="s">
        <v>33</v>
      </c>
      <c r="N2266">
        <v>60000015461254</v>
      </c>
      <c r="O2266">
        <v>60000016462742</v>
      </c>
      <c r="P2266">
        <v>141269000001482</v>
      </c>
      <c r="R2266" t="s">
        <v>34</v>
      </c>
      <c r="S2266" t="s">
        <v>35</v>
      </c>
      <c r="T2266" t="s">
        <v>36</v>
      </c>
      <c r="W2266" t="s">
        <v>37</v>
      </c>
      <c r="AC2266" t="s">
        <v>1251</v>
      </c>
      <c r="AD2266" t="s">
        <v>1437</v>
      </c>
      <c r="AE2266" s="14" t="str">
        <f t="shared" si="2042"/>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F2266" s="14" t="str">
        <f t="shared" si="2043"/>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G2266" s="14">
        <f t="shared" si="2044"/>
        <v>1</v>
      </c>
      <c r="AH2266" s="14">
        <f t="shared" si="2045"/>
        <v>189</v>
      </c>
      <c r="AI2266" s="14">
        <f t="shared" si="2046"/>
        <v>540</v>
      </c>
      <c r="AJ2266" s="14">
        <f t="shared" si="2047"/>
        <v>540</v>
      </c>
      <c r="AK2266" s="14">
        <f t="shared" si="2048"/>
        <v>540</v>
      </c>
      <c r="AL2266" s="14">
        <f t="shared" si="2049"/>
        <v>540</v>
      </c>
      <c r="AM2266" s="14" t="str">
        <f t="shared" si="2050"/>
        <v>#OBJ: CONSENSO INDICA INICIAR MAIS PRECOCEMENTE, EFV É ESCOLHA E CONSIDERO ÓTIMO PARA MULHERES, POUCOS COMPRIMIDOS, SEM GELADEIRA, E TEM AGORA ATÉ ESTUDOS EM NÃO INTERROMPER EM GESTANTES. #</v>
      </c>
      <c r="AN2266" s="14" t="str">
        <f t="shared" si="2051"/>
        <v>#MP: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O2266" s="14" t="str">
        <f t="shared" si="2052"/>
        <v/>
      </c>
      <c r="AP2266" s="14" t="str">
        <f t="shared" si="2053"/>
        <v/>
      </c>
      <c r="AQ2266" s="14" t="str">
        <f t="shared" si="2054"/>
        <v/>
      </c>
      <c r="AR2266" s="14" t="str">
        <f t="shared" si="2055"/>
        <v/>
      </c>
    </row>
    <row r="2267" spans="1:44" x14ac:dyDescent="0.25">
      <c r="A2267">
        <v>1</v>
      </c>
      <c r="B2267" t="s">
        <v>28</v>
      </c>
      <c r="C2267">
        <v>393101</v>
      </c>
      <c r="D2267" s="40">
        <v>41386.583333333299</v>
      </c>
      <c r="E2267" s="40">
        <v>41388.775694444397</v>
      </c>
      <c r="F2267" s="40">
        <v>41388.734027777798</v>
      </c>
      <c r="G2267" t="s">
        <v>29</v>
      </c>
      <c r="H2267">
        <v>60000012572679</v>
      </c>
      <c r="I2267" t="s">
        <v>4203</v>
      </c>
      <c r="J2267" t="s">
        <v>4204</v>
      </c>
      <c r="K2267" t="s">
        <v>41</v>
      </c>
      <c r="L2267">
        <v>3</v>
      </c>
      <c r="M2267" t="s">
        <v>33</v>
      </c>
      <c r="N2267">
        <v>60000015461254</v>
      </c>
      <c r="O2267">
        <v>60000016462742</v>
      </c>
      <c r="P2267">
        <v>141269000001468</v>
      </c>
      <c r="R2267" t="s">
        <v>34</v>
      </c>
      <c r="S2267" t="s">
        <v>35</v>
      </c>
      <c r="T2267" t="s">
        <v>36</v>
      </c>
      <c r="W2267" t="s">
        <v>37</v>
      </c>
      <c r="AC2267" t="s">
        <v>1257</v>
      </c>
      <c r="AD2267" t="s">
        <v>1437</v>
      </c>
      <c r="AE2267" s="14" t="str">
        <f t="shared" si="2042"/>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267" s="14" t="str">
        <f t="shared" si="2043"/>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267" s="14">
        <f t="shared" si="2044"/>
        <v>1</v>
      </c>
      <c r="AH2267" s="14">
        <f t="shared" si="2045"/>
        <v>180</v>
      </c>
      <c r="AI2267" s="14">
        <f t="shared" si="2046"/>
        <v>408</v>
      </c>
      <c r="AJ2267" s="14">
        <f t="shared" si="2047"/>
        <v>408</v>
      </c>
      <c r="AK2267" s="14">
        <f t="shared" si="2048"/>
        <v>408</v>
      </c>
      <c r="AL2267" s="14">
        <f t="shared" si="2049"/>
        <v>408</v>
      </c>
      <c r="AM2267" s="14" t="str">
        <f t="shared" si="2050"/>
        <v>#OBJ: MÉDICO RELATOU QUE KALETRA TEM POTENCIA INCONTESTÁVEL. QUANDO SENSÍVEL NÃO TROCA NO RESGATE. ALGUNS PACIENTES RELATAM PROBLEMAS GÁSTRICOS, SE PREOCUPA, MAS NÃO FAZ SWITCH.  #</v>
      </c>
      <c r="AN2267" s="14" t="str">
        <f t="shared" si="2051"/>
        <v>#MP: FOQUEI DOSE ÚNICA NOTURNA E CO FORMULAÇÃO. ADEQUADO A ROTINA DE VIDA DO PACIENTE, POTENCIAL IMPORTANTE PARA ADESÃO. PACIENTES COM PROBLEMAS GASTRICOS SE SENTEM MAIS SEGUROS COM DOSE NOTURNA EM CASA E ALIMENTAÇÃO BALANCEADA.</v>
      </c>
      <c r="AO2267" s="14" t="str">
        <f t="shared" si="2052"/>
        <v/>
      </c>
      <c r="AP2267" s="14" t="str">
        <f t="shared" si="2053"/>
        <v/>
      </c>
      <c r="AQ2267" s="14" t="str">
        <f t="shared" si="2054"/>
        <v/>
      </c>
      <c r="AR2267" s="14" t="str">
        <f t="shared" si="2055"/>
        <v/>
      </c>
    </row>
    <row r="2268" spans="1:44" x14ac:dyDescent="0.25">
      <c r="A2268">
        <v>1</v>
      </c>
      <c r="B2268" t="s">
        <v>28</v>
      </c>
      <c r="C2268">
        <v>393101</v>
      </c>
      <c r="D2268" s="40">
        <v>41386.5</v>
      </c>
      <c r="E2268" s="40">
        <v>41388.8215277778</v>
      </c>
      <c r="F2268" s="40">
        <v>41388.779861111099</v>
      </c>
      <c r="G2268" t="s">
        <v>29</v>
      </c>
      <c r="H2268">
        <v>60000012295583</v>
      </c>
      <c r="I2268" t="s">
        <v>4205</v>
      </c>
      <c r="J2268" t="s">
        <v>4206</v>
      </c>
      <c r="K2268" t="s">
        <v>41</v>
      </c>
      <c r="L2268">
        <v>3</v>
      </c>
      <c r="M2268" t="s">
        <v>33</v>
      </c>
      <c r="N2268">
        <v>60000015461254</v>
      </c>
      <c r="O2268">
        <v>60000016462742</v>
      </c>
      <c r="P2268">
        <v>141269000001588</v>
      </c>
      <c r="R2268" t="s">
        <v>34</v>
      </c>
      <c r="S2268" t="s">
        <v>35</v>
      </c>
      <c r="T2268" t="s">
        <v>36</v>
      </c>
      <c r="W2268" t="s">
        <v>37</v>
      </c>
      <c r="AC2268" t="s">
        <v>1254</v>
      </c>
      <c r="AD2268" t="s">
        <v>1437</v>
      </c>
      <c r="AE2268" s="14" t="str">
        <f t="shared" si="2042"/>
        <v>#OBJ: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268" s="14" t="str">
        <f t="shared" si="2043"/>
        <v>#OBJ: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268" s="14">
        <f t="shared" si="2044"/>
        <v>1</v>
      </c>
      <c r="AH2268" s="14">
        <f t="shared" si="2045"/>
        <v>143</v>
      </c>
      <c r="AI2268" s="14">
        <f t="shared" si="2046"/>
        <v>356</v>
      </c>
      <c r="AJ2268" s="14">
        <f t="shared" si="2047"/>
        <v>356</v>
      </c>
      <c r="AK2268" s="14">
        <f t="shared" si="2048"/>
        <v>356</v>
      </c>
      <c r="AL2268" s="14">
        <f t="shared" si="2049"/>
        <v>356</v>
      </c>
      <c r="AM2268" s="14" t="str">
        <f t="shared" si="2050"/>
        <v>#OBJ: KALETRA É POTENTE MAS TEM OUTROS IPS POTENTES, NÃO FALHAM COM ADESÃO. POTÊNCIA É IMPORTANTE, POIS PACIENTES NÃO ESTÃO ENVELHECENDO BEM. #</v>
      </c>
      <c r="AN2268" s="14" t="str">
        <f t="shared" si="2051"/>
        <v>#MP: EM POTENCIA, DESTAQUE CONSENSO, KALETRA 1ª OPÇÃO IP. FOQUEI O 720 DESTACANDO OS 7 ANOS, INDETECÇÃO E MAIS DE 500 CEL/CD4 INCREMENTO. NO ENVELHECIMENTO FOQUEI SNC E ALTA PENETRAÇÃO SNC CONF. CLASSIFICAÇÃO CPE.</v>
      </c>
      <c r="AO2268" s="14" t="str">
        <f t="shared" si="2052"/>
        <v/>
      </c>
      <c r="AP2268" s="14" t="str">
        <f t="shared" si="2053"/>
        <v/>
      </c>
      <c r="AQ2268" s="14" t="str">
        <f t="shared" si="2054"/>
        <v/>
      </c>
      <c r="AR2268" s="14" t="str">
        <f t="shared" si="2055"/>
        <v/>
      </c>
    </row>
    <row r="2269" spans="1:44" x14ac:dyDescent="0.25">
      <c r="A2269">
        <v>1</v>
      </c>
      <c r="B2269" t="s">
        <v>28</v>
      </c>
      <c r="C2269">
        <v>393101</v>
      </c>
      <c r="D2269" s="40">
        <v>41386.458333333299</v>
      </c>
      <c r="E2269" s="40">
        <v>41388.779861111099</v>
      </c>
      <c r="F2269" s="40">
        <v>41388.738194444399</v>
      </c>
      <c r="G2269" t="s">
        <v>29</v>
      </c>
      <c r="H2269">
        <v>60000012494231</v>
      </c>
      <c r="I2269" t="s">
        <v>4207</v>
      </c>
      <c r="J2269" t="s">
        <v>4208</v>
      </c>
      <c r="K2269" t="s">
        <v>32</v>
      </c>
      <c r="L2269">
        <v>3</v>
      </c>
      <c r="M2269" t="s">
        <v>33</v>
      </c>
      <c r="N2269">
        <v>60000015461254</v>
      </c>
      <c r="O2269">
        <v>60000016462742</v>
      </c>
      <c r="P2269">
        <v>141269000001489</v>
      </c>
      <c r="R2269" t="s">
        <v>34</v>
      </c>
      <c r="S2269" t="s">
        <v>35</v>
      </c>
      <c r="T2269" t="s">
        <v>36</v>
      </c>
      <c r="W2269" t="s">
        <v>37</v>
      </c>
      <c r="AC2269" t="s">
        <v>1250</v>
      </c>
      <c r="AD2269" t="s">
        <v>1437</v>
      </c>
      <c r="AE2269" s="14" t="str">
        <f t="shared" si="2042"/>
        <v>#OBJ: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F2269" s="14" t="str">
        <f t="shared" si="2043"/>
        <v>#OBJ: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G2269" s="14">
        <f t="shared" si="2044"/>
        <v>1</v>
      </c>
      <c r="AH2269" s="14">
        <f t="shared" si="2045"/>
        <v>103</v>
      </c>
      <c r="AI2269" s="14">
        <f t="shared" si="2046"/>
        <v>300</v>
      </c>
      <c r="AJ2269" s="14">
        <f t="shared" si="2047"/>
        <v>300</v>
      </c>
      <c r="AK2269" s="14">
        <f t="shared" si="2048"/>
        <v>300</v>
      </c>
      <c r="AL2269" s="14">
        <f t="shared" si="2049"/>
        <v>300</v>
      </c>
      <c r="AM2269" s="14" t="str">
        <f t="shared" si="2050"/>
        <v>#OBJ: KALETRA TEM ESTIGMAS EM CORPO, DISLIPIDEMIAS E DISTRIBUIÇÃO GORDURA. COMPLICA ADESÃO PACIENTES. #</v>
      </c>
      <c r="AN2269" s="14" t="str">
        <f t="shared" si="2051"/>
        <v>#MP: REFORCEI BENEFICIOS KALETRA E DESTAQUEI COMO ESCOLHA IP CONSENSO DEVIDO POTENCIA E DURABILIDADE. EM CORPO, DESTAQUE DADOS CASTLE QUANTO A ICTERÍCIA E REFORCEI AUMENTO CIRCUNFERÊNCIA ABDOMINAL.</v>
      </c>
      <c r="AO2269" s="14" t="str">
        <f t="shared" si="2052"/>
        <v/>
      </c>
      <c r="AP2269" s="14" t="str">
        <f t="shared" si="2053"/>
        <v/>
      </c>
      <c r="AQ2269" s="14" t="str">
        <f t="shared" si="2054"/>
        <v/>
      </c>
      <c r="AR2269" s="14" t="str">
        <f t="shared" si="2055"/>
        <v/>
      </c>
    </row>
    <row r="2270" spans="1:44" x14ac:dyDescent="0.25">
      <c r="A2270">
        <v>1</v>
      </c>
      <c r="B2270" t="s">
        <v>28</v>
      </c>
      <c r="C2270">
        <v>393101</v>
      </c>
      <c r="D2270" s="40">
        <v>41386.416666666701</v>
      </c>
      <c r="E2270" s="40">
        <v>41388.741666666698</v>
      </c>
      <c r="F2270" s="40">
        <v>41388.699999999997</v>
      </c>
      <c r="G2270" t="s">
        <v>29</v>
      </c>
      <c r="H2270">
        <v>60000012249463</v>
      </c>
      <c r="I2270" t="s">
        <v>4209</v>
      </c>
      <c r="J2270" t="s">
        <v>4210</v>
      </c>
      <c r="K2270" t="s">
        <v>32</v>
      </c>
      <c r="L2270">
        <v>6</v>
      </c>
      <c r="M2270" t="s">
        <v>33</v>
      </c>
      <c r="N2270">
        <v>60000015461254</v>
      </c>
      <c r="O2270">
        <v>60000016462742</v>
      </c>
      <c r="P2270">
        <v>141269000001461</v>
      </c>
      <c r="R2270" t="s">
        <v>34</v>
      </c>
      <c r="S2270" t="s">
        <v>35</v>
      </c>
      <c r="T2270" t="s">
        <v>36</v>
      </c>
      <c r="W2270" t="s">
        <v>37</v>
      </c>
      <c r="AC2270" t="s">
        <v>4211</v>
      </c>
      <c r="AD2270" t="s">
        <v>1437</v>
      </c>
      <c r="AE2270" s="14" t="str">
        <f t="shared" si="2042"/>
        <v>- #OBJ: OS PACIENTES PERFIS MULHERES VÊM AUMENTANDO. MUITAS TEM COMPANHEIROS SORO DISCORDANTES. MOSTRA PREOCUPAÇÃO POIS NÃO CONSIDERA KALETRA IDEAL. TEM AS DISLIPIDEMIAS E MUITOS COMPRIMIDOS.  #MP: CONF. CONSENSO, DEVE-SE INICIAR TRATAMENTO NESTE PERFIL P</v>
      </c>
      <c r="AF2270" s="14" t="str">
        <f t="shared" si="2043"/>
        <v>- #OBJ: OS PACIENTES PERFIS MULHERES VÊM AUMENTANDO. MUITAS TEM COMPANHEIROS SORO DISCORDANTES. MOSTRA PREOCUPAÇÃO POIS NÃO CONSIDERA KALETRA IDEAL. TEM AS DISLIPIDEMIAS E MUITOS COMPRIMIDOS.  #MP: CONF. CONSENSO, DEVE-SE INICIAR TRATAMENTO NESTE PERFIL P</v>
      </c>
      <c r="AG2270" s="14">
        <f t="shared" si="2044"/>
        <v>3</v>
      </c>
      <c r="AH2270" s="14">
        <f t="shared" si="2045"/>
        <v>194</v>
      </c>
      <c r="AI2270" s="14">
        <f t="shared" si="2046"/>
        <v>256</v>
      </c>
      <c r="AJ2270" s="14">
        <f t="shared" si="2047"/>
        <v>256</v>
      </c>
      <c r="AK2270" s="14">
        <f t="shared" si="2048"/>
        <v>256</v>
      </c>
      <c r="AL2270" s="14">
        <f t="shared" si="2049"/>
        <v>256</v>
      </c>
      <c r="AM2270" s="14" t="str">
        <f t="shared" si="2050"/>
        <v xml:space="preserve">#OBJ: OS PACIENTES PERFIS MULHERES VÊM AUMENTANDO. MUITAS TEM COMPANHEIROS SORO DISCORDANTES. MOSTRA PREOCUPAÇÃO POIS NÃO CONSIDERA KALETRA IDEAL. TEM AS DISLIPIDEMIAS E MUITOS COMPRIMIDOS.  </v>
      </c>
      <c r="AN2270" s="14" t="str">
        <f t="shared" si="2051"/>
        <v>#MP: CONF. CONSENSO, DEVE-SE INICIAR TRATAMENTO NESTE PERFIL P</v>
      </c>
      <c r="AO2270" s="14" t="str">
        <f t="shared" si="2052"/>
        <v/>
      </c>
      <c r="AP2270" s="14" t="str">
        <f t="shared" si="2053"/>
        <v/>
      </c>
      <c r="AQ2270" s="14" t="str">
        <f t="shared" si="2054"/>
        <v/>
      </c>
      <c r="AR2270" s="14" t="str">
        <f t="shared" si="2055"/>
        <v/>
      </c>
    </row>
    <row r="2271" spans="1:44" x14ac:dyDescent="0.25">
      <c r="A2271">
        <v>1</v>
      </c>
      <c r="B2271" t="s">
        <v>28</v>
      </c>
      <c r="C2271">
        <v>393101</v>
      </c>
      <c r="D2271" s="40">
        <v>41386.375</v>
      </c>
      <c r="E2271" s="40">
        <v>41388.740277777797</v>
      </c>
      <c r="F2271" s="40">
        <v>41388.698611111096</v>
      </c>
      <c r="G2271" t="s">
        <v>29</v>
      </c>
      <c r="H2271">
        <v>60000017967340</v>
      </c>
      <c r="I2271" t="s">
        <v>4114</v>
      </c>
      <c r="J2271" t="s">
        <v>4115</v>
      </c>
      <c r="K2271" t="s">
        <v>32</v>
      </c>
      <c r="L2271">
        <v>4</v>
      </c>
      <c r="M2271" t="s">
        <v>33</v>
      </c>
      <c r="N2271">
        <v>60000015461254</v>
      </c>
      <c r="O2271">
        <v>60000016462742</v>
      </c>
      <c r="P2271">
        <v>141269000001450</v>
      </c>
      <c r="R2271" t="s">
        <v>34</v>
      </c>
      <c r="S2271" t="s">
        <v>35</v>
      </c>
      <c r="T2271" t="s">
        <v>36</v>
      </c>
      <c r="W2271" t="s">
        <v>37</v>
      </c>
      <c r="AC2271" t="s">
        <v>4145</v>
      </c>
      <c r="AD2271" t="s">
        <v>1437</v>
      </c>
      <c r="AE2271" s="14" t="str">
        <f t="shared" si="2042"/>
        <v>#OPV: REFORÇAR MAIS POTENCIA E DURABILIDADE DOS ESQUEMAS COM KALETRA E COMPARÁ-LO COM EFV EM SNC E CORPO.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F2271" s="14" t="str">
        <f t="shared" si="2043"/>
        <v>#OPV: REFORÇAR MAIS POTENCIA E DURABILIDADE DOS ESQUEMAS COM KALETRA E COMPARÁ-LO COM EFV EM SNC E CORPO.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G2271" s="14">
        <f t="shared" si="2044"/>
        <v>1</v>
      </c>
      <c r="AH2271" s="14">
        <f t="shared" si="2045"/>
        <v>108</v>
      </c>
      <c r="AI2271" s="14">
        <f t="shared" si="2046"/>
        <v>211</v>
      </c>
      <c r="AJ2271" s="14">
        <f t="shared" si="2047"/>
        <v>475</v>
      </c>
      <c r="AK2271" s="14">
        <f t="shared" si="2048"/>
        <v>475</v>
      </c>
      <c r="AL2271" s="14">
        <f t="shared" si="2049"/>
        <v>475</v>
      </c>
      <c r="AM2271" s="14" t="str">
        <f t="shared" si="2050"/>
        <v>#OPV: REFORÇAR MAIS POTENCIA E DURABILIDADE DOS ESQUEMAS COM KALETRA E COMPARÁ-LO COM EFV EM SNC E CORPO.  #</v>
      </c>
      <c r="AN2271" s="14" t="str">
        <f t="shared" si="2051"/>
        <v xml:space="preserve">#OBJ: MUITO SE FALA SOBRE PROBLEMAS RENAIS. VEJO COM TENOFOVIR, MAS NÃO VEJO DIFERÊNÇAS ENTRE OS IPS.  </v>
      </c>
      <c r="AO2271" s="14" t="str">
        <f t="shared" si="2052"/>
        <v>#MP: REFORCEI O QUANTO É IMPORTANTE UMA AVALIAÇÃO FREQUENTE DA FUNÇÃO RENAL DO PACIENTE. AVALIAR OS FATORES DE RISCO PARA DRC. CONF. EUROSIDA, A ASSOCIAÇÃO ATV COM TENOFOVIR TEM ALTA INCIDENCIA DRC.  E NO GUIDELINE EACS MOSTROU NEFROTOXICIDADE COM TENOFOVIR E ATV.</v>
      </c>
      <c r="AP2271" s="14" t="str">
        <f t="shared" si="2053"/>
        <v/>
      </c>
      <c r="AQ2271" s="14" t="str">
        <f t="shared" si="2054"/>
        <v/>
      </c>
      <c r="AR2271" s="14" t="str">
        <f t="shared" si="2055"/>
        <v/>
      </c>
    </row>
    <row r="2272" spans="1:44" x14ac:dyDescent="0.25">
      <c r="A2272">
        <v>1</v>
      </c>
      <c r="B2272" t="s">
        <v>28</v>
      </c>
      <c r="C2272">
        <v>393101</v>
      </c>
      <c r="D2272" s="40">
        <v>41380.75</v>
      </c>
      <c r="E2272" s="40">
        <v>41381.037499999999</v>
      </c>
      <c r="F2272" s="40">
        <v>41380.995833333298</v>
      </c>
      <c r="G2272" t="s">
        <v>29</v>
      </c>
      <c r="H2272">
        <v>60000012352359</v>
      </c>
      <c r="I2272" t="s">
        <v>4212</v>
      </c>
      <c r="J2272" t="s">
        <v>4213</v>
      </c>
      <c r="K2272" t="s">
        <v>32</v>
      </c>
      <c r="L2272">
        <v>3</v>
      </c>
      <c r="M2272" t="s">
        <v>33</v>
      </c>
      <c r="N2272">
        <v>60000015461254</v>
      </c>
      <c r="O2272">
        <v>60000016462742</v>
      </c>
      <c r="P2272">
        <v>141269000001133</v>
      </c>
      <c r="R2272" t="s">
        <v>34</v>
      </c>
      <c r="S2272" t="s">
        <v>35</v>
      </c>
      <c r="T2272" t="s">
        <v>36</v>
      </c>
      <c r="W2272" t="s">
        <v>37</v>
      </c>
      <c r="AC2272" t="s">
        <v>1259</v>
      </c>
      <c r="AD2272" t="s">
        <v>1437</v>
      </c>
      <c r="AE2272" s="14" t="str">
        <f t="shared" si="2042"/>
        <v>#OBJ: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F2272" s="14" t="str">
        <f t="shared" si="2043"/>
        <v>#OBJ: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G2272" s="14">
        <f t="shared" si="2044"/>
        <v>1</v>
      </c>
      <c r="AH2272" s="14">
        <f t="shared" si="2045"/>
        <v>192</v>
      </c>
      <c r="AI2272" s="14">
        <f t="shared" si="2046"/>
        <v>486</v>
      </c>
      <c r="AJ2272" s="14">
        <f t="shared" si="2047"/>
        <v>486</v>
      </c>
      <c r="AK2272" s="14">
        <f t="shared" si="2048"/>
        <v>486</v>
      </c>
      <c r="AL2272" s="14">
        <f t="shared" si="2049"/>
        <v>486</v>
      </c>
      <c r="AM2272" s="14" t="str">
        <f t="shared" si="2050"/>
        <v>#OBJ: OS PACIENTES PERFIS MULHERES VÊM AUMENTANDO. MUITAS TEM COMPANHEIROS SORO DISCORDANTES. MOSTRA PREOCUPAÇÃO POIS NÃO CONSIDERA KALETRA IDEAL. TEM AS DISLIPIDEMIAS E MUITOS COMPRIMIDOS.  #</v>
      </c>
      <c r="AN2272" s="14" t="str">
        <f t="shared" si="2051"/>
        <v>#MP: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O2272" s="14" t="str">
        <f t="shared" si="2052"/>
        <v/>
      </c>
      <c r="AP2272" s="14" t="str">
        <f t="shared" si="2053"/>
        <v/>
      </c>
      <c r="AQ2272" s="14" t="str">
        <f t="shared" si="2054"/>
        <v/>
      </c>
      <c r="AR2272" s="14" t="str">
        <f t="shared" si="2055"/>
        <v/>
      </c>
    </row>
    <row r="2273" spans="1:44" x14ac:dyDescent="0.25">
      <c r="A2273">
        <v>1</v>
      </c>
      <c r="B2273" t="s">
        <v>28</v>
      </c>
      <c r="C2273">
        <v>393101</v>
      </c>
      <c r="D2273" s="40">
        <v>41380.708333333299</v>
      </c>
      <c r="E2273" s="40">
        <v>41381.052777777797</v>
      </c>
      <c r="F2273" s="40">
        <v>41381.011111111096</v>
      </c>
      <c r="G2273" t="s">
        <v>29</v>
      </c>
      <c r="H2273">
        <v>60000012446815</v>
      </c>
      <c r="I2273" t="s">
        <v>1282</v>
      </c>
      <c r="J2273" t="s">
        <v>1283</v>
      </c>
      <c r="K2273" t="s">
        <v>32</v>
      </c>
      <c r="L2273">
        <v>6</v>
      </c>
      <c r="M2273" t="s">
        <v>33</v>
      </c>
      <c r="N2273">
        <v>60000015461254</v>
      </c>
      <c r="O2273">
        <v>60000016462742</v>
      </c>
      <c r="P2273">
        <v>141269000001171</v>
      </c>
      <c r="R2273" t="s">
        <v>34</v>
      </c>
      <c r="S2273" t="s">
        <v>35</v>
      </c>
      <c r="T2273" t="s">
        <v>36</v>
      </c>
      <c r="W2273" t="s">
        <v>37</v>
      </c>
      <c r="AC2273" t="s">
        <v>4214</v>
      </c>
      <c r="AD2273" t="s">
        <v>1437</v>
      </c>
      <c r="AE2273" s="14" t="str">
        <f t="shared" si="2042"/>
        <v>#OPV: VERIFICAR NOVA OBS COM KALETRA PARA ESTIGMAS CORPO E COMPLEMENTAR COM DRC + TENOFOVIR. LEMBRAR RITONA + GELADEIRA + DOSE ÚNICA.  #OBJ: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F2273" s="14" t="str">
        <f t="shared" si="2043"/>
        <v>#OPV: VERIFICAR NOVA OBS COM KALETRA PARA ESTIGMAS CORPO E COMPLEMENTAR COM DRC + TENOFOVIR. LEMBRAR RITONA + GELADEIRA + DOSE ÚNICA.  #OBJ: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G2273" s="14">
        <f t="shared" si="2044"/>
        <v>1</v>
      </c>
      <c r="AH2273" s="14">
        <f t="shared" si="2045"/>
        <v>136</v>
      </c>
      <c r="AI2273" s="14">
        <f t="shared" si="2046"/>
        <v>232</v>
      </c>
      <c r="AJ2273" s="14">
        <f t="shared" si="2047"/>
        <v>682</v>
      </c>
      <c r="AK2273" s="14">
        <f t="shared" si="2048"/>
        <v>682</v>
      </c>
      <c r="AL2273" s="14">
        <f t="shared" si="2049"/>
        <v>682</v>
      </c>
      <c r="AM2273" s="14" t="str">
        <f t="shared" si="2050"/>
        <v>#OPV: VERIFICAR NOVA OBS COM KALETRA PARA ESTIGMAS CORPO E COMPLEMENTAR COM DRC + TENOFOVIR. LEMBRAR RITONA + GELADEIRA + DOSE ÚNICA.  #</v>
      </c>
      <c r="AN2273" s="14" t="str">
        <f t="shared" si="2051"/>
        <v xml:space="preserve">#OBJ: KALETRA  CONTINUA UM DESAFIO EM ADESÃO. PROBLEMAS GÁSTRICOS E POSOLOGIA SÃO LIMITADORES.  </v>
      </c>
      <c r="AO2273" s="14" t="str">
        <f t="shared" si="2052"/>
        <v>#MP: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P2273" s="14" t="str">
        <f t="shared" si="2053"/>
        <v/>
      </c>
      <c r="AQ2273" s="14" t="str">
        <f t="shared" si="2054"/>
        <v/>
      </c>
      <c r="AR2273" s="14" t="str">
        <f t="shared" si="2055"/>
        <v/>
      </c>
    </row>
    <row r="2274" spans="1:44" x14ac:dyDescent="0.25">
      <c r="A2274">
        <v>1</v>
      </c>
      <c r="B2274" t="s">
        <v>28</v>
      </c>
      <c r="C2274">
        <v>393101</v>
      </c>
      <c r="D2274" s="40">
        <v>41380.666666666701</v>
      </c>
      <c r="E2274" s="40">
        <v>41381.0493055556</v>
      </c>
      <c r="F2274" s="40">
        <v>41381.007638888899</v>
      </c>
      <c r="G2274" t="s">
        <v>29</v>
      </c>
      <c r="H2274">
        <v>60000012489603</v>
      </c>
      <c r="I2274" t="s">
        <v>1286</v>
      </c>
      <c r="J2274" t="s">
        <v>1287</v>
      </c>
      <c r="K2274" t="s">
        <v>32</v>
      </c>
      <c r="L2274">
        <v>6</v>
      </c>
      <c r="M2274" t="s">
        <v>33</v>
      </c>
      <c r="N2274">
        <v>60000015461254</v>
      </c>
      <c r="O2274">
        <v>60000016462742</v>
      </c>
      <c r="P2274">
        <v>141269000001165</v>
      </c>
      <c r="R2274" t="s">
        <v>34</v>
      </c>
      <c r="S2274" t="s">
        <v>35</v>
      </c>
      <c r="T2274" t="s">
        <v>36</v>
      </c>
      <c r="W2274" t="s">
        <v>37</v>
      </c>
      <c r="AC2274" t="s">
        <v>4215</v>
      </c>
      <c r="AD2274" t="s">
        <v>1437</v>
      </c>
      <c r="AE2274" s="14" t="str">
        <f t="shared" si="2042"/>
        <v>#OPV: COMPARAR KALETRA X OUTROS IPs. DESTACAR DOSE ÚNICA E CO FORMULAÇÃO E FOCAR COMORBIDADES  #OBJ: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F2274" s="14" t="str">
        <f t="shared" si="2043"/>
        <v>#OPV: COMPARAR KALETRA X OUTROS IPs. DESTACAR DOSE ÚNICA E CO FORMULAÇÃO E FOCAR COMORBIDADES  #OBJ: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G2274" s="14">
        <f t="shared" si="2044"/>
        <v>1</v>
      </c>
      <c r="AH2274" s="14">
        <f t="shared" si="2045"/>
        <v>96</v>
      </c>
      <c r="AI2274" s="14">
        <f t="shared" si="2046"/>
        <v>267</v>
      </c>
      <c r="AJ2274" s="14">
        <f t="shared" si="2047"/>
        <v>586</v>
      </c>
      <c r="AK2274" s="14">
        <f t="shared" si="2048"/>
        <v>586</v>
      </c>
      <c r="AL2274" s="14">
        <f t="shared" si="2049"/>
        <v>586</v>
      </c>
      <c r="AM2274" s="14" t="str">
        <f t="shared" si="2050"/>
        <v>#OPV: COMPARAR KALETRA X OUTROS IPs. DESTACAR DOSE ÚNICA E CO FORMULAÇÃO E FOCAR COMORBIDADES  #</v>
      </c>
      <c r="AN2274" s="14" t="str">
        <f t="shared" si="2051"/>
        <v xml:space="preserve">#OBJ: PACIENTES NÃO VÊM ENVELHECENDO BEM, COMORBIDADES ESTÃO PRESENTES. INDIVIDUALIZO PRESCRIÇÃO, DEPENDENDO DO PERFIL DO PACIENTE. SEMPRE AVALIO PARA NÃO TROCAR TERAPIA. </v>
      </c>
      <c r="AO2274" s="14" t="str">
        <f t="shared" si="2052"/>
        <v>#MP: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P2274" s="14" t="str">
        <f t="shared" si="2053"/>
        <v/>
      </c>
      <c r="AQ2274" s="14" t="str">
        <f t="shared" si="2054"/>
        <v/>
      </c>
      <c r="AR2274" s="14" t="str">
        <f t="shared" si="2055"/>
        <v/>
      </c>
    </row>
    <row r="2275" spans="1:44" x14ac:dyDescent="0.25">
      <c r="A2275">
        <v>1</v>
      </c>
      <c r="B2275" t="s">
        <v>28</v>
      </c>
      <c r="C2275">
        <v>393101</v>
      </c>
      <c r="D2275" s="40">
        <v>41380.625</v>
      </c>
      <c r="E2275" s="40">
        <v>41381.047916666699</v>
      </c>
      <c r="F2275" s="40">
        <v>41381.006249999999</v>
      </c>
      <c r="G2275" t="s">
        <v>29</v>
      </c>
      <c r="H2275">
        <v>60000012310683</v>
      </c>
      <c r="I2275" t="s">
        <v>1284</v>
      </c>
      <c r="J2275" t="s">
        <v>1285</v>
      </c>
      <c r="K2275" t="s">
        <v>32</v>
      </c>
      <c r="L2275">
        <v>6</v>
      </c>
      <c r="M2275" t="s">
        <v>33</v>
      </c>
      <c r="N2275">
        <v>60000015461254</v>
      </c>
      <c r="O2275">
        <v>60000016462742</v>
      </c>
      <c r="P2275">
        <v>141269000001159</v>
      </c>
      <c r="R2275" t="s">
        <v>34</v>
      </c>
      <c r="S2275" t="s">
        <v>35</v>
      </c>
      <c r="T2275" t="s">
        <v>36</v>
      </c>
      <c r="W2275" t="s">
        <v>37</v>
      </c>
      <c r="AC2275" t="s">
        <v>4216</v>
      </c>
      <c r="AD2275" t="s">
        <v>1437</v>
      </c>
      <c r="AE2275" s="14" t="str">
        <f t="shared" si="2042"/>
        <v>#OPV: REFORÇAR KALETRA X EFV EM INICIO DE TRATAMENTO. DESTACAR PACIENTES QUE SE INFECTAM COM INDIVIDUOS QUE JÁ TOMAM ARVS (RESIT. PRIMÉRIA).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F2275" s="14" t="str">
        <f t="shared" si="2043"/>
        <v>#OPV: REFORÇAR KALETRA X EFV EM INICIO DE TRATAMENTO. DESTACAR PACIENTES QUE SE INFECTAM COM INDIVIDUOS QUE JÁ TOMAM ARVS (RESIT. PRIMÉRIA).  #OBJ: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G2275" s="14">
        <f t="shared" si="2044"/>
        <v>1</v>
      </c>
      <c r="AH2275" s="14">
        <f t="shared" si="2045"/>
        <v>143</v>
      </c>
      <c r="AI2275" s="14">
        <f t="shared" si="2046"/>
        <v>245</v>
      </c>
      <c r="AJ2275" s="14">
        <f t="shared" si="2047"/>
        <v>442</v>
      </c>
      <c r="AK2275" s="14">
        <f t="shared" si="2048"/>
        <v>442</v>
      </c>
      <c r="AL2275" s="14">
        <f t="shared" si="2049"/>
        <v>442</v>
      </c>
      <c r="AM2275" s="14" t="str">
        <f t="shared" si="2050"/>
        <v>#OPV: REFORÇAR KALETRA X EFV EM INICIO DE TRATAMENTO. DESTACAR PACIENTES QUE SE INFECTAM COM INDIVIDUOS QUE JÁ TOMAM ARVS (RESIT. PRIMÉRIA).  #</v>
      </c>
      <c r="AN2275" s="14" t="str">
        <f t="shared" si="2051"/>
        <v xml:space="preserve">#OBJ: KALETRA TEM ESTIGMAS EM CORPO, DISLIPIDEMIAS E DISTRIBUIÇÃO GORDURA. COMPLICA ADESÃO PACIENTES. </v>
      </c>
      <c r="AO2275" s="14" t="str">
        <f t="shared" si="2052"/>
        <v>#MP: REFORCEI BENEFICIOS KALETRA E DESTAQUEI COMO ESCOLHA IP CONSENSO DEVIDO POTENCIA E DURABILIDADE. EM CORPO, DESTAQUE DADOS CASTLE QUANTO A ICTERÍCIA E REFORCEI AUMENTO CIRCUNFERÊNCIA ABDOMINAL.</v>
      </c>
      <c r="AP2275" s="14" t="str">
        <f t="shared" si="2053"/>
        <v/>
      </c>
      <c r="AQ2275" s="14" t="str">
        <f t="shared" si="2054"/>
        <v/>
      </c>
      <c r="AR2275" s="14" t="str">
        <f t="shared" si="2055"/>
        <v/>
      </c>
    </row>
    <row r="2276" spans="1:44" x14ac:dyDescent="0.25">
      <c r="A2276">
        <v>1</v>
      </c>
      <c r="B2276" t="s">
        <v>28</v>
      </c>
      <c r="C2276">
        <v>393101</v>
      </c>
      <c r="D2276" s="40">
        <v>41380.583333333299</v>
      </c>
      <c r="E2276" s="40">
        <v>41381.043749999997</v>
      </c>
      <c r="F2276" s="40">
        <v>41381.002083333296</v>
      </c>
      <c r="G2276" t="s">
        <v>29</v>
      </c>
      <c r="H2276">
        <v>60000012423855</v>
      </c>
      <c r="I2276" t="s">
        <v>1265</v>
      </c>
      <c r="J2276" t="s">
        <v>1266</v>
      </c>
      <c r="K2276" t="s">
        <v>41</v>
      </c>
      <c r="L2276">
        <v>3</v>
      </c>
      <c r="M2276" t="s">
        <v>33</v>
      </c>
      <c r="N2276">
        <v>60000015461254</v>
      </c>
      <c r="O2276">
        <v>60000016462742</v>
      </c>
      <c r="P2276">
        <v>141269000001151</v>
      </c>
      <c r="R2276" t="s">
        <v>34</v>
      </c>
      <c r="S2276" t="s">
        <v>35</v>
      </c>
      <c r="T2276" t="s">
        <v>36</v>
      </c>
      <c r="W2276" t="s">
        <v>37</v>
      </c>
      <c r="AC2276" t="s">
        <v>4217</v>
      </c>
      <c r="AD2276" t="s">
        <v>1437</v>
      </c>
      <c r="AE2276" s="14" t="str">
        <f t="shared" si="2042"/>
        <v>#OPV: REFORÇAR MAIS QUESTÃO ADESÃO. TEMAS COMO CO-FORMULAÇÃO E DOSE ÚNICA DEVEM SER REFORÇADOS.  #OBJ: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F2276" s="14" t="str">
        <f t="shared" si="2043"/>
        <v>#OPV: REFORÇAR MAIS QUESTÃO ADESÃO. TEMAS COMO CO-FORMULAÇÃO E DOSE ÚNICA DEVEM SER REFORÇADOS.  #OBJ: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G2276" s="14">
        <f t="shared" si="2044"/>
        <v>1</v>
      </c>
      <c r="AH2276" s="14">
        <f t="shared" si="2045"/>
        <v>98</v>
      </c>
      <c r="AI2276" s="14">
        <f t="shared" si="2046"/>
        <v>286</v>
      </c>
      <c r="AJ2276" s="14">
        <f t="shared" si="2047"/>
        <v>637</v>
      </c>
      <c r="AK2276" s="14">
        <f t="shared" si="2048"/>
        <v>637</v>
      </c>
      <c r="AL2276" s="14">
        <f t="shared" si="2049"/>
        <v>637</v>
      </c>
      <c r="AM2276" s="14" t="str">
        <f t="shared" si="2050"/>
        <v>#OPV: REFORÇAR MAIS QUESTÃO ADESÃO. TEMAS COMO CO-FORMULAÇÃO E DOSE ÚNICA DEVEM SER REFORÇADOS.  #</v>
      </c>
      <c r="AN2276" s="14" t="str">
        <f t="shared" si="2051"/>
        <v xml:space="preserve">#OBJ: CONSENSO INDICA INICIAR MAIS PRECOCEMENTE, EFV É ESCOLHA E CONSIDERO ÓTIMO PARA MULHERES, POUCOS COMPRIMIDOS, SEM GELADEIRA, E TEM AGORA ATÉ ESTUDOS EM NÃO INTERROMPER EM GESTANTES. </v>
      </c>
      <c r="AO2276" s="14" t="str">
        <f t="shared" si="2052"/>
        <v>#MP: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P2276" s="14" t="str">
        <f t="shared" si="2053"/>
        <v/>
      </c>
      <c r="AQ2276" s="14" t="str">
        <f t="shared" si="2054"/>
        <v/>
      </c>
      <c r="AR2276" s="14" t="str">
        <f t="shared" si="2055"/>
        <v/>
      </c>
    </row>
    <row r="2277" spans="1:44" x14ac:dyDescent="0.25">
      <c r="A2277">
        <v>1</v>
      </c>
      <c r="B2277" t="s">
        <v>28</v>
      </c>
      <c r="C2277">
        <v>393101</v>
      </c>
      <c r="D2277" s="40">
        <v>41380.458333333299</v>
      </c>
      <c r="E2277" s="40">
        <v>41381.041666666701</v>
      </c>
      <c r="F2277" s="40">
        <v>41381</v>
      </c>
      <c r="G2277" t="s">
        <v>29</v>
      </c>
      <c r="H2277">
        <v>60000012248503</v>
      </c>
      <c r="I2277" t="s">
        <v>1296</v>
      </c>
      <c r="J2277" t="s">
        <v>1297</v>
      </c>
      <c r="K2277" t="s">
        <v>32</v>
      </c>
      <c r="L2277">
        <v>6</v>
      </c>
      <c r="M2277" t="s">
        <v>33</v>
      </c>
      <c r="N2277">
        <v>60000015461254</v>
      </c>
      <c r="O2277">
        <v>60000016462742</v>
      </c>
      <c r="P2277">
        <v>141269000001145</v>
      </c>
      <c r="R2277" t="s">
        <v>34</v>
      </c>
      <c r="S2277" t="s">
        <v>35</v>
      </c>
      <c r="T2277" t="s">
        <v>36</v>
      </c>
      <c r="W2277" t="s">
        <v>37</v>
      </c>
      <c r="AC2277" t="s">
        <v>4218</v>
      </c>
      <c r="AD2277" t="s">
        <v>1437</v>
      </c>
      <c r="AE2277" s="14" t="str">
        <f t="shared" si="2042"/>
        <v>#OPV: REFORÇAR ADESÃO COM CO-FORMULAÇÃO, DEVIDO CERTEZA DA TOMADA RITONAVIR E ASSOCIAÇÃO ANTI-ACIDOS.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277" s="14" t="str">
        <f t="shared" si="2043"/>
        <v>#OPV: REFORÇAR ADESÃO COM CO-FORMULAÇÃO, DEVIDO CERTEZA DA TOMADA RITONAVIR E ASSOCIAÇÃO ANTI-ACIDOS.  #OBJ: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277" s="14">
        <f t="shared" si="2044"/>
        <v>1</v>
      </c>
      <c r="AH2277" s="14">
        <f t="shared" si="2045"/>
        <v>104</v>
      </c>
      <c r="AI2277" s="14">
        <f t="shared" si="2046"/>
        <v>246</v>
      </c>
      <c r="AJ2277" s="14">
        <f t="shared" si="2047"/>
        <v>459</v>
      </c>
      <c r="AK2277" s="14">
        <f t="shared" si="2048"/>
        <v>459</v>
      </c>
      <c r="AL2277" s="14">
        <f t="shared" si="2049"/>
        <v>459</v>
      </c>
      <c r="AM2277" s="14" t="str">
        <f t="shared" si="2050"/>
        <v>#OPV: REFORÇAR ADESÃO COM CO-FORMULAÇÃO, DEVIDO CERTEZA DA TOMADA RITONAVIR E ASSOCIAÇÃO ANTI-ACIDOS.  #</v>
      </c>
      <c r="AN2277" s="14" t="str">
        <f t="shared" si="2051"/>
        <v xml:space="preserve">#OBJ: KALETRA É POTENTE MAS TEM OUTROS IPS POTENTES, NÃO FALHAM COM ADESÃO. POTÊNCIA É IMPORTANTE, POIS PACIENTES NÃO ESTÃO ENVELHECENDO BEM. </v>
      </c>
      <c r="AO2277" s="14" t="str">
        <f t="shared" si="2052"/>
        <v>#MP: EM POTENCIA, DESTAQUE CONSENSO, KALETRA 1ª OPÇÃO IP. FOQUEI O 720 DESTACANDO OS 7 ANOS, INDETECÇÃO E MAIS DE 500 CEL/CD4 INCREMENTO. NO ENVELHECIMENTO FOQUEI SNC E ALTA PENETRAÇÃO SNC CONF. CLASSIFICAÇÃO CPE.</v>
      </c>
      <c r="AP2277" s="14" t="str">
        <f t="shared" si="2053"/>
        <v/>
      </c>
      <c r="AQ2277" s="14" t="str">
        <f t="shared" si="2054"/>
        <v/>
      </c>
      <c r="AR2277" s="14" t="str">
        <f t="shared" si="2055"/>
        <v/>
      </c>
    </row>
    <row r="2278" spans="1:44" x14ac:dyDescent="0.25">
      <c r="A2278">
        <v>1</v>
      </c>
      <c r="B2278" t="s">
        <v>28</v>
      </c>
      <c r="C2278">
        <v>393101</v>
      </c>
      <c r="D2278" s="40">
        <v>41380.375</v>
      </c>
      <c r="E2278" s="40">
        <v>41381.0402777778</v>
      </c>
      <c r="F2278" s="40">
        <v>41380.998611111099</v>
      </c>
      <c r="G2278" t="s">
        <v>29</v>
      </c>
      <c r="H2278">
        <v>60000017969044</v>
      </c>
      <c r="I2278" t="s">
        <v>1290</v>
      </c>
      <c r="J2278" t="s">
        <v>1291</v>
      </c>
      <c r="K2278" t="s">
        <v>41</v>
      </c>
      <c r="L2278">
        <v>4</v>
      </c>
      <c r="M2278" t="s">
        <v>33</v>
      </c>
      <c r="N2278">
        <v>60000015461254</v>
      </c>
      <c r="O2278">
        <v>60000016462742</v>
      </c>
      <c r="P2278">
        <v>141269000001139</v>
      </c>
      <c r="R2278" t="s">
        <v>34</v>
      </c>
      <c r="S2278" t="s">
        <v>35</v>
      </c>
      <c r="T2278" t="s">
        <v>36</v>
      </c>
      <c r="W2278" t="s">
        <v>37</v>
      </c>
      <c r="AC2278" t="s">
        <v>4219</v>
      </c>
      <c r="AD2278" t="s">
        <v>1437</v>
      </c>
      <c r="AE2278" s="14" t="str">
        <f t="shared" si="2042"/>
        <v>#OPV: REFORÇAR KALETRA COMO ESCOLHA IP CONSENSO. VOLTAR A DESTACAR SEGURANÇA DRC E LIGAR A SEGURANÇA A LONGO PRAZO COMO DIFERENCIAL.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278" s="14" t="str">
        <f t="shared" si="2043"/>
        <v>#OPV: REFORÇAR KALETRA COMO ESCOLHA IP CONSENSO. VOLTAR A DESTACAR SEGURANÇA DRC E LIGAR A SEGURANÇA A LONGO PRAZO COMO DIFERENCIAL.  #OBJ: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278" s="14">
        <f t="shared" si="2044"/>
        <v>1</v>
      </c>
      <c r="AH2278" s="14">
        <f t="shared" si="2045"/>
        <v>135</v>
      </c>
      <c r="AI2278" s="14">
        <f t="shared" si="2046"/>
        <v>314</v>
      </c>
      <c r="AJ2278" s="14">
        <f t="shared" si="2047"/>
        <v>542</v>
      </c>
      <c r="AK2278" s="14">
        <f t="shared" si="2048"/>
        <v>542</v>
      </c>
      <c r="AL2278" s="14">
        <f t="shared" si="2049"/>
        <v>542</v>
      </c>
      <c r="AM2278" s="14" t="str">
        <f t="shared" si="2050"/>
        <v>#OPV: REFORÇAR KALETRA COMO ESCOLHA IP CONSENSO. VOLTAR A DESTACAR SEGURANÇA DRC E LIGAR A SEGURANÇA A LONGO PRAZO COMO DIFERENCIAL.  #</v>
      </c>
      <c r="AN2278" s="14" t="str">
        <f t="shared" si="2051"/>
        <v xml:space="preserve">#OBJ: MÉDICO RELATOU QUE KALETRA TEM POTENCIA INCONTESTÁVEL. QUANDO SENSÍVEL NÃO TROCA NO RESGATE. ALGUNS PACIENTES RELATAM PROBLEMAS GÁSTRICOS, SE PREOCUPA, MAS NÃO FAZ SWITCH.  </v>
      </c>
      <c r="AO2278" s="14" t="str">
        <f t="shared" si="2052"/>
        <v>#MP: FOQUEI DOSE ÚNICA NOTURNA E CO FORMULAÇÃO. ADEQUADO A ROTINA DE VIDA DO PACIENTE, POTENCIAL IMPORTANTE PARA ADESÃO. PACIENTES COM PROBLEMAS GASTRICOS SE SENTEM MAIS SEGUROS COM DOSE NOTURNA EM CASA E ALIMENTAÇÃO BALANCEADA.</v>
      </c>
      <c r="AP2278" s="14" t="str">
        <f t="shared" si="2053"/>
        <v/>
      </c>
      <c r="AQ2278" s="14" t="str">
        <f t="shared" si="2054"/>
        <v/>
      </c>
      <c r="AR2278" s="14" t="str">
        <f t="shared" si="2055"/>
        <v/>
      </c>
    </row>
    <row r="2279" spans="1:44" x14ac:dyDescent="0.25">
      <c r="A2279">
        <v>1</v>
      </c>
      <c r="B2279" t="s">
        <v>28</v>
      </c>
      <c r="C2279">
        <v>393101</v>
      </c>
      <c r="D2279" s="40">
        <v>41379.666666666701</v>
      </c>
      <c r="E2279" s="40">
        <v>41380.978472222203</v>
      </c>
      <c r="F2279" s="40">
        <v>41380.936805555597</v>
      </c>
      <c r="G2279" t="s">
        <v>29</v>
      </c>
      <c r="H2279">
        <v>60000012419127</v>
      </c>
      <c r="I2279" t="s">
        <v>1263</v>
      </c>
      <c r="J2279" t="s">
        <v>1264</v>
      </c>
      <c r="K2279" t="s">
        <v>32</v>
      </c>
      <c r="L2279">
        <v>4</v>
      </c>
      <c r="M2279" t="s">
        <v>33</v>
      </c>
      <c r="N2279">
        <v>60000015461254</v>
      </c>
      <c r="O2279">
        <v>60000016462742</v>
      </c>
      <c r="P2279">
        <v>141269000001092</v>
      </c>
      <c r="R2279" t="s">
        <v>34</v>
      </c>
      <c r="S2279" t="s">
        <v>35</v>
      </c>
      <c r="T2279" t="s">
        <v>36</v>
      </c>
      <c r="W2279" t="s">
        <v>37</v>
      </c>
      <c r="AC2279" t="s">
        <v>4220</v>
      </c>
      <c r="AD2279" t="s">
        <v>1437</v>
      </c>
      <c r="AE2279" s="14" t="str">
        <f t="shared" si="2042"/>
        <v>#OPV: VERIFICAR NOVOS CASOS COM KALETRA. REFORÇAR BENEFÍCIOS DE KALETRA EM LONGEVIDADE(720) E FOCAR EM COMORBIDADES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F2279" s="14" t="str">
        <f t="shared" si="2043"/>
        <v>#OPV: VERIFICAR NOVOS CASOS COM KALETRA. REFORÇAR BENEFÍCIOS DE KALETRA EM LONGEVIDADE(720) E FOCAR EM COMORBIDADES  #OBJ: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G2279" s="14">
        <f t="shared" si="2044"/>
        <v>1</v>
      </c>
      <c r="AH2279" s="14">
        <f t="shared" si="2045"/>
        <v>118</v>
      </c>
      <c r="AI2279" s="14">
        <f t="shared" si="2046"/>
        <v>221</v>
      </c>
      <c r="AJ2279" s="14">
        <f t="shared" si="2047"/>
        <v>485</v>
      </c>
      <c r="AK2279" s="14">
        <f t="shared" si="2048"/>
        <v>485</v>
      </c>
      <c r="AL2279" s="14">
        <f t="shared" si="2049"/>
        <v>485</v>
      </c>
      <c r="AM2279" s="14" t="str">
        <f t="shared" si="2050"/>
        <v>#OPV: VERIFICAR NOVOS CASOS COM KALETRA. REFORÇAR BENEFÍCIOS DE KALETRA EM LONGEVIDADE(720) E FOCAR EM COMORBIDADES  #</v>
      </c>
      <c r="AN2279" s="14" t="str">
        <f t="shared" si="2051"/>
        <v xml:space="preserve">#OBJ: MUITO SE FALA SOBRE PROBLEMAS RENAIS. VEJO COM TENOFOVIR, MAS NÃO VEJO DIFERÊNÇAS ENTRE OS IPS.  </v>
      </c>
      <c r="AO2279" s="14" t="str">
        <f t="shared" si="2052"/>
        <v>#MP: REFORCEI O QUANTO É IMPORTANTE UMA AVALIAÇÃO FREQUENTE DA FUNÇÃO RENAL DO PACIENTE. AVALIAR OS FATORES DE RISCO PARA DRC. CONF. EUROSIDA, A ASSOCIAÇÃO ATV COM TENOFOVIR TEM ALTA INCIDENCIA DRC.  E NO GUIDELINE EACS MOSTROU NEFROTOXICIDADE COM TENOFOVIR E ATV.</v>
      </c>
      <c r="AP2279" s="14" t="str">
        <f t="shared" si="2053"/>
        <v/>
      </c>
      <c r="AQ2279" s="14" t="str">
        <f t="shared" si="2054"/>
        <v/>
      </c>
      <c r="AR2279" s="14" t="str">
        <f t="shared" si="2055"/>
        <v/>
      </c>
    </row>
    <row r="2280" spans="1:44" x14ac:dyDescent="0.25">
      <c r="A2280">
        <v>1</v>
      </c>
      <c r="B2280" t="s">
        <v>28</v>
      </c>
      <c r="C2280">
        <v>393101</v>
      </c>
      <c r="D2280" s="40">
        <v>41379.583333333299</v>
      </c>
      <c r="E2280" s="40">
        <v>41380.965972222199</v>
      </c>
      <c r="F2280" s="40">
        <v>41380.9243055556</v>
      </c>
      <c r="G2280" t="s">
        <v>29</v>
      </c>
      <c r="H2280">
        <v>60000017963044</v>
      </c>
      <c r="I2280" t="s">
        <v>1294</v>
      </c>
      <c r="J2280" t="s">
        <v>1295</v>
      </c>
      <c r="K2280" t="s">
        <v>32</v>
      </c>
      <c r="L2280">
        <v>6</v>
      </c>
      <c r="M2280" t="s">
        <v>33</v>
      </c>
      <c r="N2280">
        <v>60000015461254</v>
      </c>
      <c r="O2280">
        <v>60000016462742</v>
      </c>
      <c r="P2280">
        <v>141269000001065</v>
      </c>
      <c r="R2280" t="s">
        <v>34</v>
      </c>
      <c r="S2280" t="s">
        <v>35</v>
      </c>
      <c r="T2280" t="s">
        <v>36</v>
      </c>
      <c r="W2280" t="s">
        <v>37</v>
      </c>
      <c r="AC2280" t="s">
        <v>4221</v>
      </c>
      <c r="AD2280" t="s">
        <v>1437</v>
      </c>
      <c r="AE2280" s="14" t="str">
        <f t="shared" si="2042"/>
        <v>#OPV: VERIFICAR NOVOS CASOS COM KALETRA, REFORÇAR IP PREFERENCIAL CONSENSO, ADESÃO, CORPO E VERIFICAR IMPACTOS NA CONTINUIDADE TERAPIA A LONGO PRAZO.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F2280" s="14" t="str">
        <f t="shared" si="2043"/>
        <v>#OPV: VERIFICAR NOVOS CASOS COM KALETRA, REFORÇAR IP PREFERENCIAL CONSENSO, ADESÃO, CORPO E VERIFICAR IMPACTOS NA CONTINUIDADE TERAPIA A LONGO PRAZO.  #OBJ: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G2280" s="14">
        <f t="shared" si="2044"/>
        <v>1</v>
      </c>
      <c r="AH2280" s="14">
        <f t="shared" si="2045"/>
        <v>152</v>
      </c>
      <c r="AI2280" s="14">
        <f t="shared" si="2046"/>
        <v>260</v>
      </c>
      <c r="AJ2280" s="14">
        <f t="shared" si="2047"/>
        <v>529</v>
      </c>
      <c r="AK2280" s="14">
        <f t="shared" si="2048"/>
        <v>529</v>
      </c>
      <c r="AL2280" s="14">
        <f t="shared" si="2049"/>
        <v>529</v>
      </c>
      <c r="AM2280" s="14" t="str">
        <f t="shared" si="2050"/>
        <v>#OPV: VERIFICAR NOVOS CASOS COM KALETRA, REFORÇAR IP PREFERENCIAL CONSENSO, ADESÃO, CORPO E VERIFICAR IMPACTOS NA CONTINUIDADE TERAPIA A LONGO PRAZO.  #</v>
      </c>
      <c r="AN2280" s="14" t="str">
        <f t="shared" si="2051"/>
        <v xml:space="preserve">#OBJ: INICIAR COM IP, KAL X ATV. ADESÃO COM ATV É MELHOR, MENOS COMPRIMIDOS E MELHOR TOLERADO EM DIARRÉIA.  </v>
      </c>
      <c r="AO2280" s="14" t="str">
        <f t="shared" si="2052"/>
        <v>#MP: ENFOQUEI QUE A ADEQUAÇÃO DA TERAPIA A ROTINA DE VIDA DO PACIENTE É IMPORTANTE NA ESCOLHA DA TERAPIA. CONF. CASTLE ESTIGMA DA BILIBIRRUBINA ACONTECEU EM 34% DOS PACIENTES ATV X KAL. E DIARRÉIA FOI 1% MESMO ESTUDO. KALETRA TEM POSOLOGIA 1 OU 2X DIA E É CO-FORMULADO.</v>
      </c>
      <c r="AP2280" s="14" t="str">
        <f t="shared" si="2053"/>
        <v/>
      </c>
      <c r="AQ2280" s="14" t="str">
        <f t="shared" si="2054"/>
        <v/>
      </c>
      <c r="AR2280" s="14" t="str">
        <f t="shared" si="2055"/>
        <v/>
      </c>
    </row>
    <row r="2281" spans="1:44" x14ac:dyDescent="0.25">
      <c r="A2281">
        <v>1</v>
      </c>
      <c r="B2281" t="s">
        <v>28</v>
      </c>
      <c r="C2281">
        <v>393101</v>
      </c>
      <c r="D2281" s="40">
        <v>41379.5</v>
      </c>
      <c r="E2281" s="40">
        <v>41380.968055555597</v>
      </c>
      <c r="F2281" s="40">
        <v>41380.926388888904</v>
      </c>
      <c r="G2281" t="s">
        <v>29</v>
      </c>
      <c r="H2281">
        <v>60000017151990</v>
      </c>
      <c r="I2281" t="s">
        <v>1288</v>
      </c>
      <c r="J2281" t="s">
        <v>1289</v>
      </c>
      <c r="K2281" t="s">
        <v>32</v>
      </c>
      <c r="L2281">
        <v>4</v>
      </c>
      <c r="M2281" t="s">
        <v>33</v>
      </c>
      <c r="N2281">
        <v>60000015461254</v>
      </c>
      <c r="O2281">
        <v>60000016462742</v>
      </c>
      <c r="P2281">
        <v>141269000001071</v>
      </c>
      <c r="R2281" t="s">
        <v>34</v>
      </c>
      <c r="S2281" t="s">
        <v>35</v>
      </c>
      <c r="T2281" t="s">
        <v>36</v>
      </c>
      <c r="W2281" t="s">
        <v>37</v>
      </c>
      <c r="AC2281" t="s">
        <v>4222</v>
      </c>
      <c r="AD2281" t="s">
        <v>1437</v>
      </c>
      <c r="AE2281" s="14" t="str">
        <f t="shared" si="2042"/>
        <v>#OPV: REFORÇAR MAIS KALETRA EM POTENCIA DOSE ÚNICA E CO-FORMULAÇÃO. VERIFICAR PERFIL EM QUE KALETRA MELHOR SE ENQUADRA E FOCAR QUE CO FORMULAÇÃO GARANTE TOMADA DO RITONAVIR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F2281" s="14" t="str">
        <f t="shared" si="2043"/>
        <v>#OPV: REFORÇAR MAIS KALETRA EM POTENCIA DOSE ÚNICA E CO-FORMULAÇÃO. VERIFICAR PERFIL EM QUE KALETRA MELHOR SE ENQUADRA E FOCAR QUE CO FORMULAÇÃO GARANTE TOMADA DO RITONAVIR  #OBJ: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G2281" s="14">
        <f t="shared" si="2044"/>
        <v>1</v>
      </c>
      <c r="AH2281" s="14">
        <f t="shared" si="2045"/>
        <v>175</v>
      </c>
      <c r="AI2281" s="14">
        <f t="shared" si="2046"/>
        <v>265</v>
      </c>
      <c r="AJ2281" s="14">
        <f t="shared" si="2047"/>
        <v>540</v>
      </c>
      <c r="AK2281" s="14">
        <f t="shared" si="2048"/>
        <v>540</v>
      </c>
      <c r="AL2281" s="14">
        <f t="shared" si="2049"/>
        <v>540</v>
      </c>
      <c r="AM2281" s="14" t="str">
        <f t="shared" si="2050"/>
        <v>#OPV: REFORÇAR MAIS KALETRA EM POTENCIA DOSE ÚNICA E CO-FORMULAÇÃO. VERIFICAR PERFIL EM QUE KALETRA MELHOR SE ENQUADRA E FOCAR QUE CO FORMULAÇÃO GARANTE TOMADA DO RITONAVIR  #</v>
      </c>
      <c r="AN2281" s="14" t="str">
        <f t="shared" si="2051"/>
        <v xml:space="preserve">#OBJ: POSOLOGIA E PERFIL ATV FAVORECEM ADESÃO DOS PACIENTES, ESPECIALMENTE OS DE RESGATE. </v>
      </c>
      <c r="AO2281" s="14" t="str">
        <f t="shared" si="2052"/>
        <v>#MP: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P2281" s="14" t="str">
        <f t="shared" si="2053"/>
        <v/>
      </c>
      <c r="AQ2281" s="14" t="str">
        <f t="shared" si="2054"/>
        <v/>
      </c>
      <c r="AR2281" s="14" t="str">
        <f t="shared" si="2055"/>
        <v/>
      </c>
    </row>
    <row r="2282" spans="1:44" x14ac:dyDescent="0.25">
      <c r="A2282">
        <v>1</v>
      </c>
      <c r="B2282" t="s">
        <v>28</v>
      </c>
      <c r="C2282">
        <v>393101</v>
      </c>
      <c r="D2282" s="40">
        <v>41379.458333333299</v>
      </c>
      <c r="E2282" s="40">
        <v>41380.963194444397</v>
      </c>
      <c r="F2282" s="40">
        <v>41380.921527777798</v>
      </c>
      <c r="G2282" t="s">
        <v>29</v>
      </c>
      <c r="H2282">
        <v>60000012546735</v>
      </c>
      <c r="I2282" t="s">
        <v>1299</v>
      </c>
      <c r="J2282" t="s">
        <v>1300</v>
      </c>
      <c r="K2282" t="s">
        <v>32</v>
      </c>
      <c r="L2282">
        <v>6</v>
      </c>
      <c r="M2282" t="s">
        <v>33</v>
      </c>
      <c r="N2282">
        <v>60000015461254</v>
      </c>
      <c r="O2282">
        <v>60000016462742</v>
      </c>
      <c r="P2282">
        <v>141269000001059</v>
      </c>
      <c r="R2282" t="s">
        <v>34</v>
      </c>
      <c r="S2282" t="s">
        <v>35</v>
      </c>
      <c r="T2282" t="s">
        <v>36</v>
      </c>
      <c r="W2282" t="s">
        <v>37</v>
      </c>
      <c r="AC2282" t="s">
        <v>4223</v>
      </c>
      <c r="AD2282" t="s">
        <v>1437</v>
      </c>
      <c r="AE2282" s="14" t="str">
        <f t="shared" si="2042"/>
        <v>#OPV: REFORÇAR AS TERAPIAS COM KALETRA E COMPARÁ-LO COM EFV NO PERFIL CORPO(LIPOATROFIA) E MENTE (PENETRAÇÃO SNC). FOCAR AINDA NA POSOLOGIA.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F2282" s="14" t="str">
        <f t="shared" si="2043"/>
        <v>#OPV: REFORÇAR AS TERAPIAS COM KALETRA E COMPARÁ-LO COM EFV NO PERFIL CORPO(LIPOATROFIA) E MENTE (PENETRAÇÃO SNC). FOCAR AINDA NA POSOLOGIA.  #OBJ: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G2282" s="14">
        <f t="shared" si="2044"/>
        <v>1</v>
      </c>
      <c r="AH2282" s="14">
        <f t="shared" si="2045"/>
        <v>143</v>
      </c>
      <c r="AI2282" s="14">
        <f t="shared" si="2046"/>
        <v>374</v>
      </c>
      <c r="AJ2282" s="14">
        <f t="shared" si="2047"/>
        <v>594</v>
      </c>
      <c r="AK2282" s="14">
        <f t="shared" si="2048"/>
        <v>594</v>
      </c>
      <c r="AL2282" s="14">
        <f t="shared" si="2049"/>
        <v>594</v>
      </c>
      <c r="AM2282" s="14" t="str">
        <f t="shared" si="2050"/>
        <v>#OPV: REFORÇAR AS TERAPIAS COM KALETRA E COMPARÁ-LO COM EFV NO PERFIL CORPO(LIPOATROFIA) E MENTE (PENETRAÇÃO SNC). FOCAR AINDA NA POSOLOGIA.  #</v>
      </c>
      <c r="AN2282" s="14" t="str">
        <f t="shared" si="2051"/>
        <v xml:space="preserve">#OBJ: ESTÃO APARECENDO NOVOS PACIENTES, COM INICIO MAIS PRECOCE (500 CEL/CD4) EFV SE MANTÉM COMO UMA ÓTIMA OPÇÃO EM INÍCIO DE TRATAMENTOS. MÉDICO RELATOU EM EFV, QUE NORMALMENTE A FALHA VEM COM MÁ ADESÃO, MESMO SENDO 1 SÓ COMPR.   </v>
      </c>
      <c r="AO2282" s="14" t="str">
        <f t="shared" si="2052"/>
        <v>#MP: DESTAQUEI BARREIRA GENÉTICA DE KALETRA, 702 COM POTÊNCIA E LONGEVIDADE.  KALETRA É IP RECOMENDADO PELO CONSENSO E GARANTE LONGEVIDADE AOS PACIENTES NAIVES COM INDICAÇÃO A TRATAMENTO, E AGORA  A PARTIR DE 500CEL/CD4.</v>
      </c>
      <c r="AP2282" s="14" t="str">
        <f t="shared" si="2053"/>
        <v/>
      </c>
      <c r="AQ2282" s="14" t="str">
        <f t="shared" si="2054"/>
        <v/>
      </c>
      <c r="AR2282" s="14" t="str">
        <f t="shared" si="2055"/>
        <v/>
      </c>
    </row>
    <row r="2283" spans="1:44" x14ac:dyDescent="0.25">
      <c r="A2283">
        <v>1</v>
      </c>
      <c r="B2283" t="s">
        <v>28</v>
      </c>
      <c r="C2283">
        <v>393101</v>
      </c>
      <c r="D2283" s="40">
        <v>41379.416666666701</v>
      </c>
      <c r="E2283" s="40">
        <v>41380.961111111101</v>
      </c>
      <c r="F2283" s="40">
        <v>41380.9194444444</v>
      </c>
      <c r="G2283" t="s">
        <v>29</v>
      </c>
      <c r="H2283">
        <v>60000012500355</v>
      </c>
      <c r="I2283" t="s">
        <v>1301</v>
      </c>
      <c r="J2283" t="s">
        <v>1302</v>
      </c>
      <c r="K2283" t="s">
        <v>32</v>
      </c>
      <c r="L2283">
        <v>6</v>
      </c>
      <c r="M2283" t="s">
        <v>33</v>
      </c>
      <c r="N2283">
        <v>60000015461254</v>
      </c>
      <c r="O2283">
        <v>60000016462742</v>
      </c>
      <c r="P2283">
        <v>141269000001053</v>
      </c>
      <c r="R2283" t="s">
        <v>34</v>
      </c>
      <c r="S2283" t="s">
        <v>35</v>
      </c>
      <c r="T2283" t="s">
        <v>36</v>
      </c>
      <c r="W2283" t="s">
        <v>37</v>
      </c>
      <c r="AC2283" t="s">
        <v>4224</v>
      </c>
      <c r="AD2283" t="s">
        <v>1437</v>
      </c>
      <c r="AE2283" s="14" t="str">
        <f t="shared" si="2042"/>
        <v>#OPV: VERIFICAR MAIS CASOS PARA KALETRA ONDE CORPO SEJA DETERMINANTE E REFORÇAR EM ADESÃO(DOSE ÚNICA, GELADEIRA E CO-FORMULAÇÃO).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F2283" s="14" t="str">
        <f t="shared" si="2043"/>
        <v>#OPV: VERIFICAR MAIS CASOS PARA KALETRA ONDE CORPO SEJA DETERMINANTE E REFORÇAR EM ADESÃO(DOSE ÚNICA, GELADEIRA E CO-FORMULAÇÃO).  #OBJ: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G2283" s="14">
        <f t="shared" si="2044"/>
        <v>1</v>
      </c>
      <c r="AH2283" s="14">
        <f t="shared" si="2045"/>
        <v>132</v>
      </c>
      <c r="AI2283" s="14">
        <f t="shared" si="2046"/>
        <v>281</v>
      </c>
      <c r="AJ2283" s="14">
        <f t="shared" si="2047"/>
        <v>516</v>
      </c>
      <c r="AK2283" s="14">
        <f t="shared" si="2048"/>
        <v>516</v>
      </c>
      <c r="AL2283" s="14">
        <f t="shared" si="2049"/>
        <v>516</v>
      </c>
      <c r="AM2283" s="14" t="str">
        <f t="shared" si="2050"/>
        <v>#OPV: VERIFICAR MAIS CASOS PARA KALETRA ONDE CORPO SEJA DETERMINANTE E REFORÇAR EM ADESÃO(DOSE ÚNICA, GELADEIRA E CO-FORMULAÇÃO).  #</v>
      </c>
      <c r="AN2283" s="14" t="str">
        <f t="shared" si="2051"/>
        <v xml:space="preserve">#OBJ: KALETRA NÃO TEM UM PERFIL FAVORÁVEL X EFV EM TERAPIA INICIAL. EFV É EFICAZ EM SUPRESSÃO E POSOLOGIA AINDA MAIS AGORA COM INICIO EM 500CEL/CD4. </v>
      </c>
      <c r="AO2283" s="14" t="str">
        <f t="shared" si="2052"/>
        <v>#MP: DESTAQUE EM KALETRA X EFV COM DESTAQUE EM POTÊNCIA E CORPO. KALETRA É IP PREFERÊNCIAL CONSENSO E CONF. ACTG 5142, TEM SEGURANÇA MELHOR EM LIPOATROFIA. ESTIGMA DE DIFÍCIL REVERSÃO E MELHOR BARREIRA GENÉTICA, GARANTINDO LONGEVIDADE.</v>
      </c>
      <c r="AP2283" s="14" t="str">
        <f t="shared" si="2053"/>
        <v/>
      </c>
      <c r="AQ2283" s="14" t="str">
        <f t="shared" si="2054"/>
        <v/>
      </c>
      <c r="AR2283" s="14" t="str">
        <f t="shared" si="2055"/>
        <v/>
      </c>
    </row>
    <row r="2284" spans="1:44" x14ac:dyDescent="0.25">
      <c r="A2284">
        <v>1</v>
      </c>
      <c r="B2284" t="s">
        <v>28</v>
      </c>
      <c r="C2284">
        <v>393101</v>
      </c>
      <c r="D2284" s="40">
        <v>41379.375</v>
      </c>
      <c r="E2284" s="40">
        <v>41380.943749999999</v>
      </c>
      <c r="F2284" s="40">
        <v>41380.913888888899</v>
      </c>
      <c r="G2284" t="s">
        <v>29</v>
      </c>
      <c r="H2284">
        <v>60000012492599</v>
      </c>
      <c r="I2284" t="s">
        <v>1292</v>
      </c>
      <c r="J2284" t="s">
        <v>1293</v>
      </c>
      <c r="K2284" t="s">
        <v>32</v>
      </c>
      <c r="L2284">
        <v>6</v>
      </c>
      <c r="M2284" t="s">
        <v>33</v>
      </c>
      <c r="N2284">
        <v>60000015461254</v>
      </c>
      <c r="O2284">
        <v>60000016462742</v>
      </c>
      <c r="P2284">
        <v>141269000001011</v>
      </c>
      <c r="R2284" t="s">
        <v>34</v>
      </c>
      <c r="S2284" t="s">
        <v>35</v>
      </c>
      <c r="T2284" t="s">
        <v>36</v>
      </c>
      <c r="W2284" t="s">
        <v>37</v>
      </c>
      <c r="AC2284" t="s">
        <v>4225</v>
      </c>
      <c r="AD2284" t="s">
        <v>1437</v>
      </c>
      <c r="AE2284" s="14" t="str">
        <f t="shared" si="2042"/>
        <v>#OPV: REFORÇAR MAIS POTENCIA E DURABILIDADE DOS ESQUEMAS COM KALETRA E COMPARÁ-LO COM EFV EM SNC E CORPO.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F2284" s="14" t="str">
        <f t="shared" si="2043"/>
        <v>#OPV: REFORÇAR MAIS POTENCIA E DURABILIDADE DOS ESQUEMAS COM KALETRA E COMPARÁ-LO COM EFV EM SNC E CORPO.  #OBJ: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G2284" s="14">
        <f t="shared" si="2044"/>
        <v>1</v>
      </c>
      <c r="AH2284" s="14">
        <f t="shared" si="2045"/>
        <v>108</v>
      </c>
      <c r="AI2284" s="14">
        <f t="shared" si="2046"/>
        <v>344</v>
      </c>
      <c r="AJ2284" s="14">
        <f t="shared" si="2047"/>
        <v>622</v>
      </c>
      <c r="AK2284" s="14">
        <f t="shared" si="2048"/>
        <v>622</v>
      </c>
      <c r="AL2284" s="14">
        <f t="shared" si="2049"/>
        <v>622</v>
      </c>
      <c r="AM2284" s="14" t="str">
        <f t="shared" si="2050"/>
        <v>#OPV: REFORÇAR MAIS POTENCIA E DURABILIDADE DOS ESQUEMAS COM KALETRA E COMPARÁ-LO COM EFV EM SNC E CORPO.  #</v>
      </c>
      <c r="AN2284" s="14" t="str">
        <f t="shared" si="2051"/>
        <v xml:space="preserve">#OBJ: KALETRA NÃO TEM UM PERFIL TÃO FAVORÁVEL PARA INICIAR TRATAMENTO COM ASSINTOMÁTICOS PRÓXIMOS A 500CEL/CD4 COMO DESTACA CONSENSO. POSOLOGIA DE EFV É MAIS FÁCIL. EM SORODISCORDANTES É IMPORTANTE FACILITAR PARA TER ADESÃO E PROTEÇÃO. </v>
      </c>
      <c r="AO2284" s="14" t="str">
        <f t="shared" si="2052"/>
        <v>#MP: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P2284" s="14" t="str">
        <f t="shared" si="2053"/>
        <v/>
      </c>
      <c r="AQ2284" s="14" t="str">
        <f t="shared" si="2054"/>
        <v/>
      </c>
      <c r="AR2284" s="14" t="str">
        <f t="shared" si="2055"/>
        <v/>
      </c>
    </row>
    <row r="2285" spans="1:44" x14ac:dyDescent="0.25">
      <c r="A2285">
        <v>1</v>
      </c>
      <c r="B2285" t="s">
        <v>28</v>
      </c>
      <c r="C2285">
        <v>393101</v>
      </c>
      <c r="D2285" s="40">
        <v>41376.625</v>
      </c>
      <c r="E2285" s="40">
        <v>41376.851388888899</v>
      </c>
      <c r="F2285" s="40">
        <v>41376.809722222199</v>
      </c>
      <c r="G2285" t="s">
        <v>29</v>
      </c>
      <c r="H2285">
        <v>60000012537811</v>
      </c>
      <c r="I2285" t="s">
        <v>4135</v>
      </c>
      <c r="J2285" t="s">
        <v>4136</v>
      </c>
      <c r="K2285" t="s">
        <v>32</v>
      </c>
      <c r="L2285">
        <v>4</v>
      </c>
      <c r="M2285" t="s">
        <v>33</v>
      </c>
      <c r="N2285">
        <v>60000015461254</v>
      </c>
      <c r="O2285">
        <v>60000016462742</v>
      </c>
      <c r="P2285">
        <v>141269000000900</v>
      </c>
      <c r="R2285" t="s">
        <v>34</v>
      </c>
      <c r="S2285" t="s">
        <v>35</v>
      </c>
      <c r="T2285" t="s">
        <v>36</v>
      </c>
      <c r="W2285" t="s">
        <v>37</v>
      </c>
      <c r="AC2285" t="s">
        <v>1244</v>
      </c>
      <c r="AD2285" t="s">
        <v>1437</v>
      </c>
      <c r="AE2285" s="14" t="str">
        <f t="shared" si="2042"/>
        <v>#OBJ: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F2285" s="14" t="str">
        <f t="shared" si="2043"/>
        <v>#OBJ: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G2285" s="14">
        <f t="shared" si="2044"/>
        <v>1</v>
      </c>
      <c r="AH2285" s="14">
        <f t="shared" si="2045"/>
        <v>97</v>
      </c>
      <c r="AI2285" s="14">
        <f t="shared" si="2046"/>
        <v>547</v>
      </c>
      <c r="AJ2285" s="14">
        <f t="shared" si="2047"/>
        <v>547</v>
      </c>
      <c r="AK2285" s="14">
        <f t="shared" si="2048"/>
        <v>547</v>
      </c>
      <c r="AL2285" s="14">
        <f t="shared" si="2049"/>
        <v>547</v>
      </c>
      <c r="AM2285" s="14" t="str">
        <f t="shared" si="2050"/>
        <v>#OBJ: KALETRA  CONTINUA UM DESAFIO EM ADESÃO. PROBLEMAS GÁSTRICOS E POSOLOGIA SÃO LIMITADORES.  #</v>
      </c>
      <c r="AN2285" s="14" t="str">
        <f t="shared" si="2051"/>
        <v>#MP: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O2285" s="14" t="str">
        <f t="shared" si="2052"/>
        <v/>
      </c>
      <c r="AP2285" s="14" t="str">
        <f t="shared" si="2053"/>
        <v/>
      </c>
      <c r="AQ2285" s="14" t="str">
        <f t="shared" si="2054"/>
        <v/>
      </c>
      <c r="AR2285" s="14" t="str">
        <f t="shared" si="2055"/>
        <v/>
      </c>
    </row>
    <row r="2286" spans="1:44" x14ac:dyDescent="0.25">
      <c r="A2286">
        <v>1</v>
      </c>
      <c r="B2286" t="s">
        <v>28</v>
      </c>
      <c r="C2286">
        <v>393101</v>
      </c>
      <c r="D2286" s="40">
        <v>41376.583333333299</v>
      </c>
      <c r="E2286" s="40">
        <v>41376.848611111098</v>
      </c>
      <c r="F2286" s="40">
        <v>41376.806944444397</v>
      </c>
      <c r="G2286" t="s">
        <v>29</v>
      </c>
      <c r="H2286">
        <v>60000012503195</v>
      </c>
      <c r="I2286" t="s">
        <v>4111</v>
      </c>
      <c r="J2286" t="s">
        <v>4112</v>
      </c>
      <c r="K2286" t="s">
        <v>32</v>
      </c>
      <c r="L2286">
        <v>6</v>
      </c>
      <c r="M2286" t="s">
        <v>33</v>
      </c>
      <c r="N2286">
        <v>60000015461254</v>
      </c>
      <c r="O2286">
        <v>60000016462742</v>
      </c>
      <c r="P2286">
        <v>141269000000893</v>
      </c>
      <c r="R2286" t="s">
        <v>34</v>
      </c>
      <c r="S2286" t="s">
        <v>35</v>
      </c>
      <c r="T2286" t="s">
        <v>36</v>
      </c>
      <c r="W2286" t="s">
        <v>37</v>
      </c>
      <c r="AC2286" t="s">
        <v>5329</v>
      </c>
      <c r="AD2286" t="s">
        <v>1437</v>
      </c>
      <c r="AE2286" s="14" t="str">
        <f t="shared" si="2042"/>
        <v>- #OBJ: PACIENTES NÃO VÊM ENVELHECENDO BEM, COMORBIDADES ESTÃO PRESENTES. INDIVIDUALIZO PRESCRIÇÃO, DEPENDENDO DO PERFIL DO PACIENTE. SEMPRE AVALIO PARA NÃO TROCAR TERAPIA. #MP: REFORCEI BENEFICIOS KALETRA COM DESTAQUE EM POTÊNCIA. CONVERSAMOS SOBRE COMO</v>
      </c>
      <c r="AF2286" s="14" t="str">
        <f t="shared" si="2043"/>
        <v>- #OBJ: PACIENTES NÃO VÊM ENVELHECENDO BEM, COMORBIDADES ESTÃO PRESENTES. INDIVIDUALIZO PRESCRIÇÃO, DEPENDENDO DO PERFIL DO PACIENTE. SEMPRE AVALIO PARA NÃO TROCAR TERAPIA. #MP: REFORCEI BENEFICIOS KALETRA COM DESTAQUE EM POTÊNCIA. CONVERSAMOS SOBRE COMO</v>
      </c>
      <c r="AG2286" s="14">
        <f t="shared" si="2044"/>
        <v>3</v>
      </c>
      <c r="AH2286" s="14">
        <f t="shared" si="2045"/>
        <v>174</v>
      </c>
      <c r="AI2286" s="14">
        <f t="shared" si="2046"/>
        <v>255</v>
      </c>
      <c r="AJ2286" s="14">
        <f t="shared" si="2047"/>
        <v>255</v>
      </c>
      <c r="AK2286" s="14">
        <f t="shared" si="2048"/>
        <v>255</v>
      </c>
      <c r="AL2286" s="14">
        <f t="shared" si="2049"/>
        <v>255</v>
      </c>
      <c r="AM2286" s="14" t="str">
        <f t="shared" si="2050"/>
        <v xml:space="preserve">#OBJ: PACIENTES NÃO VÊM ENVELHECENDO BEM, COMORBIDADES ESTÃO PRESENTES. INDIVIDUALIZO PRESCRIÇÃO, DEPENDENDO DO PERFIL DO PACIENTE. SEMPRE AVALIO PARA NÃO TROCAR TERAPIA. </v>
      </c>
      <c r="AN2286" s="14" t="str">
        <f t="shared" si="2051"/>
        <v>#MP: REFORCEI BENEFICIOS KALETRA COM DESTAQUE EM POTÊNCIA. CONVERSAMOS SOBRE COMO</v>
      </c>
      <c r="AO2286" s="14" t="str">
        <f t="shared" si="2052"/>
        <v/>
      </c>
      <c r="AP2286" s="14" t="str">
        <f t="shared" si="2053"/>
        <v/>
      </c>
      <c r="AQ2286" s="14" t="str">
        <f t="shared" si="2054"/>
        <v/>
      </c>
      <c r="AR2286" s="14" t="str">
        <f t="shared" si="2055"/>
        <v/>
      </c>
    </row>
    <row r="2287" spans="1:44" x14ac:dyDescent="0.25">
      <c r="A2287">
        <v>1</v>
      </c>
      <c r="B2287" t="s">
        <v>28</v>
      </c>
      <c r="C2287">
        <v>393101</v>
      </c>
      <c r="D2287" s="40">
        <v>41376.416666666701</v>
      </c>
      <c r="E2287" s="40">
        <v>41376.846527777801</v>
      </c>
      <c r="F2287" s="40">
        <v>41376.804861111101</v>
      </c>
      <c r="G2287" t="s">
        <v>29</v>
      </c>
      <c r="H2287">
        <v>60000012475311</v>
      </c>
      <c r="I2287" t="s">
        <v>4123</v>
      </c>
      <c r="J2287" t="s">
        <v>4124</v>
      </c>
      <c r="K2287" t="s">
        <v>32</v>
      </c>
      <c r="L2287">
        <v>6</v>
      </c>
      <c r="M2287" t="s">
        <v>33</v>
      </c>
      <c r="N2287">
        <v>60000015461254</v>
      </c>
      <c r="O2287">
        <v>60000016462742</v>
      </c>
      <c r="P2287">
        <v>141269000000886</v>
      </c>
      <c r="R2287" t="s">
        <v>34</v>
      </c>
      <c r="S2287" t="s">
        <v>35</v>
      </c>
      <c r="T2287" t="s">
        <v>36</v>
      </c>
      <c r="W2287" t="s">
        <v>37</v>
      </c>
      <c r="AC2287" t="s">
        <v>1250</v>
      </c>
      <c r="AD2287" t="s">
        <v>1437</v>
      </c>
      <c r="AE2287" s="14" t="str">
        <f t="shared" si="2042"/>
        <v>#OBJ: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F2287" s="14" t="str">
        <f t="shared" si="2043"/>
        <v>#OBJ: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G2287" s="14">
        <f t="shared" si="2044"/>
        <v>1</v>
      </c>
      <c r="AH2287" s="14">
        <f t="shared" si="2045"/>
        <v>103</v>
      </c>
      <c r="AI2287" s="14">
        <f t="shared" si="2046"/>
        <v>300</v>
      </c>
      <c r="AJ2287" s="14">
        <f t="shared" si="2047"/>
        <v>300</v>
      </c>
      <c r="AK2287" s="14">
        <f t="shared" si="2048"/>
        <v>300</v>
      </c>
      <c r="AL2287" s="14">
        <f t="shared" si="2049"/>
        <v>300</v>
      </c>
      <c r="AM2287" s="14" t="str">
        <f t="shared" si="2050"/>
        <v>#OBJ: KALETRA TEM ESTIGMAS EM CORPO, DISLIPIDEMIAS E DISTRIBUIÇÃO GORDURA. COMPLICA ADESÃO PACIENTES. #</v>
      </c>
      <c r="AN2287" s="14" t="str">
        <f t="shared" si="2051"/>
        <v>#MP: REFORCEI BENEFICIOS KALETRA E DESTAQUEI COMO ESCOLHA IP CONSENSO DEVIDO POTENCIA E DURABILIDADE. EM CORPO, DESTAQUE DADOS CASTLE QUANTO A ICTERÍCIA E REFORCEI AUMENTO CIRCUNFERÊNCIA ABDOMINAL.</v>
      </c>
      <c r="AO2287" s="14" t="str">
        <f t="shared" si="2052"/>
        <v/>
      </c>
      <c r="AP2287" s="14" t="str">
        <f t="shared" si="2053"/>
        <v/>
      </c>
      <c r="AQ2287" s="14" t="str">
        <f t="shared" si="2054"/>
        <v/>
      </c>
      <c r="AR2287" s="14" t="str">
        <f t="shared" si="2055"/>
        <v/>
      </c>
    </row>
    <row r="2288" spans="1:44" x14ac:dyDescent="0.25">
      <c r="A2288">
        <v>1</v>
      </c>
      <c r="B2288" t="s">
        <v>28</v>
      </c>
      <c r="C2288">
        <v>393101</v>
      </c>
      <c r="D2288" s="40">
        <v>41376.375</v>
      </c>
      <c r="E2288" s="40">
        <v>41376.845138888901</v>
      </c>
      <c r="F2288" s="40">
        <v>41376.8034722222</v>
      </c>
      <c r="G2288" t="s">
        <v>29</v>
      </c>
      <c r="H2288">
        <v>60000012283823</v>
      </c>
      <c r="I2288" t="s">
        <v>4126</v>
      </c>
      <c r="J2288" t="s">
        <v>4127</v>
      </c>
      <c r="K2288" t="s">
        <v>32</v>
      </c>
      <c r="L2288">
        <v>4</v>
      </c>
      <c r="M2288" t="s">
        <v>33</v>
      </c>
      <c r="N2288">
        <v>60000015461254</v>
      </c>
      <c r="O2288">
        <v>60000016462742</v>
      </c>
      <c r="P2288">
        <v>141269000000879</v>
      </c>
      <c r="R2288" t="s">
        <v>34</v>
      </c>
      <c r="S2288" t="s">
        <v>35</v>
      </c>
      <c r="T2288" t="s">
        <v>36</v>
      </c>
      <c r="W2288" t="s">
        <v>37</v>
      </c>
      <c r="AC2288" t="s">
        <v>1251</v>
      </c>
      <c r="AD2288" t="s">
        <v>1437</v>
      </c>
      <c r="AE2288" s="14" t="str">
        <f t="shared" si="2042"/>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F2288" s="14" t="str">
        <f t="shared" si="2043"/>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G2288" s="14">
        <f t="shared" si="2044"/>
        <v>1</v>
      </c>
      <c r="AH2288" s="14">
        <f t="shared" si="2045"/>
        <v>189</v>
      </c>
      <c r="AI2288" s="14">
        <f t="shared" si="2046"/>
        <v>540</v>
      </c>
      <c r="AJ2288" s="14">
        <f t="shared" si="2047"/>
        <v>540</v>
      </c>
      <c r="AK2288" s="14">
        <f t="shared" si="2048"/>
        <v>540</v>
      </c>
      <c r="AL2288" s="14">
        <f t="shared" si="2049"/>
        <v>540</v>
      </c>
      <c r="AM2288" s="14" t="str">
        <f t="shared" si="2050"/>
        <v>#OBJ: CONSENSO INDICA INICIAR MAIS PRECOCEMENTE, EFV É ESCOLHA E CONSIDERO ÓTIMO PARA MULHERES, POUCOS COMPRIMIDOS, SEM GELADEIRA, E TEM AGORA ATÉ ESTUDOS EM NÃO INTERROMPER EM GESTANTES. #</v>
      </c>
      <c r="AN2288" s="14" t="str">
        <f t="shared" si="2051"/>
        <v>#MP: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O2288" s="14" t="str">
        <f t="shared" si="2052"/>
        <v/>
      </c>
      <c r="AP2288" s="14" t="str">
        <f t="shared" si="2053"/>
        <v/>
      </c>
      <c r="AQ2288" s="14" t="str">
        <f t="shared" si="2054"/>
        <v/>
      </c>
      <c r="AR2288" s="14" t="str">
        <f t="shared" si="2055"/>
        <v/>
      </c>
    </row>
    <row r="2289" spans="1:44" x14ac:dyDescent="0.25">
      <c r="A2289">
        <v>1</v>
      </c>
      <c r="B2289" t="s">
        <v>28</v>
      </c>
      <c r="C2289">
        <v>393101</v>
      </c>
      <c r="D2289" s="40">
        <v>41375.6875</v>
      </c>
      <c r="E2289" s="40">
        <v>41376.827083333301</v>
      </c>
      <c r="F2289" s="40">
        <v>41376.785416666702</v>
      </c>
      <c r="G2289" t="s">
        <v>29</v>
      </c>
      <c r="H2289">
        <v>60000012290391</v>
      </c>
      <c r="I2289" t="s">
        <v>4226</v>
      </c>
      <c r="J2289" t="s">
        <v>4227</v>
      </c>
      <c r="K2289" t="s">
        <v>32</v>
      </c>
      <c r="L2289">
        <v>6</v>
      </c>
      <c r="M2289" t="s">
        <v>33</v>
      </c>
      <c r="N2289">
        <v>60000015461254</v>
      </c>
      <c r="O2289">
        <v>60000016462742</v>
      </c>
      <c r="P2289">
        <v>141269000000855</v>
      </c>
      <c r="R2289" t="s">
        <v>34</v>
      </c>
      <c r="S2289" t="s">
        <v>35</v>
      </c>
      <c r="T2289" t="s">
        <v>36</v>
      </c>
      <c r="W2289" t="s">
        <v>37</v>
      </c>
      <c r="AC2289" t="s">
        <v>1257</v>
      </c>
      <c r="AD2289" t="s">
        <v>1437</v>
      </c>
      <c r="AE2289" s="14" t="str">
        <f t="shared" si="2042"/>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289" s="14" t="str">
        <f t="shared" si="2043"/>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289" s="14">
        <f t="shared" si="2044"/>
        <v>1</v>
      </c>
      <c r="AH2289" s="14">
        <f t="shared" si="2045"/>
        <v>180</v>
      </c>
      <c r="AI2289" s="14">
        <f t="shared" si="2046"/>
        <v>408</v>
      </c>
      <c r="AJ2289" s="14">
        <f t="shared" si="2047"/>
        <v>408</v>
      </c>
      <c r="AK2289" s="14">
        <f t="shared" si="2048"/>
        <v>408</v>
      </c>
      <c r="AL2289" s="14">
        <f t="shared" si="2049"/>
        <v>408</v>
      </c>
      <c r="AM2289" s="14" t="str">
        <f t="shared" si="2050"/>
        <v>#OBJ: MÉDICO RELATOU QUE KALETRA TEM POTENCIA INCONTESTÁVEL. QUANDO SENSÍVEL NÃO TROCA NO RESGATE. ALGUNS PACIENTES RELATAM PROBLEMAS GÁSTRICOS, SE PREOCUPA, MAS NÃO FAZ SWITCH.  #</v>
      </c>
      <c r="AN2289" s="14" t="str">
        <f t="shared" si="2051"/>
        <v>#MP: FOQUEI DOSE ÚNICA NOTURNA E CO FORMULAÇÃO. ADEQUADO A ROTINA DE VIDA DO PACIENTE, POTENCIAL IMPORTANTE PARA ADESÃO. PACIENTES COM PROBLEMAS GASTRICOS SE SENTEM MAIS SEGUROS COM DOSE NOTURNA EM CASA E ALIMENTAÇÃO BALANCEADA.</v>
      </c>
      <c r="AO2289" s="14" t="str">
        <f t="shared" si="2052"/>
        <v/>
      </c>
      <c r="AP2289" s="14" t="str">
        <f t="shared" si="2053"/>
        <v/>
      </c>
      <c r="AQ2289" s="14" t="str">
        <f t="shared" si="2054"/>
        <v/>
      </c>
      <c r="AR2289" s="14" t="str">
        <f t="shared" si="2055"/>
        <v/>
      </c>
    </row>
    <row r="2290" spans="1:44" x14ac:dyDescent="0.25">
      <c r="A2290">
        <v>1</v>
      </c>
      <c r="B2290" t="s">
        <v>28</v>
      </c>
      <c r="C2290">
        <v>393101</v>
      </c>
      <c r="D2290" s="40">
        <v>41375.604166666701</v>
      </c>
      <c r="E2290" s="40">
        <v>41376.824999999997</v>
      </c>
      <c r="F2290" s="40">
        <v>41376.783333333296</v>
      </c>
      <c r="G2290" t="s">
        <v>29</v>
      </c>
      <c r="H2290">
        <v>60000012489051</v>
      </c>
      <c r="I2290" t="s">
        <v>4108</v>
      </c>
      <c r="J2290" t="s">
        <v>4109</v>
      </c>
      <c r="K2290" t="s">
        <v>41</v>
      </c>
      <c r="L2290">
        <v>3</v>
      </c>
      <c r="M2290" t="s">
        <v>33</v>
      </c>
      <c r="N2290">
        <v>60000015461254</v>
      </c>
      <c r="O2290">
        <v>60000016462742</v>
      </c>
      <c r="P2290">
        <v>141269000000848</v>
      </c>
      <c r="R2290" t="s">
        <v>34</v>
      </c>
      <c r="S2290" t="s">
        <v>35</v>
      </c>
      <c r="T2290" t="s">
        <v>36</v>
      </c>
      <c r="W2290" t="s">
        <v>37</v>
      </c>
      <c r="AC2290" t="s">
        <v>1259</v>
      </c>
      <c r="AD2290" t="s">
        <v>1437</v>
      </c>
      <c r="AE2290" s="14" t="str">
        <f t="shared" si="2042"/>
        <v>#OBJ: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F2290" s="14" t="str">
        <f t="shared" si="2043"/>
        <v>#OBJ: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G2290" s="14">
        <f t="shared" si="2044"/>
        <v>1</v>
      </c>
      <c r="AH2290" s="14">
        <f t="shared" si="2045"/>
        <v>192</v>
      </c>
      <c r="AI2290" s="14">
        <f t="shared" si="2046"/>
        <v>486</v>
      </c>
      <c r="AJ2290" s="14">
        <f t="shared" si="2047"/>
        <v>486</v>
      </c>
      <c r="AK2290" s="14">
        <f t="shared" si="2048"/>
        <v>486</v>
      </c>
      <c r="AL2290" s="14">
        <f t="shared" si="2049"/>
        <v>486</v>
      </c>
      <c r="AM2290" s="14" t="str">
        <f t="shared" si="2050"/>
        <v>#OBJ: OS PACIENTES PERFIS MULHERES VÊM AUMENTANDO. MUITAS TEM COMPANHEIROS SORO DISCORDANTES. MOSTRA PREOCUPAÇÃO POIS NÃO CONSIDERA KALETRA IDEAL. TEM AS DISLIPIDEMIAS E MUITOS COMPRIMIDOS.  #</v>
      </c>
      <c r="AN2290" s="14" t="str">
        <f t="shared" si="2051"/>
        <v>#MP: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O2290" s="14" t="str">
        <f t="shared" si="2052"/>
        <v/>
      </c>
      <c r="AP2290" s="14" t="str">
        <f t="shared" si="2053"/>
        <v/>
      </c>
      <c r="AQ2290" s="14" t="str">
        <f t="shared" si="2054"/>
        <v/>
      </c>
      <c r="AR2290" s="14" t="str">
        <f t="shared" si="2055"/>
        <v/>
      </c>
    </row>
    <row r="2291" spans="1:44" x14ac:dyDescent="0.25">
      <c r="A2291">
        <v>1</v>
      </c>
      <c r="B2291" t="s">
        <v>28</v>
      </c>
      <c r="C2291">
        <v>393101</v>
      </c>
      <c r="D2291" s="40">
        <v>41375.604166666701</v>
      </c>
      <c r="E2291" s="40">
        <v>41376.824999999997</v>
      </c>
      <c r="F2291" s="40">
        <v>41376.783333333296</v>
      </c>
      <c r="G2291" t="s">
        <v>29</v>
      </c>
      <c r="H2291">
        <v>60000012489051</v>
      </c>
      <c r="I2291" t="s">
        <v>4108</v>
      </c>
      <c r="J2291" t="s">
        <v>4109</v>
      </c>
      <c r="K2291" t="s">
        <v>41</v>
      </c>
      <c r="L2291">
        <v>3</v>
      </c>
      <c r="M2291" t="s">
        <v>33</v>
      </c>
      <c r="N2291">
        <v>60000015461254</v>
      </c>
      <c r="O2291">
        <v>60000016462742</v>
      </c>
      <c r="P2291">
        <v>141269000000848</v>
      </c>
      <c r="R2291" t="s">
        <v>34</v>
      </c>
      <c r="S2291" t="s">
        <v>35</v>
      </c>
      <c r="T2291" t="s">
        <v>36</v>
      </c>
      <c r="W2291" t="s">
        <v>37</v>
      </c>
      <c r="AC2291" t="s">
        <v>1259</v>
      </c>
      <c r="AD2291" t="s">
        <v>1437</v>
      </c>
      <c r="AE2291" s="14" t="str">
        <f t="shared" si="2042"/>
        <v>#OBJ: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F2291" s="14" t="str">
        <f t="shared" si="2043"/>
        <v>#OBJ: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G2291" s="14">
        <f t="shared" si="2044"/>
        <v>1</v>
      </c>
      <c r="AH2291" s="14">
        <f t="shared" si="2045"/>
        <v>192</v>
      </c>
      <c r="AI2291" s="14">
        <f t="shared" si="2046"/>
        <v>486</v>
      </c>
      <c r="AJ2291" s="14">
        <f t="shared" si="2047"/>
        <v>486</v>
      </c>
      <c r="AK2291" s="14">
        <f t="shared" si="2048"/>
        <v>486</v>
      </c>
      <c r="AL2291" s="14">
        <f t="shared" si="2049"/>
        <v>486</v>
      </c>
      <c r="AM2291" s="14" t="str">
        <f t="shared" si="2050"/>
        <v>#OBJ: OS PACIENTES PERFIS MULHERES VÊM AUMENTANDO. MUITAS TEM COMPANHEIROS SORO DISCORDANTES. MOSTRA PREOCUPAÇÃO POIS NÃO CONSIDERA KALETRA IDEAL. TEM AS DISLIPIDEMIAS E MUITOS COMPRIMIDOS.  #</v>
      </c>
      <c r="AN2291" s="14" t="str">
        <f t="shared" si="2051"/>
        <v>#MP: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O2291" s="14" t="str">
        <f t="shared" si="2052"/>
        <v/>
      </c>
      <c r="AP2291" s="14" t="str">
        <f t="shared" si="2053"/>
        <v/>
      </c>
      <c r="AQ2291" s="14" t="str">
        <f t="shared" si="2054"/>
        <v/>
      </c>
      <c r="AR2291" s="14" t="str">
        <f t="shared" si="2055"/>
        <v/>
      </c>
    </row>
    <row r="2292" spans="1:44" x14ac:dyDescent="0.25">
      <c r="A2292">
        <v>1</v>
      </c>
      <c r="B2292" t="s">
        <v>28</v>
      </c>
      <c r="C2292">
        <v>393101</v>
      </c>
      <c r="D2292" s="40">
        <v>41375.520833333299</v>
      </c>
      <c r="E2292" s="40">
        <v>41376.831944444399</v>
      </c>
      <c r="F2292" s="40">
        <v>41376.7902777778</v>
      </c>
      <c r="G2292" t="s">
        <v>29</v>
      </c>
      <c r="H2292">
        <v>60000012268915</v>
      </c>
      <c r="I2292" t="s">
        <v>4228</v>
      </c>
      <c r="J2292" t="s">
        <v>4229</v>
      </c>
      <c r="K2292" t="s">
        <v>41</v>
      </c>
      <c r="L2292">
        <v>3</v>
      </c>
      <c r="M2292" t="s">
        <v>33</v>
      </c>
      <c r="N2292">
        <v>60000015461254</v>
      </c>
      <c r="O2292">
        <v>60000016462742</v>
      </c>
      <c r="P2292">
        <v>141269000000862</v>
      </c>
      <c r="R2292" t="s">
        <v>34</v>
      </c>
      <c r="S2292" t="s">
        <v>35</v>
      </c>
      <c r="T2292" t="s">
        <v>36</v>
      </c>
      <c r="W2292" t="s">
        <v>37</v>
      </c>
      <c r="AC2292" t="s">
        <v>1254</v>
      </c>
      <c r="AD2292" t="s">
        <v>1437</v>
      </c>
      <c r="AE2292" s="14" t="str">
        <f t="shared" si="2042"/>
        <v>#OBJ: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292" s="14" t="str">
        <f t="shared" si="2043"/>
        <v>#OBJ: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292" s="14">
        <f t="shared" si="2044"/>
        <v>1</v>
      </c>
      <c r="AH2292" s="14">
        <f t="shared" si="2045"/>
        <v>143</v>
      </c>
      <c r="AI2292" s="14">
        <f t="shared" si="2046"/>
        <v>356</v>
      </c>
      <c r="AJ2292" s="14">
        <f t="shared" si="2047"/>
        <v>356</v>
      </c>
      <c r="AK2292" s="14">
        <f t="shared" si="2048"/>
        <v>356</v>
      </c>
      <c r="AL2292" s="14">
        <f t="shared" si="2049"/>
        <v>356</v>
      </c>
      <c r="AM2292" s="14" t="str">
        <f t="shared" si="2050"/>
        <v>#OBJ: KALETRA É POTENTE MAS TEM OUTROS IPS POTENTES, NÃO FALHAM COM ADESÃO. POTÊNCIA É IMPORTANTE, POIS PACIENTES NÃO ESTÃO ENVELHECENDO BEM. #</v>
      </c>
      <c r="AN2292" s="14" t="str">
        <f t="shared" si="2051"/>
        <v>#MP: EM POTENCIA, DESTAQUE CONSENSO, KALETRA 1ª OPÇÃO IP. FOQUEI O 720 DESTACANDO OS 7 ANOS, INDETECÇÃO E MAIS DE 500 CEL/CD4 INCREMENTO. NO ENVELHECIMENTO FOQUEI SNC E ALTA PENETRAÇÃO SNC CONF. CLASSIFICAÇÃO CPE.</v>
      </c>
      <c r="AO2292" s="14" t="str">
        <f t="shared" si="2052"/>
        <v/>
      </c>
      <c r="AP2292" s="14" t="str">
        <f t="shared" si="2053"/>
        <v/>
      </c>
      <c r="AQ2292" s="14" t="str">
        <f t="shared" si="2054"/>
        <v/>
      </c>
      <c r="AR2292" s="14" t="str">
        <f t="shared" si="2055"/>
        <v/>
      </c>
    </row>
    <row r="2293" spans="1:44" x14ac:dyDescent="0.25">
      <c r="A2293">
        <v>1</v>
      </c>
      <c r="B2293" t="s">
        <v>28</v>
      </c>
      <c r="C2293">
        <v>393101</v>
      </c>
      <c r="D2293" s="40">
        <v>41375.479166666701</v>
      </c>
      <c r="E2293" s="40">
        <v>41376.822916666701</v>
      </c>
      <c r="F2293" s="40">
        <v>41376.78125</v>
      </c>
      <c r="G2293" t="s">
        <v>29</v>
      </c>
      <c r="H2293">
        <v>60000012529335</v>
      </c>
      <c r="I2293" t="s">
        <v>4166</v>
      </c>
      <c r="J2293" t="s">
        <v>4167</v>
      </c>
      <c r="K2293" t="s">
        <v>41</v>
      </c>
      <c r="L2293">
        <v>6</v>
      </c>
      <c r="M2293" t="s">
        <v>33</v>
      </c>
      <c r="N2293">
        <v>60000015461254</v>
      </c>
      <c r="O2293">
        <v>60000016462742</v>
      </c>
      <c r="P2293">
        <v>141269000000841</v>
      </c>
      <c r="R2293" t="s">
        <v>34</v>
      </c>
      <c r="S2293" t="s">
        <v>35</v>
      </c>
      <c r="T2293" t="s">
        <v>36</v>
      </c>
      <c r="W2293" t="s">
        <v>37</v>
      </c>
      <c r="AC2293" t="s">
        <v>1258</v>
      </c>
      <c r="AD2293" t="s">
        <v>1437</v>
      </c>
      <c r="AE2293" s="14" t="str">
        <f t="shared" si="2042"/>
        <v>#OBJ: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F2293" s="14" t="str">
        <f t="shared" si="2043"/>
        <v>#OBJ: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G2293" s="14">
        <f t="shared" si="2044"/>
        <v>1</v>
      </c>
      <c r="AH2293" s="14">
        <f t="shared" si="2045"/>
        <v>104</v>
      </c>
      <c r="AI2293" s="14">
        <f t="shared" si="2046"/>
        <v>368</v>
      </c>
      <c r="AJ2293" s="14">
        <f t="shared" si="2047"/>
        <v>368</v>
      </c>
      <c r="AK2293" s="14">
        <f t="shared" si="2048"/>
        <v>368</v>
      </c>
      <c r="AL2293" s="14">
        <f t="shared" si="2049"/>
        <v>368</v>
      </c>
      <c r="AM2293" s="14" t="str">
        <f t="shared" si="2050"/>
        <v>#OBJ: MUITO SE FALA SOBRE PROBLEMAS RENAIS. VEJO COM TENOFOVIR, MAS NÃO VEJO DIFERÊNÇAS ENTRE OS IPS.  #</v>
      </c>
      <c r="AN2293" s="14" t="str">
        <f t="shared" si="2051"/>
        <v>#MP: REFORCEI O QUANTO É IMPORTANTE UMA AVALIAÇÃO FREQUENTE DA FUNÇÃO RENAL DO PACIENTE. AVALIAR OS FATORES DE RISCO PARA DRC. CONF. EUROSIDA, A ASSOCIAÇÃO ATV COM TENOFOVIR TEM ALTA INCIDENCIA DRC.  E NO GUIDELINE EACS MOSTROU NEFROTOXICIDADE COM TENOFOVIR E ATV.</v>
      </c>
      <c r="AO2293" s="14" t="str">
        <f t="shared" si="2052"/>
        <v/>
      </c>
      <c r="AP2293" s="14" t="str">
        <f t="shared" si="2053"/>
        <v/>
      </c>
      <c r="AQ2293" s="14" t="str">
        <f t="shared" si="2054"/>
        <v/>
      </c>
      <c r="AR2293" s="14" t="str">
        <f t="shared" si="2055"/>
        <v/>
      </c>
    </row>
    <row r="2294" spans="1:44" x14ac:dyDescent="0.25">
      <c r="A2294">
        <v>1</v>
      </c>
      <c r="B2294" t="s">
        <v>28</v>
      </c>
      <c r="C2294">
        <v>393101</v>
      </c>
      <c r="D2294" s="40">
        <v>41374.6875</v>
      </c>
      <c r="E2294" s="40">
        <v>41375.497916666704</v>
      </c>
      <c r="F2294" s="40">
        <v>41375.456250000003</v>
      </c>
      <c r="G2294" t="s">
        <v>29</v>
      </c>
      <c r="H2294">
        <v>60000012489759</v>
      </c>
      <c r="I2294" t="s">
        <v>4132</v>
      </c>
      <c r="J2294" t="s">
        <v>4133</v>
      </c>
      <c r="K2294" t="s">
        <v>41</v>
      </c>
      <c r="L2294">
        <v>4</v>
      </c>
      <c r="M2294" t="s">
        <v>135</v>
      </c>
      <c r="N2294">
        <v>60000015461254</v>
      </c>
      <c r="O2294">
        <v>60000016462742</v>
      </c>
      <c r="P2294">
        <v>141269000000797</v>
      </c>
      <c r="R2294" t="s">
        <v>34</v>
      </c>
      <c r="S2294" t="s">
        <v>35</v>
      </c>
      <c r="T2294" t="s">
        <v>36</v>
      </c>
      <c r="W2294" t="s">
        <v>37</v>
      </c>
      <c r="AC2294" t="s">
        <v>1269</v>
      </c>
      <c r="AD2294" t="s">
        <v>1437</v>
      </c>
      <c r="AE2294" s="14" t="str">
        <f t="shared" si="2042"/>
        <v>#OBJ: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F2294" s="14" t="str">
        <f t="shared" si="2043"/>
        <v>#OBJ: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G2294" s="14">
        <f t="shared" si="2044"/>
        <v>1</v>
      </c>
      <c r="AH2294" s="14">
        <f t="shared" si="2045"/>
        <v>232</v>
      </c>
      <c r="AI2294" s="14">
        <f t="shared" si="2046"/>
        <v>452</v>
      </c>
      <c r="AJ2294" s="14">
        <f t="shared" si="2047"/>
        <v>452</v>
      </c>
      <c r="AK2294" s="14">
        <f t="shared" si="2048"/>
        <v>452</v>
      </c>
      <c r="AL2294" s="14">
        <f t="shared" si="2049"/>
        <v>452</v>
      </c>
      <c r="AM2294" s="14" t="str">
        <f t="shared" si="2050"/>
        <v>#OBJ: ESTÃO APARECENDO NOVOS PACIENTES, COM INICIO MAIS PRECOCE (500 CEL/CD4) EFV SE MANTÉM COMO UMA ÓTIMA OPÇÃO EM INÍCIO DE TRATAMENTOS. MÉDICO RELATOU EM EFV, QUE NORMALMENTE A FALHA VEM COM MÁ ADESÃO, MESMO SENDO 1 SÓ COMPR.   #</v>
      </c>
      <c r="AN2294" s="14" t="str">
        <f t="shared" si="2051"/>
        <v>#MP: DESTAQUEI BARREIRA GENÉTICA DE KALETRA, 702 COM POTÊNCIA E LONGEVIDADE.  KALETRA É IP RECOMENDADO PELO CONSENSO E GARANTE LONGEVIDADE AOS PACIENTES NAIVES COM INDICAÇÃO A TRATAMENTO, E AGORA  A PARTIR DE 500CEL/CD4.</v>
      </c>
      <c r="AO2294" s="14" t="str">
        <f t="shared" si="2052"/>
        <v/>
      </c>
      <c r="AP2294" s="14" t="str">
        <f t="shared" si="2053"/>
        <v/>
      </c>
      <c r="AQ2294" s="14" t="str">
        <f t="shared" si="2054"/>
        <v/>
      </c>
      <c r="AR2294" s="14" t="str">
        <f t="shared" si="2055"/>
        <v/>
      </c>
    </row>
    <row r="2295" spans="1:44" x14ac:dyDescent="0.25">
      <c r="A2295">
        <v>1</v>
      </c>
      <c r="B2295" t="s">
        <v>28</v>
      </c>
      <c r="C2295">
        <v>393101</v>
      </c>
      <c r="D2295" s="40">
        <v>41374.645833333299</v>
      </c>
      <c r="E2295" s="40">
        <v>41375.496527777803</v>
      </c>
      <c r="F2295" s="40">
        <v>41375.454861111102</v>
      </c>
      <c r="G2295" t="s">
        <v>29</v>
      </c>
      <c r="H2295">
        <v>60000012457239</v>
      </c>
      <c r="I2295" t="s">
        <v>4129</v>
      </c>
      <c r="J2295" t="s">
        <v>4130</v>
      </c>
      <c r="K2295" t="s">
        <v>41</v>
      </c>
      <c r="L2295">
        <v>4</v>
      </c>
      <c r="M2295" t="s">
        <v>135</v>
      </c>
      <c r="N2295">
        <v>60000015461254</v>
      </c>
      <c r="O2295">
        <v>60000016462742</v>
      </c>
      <c r="P2295">
        <v>141269000000790</v>
      </c>
      <c r="R2295" t="s">
        <v>34</v>
      </c>
      <c r="S2295" t="s">
        <v>35</v>
      </c>
      <c r="T2295" t="s">
        <v>36</v>
      </c>
      <c r="W2295" t="s">
        <v>37</v>
      </c>
      <c r="AC2295" t="s">
        <v>1275</v>
      </c>
      <c r="AD2295" t="s">
        <v>1437</v>
      </c>
      <c r="AE2295" s="14" t="str">
        <f t="shared" si="2042"/>
        <v>#OBJ: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F2295" s="14" t="str">
        <f t="shared" si="2043"/>
        <v>#OBJ: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G2295" s="14">
        <f t="shared" si="2044"/>
        <v>1</v>
      </c>
      <c r="AH2295" s="14">
        <f t="shared" si="2045"/>
        <v>150</v>
      </c>
      <c r="AI2295" s="14">
        <f t="shared" si="2046"/>
        <v>385</v>
      </c>
      <c r="AJ2295" s="14">
        <f t="shared" si="2047"/>
        <v>385</v>
      </c>
      <c r="AK2295" s="14">
        <f t="shared" si="2048"/>
        <v>385</v>
      </c>
      <c r="AL2295" s="14">
        <f t="shared" si="2049"/>
        <v>385</v>
      </c>
      <c r="AM2295" s="14" t="str">
        <f t="shared" si="2050"/>
        <v>#OBJ: KALETRA NÃO TEM UM PERFIL FAVORÁVEL X EFV EM TERAPIA INICIAL. EFV É EFICAZ EM SUPRESSÃO E POSOLOGIA AINDA MAIS AGORA COM INICIO EM 500CEL/CD4. #</v>
      </c>
      <c r="AN2295" s="14" t="str">
        <f t="shared" si="2051"/>
        <v>#MP: DESTAQUE EM KALETRA X EFV COM DESTAQUE EM POTÊNCIA E CORPO. KALETRA É IP PREFERÊNCIAL CONSENSO E CONF. ACTG 5142, TEM SEGURANÇA MELHOR EM LIPOATROFIA. ESTIGMA DE DIFÍCIL REVERSÃO E MELHOR BARREIRA GENÉTICA, GARANTINDO LONGEVIDADE.</v>
      </c>
      <c r="AO2295" s="14" t="str">
        <f t="shared" si="2052"/>
        <v/>
      </c>
      <c r="AP2295" s="14" t="str">
        <f t="shared" si="2053"/>
        <v/>
      </c>
      <c r="AQ2295" s="14" t="str">
        <f t="shared" si="2054"/>
        <v/>
      </c>
      <c r="AR2295" s="14" t="str">
        <f t="shared" si="2055"/>
        <v/>
      </c>
    </row>
    <row r="2296" spans="1:44" x14ac:dyDescent="0.25">
      <c r="A2296">
        <v>1</v>
      </c>
      <c r="B2296" t="s">
        <v>28</v>
      </c>
      <c r="C2296">
        <v>393101</v>
      </c>
      <c r="D2296" s="40">
        <v>41374.645833333299</v>
      </c>
      <c r="E2296" s="40">
        <v>41375.496527777803</v>
      </c>
      <c r="F2296" s="40">
        <v>41375.454861111102</v>
      </c>
      <c r="G2296" t="s">
        <v>29</v>
      </c>
      <c r="H2296">
        <v>60000012457239</v>
      </c>
      <c r="I2296" t="s">
        <v>4129</v>
      </c>
      <c r="J2296" t="s">
        <v>4130</v>
      </c>
      <c r="K2296" t="s">
        <v>41</v>
      </c>
      <c r="L2296">
        <v>4</v>
      </c>
      <c r="M2296" t="s">
        <v>135</v>
      </c>
      <c r="N2296">
        <v>60000015461254</v>
      </c>
      <c r="O2296">
        <v>60000016462742</v>
      </c>
      <c r="P2296">
        <v>141269000000790</v>
      </c>
      <c r="R2296" t="s">
        <v>34</v>
      </c>
      <c r="S2296" t="s">
        <v>35</v>
      </c>
      <c r="T2296" t="s">
        <v>36</v>
      </c>
      <c r="W2296" t="s">
        <v>37</v>
      </c>
      <c r="AC2296" t="s">
        <v>1275</v>
      </c>
      <c r="AD2296" t="s">
        <v>1437</v>
      </c>
      <c r="AE2296" s="14" t="str">
        <f t="shared" si="2042"/>
        <v>#OBJ: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F2296" s="14" t="str">
        <f t="shared" si="2043"/>
        <v>#OBJ: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G2296" s="14">
        <f t="shared" si="2044"/>
        <v>1</v>
      </c>
      <c r="AH2296" s="14">
        <f t="shared" si="2045"/>
        <v>150</v>
      </c>
      <c r="AI2296" s="14">
        <f t="shared" si="2046"/>
        <v>385</v>
      </c>
      <c r="AJ2296" s="14">
        <f t="shared" si="2047"/>
        <v>385</v>
      </c>
      <c r="AK2296" s="14">
        <f t="shared" si="2048"/>
        <v>385</v>
      </c>
      <c r="AL2296" s="14">
        <f t="shared" si="2049"/>
        <v>385</v>
      </c>
      <c r="AM2296" s="14" t="str">
        <f t="shared" si="2050"/>
        <v>#OBJ: KALETRA NÃO TEM UM PERFIL FAVORÁVEL X EFV EM TERAPIA INICIAL. EFV É EFICAZ EM SUPRESSÃO E POSOLOGIA AINDA MAIS AGORA COM INICIO EM 500CEL/CD4. #</v>
      </c>
      <c r="AN2296" s="14" t="str">
        <f t="shared" si="2051"/>
        <v>#MP: DESTAQUE EM KALETRA X EFV COM DESTAQUE EM POTÊNCIA E CORPO. KALETRA É IP PREFERÊNCIAL CONSENSO E CONF. ACTG 5142, TEM SEGURANÇA MELHOR EM LIPOATROFIA. ESTIGMA DE DIFÍCIL REVERSÃO E MELHOR BARREIRA GENÉTICA, GARANTINDO LONGEVIDADE.</v>
      </c>
      <c r="AO2296" s="14" t="str">
        <f t="shared" si="2052"/>
        <v/>
      </c>
      <c r="AP2296" s="14" t="str">
        <f t="shared" si="2053"/>
        <v/>
      </c>
      <c r="AQ2296" s="14" t="str">
        <f t="shared" si="2054"/>
        <v/>
      </c>
      <c r="AR2296" s="14" t="str">
        <f t="shared" si="2055"/>
        <v/>
      </c>
    </row>
    <row r="2297" spans="1:44" x14ac:dyDescent="0.25">
      <c r="A2297">
        <v>1</v>
      </c>
      <c r="B2297" t="s">
        <v>28</v>
      </c>
      <c r="C2297">
        <v>393101</v>
      </c>
      <c r="D2297" s="40">
        <v>41374.604166666701</v>
      </c>
      <c r="E2297" s="40">
        <v>41375.5</v>
      </c>
      <c r="F2297" s="40">
        <v>41375.458333333299</v>
      </c>
      <c r="G2297" t="s">
        <v>29</v>
      </c>
      <c r="H2297">
        <v>60000012522383</v>
      </c>
      <c r="I2297" t="s">
        <v>4138</v>
      </c>
      <c r="J2297" t="s">
        <v>4139</v>
      </c>
      <c r="K2297" t="s">
        <v>32</v>
      </c>
      <c r="L2297">
        <v>6</v>
      </c>
      <c r="M2297" t="s">
        <v>135</v>
      </c>
      <c r="N2297">
        <v>60000015461254</v>
      </c>
      <c r="O2297">
        <v>60000016462742</v>
      </c>
      <c r="P2297">
        <v>141269000000806</v>
      </c>
      <c r="R2297" t="s">
        <v>34</v>
      </c>
      <c r="S2297" t="s">
        <v>35</v>
      </c>
      <c r="T2297" t="s">
        <v>36</v>
      </c>
      <c r="W2297" t="s">
        <v>37</v>
      </c>
      <c r="AC2297" t="s">
        <v>1298</v>
      </c>
      <c r="AD2297" t="s">
        <v>1437</v>
      </c>
      <c r="AE2297" s="14" t="str">
        <f t="shared" si="2042"/>
        <v>#OBJ: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F2297" s="14" t="str">
        <f t="shared" si="2043"/>
        <v>#OBJ: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G2297" s="14">
        <f t="shared" si="2044"/>
        <v>1</v>
      </c>
      <c r="AH2297" s="14">
        <f t="shared" si="2045"/>
        <v>109</v>
      </c>
      <c r="AI2297" s="14">
        <f t="shared" si="2046"/>
        <v>378</v>
      </c>
      <c r="AJ2297" s="14">
        <f t="shared" si="2047"/>
        <v>378</v>
      </c>
      <c r="AK2297" s="14">
        <f t="shared" si="2048"/>
        <v>378</v>
      </c>
      <c r="AL2297" s="14">
        <f t="shared" si="2049"/>
        <v>378</v>
      </c>
      <c r="AM2297" s="14" t="str">
        <f t="shared" si="2050"/>
        <v>#OBJ: INICIAR COM IP, KAL X ATV. ADESÃO COM ATV É MELHOR, MENOS COMPRIMIDOS E MELHOR TOLERADO EM DIARRÉIA.  #</v>
      </c>
      <c r="AN2297" s="14" t="str">
        <f t="shared" si="2051"/>
        <v>#MP: ENFOQUEI QUE A ADEQUAÇÃO DA TERAPIA A ROTINA DE VIDA DO PACIENTE É IMPORTANTE NA ESCOLHA DA TERAPIA. CONF. CASTLE ESTIGMA DA BILIBIRRUBINA ACONTECEU EM 34% DOS PACIENTES ATV X KAL. E DIARRÉIA FOI 1% MESMO ESTUDO. KALETRA TEM POSOLOGIA 1 OU 2X DIA E É CO-FORMULADO.</v>
      </c>
      <c r="AO2297" s="14" t="str">
        <f t="shared" si="2052"/>
        <v/>
      </c>
      <c r="AP2297" s="14" t="str">
        <f t="shared" si="2053"/>
        <v/>
      </c>
      <c r="AQ2297" s="14" t="str">
        <f t="shared" si="2054"/>
        <v/>
      </c>
      <c r="AR2297" s="14" t="str">
        <f t="shared" si="2055"/>
        <v/>
      </c>
    </row>
    <row r="2298" spans="1:44" x14ac:dyDescent="0.25">
      <c r="A2298">
        <v>1</v>
      </c>
      <c r="B2298" t="s">
        <v>28</v>
      </c>
      <c r="C2298">
        <v>393101</v>
      </c>
      <c r="D2298" s="40">
        <v>41374.520833333299</v>
      </c>
      <c r="E2298" s="40">
        <v>41375.495138888902</v>
      </c>
      <c r="F2298" s="40">
        <v>41375.453472222202</v>
      </c>
      <c r="G2298" t="s">
        <v>29</v>
      </c>
      <c r="H2298">
        <v>60000017969036</v>
      </c>
      <c r="I2298" t="s">
        <v>4120</v>
      </c>
      <c r="J2298" t="s">
        <v>4121</v>
      </c>
      <c r="K2298" t="s">
        <v>41</v>
      </c>
      <c r="L2298">
        <v>3</v>
      </c>
      <c r="M2298" t="s">
        <v>33</v>
      </c>
      <c r="N2298">
        <v>60000015461254</v>
      </c>
      <c r="O2298">
        <v>60000016462742</v>
      </c>
      <c r="P2298">
        <v>141269000000783</v>
      </c>
      <c r="R2298" t="s">
        <v>34</v>
      </c>
      <c r="S2298" t="s">
        <v>35</v>
      </c>
      <c r="T2298" t="s">
        <v>36</v>
      </c>
      <c r="W2298" t="s">
        <v>37</v>
      </c>
      <c r="AC2298" t="s">
        <v>1272</v>
      </c>
      <c r="AD2298" t="s">
        <v>1437</v>
      </c>
      <c r="AE2298" s="14" t="str">
        <f t="shared" si="2042"/>
        <v>#OBJ: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F2298" s="14" t="str">
        <f t="shared" si="2043"/>
        <v>#OBJ: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G2298" s="14">
        <f t="shared" si="2044"/>
        <v>1</v>
      </c>
      <c r="AH2298" s="14">
        <f t="shared" si="2045"/>
        <v>237</v>
      </c>
      <c r="AI2298" s="14">
        <f t="shared" si="2046"/>
        <v>515</v>
      </c>
      <c r="AJ2298" s="14">
        <f t="shared" si="2047"/>
        <v>515</v>
      </c>
      <c r="AK2298" s="14">
        <f t="shared" si="2048"/>
        <v>515</v>
      </c>
      <c r="AL2298" s="14">
        <f t="shared" si="2049"/>
        <v>515</v>
      </c>
      <c r="AM2298" s="14" t="str">
        <f t="shared" si="2050"/>
        <v>#OBJ: KALETRA NÃO TEM UM PERFIL TÃO FAVORÁVEL PARA INICIAR TRATAMENTO COM ASSINTOMÁTICOS PRÓXIMOS A 500CEL/CD4 COMO DESTACA CONSENSO. POSOLOGIA DE EFV É MAIS FÁCIL. EM SORODISCORDANTES É IMPORTANTE FACILITAR PARA TER ADESÃO E PROTEÇÃO. #</v>
      </c>
      <c r="AN2298" s="14" t="str">
        <f t="shared" si="2051"/>
        <v>#MP: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O2298" s="14" t="str">
        <f t="shared" si="2052"/>
        <v/>
      </c>
      <c r="AP2298" s="14" t="str">
        <f t="shared" si="2053"/>
        <v/>
      </c>
      <c r="AQ2298" s="14" t="str">
        <f t="shared" si="2054"/>
        <v/>
      </c>
      <c r="AR2298" s="14" t="str">
        <f t="shared" si="2055"/>
        <v/>
      </c>
    </row>
    <row r="2299" spans="1:44" x14ac:dyDescent="0.25">
      <c r="A2299">
        <v>1</v>
      </c>
      <c r="B2299" t="s">
        <v>28</v>
      </c>
      <c r="C2299">
        <v>393101</v>
      </c>
      <c r="D2299" s="40">
        <v>41374.4506944444</v>
      </c>
      <c r="E2299" s="40">
        <v>41374.456944444399</v>
      </c>
      <c r="F2299" s="40">
        <v>41374.4597222222</v>
      </c>
      <c r="G2299" t="s">
        <v>29</v>
      </c>
      <c r="H2299">
        <v>60000012289211</v>
      </c>
      <c r="I2299" t="s">
        <v>4149</v>
      </c>
      <c r="J2299" t="s">
        <v>4150</v>
      </c>
      <c r="K2299" t="s">
        <v>41</v>
      </c>
      <c r="L2299">
        <v>4</v>
      </c>
      <c r="M2299" t="s">
        <v>135</v>
      </c>
      <c r="N2299">
        <v>60000015461254</v>
      </c>
      <c r="O2299">
        <v>60000016462742</v>
      </c>
      <c r="P2299">
        <v>140313000000021</v>
      </c>
      <c r="R2299" t="s">
        <v>34</v>
      </c>
      <c r="S2299" t="s">
        <v>35</v>
      </c>
      <c r="T2299" t="s">
        <v>36</v>
      </c>
      <c r="W2299" t="s">
        <v>37</v>
      </c>
      <c r="AC2299" t="s">
        <v>4230</v>
      </c>
      <c r="AD2299" t="s">
        <v>1437</v>
      </c>
      <c r="AE2299" s="14" t="str">
        <f t="shared" si="2042"/>
        <v>OBJ#MEDICO RELATOU QUE EM SOROS DISCORDANTES ADESÃO É DESAFIO EM ASSINTOMÁTICOS. CORPO É DETERMINANTE PARA HSH. INICIA COM FOCO EM CONSENSO.MP#DESTAQUEI ESQUEMAS CONSENSO E FOQUEI SOBRE ESTIGMA EFV COM LIPOATROFIA. DIFÍCIL REVERSÃO. DESTAQUEI QUE EM HSH ESTIGMAS SÃO ASPECTOS DETERMINANTES A ESTE PERFIL DE PACIENTE. ADESÃO E SUCESSO COM KALETRA SÃO DIFERENCIAL A ESTE PACIENTE</v>
      </c>
      <c r="AF2299" s="14" t="str">
        <f t="shared" si="2043"/>
        <v>OBJ#MEDICO RELATOU QUE EM SOROS DISCORDANTES ADESÃO É DESAFIO EM ASSINTOMÁTICOS. CORPO É DETERMINANTE PARA HSH. INICIA COM FOCO EM CONSENSO.MP#DESTAQUEI ESQUEMAS CONSENSO E FOQUEI SOBRE ESTIGMA EFV COM LIPOATROFIA. DIFÍCIL REVERSÃO. DESTAQUEI QUE EM HSH ESTIGMAS SÃO ASPECTOS DETERMINANTES A ESTE PERFIL DE PACIENTE. ADESÃO E SUCESSO COM KALETRA SÃO DIFERENCIAL A ESTE PACIENTE</v>
      </c>
      <c r="AG2299" s="14">
        <f t="shared" si="2044"/>
        <v>4</v>
      </c>
      <c r="AH2299" s="14">
        <f t="shared" si="2045"/>
        <v>143</v>
      </c>
      <c r="AI2299" s="14">
        <f t="shared" si="2046"/>
        <v>378</v>
      </c>
      <c r="AJ2299" s="14">
        <f t="shared" si="2047"/>
        <v>378</v>
      </c>
      <c r="AK2299" s="14">
        <f t="shared" si="2048"/>
        <v>378</v>
      </c>
      <c r="AL2299" s="14">
        <f t="shared" si="2049"/>
        <v>378</v>
      </c>
      <c r="AM2299" s="14" t="str">
        <f t="shared" si="2050"/>
        <v>#MEDICO RELATOU QUE EM SOROS DISCORDANTES ADESÃO É DESAFIO EM ASSINTOMÁTICOS. CORPO É DETERMINANTE PARA HSH. INICIA COM FOCO EM CONSENSO.MP</v>
      </c>
      <c r="AN2299" s="14" t="str">
        <f t="shared" si="2051"/>
        <v>#DESTAQUEI ESQUEMAS CONSENSO E FOQUEI SOBRE ESTIGMA EFV COM LIPOATROFIA. DIFÍCIL REVERSÃO. DESTAQUEI QUE EM HSH ESTIGMAS SÃO ASPECTOS DETERMINANTES A ESTE PERFIL DE PACIENTE. ADESÃO E SUCESSO COM KALETRA SÃO DIFERENCIAL A ESTE PACIENTE</v>
      </c>
      <c r="AO2299" s="14" t="str">
        <f t="shared" si="2052"/>
        <v/>
      </c>
      <c r="AP2299" s="14" t="str">
        <f t="shared" si="2053"/>
        <v/>
      </c>
      <c r="AQ2299" s="14" t="str">
        <f t="shared" si="2054"/>
        <v/>
      </c>
      <c r="AR2299" s="14" t="str">
        <f t="shared" si="2055"/>
        <v/>
      </c>
    </row>
    <row r="2300" spans="1:44" x14ac:dyDescent="0.25">
      <c r="A2300">
        <v>1</v>
      </c>
      <c r="B2300" t="s">
        <v>28</v>
      </c>
      <c r="C2300">
        <v>393101</v>
      </c>
      <c r="D2300" s="40">
        <v>41373.666666666701</v>
      </c>
      <c r="E2300" s="40">
        <v>41373.725694444402</v>
      </c>
      <c r="F2300" s="40">
        <v>41373.684027777803</v>
      </c>
      <c r="G2300" t="s">
        <v>29</v>
      </c>
      <c r="H2300">
        <v>60000012457507</v>
      </c>
      <c r="I2300" t="s">
        <v>4231</v>
      </c>
      <c r="J2300" t="s">
        <v>4232</v>
      </c>
      <c r="K2300" t="s">
        <v>109</v>
      </c>
      <c r="L2300">
        <v>3</v>
      </c>
      <c r="M2300" t="s">
        <v>33</v>
      </c>
      <c r="N2300">
        <v>60000015461254</v>
      </c>
      <c r="O2300">
        <v>60000016462742</v>
      </c>
      <c r="P2300">
        <v>141269000000736</v>
      </c>
      <c r="R2300" t="s">
        <v>34</v>
      </c>
      <c r="S2300" t="s">
        <v>35</v>
      </c>
      <c r="T2300" t="s">
        <v>36</v>
      </c>
      <c r="W2300" t="s">
        <v>37</v>
      </c>
      <c r="AC2300" t="s">
        <v>1247</v>
      </c>
      <c r="AD2300" t="s">
        <v>1437</v>
      </c>
      <c r="AE2300" s="14" t="str">
        <f t="shared" si="2042"/>
        <v>#OBJ: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F2300" s="14" t="str">
        <f t="shared" si="2043"/>
        <v>#OBJ: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G2300" s="14">
        <f t="shared" si="2044"/>
        <v>1</v>
      </c>
      <c r="AH2300" s="14">
        <f t="shared" si="2045"/>
        <v>172</v>
      </c>
      <c r="AI2300" s="14">
        <f t="shared" si="2046"/>
        <v>491</v>
      </c>
      <c r="AJ2300" s="14">
        <f t="shared" si="2047"/>
        <v>491</v>
      </c>
      <c r="AK2300" s="14">
        <f t="shared" si="2048"/>
        <v>491</v>
      </c>
      <c r="AL2300" s="14">
        <f t="shared" si="2049"/>
        <v>491</v>
      </c>
      <c r="AM2300" s="14" t="str">
        <f t="shared" si="2050"/>
        <v>#OBJ: PACIENTES NÃO VÊM ENVELHECENDO BEM, COMORBIDADES ESTÃO PRESENTES. INDIVIDUALIZO PRESCRIÇÃO, DEPENDENDO DO PERFIL DO PACIENTE. SEMPRE AVALIO PARA NÃO TROCAR TERAPIA. #</v>
      </c>
      <c r="AN2300" s="14" t="str">
        <f t="shared" si="2051"/>
        <v>#MP: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O2300" s="14" t="str">
        <f t="shared" si="2052"/>
        <v/>
      </c>
      <c r="AP2300" s="14" t="str">
        <f t="shared" si="2053"/>
        <v/>
      </c>
      <c r="AQ2300" s="14" t="str">
        <f t="shared" si="2054"/>
        <v/>
      </c>
      <c r="AR2300" s="14" t="str">
        <f t="shared" si="2055"/>
        <v/>
      </c>
    </row>
    <row r="2301" spans="1:44" x14ac:dyDescent="0.25">
      <c r="A2301">
        <v>1</v>
      </c>
      <c r="B2301" t="s">
        <v>28</v>
      </c>
      <c r="C2301">
        <v>393101</v>
      </c>
      <c r="D2301" s="40">
        <v>41373.583333333299</v>
      </c>
      <c r="E2301" s="40">
        <v>41373.729861111096</v>
      </c>
      <c r="F2301" s="40">
        <v>41373.688194444403</v>
      </c>
      <c r="G2301" t="s">
        <v>29</v>
      </c>
      <c r="H2301">
        <v>60000012325395</v>
      </c>
      <c r="I2301" t="s">
        <v>4170</v>
      </c>
      <c r="J2301" t="s">
        <v>4171</v>
      </c>
      <c r="K2301" t="s">
        <v>41</v>
      </c>
      <c r="L2301">
        <v>4</v>
      </c>
      <c r="M2301" t="s">
        <v>33</v>
      </c>
      <c r="N2301">
        <v>60000015461254</v>
      </c>
      <c r="O2301">
        <v>60000016462742</v>
      </c>
      <c r="P2301">
        <v>141269000000750</v>
      </c>
      <c r="R2301" t="s">
        <v>34</v>
      </c>
      <c r="S2301" t="s">
        <v>35</v>
      </c>
      <c r="T2301" t="s">
        <v>36</v>
      </c>
      <c r="W2301" t="s">
        <v>37</v>
      </c>
      <c r="AC2301" t="s">
        <v>1281</v>
      </c>
      <c r="AD2301" t="s">
        <v>1437</v>
      </c>
      <c r="AE2301" s="14" t="str">
        <f t="shared" si="2042"/>
        <v>#OBJ: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F2301" s="14" t="str">
        <f t="shared" si="2043"/>
        <v>#OBJ: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G2301" s="14">
        <f t="shared" si="2044"/>
        <v>1</v>
      </c>
      <c r="AH2301" s="14">
        <f t="shared" si="2045"/>
        <v>143</v>
      </c>
      <c r="AI2301" s="14">
        <f t="shared" si="2046"/>
        <v>569</v>
      </c>
      <c r="AJ2301" s="14">
        <f t="shared" si="2047"/>
        <v>569</v>
      </c>
      <c r="AK2301" s="14">
        <f t="shared" si="2048"/>
        <v>569</v>
      </c>
      <c r="AL2301" s="14">
        <f t="shared" si="2049"/>
        <v>569</v>
      </c>
      <c r="AM2301" s="14" t="str">
        <f t="shared" si="2050"/>
        <v>#OBJ: EM PACIENTES MULHERES, ADESÃO É COMPLICADO QUANDO O USO DE ARVS INTERFERE NO CORPO. DISLIPIDEMIAS COM O USO DE IPS EM ESPECIAL KALETRA. #</v>
      </c>
      <c r="AN2301" s="14" t="str">
        <f t="shared" si="2051"/>
        <v>#MP: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O2301" s="14" t="str">
        <f t="shared" si="2052"/>
        <v/>
      </c>
      <c r="AP2301" s="14" t="str">
        <f t="shared" si="2053"/>
        <v/>
      </c>
      <c r="AQ2301" s="14" t="str">
        <f t="shared" si="2054"/>
        <v/>
      </c>
      <c r="AR2301" s="14" t="str">
        <f t="shared" si="2055"/>
        <v/>
      </c>
    </row>
    <row r="2302" spans="1:44" x14ac:dyDescent="0.25">
      <c r="A2302">
        <v>1</v>
      </c>
      <c r="B2302" t="s">
        <v>28</v>
      </c>
      <c r="C2302">
        <v>393101</v>
      </c>
      <c r="D2302" s="40">
        <v>41373.458333333299</v>
      </c>
      <c r="E2302" s="40">
        <v>41373.728472222203</v>
      </c>
      <c r="F2302" s="40">
        <v>41373.686805555597</v>
      </c>
      <c r="G2302" t="s">
        <v>29</v>
      </c>
      <c r="H2302">
        <v>60000017969040</v>
      </c>
      <c r="I2302" t="s">
        <v>4117</v>
      </c>
      <c r="J2302" t="s">
        <v>4118</v>
      </c>
      <c r="K2302" t="s">
        <v>41</v>
      </c>
      <c r="L2302">
        <v>3</v>
      </c>
      <c r="M2302" t="s">
        <v>33</v>
      </c>
      <c r="N2302">
        <v>60000015461254</v>
      </c>
      <c r="O2302">
        <v>60000016462742</v>
      </c>
      <c r="P2302">
        <v>141269000000743</v>
      </c>
      <c r="R2302" t="s">
        <v>34</v>
      </c>
      <c r="S2302" t="s">
        <v>35</v>
      </c>
      <c r="T2302" t="s">
        <v>36</v>
      </c>
      <c r="W2302" t="s">
        <v>37</v>
      </c>
      <c r="AC2302" t="s">
        <v>4233</v>
      </c>
      <c r="AD2302" t="s">
        <v>1437</v>
      </c>
      <c r="AE2302" s="14" t="str">
        <f t="shared" si="2042"/>
        <v>- #OBJ: KALETRA  CONTINUA UM DESAFIO EM ADESÃO. PROBLEMAS GÁSTRICOS E POSOLOGIA SÃO LIMITADORES.  #MP: DESTAQUEI QUE RITONA EM MUITOS CASOS ACABA SENDO IMPEDITIVO A ADESÃO. OUTROS IPS TEM GELADEIRA COM RITONA. EM UMA METANÁLISE E NO CASTLE, A DIARRÉIA FIC</v>
      </c>
      <c r="AF2302" s="14" t="str">
        <f t="shared" si="2043"/>
        <v>- #OBJ: KALETRA  CONTINUA UM DESAFIO EM ADESÃO. PROBLEMAS GÁSTRICOS E POSOLOGIA SÃO LIMITADORES.  #MP: DESTAQUEI QUE RITONA EM MUITOS CASOS ACABA SENDO IMPEDITIVO A ADESÃO. OUTROS IPS TEM GELADEIRA COM RITONA. EM UMA METANÁLISE E NO CASTLE, A DIARRÉIA FIC</v>
      </c>
      <c r="AG2302" s="14">
        <f t="shared" si="2044"/>
        <v>3</v>
      </c>
      <c r="AH2302" s="14">
        <f t="shared" si="2045"/>
        <v>99</v>
      </c>
      <c r="AI2302" s="14">
        <f t="shared" si="2046"/>
        <v>256</v>
      </c>
      <c r="AJ2302" s="14">
        <f t="shared" si="2047"/>
        <v>256</v>
      </c>
      <c r="AK2302" s="14">
        <f t="shared" si="2048"/>
        <v>256</v>
      </c>
      <c r="AL2302" s="14">
        <f t="shared" si="2049"/>
        <v>256</v>
      </c>
      <c r="AM2302" s="14" t="str">
        <f t="shared" si="2050"/>
        <v xml:space="preserve">#OBJ: KALETRA  CONTINUA UM DESAFIO EM ADESÃO. PROBLEMAS GÁSTRICOS E POSOLOGIA SÃO LIMITADORES.  </v>
      </c>
      <c r="AN2302" s="14" t="str">
        <f t="shared" si="2051"/>
        <v>#MP: DESTAQUEI QUE RITONA EM MUITOS CASOS ACABA SENDO IMPEDITIVO A ADESÃO. OUTROS IPS TEM GELADEIRA COM RITONA. EM UMA METANÁLISE E NO CASTLE, A DIARRÉIA FIC</v>
      </c>
      <c r="AO2302" s="14" t="str">
        <f t="shared" si="2052"/>
        <v/>
      </c>
      <c r="AP2302" s="14" t="str">
        <f t="shared" si="2053"/>
        <v/>
      </c>
      <c r="AQ2302" s="14" t="str">
        <f t="shared" si="2054"/>
        <v/>
      </c>
      <c r="AR2302" s="14" t="str">
        <f t="shared" si="2055"/>
        <v/>
      </c>
    </row>
    <row r="2303" spans="1:44" x14ac:dyDescent="0.25">
      <c r="A2303">
        <v>1</v>
      </c>
      <c r="B2303" t="s">
        <v>28</v>
      </c>
      <c r="C2303">
        <v>393101</v>
      </c>
      <c r="D2303" s="40">
        <v>41373.416666666701</v>
      </c>
      <c r="E2303" s="40">
        <v>41373.724305555603</v>
      </c>
      <c r="F2303" s="40">
        <v>41373.682638888902</v>
      </c>
      <c r="G2303" t="s">
        <v>29</v>
      </c>
      <c r="H2303">
        <v>60000012442103</v>
      </c>
      <c r="I2303" t="s">
        <v>4146</v>
      </c>
      <c r="J2303" t="s">
        <v>4147</v>
      </c>
      <c r="K2303" t="s">
        <v>32</v>
      </c>
      <c r="L2303">
        <v>3</v>
      </c>
      <c r="M2303" t="s">
        <v>33</v>
      </c>
      <c r="N2303">
        <v>60000015461254</v>
      </c>
      <c r="O2303">
        <v>60000016462742</v>
      </c>
      <c r="P2303">
        <v>141269000000729</v>
      </c>
      <c r="R2303" t="s">
        <v>34</v>
      </c>
      <c r="S2303" t="s">
        <v>35</v>
      </c>
      <c r="T2303" t="s">
        <v>36</v>
      </c>
      <c r="W2303" t="s">
        <v>37</v>
      </c>
      <c r="AC2303" t="s">
        <v>1250</v>
      </c>
      <c r="AD2303" t="s">
        <v>1437</v>
      </c>
      <c r="AE2303" s="14" t="str">
        <f t="shared" si="2042"/>
        <v>#OBJ: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F2303" s="14" t="str">
        <f t="shared" si="2043"/>
        <v>#OBJ: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G2303" s="14">
        <f t="shared" si="2044"/>
        <v>1</v>
      </c>
      <c r="AH2303" s="14">
        <f t="shared" si="2045"/>
        <v>103</v>
      </c>
      <c r="AI2303" s="14">
        <f t="shared" si="2046"/>
        <v>300</v>
      </c>
      <c r="AJ2303" s="14">
        <f t="shared" si="2047"/>
        <v>300</v>
      </c>
      <c r="AK2303" s="14">
        <f t="shared" si="2048"/>
        <v>300</v>
      </c>
      <c r="AL2303" s="14">
        <f t="shared" si="2049"/>
        <v>300</v>
      </c>
      <c r="AM2303" s="14" t="str">
        <f t="shared" si="2050"/>
        <v>#OBJ: KALETRA TEM ESTIGMAS EM CORPO, DISLIPIDEMIAS E DISTRIBUIÇÃO GORDURA. COMPLICA ADESÃO PACIENTES. #</v>
      </c>
      <c r="AN2303" s="14" t="str">
        <f t="shared" si="2051"/>
        <v>#MP: REFORCEI BENEFICIOS KALETRA E DESTAQUEI COMO ESCOLHA IP CONSENSO DEVIDO POTENCIA E DURABILIDADE. EM CORPO, DESTAQUE DADOS CASTLE QUANTO A ICTERÍCIA E REFORCEI AUMENTO CIRCUNFERÊNCIA ABDOMINAL.</v>
      </c>
      <c r="AO2303" s="14" t="str">
        <f t="shared" si="2052"/>
        <v/>
      </c>
      <c r="AP2303" s="14" t="str">
        <f t="shared" si="2053"/>
        <v/>
      </c>
      <c r="AQ2303" s="14" t="str">
        <f t="shared" si="2054"/>
        <v/>
      </c>
      <c r="AR2303" s="14" t="str">
        <f t="shared" si="2055"/>
        <v/>
      </c>
    </row>
    <row r="2304" spans="1:44" x14ac:dyDescent="0.25">
      <c r="A2304">
        <v>1</v>
      </c>
      <c r="B2304" t="s">
        <v>28</v>
      </c>
      <c r="C2304">
        <v>393101</v>
      </c>
      <c r="D2304" s="40">
        <v>41372.666666666701</v>
      </c>
      <c r="E2304" s="40">
        <v>41373.6472222222</v>
      </c>
      <c r="F2304" s="40">
        <v>41373.605555555601</v>
      </c>
      <c r="G2304" t="s">
        <v>29</v>
      </c>
      <c r="H2304">
        <v>60000017967340</v>
      </c>
      <c r="I2304" t="s">
        <v>4114</v>
      </c>
      <c r="J2304" t="s">
        <v>4115</v>
      </c>
      <c r="K2304" t="s">
        <v>32</v>
      </c>
      <c r="L2304">
        <v>4</v>
      </c>
      <c r="M2304" t="s">
        <v>33</v>
      </c>
      <c r="N2304">
        <v>60000015461254</v>
      </c>
      <c r="O2304">
        <v>60000016462742</v>
      </c>
      <c r="P2304">
        <v>141269000000644</v>
      </c>
      <c r="R2304" t="s">
        <v>34</v>
      </c>
      <c r="S2304" t="s">
        <v>35</v>
      </c>
      <c r="T2304" t="s">
        <v>36</v>
      </c>
      <c r="W2304" t="s">
        <v>37</v>
      </c>
      <c r="AC2304" t="s">
        <v>1259</v>
      </c>
      <c r="AD2304" t="s">
        <v>1437</v>
      </c>
      <c r="AE2304" s="14" t="str">
        <f t="shared" si="2042"/>
        <v>#OBJ: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F2304" s="14" t="str">
        <f t="shared" si="2043"/>
        <v>#OBJ: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G2304" s="14">
        <f t="shared" si="2044"/>
        <v>1</v>
      </c>
      <c r="AH2304" s="14">
        <f t="shared" si="2045"/>
        <v>192</v>
      </c>
      <c r="AI2304" s="14">
        <f t="shared" si="2046"/>
        <v>486</v>
      </c>
      <c r="AJ2304" s="14">
        <f t="shared" si="2047"/>
        <v>486</v>
      </c>
      <c r="AK2304" s="14">
        <f t="shared" si="2048"/>
        <v>486</v>
      </c>
      <c r="AL2304" s="14">
        <f t="shared" si="2049"/>
        <v>486</v>
      </c>
      <c r="AM2304" s="14" t="str">
        <f t="shared" si="2050"/>
        <v>#OBJ: OS PACIENTES PERFIS MULHERES VÊM AUMENTANDO. MUITAS TEM COMPANHEIROS SORO DISCORDANTES. MOSTRA PREOCUPAÇÃO POIS NÃO CONSIDERA KALETRA IDEAL. TEM AS DISLIPIDEMIAS E MUITOS COMPRIMIDOS.  #</v>
      </c>
      <c r="AN2304" s="14" t="str">
        <f t="shared" si="2051"/>
        <v>#MP: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O2304" s="14" t="str">
        <f t="shared" si="2052"/>
        <v/>
      </c>
      <c r="AP2304" s="14" t="str">
        <f t="shared" si="2053"/>
        <v/>
      </c>
      <c r="AQ2304" s="14" t="str">
        <f t="shared" si="2054"/>
        <v/>
      </c>
      <c r="AR2304" s="14" t="str">
        <f t="shared" si="2055"/>
        <v/>
      </c>
    </row>
    <row r="2305" spans="1:44" x14ac:dyDescent="0.25">
      <c r="A2305">
        <v>1</v>
      </c>
      <c r="B2305" t="s">
        <v>28</v>
      </c>
      <c r="C2305">
        <v>393101</v>
      </c>
      <c r="D2305" s="40">
        <v>41372.648611111101</v>
      </c>
      <c r="E2305" s="40">
        <v>41373.649305555598</v>
      </c>
      <c r="F2305" s="40">
        <v>41373.607638888898</v>
      </c>
      <c r="G2305" t="s">
        <v>29</v>
      </c>
      <c r="H2305">
        <v>60000012385955</v>
      </c>
      <c r="I2305" t="s">
        <v>4141</v>
      </c>
      <c r="J2305" t="s">
        <v>4142</v>
      </c>
      <c r="K2305" t="s">
        <v>32</v>
      </c>
      <c r="L2305">
        <v>4</v>
      </c>
      <c r="M2305" t="s">
        <v>33</v>
      </c>
      <c r="N2305">
        <v>60000015461254</v>
      </c>
      <c r="O2305">
        <v>60000016462742</v>
      </c>
      <c r="P2305">
        <v>141269000000652</v>
      </c>
      <c r="R2305" t="s">
        <v>34</v>
      </c>
      <c r="S2305" t="s">
        <v>35</v>
      </c>
      <c r="T2305" t="s">
        <v>36</v>
      </c>
      <c r="W2305" t="s">
        <v>37</v>
      </c>
      <c r="AC2305" t="s">
        <v>1257</v>
      </c>
      <c r="AD2305" t="s">
        <v>1437</v>
      </c>
      <c r="AE2305" s="14" t="str">
        <f t="shared" si="2042"/>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305" s="14" t="str">
        <f t="shared" si="2043"/>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305" s="14">
        <f t="shared" si="2044"/>
        <v>1</v>
      </c>
      <c r="AH2305" s="14">
        <f t="shared" si="2045"/>
        <v>180</v>
      </c>
      <c r="AI2305" s="14">
        <f t="shared" si="2046"/>
        <v>408</v>
      </c>
      <c r="AJ2305" s="14">
        <f t="shared" si="2047"/>
        <v>408</v>
      </c>
      <c r="AK2305" s="14">
        <f t="shared" si="2048"/>
        <v>408</v>
      </c>
      <c r="AL2305" s="14">
        <f t="shared" si="2049"/>
        <v>408</v>
      </c>
      <c r="AM2305" s="14" t="str">
        <f t="shared" si="2050"/>
        <v>#OBJ: MÉDICO RELATOU QUE KALETRA TEM POTENCIA INCONTESTÁVEL. QUANDO SENSÍVEL NÃO TROCA NO RESGATE. ALGUNS PACIENTES RELATAM PROBLEMAS GÁSTRICOS, SE PREOCUPA, MAS NÃO FAZ SWITCH.  #</v>
      </c>
      <c r="AN2305" s="14" t="str">
        <f t="shared" si="2051"/>
        <v>#MP: FOQUEI DOSE ÚNICA NOTURNA E CO FORMULAÇÃO. ADEQUADO A ROTINA DE VIDA DO PACIENTE, POTENCIAL IMPORTANTE PARA ADESÃO. PACIENTES COM PROBLEMAS GASTRICOS SE SENTEM MAIS SEGUROS COM DOSE NOTURNA EM CASA E ALIMENTAÇÃO BALANCEADA.</v>
      </c>
      <c r="AO2305" s="14" t="str">
        <f t="shared" si="2052"/>
        <v/>
      </c>
      <c r="AP2305" s="14" t="str">
        <f t="shared" si="2053"/>
        <v/>
      </c>
      <c r="AQ2305" s="14" t="str">
        <f t="shared" si="2054"/>
        <v/>
      </c>
      <c r="AR2305" s="14" t="str">
        <f t="shared" si="2055"/>
        <v/>
      </c>
    </row>
    <row r="2306" spans="1:44" x14ac:dyDescent="0.25">
      <c r="A2306">
        <v>1</v>
      </c>
      <c r="B2306" t="s">
        <v>28</v>
      </c>
      <c r="C2306">
        <v>393101</v>
      </c>
      <c r="D2306" s="40">
        <v>41372.458333333299</v>
      </c>
      <c r="E2306" s="40">
        <v>41373.7055555556</v>
      </c>
      <c r="F2306" s="40">
        <v>41373.663194444402</v>
      </c>
      <c r="G2306" t="s">
        <v>110</v>
      </c>
      <c r="H2306">
        <v>60000016840507</v>
      </c>
      <c r="J2306" t="s">
        <v>4144</v>
      </c>
      <c r="K2306" t="s">
        <v>41</v>
      </c>
      <c r="M2306" t="s">
        <v>33</v>
      </c>
      <c r="N2306">
        <v>60000015461254</v>
      </c>
      <c r="O2306">
        <v>60000016462742</v>
      </c>
      <c r="P2306">
        <v>141269000000676</v>
      </c>
      <c r="R2306" t="s">
        <v>34</v>
      </c>
      <c r="S2306" t="s">
        <v>35</v>
      </c>
      <c r="T2306" t="s">
        <v>36</v>
      </c>
      <c r="W2306" t="s">
        <v>37</v>
      </c>
      <c r="AC2306" t="s">
        <v>1254</v>
      </c>
      <c r="AD2306" t="s">
        <v>1437</v>
      </c>
      <c r="AE2306" s="14" t="str">
        <f t="shared" si="2042"/>
        <v>#OBJ: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306" s="14" t="str">
        <f t="shared" si="2043"/>
        <v>#OBJ: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306" s="14">
        <f t="shared" si="2044"/>
        <v>1</v>
      </c>
      <c r="AH2306" s="14">
        <f t="shared" si="2045"/>
        <v>143</v>
      </c>
      <c r="AI2306" s="14">
        <f t="shared" si="2046"/>
        <v>356</v>
      </c>
      <c r="AJ2306" s="14">
        <f t="shared" si="2047"/>
        <v>356</v>
      </c>
      <c r="AK2306" s="14">
        <f t="shared" si="2048"/>
        <v>356</v>
      </c>
      <c r="AL2306" s="14">
        <f t="shared" si="2049"/>
        <v>356</v>
      </c>
      <c r="AM2306" s="14" t="str">
        <f t="shared" si="2050"/>
        <v>#OBJ: KALETRA É POTENTE MAS TEM OUTROS IPS POTENTES, NÃO FALHAM COM ADESÃO. POTÊNCIA É IMPORTANTE, POIS PACIENTES NÃO ESTÃO ENVELHECENDO BEM. #</v>
      </c>
      <c r="AN2306" s="14" t="str">
        <f t="shared" si="2051"/>
        <v>#MP: EM POTENCIA, DESTAQUE CONSENSO, KALETRA 1ª OPÇÃO IP. FOQUEI O 720 DESTACANDO OS 7 ANOS, INDETECÇÃO E MAIS DE 500 CEL/CD4 INCREMENTO. NO ENVELHECIMENTO FOQUEI SNC E ALTA PENETRAÇÃO SNC CONF. CLASSIFICAÇÃO CPE.</v>
      </c>
      <c r="AO2306" s="14" t="str">
        <f t="shared" si="2052"/>
        <v/>
      </c>
      <c r="AP2306" s="14" t="str">
        <f t="shared" si="2053"/>
        <v/>
      </c>
      <c r="AQ2306" s="14" t="str">
        <f t="shared" si="2054"/>
        <v/>
      </c>
      <c r="AR2306" s="14" t="str">
        <f t="shared" si="2055"/>
        <v/>
      </c>
    </row>
    <row r="2307" spans="1:44" x14ac:dyDescent="0.25">
      <c r="A2307">
        <v>1</v>
      </c>
      <c r="B2307" t="s">
        <v>28</v>
      </c>
      <c r="C2307">
        <v>393101</v>
      </c>
      <c r="D2307" s="40">
        <v>41372.375</v>
      </c>
      <c r="E2307" s="40">
        <v>41373.721527777801</v>
      </c>
      <c r="F2307" s="40">
        <v>41386.400694444397</v>
      </c>
      <c r="G2307" t="s">
        <v>29</v>
      </c>
      <c r="H2307">
        <v>60000012444531</v>
      </c>
      <c r="I2307" t="s">
        <v>4152</v>
      </c>
      <c r="J2307" t="s">
        <v>4153</v>
      </c>
      <c r="M2307" t="s">
        <v>33</v>
      </c>
      <c r="N2307">
        <v>60000015461254</v>
      </c>
      <c r="O2307">
        <v>60000016462742</v>
      </c>
      <c r="P2307">
        <v>141269000000717</v>
      </c>
      <c r="R2307" t="s">
        <v>34</v>
      </c>
      <c r="S2307" t="s">
        <v>35</v>
      </c>
      <c r="T2307" t="s">
        <v>36</v>
      </c>
      <c r="W2307" t="s">
        <v>37</v>
      </c>
      <c r="AC2307" t="s">
        <v>1251</v>
      </c>
      <c r="AD2307" t="s">
        <v>1437</v>
      </c>
      <c r="AE2307" s="14" t="str">
        <f t="shared" si="2042"/>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F2307" s="14" t="str">
        <f t="shared" si="2043"/>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G2307" s="14">
        <f t="shared" si="2044"/>
        <v>1</v>
      </c>
      <c r="AH2307" s="14">
        <f t="shared" si="2045"/>
        <v>189</v>
      </c>
      <c r="AI2307" s="14">
        <f t="shared" si="2046"/>
        <v>540</v>
      </c>
      <c r="AJ2307" s="14">
        <f t="shared" si="2047"/>
        <v>540</v>
      </c>
      <c r="AK2307" s="14">
        <f t="shared" si="2048"/>
        <v>540</v>
      </c>
      <c r="AL2307" s="14">
        <f t="shared" si="2049"/>
        <v>540</v>
      </c>
      <c r="AM2307" s="14" t="str">
        <f t="shared" si="2050"/>
        <v>#OBJ: CONSENSO INDICA INICIAR MAIS PRECOCEMENTE, EFV É ESCOLHA E CONSIDERO ÓTIMO PARA MULHERES, POUCOS COMPRIMIDOS, SEM GELADEIRA, E TEM AGORA ATÉ ESTUDOS EM NÃO INTERROMPER EM GESTANTES. #</v>
      </c>
      <c r="AN2307" s="14" t="str">
        <f t="shared" si="2051"/>
        <v>#MP: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O2307" s="14" t="str">
        <f t="shared" si="2052"/>
        <v/>
      </c>
      <c r="AP2307" s="14" t="str">
        <f t="shared" si="2053"/>
        <v/>
      </c>
      <c r="AQ2307" s="14" t="str">
        <f t="shared" si="2054"/>
        <v/>
      </c>
      <c r="AR2307" s="14" t="str">
        <f t="shared" si="2055"/>
        <v/>
      </c>
    </row>
    <row r="2308" spans="1:44" x14ac:dyDescent="0.25">
      <c r="A2308">
        <v>1</v>
      </c>
      <c r="B2308" t="s">
        <v>28</v>
      </c>
      <c r="C2308">
        <v>393101</v>
      </c>
      <c r="D2308" s="40">
        <v>41369.666666666701</v>
      </c>
      <c r="E2308" s="40">
        <v>41369.773611111101</v>
      </c>
      <c r="F2308" s="40">
        <v>41369.7319444444</v>
      </c>
      <c r="G2308" t="s">
        <v>29</v>
      </c>
      <c r="H2308">
        <v>60000012417871</v>
      </c>
      <c r="I2308" t="s">
        <v>1242</v>
      </c>
      <c r="J2308" t="s">
        <v>1243</v>
      </c>
      <c r="K2308" t="s">
        <v>32</v>
      </c>
      <c r="L2308">
        <v>4</v>
      </c>
      <c r="M2308" t="s">
        <v>33</v>
      </c>
      <c r="N2308">
        <v>60000015461254</v>
      </c>
      <c r="O2308">
        <v>60000016462742</v>
      </c>
      <c r="P2308">
        <v>141269000000557</v>
      </c>
      <c r="R2308" t="s">
        <v>34</v>
      </c>
      <c r="S2308" t="s">
        <v>35</v>
      </c>
      <c r="T2308" t="s">
        <v>36</v>
      </c>
      <c r="W2308" t="s">
        <v>37</v>
      </c>
      <c r="AC2308" t="s">
        <v>1244</v>
      </c>
      <c r="AD2308" t="s">
        <v>1437</v>
      </c>
      <c r="AE2308" s="14" t="str">
        <f t="shared" si="2042"/>
        <v>#OBJ: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F2308" s="14" t="str">
        <f t="shared" si="2043"/>
        <v>#OBJ: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G2308" s="14">
        <f t="shared" si="2044"/>
        <v>1</v>
      </c>
      <c r="AH2308" s="14">
        <f t="shared" si="2045"/>
        <v>97</v>
      </c>
      <c r="AI2308" s="14">
        <f t="shared" si="2046"/>
        <v>547</v>
      </c>
      <c r="AJ2308" s="14">
        <f t="shared" si="2047"/>
        <v>547</v>
      </c>
      <c r="AK2308" s="14">
        <f t="shared" si="2048"/>
        <v>547</v>
      </c>
      <c r="AL2308" s="14">
        <f t="shared" si="2049"/>
        <v>547</v>
      </c>
      <c r="AM2308" s="14" t="str">
        <f t="shared" si="2050"/>
        <v>#OBJ: KALETRA  CONTINUA UM DESAFIO EM ADESÃO. PROBLEMAS GÁSTRICOS E POSOLOGIA SÃO LIMITADORES.  #</v>
      </c>
      <c r="AN2308" s="14" t="str">
        <f t="shared" si="2051"/>
        <v>#MP: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O2308" s="14" t="str">
        <f t="shared" si="2052"/>
        <v/>
      </c>
      <c r="AP2308" s="14" t="str">
        <f t="shared" si="2053"/>
        <v/>
      </c>
      <c r="AQ2308" s="14" t="str">
        <f t="shared" si="2054"/>
        <v/>
      </c>
      <c r="AR2308" s="14" t="str">
        <f t="shared" si="2055"/>
        <v/>
      </c>
    </row>
    <row r="2309" spans="1:44" x14ac:dyDescent="0.25">
      <c r="A2309">
        <v>1</v>
      </c>
      <c r="B2309" t="s">
        <v>28</v>
      </c>
      <c r="C2309">
        <v>393101</v>
      </c>
      <c r="D2309" s="40">
        <v>41369.625</v>
      </c>
      <c r="E2309" s="40">
        <v>41369.770833333299</v>
      </c>
      <c r="F2309" s="40">
        <v>41369.729166666701</v>
      </c>
      <c r="G2309" t="s">
        <v>29</v>
      </c>
      <c r="H2309">
        <v>60000012360499</v>
      </c>
      <c r="I2309" t="s">
        <v>1245</v>
      </c>
      <c r="J2309" t="s">
        <v>1246</v>
      </c>
      <c r="K2309" t="s">
        <v>32</v>
      </c>
      <c r="L2309">
        <v>4</v>
      </c>
      <c r="M2309" t="s">
        <v>33</v>
      </c>
      <c r="N2309">
        <v>60000015461254</v>
      </c>
      <c r="O2309">
        <v>60000016462742</v>
      </c>
      <c r="P2309">
        <v>141269000000550</v>
      </c>
      <c r="R2309" t="s">
        <v>34</v>
      </c>
      <c r="S2309" t="s">
        <v>35</v>
      </c>
      <c r="T2309" t="s">
        <v>36</v>
      </c>
      <c r="W2309" t="s">
        <v>37</v>
      </c>
      <c r="AC2309" t="s">
        <v>1247</v>
      </c>
      <c r="AD2309" t="s">
        <v>1437</v>
      </c>
      <c r="AE2309" s="14" t="str">
        <f t="shared" si="2042"/>
        <v>#OBJ: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F2309" s="14" t="str">
        <f t="shared" si="2043"/>
        <v>#OBJ: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G2309" s="14">
        <f t="shared" si="2044"/>
        <v>1</v>
      </c>
      <c r="AH2309" s="14">
        <f t="shared" si="2045"/>
        <v>172</v>
      </c>
      <c r="AI2309" s="14">
        <f t="shared" si="2046"/>
        <v>491</v>
      </c>
      <c r="AJ2309" s="14">
        <f t="shared" si="2047"/>
        <v>491</v>
      </c>
      <c r="AK2309" s="14">
        <f t="shared" si="2048"/>
        <v>491</v>
      </c>
      <c r="AL2309" s="14">
        <f t="shared" si="2049"/>
        <v>491</v>
      </c>
      <c r="AM2309" s="14" t="str">
        <f t="shared" si="2050"/>
        <v>#OBJ: PACIENTES NÃO VÊM ENVELHECENDO BEM, COMORBIDADES ESTÃO PRESENTES. INDIVIDUALIZO PRESCRIÇÃO, DEPENDENDO DO PERFIL DO PACIENTE. SEMPRE AVALIO PARA NÃO TROCAR TERAPIA. #</v>
      </c>
      <c r="AN2309" s="14" t="str">
        <f t="shared" si="2051"/>
        <v>#MP: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O2309" s="14" t="str">
        <f t="shared" si="2052"/>
        <v/>
      </c>
      <c r="AP2309" s="14" t="str">
        <f t="shared" si="2053"/>
        <v/>
      </c>
      <c r="AQ2309" s="14" t="str">
        <f t="shared" si="2054"/>
        <v/>
      </c>
      <c r="AR2309" s="14" t="str">
        <f t="shared" si="2055"/>
        <v/>
      </c>
    </row>
    <row r="2310" spans="1:44" x14ac:dyDescent="0.25">
      <c r="A2310">
        <v>1</v>
      </c>
      <c r="B2310" t="s">
        <v>28</v>
      </c>
      <c r="C2310">
        <v>393101</v>
      </c>
      <c r="D2310" s="40">
        <v>41369.583333333299</v>
      </c>
      <c r="E2310" s="40">
        <v>41369.765277777798</v>
      </c>
      <c r="F2310" s="40">
        <v>41369.723611111098</v>
      </c>
      <c r="G2310" t="s">
        <v>29</v>
      </c>
      <c r="H2310">
        <v>60000012544599</v>
      </c>
      <c r="I2310" t="s">
        <v>1248</v>
      </c>
      <c r="J2310" t="s">
        <v>1249</v>
      </c>
      <c r="K2310" t="s">
        <v>32</v>
      </c>
      <c r="L2310">
        <v>4</v>
      </c>
      <c r="M2310" t="s">
        <v>33</v>
      </c>
      <c r="N2310">
        <v>60000015461254</v>
      </c>
      <c r="O2310">
        <v>60000016462742</v>
      </c>
      <c r="P2310">
        <v>141269000000543</v>
      </c>
      <c r="R2310" t="s">
        <v>34</v>
      </c>
      <c r="S2310" t="s">
        <v>35</v>
      </c>
      <c r="T2310" t="s">
        <v>36</v>
      </c>
      <c r="W2310" t="s">
        <v>37</v>
      </c>
      <c r="AC2310" t="s">
        <v>1250</v>
      </c>
      <c r="AD2310" t="s">
        <v>1437</v>
      </c>
      <c r="AE2310" s="14" t="str">
        <f t="shared" si="2042"/>
        <v>#OBJ: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F2310" s="14" t="str">
        <f t="shared" si="2043"/>
        <v>#OBJ: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G2310" s="14">
        <f t="shared" si="2044"/>
        <v>1</v>
      </c>
      <c r="AH2310" s="14">
        <f t="shared" si="2045"/>
        <v>103</v>
      </c>
      <c r="AI2310" s="14">
        <f t="shared" si="2046"/>
        <v>300</v>
      </c>
      <c r="AJ2310" s="14">
        <f t="shared" si="2047"/>
        <v>300</v>
      </c>
      <c r="AK2310" s="14">
        <f t="shared" si="2048"/>
        <v>300</v>
      </c>
      <c r="AL2310" s="14">
        <f t="shared" si="2049"/>
        <v>300</v>
      </c>
      <c r="AM2310" s="14" t="str">
        <f t="shared" si="2050"/>
        <v>#OBJ: KALETRA TEM ESTIGMAS EM CORPO, DISLIPIDEMIAS E DISTRIBUIÇÃO GORDURA. COMPLICA ADESÃO PACIENTES. #</v>
      </c>
      <c r="AN2310" s="14" t="str">
        <f t="shared" si="2051"/>
        <v>#MP: REFORCEI BENEFICIOS KALETRA E DESTAQUEI COMO ESCOLHA IP CONSENSO DEVIDO POTENCIA E DURABILIDADE. EM CORPO, DESTAQUE DADOS CASTLE QUANTO A ICTERÍCIA E REFORCEI AUMENTO CIRCUNFERÊNCIA ABDOMINAL.</v>
      </c>
      <c r="AO2310" s="14" t="str">
        <f t="shared" si="2052"/>
        <v/>
      </c>
      <c r="AP2310" s="14" t="str">
        <f t="shared" si="2053"/>
        <v/>
      </c>
      <c r="AQ2310" s="14" t="str">
        <f t="shared" si="2054"/>
        <v/>
      </c>
      <c r="AR2310" s="14" t="str">
        <f t="shared" si="2055"/>
        <v/>
      </c>
    </row>
    <row r="2311" spans="1:44" x14ac:dyDescent="0.25">
      <c r="A2311">
        <v>1</v>
      </c>
      <c r="B2311" t="s">
        <v>28</v>
      </c>
      <c r="C2311">
        <v>393101</v>
      </c>
      <c r="D2311" s="40">
        <v>41369.416666666701</v>
      </c>
      <c r="E2311" s="40">
        <v>41369.616666666698</v>
      </c>
      <c r="F2311" s="40">
        <v>41369.574999999997</v>
      </c>
      <c r="G2311" t="s">
        <v>29</v>
      </c>
      <c r="H2311">
        <v>60000012386635</v>
      </c>
      <c r="I2311" t="s">
        <v>1252</v>
      </c>
      <c r="J2311" t="s">
        <v>1253</v>
      </c>
      <c r="K2311" t="s">
        <v>32</v>
      </c>
      <c r="L2311">
        <v>6</v>
      </c>
      <c r="M2311" t="s">
        <v>33</v>
      </c>
      <c r="N2311">
        <v>60000015461254</v>
      </c>
      <c r="O2311">
        <v>60000016462742</v>
      </c>
      <c r="P2311">
        <v>141269000000474</v>
      </c>
      <c r="R2311" t="s">
        <v>34</v>
      </c>
      <c r="S2311" t="s">
        <v>35</v>
      </c>
      <c r="T2311" t="s">
        <v>36</v>
      </c>
      <c r="W2311" t="s">
        <v>37</v>
      </c>
      <c r="AC2311" t="s">
        <v>1254</v>
      </c>
      <c r="AD2311" t="s">
        <v>1437</v>
      </c>
      <c r="AE2311" s="14" t="str">
        <f t="shared" si="2042"/>
        <v>#OBJ: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311" s="14" t="str">
        <f t="shared" si="2043"/>
        <v>#OBJ: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311" s="14">
        <f t="shared" si="2044"/>
        <v>1</v>
      </c>
      <c r="AH2311" s="14">
        <f t="shared" si="2045"/>
        <v>143</v>
      </c>
      <c r="AI2311" s="14">
        <f t="shared" si="2046"/>
        <v>356</v>
      </c>
      <c r="AJ2311" s="14">
        <f t="shared" si="2047"/>
        <v>356</v>
      </c>
      <c r="AK2311" s="14">
        <f t="shared" si="2048"/>
        <v>356</v>
      </c>
      <c r="AL2311" s="14">
        <f t="shared" si="2049"/>
        <v>356</v>
      </c>
      <c r="AM2311" s="14" t="str">
        <f t="shared" si="2050"/>
        <v>#OBJ: KALETRA É POTENTE MAS TEM OUTROS IPS POTENTES, NÃO FALHAM COM ADESÃO. POTÊNCIA É IMPORTANTE, POIS PACIENTES NÃO ESTÃO ENVELHECENDO BEM. #</v>
      </c>
      <c r="AN2311" s="14" t="str">
        <f t="shared" si="2051"/>
        <v>#MP: EM POTENCIA, DESTAQUE CONSENSO, KALETRA 1ª OPÇÃO IP. FOQUEI O 720 DESTACANDO OS 7 ANOS, INDETECÇÃO E MAIS DE 500 CEL/CD4 INCREMENTO. NO ENVELHECIMENTO FOQUEI SNC E ALTA PENETRAÇÃO SNC CONF. CLASSIFICAÇÃO CPE.</v>
      </c>
      <c r="AO2311" s="14" t="str">
        <f t="shared" si="2052"/>
        <v/>
      </c>
      <c r="AP2311" s="14" t="str">
        <f t="shared" si="2053"/>
        <v/>
      </c>
      <c r="AQ2311" s="14" t="str">
        <f t="shared" si="2054"/>
        <v/>
      </c>
      <c r="AR2311" s="14" t="str">
        <f t="shared" si="2055"/>
        <v/>
      </c>
    </row>
    <row r="2312" spans="1:44" x14ac:dyDescent="0.25">
      <c r="A2312">
        <v>1</v>
      </c>
      <c r="B2312" t="s">
        <v>28</v>
      </c>
      <c r="C2312">
        <v>393101</v>
      </c>
      <c r="D2312" s="40">
        <v>41369.375</v>
      </c>
      <c r="E2312" s="40">
        <v>41369.615277777797</v>
      </c>
      <c r="F2312" s="40">
        <v>41369.573611111096</v>
      </c>
      <c r="G2312" t="s">
        <v>29</v>
      </c>
      <c r="H2312">
        <v>60000017153482</v>
      </c>
      <c r="I2312" t="s">
        <v>1255</v>
      </c>
      <c r="J2312" t="s">
        <v>1256</v>
      </c>
      <c r="K2312" t="s">
        <v>32</v>
      </c>
      <c r="L2312">
        <v>6</v>
      </c>
      <c r="M2312" t="s">
        <v>33</v>
      </c>
      <c r="N2312">
        <v>60000015461254</v>
      </c>
      <c r="O2312">
        <v>60000016462742</v>
      </c>
      <c r="P2312">
        <v>141269000000467</v>
      </c>
      <c r="R2312" t="s">
        <v>34</v>
      </c>
      <c r="S2312" t="s">
        <v>35</v>
      </c>
      <c r="T2312" t="s">
        <v>36</v>
      </c>
      <c r="W2312" t="s">
        <v>37</v>
      </c>
      <c r="AC2312" t="s">
        <v>1257</v>
      </c>
      <c r="AD2312" t="s">
        <v>1437</v>
      </c>
      <c r="AE2312" s="14" t="str">
        <f t="shared" si="2042"/>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312" s="14" t="str">
        <f t="shared" si="2043"/>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312" s="14">
        <f t="shared" si="2044"/>
        <v>1</v>
      </c>
      <c r="AH2312" s="14">
        <f t="shared" si="2045"/>
        <v>180</v>
      </c>
      <c r="AI2312" s="14">
        <f t="shared" si="2046"/>
        <v>408</v>
      </c>
      <c r="AJ2312" s="14">
        <f t="shared" si="2047"/>
        <v>408</v>
      </c>
      <c r="AK2312" s="14">
        <f t="shared" si="2048"/>
        <v>408</v>
      </c>
      <c r="AL2312" s="14">
        <f t="shared" si="2049"/>
        <v>408</v>
      </c>
      <c r="AM2312" s="14" t="str">
        <f t="shared" si="2050"/>
        <v>#OBJ: MÉDICO RELATOU QUE KALETRA TEM POTENCIA INCONTESTÁVEL. QUANDO SENSÍVEL NÃO TROCA NO RESGATE. ALGUNS PACIENTES RELATAM PROBLEMAS GÁSTRICOS, SE PREOCUPA, MAS NÃO FAZ SWITCH.  #</v>
      </c>
      <c r="AN2312" s="14" t="str">
        <f t="shared" si="2051"/>
        <v>#MP: FOQUEI DOSE ÚNICA NOTURNA E CO FORMULAÇÃO. ADEQUADO A ROTINA DE VIDA DO PACIENTE, POTENCIAL IMPORTANTE PARA ADESÃO. PACIENTES COM PROBLEMAS GASTRICOS SE SENTEM MAIS SEGUROS COM DOSE NOTURNA EM CASA E ALIMENTAÇÃO BALANCEADA.</v>
      </c>
      <c r="AO2312" s="14" t="str">
        <f t="shared" si="2052"/>
        <v/>
      </c>
      <c r="AP2312" s="14" t="str">
        <f t="shared" si="2053"/>
        <v/>
      </c>
      <c r="AQ2312" s="14" t="str">
        <f t="shared" si="2054"/>
        <v/>
      </c>
      <c r="AR2312" s="14" t="str">
        <f t="shared" si="2055"/>
        <v/>
      </c>
    </row>
    <row r="2313" spans="1:44" x14ac:dyDescent="0.25">
      <c r="A2313">
        <v>1</v>
      </c>
      <c r="B2313" t="s">
        <v>28</v>
      </c>
      <c r="C2313">
        <v>393101</v>
      </c>
      <c r="D2313" s="40">
        <v>41368.458333333299</v>
      </c>
      <c r="E2313" s="40">
        <v>41369.578472222202</v>
      </c>
      <c r="F2313" s="40">
        <v>41369.536805555603</v>
      </c>
      <c r="G2313" t="s">
        <v>29</v>
      </c>
      <c r="H2313">
        <v>60000012309135</v>
      </c>
      <c r="I2313" t="s">
        <v>1260</v>
      </c>
      <c r="J2313" t="s">
        <v>1261</v>
      </c>
      <c r="K2313" t="s">
        <v>32</v>
      </c>
      <c r="L2313">
        <v>4</v>
      </c>
      <c r="M2313" t="s">
        <v>33</v>
      </c>
      <c r="N2313">
        <v>60000015461254</v>
      </c>
      <c r="O2313">
        <v>60000016462742</v>
      </c>
      <c r="P2313">
        <v>141269000000370</v>
      </c>
      <c r="R2313" t="s">
        <v>34</v>
      </c>
      <c r="S2313" t="s">
        <v>35</v>
      </c>
      <c r="T2313" t="s">
        <v>36</v>
      </c>
      <c r="W2313" t="s">
        <v>37</v>
      </c>
      <c r="AC2313" t="s">
        <v>1262</v>
      </c>
      <c r="AD2313" t="s">
        <v>1437</v>
      </c>
      <c r="AE2313" s="14" t="str">
        <f t="shared" si="2042"/>
        <v>#OBJ: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F2313" s="14" t="str">
        <f t="shared" si="2043"/>
        <v>#OBJ: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G2313" s="14">
        <f t="shared" si="2044"/>
        <v>1</v>
      </c>
      <c r="AH2313" s="14">
        <f t="shared" si="2045"/>
        <v>91</v>
      </c>
      <c r="AI2313" s="14">
        <f t="shared" si="2046"/>
        <v>366</v>
      </c>
      <c r="AJ2313" s="14">
        <f t="shared" si="2047"/>
        <v>366</v>
      </c>
      <c r="AK2313" s="14">
        <f t="shared" si="2048"/>
        <v>366</v>
      </c>
      <c r="AL2313" s="14">
        <f t="shared" si="2049"/>
        <v>366</v>
      </c>
      <c r="AM2313" s="14" t="str">
        <f t="shared" si="2050"/>
        <v>#OBJ: POSOLOGIA E PERFIL ATV FAVORECEM ADESÃO DOS PACIENTES, ESPECIALMENTE OS DE RESGATE. #</v>
      </c>
      <c r="AN2313" s="14" t="str">
        <f t="shared" si="2051"/>
        <v>#MP: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O2313" s="14" t="str">
        <f t="shared" si="2052"/>
        <v/>
      </c>
      <c r="AP2313" s="14" t="str">
        <f t="shared" si="2053"/>
        <v/>
      </c>
      <c r="AQ2313" s="14" t="str">
        <f t="shared" si="2054"/>
        <v/>
      </c>
      <c r="AR2313" s="14" t="str">
        <f t="shared" si="2055"/>
        <v/>
      </c>
    </row>
    <row r="2314" spans="1:44" x14ac:dyDescent="0.25">
      <c r="A2314">
        <v>1</v>
      </c>
      <c r="B2314" t="s">
        <v>28</v>
      </c>
      <c r="C2314">
        <v>393101</v>
      </c>
      <c r="D2314" s="40">
        <v>41367.666666666701</v>
      </c>
      <c r="E2314" s="40">
        <v>41368.8256944444</v>
      </c>
      <c r="F2314" s="40">
        <v>41368.784027777801</v>
      </c>
      <c r="G2314" t="s">
        <v>29</v>
      </c>
      <c r="H2314">
        <v>60000012419127</v>
      </c>
      <c r="I2314" t="s">
        <v>1263</v>
      </c>
      <c r="J2314" t="s">
        <v>1264</v>
      </c>
      <c r="K2314" t="s">
        <v>32</v>
      </c>
      <c r="L2314">
        <v>4</v>
      </c>
      <c r="M2314" t="s">
        <v>33</v>
      </c>
      <c r="N2314">
        <v>60000015461254</v>
      </c>
      <c r="O2314">
        <v>60000016462742</v>
      </c>
      <c r="P2314">
        <v>141269000000225</v>
      </c>
      <c r="R2314" t="s">
        <v>34</v>
      </c>
      <c r="S2314" t="s">
        <v>35</v>
      </c>
      <c r="T2314" t="s">
        <v>36</v>
      </c>
      <c r="W2314" t="s">
        <v>37</v>
      </c>
      <c r="AC2314" t="s">
        <v>1247</v>
      </c>
      <c r="AD2314" t="s">
        <v>1437</v>
      </c>
      <c r="AE2314" s="14" t="str">
        <f t="shared" ref="AE2314:AE2338" si="2056">SUBSTITUTE(AC2314,"# ","#")</f>
        <v>#OBJ: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F2314" s="14" t="str">
        <f t="shared" ref="AF2314:AF2338" si="2057">SUBSTITUTE(AE2314,"@ ","@")</f>
        <v>#OBJ: PACIENTES NÃO VÊM ENVELHECENDO BEM, COMORBIDADES ESTÃO PRESENTES. INDIVIDUALIZO PRESCRIÇÃO, DEPENDENDO DO PERFIL DO PACIENTE. SEMPRE AVALIO PARA NÃO TROCAR TERAPIA. #MP: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G2314" s="14">
        <f t="shared" ref="AG2314:AG2338" si="2058">IFERROR(FIND("#",AF2314),1)</f>
        <v>1</v>
      </c>
      <c r="AH2314" s="14">
        <f t="shared" ref="AH2314:AH2338" si="2059">IFERROR(FIND("#",$AF2314,AG2314+1),LEN($AF2314)+1)</f>
        <v>172</v>
      </c>
      <c r="AI2314" s="14">
        <f t="shared" ref="AI2314:AI2338" si="2060">IFERROR(FIND("#",$AF2314,AH2314+1),LEN($AF2314)+1)</f>
        <v>491</v>
      </c>
      <c r="AJ2314" s="14">
        <f t="shared" ref="AJ2314:AJ2338" si="2061">IFERROR(FIND("#",$AF2314,AI2314+1),LEN($AF2314)+1)</f>
        <v>491</v>
      </c>
      <c r="AK2314" s="14">
        <f t="shared" ref="AK2314:AK2338" si="2062">IFERROR(FIND("#",$AF2314,AJ2314+1),LEN($AF2314)+1)</f>
        <v>491</v>
      </c>
      <c r="AL2314" s="14">
        <f t="shared" ref="AL2314:AL2338" si="2063">IFERROR(FIND("#",$AF2314,AK2314+1),LEN($AF2314)+1)</f>
        <v>491</v>
      </c>
      <c r="AM2314" s="14" t="str">
        <f t="shared" ref="AM2314:AM2338" si="2064">MID($AF2314,AG2314,IF(AG2314=1,AH2314,(AH2314-AG2314)))</f>
        <v>#OBJ: PACIENTES NÃO VÊM ENVELHECENDO BEM, COMORBIDADES ESTÃO PRESENTES. INDIVIDUALIZO PRESCRIÇÃO, DEPENDENDO DO PERFIL DO PACIENTE. SEMPRE AVALIO PARA NÃO TROCAR TERAPIA. #</v>
      </c>
      <c r="AN2314" s="14" t="str">
        <f t="shared" ref="AN2314:AN2338" si="2065">IF(AH2314=AI2314,"",MID($AF2314,AH2314,AI2314-AH2314))</f>
        <v>#MP: REFORCEI BENEFICIOS KALETRA COM DESTAQUE EM POTÊNCIA. CONVERSAMOS SOBRE COMO OS PACIENTES NÃO ESTÃO ENVELHECENDO BEM COM O HIV. VARIAS COMORBIDADES SE APRESENTAM PRECOCEMENTE. FOQUEI EM DRC. RELATEI QUE DRC VEM AUMENTANDO NESTA POPULAÇÃO E É CRESCENTE A ASSOCIAÇÃO COM FATORES DE RISCO COMO HIPERTENÇÃO E DIABETES.</v>
      </c>
      <c r="AO2314" s="14" t="str">
        <f t="shared" ref="AO2314:AO2338" si="2066">IF(AI2314=AJ2314,"",MID($AF2314,AI2314,AJ2314-AI2314))</f>
        <v/>
      </c>
      <c r="AP2314" s="14" t="str">
        <f t="shared" ref="AP2314:AP2338" si="2067">IF(AJ2314=AK2314,"",MID($AF2314,AJ2314,AK2314-AJ2314))</f>
        <v/>
      </c>
      <c r="AQ2314" s="14" t="str">
        <f t="shared" ref="AQ2314:AQ2338" si="2068">IF(AK2314=AL2314,"",MID($AF2314,AK2314,AL2314-AK2314))</f>
        <v/>
      </c>
      <c r="AR2314" s="14" t="str">
        <f t="shared" ref="AR2314:AR2338" si="2069">IF(AL2314=AK2314,"",MID($AF2314,AL2314,LEN(AF2314)-AL2314))</f>
        <v/>
      </c>
    </row>
    <row r="2315" spans="1:44" x14ac:dyDescent="0.25">
      <c r="A2315">
        <v>1</v>
      </c>
      <c r="B2315" t="s">
        <v>28</v>
      </c>
      <c r="C2315">
        <v>393101</v>
      </c>
      <c r="D2315" s="40">
        <v>41367.625</v>
      </c>
      <c r="E2315" s="40">
        <v>41368.833333333299</v>
      </c>
      <c r="F2315" s="40">
        <v>41368.791666666701</v>
      </c>
      <c r="G2315" t="s">
        <v>29</v>
      </c>
      <c r="H2315">
        <v>60000012423855</v>
      </c>
      <c r="I2315" t="s">
        <v>1265</v>
      </c>
      <c r="J2315" t="s">
        <v>1266</v>
      </c>
      <c r="K2315" t="s">
        <v>41</v>
      </c>
      <c r="L2315">
        <v>3</v>
      </c>
      <c r="M2315" t="s">
        <v>33</v>
      </c>
      <c r="N2315">
        <v>60000015461254</v>
      </c>
      <c r="O2315">
        <v>60000016462742</v>
      </c>
      <c r="P2315">
        <v>141269000000257</v>
      </c>
      <c r="R2315" t="s">
        <v>34</v>
      </c>
      <c r="S2315" t="s">
        <v>35</v>
      </c>
      <c r="T2315" t="s">
        <v>36</v>
      </c>
      <c r="W2315" t="s">
        <v>37</v>
      </c>
      <c r="AC2315" t="s">
        <v>1244</v>
      </c>
      <c r="AD2315" t="s">
        <v>1437</v>
      </c>
      <c r="AE2315" s="14" t="str">
        <f t="shared" si="2056"/>
        <v>#OBJ: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F2315" s="14" t="str">
        <f t="shared" si="2057"/>
        <v>#OBJ: KALETRA  CONTINUA UM DESAFIO EM ADESÃO. PROBLEMAS GÁSTRICOS E POSOLOGIA SÃO LIMITADORES.  #MP: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G2315" s="14">
        <f t="shared" si="2058"/>
        <v>1</v>
      </c>
      <c r="AH2315" s="14">
        <f t="shared" si="2059"/>
        <v>97</v>
      </c>
      <c r="AI2315" s="14">
        <f t="shared" si="2060"/>
        <v>547</v>
      </c>
      <c r="AJ2315" s="14">
        <f t="shared" si="2061"/>
        <v>547</v>
      </c>
      <c r="AK2315" s="14">
        <f t="shared" si="2062"/>
        <v>547</v>
      </c>
      <c r="AL2315" s="14">
        <f t="shared" si="2063"/>
        <v>547</v>
      </c>
      <c r="AM2315" s="14" t="str">
        <f t="shared" si="2064"/>
        <v>#OBJ: KALETRA  CONTINUA UM DESAFIO EM ADESÃO. PROBLEMAS GÁSTRICOS E POSOLOGIA SÃO LIMITADORES.  #</v>
      </c>
      <c r="AN2315" s="14" t="str">
        <f t="shared" si="2065"/>
        <v>#MP: DESTAQUEI QUE RITONA EM MUITOS CASOS ACABA SENDO IMPEDITIVO A ADESÃO. OUTROS IPS TEM GELADEIRA COM RITONA. EM UMA METANÁLISE E NO CASTLE, A DIARRÉIA FICOU EM 1%. KALETRA NÃO INTERFERE ESTILO DE VIDA DO PACIENTE. DESDE INICIO DA HAART ADESÃO É UM DESAFIO E O CONSENSO DESTACA A IMPORTANCIA DA ADESÃO ONDE DEVE SE INICIAR TARV SÓ DEPOIS DA TOTAL COMPREENSÃO DO PACIENTE. A FLEXIBILIDADE DE KALETRA SE ADEQUA AOS MAIS VARIADOS ESTILOS DE PACIENTES.</v>
      </c>
      <c r="AO2315" s="14" t="str">
        <f t="shared" si="2066"/>
        <v/>
      </c>
      <c r="AP2315" s="14" t="str">
        <f t="shared" si="2067"/>
        <v/>
      </c>
      <c r="AQ2315" s="14" t="str">
        <f t="shared" si="2068"/>
        <v/>
      </c>
      <c r="AR2315" s="14" t="str">
        <f t="shared" si="2069"/>
        <v/>
      </c>
    </row>
    <row r="2316" spans="1:44" x14ac:dyDescent="0.25">
      <c r="A2316">
        <v>1</v>
      </c>
      <c r="B2316" t="s">
        <v>28</v>
      </c>
      <c r="C2316">
        <v>393101</v>
      </c>
      <c r="D2316" s="40">
        <v>41367.583333333299</v>
      </c>
      <c r="E2316" s="40">
        <v>41368.857638888898</v>
      </c>
      <c r="F2316" s="40">
        <v>41368.815972222197</v>
      </c>
      <c r="G2316" t="s">
        <v>29</v>
      </c>
      <c r="H2316">
        <v>60000017154198</v>
      </c>
      <c r="I2316" t="s">
        <v>1267</v>
      </c>
      <c r="J2316" t="s">
        <v>1268</v>
      </c>
      <c r="K2316" t="s">
        <v>32</v>
      </c>
      <c r="L2316">
        <v>4</v>
      </c>
      <c r="M2316" t="s">
        <v>33</v>
      </c>
      <c r="N2316">
        <v>60000015461254</v>
      </c>
      <c r="O2316">
        <v>60000016462742</v>
      </c>
      <c r="P2316">
        <v>141269000000300</v>
      </c>
      <c r="R2316" t="s">
        <v>34</v>
      </c>
      <c r="S2316" t="s">
        <v>35</v>
      </c>
      <c r="T2316" t="s">
        <v>36</v>
      </c>
      <c r="W2316" t="s">
        <v>37</v>
      </c>
      <c r="AC2316" t="s">
        <v>1269</v>
      </c>
      <c r="AD2316" t="s">
        <v>1437</v>
      </c>
      <c r="AE2316" s="14" t="str">
        <f t="shared" si="2056"/>
        <v>#OBJ: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F2316" s="14" t="str">
        <f t="shared" si="2057"/>
        <v>#OBJ: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G2316" s="14">
        <f t="shared" si="2058"/>
        <v>1</v>
      </c>
      <c r="AH2316" s="14">
        <f t="shared" si="2059"/>
        <v>232</v>
      </c>
      <c r="AI2316" s="14">
        <f t="shared" si="2060"/>
        <v>452</v>
      </c>
      <c r="AJ2316" s="14">
        <f t="shared" si="2061"/>
        <v>452</v>
      </c>
      <c r="AK2316" s="14">
        <f t="shared" si="2062"/>
        <v>452</v>
      </c>
      <c r="AL2316" s="14">
        <f t="shared" si="2063"/>
        <v>452</v>
      </c>
      <c r="AM2316" s="14" t="str">
        <f t="shared" si="2064"/>
        <v>#OBJ: ESTÃO APARECENDO NOVOS PACIENTES, COM INICIO MAIS PRECOCE (500 CEL/CD4) EFV SE MANTÉM COMO UMA ÓTIMA OPÇÃO EM INÍCIO DE TRATAMENTOS. MÉDICO RELATOU EM EFV, QUE NORMALMENTE A FALHA VEM COM MÁ ADESÃO, MESMO SENDO 1 SÓ COMPR.   #</v>
      </c>
      <c r="AN2316" s="14" t="str">
        <f t="shared" si="2065"/>
        <v>#MP: DESTAQUEI BARREIRA GENÉTICA DE KALETRA, 702 COM POTÊNCIA E LONGEVIDADE.  KALETRA É IP RECOMENDADO PELO CONSENSO E GARANTE LONGEVIDADE AOS PACIENTES NAIVES COM INDICAÇÃO A TRATAMENTO, E AGORA  A PARTIR DE 500CEL/CD4.</v>
      </c>
      <c r="AO2316" s="14" t="str">
        <f t="shared" si="2066"/>
        <v/>
      </c>
      <c r="AP2316" s="14" t="str">
        <f t="shared" si="2067"/>
        <v/>
      </c>
      <c r="AQ2316" s="14" t="str">
        <f t="shared" si="2068"/>
        <v/>
      </c>
      <c r="AR2316" s="14" t="str">
        <f t="shared" si="2069"/>
        <v/>
      </c>
    </row>
    <row r="2317" spans="1:44" x14ac:dyDescent="0.25">
      <c r="A2317">
        <v>1</v>
      </c>
      <c r="B2317" t="s">
        <v>28</v>
      </c>
      <c r="C2317">
        <v>393101</v>
      </c>
      <c r="D2317" s="40">
        <v>41367.5</v>
      </c>
      <c r="E2317" s="40">
        <v>41368.854166666701</v>
      </c>
      <c r="F2317" s="40">
        <v>41368.8125</v>
      </c>
      <c r="G2317" t="s">
        <v>29</v>
      </c>
      <c r="H2317">
        <v>60000017154062</v>
      </c>
      <c r="I2317" t="s">
        <v>1270</v>
      </c>
      <c r="J2317" t="s">
        <v>1271</v>
      </c>
      <c r="K2317" t="s">
        <v>32</v>
      </c>
      <c r="L2317">
        <v>4</v>
      </c>
      <c r="M2317" t="s">
        <v>33</v>
      </c>
      <c r="N2317">
        <v>60000015461254</v>
      </c>
      <c r="O2317">
        <v>60000016462742</v>
      </c>
      <c r="P2317">
        <v>141269000000282</v>
      </c>
      <c r="R2317" t="s">
        <v>34</v>
      </c>
      <c r="S2317" t="s">
        <v>35</v>
      </c>
      <c r="T2317" t="s">
        <v>36</v>
      </c>
      <c r="W2317" t="s">
        <v>37</v>
      </c>
      <c r="AC2317" t="s">
        <v>1272</v>
      </c>
      <c r="AD2317" t="s">
        <v>1437</v>
      </c>
      <c r="AE2317" s="14" t="str">
        <f t="shared" si="2056"/>
        <v>#OBJ: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F2317" s="14" t="str">
        <f t="shared" si="2057"/>
        <v>#OBJ: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G2317" s="14">
        <f t="shared" si="2058"/>
        <v>1</v>
      </c>
      <c r="AH2317" s="14">
        <f t="shared" si="2059"/>
        <v>237</v>
      </c>
      <c r="AI2317" s="14">
        <f t="shared" si="2060"/>
        <v>515</v>
      </c>
      <c r="AJ2317" s="14">
        <f t="shared" si="2061"/>
        <v>515</v>
      </c>
      <c r="AK2317" s="14">
        <f t="shared" si="2062"/>
        <v>515</v>
      </c>
      <c r="AL2317" s="14">
        <f t="shared" si="2063"/>
        <v>515</v>
      </c>
      <c r="AM2317" s="14" t="str">
        <f t="shared" si="2064"/>
        <v>#OBJ: KALETRA NÃO TEM UM PERFIL TÃO FAVORÁVEL PARA INICIAR TRATAMENTO COM ASSINTOMÁTICOS PRÓXIMOS A 500CEL/CD4 COMO DESTACA CONSENSO. POSOLOGIA DE EFV É MAIS FÁCIL. EM SORODISCORDANTES É IMPORTANTE FACILITAR PARA TER ADESÃO E PROTEÇÃO. #</v>
      </c>
      <c r="AN2317" s="14" t="str">
        <f t="shared" si="2065"/>
        <v>#MP: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O2317" s="14" t="str">
        <f t="shared" si="2066"/>
        <v/>
      </c>
      <c r="AP2317" s="14" t="str">
        <f t="shared" si="2067"/>
        <v/>
      </c>
      <c r="AQ2317" s="14" t="str">
        <f t="shared" si="2068"/>
        <v/>
      </c>
      <c r="AR2317" s="14" t="str">
        <f t="shared" si="2069"/>
        <v/>
      </c>
    </row>
    <row r="2318" spans="1:44" x14ac:dyDescent="0.25">
      <c r="A2318">
        <v>1</v>
      </c>
      <c r="B2318" t="s">
        <v>28</v>
      </c>
      <c r="C2318">
        <v>393101</v>
      </c>
      <c r="D2318" s="40">
        <v>41367.458333333299</v>
      </c>
      <c r="E2318" s="40">
        <v>41368.856249999997</v>
      </c>
      <c r="F2318" s="40">
        <v>41368.814583333296</v>
      </c>
      <c r="G2318" t="s">
        <v>29</v>
      </c>
      <c r="H2318">
        <v>60000012305779</v>
      </c>
      <c r="I2318" t="s">
        <v>1273</v>
      </c>
      <c r="J2318" t="s">
        <v>1274</v>
      </c>
      <c r="K2318" t="s">
        <v>32</v>
      </c>
      <c r="L2318">
        <v>4</v>
      </c>
      <c r="M2318" t="s">
        <v>33</v>
      </c>
      <c r="N2318">
        <v>60000015461254</v>
      </c>
      <c r="O2318">
        <v>60000016462742</v>
      </c>
      <c r="P2318">
        <v>141269000000291</v>
      </c>
      <c r="R2318" t="s">
        <v>34</v>
      </c>
      <c r="S2318" t="s">
        <v>35</v>
      </c>
      <c r="T2318" t="s">
        <v>36</v>
      </c>
      <c r="W2318" t="s">
        <v>37</v>
      </c>
      <c r="AC2318" t="s">
        <v>1275</v>
      </c>
      <c r="AD2318" t="s">
        <v>1437</v>
      </c>
      <c r="AE2318" s="14" t="str">
        <f t="shared" si="2056"/>
        <v>#OBJ: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F2318" s="14" t="str">
        <f t="shared" si="2057"/>
        <v>#OBJ: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G2318" s="14">
        <f t="shared" si="2058"/>
        <v>1</v>
      </c>
      <c r="AH2318" s="14">
        <f t="shared" si="2059"/>
        <v>150</v>
      </c>
      <c r="AI2318" s="14">
        <f t="shared" si="2060"/>
        <v>385</v>
      </c>
      <c r="AJ2318" s="14">
        <f t="shared" si="2061"/>
        <v>385</v>
      </c>
      <c r="AK2318" s="14">
        <f t="shared" si="2062"/>
        <v>385</v>
      </c>
      <c r="AL2318" s="14">
        <f t="shared" si="2063"/>
        <v>385</v>
      </c>
      <c r="AM2318" s="14" t="str">
        <f t="shared" si="2064"/>
        <v>#OBJ: KALETRA NÃO TEM UM PERFIL FAVORÁVEL X EFV EM TERAPIA INICIAL. EFV É EFICAZ EM SUPRESSÃO E POSOLOGIA AINDA MAIS AGORA COM INICIO EM 500CEL/CD4. #</v>
      </c>
      <c r="AN2318" s="14" t="str">
        <f t="shared" si="2065"/>
        <v>#MP: DESTAQUE EM KALETRA X EFV COM DESTAQUE EM POTÊNCIA E CORPO. KALETRA É IP PREFERÊNCIAL CONSENSO E CONF. ACTG 5142, TEM SEGURANÇA MELHOR EM LIPOATROFIA. ESTIGMA DE DIFÍCIL REVERSÃO E MELHOR BARREIRA GENÉTICA, GARANTINDO LONGEVIDADE.</v>
      </c>
      <c r="AO2318" s="14" t="str">
        <f t="shared" si="2066"/>
        <v/>
      </c>
      <c r="AP2318" s="14" t="str">
        <f t="shared" si="2067"/>
        <v/>
      </c>
      <c r="AQ2318" s="14" t="str">
        <f t="shared" si="2068"/>
        <v/>
      </c>
      <c r="AR2318" s="14" t="str">
        <f t="shared" si="2069"/>
        <v/>
      </c>
    </row>
    <row r="2319" spans="1:44" x14ac:dyDescent="0.25">
      <c r="A2319">
        <v>1</v>
      </c>
      <c r="B2319" t="s">
        <v>28</v>
      </c>
      <c r="C2319">
        <v>393101</v>
      </c>
      <c r="D2319" s="40">
        <v>41367.416666666701</v>
      </c>
      <c r="E2319" s="40">
        <v>41368.853472222203</v>
      </c>
      <c r="F2319" s="40">
        <v>41368.811805555597</v>
      </c>
      <c r="G2319" t="s">
        <v>29</v>
      </c>
      <c r="H2319">
        <v>60000017153390</v>
      </c>
      <c r="I2319" t="s">
        <v>1276</v>
      </c>
      <c r="J2319" t="s">
        <v>1277</v>
      </c>
      <c r="K2319" t="s">
        <v>32</v>
      </c>
      <c r="L2319">
        <v>6</v>
      </c>
      <c r="M2319" t="s">
        <v>33</v>
      </c>
      <c r="N2319">
        <v>60000015461254</v>
      </c>
      <c r="O2319">
        <v>60000016462742</v>
      </c>
      <c r="P2319">
        <v>141269000000275</v>
      </c>
      <c r="R2319" t="s">
        <v>34</v>
      </c>
      <c r="S2319" t="s">
        <v>35</v>
      </c>
      <c r="T2319" t="s">
        <v>36</v>
      </c>
      <c r="W2319" t="s">
        <v>37</v>
      </c>
      <c r="AC2319" t="s">
        <v>1278</v>
      </c>
      <c r="AD2319" t="s">
        <v>1437</v>
      </c>
      <c r="AE2319" s="14" t="str">
        <f t="shared" si="2056"/>
        <v>#OBJ: TEM COMO PERFIL UTILIZAR KALETRA PARA PACIENTES MAIS COMPLICADOS COM CD4 MAIS BAIXO. SEGUE CONSENSO E PRESCREVE EFV, MAS, PACIENTES COM CD4 MAIOR QUE NÃO SE ADAPTAM A EFV, OU ACREDITA QUE NÃO TEM PERFIL INICIA COM ATV. #MP: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v>
      </c>
      <c r="AF2319" s="14" t="str">
        <f t="shared" si="2057"/>
        <v>#OBJ: TEM COMO PERFIL UTILIZAR KALETRA PARA PACIENTES MAIS COMPLICADOS COM CD4 MAIS BAIXO. SEGUE CONSENSO E PRESCREVE EFV, MAS, PACIENTES COM CD4 MAIOR QUE NÃO SE ADAPTAM A EFV, OU ACREDITA QUE NÃO TEM PERFIL INICIA COM ATV. #MP: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v>
      </c>
      <c r="AG2319" s="14">
        <f t="shared" si="2058"/>
        <v>1</v>
      </c>
      <c r="AH2319" s="14">
        <f t="shared" si="2059"/>
        <v>226</v>
      </c>
      <c r="AI2319" s="14">
        <f t="shared" si="2060"/>
        <v>539</v>
      </c>
      <c r="AJ2319" s="14">
        <f t="shared" si="2061"/>
        <v>539</v>
      </c>
      <c r="AK2319" s="14">
        <f t="shared" si="2062"/>
        <v>539</v>
      </c>
      <c r="AL2319" s="14">
        <f t="shared" si="2063"/>
        <v>539</v>
      </c>
      <c r="AM2319" s="14" t="str">
        <f t="shared" si="2064"/>
        <v>#OBJ: TEM COMO PERFIL UTILIZAR KALETRA PARA PACIENTES MAIS COMPLICADOS COM CD4 MAIS BAIXO. SEGUE CONSENSO E PRESCREVE EFV, MAS, PACIENTES COM CD4 MAIOR QUE NÃO SE ADAPTAM A EFV, OU ACREDITA QUE NÃO TEM PERFIL INICIA COM ATV. #</v>
      </c>
      <c r="AN2319" s="14" t="str">
        <f t="shared" si="2065"/>
        <v>#MP: DESTAQUEI 720, INDETECTABILIDADE, LONGEVIDADE EM INICIO DE TRATAMENTO(7ANOS) E O DESTAQUE DO CONSENSO: ALTA POTENCIA E DURABILIDADE QUE CONFERE AOS ESQUEMAS. MAIOR NÚMERO DE ESTUDOS CLINICOS COM SEGUIMENTO LONGO PRAZO. KALETRA NÃO INTERAGE ALIMENTOS, CO FORMULADO, SEM GELADEIRA, 1 OU 2 X DIA, FLEXIBILIDADE.</v>
      </c>
      <c r="AO2319" s="14" t="str">
        <f t="shared" si="2066"/>
        <v/>
      </c>
      <c r="AP2319" s="14" t="str">
        <f t="shared" si="2067"/>
        <v/>
      </c>
      <c r="AQ2319" s="14" t="str">
        <f t="shared" si="2068"/>
        <v/>
      </c>
      <c r="AR2319" s="14" t="str">
        <f t="shared" si="2069"/>
        <v/>
      </c>
    </row>
    <row r="2320" spans="1:44" x14ac:dyDescent="0.25">
      <c r="A2320">
        <v>1</v>
      </c>
      <c r="B2320" t="s">
        <v>28</v>
      </c>
      <c r="C2320">
        <v>393101</v>
      </c>
      <c r="D2320" s="40">
        <v>41367.375</v>
      </c>
      <c r="E2320" s="40">
        <v>41368.846527777801</v>
      </c>
      <c r="F2320" s="40">
        <v>41368.804861111101</v>
      </c>
      <c r="G2320" t="s">
        <v>29</v>
      </c>
      <c r="H2320">
        <v>60000012476955</v>
      </c>
      <c r="I2320" t="s">
        <v>1279</v>
      </c>
      <c r="J2320" t="s">
        <v>1280</v>
      </c>
      <c r="K2320" t="s">
        <v>32</v>
      </c>
      <c r="L2320">
        <v>3</v>
      </c>
      <c r="M2320" t="s">
        <v>33</v>
      </c>
      <c r="N2320">
        <v>60000015461254</v>
      </c>
      <c r="O2320">
        <v>60000016462742</v>
      </c>
      <c r="P2320">
        <v>141269000000268</v>
      </c>
      <c r="R2320" t="s">
        <v>34</v>
      </c>
      <c r="S2320" t="s">
        <v>35</v>
      </c>
      <c r="T2320" t="s">
        <v>36</v>
      </c>
      <c r="W2320" t="s">
        <v>37</v>
      </c>
      <c r="AC2320" t="s">
        <v>1281</v>
      </c>
      <c r="AD2320" t="s">
        <v>1437</v>
      </c>
      <c r="AE2320" s="14" t="str">
        <f t="shared" si="2056"/>
        <v>#OBJ: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F2320" s="14" t="str">
        <f t="shared" si="2057"/>
        <v>#OBJ: EM PACIENTES MULHERES, ADESÃO É COMPLICADO QUANDO O USO DE ARVS INTERFERE NO CORPO. DISLIPIDEMIAS COM O USO DE IPS EM ESPECIAL KALETRA. #MP: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G2320" s="14">
        <f t="shared" si="2058"/>
        <v>1</v>
      </c>
      <c r="AH2320" s="14">
        <f t="shared" si="2059"/>
        <v>143</v>
      </c>
      <c r="AI2320" s="14">
        <f t="shared" si="2060"/>
        <v>569</v>
      </c>
      <c r="AJ2320" s="14">
        <f t="shared" si="2061"/>
        <v>569</v>
      </c>
      <c r="AK2320" s="14">
        <f t="shared" si="2062"/>
        <v>569</v>
      </c>
      <c r="AL2320" s="14">
        <f t="shared" si="2063"/>
        <v>569</v>
      </c>
      <c r="AM2320" s="14" t="str">
        <f t="shared" si="2064"/>
        <v>#OBJ: EM PACIENTES MULHERES, ADESÃO É COMPLICADO QUANDO O USO DE ARVS INTERFERE NO CORPO. DISLIPIDEMIAS COM O USO DE IPS EM ESPECIAL KALETRA. #</v>
      </c>
      <c r="AN2320" s="14" t="str">
        <f t="shared" si="2065"/>
        <v>#MP: CONF. CONSENSO KALETRA CONFERE POTENCIA E DURABILIDADE AOS ESQUEMAS E HOJE SE INICIA COM CD4 EM 500 CELS. OS BENEFÍCIOS SÃO MENOS COMORBIDADES ASSOCIADAS AO HIV E LONGEVIDADE COM QUALIDADE DE VIDA.O CONSENSO REFORÇA ESTILO DE VIDA E ATIVIDADES FISICAS A ESTE PERFIL DE PACIENTE. ATV TEM O ESTIGMA DA ICTERÍCIA E APRESENTA CONF. ESTUDO ACTG5262 AUMENTO DA CIRCUNFERENCIA ABDOMINAL ALÉM DE COM RITONA NÃO TER PERFIL NEUTRO.</v>
      </c>
      <c r="AO2320" s="14" t="str">
        <f t="shared" si="2066"/>
        <v/>
      </c>
      <c r="AP2320" s="14" t="str">
        <f t="shared" si="2067"/>
        <v/>
      </c>
      <c r="AQ2320" s="14" t="str">
        <f t="shared" si="2068"/>
        <v/>
      </c>
      <c r="AR2320" s="14" t="str">
        <f t="shared" si="2069"/>
        <v/>
      </c>
    </row>
    <row r="2321" spans="1:44" x14ac:dyDescent="0.25">
      <c r="A2321">
        <v>1</v>
      </c>
      <c r="B2321" t="s">
        <v>28</v>
      </c>
      <c r="C2321">
        <v>393101</v>
      </c>
      <c r="D2321" s="40">
        <v>41366.666666666701</v>
      </c>
      <c r="E2321" s="40">
        <v>41367.620833333298</v>
      </c>
      <c r="F2321" s="40">
        <v>41367.579166666699</v>
      </c>
      <c r="G2321" t="s">
        <v>29</v>
      </c>
      <c r="H2321">
        <v>60000012446815</v>
      </c>
      <c r="I2321" t="s">
        <v>1282</v>
      </c>
      <c r="J2321" t="s">
        <v>1283</v>
      </c>
      <c r="K2321" t="s">
        <v>32</v>
      </c>
      <c r="L2321">
        <v>6</v>
      </c>
      <c r="M2321" t="s">
        <v>33</v>
      </c>
      <c r="N2321">
        <v>60000015461254</v>
      </c>
      <c r="O2321">
        <v>60000016462742</v>
      </c>
      <c r="P2321">
        <v>141269000000140</v>
      </c>
      <c r="R2321" t="s">
        <v>34</v>
      </c>
      <c r="S2321" t="s">
        <v>35</v>
      </c>
      <c r="T2321" t="s">
        <v>36</v>
      </c>
      <c r="W2321" t="s">
        <v>37</v>
      </c>
      <c r="AC2321" t="s">
        <v>1250</v>
      </c>
      <c r="AD2321" t="s">
        <v>1437</v>
      </c>
      <c r="AE2321" s="14" t="str">
        <f t="shared" si="2056"/>
        <v>#OBJ: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F2321" s="14" t="str">
        <f t="shared" si="2057"/>
        <v>#OBJ: KALETRA TEM ESTIGMAS EM CORPO, DISLIPIDEMIAS E DISTRIBUIÇÃO GORDURA. COMPLICA ADESÃO PACIENTES. #MP: REFORCEI BENEFICIOS KALETRA E DESTAQUEI COMO ESCOLHA IP CONSENSO DEVIDO POTENCIA E DURABILIDADE. EM CORPO, DESTAQUE DADOS CASTLE QUANTO A ICTERÍCIA E REFORCEI AUMENTO CIRCUNFERÊNCIA ABDOMINAL.</v>
      </c>
      <c r="AG2321" s="14">
        <f t="shared" si="2058"/>
        <v>1</v>
      </c>
      <c r="AH2321" s="14">
        <f t="shared" si="2059"/>
        <v>103</v>
      </c>
      <c r="AI2321" s="14">
        <f t="shared" si="2060"/>
        <v>300</v>
      </c>
      <c r="AJ2321" s="14">
        <f t="shared" si="2061"/>
        <v>300</v>
      </c>
      <c r="AK2321" s="14">
        <f t="shared" si="2062"/>
        <v>300</v>
      </c>
      <c r="AL2321" s="14">
        <f t="shared" si="2063"/>
        <v>300</v>
      </c>
      <c r="AM2321" s="14" t="str">
        <f t="shared" si="2064"/>
        <v>#OBJ: KALETRA TEM ESTIGMAS EM CORPO, DISLIPIDEMIAS E DISTRIBUIÇÃO GORDURA. COMPLICA ADESÃO PACIENTES. #</v>
      </c>
      <c r="AN2321" s="14" t="str">
        <f t="shared" si="2065"/>
        <v>#MP: REFORCEI BENEFICIOS KALETRA E DESTAQUEI COMO ESCOLHA IP CONSENSO DEVIDO POTENCIA E DURABILIDADE. EM CORPO, DESTAQUE DADOS CASTLE QUANTO A ICTERÍCIA E REFORCEI AUMENTO CIRCUNFERÊNCIA ABDOMINAL.</v>
      </c>
      <c r="AO2321" s="14" t="str">
        <f t="shared" si="2066"/>
        <v/>
      </c>
      <c r="AP2321" s="14" t="str">
        <f t="shared" si="2067"/>
        <v/>
      </c>
      <c r="AQ2321" s="14" t="str">
        <f t="shared" si="2068"/>
        <v/>
      </c>
      <c r="AR2321" s="14" t="str">
        <f t="shared" si="2069"/>
        <v/>
      </c>
    </row>
    <row r="2322" spans="1:44" x14ac:dyDescent="0.25">
      <c r="A2322">
        <v>1</v>
      </c>
      <c r="B2322" t="s">
        <v>28</v>
      </c>
      <c r="C2322">
        <v>393101</v>
      </c>
      <c r="D2322" s="40">
        <v>41366.625</v>
      </c>
      <c r="E2322" s="40">
        <v>41367.615277777797</v>
      </c>
      <c r="F2322" s="40">
        <v>41367.573611111096</v>
      </c>
      <c r="G2322" t="s">
        <v>29</v>
      </c>
      <c r="H2322">
        <v>60000012310683</v>
      </c>
      <c r="I2322" t="s">
        <v>1284</v>
      </c>
      <c r="J2322" t="s">
        <v>1285</v>
      </c>
      <c r="K2322" t="s">
        <v>32</v>
      </c>
      <c r="L2322">
        <v>6</v>
      </c>
      <c r="M2322" t="s">
        <v>33</v>
      </c>
      <c r="N2322">
        <v>60000015461254</v>
      </c>
      <c r="O2322">
        <v>60000016462742</v>
      </c>
      <c r="P2322">
        <v>141269000000133</v>
      </c>
      <c r="R2322" t="s">
        <v>34</v>
      </c>
      <c r="S2322" t="s">
        <v>35</v>
      </c>
      <c r="T2322" t="s">
        <v>36</v>
      </c>
      <c r="W2322" t="s">
        <v>37</v>
      </c>
      <c r="AC2322" t="s">
        <v>1251</v>
      </c>
      <c r="AD2322" t="s">
        <v>1437</v>
      </c>
      <c r="AE2322" s="14" t="str">
        <f t="shared" si="2056"/>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F2322" s="14" t="str">
        <f t="shared" si="2057"/>
        <v>#OBJ: CONSENSO INDICA INICIAR MAIS PRECOCEMENTE, EFV É ESCOLHA E CONSIDERO ÓTIMO PARA MULHERES, POUCOS COMPRIMIDOS, SEM GELADEIRA, E TEM AGORA ATÉ ESTUDOS EM NÃO INTERROMPER EM GESTANTES. #MP: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G2322" s="14">
        <f t="shared" si="2058"/>
        <v>1</v>
      </c>
      <c r="AH2322" s="14">
        <f t="shared" si="2059"/>
        <v>189</v>
      </c>
      <c r="AI2322" s="14">
        <f t="shared" si="2060"/>
        <v>540</v>
      </c>
      <c r="AJ2322" s="14">
        <f t="shared" si="2061"/>
        <v>540</v>
      </c>
      <c r="AK2322" s="14">
        <f t="shared" si="2062"/>
        <v>540</v>
      </c>
      <c r="AL2322" s="14">
        <f t="shared" si="2063"/>
        <v>540</v>
      </c>
      <c r="AM2322" s="14" t="str">
        <f t="shared" si="2064"/>
        <v>#OBJ: CONSENSO INDICA INICIAR MAIS PRECOCEMENTE, EFV É ESCOLHA E CONSIDERO ÓTIMO PARA MULHERES, POUCOS COMPRIMIDOS, SEM GELADEIRA, E TEM AGORA ATÉ ESTUDOS EM NÃO INTERROMPER EM GESTANTES. #</v>
      </c>
      <c r="AN2322" s="14" t="str">
        <f t="shared" si="2065"/>
        <v>#MP: DESTAQUEI QUE 80% DAS PESSOAS COM HIV ENCONTRAM-SE EM FAIXA REPRODUTIVA. KALETRA É ESCOLHA NO CONSENSO EM GESTANTES E GUIDELINES INTERNACIONAIS. NO CONSENSO BRASILEIRO A RECOMENDAÇÃO É EVITAR EFV NO 1º TRIMESTRE. E TEM A NOVA INDICAÇÃO DE INICIAR PRECOCEMENTE QUANDO FALAMOS EM SORO DISCORDANTES. BENEFÍCIOS COM KALETRA COFORMULADO SEM GELADEIRA.</v>
      </c>
      <c r="AO2322" s="14" t="str">
        <f t="shared" si="2066"/>
        <v/>
      </c>
      <c r="AP2322" s="14" t="str">
        <f t="shared" si="2067"/>
        <v/>
      </c>
      <c r="AQ2322" s="14" t="str">
        <f t="shared" si="2068"/>
        <v/>
      </c>
      <c r="AR2322" s="14" t="str">
        <f t="shared" si="2069"/>
        <v/>
      </c>
    </row>
    <row r="2323" spans="1:44" x14ac:dyDescent="0.25">
      <c r="A2323">
        <v>1</v>
      </c>
      <c r="B2323" t="s">
        <v>28</v>
      </c>
      <c r="C2323">
        <v>393101</v>
      </c>
      <c r="D2323" s="40">
        <v>41366.583333333299</v>
      </c>
      <c r="E2323" s="40">
        <v>41367.6027777778</v>
      </c>
      <c r="F2323" s="40">
        <v>41367.561111111099</v>
      </c>
      <c r="G2323" t="s">
        <v>29</v>
      </c>
      <c r="H2323">
        <v>60000012489603</v>
      </c>
      <c r="I2323" t="s">
        <v>1286</v>
      </c>
      <c r="J2323" t="s">
        <v>1287</v>
      </c>
      <c r="K2323" t="s">
        <v>32</v>
      </c>
      <c r="L2323">
        <v>6</v>
      </c>
      <c r="M2323" t="s">
        <v>33</v>
      </c>
      <c r="N2323">
        <v>60000015461254</v>
      </c>
      <c r="O2323">
        <v>60000016462742</v>
      </c>
      <c r="P2323">
        <v>141269000000126</v>
      </c>
      <c r="R2323" t="s">
        <v>34</v>
      </c>
      <c r="S2323" t="s">
        <v>35</v>
      </c>
      <c r="T2323" t="s">
        <v>36</v>
      </c>
      <c r="W2323" t="s">
        <v>37</v>
      </c>
      <c r="AC2323" t="s">
        <v>1254</v>
      </c>
      <c r="AD2323" t="s">
        <v>1437</v>
      </c>
      <c r="AE2323" s="14" t="str">
        <f t="shared" si="2056"/>
        <v>#OBJ: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F2323" s="14" t="str">
        <f t="shared" si="2057"/>
        <v>#OBJ: KALETRA É POTENTE MAS TEM OUTROS IPS POTENTES, NÃO FALHAM COM ADESÃO. POTÊNCIA É IMPORTANTE, POIS PACIENTES NÃO ESTÃO ENVELHECENDO BEM. #MP: EM POTENCIA, DESTAQUE CONSENSO, KALETRA 1ª OPÇÃO IP. FOQUEI O 720 DESTACANDO OS 7 ANOS, INDETECÇÃO E MAIS DE 500 CEL/CD4 INCREMENTO. NO ENVELHECIMENTO FOQUEI SNC E ALTA PENETRAÇÃO SNC CONF. CLASSIFICAÇÃO CPE.</v>
      </c>
      <c r="AG2323" s="14">
        <f t="shared" si="2058"/>
        <v>1</v>
      </c>
      <c r="AH2323" s="14">
        <f t="shared" si="2059"/>
        <v>143</v>
      </c>
      <c r="AI2323" s="14">
        <f t="shared" si="2060"/>
        <v>356</v>
      </c>
      <c r="AJ2323" s="14">
        <f t="shared" si="2061"/>
        <v>356</v>
      </c>
      <c r="AK2323" s="14">
        <f t="shared" si="2062"/>
        <v>356</v>
      </c>
      <c r="AL2323" s="14">
        <f t="shared" si="2063"/>
        <v>356</v>
      </c>
      <c r="AM2323" s="14" t="str">
        <f t="shared" si="2064"/>
        <v>#OBJ: KALETRA É POTENTE MAS TEM OUTROS IPS POTENTES, NÃO FALHAM COM ADESÃO. POTÊNCIA É IMPORTANTE, POIS PACIENTES NÃO ESTÃO ENVELHECENDO BEM. #</v>
      </c>
      <c r="AN2323" s="14" t="str">
        <f t="shared" si="2065"/>
        <v>#MP: EM POTENCIA, DESTAQUE CONSENSO, KALETRA 1ª OPÇÃO IP. FOQUEI O 720 DESTACANDO OS 7 ANOS, INDETECÇÃO E MAIS DE 500 CEL/CD4 INCREMENTO. NO ENVELHECIMENTO FOQUEI SNC E ALTA PENETRAÇÃO SNC CONF. CLASSIFICAÇÃO CPE.</v>
      </c>
      <c r="AO2323" s="14" t="str">
        <f t="shared" si="2066"/>
        <v/>
      </c>
      <c r="AP2323" s="14" t="str">
        <f t="shared" si="2067"/>
        <v/>
      </c>
      <c r="AQ2323" s="14" t="str">
        <f t="shared" si="2068"/>
        <v/>
      </c>
      <c r="AR2323" s="14" t="str">
        <f t="shared" si="2069"/>
        <v/>
      </c>
    </row>
    <row r="2324" spans="1:44" x14ac:dyDescent="0.25">
      <c r="A2324">
        <v>1</v>
      </c>
      <c r="B2324" t="s">
        <v>28</v>
      </c>
      <c r="C2324">
        <v>393101</v>
      </c>
      <c r="D2324" s="40">
        <v>41366.458333333299</v>
      </c>
      <c r="E2324" s="40">
        <v>41367.597222222197</v>
      </c>
      <c r="F2324" s="40">
        <v>41367.555555555598</v>
      </c>
      <c r="G2324" t="s">
        <v>29</v>
      </c>
      <c r="H2324">
        <v>60000017151990</v>
      </c>
      <c r="I2324" t="s">
        <v>1288</v>
      </c>
      <c r="J2324" t="s">
        <v>1289</v>
      </c>
      <c r="K2324" t="s">
        <v>32</v>
      </c>
      <c r="L2324">
        <v>4</v>
      </c>
      <c r="M2324" t="s">
        <v>33</v>
      </c>
      <c r="N2324">
        <v>60000015461254</v>
      </c>
      <c r="O2324">
        <v>60000016462742</v>
      </c>
      <c r="P2324">
        <v>141269000000119</v>
      </c>
      <c r="R2324" t="s">
        <v>34</v>
      </c>
      <c r="S2324" t="s">
        <v>35</v>
      </c>
      <c r="T2324" t="s">
        <v>36</v>
      </c>
      <c r="W2324" t="s">
        <v>37</v>
      </c>
      <c r="AC2324" t="s">
        <v>1257</v>
      </c>
      <c r="AD2324" t="s">
        <v>1437</v>
      </c>
      <c r="AE2324" s="14" t="str">
        <f t="shared" si="2056"/>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F2324" s="14" t="str">
        <f t="shared" si="2057"/>
        <v>#OBJ: MÉDICO RELATOU QUE KALETRA TEM POTENCIA INCONTESTÁVEL. QUANDO SENSÍVEL NÃO TROCA NO RESGATE. ALGUNS PACIENTES RELATAM PROBLEMAS GÁSTRICOS, SE PREOCUPA, MAS NÃO FAZ SWITCH.  #MP: FOQUEI DOSE ÚNICA NOTURNA E CO FORMULAÇÃO. ADEQUADO A ROTINA DE VIDA DO PACIENTE, POTENCIAL IMPORTANTE PARA ADESÃO. PACIENTES COM PROBLEMAS GASTRICOS SE SENTEM MAIS SEGUROS COM DOSE NOTURNA EM CASA E ALIMENTAÇÃO BALANCEADA.</v>
      </c>
      <c r="AG2324" s="14">
        <f t="shared" si="2058"/>
        <v>1</v>
      </c>
      <c r="AH2324" s="14">
        <f t="shared" si="2059"/>
        <v>180</v>
      </c>
      <c r="AI2324" s="14">
        <f t="shared" si="2060"/>
        <v>408</v>
      </c>
      <c r="AJ2324" s="14">
        <f t="shared" si="2061"/>
        <v>408</v>
      </c>
      <c r="AK2324" s="14">
        <f t="shared" si="2062"/>
        <v>408</v>
      </c>
      <c r="AL2324" s="14">
        <f t="shared" si="2063"/>
        <v>408</v>
      </c>
      <c r="AM2324" s="14" t="str">
        <f t="shared" si="2064"/>
        <v>#OBJ: MÉDICO RELATOU QUE KALETRA TEM POTENCIA INCONTESTÁVEL. QUANDO SENSÍVEL NÃO TROCA NO RESGATE. ALGUNS PACIENTES RELATAM PROBLEMAS GÁSTRICOS, SE PREOCUPA, MAS NÃO FAZ SWITCH.  #</v>
      </c>
      <c r="AN2324" s="14" t="str">
        <f t="shared" si="2065"/>
        <v>#MP: FOQUEI DOSE ÚNICA NOTURNA E CO FORMULAÇÃO. ADEQUADO A ROTINA DE VIDA DO PACIENTE, POTENCIAL IMPORTANTE PARA ADESÃO. PACIENTES COM PROBLEMAS GASTRICOS SE SENTEM MAIS SEGUROS COM DOSE NOTURNA EM CASA E ALIMENTAÇÃO BALANCEADA.</v>
      </c>
      <c r="AO2324" s="14" t="str">
        <f t="shared" si="2066"/>
        <v/>
      </c>
      <c r="AP2324" s="14" t="str">
        <f t="shared" si="2067"/>
        <v/>
      </c>
      <c r="AQ2324" s="14" t="str">
        <f t="shared" si="2068"/>
        <v/>
      </c>
      <c r="AR2324" s="14" t="str">
        <f t="shared" si="2069"/>
        <v/>
      </c>
    </row>
    <row r="2325" spans="1:44" x14ac:dyDescent="0.25">
      <c r="A2325">
        <v>1</v>
      </c>
      <c r="B2325" t="s">
        <v>28</v>
      </c>
      <c r="C2325">
        <v>393101</v>
      </c>
      <c r="D2325" s="40">
        <v>41366.416666666701</v>
      </c>
      <c r="E2325" s="40">
        <v>41367.588194444397</v>
      </c>
      <c r="F2325" s="40">
        <v>41367.546527777798</v>
      </c>
      <c r="G2325" t="s">
        <v>29</v>
      </c>
      <c r="H2325">
        <v>60000017969044</v>
      </c>
      <c r="I2325" t="s">
        <v>1290</v>
      </c>
      <c r="J2325" t="s">
        <v>1291</v>
      </c>
      <c r="K2325" t="s">
        <v>41</v>
      </c>
      <c r="L2325">
        <v>4</v>
      </c>
      <c r="M2325" t="s">
        <v>33</v>
      </c>
      <c r="N2325">
        <v>60000015461254</v>
      </c>
      <c r="O2325">
        <v>60000016462742</v>
      </c>
      <c r="P2325">
        <v>141269000000105</v>
      </c>
      <c r="R2325" t="s">
        <v>34</v>
      </c>
      <c r="S2325" t="s">
        <v>35</v>
      </c>
      <c r="T2325" t="s">
        <v>36</v>
      </c>
      <c r="W2325" t="s">
        <v>37</v>
      </c>
      <c r="AC2325" t="s">
        <v>1258</v>
      </c>
      <c r="AD2325" t="s">
        <v>1437</v>
      </c>
      <c r="AE2325" s="14" t="str">
        <f t="shared" si="2056"/>
        <v>#OBJ: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F2325" s="14" t="str">
        <f t="shared" si="2057"/>
        <v>#OBJ: MUITO SE FALA SOBRE PROBLEMAS RENAIS. VEJO COM TENOFOVIR, MAS NÃO VEJO DIFERÊNÇAS ENTRE OS IPS.  #MP: REFORCEI O QUANTO É IMPORTANTE UMA AVALIAÇÃO FREQUENTE DA FUNÇÃO RENAL DO PACIENTE. AVALIAR OS FATORES DE RISCO PARA DRC. CONF. EUROSIDA, A ASSOCIAÇÃO ATV COM TENOFOVIR TEM ALTA INCIDENCIA DRC.  E NO GUIDELINE EACS MOSTROU NEFROTOXICIDADE COM TENOFOVIR E ATV.</v>
      </c>
      <c r="AG2325" s="14">
        <f t="shared" si="2058"/>
        <v>1</v>
      </c>
      <c r="AH2325" s="14">
        <f t="shared" si="2059"/>
        <v>104</v>
      </c>
      <c r="AI2325" s="14">
        <f t="shared" si="2060"/>
        <v>368</v>
      </c>
      <c r="AJ2325" s="14">
        <f t="shared" si="2061"/>
        <v>368</v>
      </c>
      <c r="AK2325" s="14">
        <f t="shared" si="2062"/>
        <v>368</v>
      </c>
      <c r="AL2325" s="14">
        <f t="shared" si="2063"/>
        <v>368</v>
      </c>
      <c r="AM2325" s="14" t="str">
        <f t="shared" si="2064"/>
        <v>#OBJ: MUITO SE FALA SOBRE PROBLEMAS RENAIS. VEJO COM TENOFOVIR, MAS NÃO VEJO DIFERÊNÇAS ENTRE OS IPS.  #</v>
      </c>
      <c r="AN2325" s="14" t="str">
        <f t="shared" si="2065"/>
        <v>#MP: REFORCEI O QUANTO É IMPORTANTE UMA AVALIAÇÃO FREQUENTE DA FUNÇÃO RENAL DO PACIENTE. AVALIAR OS FATORES DE RISCO PARA DRC. CONF. EUROSIDA, A ASSOCIAÇÃO ATV COM TENOFOVIR TEM ALTA INCIDENCIA DRC.  E NO GUIDELINE EACS MOSTROU NEFROTOXICIDADE COM TENOFOVIR E ATV.</v>
      </c>
      <c r="AO2325" s="14" t="str">
        <f t="shared" si="2066"/>
        <v/>
      </c>
      <c r="AP2325" s="14" t="str">
        <f t="shared" si="2067"/>
        <v/>
      </c>
      <c r="AQ2325" s="14" t="str">
        <f t="shared" si="2068"/>
        <v/>
      </c>
      <c r="AR2325" s="14" t="str">
        <f t="shared" si="2069"/>
        <v/>
      </c>
    </row>
    <row r="2326" spans="1:44" x14ac:dyDescent="0.25">
      <c r="A2326">
        <v>1</v>
      </c>
      <c r="B2326" t="s">
        <v>28</v>
      </c>
      <c r="C2326">
        <v>393101</v>
      </c>
      <c r="D2326" s="40">
        <v>41366.416666666701</v>
      </c>
      <c r="E2326" s="40">
        <v>41366.942361111098</v>
      </c>
      <c r="F2326" s="40">
        <v>41381.372916666704</v>
      </c>
      <c r="G2326" t="s">
        <v>29</v>
      </c>
      <c r="H2326">
        <v>60000017969044</v>
      </c>
      <c r="I2326" t="s">
        <v>1290</v>
      </c>
      <c r="J2326" t="s">
        <v>1291</v>
      </c>
      <c r="K2326" t="s">
        <v>41</v>
      </c>
      <c r="L2326">
        <v>4</v>
      </c>
      <c r="N2326">
        <v>60000015461254</v>
      </c>
      <c r="O2326">
        <v>60000016462742</v>
      </c>
      <c r="P2326">
        <v>60000047146485</v>
      </c>
      <c r="R2326" t="s">
        <v>34</v>
      </c>
      <c r="S2326" t="s">
        <v>35</v>
      </c>
      <c r="T2326" t="s">
        <v>36</v>
      </c>
      <c r="W2326" t="s">
        <v>37</v>
      </c>
      <c r="AD2326" t="s">
        <v>1437</v>
      </c>
      <c r="AE2326" s="14" t="str">
        <f t="shared" si="2056"/>
        <v/>
      </c>
      <c r="AF2326" s="14" t="str">
        <f t="shared" si="2057"/>
        <v/>
      </c>
      <c r="AG2326" s="14">
        <f t="shared" si="2058"/>
        <v>1</v>
      </c>
      <c r="AH2326" s="14">
        <f t="shared" si="2059"/>
        <v>1</v>
      </c>
      <c r="AI2326" s="14">
        <f t="shared" si="2060"/>
        <v>1</v>
      </c>
      <c r="AJ2326" s="14">
        <f t="shared" si="2061"/>
        <v>1</v>
      </c>
      <c r="AK2326" s="14">
        <f t="shared" si="2062"/>
        <v>1</v>
      </c>
      <c r="AL2326" s="14">
        <f t="shared" si="2063"/>
        <v>1</v>
      </c>
      <c r="AM2326" s="14" t="str">
        <f t="shared" si="2064"/>
        <v/>
      </c>
      <c r="AN2326" s="14" t="str">
        <f t="shared" si="2065"/>
        <v/>
      </c>
      <c r="AO2326" s="14" t="str">
        <f t="shared" si="2066"/>
        <v/>
      </c>
      <c r="AP2326" s="14" t="str">
        <f t="shared" si="2067"/>
        <v/>
      </c>
      <c r="AQ2326" s="14" t="str">
        <f t="shared" si="2068"/>
        <v/>
      </c>
      <c r="AR2326" s="14" t="str">
        <f t="shared" si="2069"/>
        <v/>
      </c>
    </row>
    <row r="2327" spans="1:44" x14ac:dyDescent="0.25">
      <c r="A2327">
        <v>1</v>
      </c>
      <c r="B2327" t="s">
        <v>28</v>
      </c>
      <c r="C2327">
        <v>393101</v>
      </c>
      <c r="D2327" s="40">
        <v>41366.375</v>
      </c>
      <c r="E2327" s="40">
        <v>41366.9284722222</v>
      </c>
      <c r="F2327" s="40">
        <v>41381.374305555597</v>
      </c>
      <c r="G2327" t="s">
        <v>29</v>
      </c>
      <c r="H2327">
        <v>60000012492599</v>
      </c>
      <c r="I2327" t="s">
        <v>1292</v>
      </c>
      <c r="J2327" t="s">
        <v>1293</v>
      </c>
      <c r="K2327" t="s">
        <v>32</v>
      </c>
      <c r="L2327">
        <v>6</v>
      </c>
      <c r="N2327">
        <v>60000015461254</v>
      </c>
      <c r="O2327">
        <v>60000016462742</v>
      </c>
      <c r="P2327">
        <v>60000047179203</v>
      </c>
      <c r="R2327" t="s">
        <v>34</v>
      </c>
      <c r="S2327" t="s">
        <v>35</v>
      </c>
      <c r="T2327" t="s">
        <v>36</v>
      </c>
      <c r="W2327" t="s">
        <v>37</v>
      </c>
      <c r="AD2327" t="s">
        <v>1437</v>
      </c>
      <c r="AE2327" s="14" t="str">
        <f t="shared" si="2056"/>
        <v/>
      </c>
      <c r="AF2327" s="14" t="str">
        <f t="shared" si="2057"/>
        <v/>
      </c>
      <c r="AG2327" s="14">
        <f t="shared" si="2058"/>
        <v>1</v>
      </c>
      <c r="AH2327" s="14">
        <f t="shared" si="2059"/>
        <v>1</v>
      </c>
      <c r="AI2327" s="14">
        <f t="shared" si="2060"/>
        <v>1</v>
      </c>
      <c r="AJ2327" s="14">
        <f t="shared" si="2061"/>
        <v>1</v>
      </c>
      <c r="AK2327" s="14">
        <f t="shared" si="2062"/>
        <v>1</v>
      </c>
      <c r="AL2327" s="14">
        <f t="shared" si="2063"/>
        <v>1</v>
      </c>
      <c r="AM2327" s="14" t="str">
        <f t="shared" si="2064"/>
        <v/>
      </c>
      <c r="AN2327" s="14" t="str">
        <f t="shared" si="2065"/>
        <v/>
      </c>
      <c r="AO2327" s="14" t="str">
        <f t="shared" si="2066"/>
        <v/>
      </c>
      <c r="AP2327" s="14" t="str">
        <f t="shared" si="2067"/>
        <v/>
      </c>
      <c r="AQ2327" s="14" t="str">
        <f t="shared" si="2068"/>
        <v/>
      </c>
      <c r="AR2327" s="14" t="str">
        <f t="shared" si="2069"/>
        <v/>
      </c>
    </row>
    <row r="2328" spans="1:44" x14ac:dyDescent="0.25">
      <c r="A2328">
        <v>1</v>
      </c>
      <c r="B2328" t="s">
        <v>28</v>
      </c>
      <c r="C2328">
        <v>393101</v>
      </c>
      <c r="D2328" s="40">
        <v>41366.375</v>
      </c>
      <c r="E2328" s="40">
        <v>41367.589583333298</v>
      </c>
      <c r="F2328" s="40">
        <v>41367.547916666699</v>
      </c>
      <c r="G2328" t="s">
        <v>29</v>
      </c>
      <c r="H2328">
        <v>60000012492599</v>
      </c>
      <c r="I2328" t="s">
        <v>1292</v>
      </c>
      <c r="J2328" t="s">
        <v>1293</v>
      </c>
      <c r="K2328" t="s">
        <v>32</v>
      </c>
      <c r="L2328">
        <v>6</v>
      </c>
      <c r="M2328" t="s">
        <v>33</v>
      </c>
      <c r="N2328">
        <v>60000015461254</v>
      </c>
      <c r="O2328">
        <v>60000016462742</v>
      </c>
      <c r="P2328">
        <v>141269000000112</v>
      </c>
      <c r="R2328" t="s">
        <v>34</v>
      </c>
      <c r="S2328" t="s">
        <v>35</v>
      </c>
      <c r="T2328" t="s">
        <v>36</v>
      </c>
      <c r="W2328" t="s">
        <v>37</v>
      </c>
      <c r="AC2328" t="s">
        <v>1259</v>
      </c>
      <c r="AD2328" t="s">
        <v>1437</v>
      </c>
      <c r="AE2328" s="14" t="str">
        <f t="shared" si="2056"/>
        <v>#OBJ: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F2328" s="14" t="str">
        <f t="shared" si="2057"/>
        <v>#OBJ: OS PACIENTES PERFIS MULHERES VÊM AUMENTANDO. MUITAS TEM COMPANHEIROS SORO DISCORDANTES. MOSTRA PREOCUPAÇÃO POIS NÃO CONSIDERA KALETRA IDEAL. TEM AS DISLIPIDEMIAS E MUITOS COMPRIMIDOS.  #MP: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G2328" s="14">
        <f t="shared" si="2058"/>
        <v>1</v>
      </c>
      <c r="AH2328" s="14">
        <f t="shared" si="2059"/>
        <v>192</v>
      </c>
      <c r="AI2328" s="14">
        <f t="shared" si="2060"/>
        <v>486</v>
      </c>
      <c r="AJ2328" s="14">
        <f t="shared" si="2061"/>
        <v>486</v>
      </c>
      <c r="AK2328" s="14">
        <f t="shared" si="2062"/>
        <v>486</v>
      </c>
      <c r="AL2328" s="14">
        <f t="shared" si="2063"/>
        <v>486</v>
      </c>
      <c r="AM2328" s="14" t="str">
        <f t="shared" si="2064"/>
        <v>#OBJ: OS PACIENTES PERFIS MULHERES VÊM AUMENTANDO. MUITAS TEM COMPANHEIROS SORO DISCORDANTES. MOSTRA PREOCUPAÇÃO POIS NÃO CONSIDERA KALETRA IDEAL. TEM AS DISLIPIDEMIAS E MUITOS COMPRIMIDOS.  #</v>
      </c>
      <c r="AN2328" s="14" t="str">
        <f t="shared" si="2065"/>
        <v>#MP: CONF. CONSENSO, DEVE-SE INICIAR TRATAMENTO NESTE PERFIL PACIENTE.  DESTAQUE NA PROTEÇÃO DO PARCEIRO E QUE GRANDE PARTE SE ENCONTRA EM FAIXA ETARIA REPRODUTIVA. KALETRA É ESCOLHA  PARA AS GESTANTES NO CONSENSO. REFORCEI QUE ESTES BENEFÍCIOS ESTÃO PRESENTES COM UMA POSOLOGIA DE 1 OU 2X DIA.</v>
      </c>
      <c r="AO2328" s="14" t="str">
        <f t="shared" si="2066"/>
        <v/>
      </c>
      <c r="AP2328" s="14" t="str">
        <f t="shared" si="2067"/>
        <v/>
      </c>
      <c r="AQ2328" s="14" t="str">
        <f t="shared" si="2068"/>
        <v/>
      </c>
      <c r="AR2328" s="14" t="str">
        <f t="shared" si="2069"/>
        <v/>
      </c>
    </row>
    <row r="2329" spans="1:44" x14ac:dyDescent="0.25">
      <c r="A2329">
        <v>1</v>
      </c>
      <c r="B2329" t="s">
        <v>28</v>
      </c>
      <c r="C2329">
        <v>393101</v>
      </c>
      <c r="D2329" s="40">
        <v>41365.625</v>
      </c>
      <c r="E2329" s="40">
        <v>41366.916666666701</v>
      </c>
      <c r="F2329" s="40">
        <v>41381.372916666704</v>
      </c>
      <c r="G2329" t="s">
        <v>29</v>
      </c>
      <c r="H2329">
        <v>60000017963044</v>
      </c>
      <c r="I2329" t="s">
        <v>1294</v>
      </c>
      <c r="J2329" t="s">
        <v>1295</v>
      </c>
      <c r="K2329" t="s">
        <v>32</v>
      </c>
      <c r="L2329">
        <v>6</v>
      </c>
      <c r="N2329">
        <v>60000015461254</v>
      </c>
      <c r="O2329">
        <v>60000016462742</v>
      </c>
      <c r="P2329">
        <v>60000047153757</v>
      </c>
      <c r="R2329" t="s">
        <v>34</v>
      </c>
      <c r="S2329" t="s">
        <v>35</v>
      </c>
      <c r="T2329" t="s">
        <v>36</v>
      </c>
      <c r="W2329" t="s">
        <v>37</v>
      </c>
      <c r="AD2329" t="s">
        <v>1437</v>
      </c>
      <c r="AE2329" s="14" t="str">
        <f t="shared" si="2056"/>
        <v/>
      </c>
      <c r="AF2329" s="14" t="str">
        <f t="shared" si="2057"/>
        <v/>
      </c>
      <c r="AG2329" s="14">
        <f t="shared" si="2058"/>
        <v>1</v>
      </c>
      <c r="AH2329" s="14">
        <f t="shared" si="2059"/>
        <v>1</v>
      </c>
      <c r="AI2329" s="14">
        <f t="shared" si="2060"/>
        <v>1</v>
      </c>
      <c r="AJ2329" s="14">
        <f t="shared" si="2061"/>
        <v>1</v>
      </c>
      <c r="AK2329" s="14">
        <f t="shared" si="2062"/>
        <v>1</v>
      </c>
      <c r="AL2329" s="14">
        <f t="shared" si="2063"/>
        <v>1</v>
      </c>
      <c r="AM2329" s="14" t="str">
        <f t="shared" si="2064"/>
        <v/>
      </c>
      <c r="AN2329" s="14" t="str">
        <f t="shared" si="2065"/>
        <v/>
      </c>
      <c r="AO2329" s="14" t="str">
        <f t="shared" si="2066"/>
        <v/>
      </c>
      <c r="AP2329" s="14" t="str">
        <f t="shared" si="2067"/>
        <v/>
      </c>
      <c r="AQ2329" s="14" t="str">
        <f t="shared" si="2068"/>
        <v/>
      </c>
      <c r="AR2329" s="14" t="str">
        <f t="shared" si="2069"/>
        <v/>
      </c>
    </row>
    <row r="2330" spans="1:44" x14ac:dyDescent="0.25">
      <c r="A2330">
        <v>1</v>
      </c>
      <c r="B2330" t="s">
        <v>28</v>
      </c>
      <c r="C2330">
        <v>393101</v>
      </c>
      <c r="D2330" s="40">
        <v>41365.625</v>
      </c>
      <c r="E2330" s="40">
        <v>41367.5847222222</v>
      </c>
      <c r="F2330" s="40">
        <v>41367.543055555601</v>
      </c>
      <c r="G2330" t="s">
        <v>29</v>
      </c>
      <c r="H2330">
        <v>60000017963044</v>
      </c>
      <c r="I2330" t="s">
        <v>1294</v>
      </c>
      <c r="J2330" t="s">
        <v>1295</v>
      </c>
      <c r="K2330" t="s">
        <v>32</v>
      </c>
      <c r="L2330">
        <v>6</v>
      </c>
      <c r="M2330" t="s">
        <v>33</v>
      </c>
      <c r="N2330">
        <v>60000015461254</v>
      </c>
      <c r="O2330">
        <v>60000016462742</v>
      </c>
      <c r="P2330">
        <v>141269000000086</v>
      </c>
      <c r="R2330" t="s">
        <v>34</v>
      </c>
      <c r="S2330" t="s">
        <v>35</v>
      </c>
      <c r="T2330" t="s">
        <v>36</v>
      </c>
      <c r="W2330" t="s">
        <v>37</v>
      </c>
      <c r="AC2330" t="s">
        <v>1262</v>
      </c>
      <c r="AD2330" t="s">
        <v>1437</v>
      </c>
      <c r="AE2330" s="14" t="str">
        <f t="shared" si="2056"/>
        <v>#OBJ: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F2330" s="14" t="str">
        <f t="shared" si="2057"/>
        <v>#OBJ: POSOLOGIA E PERFIL ATV FAVORECEM ADESÃO DOS PACIENTES, ESPECIALMENTE OS DE RESGATE. #MP: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G2330" s="14">
        <f t="shared" si="2058"/>
        <v>1</v>
      </c>
      <c r="AH2330" s="14">
        <f t="shared" si="2059"/>
        <v>91</v>
      </c>
      <c r="AI2330" s="14">
        <f t="shared" si="2060"/>
        <v>366</v>
      </c>
      <c r="AJ2330" s="14">
        <f t="shared" si="2061"/>
        <v>366</v>
      </c>
      <c r="AK2330" s="14">
        <f t="shared" si="2062"/>
        <v>366</v>
      </c>
      <c r="AL2330" s="14">
        <f t="shared" si="2063"/>
        <v>366</v>
      </c>
      <c r="AM2330" s="14" t="str">
        <f t="shared" si="2064"/>
        <v>#OBJ: POSOLOGIA E PERFIL ATV FAVORECEM ADESÃO DOS PACIENTES, ESPECIALMENTE OS DE RESGATE. #</v>
      </c>
      <c r="AN2330" s="14" t="str">
        <f t="shared" si="2065"/>
        <v>#MP: DESCREVI O QUANTO O PACIENTE PODE SER AFETADO COM MEDICAMENTO QUE DEVE SER MANTIDO EM GELADEIRA. LIMITAÇÕES NO ESTILO DE VIDA. RELATOU QUE PACIENTES APROVAM QUANDO SE COLOCAM ESTAS ESCOLHAS. REFORCEI QUE AINDA HÁ A POSSIBILIDADE DA DOSE ÚNICA. CONCEITO DE FLEXIBILIDADE.</v>
      </c>
      <c r="AO2330" s="14" t="str">
        <f t="shared" si="2066"/>
        <v/>
      </c>
      <c r="AP2330" s="14" t="str">
        <f t="shared" si="2067"/>
        <v/>
      </c>
      <c r="AQ2330" s="14" t="str">
        <f t="shared" si="2068"/>
        <v/>
      </c>
      <c r="AR2330" s="14" t="str">
        <f t="shared" si="2069"/>
        <v/>
      </c>
    </row>
    <row r="2331" spans="1:44" x14ac:dyDescent="0.25">
      <c r="A2331">
        <v>1</v>
      </c>
      <c r="B2331" t="s">
        <v>28</v>
      </c>
      <c r="C2331">
        <v>393101</v>
      </c>
      <c r="D2331" s="40">
        <v>41365.583333333299</v>
      </c>
      <c r="E2331" s="40">
        <v>41367.583333333299</v>
      </c>
      <c r="F2331" s="40">
        <v>41367.541666666701</v>
      </c>
      <c r="G2331" t="s">
        <v>29</v>
      </c>
      <c r="H2331">
        <v>60000012248503</v>
      </c>
      <c r="I2331" t="s">
        <v>1296</v>
      </c>
      <c r="J2331" t="s">
        <v>1297</v>
      </c>
      <c r="K2331" t="s">
        <v>32</v>
      </c>
      <c r="L2331">
        <v>6</v>
      </c>
      <c r="M2331" t="s">
        <v>33</v>
      </c>
      <c r="N2331">
        <v>60000015461254</v>
      </c>
      <c r="O2331">
        <v>60000016462742</v>
      </c>
      <c r="P2331">
        <v>141269000000079</v>
      </c>
      <c r="R2331" t="s">
        <v>34</v>
      </c>
      <c r="S2331" t="s">
        <v>35</v>
      </c>
      <c r="T2331" t="s">
        <v>36</v>
      </c>
      <c r="W2331" t="s">
        <v>37</v>
      </c>
      <c r="AC2331" t="s">
        <v>1298</v>
      </c>
      <c r="AD2331" t="s">
        <v>1437</v>
      </c>
      <c r="AE2331" s="14" t="str">
        <f t="shared" si="2056"/>
        <v>#OBJ: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F2331" s="14" t="str">
        <f t="shared" si="2057"/>
        <v>#OBJ: INICIAR COM IP, KAL X ATV. ADESÃO COM ATV É MELHOR, MENOS COMPRIMIDOS E MELHOR TOLERADO EM DIARRÉIA.  #MP: ENFOQUEI QUE A ADEQUAÇÃO DA TERAPIA A ROTINA DE VIDA DO PACIENTE É IMPORTANTE NA ESCOLHA DA TERAPIA. CONF. CASTLE ESTIGMA DA BILIBIRRUBINA ACONTECEU EM 34% DOS PACIENTES ATV X KAL. E DIARRÉIA FOI 1% MESMO ESTUDO. KALETRA TEM POSOLOGIA 1 OU 2X DIA E É CO-FORMULADO.</v>
      </c>
      <c r="AG2331" s="14">
        <f t="shared" si="2058"/>
        <v>1</v>
      </c>
      <c r="AH2331" s="14">
        <f t="shared" si="2059"/>
        <v>109</v>
      </c>
      <c r="AI2331" s="14">
        <f t="shared" si="2060"/>
        <v>378</v>
      </c>
      <c r="AJ2331" s="14">
        <f t="shared" si="2061"/>
        <v>378</v>
      </c>
      <c r="AK2331" s="14">
        <f t="shared" si="2062"/>
        <v>378</v>
      </c>
      <c r="AL2331" s="14">
        <f t="shared" si="2063"/>
        <v>378</v>
      </c>
      <c r="AM2331" s="14" t="str">
        <f t="shared" si="2064"/>
        <v>#OBJ: INICIAR COM IP, KAL X ATV. ADESÃO COM ATV É MELHOR, MENOS COMPRIMIDOS E MELHOR TOLERADO EM DIARRÉIA.  #</v>
      </c>
      <c r="AN2331" s="14" t="str">
        <f t="shared" si="2065"/>
        <v>#MP: ENFOQUEI QUE A ADEQUAÇÃO DA TERAPIA A ROTINA DE VIDA DO PACIENTE É IMPORTANTE NA ESCOLHA DA TERAPIA. CONF. CASTLE ESTIGMA DA BILIBIRRUBINA ACONTECEU EM 34% DOS PACIENTES ATV X KAL. E DIARRÉIA FOI 1% MESMO ESTUDO. KALETRA TEM POSOLOGIA 1 OU 2X DIA E É CO-FORMULADO.</v>
      </c>
      <c r="AO2331" s="14" t="str">
        <f t="shared" si="2066"/>
        <v/>
      </c>
      <c r="AP2331" s="14" t="str">
        <f t="shared" si="2067"/>
        <v/>
      </c>
      <c r="AQ2331" s="14" t="str">
        <f t="shared" si="2068"/>
        <v/>
      </c>
      <c r="AR2331" s="14" t="str">
        <f t="shared" si="2069"/>
        <v/>
      </c>
    </row>
    <row r="2332" spans="1:44" x14ac:dyDescent="0.25">
      <c r="A2332">
        <v>1</v>
      </c>
      <c r="B2332" t="s">
        <v>28</v>
      </c>
      <c r="C2332">
        <v>393101</v>
      </c>
      <c r="D2332" s="40">
        <v>41365.583333333299</v>
      </c>
      <c r="E2332" s="40">
        <v>41366.911111111098</v>
      </c>
      <c r="F2332" s="40">
        <v>41381.372916666704</v>
      </c>
      <c r="G2332" t="s">
        <v>29</v>
      </c>
      <c r="H2332">
        <v>60000012248503</v>
      </c>
      <c r="I2332" t="s">
        <v>1296</v>
      </c>
      <c r="J2332" t="s">
        <v>1297</v>
      </c>
      <c r="K2332" t="s">
        <v>32</v>
      </c>
      <c r="L2332">
        <v>6</v>
      </c>
      <c r="N2332">
        <v>60000015461254</v>
      </c>
      <c r="O2332">
        <v>60000016462742</v>
      </c>
      <c r="P2332">
        <v>60000047145191</v>
      </c>
      <c r="R2332" t="s">
        <v>34</v>
      </c>
      <c r="S2332" t="s">
        <v>35</v>
      </c>
      <c r="T2332" t="s">
        <v>36</v>
      </c>
      <c r="W2332" t="s">
        <v>37</v>
      </c>
      <c r="AD2332" t="s">
        <v>1437</v>
      </c>
      <c r="AE2332" s="14" t="str">
        <f t="shared" si="2056"/>
        <v/>
      </c>
      <c r="AF2332" s="14" t="str">
        <f t="shared" si="2057"/>
        <v/>
      </c>
      <c r="AG2332" s="14">
        <f t="shared" si="2058"/>
        <v>1</v>
      </c>
      <c r="AH2332" s="14">
        <f t="shared" si="2059"/>
        <v>1</v>
      </c>
      <c r="AI2332" s="14">
        <f t="shared" si="2060"/>
        <v>1</v>
      </c>
      <c r="AJ2332" s="14">
        <f t="shared" si="2061"/>
        <v>1</v>
      </c>
      <c r="AK2332" s="14">
        <f t="shared" si="2062"/>
        <v>1</v>
      </c>
      <c r="AL2332" s="14">
        <f t="shared" si="2063"/>
        <v>1</v>
      </c>
      <c r="AM2332" s="14" t="str">
        <f t="shared" si="2064"/>
        <v/>
      </c>
      <c r="AN2332" s="14" t="str">
        <f t="shared" si="2065"/>
        <v/>
      </c>
      <c r="AO2332" s="14" t="str">
        <f t="shared" si="2066"/>
        <v/>
      </c>
      <c r="AP2332" s="14" t="str">
        <f t="shared" si="2067"/>
        <v/>
      </c>
      <c r="AQ2332" s="14" t="str">
        <f t="shared" si="2068"/>
        <v/>
      </c>
      <c r="AR2332" s="14" t="str">
        <f t="shared" si="2069"/>
        <v/>
      </c>
    </row>
    <row r="2333" spans="1:44" x14ac:dyDescent="0.25">
      <c r="A2333">
        <v>1</v>
      </c>
      <c r="B2333" t="s">
        <v>28</v>
      </c>
      <c r="C2333">
        <v>393101</v>
      </c>
      <c r="D2333" s="40">
        <v>41365.458333333299</v>
      </c>
      <c r="E2333" s="40">
        <v>41366.883333333302</v>
      </c>
      <c r="F2333" s="40">
        <v>41381.374305555597</v>
      </c>
      <c r="G2333" t="s">
        <v>29</v>
      </c>
      <c r="H2333">
        <v>60000012546735</v>
      </c>
      <c r="I2333" t="s">
        <v>1299</v>
      </c>
      <c r="J2333" t="s">
        <v>1300</v>
      </c>
      <c r="K2333" t="s">
        <v>32</v>
      </c>
      <c r="L2333">
        <v>6</v>
      </c>
      <c r="N2333">
        <v>60000015461254</v>
      </c>
      <c r="O2333">
        <v>60000016462742</v>
      </c>
      <c r="P2333">
        <v>60000047177031</v>
      </c>
      <c r="R2333" t="s">
        <v>34</v>
      </c>
      <c r="S2333" t="s">
        <v>35</v>
      </c>
      <c r="T2333" t="s">
        <v>36</v>
      </c>
      <c r="W2333" t="s">
        <v>37</v>
      </c>
      <c r="AD2333" t="s">
        <v>1437</v>
      </c>
      <c r="AE2333" s="14" t="str">
        <f t="shared" si="2056"/>
        <v/>
      </c>
      <c r="AF2333" s="14" t="str">
        <f t="shared" si="2057"/>
        <v/>
      </c>
      <c r="AG2333" s="14">
        <f t="shared" si="2058"/>
        <v>1</v>
      </c>
      <c r="AH2333" s="14">
        <f t="shared" si="2059"/>
        <v>1</v>
      </c>
      <c r="AI2333" s="14">
        <f t="shared" si="2060"/>
        <v>1</v>
      </c>
      <c r="AJ2333" s="14">
        <f t="shared" si="2061"/>
        <v>1</v>
      </c>
      <c r="AK2333" s="14">
        <f t="shared" si="2062"/>
        <v>1</v>
      </c>
      <c r="AL2333" s="14">
        <f t="shared" si="2063"/>
        <v>1</v>
      </c>
      <c r="AM2333" s="14" t="str">
        <f t="shared" si="2064"/>
        <v/>
      </c>
      <c r="AN2333" s="14" t="str">
        <f t="shared" si="2065"/>
        <v/>
      </c>
      <c r="AO2333" s="14" t="str">
        <f t="shared" si="2066"/>
        <v/>
      </c>
      <c r="AP2333" s="14" t="str">
        <f t="shared" si="2067"/>
        <v/>
      </c>
      <c r="AQ2333" s="14" t="str">
        <f t="shared" si="2068"/>
        <v/>
      </c>
      <c r="AR2333" s="14" t="str">
        <f t="shared" si="2069"/>
        <v/>
      </c>
    </row>
    <row r="2334" spans="1:44" x14ac:dyDescent="0.25">
      <c r="A2334">
        <v>1</v>
      </c>
      <c r="B2334" t="s">
        <v>28</v>
      </c>
      <c r="C2334">
        <v>393101</v>
      </c>
      <c r="D2334" s="40">
        <v>41365.458333333299</v>
      </c>
      <c r="E2334" s="40">
        <v>41367.581944444399</v>
      </c>
      <c r="F2334" s="40">
        <v>41367.5402777778</v>
      </c>
      <c r="G2334" t="s">
        <v>29</v>
      </c>
      <c r="H2334">
        <v>60000012546735</v>
      </c>
      <c r="I2334" t="s">
        <v>1299</v>
      </c>
      <c r="J2334" t="s">
        <v>1300</v>
      </c>
      <c r="K2334" t="s">
        <v>32</v>
      </c>
      <c r="L2334">
        <v>6</v>
      </c>
      <c r="M2334" t="s">
        <v>33</v>
      </c>
      <c r="N2334">
        <v>60000015461254</v>
      </c>
      <c r="O2334">
        <v>60000016462742</v>
      </c>
      <c r="P2334">
        <v>141269000000072</v>
      </c>
      <c r="R2334" t="s">
        <v>34</v>
      </c>
      <c r="S2334" t="s">
        <v>35</v>
      </c>
      <c r="T2334" t="s">
        <v>36</v>
      </c>
      <c r="W2334" t="s">
        <v>37</v>
      </c>
      <c r="AC2334" t="s">
        <v>1269</v>
      </c>
      <c r="AD2334" t="s">
        <v>1437</v>
      </c>
      <c r="AE2334" s="14" t="str">
        <f t="shared" si="2056"/>
        <v>#OBJ: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F2334" s="14" t="str">
        <f t="shared" si="2057"/>
        <v>#OBJ: ESTÃO APARECENDO NOVOS PACIENTES, COM INICIO MAIS PRECOCE (500 CEL/CD4) EFV SE MANTÉM COMO UMA ÓTIMA OPÇÃO EM INÍCIO DE TRATAMENTOS. MÉDICO RELATOU EM EFV, QUE NORMALMENTE A FALHA VEM COM MÁ ADESÃO, MESMO SENDO 1 SÓ COMPR.   #MP: DESTAQUEI BARREIRA GENÉTICA DE KALETRA, 702 COM POTÊNCIA E LONGEVIDADE.  KALETRA É IP RECOMENDADO PELO CONSENSO E GARANTE LONGEVIDADE AOS PACIENTES NAIVES COM INDICAÇÃO A TRATAMENTO, E AGORA  A PARTIR DE 500CEL/CD4.</v>
      </c>
      <c r="AG2334" s="14">
        <f t="shared" si="2058"/>
        <v>1</v>
      </c>
      <c r="AH2334" s="14">
        <f t="shared" si="2059"/>
        <v>232</v>
      </c>
      <c r="AI2334" s="14">
        <f t="shared" si="2060"/>
        <v>452</v>
      </c>
      <c r="AJ2334" s="14">
        <f t="shared" si="2061"/>
        <v>452</v>
      </c>
      <c r="AK2334" s="14">
        <f t="shared" si="2062"/>
        <v>452</v>
      </c>
      <c r="AL2334" s="14">
        <f t="shared" si="2063"/>
        <v>452</v>
      </c>
      <c r="AM2334" s="14" t="str">
        <f t="shared" si="2064"/>
        <v>#OBJ: ESTÃO APARECENDO NOVOS PACIENTES, COM INICIO MAIS PRECOCE (500 CEL/CD4) EFV SE MANTÉM COMO UMA ÓTIMA OPÇÃO EM INÍCIO DE TRATAMENTOS. MÉDICO RELATOU EM EFV, QUE NORMALMENTE A FALHA VEM COM MÁ ADESÃO, MESMO SENDO 1 SÓ COMPR.   #</v>
      </c>
      <c r="AN2334" s="14" t="str">
        <f t="shared" si="2065"/>
        <v>#MP: DESTAQUEI BARREIRA GENÉTICA DE KALETRA, 702 COM POTÊNCIA E LONGEVIDADE.  KALETRA É IP RECOMENDADO PELO CONSENSO E GARANTE LONGEVIDADE AOS PACIENTES NAIVES COM INDICAÇÃO A TRATAMENTO, E AGORA  A PARTIR DE 500CEL/CD4.</v>
      </c>
      <c r="AO2334" s="14" t="str">
        <f t="shared" si="2066"/>
        <v/>
      </c>
      <c r="AP2334" s="14" t="str">
        <f t="shared" si="2067"/>
        <v/>
      </c>
      <c r="AQ2334" s="14" t="str">
        <f t="shared" si="2068"/>
        <v/>
      </c>
      <c r="AR2334" s="14" t="str">
        <f t="shared" si="2069"/>
        <v/>
      </c>
    </row>
    <row r="2335" spans="1:44" x14ac:dyDescent="0.25">
      <c r="A2335">
        <v>1</v>
      </c>
      <c r="B2335" t="s">
        <v>28</v>
      </c>
      <c r="C2335">
        <v>393101</v>
      </c>
      <c r="D2335" s="40">
        <v>41365.416666666701</v>
      </c>
      <c r="E2335" s="40">
        <v>41366.873611111099</v>
      </c>
      <c r="F2335" s="40">
        <v>41381.373611111099</v>
      </c>
      <c r="G2335" t="s">
        <v>29</v>
      </c>
      <c r="H2335">
        <v>60000012500355</v>
      </c>
      <c r="I2335" t="s">
        <v>1301</v>
      </c>
      <c r="J2335" t="s">
        <v>1302</v>
      </c>
      <c r="K2335" t="s">
        <v>32</v>
      </c>
      <c r="L2335">
        <v>6</v>
      </c>
      <c r="N2335">
        <v>60000015461254</v>
      </c>
      <c r="O2335">
        <v>60000016462742</v>
      </c>
      <c r="P2335">
        <v>60000047157835</v>
      </c>
      <c r="R2335" t="s">
        <v>34</v>
      </c>
      <c r="S2335" t="s">
        <v>35</v>
      </c>
      <c r="T2335" t="s">
        <v>36</v>
      </c>
      <c r="W2335" t="s">
        <v>37</v>
      </c>
      <c r="AD2335" t="s">
        <v>1437</v>
      </c>
      <c r="AE2335" s="14" t="str">
        <f t="shared" si="2056"/>
        <v/>
      </c>
      <c r="AF2335" s="14" t="str">
        <f t="shared" si="2057"/>
        <v/>
      </c>
      <c r="AG2335" s="14">
        <f t="shared" si="2058"/>
        <v>1</v>
      </c>
      <c r="AH2335" s="14">
        <f t="shared" si="2059"/>
        <v>1</v>
      </c>
      <c r="AI2335" s="14">
        <f t="shared" si="2060"/>
        <v>1</v>
      </c>
      <c r="AJ2335" s="14">
        <f t="shared" si="2061"/>
        <v>1</v>
      </c>
      <c r="AK2335" s="14">
        <f t="shared" si="2062"/>
        <v>1</v>
      </c>
      <c r="AL2335" s="14">
        <f t="shared" si="2063"/>
        <v>1</v>
      </c>
      <c r="AM2335" s="14" t="str">
        <f t="shared" si="2064"/>
        <v/>
      </c>
      <c r="AN2335" s="14" t="str">
        <f t="shared" si="2065"/>
        <v/>
      </c>
      <c r="AO2335" s="14" t="str">
        <f t="shared" si="2066"/>
        <v/>
      </c>
      <c r="AP2335" s="14" t="str">
        <f t="shared" si="2067"/>
        <v/>
      </c>
      <c r="AQ2335" s="14" t="str">
        <f t="shared" si="2068"/>
        <v/>
      </c>
      <c r="AR2335" s="14" t="str">
        <f t="shared" si="2069"/>
        <v/>
      </c>
    </row>
    <row r="2336" spans="1:44" x14ac:dyDescent="0.25">
      <c r="A2336">
        <v>1</v>
      </c>
      <c r="B2336" t="s">
        <v>28</v>
      </c>
      <c r="C2336">
        <v>393101</v>
      </c>
      <c r="D2336" s="40">
        <v>41365.416666666701</v>
      </c>
      <c r="E2336" s="40">
        <v>41367.5805555556</v>
      </c>
      <c r="F2336" s="40">
        <v>41367.538888888899</v>
      </c>
      <c r="G2336" t="s">
        <v>29</v>
      </c>
      <c r="H2336">
        <v>60000012500355</v>
      </c>
      <c r="I2336" t="s">
        <v>1301</v>
      </c>
      <c r="J2336" t="s">
        <v>1302</v>
      </c>
      <c r="K2336" t="s">
        <v>32</v>
      </c>
      <c r="L2336">
        <v>6</v>
      </c>
      <c r="M2336" t="s">
        <v>33</v>
      </c>
      <c r="N2336">
        <v>60000015461254</v>
      </c>
      <c r="O2336">
        <v>60000016462742</v>
      </c>
      <c r="P2336">
        <v>141269000000065</v>
      </c>
      <c r="R2336" t="s">
        <v>34</v>
      </c>
      <c r="S2336" t="s">
        <v>35</v>
      </c>
      <c r="T2336" t="s">
        <v>36</v>
      </c>
      <c r="W2336" t="s">
        <v>37</v>
      </c>
      <c r="AC2336" t="s">
        <v>1275</v>
      </c>
      <c r="AD2336" t="s">
        <v>1437</v>
      </c>
      <c r="AE2336" s="14" t="str">
        <f t="shared" si="2056"/>
        <v>#OBJ: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F2336" s="14" t="str">
        <f t="shared" si="2057"/>
        <v>#OBJ: KALETRA NÃO TEM UM PERFIL FAVORÁVEL X EFV EM TERAPIA INICIAL. EFV É EFICAZ EM SUPRESSÃO E POSOLOGIA AINDA MAIS AGORA COM INICIO EM 500CEL/CD4. #MP: DESTAQUE EM KALETRA X EFV COM DESTAQUE EM POTÊNCIA E CORPO. KALETRA É IP PREFERÊNCIAL CONSENSO E CONF. ACTG 5142, TEM SEGURANÇA MELHOR EM LIPOATROFIA. ESTIGMA DE DIFÍCIL REVERSÃO E MELHOR BARREIRA GENÉTICA, GARANTINDO LONGEVIDADE.</v>
      </c>
      <c r="AG2336" s="14">
        <f t="shared" si="2058"/>
        <v>1</v>
      </c>
      <c r="AH2336" s="14">
        <f t="shared" si="2059"/>
        <v>150</v>
      </c>
      <c r="AI2336" s="14">
        <f t="shared" si="2060"/>
        <v>385</v>
      </c>
      <c r="AJ2336" s="14">
        <f t="shared" si="2061"/>
        <v>385</v>
      </c>
      <c r="AK2336" s="14">
        <f t="shared" si="2062"/>
        <v>385</v>
      </c>
      <c r="AL2336" s="14">
        <f t="shared" si="2063"/>
        <v>385</v>
      </c>
      <c r="AM2336" s="14" t="str">
        <f t="shared" si="2064"/>
        <v>#OBJ: KALETRA NÃO TEM UM PERFIL FAVORÁVEL X EFV EM TERAPIA INICIAL. EFV É EFICAZ EM SUPRESSÃO E POSOLOGIA AINDA MAIS AGORA COM INICIO EM 500CEL/CD4. #</v>
      </c>
      <c r="AN2336" s="14" t="str">
        <f t="shared" si="2065"/>
        <v>#MP: DESTAQUE EM KALETRA X EFV COM DESTAQUE EM POTÊNCIA E CORPO. KALETRA É IP PREFERÊNCIAL CONSENSO E CONF. ACTG 5142, TEM SEGURANÇA MELHOR EM LIPOATROFIA. ESTIGMA DE DIFÍCIL REVERSÃO E MELHOR BARREIRA GENÉTICA, GARANTINDO LONGEVIDADE.</v>
      </c>
      <c r="AO2336" s="14" t="str">
        <f t="shared" si="2066"/>
        <v/>
      </c>
      <c r="AP2336" s="14" t="str">
        <f t="shared" si="2067"/>
        <v/>
      </c>
      <c r="AQ2336" s="14" t="str">
        <f t="shared" si="2068"/>
        <v/>
      </c>
      <c r="AR2336" s="14" t="str">
        <f t="shared" si="2069"/>
        <v/>
      </c>
    </row>
    <row r="2337" spans="1:44" x14ac:dyDescent="0.25">
      <c r="A2337">
        <v>1</v>
      </c>
      <c r="B2337" t="s">
        <v>28</v>
      </c>
      <c r="C2337">
        <v>393101</v>
      </c>
      <c r="D2337" s="40">
        <v>41365.375</v>
      </c>
      <c r="E2337" s="40">
        <v>41366.842361111099</v>
      </c>
      <c r="F2337" s="40">
        <v>41381.374305555597</v>
      </c>
      <c r="G2337" t="s">
        <v>29</v>
      </c>
      <c r="H2337">
        <v>60000017964008</v>
      </c>
      <c r="I2337" t="s">
        <v>1303</v>
      </c>
      <c r="J2337" t="s">
        <v>1304</v>
      </c>
      <c r="K2337" t="s">
        <v>32</v>
      </c>
      <c r="L2337">
        <v>3</v>
      </c>
      <c r="N2337">
        <v>60000015461254</v>
      </c>
      <c r="O2337">
        <v>60000016462742</v>
      </c>
      <c r="P2337">
        <v>60000047183964</v>
      </c>
      <c r="R2337" t="s">
        <v>34</v>
      </c>
      <c r="S2337" t="s">
        <v>35</v>
      </c>
      <c r="T2337" t="s">
        <v>36</v>
      </c>
      <c r="W2337" t="s">
        <v>37</v>
      </c>
      <c r="AD2337" t="s">
        <v>1437</v>
      </c>
      <c r="AE2337" s="14" t="str">
        <f t="shared" si="2056"/>
        <v/>
      </c>
      <c r="AF2337" s="14" t="str">
        <f t="shared" si="2057"/>
        <v/>
      </c>
      <c r="AG2337" s="14">
        <f t="shared" si="2058"/>
        <v>1</v>
      </c>
      <c r="AH2337" s="14">
        <f t="shared" si="2059"/>
        <v>1</v>
      </c>
      <c r="AI2337" s="14">
        <f t="shared" si="2060"/>
        <v>1</v>
      </c>
      <c r="AJ2337" s="14">
        <f t="shared" si="2061"/>
        <v>1</v>
      </c>
      <c r="AK2337" s="14">
        <f t="shared" si="2062"/>
        <v>1</v>
      </c>
      <c r="AL2337" s="14">
        <f t="shared" si="2063"/>
        <v>1</v>
      </c>
      <c r="AM2337" s="14" t="str">
        <f t="shared" si="2064"/>
        <v/>
      </c>
      <c r="AN2337" s="14" t="str">
        <f t="shared" si="2065"/>
        <v/>
      </c>
      <c r="AO2337" s="14" t="str">
        <f t="shared" si="2066"/>
        <v/>
      </c>
      <c r="AP2337" s="14" t="str">
        <f t="shared" si="2067"/>
        <v/>
      </c>
      <c r="AQ2337" s="14" t="str">
        <f t="shared" si="2068"/>
        <v/>
      </c>
      <c r="AR2337" s="14" t="str">
        <f t="shared" si="2069"/>
        <v/>
      </c>
    </row>
    <row r="2338" spans="1:44" x14ac:dyDescent="0.25">
      <c r="A2338">
        <v>1</v>
      </c>
      <c r="B2338" t="s">
        <v>28</v>
      </c>
      <c r="C2338">
        <v>393101</v>
      </c>
      <c r="D2338" s="40">
        <v>41365.375</v>
      </c>
      <c r="E2338" s="40">
        <v>41367.579166666699</v>
      </c>
      <c r="F2338" s="40">
        <v>41367.537499999999</v>
      </c>
      <c r="G2338" t="s">
        <v>29</v>
      </c>
      <c r="H2338">
        <v>60000017964008</v>
      </c>
      <c r="I2338" t="s">
        <v>1303</v>
      </c>
      <c r="J2338" t="s">
        <v>1304</v>
      </c>
      <c r="K2338" t="s">
        <v>32</v>
      </c>
      <c r="L2338">
        <v>3</v>
      </c>
      <c r="M2338" t="s">
        <v>33</v>
      </c>
      <c r="N2338">
        <v>60000015461254</v>
      </c>
      <c r="O2338">
        <v>60000016462742</v>
      </c>
      <c r="P2338">
        <v>141269000000058</v>
      </c>
      <c r="R2338" t="s">
        <v>34</v>
      </c>
      <c r="S2338" t="s">
        <v>35</v>
      </c>
      <c r="T2338" t="s">
        <v>36</v>
      </c>
      <c r="W2338" t="s">
        <v>37</v>
      </c>
      <c r="AC2338" t="s">
        <v>1272</v>
      </c>
      <c r="AD2338" t="s">
        <v>1437</v>
      </c>
      <c r="AE2338" s="14" t="str">
        <f t="shared" si="2056"/>
        <v>#OBJ: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F2338" s="14" t="str">
        <f t="shared" si="2057"/>
        <v>#OBJ: KALETRA NÃO TEM UM PERFIL TÃO FAVORÁVEL PARA INICIAR TRATAMENTO COM ASSINTOMÁTICOS PRÓXIMOS A 500CEL/CD4 COMO DESTACA CONSENSO. POSOLOGIA DE EFV É MAIS FÁCIL. EM SORODISCORDANTES É IMPORTANTE FACILITAR PARA TER ADESÃO E PROTEÇÃO. #MP: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G2338" s="14">
        <f t="shared" si="2058"/>
        <v>1</v>
      </c>
      <c r="AH2338" s="14">
        <f t="shared" si="2059"/>
        <v>237</v>
      </c>
      <c r="AI2338" s="14">
        <f t="shared" si="2060"/>
        <v>515</v>
      </c>
      <c r="AJ2338" s="14">
        <f t="shared" si="2061"/>
        <v>515</v>
      </c>
      <c r="AK2338" s="14">
        <f t="shared" si="2062"/>
        <v>515</v>
      </c>
      <c r="AL2338" s="14">
        <f t="shared" si="2063"/>
        <v>515</v>
      </c>
      <c r="AM2338" s="14" t="str">
        <f t="shared" si="2064"/>
        <v>#OBJ: KALETRA NÃO TEM UM PERFIL TÃO FAVORÁVEL PARA INICIAR TRATAMENTO COM ASSINTOMÁTICOS PRÓXIMOS A 500CEL/CD4 COMO DESTACA CONSENSO. POSOLOGIA DE EFV É MAIS FÁCIL. EM SORODISCORDANTES É IMPORTANTE FACILITAR PARA TER ADESÃO E PROTEÇÃO. #</v>
      </c>
      <c r="AN2338" s="14" t="str">
        <f t="shared" si="2065"/>
        <v>#MP: DESTAQUEI QUE FACILIDADE NÃO SIGNIFICA MAIS SEGURANÇA. REFORCEI CONSENSO QUE ENFOCA QUE ANTES DE TUDO O PACIENTE DEVE TER TOTAL CIÊNCIA DA IMPORTÂNCIA DA ADESÃO. A  NÃO ADESÃO COM EFV JÁ INVIABILIZA A CLASSE COM 1 MUTAÇÃO. FOQUEI NA BARREIRA GENÉTICA DE KALETRA E POTENCIA.</v>
      </c>
      <c r="AO2338" s="14" t="str">
        <f t="shared" si="2066"/>
        <v/>
      </c>
      <c r="AP2338" s="14" t="str">
        <f t="shared" si="2067"/>
        <v/>
      </c>
      <c r="AQ2338" s="14" t="str">
        <f t="shared" si="2068"/>
        <v/>
      </c>
      <c r="AR2338" s="14" t="str">
        <f t="shared" si="2069"/>
        <v/>
      </c>
    </row>
  </sheetData>
  <autoFilter ref="A1:AR2338"/>
  <sortState ref="A2:AC458">
    <sortCondition ref="AC27"/>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778"/>
  <sheetViews>
    <sheetView tabSelected="1" zoomScale="85" zoomScaleNormal="85" workbookViewId="0">
      <selection activeCell="E23" sqref="E23"/>
    </sheetView>
  </sheetViews>
  <sheetFormatPr defaultRowHeight="15" x14ac:dyDescent="0.25"/>
  <cols>
    <col min="2" max="2" width="13.7109375" bestFit="1" customWidth="1"/>
    <col min="4" max="4" width="42.7109375" bestFit="1" customWidth="1"/>
    <col min="5" max="5" width="28.42578125" bestFit="1" customWidth="1"/>
    <col min="6" max="6" width="20.7109375" bestFit="1" customWidth="1"/>
    <col min="7" max="7" width="15.85546875" bestFit="1" customWidth="1"/>
    <col min="8" max="8" width="11.85546875" bestFit="1" customWidth="1"/>
    <col min="9" max="9" width="14" bestFit="1" customWidth="1"/>
    <col min="10" max="10" width="10.5703125" bestFit="1" customWidth="1"/>
    <col min="11" max="11" width="47.28515625" bestFit="1" customWidth="1"/>
    <col min="12" max="12" width="16.28515625" bestFit="1" customWidth="1"/>
    <col min="13" max="13" width="12.42578125" bestFit="1" customWidth="1"/>
    <col min="14" max="14" width="22.85546875" bestFit="1" customWidth="1"/>
    <col min="15" max="15" width="9" bestFit="1" customWidth="1"/>
    <col min="16" max="16" width="14.5703125" bestFit="1" customWidth="1"/>
    <col min="17" max="17" width="12" bestFit="1" customWidth="1"/>
    <col min="18" max="18" width="24.5703125" bestFit="1" customWidth="1"/>
    <col min="19" max="19" width="16" bestFit="1" customWidth="1"/>
    <col min="20" max="20" width="11.85546875" bestFit="1" customWidth="1"/>
    <col min="21" max="21" width="7.28515625" bestFit="1" customWidth="1"/>
    <col min="22" max="22" width="10.85546875" bestFit="1" customWidth="1"/>
    <col min="23" max="23" width="18.140625" bestFit="1" customWidth="1"/>
    <col min="24" max="24" width="14.140625" customWidth="1"/>
    <col min="25" max="25" width="8.140625" customWidth="1"/>
    <col min="26" max="29" width="11.7109375" bestFit="1" customWidth="1"/>
    <col min="30" max="30" width="11.28515625" customWidth="1"/>
    <col min="41" max="41" width="18.42578125" customWidth="1"/>
  </cols>
  <sheetData>
    <row r="1" spans="1:41" x14ac:dyDescent="0.25">
      <c r="A1" s="44" t="s">
        <v>1305</v>
      </c>
      <c r="B1" s="44" t="s">
        <v>0</v>
      </c>
      <c r="C1" s="44" t="s">
        <v>1</v>
      </c>
      <c r="D1" s="44" t="s">
        <v>5538</v>
      </c>
      <c r="E1" s="44" t="s">
        <v>2</v>
      </c>
      <c r="F1" s="44" t="s">
        <v>3</v>
      </c>
      <c r="G1" s="44" t="s">
        <v>4</v>
      </c>
      <c r="H1" s="44" t="s">
        <v>5</v>
      </c>
      <c r="I1" s="44" t="s">
        <v>6</v>
      </c>
      <c r="J1" s="44" t="s">
        <v>7</v>
      </c>
      <c r="K1" s="44" t="s">
        <v>8</v>
      </c>
      <c r="L1" s="44" t="s">
        <v>9</v>
      </c>
      <c r="M1" s="44" t="s">
        <v>10</v>
      </c>
      <c r="N1" s="44" t="s">
        <v>11</v>
      </c>
      <c r="O1" s="44" t="s">
        <v>12</v>
      </c>
      <c r="P1" s="44" t="s">
        <v>13</v>
      </c>
      <c r="Q1" s="44" t="s">
        <v>14</v>
      </c>
      <c r="R1" s="44" t="s">
        <v>15</v>
      </c>
      <c r="S1" s="44" t="s">
        <v>16</v>
      </c>
      <c r="T1" s="44" t="s">
        <v>17</v>
      </c>
      <c r="U1" s="44" t="s">
        <v>18</v>
      </c>
      <c r="V1" s="44" t="s">
        <v>19</v>
      </c>
      <c r="W1" s="44" t="s">
        <v>20</v>
      </c>
      <c r="X1" s="44" t="s">
        <v>21</v>
      </c>
      <c r="Y1" s="44" t="s">
        <v>22</v>
      </c>
      <c r="Z1" s="44" t="s">
        <v>23</v>
      </c>
      <c r="AA1" s="44" t="s">
        <v>24</v>
      </c>
      <c r="AB1" s="44" t="s">
        <v>25</v>
      </c>
      <c r="AC1" s="44" t="s">
        <v>26</v>
      </c>
      <c r="AD1" s="44" t="s">
        <v>27</v>
      </c>
      <c r="AE1" s="44" t="s">
        <v>4750</v>
      </c>
      <c r="AF1" s="44" t="s">
        <v>1322</v>
      </c>
      <c r="AG1" s="44" t="s">
        <v>1323</v>
      </c>
      <c r="AH1" s="44" t="s">
        <v>1324</v>
      </c>
      <c r="AI1" s="44" t="s">
        <v>1325</v>
      </c>
      <c r="AJ1" s="44" t="s">
        <v>1326</v>
      </c>
      <c r="AK1" s="44" t="s">
        <v>1327</v>
      </c>
      <c r="AL1" s="44" t="s">
        <v>1328</v>
      </c>
      <c r="AM1" s="44" t="s">
        <v>1329</v>
      </c>
      <c r="AN1" s="44" t="s">
        <v>5559</v>
      </c>
      <c r="AO1" s="44" t="s">
        <v>4422</v>
      </c>
    </row>
    <row r="2" spans="1:41" x14ac:dyDescent="0.25">
      <c r="A2">
        <v>1</v>
      </c>
      <c r="B2" t="s">
        <v>28</v>
      </c>
      <c r="C2">
        <v>391102</v>
      </c>
      <c r="D2" t="str">
        <f>VLOOKUP(C2,MUNICÍPO_SETOR!A$2:D$49,4,0)</f>
        <v xml:space="preserve">ELIANA DE OLIVEIRA </v>
      </c>
      <c r="E2" s="43">
        <v>41366.629861111112</v>
      </c>
      <c r="F2" s="43">
        <v>41367.551388888889</v>
      </c>
      <c r="G2" s="43">
        <v>41367.518055555556</v>
      </c>
      <c r="H2" t="s">
        <v>110</v>
      </c>
      <c r="I2">
        <v>60000016841420</v>
      </c>
      <c r="K2" t="s">
        <v>111</v>
      </c>
      <c r="N2" t="s">
        <v>33</v>
      </c>
      <c r="O2">
        <v>60000015461254</v>
      </c>
      <c r="P2">
        <v>60000016462659</v>
      </c>
      <c r="Q2">
        <v>140156000000157</v>
      </c>
      <c r="S2" t="s">
        <v>34</v>
      </c>
      <c r="T2" t="s">
        <v>35</v>
      </c>
      <c r="X2" t="s">
        <v>37</v>
      </c>
      <c r="AD2" t="s">
        <v>112</v>
      </c>
      <c r="AE2" t="s">
        <v>1443</v>
      </c>
      <c r="AF2" t="s">
        <v>112</v>
      </c>
      <c r="AG2" t="s">
        <v>112</v>
      </c>
      <c r="AH2">
        <v>1</v>
      </c>
      <c r="AI2">
        <v>165</v>
      </c>
      <c r="AJ2">
        <v>165</v>
      </c>
      <c r="AK2">
        <v>165</v>
      </c>
      <c r="AL2">
        <v>165</v>
      </c>
      <c r="AM2">
        <v>165</v>
      </c>
      <c r="AN2" t="s">
        <v>1409</v>
      </c>
      <c r="AO2" t="s">
        <v>112</v>
      </c>
    </row>
    <row r="3" spans="1:41" x14ac:dyDescent="0.25">
      <c r="A3">
        <v>1</v>
      </c>
      <c r="B3" t="s">
        <v>28</v>
      </c>
      <c r="C3">
        <v>391102</v>
      </c>
      <c r="D3" t="str">
        <f>VLOOKUP(C3,MUNICÍPO_SETOR!A$2:D$49,4,0)</f>
        <v xml:space="preserve">ELIANA DE OLIVEIRA </v>
      </c>
      <c r="E3" s="43">
        <v>41366.511805555558</v>
      </c>
      <c r="F3" s="43">
        <v>41366.863888888889</v>
      </c>
      <c r="G3" s="43">
        <v>41366.834027777775</v>
      </c>
      <c r="H3" t="s">
        <v>29</v>
      </c>
      <c r="I3">
        <v>60000012341887</v>
      </c>
      <c r="J3" t="s">
        <v>113</v>
      </c>
      <c r="K3" t="s">
        <v>114</v>
      </c>
      <c r="L3" t="s">
        <v>32</v>
      </c>
      <c r="M3">
        <v>6</v>
      </c>
      <c r="N3" t="s">
        <v>33</v>
      </c>
      <c r="O3">
        <v>60000015461254</v>
      </c>
      <c r="P3">
        <v>60000016462659</v>
      </c>
      <c r="Q3">
        <v>140156000000080</v>
      </c>
      <c r="S3" t="s">
        <v>34</v>
      </c>
      <c r="T3" t="s">
        <v>35</v>
      </c>
      <c r="U3" t="s">
        <v>36</v>
      </c>
      <c r="X3" t="s">
        <v>37</v>
      </c>
      <c r="AD3" t="s">
        <v>115</v>
      </c>
      <c r="AE3" t="s">
        <v>1443</v>
      </c>
      <c r="AF3" t="s">
        <v>115</v>
      </c>
      <c r="AG3" t="s">
        <v>115</v>
      </c>
      <c r="AH3">
        <v>1</v>
      </c>
      <c r="AI3">
        <v>328</v>
      </c>
      <c r="AJ3">
        <v>328</v>
      </c>
      <c r="AK3">
        <v>328</v>
      </c>
      <c r="AL3">
        <v>328</v>
      </c>
      <c r="AM3">
        <v>328</v>
      </c>
      <c r="AN3" t="s">
        <v>1409</v>
      </c>
      <c r="AO3" t="s">
        <v>115</v>
      </c>
    </row>
    <row r="4" spans="1:41" x14ac:dyDescent="0.25">
      <c r="A4">
        <v>1</v>
      </c>
      <c r="B4" t="s">
        <v>28</v>
      </c>
      <c r="C4">
        <v>391102</v>
      </c>
      <c r="D4" t="str">
        <f>VLOOKUP(C4,MUNICÍPO_SETOR!A$2:D$49,4,0)</f>
        <v xml:space="preserve">ELIANA DE OLIVEIRA </v>
      </c>
      <c r="E4" s="43">
        <v>41366.472916666666</v>
      </c>
      <c r="F4" s="43">
        <v>41366.647916666669</v>
      </c>
      <c r="G4" s="43">
        <v>41366.611805555556</v>
      </c>
      <c r="H4" t="s">
        <v>29</v>
      </c>
      <c r="I4">
        <v>60000012297619</v>
      </c>
      <c r="J4" t="s">
        <v>116</v>
      </c>
      <c r="K4" t="s">
        <v>117</v>
      </c>
      <c r="L4" t="s">
        <v>32</v>
      </c>
      <c r="M4">
        <v>4</v>
      </c>
      <c r="N4" t="s">
        <v>33</v>
      </c>
      <c r="O4">
        <v>60000015461254</v>
      </c>
      <c r="P4">
        <v>60000016462659</v>
      </c>
      <c r="Q4">
        <v>140156000000059</v>
      </c>
      <c r="S4" t="s">
        <v>34</v>
      </c>
      <c r="T4" t="s">
        <v>35</v>
      </c>
      <c r="U4" t="s">
        <v>36</v>
      </c>
      <c r="X4" t="s">
        <v>37</v>
      </c>
      <c r="AD4" t="s">
        <v>118</v>
      </c>
      <c r="AE4" t="s">
        <v>1443</v>
      </c>
      <c r="AF4" t="s">
        <v>1397</v>
      </c>
      <c r="AG4" t="s">
        <v>1397</v>
      </c>
      <c r="AH4">
        <v>32</v>
      </c>
      <c r="AI4">
        <v>214</v>
      </c>
      <c r="AJ4">
        <v>480</v>
      </c>
      <c r="AK4">
        <v>480</v>
      </c>
      <c r="AL4">
        <v>480</v>
      </c>
      <c r="AM4">
        <v>480</v>
      </c>
      <c r="AN4" t="s">
        <v>1409</v>
      </c>
      <c r="AO4" t="s">
        <v>1430</v>
      </c>
    </row>
    <row r="5" spans="1:41" x14ac:dyDescent="0.25">
      <c r="A5">
        <v>1</v>
      </c>
      <c r="B5" t="s">
        <v>28</v>
      </c>
      <c r="C5">
        <v>391102</v>
      </c>
      <c r="D5" t="str">
        <f>VLOOKUP(C5,MUNICÍPO_SETOR!A$2:D$49,4,0)</f>
        <v xml:space="preserve">ELIANA DE OLIVEIRA </v>
      </c>
      <c r="E5" s="43">
        <v>41366.472916666666</v>
      </c>
      <c r="F5" s="43">
        <v>41366.647916666669</v>
      </c>
      <c r="G5" s="43">
        <v>41366.611805555556</v>
      </c>
      <c r="H5" t="s">
        <v>29</v>
      </c>
      <c r="I5">
        <v>60000012297619</v>
      </c>
      <c r="J5" t="s">
        <v>116</v>
      </c>
      <c r="K5" t="s">
        <v>117</v>
      </c>
      <c r="L5" t="s">
        <v>32</v>
      </c>
      <c r="M5">
        <v>4</v>
      </c>
      <c r="N5" t="s">
        <v>33</v>
      </c>
      <c r="O5">
        <v>60000015461254</v>
      </c>
      <c r="P5">
        <v>60000016462659</v>
      </c>
      <c r="Q5">
        <v>140156000000059</v>
      </c>
      <c r="S5" t="s">
        <v>34</v>
      </c>
      <c r="T5" t="s">
        <v>35</v>
      </c>
      <c r="U5" t="s">
        <v>36</v>
      </c>
      <c r="X5" t="s">
        <v>37</v>
      </c>
      <c r="AD5" t="s">
        <v>118</v>
      </c>
      <c r="AE5" t="s">
        <v>1443</v>
      </c>
      <c r="AF5" t="s">
        <v>1397</v>
      </c>
      <c r="AG5" t="s">
        <v>1397</v>
      </c>
      <c r="AH5">
        <v>32</v>
      </c>
      <c r="AI5">
        <v>214</v>
      </c>
      <c r="AJ5">
        <v>480</v>
      </c>
      <c r="AK5">
        <v>480</v>
      </c>
      <c r="AL5">
        <v>480</v>
      </c>
      <c r="AM5">
        <v>480</v>
      </c>
      <c r="AN5" t="s">
        <v>1410</v>
      </c>
      <c r="AO5" t="s">
        <v>4468</v>
      </c>
    </row>
    <row r="6" spans="1:41" x14ac:dyDescent="0.25">
      <c r="A6">
        <v>1</v>
      </c>
      <c r="B6" t="s">
        <v>28</v>
      </c>
      <c r="C6">
        <v>391102</v>
      </c>
      <c r="D6" t="str">
        <f>VLOOKUP(C6,MUNICÍPO_SETOR!A$2:D$49,4,0)</f>
        <v xml:space="preserve">ELIANA DE OLIVEIRA </v>
      </c>
      <c r="E6" s="43">
        <v>41366.359027777777</v>
      </c>
      <c r="F6" s="43">
        <v>41366.652083333334</v>
      </c>
      <c r="G6" s="43">
        <v>41366.611805555556</v>
      </c>
      <c r="H6" t="s">
        <v>29</v>
      </c>
      <c r="I6">
        <v>60000012331811</v>
      </c>
      <c r="J6" t="s">
        <v>119</v>
      </c>
      <c r="K6" t="s">
        <v>120</v>
      </c>
      <c r="L6" t="s">
        <v>32</v>
      </c>
      <c r="M6">
        <v>4</v>
      </c>
      <c r="N6" t="s">
        <v>33</v>
      </c>
      <c r="O6">
        <v>60000015461254</v>
      </c>
      <c r="P6">
        <v>60000016462659</v>
      </c>
      <c r="Q6">
        <v>140156000000073</v>
      </c>
      <c r="S6" t="s">
        <v>34</v>
      </c>
      <c r="T6" t="s">
        <v>35</v>
      </c>
      <c r="U6" t="s">
        <v>36</v>
      </c>
      <c r="X6" t="s">
        <v>37</v>
      </c>
      <c r="AD6" t="s">
        <v>121</v>
      </c>
      <c r="AE6" t="s">
        <v>1443</v>
      </c>
      <c r="AF6" t="s">
        <v>1398</v>
      </c>
      <c r="AG6" t="s">
        <v>1398</v>
      </c>
      <c r="AH6">
        <v>210</v>
      </c>
      <c r="AI6">
        <v>476</v>
      </c>
      <c r="AJ6">
        <v>476</v>
      </c>
      <c r="AK6">
        <v>476</v>
      </c>
      <c r="AL6">
        <v>476</v>
      </c>
      <c r="AM6">
        <v>476</v>
      </c>
      <c r="AN6" t="s">
        <v>1409</v>
      </c>
      <c r="AO6" t="s">
        <v>4468</v>
      </c>
    </row>
    <row r="7" spans="1:41" x14ac:dyDescent="0.25">
      <c r="A7">
        <v>1</v>
      </c>
      <c r="B7" t="s">
        <v>28</v>
      </c>
      <c r="C7">
        <v>391102</v>
      </c>
      <c r="D7" t="str">
        <f>VLOOKUP(C7,MUNICÍPO_SETOR!A$2:D$49,4,0)</f>
        <v xml:space="preserve">ELIANA DE OLIVEIRA </v>
      </c>
      <c r="E7" s="43">
        <v>41365.623611111114</v>
      </c>
      <c r="F7" s="43">
        <v>41366.917361111111</v>
      </c>
      <c r="G7" s="43">
        <v>41366.879166666666</v>
      </c>
      <c r="H7" t="s">
        <v>29</v>
      </c>
      <c r="I7">
        <v>60000012533999</v>
      </c>
      <c r="J7" t="s">
        <v>122</v>
      </c>
      <c r="K7" t="s">
        <v>123</v>
      </c>
      <c r="L7" t="s">
        <v>32</v>
      </c>
      <c r="M7">
        <v>4</v>
      </c>
      <c r="N7" t="s">
        <v>33</v>
      </c>
      <c r="O7">
        <v>60000015461254</v>
      </c>
      <c r="P7">
        <v>60000016462659</v>
      </c>
      <c r="Q7">
        <v>140156000000129</v>
      </c>
      <c r="S7" t="s">
        <v>34</v>
      </c>
      <c r="T7" t="s">
        <v>35</v>
      </c>
      <c r="U7" t="s">
        <v>36</v>
      </c>
      <c r="X7" t="s">
        <v>37</v>
      </c>
      <c r="AD7" t="s">
        <v>124</v>
      </c>
      <c r="AE7" t="s">
        <v>1443</v>
      </c>
      <c r="AF7" t="s">
        <v>124</v>
      </c>
      <c r="AG7" t="s">
        <v>124</v>
      </c>
      <c r="AH7">
        <v>1</v>
      </c>
      <c r="AI7">
        <v>238</v>
      </c>
      <c r="AJ7">
        <v>238</v>
      </c>
      <c r="AK7">
        <v>238</v>
      </c>
      <c r="AL7">
        <v>238</v>
      </c>
      <c r="AM7">
        <v>238</v>
      </c>
      <c r="AN7" t="s">
        <v>1409</v>
      </c>
      <c r="AO7" t="s">
        <v>124</v>
      </c>
    </row>
    <row r="8" spans="1:41" x14ac:dyDescent="0.25">
      <c r="A8">
        <v>1</v>
      </c>
      <c r="B8" t="s">
        <v>28</v>
      </c>
      <c r="C8">
        <v>391102</v>
      </c>
      <c r="D8" t="str">
        <f>VLOOKUP(C8,MUNICÍPO_SETOR!A$2:D$49,4,0)</f>
        <v xml:space="preserve">ELIANA DE OLIVEIRA </v>
      </c>
      <c r="E8" s="43">
        <v>41365.613194444442</v>
      </c>
      <c r="F8" s="43">
        <v>41366.870138888888</v>
      </c>
      <c r="G8" s="43">
        <v>41366.834027777775</v>
      </c>
      <c r="H8" t="s">
        <v>29</v>
      </c>
      <c r="I8">
        <v>60000017964072</v>
      </c>
      <c r="J8" t="s">
        <v>125</v>
      </c>
      <c r="K8" t="s">
        <v>126</v>
      </c>
      <c r="L8" t="s">
        <v>32</v>
      </c>
      <c r="M8">
        <v>4</v>
      </c>
      <c r="N8" t="s">
        <v>33</v>
      </c>
      <c r="O8">
        <v>60000015461254</v>
      </c>
      <c r="P8">
        <v>60000016462659</v>
      </c>
      <c r="Q8">
        <v>140156000000094</v>
      </c>
      <c r="S8" t="s">
        <v>34</v>
      </c>
      <c r="T8" t="s">
        <v>35</v>
      </c>
      <c r="U8" t="s">
        <v>36</v>
      </c>
      <c r="X8" t="s">
        <v>37</v>
      </c>
      <c r="AD8" t="s">
        <v>127</v>
      </c>
      <c r="AE8" t="s">
        <v>1437</v>
      </c>
      <c r="AF8" t="s">
        <v>1396</v>
      </c>
      <c r="AG8" t="s">
        <v>1396</v>
      </c>
      <c r="AH8">
        <v>32</v>
      </c>
      <c r="AI8">
        <v>254</v>
      </c>
      <c r="AJ8">
        <v>254</v>
      </c>
      <c r="AK8">
        <v>254</v>
      </c>
      <c r="AL8">
        <v>254</v>
      </c>
      <c r="AM8">
        <v>254</v>
      </c>
      <c r="AN8" t="s">
        <v>1409</v>
      </c>
      <c r="AO8" t="s">
        <v>4469</v>
      </c>
    </row>
    <row r="9" spans="1:41" x14ac:dyDescent="0.25">
      <c r="A9">
        <v>1</v>
      </c>
      <c r="B9" t="s">
        <v>28</v>
      </c>
      <c r="C9">
        <v>391102</v>
      </c>
      <c r="D9" t="str">
        <f>VLOOKUP(C9,MUNICÍPO_SETOR!A$2:D$49,4,0)</f>
        <v xml:space="preserve">ELIANA DE OLIVEIRA </v>
      </c>
      <c r="E9" s="43">
        <v>41365.489583333336</v>
      </c>
      <c r="F9" s="43">
        <v>41366.866666666669</v>
      </c>
      <c r="G9" s="43">
        <v>41366.834027777775</v>
      </c>
      <c r="H9" t="s">
        <v>29</v>
      </c>
      <c r="I9">
        <v>60000012512907</v>
      </c>
      <c r="J9" t="s">
        <v>128</v>
      </c>
      <c r="K9" t="s">
        <v>129</v>
      </c>
      <c r="L9" t="s">
        <v>32</v>
      </c>
      <c r="M9">
        <v>4</v>
      </c>
      <c r="N9" t="s">
        <v>33</v>
      </c>
      <c r="O9">
        <v>60000015461254</v>
      </c>
      <c r="P9">
        <v>60000016462659</v>
      </c>
      <c r="Q9">
        <v>140156000000087</v>
      </c>
      <c r="S9" t="s">
        <v>34</v>
      </c>
      <c r="T9" t="s">
        <v>35</v>
      </c>
      <c r="U9" t="s">
        <v>36</v>
      </c>
      <c r="X9" t="s">
        <v>37</v>
      </c>
      <c r="AD9" t="s">
        <v>130</v>
      </c>
      <c r="AE9" t="s">
        <v>1443</v>
      </c>
      <c r="AF9" t="s">
        <v>130</v>
      </c>
      <c r="AG9" t="s">
        <v>130</v>
      </c>
      <c r="AH9">
        <v>1</v>
      </c>
      <c r="AI9">
        <v>174</v>
      </c>
      <c r="AJ9">
        <v>174</v>
      </c>
      <c r="AK9">
        <v>174</v>
      </c>
      <c r="AL9">
        <v>174</v>
      </c>
      <c r="AM9">
        <v>174</v>
      </c>
      <c r="AN9" t="s">
        <v>1409</v>
      </c>
      <c r="AO9" t="s">
        <v>130</v>
      </c>
    </row>
    <row r="10" spans="1:41" x14ac:dyDescent="0.25">
      <c r="A10">
        <v>1</v>
      </c>
      <c r="B10" t="s">
        <v>28</v>
      </c>
      <c r="C10">
        <v>391102</v>
      </c>
      <c r="D10" t="str">
        <f>VLOOKUP(C10,MUNICÍPO_SETOR!A$2:D$49,4,0)</f>
        <v xml:space="preserve">ELIANA DE OLIVEIRA </v>
      </c>
      <c r="E10" s="43">
        <v>41365.464583333334</v>
      </c>
      <c r="F10" s="43">
        <v>41366.929861111108</v>
      </c>
      <c r="G10" s="43">
        <v>41366.888888888891</v>
      </c>
      <c r="H10" t="s">
        <v>29</v>
      </c>
      <c r="I10">
        <v>60000012393695</v>
      </c>
      <c r="J10" t="s">
        <v>131</v>
      </c>
      <c r="K10" t="s">
        <v>132</v>
      </c>
      <c r="L10" t="s">
        <v>32</v>
      </c>
      <c r="M10">
        <v>6</v>
      </c>
      <c r="N10" t="s">
        <v>33</v>
      </c>
      <c r="O10">
        <v>60000015461254</v>
      </c>
      <c r="P10">
        <v>60000016462659</v>
      </c>
      <c r="Q10">
        <v>140156000000136</v>
      </c>
      <c r="S10" t="s">
        <v>34</v>
      </c>
      <c r="T10" t="s">
        <v>35</v>
      </c>
      <c r="U10" t="s">
        <v>36</v>
      </c>
      <c r="X10" t="s">
        <v>37</v>
      </c>
      <c r="AD10" t="s">
        <v>46</v>
      </c>
      <c r="AE10" t="s">
        <v>1443</v>
      </c>
      <c r="AF10" t="s">
        <v>46</v>
      </c>
      <c r="AG10" t="s">
        <v>46</v>
      </c>
      <c r="AH10">
        <v>1</v>
      </c>
      <c r="AI10">
        <v>148</v>
      </c>
      <c r="AJ10">
        <v>148</v>
      </c>
      <c r="AK10">
        <v>148</v>
      </c>
      <c r="AL10">
        <v>148</v>
      </c>
      <c r="AM10">
        <v>148</v>
      </c>
      <c r="AN10" t="s">
        <v>1409</v>
      </c>
      <c r="AO10" t="s">
        <v>46</v>
      </c>
    </row>
    <row r="11" spans="1:41" x14ac:dyDescent="0.25">
      <c r="A11">
        <v>1</v>
      </c>
      <c r="B11" t="s">
        <v>28</v>
      </c>
      <c r="C11">
        <v>391102</v>
      </c>
      <c r="D11" t="str">
        <f>VLOOKUP(C11,MUNICÍPO_SETOR!A$2:D$49,4,0)</f>
        <v xml:space="preserve">ELIANA DE OLIVEIRA </v>
      </c>
      <c r="E11" s="43">
        <v>41365.398611111108</v>
      </c>
      <c r="F11" s="43">
        <v>41366.650694444441</v>
      </c>
      <c r="G11" s="43">
        <v>41366.611805555556</v>
      </c>
      <c r="H11" t="s">
        <v>29</v>
      </c>
      <c r="I11">
        <v>60000012570039</v>
      </c>
      <c r="J11" t="s">
        <v>133</v>
      </c>
      <c r="K11" t="s">
        <v>134</v>
      </c>
      <c r="L11" t="s">
        <v>41</v>
      </c>
      <c r="M11">
        <v>6</v>
      </c>
      <c r="N11" t="s">
        <v>33</v>
      </c>
      <c r="O11">
        <v>60000015461254</v>
      </c>
      <c r="P11">
        <v>60000016462659</v>
      </c>
      <c r="Q11">
        <v>140156000000066</v>
      </c>
      <c r="S11" t="s">
        <v>34</v>
      </c>
      <c r="T11" t="s">
        <v>35</v>
      </c>
      <c r="U11" t="s">
        <v>36</v>
      </c>
      <c r="X11" t="s">
        <v>37</v>
      </c>
      <c r="AD11" t="s">
        <v>46</v>
      </c>
      <c r="AE11" t="s">
        <v>1443</v>
      </c>
      <c r="AF11" t="s">
        <v>46</v>
      </c>
      <c r="AG11" t="s">
        <v>46</v>
      </c>
      <c r="AH11">
        <v>1</v>
      </c>
      <c r="AI11">
        <v>148</v>
      </c>
      <c r="AJ11">
        <v>148</v>
      </c>
      <c r="AK11">
        <v>148</v>
      </c>
      <c r="AL11">
        <v>148</v>
      </c>
      <c r="AM11">
        <v>148</v>
      </c>
      <c r="AN11" t="s">
        <v>1409</v>
      </c>
      <c r="AO11" t="s">
        <v>46</v>
      </c>
    </row>
    <row r="12" spans="1:41" x14ac:dyDescent="0.25">
      <c r="A12">
        <v>1</v>
      </c>
      <c r="B12" t="s">
        <v>28</v>
      </c>
      <c r="C12">
        <v>391102</v>
      </c>
      <c r="D12" t="str">
        <f>VLOOKUP(C12,MUNICÍPO_SETOR!A$2:D$49,4,0)</f>
        <v xml:space="preserve">ELIANA DE OLIVEIRA </v>
      </c>
      <c r="E12" s="43">
        <v>41404.494444444441</v>
      </c>
      <c r="F12" s="43">
        <v>41404.509027777778</v>
      </c>
      <c r="G12" s="43">
        <v>41404.520138888889</v>
      </c>
      <c r="H12" t="s">
        <v>29</v>
      </c>
      <c r="I12">
        <v>60000017153026</v>
      </c>
      <c r="J12" t="s">
        <v>90</v>
      </c>
      <c r="K12" t="s">
        <v>91</v>
      </c>
      <c r="L12" t="s">
        <v>32</v>
      </c>
      <c r="M12">
        <v>4</v>
      </c>
      <c r="N12" t="s">
        <v>33</v>
      </c>
      <c r="O12">
        <v>60000015461254</v>
      </c>
      <c r="P12">
        <v>60000016462659</v>
      </c>
      <c r="Q12">
        <v>140156000001084</v>
      </c>
      <c r="S12" t="s">
        <v>34</v>
      </c>
      <c r="T12" t="s">
        <v>35</v>
      </c>
      <c r="U12" t="s">
        <v>36</v>
      </c>
      <c r="X12" t="s">
        <v>37</v>
      </c>
      <c r="AD12" t="s">
        <v>4751</v>
      </c>
      <c r="AE12" t="s">
        <v>1443</v>
      </c>
      <c r="AF12" t="s">
        <v>4751</v>
      </c>
      <c r="AG12" t="s">
        <v>4751</v>
      </c>
      <c r="AH12">
        <v>44</v>
      </c>
      <c r="AI12">
        <v>110</v>
      </c>
      <c r="AJ12">
        <v>283</v>
      </c>
      <c r="AK12">
        <v>283</v>
      </c>
      <c r="AL12">
        <v>283</v>
      </c>
      <c r="AM12">
        <v>283</v>
      </c>
      <c r="AN12" t="s">
        <v>1409</v>
      </c>
      <c r="AO12" t="s">
        <v>5330</v>
      </c>
    </row>
    <row r="13" spans="1:41" x14ac:dyDescent="0.25">
      <c r="A13">
        <v>1</v>
      </c>
      <c r="B13" t="s">
        <v>28</v>
      </c>
      <c r="C13">
        <v>391102</v>
      </c>
      <c r="D13" t="str">
        <f>VLOOKUP(C13,MUNICÍPO_SETOR!A$2:D$49,4,0)</f>
        <v xml:space="preserve">ELIANA DE OLIVEIRA </v>
      </c>
      <c r="E13" s="43">
        <v>41404.494444444441</v>
      </c>
      <c r="F13" s="43">
        <v>41404.509027777778</v>
      </c>
      <c r="G13" s="43">
        <v>41404.520138888889</v>
      </c>
      <c r="H13" t="s">
        <v>29</v>
      </c>
      <c r="I13">
        <v>60000017153026</v>
      </c>
      <c r="J13" t="s">
        <v>90</v>
      </c>
      <c r="K13" t="s">
        <v>91</v>
      </c>
      <c r="L13" t="s">
        <v>32</v>
      </c>
      <c r="M13">
        <v>4</v>
      </c>
      <c r="N13" t="s">
        <v>33</v>
      </c>
      <c r="O13">
        <v>60000015461254</v>
      </c>
      <c r="P13">
        <v>60000016462659</v>
      </c>
      <c r="Q13">
        <v>140156000001084</v>
      </c>
      <c r="S13" t="s">
        <v>34</v>
      </c>
      <c r="T13" t="s">
        <v>35</v>
      </c>
      <c r="U13" t="s">
        <v>36</v>
      </c>
      <c r="X13" t="s">
        <v>37</v>
      </c>
      <c r="AD13" t="s">
        <v>4751</v>
      </c>
      <c r="AE13" t="s">
        <v>1443</v>
      </c>
      <c r="AF13" t="s">
        <v>4751</v>
      </c>
      <c r="AG13" t="s">
        <v>4751</v>
      </c>
      <c r="AH13">
        <v>44</v>
      </c>
      <c r="AI13">
        <v>110</v>
      </c>
      <c r="AJ13">
        <v>283</v>
      </c>
      <c r="AK13">
        <v>283</v>
      </c>
      <c r="AL13">
        <v>283</v>
      </c>
      <c r="AM13">
        <v>283</v>
      </c>
      <c r="AN13" t="s">
        <v>1410</v>
      </c>
      <c r="AO13" t="s">
        <v>5331</v>
      </c>
    </row>
    <row r="14" spans="1:41" x14ac:dyDescent="0.25">
      <c r="A14">
        <v>1</v>
      </c>
      <c r="B14" t="s">
        <v>28</v>
      </c>
      <c r="C14">
        <v>391102</v>
      </c>
      <c r="D14" t="str">
        <f>VLOOKUP(C14,MUNICÍPO_SETOR!A$2:D$49,4,0)</f>
        <v xml:space="preserve">ELIANA DE OLIVEIRA </v>
      </c>
      <c r="E14" s="43">
        <v>41404.484722222223</v>
      </c>
      <c r="F14" s="43">
        <v>41404.511111111111</v>
      </c>
      <c r="G14" s="43">
        <v>41404.520138888889</v>
      </c>
      <c r="H14" t="s">
        <v>29</v>
      </c>
      <c r="I14">
        <v>60000017151810</v>
      </c>
      <c r="J14" t="s">
        <v>84</v>
      </c>
      <c r="K14" t="s">
        <v>85</v>
      </c>
      <c r="L14" t="s">
        <v>32</v>
      </c>
      <c r="M14">
        <v>6</v>
      </c>
      <c r="N14" t="s">
        <v>33</v>
      </c>
      <c r="O14">
        <v>60000015461254</v>
      </c>
      <c r="P14">
        <v>60000016462659</v>
      </c>
      <c r="Q14">
        <v>140156000001091</v>
      </c>
      <c r="S14" t="s">
        <v>34</v>
      </c>
      <c r="T14" t="s">
        <v>35</v>
      </c>
      <c r="U14" t="s">
        <v>36</v>
      </c>
      <c r="X14" t="s">
        <v>37</v>
      </c>
      <c r="AD14" t="s">
        <v>4752</v>
      </c>
      <c r="AE14" t="s">
        <v>1443</v>
      </c>
      <c r="AF14" t="s">
        <v>4752</v>
      </c>
      <c r="AG14" t="s">
        <v>4752</v>
      </c>
      <c r="AH14">
        <v>20</v>
      </c>
      <c r="AI14">
        <v>100</v>
      </c>
      <c r="AJ14">
        <v>100</v>
      </c>
      <c r="AK14">
        <v>100</v>
      </c>
      <c r="AL14">
        <v>100</v>
      </c>
      <c r="AM14">
        <v>100</v>
      </c>
      <c r="AN14" t="s">
        <v>1409</v>
      </c>
      <c r="AO14" t="s">
        <v>5332</v>
      </c>
    </row>
    <row r="15" spans="1:41" x14ac:dyDescent="0.25">
      <c r="A15">
        <v>1</v>
      </c>
      <c r="B15" t="s">
        <v>28</v>
      </c>
      <c r="C15">
        <v>391102</v>
      </c>
      <c r="D15" t="str">
        <f>VLOOKUP(C15,MUNICÍPO_SETOR!A$2:D$49,4,0)</f>
        <v xml:space="preserve">ELIANA DE OLIVEIRA </v>
      </c>
      <c r="E15" s="43">
        <v>41404.410416666666</v>
      </c>
      <c r="F15" s="43">
        <v>41404.579861111109</v>
      </c>
      <c r="G15" s="43">
        <v>41404.694444444445</v>
      </c>
      <c r="H15" t="s">
        <v>29</v>
      </c>
      <c r="I15">
        <v>60000012513423</v>
      </c>
      <c r="J15" t="s">
        <v>66</v>
      </c>
      <c r="K15" t="s">
        <v>67</v>
      </c>
      <c r="L15" t="s">
        <v>32</v>
      </c>
      <c r="M15">
        <v>6</v>
      </c>
      <c r="N15" t="s">
        <v>33</v>
      </c>
      <c r="O15">
        <v>60000015461254</v>
      </c>
      <c r="P15">
        <v>60000016462659</v>
      </c>
      <c r="Q15">
        <v>140156000001157</v>
      </c>
      <c r="S15" t="s">
        <v>34</v>
      </c>
      <c r="T15" t="s">
        <v>35</v>
      </c>
      <c r="U15" t="s">
        <v>36</v>
      </c>
      <c r="X15" t="s">
        <v>37</v>
      </c>
      <c r="AD15" t="s">
        <v>4753</v>
      </c>
      <c r="AE15" t="s">
        <v>1443</v>
      </c>
      <c r="AF15" t="s">
        <v>4753</v>
      </c>
      <c r="AG15" t="s">
        <v>4753</v>
      </c>
      <c r="AH15">
        <v>147</v>
      </c>
      <c r="AI15">
        <v>271</v>
      </c>
      <c r="AJ15">
        <v>271</v>
      </c>
      <c r="AK15">
        <v>271</v>
      </c>
      <c r="AL15">
        <v>271</v>
      </c>
      <c r="AM15">
        <v>271</v>
      </c>
      <c r="AN15" t="s">
        <v>1409</v>
      </c>
      <c r="AO15" t="s">
        <v>5333</v>
      </c>
    </row>
    <row r="16" spans="1:41" x14ac:dyDescent="0.25">
      <c r="A16">
        <v>1</v>
      </c>
      <c r="B16" t="s">
        <v>28</v>
      </c>
      <c r="C16">
        <v>391102</v>
      </c>
      <c r="D16" t="str">
        <f>VLOOKUP(C16,MUNICÍPO_SETOR!A$2:D$49,4,0)</f>
        <v xml:space="preserve">ELIANA DE OLIVEIRA </v>
      </c>
      <c r="E16" s="43">
        <v>41403.461805555555</v>
      </c>
      <c r="F16" s="43">
        <v>41403.465277777781</v>
      </c>
      <c r="G16" s="43">
        <v>41403.423611111109</v>
      </c>
      <c r="H16" t="s">
        <v>29</v>
      </c>
      <c r="I16">
        <v>60000012512907</v>
      </c>
      <c r="J16" t="s">
        <v>128</v>
      </c>
      <c r="K16" t="s">
        <v>129</v>
      </c>
      <c r="L16" t="s">
        <v>32</v>
      </c>
      <c r="M16">
        <v>4</v>
      </c>
      <c r="N16" t="s">
        <v>33</v>
      </c>
      <c r="O16">
        <v>60000015461254</v>
      </c>
      <c r="P16">
        <v>60000016462659</v>
      </c>
      <c r="Q16">
        <v>145887000000810</v>
      </c>
      <c r="S16" t="s">
        <v>34</v>
      </c>
      <c r="T16" t="s">
        <v>35</v>
      </c>
      <c r="U16" t="s">
        <v>36</v>
      </c>
      <c r="X16" t="s">
        <v>37</v>
      </c>
      <c r="AD16" t="s">
        <v>4754</v>
      </c>
      <c r="AE16" t="s">
        <v>1443</v>
      </c>
      <c r="AF16" t="s">
        <v>4754</v>
      </c>
      <c r="AG16" t="s">
        <v>4754</v>
      </c>
      <c r="AH16">
        <v>55</v>
      </c>
      <c r="AI16">
        <v>417</v>
      </c>
      <c r="AJ16">
        <v>417</v>
      </c>
      <c r="AK16">
        <v>417</v>
      </c>
      <c r="AL16">
        <v>417</v>
      </c>
      <c r="AM16">
        <v>417</v>
      </c>
      <c r="AN16" t="s">
        <v>1409</v>
      </c>
      <c r="AO16" t="s">
        <v>5334</v>
      </c>
    </row>
    <row r="17" spans="1:41" x14ac:dyDescent="0.25">
      <c r="A17">
        <v>1</v>
      </c>
      <c r="B17" t="s">
        <v>28</v>
      </c>
      <c r="C17">
        <v>391102</v>
      </c>
      <c r="D17" t="str">
        <f>VLOOKUP(C17,MUNICÍPO_SETOR!A$2:D$49,4,0)</f>
        <v xml:space="preserve">ELIANA DE OLIVEIRA </v>
      </c>
      <c r="E17" s="43">
        <v>41403.431944444441</v>
      </c>
      <c r="F17" s="43">
        <v>41403.43472222222</v>
      </c>
      <c r="G17" s="43">
        <v>41403.393055555556</v>
      </c>
      <c r="H17" t="s">
        <v>29</v>
      </c>
      <c r="I17">
        <v>60000017964072</v>
      </c>
      <c r="J17" t="s">
        <v>125</v>
      </c>
      <c r="K17" t="s">
        <v>126</v>
      </c>
      <c r="L17" t="s">
        <v>32</v>
      </c>
      <c r="M17">
        <v>4</v>
      </c>
      <c r="N17" t="s">
        <v>33</v>
      </c>
      <c r="O17">
        <v>60000015461254</v>
      </c>
      <c r="P17">
        <v>60000016462659</v>
      </c>
      <c r="Q17">
        <v>145887000000644</v>
      </c>
      <c r="S17" t="s">
        <v>34</v>
      </c>
      <c r="T17" t="s">
        <v>35</v>
      </c>
      <c r="U17" t="s">
        <v>36</v>
      </c>
      <c r="X17" t="s">
        <v>37</v>
      </c>
      <c r="AD17" t="s">
        <v>4755</v>
      </c>
      <c r="AE17" t="s">
        <v>1437</v>
      </c>
      <c r="AF17" t="s">
        <v>4755</v>
      </c>
      <c r="AG17" t="s">
        <v>4755</v>
      </c>
      <c r="AH17">
        <v>137</v>
      </c>
      <c r="AI17">
        <v>360</v>
      </c>
      <c r="AJ17">
        <v>360</v>
      </c>
      <c r="AK17">
        <v>360</v>
      </c>
      <c r="AL17">
        <v>360</v>
      </c>
      <c r="AM17">
        <v>360</v>
      </c>
      <c r="AN17" t="s">
        <v>1409</v>
      </c>
      <c r="AO17" t="s">
        <v>5335</v>
      </c>
    </row>
    <row r="18" spans="1:41" x14ac:dyDescent="0.25">
      <c r="A18">
        <v>1</v>
      </c>
      <c r="B18" t="s">
        <v>28</v>
      </c>
      <c r="C18">
        <v>391102</v>
      </c>
      <c r="D18" t="str">
        <f>VLOOKUP(C18,MUNICÍPO_SETOR!A$2:D$49,4,0)</f>
        <v xml:space="preserve">ELIANA DE OLIVEIRA </v>
      </c>
      <c r="E18" s="43">
        <v>41402.679861111108</v>
      </c>
      <c r="F18" s="43">
        <v>41403.459027777775</v>
      </c>
      <c r="G18" s="43">
        <v>41403.417361111111</v>
      </c>
      <c r="H18" t="s">
        <v>29</v>
      </c>
      <c r="I18">
        <v>60000017963916</v>
      </c>
      <c r="J18" t="s">
        <v>1639</v>
      </c>
      <c r="K18" t="s">
        <v>1640</v>
      </c>
      <c r="L18" t="s">
        <v>32</v>
      </c>
      <c r="M18">
        <v>6</v>
      </c>
      <c r="N18" t="s">
        <v>33</v>
      </c>
      <c r="O18">
        <v>60000015461254</v>
      </c>
      <c r="P18">
        <v>60000016462659</v>
      </c>
      <c r="Q18">
        <v>145887000000787</v>
      </c>
      <c r="S18" t="s">
        <v>34</v>
      </c>
      <c r="T18" t="s">
        <v>35</v>
      </c>
      <c r="U18" t="s">
        <v>36</v>
      </c>
      <c r="X18" t="s">
        <v>37</v>
      </c>
      <c r="AD18" t="s">
        <v>4756</v>
      </c>
      <c r="AE18" t="s">
        <v>1437</v>
      </c>
      <c r="AF18" t="s">
        <v>4756</v>
      </c>
      <c r="AG18" t="s">
        <v>4756</v>
      </c>
      <c r="AH18">
        <v>150</v>
      </c>
      <c r="AI18">
        <v>862</v>
      </c>
      <c r="AJ18">
        <v>862</v>
      </c>
      <c r="AK18">
        <v>862</v>
      </c>
      <c r="AL18">
        <v>862</v>
      </c>
      <c r="AM18">
        <v>862</v>
      </c>
      <c r="AN18" t="s">
        <v>1409</v>
      </c>
      <c r="AO18" t="s">
        <v>5336</v>
      </c>
    </row>
    <row r="19" spans="1:41" x14ac:dyDescent="0.25">
      <c r="A19">
        <v>1</v>
      </c>
      <c r="B19" t="s">
        <v>28</v>
      </c>
      <c r="C19">
        <v>391102</v>
      </c>
      <c r="D19" t="str">
        <f>VLOOKUP(C19,MUNICÍPO_SETOR!A$2:D$49,4,0)</f>
        <v xml:space="preserve">ELIANA DE OLIVEIRA </v>
      </c>
      <c r="E19" s="43">
        <v>41402.645833333336</v>
      </c>
      <c r="F19" s="43">
        <v>41403.447222222225</v>
      </c>
      <c r="G19" s="43">
        <v>41403.405555555553</v>
      </c>
      <c r="H19" t="s">
        <v>29</v>
      </c>
      <c r="I19">
        <v>60000012350235</v>
      </c>
      <c r="J19" t="s">
        <v>1628</v>
      </c>
      <c r="K19" t="s">
        <v>1629</v>
      </c>
      <c r="L19" t="s">
        <v>32</v>
      </c>
      <c r="M19">
        <v>3</v>
      </c>
      <c r="N19" t="s">
        <v>33</v>
      </c>
      <c r="O19">
        <v>60000015461254</v>
      </c>
      <c r="P19">
        <v>60000016462659</v>
      </c>
      <c r="Q19">
        <v>145887000000762</v>
      </c>
      <c r="S19" t="s">
        <v>34</v>
      </c>
      <c r="T19" t="s">
        <v>35</v>
      </c>
      <c r="U19" t="s">
        <v>36</v>
      </c>
      <c r="X19" t="s">
        <v>37</v>
      </c>
      <c r="AD19" t="s">
        <v>4757</v>
      </c>
      <c r="AE19" t="s">
        <v>1443</v>
      </c>
      <c r="AF19" t="s">
        <v>4757</v>
      </c>
      <c r="AG19" t="s">
        <v>4757</v>
      </c>
      <c r="AH19">
        <v>157</v>
      </c>
      <c r="AI19">
        <v>253</v>
      </c>
      <c r="AJ19">
        <v>253</v>
      </c>
      <c r="AK19">
        <v>253</v>
      </c>
      <c r="AL19">
        <v>253</v>
      </c>
      <c r="AM19">
        <v>253</v>
      </c>
      <c r="AN19" t="s">
        <v>1409</v>
      </c>
      <c r="AO19" t="s">
        <v>5337</v>
      </c>
    </row>
    <row r="20" spans="1:41" x14ac:dyDescent="0.25">
      <c r="A20">
        <v>1</v>
      </c>
      <c r="B20" t="s">
        <v>28</v>
      </c>
      <c r="C20">
        <v>391102</v>
      </c>
      <c r="D20" t="str">
        <f>VLOOKUP(C20,MUNICÍPO_SETOR!A$2:D$49,4,0)</f>
        <v xml:space="preserve">ELIANA DE OLIVEIRA </v>
      </c>
      <c r="E20" s="43">
        <v>41402.572222222225</v>
      </c>
      <c r="F20" s="43">
        <v>41402.660416666666</v>
      </c>
      <c r="G20" s="43">
        <v>41402.867361111108</v>
      </c>
      <c r="H20" t="s">
        <v>29</v>
      </c>
      <c r="I20">
        <v>60000012359923</v>
      </c>
      <c r="J20" t="s">
        <v>1626</v>
      </c>
      <c r="K20" t="s">
        <v>1627</v>
      </c>
      <c r="L20" t="s">
        <v>32</v>
      </c>
      <c r="M20">
        <v>6</v>
      </c>
      <c r="N20" t="s">
        <v>33</v>
      </c>
      <c r="O20">
        <v>60000015461254</v>
      </c>
      <c r="P20">
        <v>60000016462659</v>
      </c>
      <c r="Q20">
        <v>140156000001019</v>
      </c>
      <c r="S20" t="s">
        <v>34</v>
      </c>
      <c r="T20" t="s">
        <v>35</v>
      </c>
      <c r="U20" t="s">
        <v>36</v>
      </c>
      <c r="X20" t="s">
        <v>37</v>
      </c>
      <c r="AD20" t="s">
        <v>4758</v>
      </c>
      <c r="AE20" t="s">
        <v>1443</v>
      </c>
      <c r="AF20" t="s">
        <v>4758</v>
      </c>
      <c r="AG20" t="s">
        <v>4758</v>
      </c>
      <c r="AH20">
        <v>29</v>
      </c>
      <c r="AI20">
        <v>187</v>
      </c>
      <c r="AJ20">
        <v>383</v>
      </c>
      <c r="AK20">
        <v>715</v>
      </c>
      <c r="AL20">
        <v>716</v>
      </c>
      <c r="AM20">
        <v>716</v>
      </c>
      <c r="AN20" t="s">
        <v>1409</v>
      </c>
      <c r="AO20" t="s">
        <v>5338</v>
      </c>
    </row>
    <row r="21" spans="1:41" x14ac:dyDescent="0.25">
      <c r="A21">
        <v>1</v>
      </c>
      <c r="B21" t="s">
        <v>28</v>
      </c>
      <c r="C21">
        <v>391102</v>
      </c>
      <c r="D21" t="str">
        <f>VLOOKUP(C21,MUNICÍPO_SETOR!A$2:D$49,4,0)</f>
        <v xml:space="preserve">ELIANA DE OLIVEIRA </v>
      </c>
      <c r="E21" s="43">
        <v>41402.572222222225</v>
      </c>
      <c r="F21" s="43">
        <v>41402.660416666666</v>
      </c>
      <c r="G21" s="43">
        <v>41402.867361111108</v>
      </c>
      <c r="H21" t="s">
        <v>29</v>
      </c>
      <c r="I21">
        <v>60000012359923</v>
      </c>
      <c r="J21" t="s">
        <v>1626</v>
      </c>
      <c r="K21" t="s">
        <v>1627</v>
      </c>
      <c r="L21" t="s">
        <v>32</v>
      </c>
      <c r="M21">
        <v>6</v>
      </c>
      <c r="N21" t="s">
        <v>33</v>
      </c>
      <c r="O21">
        <v>60000015461254</v>
      </c>
      <c r="P21">
        <v>60000016462659</v>
      </c>
      <c r="Q21">
        <v>140156000001019</v>
      </c>
      <c r="S21" t="s">
        <v>34</v>
      </c>
      <c r="T21" t="s">
        <v>35</v>
      </c>
      <c r="U21" t="s">
        <v>36</v>
      </c>
      <c r="X21" t="s">
        <v>37</v>
      </c>
      <c r="AD21" t="s">
        <v>4758</v>
      </c>
      <c r="AE21" t="s">
        <v>1443</v>
      </c>
      <c r="AF21" t="s">
        <v>4758</v>
      </c>
      <c r="AG21" t="s">
        <v>4758</v>
      </c>
      <c r="AH21">
        <v>29</v>
      </c>
      <c r="AI21">
        <v>187</v>
      </c>
      <c r="AJ21">
        <v>383</v>
      </c>
      <c r="AK21">
        <v>715</v>
      </c>
      <c r="AL21">
        <v>716</v>
      </c>
      <c r="AM21">
        <v>716</v>
      </c>
      <c r="AN21" t="s">
        <v>1410</v>
      </c>
      <c r="AO21" t="s">
        <v>5339</v>
      </c>
    </row>
    <row r="22" spans="1:41" x14ac:dyDescent="0.25">
      <c r="A22">
        <v>1</v>
      </c>
      <c r="B22" t="s">
        <v>28</v>
      </c>
      <c r="C22">
        <v>391102</v>
      </c>
      <c r="D22" t="str">
        <f>VLOOKUP(C22,MUNICÍPO_SETOR!A$2:D$49,4,0)</f>
        <v xml:space="preserve">ELIANA DE OLIVEIRA </v>
      </c>
      <c r="E22" s="43">
        <v>41402.572222222225</v>
      </c>
      <c r="F22" s="43">
        <v>41402.660416666666</v>
      </c>
      <c r="G22" s="43">
        <v>41402.867361111108</v>
      </c>
      <c r="H22" t="s">
        <v>29</v>
      </c>
      <c r="I22">
        <v>60000012359923</v>
      </c>
      <c r="J22" t="s">
        <v>1626</v>
      </c>
      <c r="K22" t="s">
        <v>1627</v>
      </c>
      <c r="L22" t="s">
        <v>32</v>
      </c>
      <c r="M22">
        <v>6</v>
      </c>
      <c r="N22" t="s">
        <v>33</v>
      </c>
      <c r="O22">
        <v>60000015461254</v>
      </c>
      <c r="P22">
        <v>60000016462659</v>
      </c>
      <c r="Q22">
        <v>140156000001019</v>
      </c>
      <c r="S22" t="s">
        <v>34</v>
      </c>
      <c r="T22" t="s">
        <v>35</v>
      </c>
      <c r="U22" t="s">
        <v>36</v>
      </c>
      <c r="X22" t="s">
        <v>37</v>
      </c>
      <c r="AD22" t="s">
        <v>4758</v>
      </c>
      <c r="AE22" t="s">
        <v>1443</v>
      </c>
      <c r="AF22" t="s">
        <v>4758</v>
      </c>
      <c r="AG22" t="s">
        <v>4758</v>
      </c>
      <c r="AH22">
        <v>29</v>
      </c>
      <c r="AI22">
        <v>187</v>
      </c>
      <c r="AJ22">
        <v>383</v>
      </c>
      <c r="AK22">
        <v>715</v>
      </c>
      <c r="AL22">
        <v>716</v>
      </c>
      <c r="AM22">
        <v>716</v>
      </c>
      <c r="AN22" t="s">
        <v>1411</v>
      </c>
      <c r="AO22" t="s">
        <v>5340</v>
      </c>
    </row>
    <row r="23" spans="1:41" x14ac:dyDescent="0.25">
      <c r="A23">
        <v>1</v>
      </c>
      <c r="B23" t="s">
        <v>28</v>
      </c>
      <c r="C23">
        <v>391102</v>
      </c>
      <c r="D23" t="str">
        <f>VLOOKUP(C23,MUNICÍPO_SETOR!A$2:D$49,4,0)</f>
        <v xml:space="preserve">ELIANA DE OLIVEIRA </v>
      </c>
      <c r="E23" s="43">
        <v>41402.572222222225</v>
      </c>
      <c r="F23" s="43">
        <v>41402.660416666666</v>
      </c>
      <c r="G23" s="43">
        <v>41402.867361111108</v>
      </c>
      <c r="H23" t="s">
        <v>29</v>
      </c>
      <c r="I23">
        <v>60000012359923</v>
      </c>
      <c r="J23" t="s">
        <v>1626</v>
      </c>
      <c r="K23" t="s">
        <v>1627</v>
      </c>
      <c r="L23" t="s">
        <v>32</v>
      </c>
      <c r="M23">
        <v>6</v>
      </c>
      <c r="N23" t="s">
        <v>33</v>
      </c>
      <c r="O23">
        <v>60000015461254</v>
      </c>
      <c r="P23">
        <v>60000016462659</v>
      </c>
      <c r="Q23">
        <v>140156000001019</v>
      </c>
      <c r="S23" t="s">
        <v>34</v>
      </c>
      <c r="T23" t="s">
        <v>35</v>
      </c>
      <c r="U23" t="s">
        <v>36</v>
      </c>
      <c r="X23" t="s">
        <v>37</v>
      </c>
      <c r="AD23" t="s">
        <v>4758</v>
      </c>
      <c r="AE23" t="s">
        <v>1443</v>
      </c>
      <c r="AF23" t="s">
        <v>4758</v>
      </c>
      <c r="AG23" t="s">
        <v>4758</v>
      </c>
      <c r="AH23">
        <v>29</v>
      </c>
      <c r="AI23">
        <v>187</v>
      </c>
      <c r="AJ23">
        <v>383</v>
      </c>
      <c r="AK23">
        <v>715</v>
      </c>
      <c r="AL23">
        <v>716</v>
      </c>
      <c r="AM23">
        <v>716</v>
      </c>
      <c r="AN23" t="s">
        <v>1412</v>
      </c>
      <c r="AO23" t="s">
        <v>5560</v>
      </c>
    </row>
    <row r="24" spans="1:41" x14ac:dyDescent="0.25">
      <c r="A24">
        <v>1</v>
      </c>
      <c r="B24" t="s">
        <v>28</v>
      </c>
      <c r="C24">
        <v>391102</v>
      </c>
      <c r="D24" t="str">
        <f>VLOOKUP(C24,MUNICÍPO_SETOR!A$2:D$49,4,0)</f>
        <v xml:space="preserve">ELIANA DE OLIVEIRA </v>
      </c>
      <c r="E24" s="43">
        <v>41402.564583333333</v>
      </c>
      <c r="F24" s="43">
        <v>41402.947916666664</v>
      </c>
      <c r="G24" s="43">
        <v>41402.907638888886</v>
      </c>
      <c r="H24" t="s">
        <v>29</v>
      </c>
      <c r="I24">
        <v>60000012571659</v>
      </c>
      <c r="J24" t="s">
        <v>1636</v>
      </c>
      <c r="K24" t="s">
        <v>1637</v>
      </c>
      <c r="L24" t="s">
        <v>41</v>
      </c>
      <c r="M24">
        <v>4</v>
      </c>
      <c r="N24" t="s">
        <v>33</v>
      </c>
      <c r="O24">
        <v>60000015461254</v>
      </c>
      <c r="P24">
        <v>60000016462659</v>
      </c>
      <c r="Q24">
        <v>140156000001045</v>
      </c>
      <c r="S24" t="s">
        <v>34</v>
      </c>
      <c r="T24" t="s">
        <v>35</v>
      </c>
      <c r="U24" t="s">
        <v>36</v>
      </c>
      <c r="X24" t="s">
        <v>37</v>
      </c>
      <c r="AD24" t="s">
        <v>4759</v>
      </c>
      <c r="AE24" t="s">
        <v>1443</v>
      </c>
      <c r="AF24" t="s">
        <v>4759</v>
      </c>
      <c r="AG24" t="s">
        <v>4759</v>
      </c>
      <c r="AH24">
        <v>60</v>
      </c>
      <c r="AI24">
        <v>314</v>
      </c>
      <c r="AJ24">
        <v>314</v>
      </c>
      <c r="AK24">
        <v>314</v>
      </c>
      <c r="AL24">
        <v>314</v>
      </c>
      <c r="AM24">
        <v>314</v>
      </c>
      <c r="AN24" t="s">
        <v>1409</v>
      </c>
      <c r="AO24" t="s">
        <v>5341</v>
      </c>
    </row>
    <row r="25" spans="1:41" x14ac:dyDescent="0.25">
      <c r="A25">
        <v>1</v>
      </c>
      <c r="B25" t="s">
        <v>28</v>
      </c>
      <c r="C25">
        <v>391102</v>
      </c>
      <c r="D25" t="str">
        <f>VLOOKUP(C25,MUNICÍPO_SETOR!A$2:D$49,4,0)</f>
        <v xml:space="preserve">ELIANA DE OLIVEIRA </v>
      </c>
      <c r="E25" s="43">
        <v>41402.450694444444</v>
      </c>
      <c r="F25" s="43">
        <v>41402.454861111109</v>
      </c>
      <c r="G25" s="43">
        <v>41402.420138888891</v>
      </c>
      <c r="H25" t="s">
        <v>29</v>
      </c>
      <c r="I25">
        <v>60000012287123</v>
      </c>
      <c r="J25" t="s">
        <v>57</v>
      </c>
      <c r="K25" t="s">
        <v>58</v>
      </c>
      <c r="L25" t="s">
        <v>32</v>
      </c>
      <c r="M25">
        <v>4</v>
      </c>
      <c r="N25" t="s">
        <v>33</v>
      </c>
      <c r="O25">
        <v>60000015461254</v>
      </c>
      <c r="P25">
        <v>60000016462659</v>
      </c>
      <c r="Q25">
        <v>140156000000909</v>
      </c>
      <c r="S25" t="s">
        <v>34</v>
      </c>
      <c r="T25" t="s">
        <v>35</v>
      </c>
      <c r="U25" t="s">
        <v>36</v>
      </c>
      <c r="X25" t="s">
        <v>37</v>
      </c>
      <c r="AD25" t="s">
        <v>4760</v>
      </c>
      <c r="AE25" t="s">
        <v>1443</v>
      </c>
      <c r="AF25" t="s">
        <v>4760</v>
      </c>
      <c r="AG25" t="s">
        <v>4760</v>
      </c>
      <c r="AH25">
        <v>1</v>
      </c>
      <c r="AI25">
        <v>29</v>
      </c>
      <c r="AJ25">
        <v>29</v>
      </c>
      <c r="AK25">
        <v>29</v>
      </c>
      <c r="AL25">
        <v>29</v>
      </c>
      <c r="AM25">
        <v>29</v>
      </c>
      <c r="AN25" t="s">
        <v>1409</v>
      </c>
      <c r="AO25" t="s">
        <v>4760</v>
      </c>
    </row>
    <row r="26" spans="1:41" x14ac:dyDescent="0.25">
      <c r="A26">
        <v>1</v>
      </c>
      <c r="B26" t="s">
        <v>28</v>
      </c>
      <c r="C26">
        <v>391102</v>
      </c>
      <c r="D26" t="str">
        <f>VLOOKUP(C26,MUNICÍPO_SETOR!A$2:D$49,4,0)</f>
        <v xml:space="preserve">ELIANA DE OLIVEIRA </v>
      </c>
      <c r="E26" s="43">
        <v>41402.445833333331</v>
      </c>
      <c r="F26" s="43">
        <v>41402.530555555553</v>
      </c>
      <c r="G26" s="43">
        <v>41402.494444444441</v>
      </c>
      <c r="H26" t="s">
        <v>29</v>
      </c>
      <c r="I26">
        <v>60000017964984</v>
      </c>
      <c r="J26" t="s">
        <v>1633</v>
      </c>
      <c r="K26" t="s">
        <v>1634</v>
      </c>
      <c r="L26" t="s">
        <v>109</v>
      </c>
      <c r="M26">
        <v>4</v>
      </c>
      <c r="N26" t="s">
        <v>33</v>
      </c>
      <c r="O26">
        <v>60000015461254</v>
      </c>
      <c r="P26">
        <v>60000016462659</v>
      </c>
      <c r="Q26">
        <v>140156000000934</v>
      </c>
      <c r="S26" t="s">
        <v>34</v>
      </c>
      <c r="T26" t="s">
        <v>35</v>
      </c>
      <c r="U26" t="s">
        <v>36</v>
      </c>
      <c r="X26" t="s">
        <v>176</v>
      </c>
      <c r="Y26" t="s">
        <v>37</v>
      </c>
      <c r="AD26" t="s">
        <v>4761</v>
      </c>
      <c r="AE26" t="s">
        <v>1437</v>
      </c>
      <c r="AF26" t="s">
        <v>5342</v>
      </c>
      <c r="AG26" t="s">
        <v>5342</v>
      </c>
      <c r="AH26">
        <v>34</v>
      </c>
      <c r="AI26">
        <v>192</v>
      </c>
      <c r="AJ26">
        <v>437</v>
      </c>
      <c r="AK26">
        <v>437</v>
      </c>
      <c r="AL26">
        <v>437</v>
      </c>
      <c r="AM26">
        <v>437</v>
      </c>
      <c r="AN26" t="s">
        <v>1409</v>
      </c>
      <c r="AO26" t="s">
        <v>5343</v>
      </c>
    </row>
    <row r="27" spans="1:41" x14ac:dyDescent="0.25">
      <c r="A27">
        <v>1</v>
      </c>
      <c r="B27" t="s">
        <v>28</v>
      </c>
      <c r="C27">
        <v>391102</v>
      </c>
      <c r="D27" t="str">
        <f>VLOOKUP(C27,MUNICÍPO_SETOR!A$2:D$49,4,0)</f>
        <v xml:space="preserve">ELIANA DE OLIVEIRA </v>
      </c>
      <c r="E27" s="43">
        <v>41402.445833333331</v>
      </c>
      <c r="F27" s="43">
        <v>41402.530555555553</v>
      </c>
      <c r="G27" s="43">
        <v>41402.494444444441</v>
      </c>
      <c r="H27" t="s">
        <v>29</v>
      </c>
      <c r="I27">
        <v>60000017964984</v>
      </c>
      <c r="J27" t="s">
        <v>1633</v>
      </c>
      <c r="K27" t="s">
        <v>1634</v>
      </c>
      <c r="L27" t="s">
        <v>109</v>
      </c>
      <c r="M27">
        <v>4</v>
      </c>
      <c r="N27" t="s">
        <v>33</v>
      </c>
      <c r="O27">
        <v>60000015461254</v>
      </c>
      <c r="P27">
        <v>60000016462659</v>
      </c>
      <c r="Q27">
        <v>140156000000934</v>
      </c>
      <c r="S27" t="s">
        <v>34</v>
      </c>
      <c r="T27" t="s">
        <v>35</v>
      </c>
      <c r="U27" t="s">
        <v>36</v>
      </c>
      <c r="X27" t="s">
        <v>176</v>
      </c>
      <c r="Y27" t="s">
        <v>37</v>
      </c>
      <c r="AD27" t="s">
        <v>4761</v>
      </c>
      <c r="AE27" t="s">
        <v>1437</v>
      </c>
      <c r="AF27" t="s">
        <v>5342</v>
      </c>
      <c r="AG27" t="s">
        <v>5342</v>
      </c>
      <c r="AH27">
        <v>34</v>
      </c>
      <c r="AI27">
        <v>192</v>
      </c>
      <c r="AJ27">
        <v>437</v>
      </c>
      <c r="AK27">
        <v>437</v>
      </c>
      <c r="AL27">
        <v>437</v>
      </c>
      <c r="AM27">
        <v>437</v>
      </c>
      <c r="AN27" t="s">
        <v>1410</v>
      </c>
      <c r="AO27" t="s">
        <v>5344</v>
      </c>
    </row>
    <row r="28" spans="1:41" x14ac:dyDescent="0.25">
      <c r="A28">
        <v>1</v>
      </c>
      <c r="B28" t="s">
        <v>28</v>
      </c>
      <c r="C28">
        <v>391102</v>
      </c>
      <c r="D28" t="str">
        <f>VLOOKUP(C28,MUNICÍPO_SETOR!A$2:D$49,4,0)</f>
        <v xml:space="preserve">ELIANA DE OLIVEIRA </v>
      </c>
      <c r="E28" s="43">
        <v>41401.732638888891</v>
      </c>
      <c r="F28" s="43">
        <v>41402.581250000003</v>
      </c>
      <c r="G28" s="43">
        <v>41402.568749999999</v>
      </c>
      <c r="H28" t="s">
        <v>29</v>
      </c>
      <c r="I28">
        <v>60000017155146</v>
      </c>
      <c r="J28" t="s">
        <v>1690</v>
      </c>
      <c r="K28" t="s">
        <v>1691</v>
      </c>
      <c r="L28" t="s">
        <v>45</v>
      </c>
      <c r="M28">
        <v>4</v>
      </c>
      <c r="N28" t="s">
        <v>33</v>
      </c>
      <c r="O28">
        <v>60000015461254</v>
      </c>
      <c r="P28">
        <v>60000016462659</v>
      </c>
      <c r="Q28">
        <v>140156000000991</v>
      </c>
      <c r="S28" t="s">
        <v>34</v>
      </c>
      <c r="T28" t="s">
        <v>35</v>
      </c>
      <c r="U28" t="s">
        <v>36</v>
      </c>
      <c r="X28" t="s">
        <v>37</v>
      </c>
      <c r="AD28" t="s">
        <v>4762</v>
      </c>
      <c r="AE28" t="s">
        <v>1443</v>
      </c>
      <c r="AF28" t="s">
        <v>4762</v>
      </c>
      <c r="AG28" t="s">
        <v>4762</v>
      </c>
      <c r="AH28">
        <v>1</v>
      </c>
      <c r="AI28">
        <v>35</v>
      </c>
      <c r="AJ28">
        <v>35</v>
      </c>
      <c r="AK28">
        <v>35</v>
      </c>
      <c r="AL28">
        <v>35</v>
      </c>
      <c r="AM28">
        <v>35</v>
      </c>
      <c r="AN28" t="s">
        <v>1409</v>
      </c>
      <c r="AO28" t="s">
        <v>4762</v>
      </c>
    </row>
    <row r="29" spans="1:41" x14ac:dyDescent="0.25">
      <c r="A29">
        <v>1</v>
      </c>
      <c r="B29" t="s">
        <v>28</v>
      </c>
      <c r="C29">
        <v>391102</v>
      </c>
      <c r="D29" t="str">
        <f>VLOOKUP(C29,MUNICÍPO_SETOR!A$2:D$49,4,0)</f>
        <v xml:space="preserve">ELIANA DE OLIVEIRA </v>
      </c>
      <c r="E29" s="43">
        <v>41401.604166666664</v>
      </c>
      <c r="F29" s="43">
        <v>41403.492361111108</v>
      </c>
      <c r="G29" s="43">
        <v>41403.450694444444</v>
      </c>
      <c r="H29" t="s">
        <v>110</v>
      </c>
      <c r="I29">
        <v>60000016840983</v>
      </c>
      <c r="K29" t="s">
        <v>4763</v>
      </c>
      <c r="N29" t="s">
        <v>33</v>
      </c>
      <c r="O29">
        <v>60000015461254</v>
      </c>
      <c r="P29">
        <v>60000016462659</v>
      </c>
      <c r="Q29">
        <v>145887000000868</v>
      </c>
      <c r="S29" t="s">
        <v>34</v>
      </c>
      <c r="T29" t="s">
        <v>35</v>
      </c>
      <c r="X29" t="s">
        <v>37</v>
      </c>
      <c r="AD29" t="s">
        <v>4764</v>
      </c>
      <c r="AE29" t="s">
        <v>1443</v>
      </c>
      <c r="AF29" t="s">
        <v>4764</v>
      </c>
      <c r="AG29" t="s">
        <v>4764</v>
      </c>
      <c r="AH29">
        <v>1</v>
      </c>
      <c r="AI29">
        <v>83</v>
      </c>
      <c r="AJ29">
        <v>83</v>
      </c>
      <c r="AK29">
        <v>83</v>
      </c>
      <c r="AL29">
        <v>83</v>
      </c>
      <c r="AM29">
        <v>83</v>
      </c>
      <c r="AN29" t="s">
        <v>1409</v>
      </c>
      <c r="AO29" t="s">
        <v>4764</v>
      </c>
    </row>
    <row r="30" spans="1:41" x14ac:dyDescent="0.25">
      <c r="A30">
        <v>1</v>
      </c>
      <c r="B30" t="s">
        <v>28</v>
      </c>
      <c r="C30">
        <v>391102</v>
      </c>
      <c r="D30" t="str">
        <f>VLOOKUP(C30,MUNICÍPO_SETOR!A$2:D$49,4,0)</f>
        <v xml:space="preserve">ELIANA DE OLIVEIRA </v>
      </c>
      <c r="E30" s="43">
        <v>41401.491666666669</v>
      </c>
      <c r="F30" s="43">
        <v>41402.577777777777</v>
      </c>
      <c r="G30" s="43">
        <v>41402.538194444445</v>
      </c>
      <c r="H30" t="s">
        <v>29</v>
      </c>
      <c r="I30">
        <v>60000012409127</v>
      </c>
      <c r="J30" t="s">
        <v>1733</v>
      </c>
      <c r="K30" t="s">
        <v>1734</v>
      </c>
      <c r="L30" t="s">
        <v>32</v>
      </c>
      <c r="M30">
        <v>4</v>
      </c>
      <c r="N30" t="s">
        <v>33</v>
      </c>
      <c r="O30">
        <v>60000015461254</v>
      </c>
      <c r="P30">
        <v>60000016462659</v>
      </c>
      <c r="Q30">
        <v>140156000000984</v>
      </c>
      <c r="S30" t="s">
        <v>34</v>
      </c>
      <c r="T30" t="s">
        <v>35</v>
      </c>
      <c r="U30" t="s">
        <v>36</v>
      </c>
      <c r="X30" t="s">
        <v>37</v>
      </c>
      <c r="AD30" t="s">
        <v>4765</v>
      </c>
      <c r="AE30" t="s">
        <v>1443</v>
      </c>
      <c r="AF30" t="s">
        <v>5345</v>
      </c>
      <c r="AG30" t="s">
        <v>5345</v>
      </c>
      <c r="AH30">
        <v>40</v>
      </c>
      <c r="AI30">
        <v>204</v>
      </c>
      <c r="AJ30">
        <v>338</v>
      </c>
      <c r="AK30">
        <v>338</v>
      </c>
      <c r="AL30">
        <v>338</v>
      </c>
      <c r="AM30">
        <v>338</v>
      </c>
      <c r="AN30" t="s">
        <v>1409</v>
      </c>
      <c r="AO30" t="s">
        <v>5346</v>
      </c>
    </row>
    <row r="31" spans="1:41" x14ac:dyDescent="0.25">
      <c r="A31">
        <v>1</v>
      </c>
      <c r="B31" t="s">
        <v>28</v>
      </c>
      <c r="C31">
        <v>391102</v>
      </c>
      <c r="D31" t="str">
        <f>VLOOKUP(C31,MUNICÍPO_SETOR!A$2:D$49,4,0)</f>
        <v xml:space="preserve">ELIANA DE OLIVEIRA </v>
      </c>
      <c r="E31" s="43">
        <v>41401.491666666669</v>
      </c>
      <c r="F31" s="43">
        <v>41402.577777777777</v>
      </c>
      <c r="G31" s="43">
        <v>41402.538194444445</v>
      </c>
      <c r="H31" t="s">
        <v>29</v>
      </c>
      <c r="I31">
        <v>60000012409127</v>
      </c>
      <c r="J31" t="s">
        <v>1733</v>
      </c>
      <c r="K31" t="s">
        <v>1734</v>
      </c>
      <c r="L31" t="s">
        <v>32</v>
      </c>
      <c r="M31">
        <v>4</v>
      </c>
      <c r="N31" t="s">
        <v>33</v>
      </c>
      <c r="O31">
        <v>60000015461254</v>
      </c>
      <c r="P31">
        <v>60000016462659</v>
      </c>
      <c r="Q31">
        <v>140156000000984</v>
      </c>
      <c r="S31" t="s">
        <v>34</v>
      </c>
      <c r="T31" t="s">
        <v>35</v>
      </c>
      <c r="U31" t="s">
        <v>36</v>
      </c>
      <c r="X31" t="s">
        <v>37</v>
      </c>
      <c r="AD31" t="s">
        <v>4765</v>
      </c>
      <c r="AE31" t="s">
        <v>1443</v>
      </c>
      <c r="AF31" t="s">
        <v>5345</v>
      </c>
      <c r="AG31" t="s">
        <v>5345</v>
      </c>
      <c r="AH31">
        <v>40</v>
      </c>
      <c r="AI31">
        <v>204</v>
      </c>
      <c r="AJ31">
        <v>338</v>
      </c>
      <c r="AK31">
        <v>338</v>
      </c>
      <c r="AL31">
        <v>338</v>
      </c>
      <c r="AM31">
        <v>338</v>
      </c>
      <c r="AN31" t="s">
        <v>1410</v>
      </c>
      <c r="AO31" t="s">
        <v>5347</v>
      </c>
    </row>
    <row r="32" spans="1:41" x14ac:dyDescent="0.25">
      <c r="A32">
        <v>1</v>
      </c>
      <c r="B32" t="s">
        <v>28</v>
      </c>
      <c r="C32">
        <v>391102</v>
      </c>
      <c r="D32" t="str">
        <f>VLOOKUP(C32,MUNICÍPO_SETOR!A$2:D$49,4,0)</f>
        <v xml:space="preserve">ELIANA DE OLIVEIRA </v>
      </c>
      <c r="E32" s="43">
        <v>41401.487500000003</v>
      </c>
      <c r="F32" s="43">
        <v>41403.488888888889</v>
      </c>
      <c r="G32" s="43">
        <v>41403.447222222225</v>
      </c>
      <c r="H32" t="s">
        <v>29</v>
      </c>
      <c r="I32">
        <v>60000012579519</v>
      </c>
      <c r="J32" t="s">
        <v>98</v>
      </c>
      <c r="K32" t="s">
        <v>99</v>
      </c>
      <c r="L32" t="s">
        <v>41</v>
      </c>
      <c r="M32">
        <v>4</v>
      </c>
      <c r="N32" t="s">
        <v>33</v>
      </c>
      <c r="O32">
        <v>60000015461254</v>
      </c>
      <c r="P32">
        <v>60000016462659</v>
      </c>
      <c r="Q32">
        <v>145887000000844</v>
      </c>
      <c r="S32" t="s">
        <v>34</v>
      </c>
      <c r="T32" t="s">
        <v>35</v>
      </c>
      <c r="U32" t="s">
        <v>36</v>
      </c>
      <c r="X32" t="s">
        <v>37</v>
      </c>
      <c r="AD32" t="s">
        <v>4766</v>
      </c>
      <c r="AE32" t="s">
        <v>1443</v>
      </c>
      <c r="AF32" t="s">
        <v>4766</v>
      </c>
      <c r="AG32" t="s">
        <v>4766</v>
      </c>
      <c r="AH32">
        <v>101</v>
      </c>
      <c r="AI32">
        <v>184</v>
      </c>
      <c r="AJ32">
        <v>184</v>
      </c>
      <c r="AK32">
        <v>184</v>
      </c>
      <c r="AL32">
        <v>184</v>
      </c>
      <c r="AM32">
        <v>184</v>
      </c>
      <c r="AN32" t="s">
        <v>1409</v>
      </c>
      <c r="AO32" t="s">
        <v>5348</v>
      </c>
    </row>
    <row r="33" spans="1:41" x14ac:dyDescent="0.25">
      <c r="A33">
        <v>1</v>
      </c>
      <c r="B33" t="s">
        <v>28</v>
      </c>
      <c r="C33">
        <v>391102</v>
      </c>
      <c r="D33" t="str">
        <f>VLOOKUP(C33,MUNICÍPO_SETOR!A$2:D$49,4,0)</f>
        <v xml:space="preserve">ELIANA DE OLIVEIRA </v>
      </c>
      <c r="E33" s="43">
        <v>41401.484722222223</v>
      </c>
      <c r="F33" s="43">
        <v>41402.570833333331</v>
      </c>
      <c r="G33" s="43">
        <v>41402.538194444445</v>
      </c>
      <c r="H33" t="s">
        <v>29</v>
      </c>
      <c r="I33">
        <v>60000012330303</v>
      </c>
      <c r="J33" t="s">
        <v>47</v>
      </c>
      <c r="K33" t="s">
        <v>48</v>
      </c>
      <c r="L33" t="s">
        <v>41</v>
      </c>
      <c r="M33">
        <v>6</v>
      </c>
      <c r="N33" t="s">
        <v>33</v>
      </c>
      <c r="O33">
        <v>60000015461254</v>
      </c>
      <c r="P33">
        <v>60000016462659</v>
      </c>
      <c r="Q33">
        <v>140156000000970</v>
      </c>
      <c r="S33" t="s">
        <v>34</v>
      </c>
      <c r="T33" t="s">
        <v>35</v>
      </c>
      <c r="U33" t="s">
        <v>36</v>
      </c>
      <c r="X33" t="s">
        <v>37</v>
      </c>
      <c r="AD33" t="s">
        <v>4767</v>
      </c>
      <c r="AE33" t="s">
        <v>1443</v>
      </c>
      <c r="AF33" t="s">
        <v>4767</v>
      </c>
      <c r="AG33" t="s">
        <v>4767</v>
      </c>
      <c r="AH33">
        <v>224</v>
      </c>
      <c r="AI33">
        <v>346</v>
      </c>
      <c r="AJ33">
        <v>346</v>
      </c>
      <c r="AK33">
        <v>346</v>
      </c>
      <c r="AL33">
        <v>346</v>
      </c>
      <c r="AM33">
        <v>346</v>
      </c>
      <c r="AN33" t="s">
        <v>1409</v>
      </c>
      <c r="AO33" t="s">
        <v>5349</v>
      </c>
    </row>
    <row r="34" spans="1:41" x14ac:dyDescent="0.25">
      <c r="A34">
        <v>1</v>
      </c>
      <c r="B34" t="s">
        <v>28</v>
      </c>
      <c r="C34">
        <v>391102</v>
      </c>
      <c r="D34" t="str">
        <f>VLOOKUP(C34,MUNICÍPO_SETOR!A$2:D$49,4,0)</f>
        <v xml:space="preserve">ELIANA DE OLIVEIRA </v>
      </c>
      <c r="E34" s="43">
        <v>41401.411111111112</v>
      </c>
      <c r="F34" s="43">
        <v>41402.542361111111</v>
      </c>
      <c r="G34" s="43">
        <v>41402.515972222223</v>
      </c>
      <c r="H34" t="s">
        <v>29</v>
      </c>
      <c r="I34">
        <v>60000012461771</v>
      </c>
      <c r="J34" t="s">
        <v>50</v>
      </c>
      <c r="K34" t="s">
        <v>51</v>
      </c>
      <c r="L34" t="s">
        <v>32</v>
      </c>
      <c r="M34">
        <v>6</v>
      </c>
      <c r="N34" t="s">
        <v>33</v>
      </c>
      <c r="O34">
        <v>60000015461254</v>
      </c>
      <c r="P34">
        <v>60000016462659</v>
      </c>
      <c r="Q34">
        <v>140156000000949</v>
      </c>
      <c r="S34" t="s">
        <v>34</v>
      </c>
      <c r="T34" t="s">
        <v>35</v>
      </c>
      <c r="U34" t="s">
        <v>36</v>
      </c>
      <c r="X34" t="s">
        <v>37</v>
      </c>
      <c r="AD34" t="s">
        <v>4768</v>
      </c>
      <c r="AE34" t="s">
        <v>1443</v>
      </c>
      <c r="AF34" t="s">
        <v>4768</v>
      </c>
      <c r="AG34" t="s">
        <v>4768</v>
      </c>
      <c r="AH34">
        <v>41</v>
      </c>
      <c r="AI34">
        <v>225</v>
      </c>
      <c r="AJ34">
        <v>349</v>
      </c>
      <c r="AK34">
        <v>349</v>
      </c>
      <c r="AL34">
        <v>349</v>
      </c>
      <c r="AM34">
        <v>349</v>
      </c>
      <c r="AN34" t="s">
        <v>1409</v>
      </c>
      <c r="AO34" t="s">
        <v>5350</v>
      </c>
    </row>
    <row r="35" spans="1:41" x14ac:dyDescent="0.25">
      <c r="A35">
        <v>1</v>
      </c>
      <c r="B35" t="s">
        <v>28</v>
      </c>
      <c r="C35">
        <v>391102</v>
      </c>
      <c r="D35" t="str">
        <f>VLOOKUP(C35,MUNICÍPO_SETOR!A$2:D$49,4,0)</f>
        <v xml:space="preserve">ELIANA DE OLIVEIRA </v>
      </c>
      <c r="E35" s="43">
        <v>41401.411111111112</v>
      </c>
      <c r="F35" s="43">
        <v>41402.542361111111</v>
      </c>
      <c r="G35" s="43">
        <v>41402.515972222223</v>
      </c>
      <c r="H35" t="s">
        <v>29</v>
      </c>
      <c r="I35">
        <v>60000012461771</v>
      </c>
      <c r="J35" t="s">
        <v>50</v>
      </c>
      <c r="K35" t="s">
        <v>51</v>
      </c>
      <c r="L35" t="s">
        <v>32</v>
      </c>
      <c r="M35">
        <v>6</v>
      </c>
      <c r="N35" t="s">
        <v>33</v>
      </c>
      <c r="O35">
        <v>60000015461254</v>
      </c>
      <c r="P35">
        <v>60000016462659</v>
      </c>
      <c r="Q35">
        <v>140156000000949</v>
      </c>
      <c r="S35" t="s">
        <v>34</v>
      </c>
      <c r="T35" t="s">
        <v>35</v>
      </c>
      <c r="U35" t="s">
        <v>36</v>
      </c>
      <c r="X35" t="s">
        <v>37</v>
      </c>
      <c r="AD35" t="s">
        <v>4768</v>
      </c>
      <c r="AE35" t="s">
        <v>1443</v>
      </c>
      <c r="AF35" t="s">
        <v>4768</v>
      </c>
      <c r="AG35" t="s">
        <v>4768</v>
      </c>
      <c r="AH35">
        <v>41</v>
      </c>
      <c r="AI35">
        <v>225</v>
      </c>
      <c r="AJ35">
        <v>349</v>
      </c>
      <c r="AK35">
        <v>349</v>
      </c>
      <c r="AL35">
        <v>349</v>
      </c>
      <c r="AM35">
        <v>349</v>
      </c>
      <c r="AN35" t="s">
        <v>1410</v>
      </c>
      <c r="AO35" t="s">
        <v>5351</v>
      </c>
    </row>
    <row r="36" spans="1:41" x14ac:dyDescent="0.25">
      <c r="A36">
        <v>1</v>
      </c>
      <c r="B36" t="s">
        <v>28</v>
      </c>
      <c r="C36">
        <v>391102</v>
      </c>
      <c r="D36" t="str">
        <f>VLOOKUP(C36,MUNICÍPO_SETOR!A$2:D$49,4,0)</f>
        <v xml:space="preserve">ELIANA DE OLIVEIRA </v>
      </c>
      <c r="E36" s="43">
        <v>41401.404861111114</v>
      </c>
      <c r="F36" s="43">
        <v>41402.574305555558</v>
      </c>
      <c r="G36" s="43">
        <v>41402.538194444445</v>
      </c>
      <c r="H36" t="s">
        <v>29</v>
      </c>
      <c r="I36">
        <v>60000012371159</v>
      </c>
      <c r="J36" t="s">
        <v>1726</v>
      </c>
      <c r="K36" t="s">
        <v>1727</v>
      </c>
      <c r="L36" t="s">
        <v>32</v>
      </c>
      <c r="M36">
        <v>6</v>
      </c>
      <c r="N36" t="s">
        <v>33</v>
      </c>
      <c r="O36">
        <v>60000015461254</v>
      </c>
      <c r="P36">
        <v>60000016462659</v>
      </c>
      <c r="Q36">
        <v>140156000000977</v>
      </c>
      <c r="S36" t="s">
        <v>34</v>
      </c>
      <c r="T36" t="s">
        <v>35</v>
      </c>
      <c r="U36" t="s">
        <v>36</v>
      </c>
      <c r="X36" t="s">
        <v>37</v>
      </c>
      <c r="AD36" t="s">
        <v>4769</v>
      </c>
      <c r="AE36" t="s">
        <v>1443</v>
      </c>
      <c r="AF36" t="s">
        <v>4769</v>
      </c>
      <c r="AG36" t="s">
        <v>4769</v>
      </c>
      <c r="AH36">
        <v>28</v>
      </c>
      <c r="AI36">
        <v>169</v>
      </c>
      <c r="AJ36">
        <v>270</v>
      </c>
      <c r="AK36">
        <v>270</v>
      </c>
      <c r="AL36">
        <v>270</v>
      </c>
      <c r="AM36">
        <v>270</v>
      </c>
      <c r="AN36" t="s">
        <v>1409</v>
      </c>
      <c r="AO36" t="s">
        <v>5352</v>
      </c>
    </row>
    <row r="37" spans="1:41" x14ac:dyDescent="0.25">
      <c r="A37">
        <v>1</v>
      </c>
      <c r="B37" t="s">
        <v>28</v>
      </c>
      <c r="C37">
        <v>391102</v>
      </c>
      <c r="D37" t="str">
        <f>VLOOKUP(C37,MUNICÍPO_SETOR!A$2:D$49,4,0)</f>
        <v xml:space="preserve">ELIANA DE OLIVEIRA </v>
      </c>
      <c r="E37" s="43">
        <v>41401.404861111114</v>
      </c>
      <c r="F37" s="43">
        <v>41402.574305555558</v>
      </c>
      <c r="G37" s="43">
        <v>41402.538194444445</v>
      </c>
      <c r="H37" t="s">
        <v>29</v>
      </c>
      <c r="I37">
        <v>60000012371159</v>
      </c>
      <c r="J37" t="s">
        <v>1726</v>
      </c>
      <c r="K37" t="s">
        <v>1727</v>
      </c>
      <c r="L37" t="s">
        <v>32</v>
      </c>
      <c r="M37">
        <v>6</v>
      </c>
      <c r="N37" t="s">
        <v>33</v>
      </c>
      <c r="O37">
        <v>60000015461254</v>
      </c>
      <c r="P37">
        <v>60000016462659</v>
      </c>
      <c r="Q37">
        <v>140156000000977</v>
      </c>
      <c r="S37" t="s">
        <v>34</v>
      </c>
      <c r="T37" t="s">
        <v>35</v>
      </c>
      <c r="U37" t="s">
        <v>36</v>
      </c>
      <c r="X37" t="s">
        <v>37</v>
      </c>
      <c r="AD37" t="s">
        <v>4769</v>
      </c>
      <c r="AE37" t="s">
        <v>1443</v>
      </c>
      <c r="AF37" t="s">
        <v>4769</v>
      </c>
      <c r="AG37" t="s">
        <v>4769</v>
      </c>
      <c r="AH37">
        <v>28</v>
      </c>
      <c r="AI37">
        <v>169</v>
      </c>
      <c r="AJ37">
        <v>270</v>
      </c>
      <c r="AK37">
        <v>270</v>
      </c>
      <c r="AL37">
        <v>270</v>
      </c>
      <c r="AM37">
        <v>270</v>
      </c>
      <c r="AN37" t="s">
        <v>1410</v>
      </c>
      <c r="AO37" t="s">
        <v>5353</v>
      </c>
    </row>
    <row r="38" spans="1:41" x14ac:dyDescent="0.25">
      <c r="A38">
        <v>1</v>
      </c>
      <c r="B38" t="s">
        <v>28</v>
      </c>
      <c r="C38">
        <v>391102</v>
      </c>
      <c r="D38" t="str">
        <f>VLOOKUP(C38,MUNICÍPO_SETOR!A$2:D$49,4,0)</f>
        <v xml:space="preserve">ELIANA DE OLIVEIRA </v>
      </c>
      <c r="E38" s="43">
        <v>41401.404861111114</v>
      </c>
      <c r="F38" s="43">
        <v>41402.574305555558</v>
      </c>
      <c r="G38" s="43">
        <v>41402.538194444445</v>
      </c>
      <c r="H38" t="s">
        <v>29</v>
      </c>
      <c r="I38">
        <v>60000012371159</v>
      </c>
      <c r="J38" t="s">
        <v>1726</v>
      </c>
      <c r="K38" t="s">
        <v>1727</v>
      </c>
      <c r="L38" t="s">
        <v>32</v>
      </c>
      <c r="M38">
        <v>6</v>
      </c>
      <c r="N38" t="s">
        <v>33</v>
      </c>
      <c r="O38">
        <v>60000015461254</v>
      </c>
      <c r="P38">
        <v>60000016462659</v>
      </c>
      <c r="Q38">
        <v>140156000000977</v>
      </c>
      <c r="S38" t="s">
        <v>34</v>
      </c>
      <c r="T38" t="s">
        <v>35</v>
      </c>
      <c r="U38" t="s">
        <v>36</v>
      </c>
      <c r="X38" t="s">
        <v>37</v>
      </c>
      <c r="AD38" t="s">
        <v>4769</v>
      </c>
      <c r="AE38" t="s">
        <v>1443</v>
      </c>
      <c r="AF38" t="s">
        <v>4769</v>
      </c>
      <c r="AG38" t="s">
        <v>4769</v>
      </c>
      <c r="AH38">
        <v>28</v>
      </c>
      <c r="AI38">
        <v>169</v>
      </c>
      <c r="AJ38">
        <v>270</v>
      </c>
      <c r="AK38">
        <v>270</v>
      </c>
      <c r="AL38">
        <v>270</v>
      </c>
      <c r="AM38">
        <v>270</v>
      </c>
      <c r="AN38" t="s">
        <v>1409</v>
      </c>
      <c r="AO38" t="s">
        <v>5352</v>
      </c>
    </row>
    <row r="39" spans="1:41" x14ac:dyDescent="0.25">
      <c r="A39">
        <v>1</v>
      </c>
      <c r="B39" t="s">
        <v>28</v>
      </c>
      <c r="C39">
        <v>391102</v>
      </c>
      <c r="D39" t="str">
        <f>VLOOKUP(C39,MUNICÍPO_SETOR!A$2:D$49,4,0)</f>
        <v xml:space="preserve">ELIANA DE OLIVEIRA </v>
      </c>
      <c r="E39" s="43">
        <v>41401.404861111114</v>
      </c>
      <c r="F39" s="43">
        <v>41402.574305555558</v>
      </c>
      <c r="G39" s="43">
        <v>41402.538194444445</v>
      </c>
      <c r="H39" t="s">
        <v>29</v>
      </c>
      <c r="I39">
        <v>60000012371159</v>
      </c>
      <c r="J39" t="s">
        <v>1726</v>
      </c>
      <c r="K39" t="s">
        <v>1727</v>
      </c>
      <c r="L39" t="s">
        <v>32</v>
      </c>
      <c r="M39">
        <v>6</v>
      </c>
      <c r="N39" t="s">
        <v>33</v>
      </c>
      <c r="O39">
        <v>60000015461254</v>
      </c>
      <c r="P39">
        <v>60000016462659</v>
      </c>
      <c r="Q39">
        <v>140156000000977</v>
      </c>
      <c r="S39" t="s">
        <v>34</v>
      </c>
      <c r="T39" t="s">
        <v>35</v>
      </c>
      <c r="U39" t="s">
        <v>36</v>
      </c>
      <c r="X39" t="s">
        <v>37</v>
      </c>
      <c r="AD39" t="s">
        <v>4769</v>
      </c>
      <c r="AE39" t="s">
        <v>1443</v>
      </c>
      <c r="AF39" t="s">
        <v>4769</v>
      </c>
      <c r="AG39" t="s">
        <v>4769</v>
      </c>
      <c r="AH39">
        <v>28</v>
      </c>
      <c r="AI39">
        <v>169</v>
      </c>
      <c r="AJ39">
        <v>270</v>
      </c>
      <c r="AK39">
        <v>270</v>
      </c>
      <c r="AL39">
        <v>270</v>
      </c>
      <c r="AM39">
        <v>270</v>
      </c>
      <c r="AN39" t="s">
        <v>1410</v>
      </c>
      <c r="AO39" t="s">
        <v>5353</v>
      </c>
    </row>
    <row r="40" spans="1:41" x14ac:dyDescent="0.25">
      <c r="A40">
        <v>1</v>
      </c>
      <c r="B40" t="s">
        <v>28</v>
      </c>
      <c r="C40">
        <v>391102</v>
      </c>
      <c r="D40" t="str">
        <f>VLOOKUP(C40,MUNICÍPO_SETOR!A$2:D$49,4,0)</f>
        <v xml:space="preserve">ELIANA DE OLIVEIRA </v>
      </c>
      <c r="E40" s="43">
        <v>41401.404861111114</v>
      </c>
      <c r="F40" s="43">
        <v>41402.574305555558</v>
      </c>
      <c r="G40" s="43">
        <v>41402.538194444445</v>
      </c>
      <c r="H40" t="s">
        <v>29</v>
      </c>
      <c r="I40">
        <v>60000012371159</v>
      </c>
      <c r="J40" t="s">
        <v>1726</v>
      </c>
      <c r="K40" t="s">
        <v>1727</v>
      </c>
      <c r="L40" t="s">
        <v>32</v>
      </c>
      <c r="M40">
        <v>6</v>
      </c>
      <c r="N40" t="s">
        <v>33</v>
      </c>
      <c r="O40">
        <v>60000015461254</v>
      </c>
      <c r="P40">
        <v>60000016462659</v>
      </c>
      <c r="Q40">
        <v>140156000000977</v>
      </c>
      <c r="S40" t="s">
        <v>34</v>
      </c>
      <c r="T40" t="s">
        <v>35</v>
      </c>
      <c r="U40" t="s">
        <v>36</v>
      </c>
      <c r="X40" t="s">
        <v>37</v>
      </c>
      <c r="AD40" t="s">
        <v>4769</v>
      </c>
      <c r="AE40" t="s">
        <v>1443</v>
      </c>
      <c r="AF40" t="s">
        <v>4769</v>
      </c>
      <c r="AG40" t="s">
        <v>4769</v>
      </c>
      <c r="AH40">
        <v>28</v>
      </c>
      <c r="AI40">
        <v>169</v>
      </c>
      <c r="AJ40">
        <v>270</v>
      </c>
      <c r="AK40">
        <v>270</v>
      </c>
      <c r="AL40">
        <v>270</v>
      </c>
      <c r="AM40">
        <v>270</v>
      </c>
      <c r="AN40" t="s">
        <v>1409</v>
      </c>
      <c r="AO40" t="s">
        <v>5352</v>
      </c>
    </row>
    <row r="41" spans="1:41" x14ac:dyDescent="0.25">
      <c r="A41">
        <v>1</v>
      </c>
      <c r="B41" t="s">
        <v>28</v>
      </c>
      <c r="C41">
        <v>391102</v>
      </c>
      <c r="D41" t="str">
        <f>VLOOKUP(C41,MUNICÍPO_SETOR!A$2:D$49,4,0)</f>
        <v xml:space="preserve">ELIANA DE OLIVEIRA </v>
      </c>
      <c r="E41" s="43">
        <v>41401.404861111114</v>
      </c>
      <c r="F41" s="43">
        <v>41402.574305555558</v>
      </c>
      <c r="G41" s="43">
        <v>41402.538194444445</v>
      </c>
      <c r="H41" t="s">
        <v>29</v>
      </c>
      <c r="I41">
        <v>60000012371159</v>
      </c>
      <c r="J41" t="s">
        <v>1726</v>
      </c>
      <c r="K41" t="s">
        <v>1727</v>
      </c>
      <c r="L41" t="s">
        <v>32</v>
      </c>
      <c r="M41">
        <v>6</v>
      </c>
      <c r="N41" t="s">
        <v>33</v>
      </c>
      <c r="O41">
        <v>60000015461254</v>
      </c>
      <c r="P41">
        <v>60000016462659</v>
      </c>
      <c r="Q41">
        <v>140156000000977</v>
      </c>
      <c r="S41" t="s">
        <v>34</v>
      </c>
      <c r="T41" t="s">
        <v>35</v>
      </c>
      <c r="U41" t="s">
        <v>36</v>
      </c>
      <c r="X41" t="s">
        <v>37</v>
      </c>
      <c r="AD41" t="s">
        <v>4769</v>
      </c>
      <c r="AE41" t="s">
        <v>1443</v>
      </c>
      <c r="AF41" t="s">
        <v>4769</v>
      </c>
      <c r="AG41" t="s">
        <v>4769</v>
      </c>
      <c r="AH41">
        <v>28</v>
      </c>
      <c r="AI41">
        <v>169</v>
      </c>
      <c r="AJ41">
        <v>270</v>
      </c>
      <c r="AK41">
        <v>270</v>
      </c>
      <c r="AL41">
        <v>270</v>
      </c>
      <c r="AM41">
        <v>270</v>
      </c>
      <c r="AN41" t="s">
        <v>1410</v>
      </c>
      <c r="AO41" t="s">
        <v>5353</v>
      </c>
    </row>
    <row r="42" spans="1:41" x14ac:dyDescent="0.25">
      <c r="A42">
        <v>1</v>
      </c>
      <c r="B42" t="s">
        <v>28</v>
      </c>
      <c r="C42">
        <v>391102</v>
      </c>
      <c r="D42" t="str">
        <f>VLOOKUP(C42,MUNICÍPO_SETOR!A$2:D$49,4,0)</f>
        <v xml:space="preserve">ELIANA DE OLIVEIRA </v>
      </c>
      <c r="E42" s="43">
        <v>41401.354166666664</v>
      </c>
      <c r="F42" s="43">
        <v>41402.564583333333</v>
      </c>
      <c r="G42" s="43">
        <v>41402.526388888888</v>
      </c>
      <c r="H42" t="s">
        <v>29</v>
      </c>
      <c r="I42">
        <v>60000012352871</v>
      </c>
      <c r="J42" t="s">
        <v>70</v>
      </c>
      <c r="K42" t="s">
        <v>71</v>
      </c>
      <c r="L42" t="s">
        <v>32</v>
      </c>
      <c r="M42">
        <v>4</v>
      </c>
      <c r="N42" t="s">
        <v>33</v>
      </c>
      <c r="O42">
        <v>60000015461254</v>
      </c>
      <c r="P42">
        <v>60000016462659</v>
      </c>
      <c r="Q42">
        <v>140156000000963</v>
      </c>
      <c r="S42" t="s">
        <v>34</v>
      </c>
      <c r="T42" t="s">
        <v>35</v>
      </c>
      <c r="U42" t="s">
        <v>36</v>
      </c>
      <c r="X42" t="s">
        <v>37</v>
      </c>
      <c r="AD42" t="s">
        <v>4770</v>
      </c>
      <c r="AE42" t="s">
        <v>1443</v>
      </c>
      <c r="AF42" t="s">
        <v>4770</v>
      </c>
      <c r="AG42" t="s">
        <v>4770</v>
      </c>
      <c r="AH42">
        <v>61</v>
      </c>
      <c r="AI42">
        <v>212</v>
      </c>
      <c r="AJ42">
        <v>212</v>
      </c>
      <c r="AK42">
        <v>212</v>
      </c>
      <c r="AL42">
        <v>212</v>
      </c>
      <c r="AM42">
        <v>212</v>
      </c>
      <c r="AN42" t="s">
        <v>1409</v>
      </c>
      <c r="AO42" t="s">
        <v>5354</v>
      </c>
    </row>
    <row r="43" spans="1:41" x14ac:dyDescent="0.25">
      <c r="A43">
        <v>1</v>
      </c>
      <c r="B43" t="s">
        <v>28</v>
      </c>
      <c r="C43">
        <v>391102</v>
      </c>
      <c r="D43" t="str">
        <f>VLOOKUP(C43,MUNICÍPO_SETOR!A$2:D$49,4,0)</f>
        <v xml:space="preserve">ELIANA DE OLIVEIRA </v>
      </c>
      <c r="E43" s="43">
        <v>41401.354166666664</v>
      </c>
      <c r="F43" s="43">
        <v>41403.490277777775</v>
      </c>
      <c r="G43" s="43">
        <v>41403.448611111111</v>
      </c>
      <c r="H43" t="s">
        <v>110</v>
      </c>
      <c r="I43">
        <v>60000016841420</v>
      </c>
      <c r="K43" t="s">
        <v>111</v>
      </c>
      <c r="N43" t="s">
        <v>33</v>
      </c>
      <c r="O43">
        <v>60000015461254</v>
      </c>
      <c r="P43">
        <v>60000016462659</v>
      </c>
      <c r="Q43">
        <v>145887000000852</v>
      </c>
      <c r="S43" t="s">
        <v>34</v>
      </c>
      <c r="T43" t="s">
        <v>35</v>
      </c>
      <c r="X43" t="s">
        <v>37</v>
      </c>
      <c r="AD43" t="s">
        <v>4771</v>
      </c>
      <c r="AE43" t="s">
        <v>1443</v>
      </c>
      <c r="AF43" t="s">
        <v>4771</v>
      </c>
      <c r="AG43" t="s">
        <v>4771</v>
      </c>
      <c r="AH43">
        <v>1</v>
      </c>
      <c r="AI43">
        <v>104</v>
      </c>
      <c r="AJ43">
        <v>104</v>
      </c>
      <c r="AK43">
        <v>104</v>
      </c>
      <c r="AL43">
        <v>104</v>
      </c>
      <c r="AM43">
        <v>104</v>
      </c>
      <c r="AN43" t="s">
        <v>1409</v>
      </c>
      <c r="AO43" t="s">
        <v>4771</v>
      </c>
    </row>
    <row r="44" spans="1:41" x14ac:dyDescent="0.25">
      <c r="A44">
        <v>1</v>
      </c>
      <c r="B44" t="s">
        <v>28</v>
      </c>
      <c r="C44">
        <v>391102</v>
      </c>
      <c r="D44" t="str">
        <f>VLOOKUP(C44,MUNICÍPO_SETOR!A$2:D$49,4,0)</f>
        <v xml:space="preserve">ELIANA DE OLIVEIRA </v>
      </c>
      <c r="E44" s="43">
        <v>41400.598611111112</v>
      </c>
      <c r="F44" s="43">
        <v>41402.561111111114</v>
      </c>
      <c r="G44" s="43">
        <v>41402.526388888888</v>
      </c>
      <c r="H44" t="s">
        <v>29</v>
      </c>
      <c r="I44">
        <v>60000012535323</v>
      </c>
      <c r="J44" t="s">
        <v>1697</v>
      </c>
      <c r="K44" t="s">
        <v>1698</v>
      </c>
      <c r="L44" t="s">
        <v>32</v>
      </c>
      <c r="M44">
        <v>6</v>
      </c>
      <c r="N44" t="s">
        <v>33</v>
      </c>
      <c r="O44">
        <v>60000015461254</v>
      </c>
      <c r="P44">
        <v>60000016462659</v>
      </c>
      <c r="Q44">
        <v>140156000000956</v>
      </c>
      <c r="S44" t="s">
        <v>34</v>
      </c>
      <c r="T44" t="s">
        <v>35</v>
      </c>
      <c r="U44" t="s">
        <v>36</v>
      </c>
      <c r="X44" t="s">
        <v>37</v>
      </c>
      <c r="AD44" t="s">
        <v>4772</v>
      </c>
      <c r="AE44" t="s">
        <v>1443</v>
      </c>
      <c r="AF44" t="s">
        <v>4772</v>
      </c>
      <c r="AG44" t="s">
        <v>4772</v>
      </c>
      <c r="AH44">
        <v>26</v>
      </c>
      <c r="AI44">
        <v>199</v>
      </c>
      <c r="AJ44">
        <v>267</v>
      </c>
      <c r="AK44">
        <v>267</v>
      </c>
      <c r="AL44">
        <v>267</v>
      </c>
      <c r="AM44">
        <v>267</v>
      </c>
      <c r="AN44" t="s">
        <v>1409</v>
      </c>
      <c r="AO44" t="s">
        <v>5355</v>
      </c>
    </row>
    <row r="45" spans="1:41" x14ac:dyDescent="0.25">
      <c r="A45">
        <v>1</v>
      </c>
      <c r="B45" t="s">
        <v>28</v>
      </c>
      <c r="C45">
        <v>391102</v>
      </c>
      <c r="D45" t="str">
        <f>VLOOKUP(C45,MUNICÍPO_SETOR!A$2:D$49,4,0)</f>
        <v xml:space="preserve">ELIANA DE OLIVEIRA </v>
      </c>
      <c r="E45" s="43">
        <v>41400.598611111112</v>
      </c>
      <c r="F45" s="43">
        <v>41402.561111111114</v>
      </c>
      <c r="G45" s="43">
        <v>41402.526388888888</v>
      </c>
      <c r="H45" t="s">
        <v>29</v>
      </c>
      <c r="I45">
        <v>60000012535323</v>
      </c>
      <c r="J45" t="s">
        <v>1697</v>
      </c>
      <c r="K45" t="s">
        <v>1698</v>
      </c>
      <c r="L45" t="s">
        <v>32</v>
      </c>
      <c r="M45">
        <v>6</v>
      </c>
      <c r="N45" t="s">
        <v>33</v>
      </c>
      <c r="O45">
        <v>60000015461254</v>
      </c>
      <c r="P45">
        <v>60000016462659</v>
      </c>
      <c r="Q45">
        <v>140156000000956</v>
      </c>
      <c r="S45" t="s">
        <v>34</v>
      </c>
      <c r="T45" t="s">
        <v>35</v>
      </c>
      <c r="U45" t="s">
        <v>36</v>
      </c>
      <c r="X45" t="s">
        <v>37</v>
      </c>
      <c r="AD45" t="s">
        <v>4772</v>
      </c>
      <c r="AE45" t="s">
        <v>1443</v>
      </c>
      <c r="AF45" t="s">
        <v>4772</v>
      </c>
      <c r="AG45" t="s">
        <v>4772</v>
      </c>
      <c r="AH45">
        <v>26</v>
      </c>
      <c r="AI45">
        <v>199</v>
      </c>
      <c r="AJ45">
        <v>267</v>
      </c>
      <c r="AK45">
        <v>267</v>
      </c>
      <c r="AL45">
        <v>267</v>
      </c>
      <c r="AM45">
        <v>267</v>
      </c>
      <c r="AN45" t="s">
        <v>1410</v>
      </c>
      <c r="AO45" t="s">
        <v>5356</v>
      </c>
    </row>
    <row r="46" spans="1:41" x14ac:dyDescent="0.25">
      <c r="A46">
        <v>1</v>
      </c>
      <c r="B46" t="s">
        <v>28</v>
      </c>
      <c r="C46">
        <v>391102</v>
      </c>
      <c r="D46" t="str">
        <f>VLOOKUP(C46,MUNICÍPO_SETOR!A$2:D$49,4,0)</f>
        <v xml:space="preserve">ELIANA DE OLIVEIRA </v>
      </c>
      <c r="E46" s="43">
        <v>41400.588194444441</v>
      </c>
      <c r="F46" s="43">
        <v>41402.438888888886</v>
      </c>
      <c r="G46" s="43">
        <v>41402.40902777778</v>
      </c>
      <c r="H46" t="s">
        <v>29</v>
      </c>
      <c r="I46">
        <v>60000012331811</v>
      </c>
      <c r="J46" t="s">
        <v>119</v>
      </c>
      <c r="K46" t="s">
        <v>120</v>
      </c>
      <c r="L46" t="s">
        <v>32</v>
      </c>
      <c r="M46">
        <v>4</v>
      </c>
      <c r="N46" t="s">
        <v>33</v>
      </c>
      <c r="O46">
        <v>60000015461254</v>
      </c>
      <c r="P46">
        <v>60000016462659</v>
      </c>
      <c r="Q46">
        <v>140156000000900</v>
      </c>
      <c r="S46" t="s">
        <v>34</v>
      </c>
      <c r="T46" t="s">
        <v>35</v>
      </c>
      <c r="U46" t="s">
        <v>36</v>
      </c>
      <c r="X46" t="s">
        <v>37</v>
      </c>
      <c r="AD46" t="s">
        <v>4773</v>
      </c>
      <c r="AE46" t="s">
        <v>1443</v>
      </c>
      <c r="AF46" t="s">
        <v>4773</v>
      </c>
      <c r="AG46" t="s">
        <v>4773</v>
      </c>
      <c r="AH46">
        <v>1</v>
      </c>
      <c r="AI46">
        <v>54</v>
      </c>
      <c r="AJ46">
        <v>54</v>
      </c>
      <c r="AK46">
        <v>54</v>
      </c>
      <c r="AL46">
        <v>54</v>
      </c>
      <c r="AM46">
        <v>54</v>
      </c>
      <c r="AN46" t="s">
        <v>1409</v>
      </c>
      <c r="AO46" t="s">
        <v>4773</v>
      </c>
    </row>
    <row r="47" spans="1:41" x14ac:dyDescent="0.25">
      <c r="A47">
        <v>1</v>
      </c>
      <c r="B47" t="s">
        <v>28</v>
      </c>
      <c r="C47">
        <v>391102</v>
      </c>
      <c r="D47" t="str">
        <f>VLOOKUP(C47,MUNICÍPO_SETOR!A$2:D$49,4,0)</f>
        <v xml:space="preserve">ELIANA DE OLIVEIRA </v>
      </c>
      <c r="E47" s="43">
        <v>41400.446527777778</v>
      </c>
      <c r="F47" s="43">
        <v>41402.535416666666</v>
      </c>
      <c r="G47" s="43">
        <v>41402.494444444441</v>
      </c>
      <c r="H47" t="s">
        <v>29</v>
      </c>
      <c r="I47">
        <v>60000012297619</v>
      </c>
      <c r="J47" t="s">
        <v>116</v>
      </c>
      <c r="K47" t="s">
        <v>117</v>
      </c>
      <c r="L47" t="s">
        <v>32</v>
      </c>
      <c r="M47">
        <v>4</v>
      </c>
      <c r="N47" t="s">
        <v>33</v>
      </c>
      <c r="O47">
        <v>60000015461254</v>
      </c>
      <c r="P47">
        <v>60000016462659</v>
      </c>
      <c r="Q47">
        <v>140156000000942</v>
      </c>
      <c r="S47" t="s">
        <v>34</v>
      </c>
      <c r="T47" t="s">
        <v>35</v>
      </c>
      <c r="U47" t="s">
        <v>36</v>
      </c>
      <c r="X47" t="s">
        <v>37</v>
      </c>
      <c r="AD47" t="s">
        <v>4774</v>
      </c>
      <c r="AE47" t="s">
        <v>1443</v>
      </c>
      <c r="AF47" t="s">
        <v>4774</v>
      </c>
      <c r="AG47" t="s">
        <v>4774</v>
      </c>
      <c r="AH47">
        <v>1</v>
      </c>
      <c r="AI47">
        <v>29</v>
      </c>
      <c r="AJ47">
        <v>29</v>
      </c>
      <c r="AK47">
        <v>29</v>
      </c>
      <c r="AL47">
        <v>29</v>
      </c>
      <c r="AM47">
        <v>29</v>
      </c>
      <c r="AN47" t="s">
        <v>1409</v>
      </c>
      <c r="AO47" t="s">
        <v>4774</v>
      </c>
    </row>
    <row r="48" spans="1:41" x14ac:dyDescent="0.25">
      <c r="A48">
        <v>1</v>
      </c>
      <c r="B48" t="s">
        <v>28</v>
      </c>
      <c r="C48">
        <v>391102</v>
      </c>
      <c r="D48" t="str">
        <f>VLOOKUP(C48,MUNICÍPO_SETOR!A$2:D$49,4,0)</f>
        <v xml:space="preserve">ELIANA DE OLIVEIRA </v>
      </c>
      <c r="E48" s="43">
        <v>41397.786111111112</v>
      </c>
      <c r="F48" s="43">
        <v>41398.786805555559</v>
      </c>
      <c r="G48" s="43">
        <v>41398.754861111112</v>
      </c>
      <c r="H48" t="s">
        <v>29</v>
      </c>
      <c r="I48">
        <v>60000012297623</v>
      </c>
      <c r="J48" t="s">
        <v>39</v>
      </c>
      <c r="K48" t="s">
        <v>40</v>
      </c>
      <c r="L48" t="s">
        <v>41</v>
      </c>
      <c r="M48">
        <v>6</v>
      </c>
      <c r="N48" t="s">
        <v>33</v>
      </c>
      <c r="O48">
        <v>60000015461254</v>
      </c>
      <c r="P48">
        <v>60000016462659</v>
      </c>
      <c r="Q48">
        <v>140156000000879</v>
      </c>
      <c r="S48" t="s">
        <v>34</v>
      </c>
      <c r="T48" t="s">
        <v>35</v>
      </c>
      <c r="U48" t="s">
        <v>36</v>
      </c>
      <c r="X48" t="s">
        <v>37</v>
      </c>
      <c r="AD48" t="s">
        <v>4775</v>
      </c>
      <c r="AE48" t="s">
        <v>1443</v>
      </c>
      <c r="AF48" t="s">
        <v>5357</v>
      </c>
      <c r="AG48" t="s">
        <v>5357</v>
      </c>
      <c r="AH48">
        <v>146</v>
      </c>
      <c r="AI48">
        <v>287</v>
      </c>
      <c r="AJ48">
        <v>287</v>
      </c>
      <c r="AK48">
        <v>287</v>
      </c>
      <c r="AL48">
        <v>287</v>
      </c>
      <c r="AM48">
        <v>287</v>
      </c>
      <c r="AN48" t="s">
        <v>1409</v>
      </c>
      <c r="AO48" t="s">
        <v>5358</v>
      </c>
    </row>
    <row r="49" spans="1:41" x14ac:dyDescent="0.25">
      <c r="A49">
        <v>1</v>
      </c>
      <c r="B49" t="s">
        <v>28</v>
      </c>
      <c r="C49">
        <v>391102</v>
      </c>
      <c r="D49" t="str">
        <f>VLOOKUP(C49,MUNICÍPO_SETOR!A$2:D$49,4,0)</f>
        <v xml:space="preserve">ELIANA DE OLIVEIRA </v>
      </c>
      <c r="E49" s="43">
        <v>41397.745833333334</v>
      </c>
      <c r="F49" s="43">
        <v>41398.789583333331</v>
      </c>
      <c r="G49" s="43">
        <v>41398.754861111112</v>
      </c>
      <c r="H49" t="s">
        <v>29</v>
      </c>
      <c r="I49">
        <v>60000017155302</v>
      </c>
      <c r="J49" t="s">
        <v>43</v>
      </c>
      <c r="K49" t="s">
        <v>44</v>
      </c>
      <c r="L49" t="s">
        <v>45</v>
      </c>
      <c r="M49">
        <v>4</v>
      </c>
      <c r="N49" t="s">
        <v>33</v>
      </c>
      <c r="O49">
        <v>60000015461254</v>
      </c>
      <c r="P49">
        <v>60000016462659</v>
      </c>
      <c r="Q49">
        <v>140156000000886</v>
      </c>
      <c r="S49" t="s">
        <v>34</v>
      </c>
      <c r="T49" t="s">
        <v>35</v>
      </c>
      <c r="U49" t="s">
        <v>36</v>
      </c>
      <c r="X49" t="s">
        <v>37</v>
      </c>
      <c r="AD49" t="s">
        <v>4776</v>
      </c>
      <c r="AE49" t="s">
        <v>1443</v>
      </c>
      <c r="AF49" t="s">
        <v>5359</v>
      </c>
      <c r="AG49" t="s">
        <v>5359</v>
      </c>
      <c r="AH49">
        <v>108</v>
      </c>
      <c r="AI49">
        <v>249</v>
      </c>
      <c r="AJ49">
        <v>249</v>
      </c>
      <c r="AK49">
        <v>249</v>
      </c>
      <c r="AL49">
        <v>249</v>
      </c>
      <c r="AM49">
        <v>249</v>
      </c>
      <c r="AN49" t="s">
        <v>1409</v>
      </c>
      <c r="AO49" t="s">
        <v>5358</v>
      </c>
    </row>
    <row r="50" spans="1:41" x14ac:dyDescent="0.25">
      <c r="A50">
        <v>1</v>
      </c>
      <c r="B50" t="s">
        <v>28</v>
      </c>
      <c r="C50">
        <v>391102</v>
      </c>
      <c r="D50" t="str">
        <f>VLOOKUP(C50,MUNICÍPO_SETOR!A$2:D$49,4,0)</f>
        <v xml:space="preserve">ELIANA DE OLIVEIRA </v>
      </c>
      <c r="E50" s="43">
        <v>41397.678472222222</v>
      </c>
      <c r="F50" s="43">
        <v>41398.780555555553</v>
      </c>
      <c r="G50" s="43">
        <v>41398.743750000001</v>
      </c>
      <c r="H50" t="s">
        <v>29</v>
      </c>
      <c r="I50">
        <v>60000012309183</v>
      </c>
      <c r="J50" t="s">
        <v>104</v>
      </c>
      <c r="K50" t="s">
        <v>105</v>
      </c>
      <c r="L50" t="s">
        <v>32</v>
      </c>
      <c r="M50">
        <v>6</v>
      </c>
      <c r="N50" t="s">
        <v>33</v>
      </c>
      <c r="O50">
        <v>60000015461254</v>
      </c>
      <c r="P50">
        <v>60000016462659</v>
      </c>
      <c r="Q50">
        <v>140156000000865</v>
      </c>
      <c r="S50" t="s">
        <v>34</v>
      </c>
      <c r="T50" t="s">
        <v>35</v>
      </c>
      <c r="U50" t="s">
        <v>36</v>
      </c>
      <c r="X50" t="s">
        <v>37</v>
      </c>
      <c r="AD50" t="s">
        <v>4777</v>
      </c>
      <c r="AE50" t="s">
        <v>1443</v>
      </c>
      <c r="AF50" t="s">
        <v>5360</v>
      </c>
      <c r="AG50" t="s">
        <v>5360</v>
      </c>
      <c r="AH50">
        <v>347</v>
      </c>
      <c r="AI50">
        <v>492</v>
      </c>
      <c r="AJ50">
        <v>492</v>
      </c>
      <c r="AK50">
        <v>492</v>
      </c>
      <c r="AL50">
        <v>492</v>
      </c>
      <c r="AM50">
        <v>492</v>
      </c>
      <c r="AN50" t="s">
        <v>1409</v>
      </c>
      <c r="AO50" t="s">
        <v>5361</v>
      </c>
    </row>
    <row r="51" spans="1:41" x14ac:dyDescent="0.25">
      <c r="A51">
        <v>1</v>
      </c>
      <c r="B51" t="s">
        <v>28</v>
      </c>
      <c r="C51">
        <v>391102</v>
      </c>
      <c r="D51" t="str">
        <f>VLOOKUP(C51,MUNICÍPO_SETOR!A$2:D$49,4,0)</f>
        <v xml:space="preserve">ELIANA DE OLIVEIRA </v>
      </c>
      <c r="E51" s="43">
        <v>41397.678472222222</v>
      </c>
      <c r="F51" s="43">
        <v>41398.780555555553</v>
      </c>
      <c r="G51" s="43">
        <v>41398.743750000001</v>
      </c>
      <c r="H51" t="s">
        <v>29</v>
      </c>
      <c r="I51">
        <v>60000012309183</v>
      </c>
      <c r="J51" t="s">
        <v>104</v>
      </c>
      <c r="K51" t="s">
        <v>105</v>
      </c>
      <c r="L51" t="s">
        <v>32</v>
      </c>
      <c r="M51">
        <v>6</v>
      </c>
      <c r="N51" t="s">
        <v>33</v>
      </c>
      <c r="O51">
        <v>60000015461254</v>
      </c>
      <c r="P51">
        <v>60000016462659</v>
      </c>
      <c r="Q51">
        <v>140156000000865</v>
      </c>
      <c r="S51" t="s">
        <v>34</v>
      </c>
      <c r="T51" t="s">
        <v>35</v>
      </c>
      <c r="U51" t="s">
        <v>36</v>
      </c>
      <c r="X51" t="s">
        <v>37</v>
      </c>
      <c r="AD51" t="s">
        <v>4777</v>
      </c>
      <c r="AE51" t="s">
        <v>1443</v>
      </c>
      <c r="AF51" t="s">
        <v>5360</v>
      </c>
      <c r="AG51" t="s">
        <v>5360</v>
      </c>
      <c r="AH51">
        <v>347</v>
      </c>
      <c r="AI51">
        <v>492</v>
      </c>
      <c r="AJ51">
        <v>492</v>
      </c>
      <c r="AK51">
        <v>492</v>
      </c>
      <c r="AL51">
        <v>492</v>
      </c>
      <c r="AM51">
        <v>492</v>
      </c>
      <c r="AN51" t="s">
        <v>1409</v>
      </c>
      <c r="AO51" t="s">
        <v>5361</v>
      </c>
    </row>
    <row r="52" spans="1:41" x14ac:dyDescent="0.25">
      <c r="A52">
        <v>1</v>
      </c>
      <c r="B52" t="s">
        <v>28</v>
      </c>
      <c r="C52">
        <v>391102</v>
      </c>
      <c r="D52" t="str">
        <f>VLOOKUP(C52,MUNICÍPO_SETOR!A$2:D$49,4,0)</f>
        <v xml:space="preserve">ELIANA DE OLIVEIRA </v>
      </c>
      <c r="E52" s="43">
        <v>41397.343055555553</v>
      </c>
      <c r="F52" s="43">
        <v>41398.761111111111</v>
      </c>
      <c r="G52" s="43">
        <v>41398.73333333333</v>
      </c>
      <c r="H52" t="s">
        <v>29</v>
      </c>
      <c r="I52">
        <v>60000012352871</v>
      </c>
      <c r="J52" t="s">
        <v>70</v>
      </c>
      <c r="K52" t="s">
        <v>71</v>
      </c>
      <c r="L52" t="s">
        <v>32</v>
      </c>
      <c r="M52">
        <v>4</v>
      </c>
      <c r="N52" t="s">
        <v>33</v>
      </c>
      <c r="O52">
        <v>60000015461254</v>
      </c>
      <c r="P52">
        <v>60000016462659</v>
      </c>
      <c r="Q52">
        <v>140156000000858</v>
      </c>
      <c r="S52" t="s">
        <v>34</v>
      </c>
      <c r="T52" t="s">
        <v>35</v>
      </c>
      <c r="U52" t="s">
        <v>36</v>
      </c>
      <c r="X52" t="s">
        <v>37</v>
      </c>
      <c r="AD52" t="s">
        <v>4778</v>
      </c>
      <c r="AE52" t="s">
        <v>1443</v>
      </c>
      <c r="AF52" t="s">
        <v>5362</v>
      </c>
      <c r="AG52" t="s">
        <v>5362</v>
      </c>
      <c r="AH52">
        <v>129</v>
      </c>
      <c r="AI52">
        <v>270</v>
      </c>
      <c r="AJ52">
        <v>270</v>
      </c>
      <c r="AK52">
        <v>270</v>
      </c>
      <c r="AL52">
        <v>270</v>
      </c>
      <c r="AM52">
        <v>270</v>
      </c>
      <c r="AN52" t="s">
        <v>1409</v>
      </c>
      <c r="AO52" t="s">
        <v>5358</v>
      </c>
    </row>
    <row r="53" spans="1:41" x14ac:dyDescent="0.25">
      <c r="A53">
        <v>1</v>
      </c>
      <c r="B53" t="s">
        <v>28</v>
      </c>
      <c r="C53">
        <v>391102</v>
      </c>
      <c r="D53" t="str">
        <f>VLOOKUP(C53,MUNICÍPO_SETOR!A$2:D$49,4,0)</f>
        <v xml:space="preserve">ELIANA DE OLIVEIRA </v>
      </c>
      <c r="E53" s="43">
        <v>41396.464583333334</v>
      </c>
      <c r="F53" s="43">
        <v>41398.759722222225</v>
      </c>
      <c r="G53" s="43">
        <v>41398.73333333333</v>
      </c>
      <c r="H53" t="s">
        <v>29</v>
      </c>
      <c r="I53">
        <v>60000017155474</v>
      </c>
      <c r="J53" t="s">
        <v>68</v>
      </c>
      <c r="K53" t="s">
        <v>69</v>
      </c>
      <c r="L53" t="s">
        <v>41</v>
      </c>
      <c r="M53">
        <v>4</v>
      </c>
      <c r="N53" t="s">
        <v>33</v>
      </c>
      <c r="O53">
        <v>60000015461254</v>
      </c>
      <c r="P53">
        <v>60000016462659</v>
      </c>
      <c r="Q53">
        <v>140156000000851</v>
      </c>
      <c r="S53" t="s">
        <v>34</v>
      </c>
      <c r="T53" t="s">
        <v>35</v>
      </c>
      <c r="U53" t="s">
        <v>36</v>
      </c>
      <c r="X53" t="s">
        <v>37</v>
      </c>
      <c r="AD53" t="s">
        <v>4779</v>
      </c>
      <c r="AE53" t="s">
        <v>1443</v>
      </c>
      <c r="AF53" t="s">
        <v>5363</v>
      </c>
      <c r="AG53" t="s">
        <v>5363</v>
      </c>
      <c r="AH53">
        <v>157</v>
      </c>
      <c r="AI53">
        <v>298</v>
      </c>
      <c r="AJ53">
        <v>298</v>
      </c>
      <c r="AK53">
        <v>298</v>
      </c>
      <c r="AL53">
        <v>298</v>
      </c>
      <c r="AM53">
        <v>298</v>
      </c>
      <c r="AN53" t="s">
        <v>1409</v>
      </c>
      <c r="AO53" t="s">
        <v>5358</v>
      </c>
    </row>
    <row r="54" spans="1:41" x14ac:dyDescent="0.25">
      <c r="A54">
        <v>1</v>
      </c>
      <c r="B54" t="s">
        <v>28</v>
      </c>
      <c r="C54">
        <v>391102</v>
      </c>
      <c r="D54" t="str">
        <f>VLOOKUP(C54,MUNICÍPO_SETOR!A$2:D$49,4,0)</f>
        <v xml:space="preserve">ELIANA DE OLIVEIRA </v>
      </c>
      <c r="E54" s="43">
        <v>41396.447916666664</v>
      </c>
      <c r="F54" s="43">
        <v>41398.786111111112</v>
      </c>
      <c r="G54" s="43">
        <v>41398.754861111112</v>
      </c>
      <c r="H54" t="s">
        <v>29</v>
      </c>
      <c r="I54">
        <v>60000012570039</v>
      </c>
      <c r="J54" t="s">
        <v>133</v>
      </c>
      <c r="K54" t="s">
        <v>134</v>
      </c>
      <c r="L54" t="s">
        <v>41</v>
      </c>
      <c r="M54">
        <v>6</v>
      </c>
      <c r="N54" t="s">
        <v>33</v>
      </c>
      <c r="O54">
        <v>60000015461254</v>
      </c>
      <c r="P54">
        <v>60000016462659</v>
      </c>
      <c r="Q54">
        <v>140156000000872</v>
      </c>
      <c r="S54" t="s">
        <v>34</v>
      </c>
      <c r="T54" t="s">
        <v>35</v>
      </c>
      <c r="U54" t="s">
        <v>36</v>
      </c>
      <c r="X54" t="s">
        <v>37</v>
      </c>
      <c r="AD54" t="s">
        <v>4780</v>
      </c>
      <c r="AE54" t="s">
        <v>1443</v>
      </c>
      <c r="AF54" t="s">
        <v>5364</v>
      </c>
      <c r="AG54" t="s">
        <v>5364</v>
      </c>
      <c r="AH54">
        <v>197</v>
      </c>
      <c r="AI54">
        <v>310</v>
      </c>
      <c r="AJ54">
        <v>310</v>
      </c>
      <c r="AK54">
        <v>310</v>
      </c>
      <c r="AL54">
        <v>310</v>
      </c>
      <c r="AM54">
        <v>310</v>
      </c>
      <c r="AN54" t="s">
        <v>1409</v>
      </c>
      <c r="AO54" t="s">
        <v>5365</v>
      </c>
    </row>
    <row r="55" spans="1:41" x14ac:dyDescent="0.25">
      <c r="A55">
        <v>1</v>
      </c>
      <c r="B55" t="s">
        <v>28</v>
      </c>
      <c r="C55">
        <v>391102</v>
      </c>
      <c r="D55" t="str">
        <f>VLOOKUP(C55,MUNICÍPO_SETOR!A$2:D$49,4,0)</f>
        <v xml:space="preserve">ELIANA DE OLIVEIRA </v>
      </c>
      <c r="E55" s="43">
        <v>41396.378472222219</v>
      </c>
      <c r="F55" s="43">
        <v>41398.793055555558</v>
      </c>
      <c r="G55" s="43">
        <v>41398.754861111112</v>
      </c>
      <c r="H55" t="s">
        <v>29</v>
      </c>
      <c r="I55">
        <v>60000012297619</v>
      </c>
      <c r="J55" t="s">
        <v>116</v>
      </c>
      <c r="K55" t="s">
        <v>117</v>
      </c>
      <c r="L55" t="s">
        <v>32</v>
      </c>
      <c r="M55">
        <v>4</v>
      </c>
      <c r="N55" t="s">
        <v>33</v>
      </c>
      <c r="O55">
        <v>60000015461254</v>
      </c>
      <c r="P55">
        <v>60000016462659</v>
      </c>
      <c r="Q55">
        <v>140156000000893</v>
      </c>
      <c r="S55" t="s">
        <v>34</v>
      </c>
      <c r="T55" t="s">
        <v>35</v>
      </c>
      <c r="U55" t="s">
        <v>36</v>
      </c>
      <c r="X55" t="s">
        <v>37</v>
      </c>
      <c r="AD55" t="s">
        <v>4781</v>
      </c>
      <c r="AE55" t="s">
        <v>1443</v>
      </c>
      <c r="AF55" t="s">
        <v>5366</v>
      </c>
      <c r="AG55" t="s">
        <v>5366</v>
      </c>
      <c r="AH55">
        <v>133</v>
      </c>
      <c r="AI55">
        <v>274</v>
      </c>
      <c r="AJ55">
        <v>274</v>
      </c>
      <c r="AK55">
        <v>274</v>
      </c>
      <c r="AL55">
        <v>274</v>
      </c>
      <c r="AM55">
        <v>274</v>
      </c>
      <c r="AN55" t="s">
        <v>1409</v>
      </c>
      <c r="AO55" t="s">
        <v>5358</v>
      </c>
    </row>
    <row r="56" spans="1:41" x14ac:dyDescent="0.25">
      <c r="A56">
        <v>1</v>
      </c>
      <c r="B56" t="s">
        <v>28</v>
      </c>
      <c r="C56">
        <v>391102</v>
      </c>
      <c r="D56" t="str">
        <f>VLOOKUP(C56,MUNICÍPO_SETOR!A$2:D$49,4,0)</f>
        <v xml:space="preserve">ELIANA DE OLIVEIRA </v>
      </c>
      <c r="E56" s="43">
        <v>41394.627083333333</v>
      </c>
      <c r="F56" s="43">
        <v>41394.629166666666</v>
      </c>
      <c r="G56" s="43">
        <v>41396.490277777775</v>
      </c>
      <c r="H56" t="s">
        <v>29</v>
      </c>
      <c r="I56">
        <v>60000012558459</v>
      </c>
      <c r="J56" t="s">
        <v>1623</v>
      </c>
      <c r="K56" t="s">
        <v>1624</v>
      </c>
      <c r="L56" t="s">
        <v>32</v>
      </c>
      <c r="M56">
        <v>3</v>
      </c>
      <c r="N56" t="s">
        <v>33</v>
      </c>
      <c r="O56">
        <v>60000015461254</v>
      </c>
      <c r="P56">
        <v>60000016462659</v>
      </c>
      <c r="Q56">
        <v>140156000000844</v>
      </c>
      <c r="S56" t="s">
        <v>34</v>
      </c>
      <c r="T56" t="s">
        <v>35</v>
      </c>
      <c r="U56" t="s">
        <v>36</v>
      </c>
      <c r="X56" t="s">
        <v>37</v>
      </c>
      <c r="AD56" t="s">
        <v>1625</v>
      </c>
      <c r="AE56" t="s">
        <v>1443</v>
      </c>
      <c r="AF56" t="s">
        <v>1625</v>
      </c>
      <c r="AG56" t="s">
        <v>1625</v>
      </c>
      <c r="AH56">
        <v>99</v>
      </c>
      <c r="AI56">
        <v>155</v>
      </c>
      <c r="AJ56">
        <v>155</v>
      </c>
      <c r="AK56">
        <v>155</v>
      </c>
      <c r="AL56">
        <v>155</v>
      </c>
      <c r="AM56">
        <v>155</v>
      </c>
      <c r="AN56" t="s">
        <v>1409</v>
      </c>
      <c r="AO56" t="s">
        <v>4451</v>
      </c>
    </row>
    <row r="57" spans="1:41" x14ac:dyDescent="0.25">
      <c r="A57">
        <v>1</v>
      </c>
      <c r="B57" t="s">
        <v>28</v>
      </c>
      <c r="C57">
        <v>391102</v>
      </c>
      <c r="D57" t="str">
        <f>VLOOKUP(C57,MUNICÍPO_SETOR!A$2:D$49,4,0)</f>
        <v xml:space="preserve">ELIANA DE OLIVEIRA </v>
      </c>
      <c r="E57" s="43">
        <v>41393.645833333336</v>
      </c>
      <c r="F57" s="43">
        <v>41394.522916666669</v>
      </c>
      <c r="G57" s="43">
        <v>41394.486111111109</v>
      </c>
      <c r="H57" t="s">
        <v>29</v>
      </c>
      <c r="I57">
        <v>60000012359923</v>
      </c>
      <c r="J57" t="s">
        <v>1626</v>
      </c>
      <c r="K57" t="s">
        <v>1627</v>
      </c>
      <c r="L57" t="s">
        <v>32</v>
      </c>
      <c r="M57">
        <v>6</v>
      </c>
      <c r="N57" t="s">
        <v>33</v>
      </c>
      <c r="O57">
        <v>60000015461254</v>
      </c>
      <c r="P57">
        <v>60000016462659</v>
      </c>
      <c r="Q57">
        <v>140156000000823</v>
      </c>
      <c r="S57" t="s">
        <v>34</v>
      </c>
      <c r="T57" t="s">
        <v>35</v>
      </c>
      <c r="U57" t="s">
        <v>36</v>
      </c>
      <c r="X57" t="s">
        <v>37</v>
      </c>
      <c r="AD57" t="s">
        <v>1625</v>
      </c>
      <c r="AE57" t="s">
        <v>1443</v>
      </c>
      <c r="AF57" t="s">
        <v>1625</v>
      </c>
      <c r="AG57" t="s">
        <v>1625</v>
      </c>
      <c r="AH57">
        <v>99</v>
      </c>
      <c r="AI57">
        <v>155</v>
      </c>
      <c r="AJ57">
        <v>155</v>
      </c>
      <c r="AK57">
        <v>155</v>
      </c>
      <c r="AL57">
        <v>155</v>
      </c>
      <c r="AM57">
        <v>155</v>
      </c>
      <c r="AN57" t="s">
        <v>1409</v>
      </c>
      <c r="AO57" t="s">
        <v>4451</v>
      </c>
    </row>
    <row r="58" spans="1:41" x14ac:dyDescent="0.25">
      <c r="A58">
        <v>1</v>
      </c>
      <c r="B58" t="s">
        <v>28</v>
      </c>
      <c r="C58">
        <v>391102</v>
      </c>
      <c r="D58" t="str">
        <f>VLOOKUP(C58,MUNICÍPO_SETOR!A$2:D$49,4,0)</f>
        <v xml:space="preserve">ELIANA DE OLIVEIRA </v>
      </c>
      <c r="E58" s="43">
        <v>41393.602083333331</v>
      </c>
      <c r="F58" s="43">
        <v>41394.520138888889</v>
      </c>
      <c r="G58" s="43">
        <v>41394.486111111109</v>
      </c>
      <c r="H58" t="s">
        <v>29</v>
      </c>
      <c r="I58">
        <v>60000012350235</v>
      </c>
      <c r="J58" t="s">
        <v>1628</v>
      </c>
      <c r="K58" t="s">
        <v>1629</v>
      </c>
      <c r="L58" t="s">
        <v>32</v>
      </c>
      <c r="M58">
        <v>3</v>
      </c>
      <c r="N58" t="s">
        <v>33</v>
      </c>
      <c r="O58">
        <v>60000015461254</v>
      </c>
      <c r="P58">
        <v>60000016462659</v>
      </c>
      <c r="Q58">
        <v>140156000000816</v>
      </c>
      <c r="S58" t="s">
        <v>34</v>
      </c>
      <c r="T58" t="s">
        <v>35</v>
      </c>
      <c r="U58" t="s">
        <v>36</v>
      </c>
      <c r="X58" t="s">
        <v>37</v>
      </c>
      <c r="AD58" t="s">
        <v>1625</v>
      </c>
      <c r="AE58" t="s">
        <v>1443</v>
      </c>
      <c r="AF58" t="s">
        <v>1625</v>
      </c>
      <c r="AG58" t="s">
        <v>1625</v>
      </c>
      <c r="AH58">
        <v>99</v>
      </c>
      <c r="AI58">
        <v>155</v>
      </c>
      <c r="AJ58">
        <v>155</v>
      </c>
      <c r="AK58">
        <v>155</v>
      </c>
      <c r="AL58">
        <v>155</v>
      </c>
      <c r="AM58">
        <v>155</v>
      </c>
      <c r="AN58" t="s">
        <v>1409</v>
      </c>
      <c r="AO58" t="s">
        <v>4451</v>
      </c>
    </row>
    <row r="59" spans="1:41" x14ac:dyDescent="0.25">
      <c r="A59">
        <v>1</v>
      </c>
      <c r="B59" t="s">
        <v>28</v>
      </c>
      <c r="C59">
        <v>391102</v>
      </c>
      <c r="D59" t="str">
        <f>VLOOKUP(C59,MUNICÍPO_SETOR!A$2:D$49,4,0)</f>
        <v xml:space="preserve">ELIANA DE OLIVEIRA </v>
      </c>
      <c r="E59" s="43">
        <v>41393.593055555553</v>
      </c>
      <c r="F59" s="43">
        <v>41394.525694444441</v>
      </c>
      <c r="G59" s="43">
        <v>41394.486111111109</v>
      </c>
      <c r="H59" t="s">
        <v>29</v>
      </c>
      <c r="I59">
        <v>60000012418863</v>
      </c>
      <c r="J59" t="s">
        <v>1630</v>
      </c>
      <c r="K59" t="s">
        <v>1631</v>
      </c>
      <c r="L59" t="s">
        <v>32</v>
      </c>
      <c r="M59">
        <v>6</v>
      </c>
      <c r="N59" t="s">
        <v>33</v>
      </c>
      <c r="O59">
        <v>60000015461254</v>
      </c>
      <c r="P59">
        <v>60000016462659</v>
      </c>
      <c r="Q59">
        <v>140156000000830</v>
      </c>
      <c r="S59" t="s">
        <v>34</v>
      </c>
      <c r="T59" t="s">
        <v>35</v>
      </c>
      <c r="U59" t="s">
        <v>36</v>
      </c>
      <c r="X59" t="s">
        <v>37</v>
      </c>
      <c r="AD59" t="s">
        <v>1632</v>
      </c>
      <c r="AE59" t="s">
        <v>1443</v>
      </c>
      <c r="AF59" t="s">
        <v>1632</v>
      </c>
      <c r="AG59" t="s">
        <v>1632</v>
      </c>
      <c r="AH59">
        <v>99</v>
      </c>
      <c r="AI59">
        <v>221</v>
      </c>
      <c r="AJ59">
        <v>221</v>
      </c>
      <c r="AK59">
        <v>221</v>
      </c>
      <c r="AL59">
        <v>221</v>
      </c>
      <c r="AM59">
        <v>221</v>
      </c>
      <c r="AN59" t="s">
        <v>1409</v>
      </c>
      <c r="AO59" t="s">
        <v>4452</v>
      </c>
    </row>
    <row r="60" spans="1:41" x14ac:dyDescent="0.25">
      <c r="A60">
        <v>1</v>
      </c>
      <c r="B60" t="s">
        <v>28</v>
      </c>
      <c r="C60">
        <v>391102</v>
      </c>
      <c r="D60" t="str">
        <f>VLOOKUP(C60,MUNICÍPO_SETOR!A$2:D$49,4,0)</f>
        <v xml:space="preserve">ELIANA DE OLIVEIRA </v>
      </c>
      <c r="E60" s="43">
        <v>41393.525694444441</v>
      </c>
      <c r="F60" s="43">
        <v>41394.526388888888</v>
      </c>
      <c r="G60" s="43">
        <v>41394.486111111109</v>
      </c>
      <c r="H60" t="s">
        <v>29</v>
      </c>
      <c r="I60">
        <v>60000017964984</v>
      </c>
      <c r="J60" t="s">
        <v>1633</v>
      </c>
      <c r="K60" t="s">
        <v>1634</v>
      </c>
      <c r="L60" t="s">
        <v>109</v>
      </c>
      <c r="M60">
        <v>4</v>
      </c>
      <c r="N60" t="s">
        <v>33</v>
      </c>
      <c r="O60">
        <v>60000015461254</v>
      </c>
      <c r="P60">
        <v>60000016462659</v>
      </c>
      <c r="Q60">
        <v>140156000000837</v>
      </c>
      <c r="S60" t="s">
        <v>34</v>
      </c>
      <c r="T60" t="s">
        <v>35</v>
      </c>
      <c r="U60" t="s">
        <v>36</v>
      </c>
      <c r="X60" t="s">
        <v>37</v>
      </c>
      <c r="AD60" t="s">
        <v>1635</v>
      </c>
      <c r="AE60" t="s">
        <v>1437</v>
      </c>
      <c r="AF60" t="s">
        <v>1635</v>
      </c>
      <c r="AG60" t="s">
        <v>1635</v>
      </c>
      <c r="AH60">
        <v>1</v>
      </c>
      <c r="AI60">
        <v>99</v>
      </c>
      <c r="AJ60">
        <v>99</v>
      </c>
      <c r="AK60">
        <v>99</v>
      </c>
      <c r="AL60">
        <v>99</v>
      </c>
      <c r="AM60">
        <v>99</v>
      </c>
      <c r="AN60" t="s">
        <v>1409</v>
      </c>
      <c r="AO60" t="s">
        <v>1635</v>
      </c>
    </row>
    <row r="61" spans="1:41" x14ac:dyDescent="0.25">
      <c r="A61">
        <v>1</v>
      </c>
      <c r="B61" t="s">
        <v>28</v>
      </c>
      <c r="C61">
        <v>391102</v>
      </c>
      <c r="D61" t="str">
        <f>VLOOKUP(C61,MUNICÍPO_SETOR!A$2:D$49,4,0)</f>
        <v xml:space="preserve">ELIANA DE OLIVEIRA </v>
      </c>
      <c r="E61" s="43">
        <v>41393.472916666666</v>
      </c>
      <c r="F61" s="43">
        <v>41394.517361111109</v>
      </c>
      <c r="G61" s="43">
        <v>41394.48541666667</v>
      </c>
      <c r="H61" t="s">
        <v>29</v>
      </c>
      <c r="I61">
        <v>60000012571659</v>
      </c>
      <c r="J61" t="s">
        <v>1636</v>
      </c>
      <c r="K61" t="s">
        <v>1637</v>
      </c>
      <c r="L61" t="s">
        <v>41</v>
      </c>
      <c r="M61">
        <v>4</v>
      </c>
      <c r="N61" t="s">
        <v>33</v>
      </c>
      <c r="O61">
        <v>60000015461254</v>
      </c>
      <c r="P61">
        <v>60000016462659</v>
      </c>
      <c r="Q61">
        <v>140156000000802</v>
      </c>
      <c r="S61" t="s">
        <v>34</v>
      </c>
      <c r="T61" t="s">
        <v>35</v>
      </c>
      <c r="U61" t="s">
        <v>36</v>
      </c>
      <c r="X61" t="s">
        <v>37</v>
      </c>
      <c r="AD61" t="s">
        <v>1638</v>
      </c>
      <c r="AE61" t="s">
        <v>1443</v>
      </c>
      <c r="AF61" t="s">
        <v>1638</v>
      </c>
      <c r="AG61" t="s">
        <v>1638</v>
      </c>
      <c r="AH61">
        <v>1</v>
      </c>
      <c r="AI61">
        <v>127</v>
      </c>
      <c r="AJ61">
        <v>127</v>
      </c>
      <c r="AK61">
        <v>127</v>
      </c>
      <c r="AL61">
        <v>127</v>
      </c>
      <c r="AM61">
        <v>127</v>
      </c>
      <c r="AN61" t="s">
        <v>1409</v>
      </c>
      <c r="AO61" t="s">
        <v>1638</v>
      </c>
    </row>
    <row r="62" spans="1:41" x14ac:dyDescent="0.25">
      <c r="A62">
        <v>1</v>
      </c>
      <c r="B62" t="s">
        <v>28</v>
      </c>
      <c r="C62">
        <v>391102</v>
      </c>
      <c r="D62" t="str">
        <f>VLOOKUP(C62,MUNICÍPO_SETOR!A$2:D$49,4,0)</f>
        <v xml:space="preserve">ELIANA DE OLIVEIRA </v>
      </c>
      <c r="E62" s="43">
        <v>41393.434027777781</v>
      </c>
      <c r="F62" s="43">
        <v>41394.518750000003</v>
      </c>
      <c r="G62" s="43">
        <v>41394.486111111109</v>
      </c>
      <c r="H62" t="s">
        <v>29</v>
      </c>
      <c r="I62">
        <v>60000017963916</v>
      </c>
      <c r="J62" t="s">
        <v>1639</v>
      </c>
      <c r="K62" t="s">
        <v>1640</v>
      </c>
      <c r="L62" t="s">
        <v>32</v>
      </c>
      <c r="M62">
        <v>6</v>
      </c>
      <c r="N62" t="s">
        <v>33</v>
      </c>
      <c r="O62">
        <v>60000015461254</v>
      </c>
      <c r="P62">
        <v>60000016462659</v>
      </c>
      <c r="Q62">
        <v>140156000000809</v>
      </c>
      <c r="S62" t="s">
        <v>34</v>
      </c>
      <c r="T62" t="s">
        <v>35</v>
      </c>
      <c r="U62" t="s">
        <v>36</v>
      </c>
      <c r="X62" t="s">
        <v>37</v>
      </c>
      <c r="AD62" t="s">
        <v>1625</v>
      </c>
      <c r="AE62" t="s">
        <v>1437</v>
      </c>
      <c r="AF62" t="s">
        <v>1625</v>
      </c>
      <c r="AG62" t="s">
        <v>1625</v>
      </c>
      <c r="AH62">
        <v>99</v>
      </c>
      <c r="AI62">
        <v>155</v>
      </c>
      <c r="AJ62">
        <v>155</v>
      </c>
      <c r="AK62">
        <v>155</v>
      </c>
      <c r="AL62">
        <v>155</v>
      </c>
      <c r="AM62">
        <v>155</v>
      </c>
      <c r="AN62" t="s">
        <v>1409</v>
      </c>
      <c r="AO62" t="s">
        <v>4451</v>
      </c>
    </row>
    <row r="63" spans="1:41" x14ac:dyDescent="0.25">
      <c r="A63">
        <v>1</v>
      </c>
      <c r="B63" t="s">
        <v>28</v>
      </c>
      <c r="C63">
        <v>391102</v>
      </c>
      <c r="D63" t="str">
        <f>VLOOKUP(C63,MUNICÍPO_SETOR!A$2:D$49,4,0)</f>
        <v xml:space="preserve">ELIANA DE OLIVEIRA </v>
      </c>
      <c r="E63" s="43">
        <v>41390.73541666667</v>
      </c>
      <c r="F63" s="43">
        <v>41390.740972222222</v>
      </c>
      <c r="G63" s="43">
        <v>41390.847916666666</v>
      </c>
      <c r="H63" t="s">
        <v>29</v>
      </c>
      <c r="I63">
        <v>60000012297623</v>
      </c>
      <c r="J63" t="s">
        <v>39</v>
      </c>
      <c r="K63" t="s">
        <v>40</v>
      </c>
      <c r="L63" t="s">
        <v>41</v>
      </c>
      <c r="M63">
        <v>6</v>
      </c>
      <c r="N63" t="s">
        <v>33</v>
      </c>
      <c r="O63">
        <v>60000015461254</v>
      </c>
      <c r="P63">
        <v>60000016462659</v>
      </c>
      <c r="Q63">
        <v>140156000000732</v>
      </c>
      <c r="S63" t="s">
        <v>34</v>
      </c>
      <c r="T63" t="s">
        <v>35</v>
      </c>
      <c r="U63" t="s">
        <v>36</v>
      </c>
      <c r="X63" t="s">
        <v>37</v>
      </c>
      <c r="AD63" t="s">
        <v>1641</v>
      </c>
      <c r="AE63" t="s">
        <v>1443</v>
      </c>
      <c r="AF63" t="s">
        <v>4234</v>
      </c>
      <c r="AG63" t="s">
        <v>4234</v>
      </c>
      <c r="AH63">
        <v>143</v>
      </c>
      <c r="AI63">
        <v>204</v>
      </c>
      <c r="AJ63">
        <v>204</v>
      </c>
      <c r="AK63">
        <v>204</v>
      </c>
      <c r="AL63">
        <v>204</v>
      </c>
      <c r="AM63">
        <v>204</v>
      </c>
      <c r="AN63" t="s">
        <v>1409</v>
      </c>
      <c r="AO63" t="s">
        <v>4453</v>
      </c>
    </row>
    <row r="64" spans="1:41" x14ac:dyDescent="0.25">
      <c r="A64">
        <v>1</v>
      </c>
      <c r="B64" t="s">
        <v>28</v>
      </c>
      <c r="C64">
        <v>391102</v>
      </c>
      <c r="D64" t="str">
        <f>VLOOKUP(C64,MUNICÍPO_SETOR!A$2:D$49,4,0)</f>
        <v xml:space="preserve">ELIANA DE OLIVEIRA </v>
      </c>
      <c r="E64" s="43">
        <v>41390.706250000003</v>
      </c>
      <c r="F64" s="43">
        <v>41391.499305555553</v>
      </c>
      <c r="G64" s="43">
        <v>41391.461111111108</v>
      </c>
      <c r="H64" t="s">
        <v>29</v>
      </c>
      <c r="I64">
        <v>60000012309183</v>
      </c>
      <c r="J64" t="s">
        <v>104</v>
      </c>
      <c r="K64" t="s">
        <v>105</v>
      </c>
      <c r="L64" t="s">
        <v>32</v>
      </c>
      <c r="M64">
        <v>6</v>
      </c>
      <c r="N64" t="s">
        <v>33</v>
      </c>
      <c r="O64">
        <v>60000015461254</v>
      </c>
      <c r="P64">
        <v>60000016462659</v>
      </c>
      <c r="Q64">
        <v>140156000000774</v>
      </c>
      <c r="S64" t="s">
        <v>34</v>
      </c>
      <c r="T64" t="s">
        <v>35</v>
      </c>
      <c r="U64" t="s">
        <v>36</v>
      </c>
      <c r="X64" t="s">
        <v>37</v>
      </c>
      <c r="AD64" t="s">
        <v>1642</v>
      </c>
      <c r="AE64" t="s">
        <v>1443</v>
      </c>
      <c r="AF64" t="s">
        <v>1642</v>
      </c>
      <c r="AG64" t="s">
        <v>1642</v>
      </c>
      <c r="AH64">
        <v>152</v>
      </c>
      <c r="AI64">
        <v>208</v>
      </c>
      <c r="AJ64">
        <v>208</v>
      </c>
      <c r="AK64">
        <v>208</v>
      </c>
      <c r="AL64">
        <v>208</v>
      </c>
      <c r="AM64">
        <v>208</v>
      </c>
      <c r="AN64" t="s">
        <v>1409</v>
      </c>
      <c r="AO64" t="s">
        <v>4451</v>
      </c>
    </row>
    <row r="65" spans="1:41" x14ac:dyDescent="0.25">
      <c r="A65">
        <v>1</v>
      </c>
      <c r="B65" t="s">
        <v>28</v>
      </c>
      <c r="C65">
        <v>391102</v>
      </c>
      <c r="D65" t="str">
        <f>VLOOKUP(C65,MUNICÍPO_SETOR!A$2:D$49,4,0)</f>
        <v xml:space="preserve">ELIANA DE OLIVEIRA </v>
      </c>
      <c r="E65" s="43">
        <v>41390.706250000003</v>
      </c>
      <c r="F65" s="43">
        <v>41391.499305555553</v>
      </c>
      <c r="G65" s="43">
        <v>41391.461111111108</v>
      </c>
      <c r="H65" t="s">
        <v>29</v>
      </c>
      <c r="I65">
        <v>60000012309183</v>
      </c>
      <c r="J65" t="s">
        <v>104</v>
      </c>
      <c r="K65" t="s">
        <v>105</v>
      </c>
      <c r="L65" t="s">
        <v>32</v>
      </c>
      <c r="M65">
        <v>6</v>
      </c>
      <c r="N65" t="s">
        <v>33</v>
      </c>
      <c r="O65">
        <v>60000015461254</v>
      </c>
      <c r="P65">
        <v>60000016462659</v>
      </c>
      <c r="Q65">
        <v>140156000000774</v>
      </c>
      <c r="S65" t="s">
        <v>34</v>
      </c>
      <c r="T65" t="s">
        <v>35</v>
      </c>
      <c r="U65" t="s">
        <v>36</v>
      </c>
      <c r="X65" t="s">
        <v>37</v>
      </c>
      <c r="AD65" t="s">
        <v>1642</v>
      </c>
      <c r="AE65" t="s">
        <v>1443</v>
      </c>
      <c r="AF65" t="s">
        <v>1642</v>
      </c>
      <c r="AG65" t="s">
        <v>1642</v>
      </c>
      <c r="AH65">
        <v>152</v>
      </c>
      <c r="AI65">
        <v>208</v>
      </c>
      <c r="AJ65">
        <v>208</v>
      </c>
      <c r="AK65">
        <v>208</v>
      </c>
      <c r="AL65">
        <v>208</v>
      </c>
      <c r="AM65">
        <v>208</v>
      </c>
      <c r="AN65" t="s">
        <v>1409</v>
      </c>
      <c r="AO65" t="s">
        <v>4451</v>
      </c>
    </row>
    <row r="66" spans="1:41" x14ac:dyDescent="0.25">
      <c r="A66">
        <v>1</v>
      </c>
      <c r="B66" t="s">
        <v>28</v>
      </c>
      <c r="C66">
        <v>391102</v>
      </c>
      <c r="D66" t="str">
        <f>VLOOKUP(C66,MUNICÍPO_SETOR!A$2:D$49,4,0)</f>
        <v xml:space="preserve">ELIANA DE OLIVEIRA </v>
      </c>
      <c r="E66" s="43">
        <v>41390.504166666666</v>
      </c>
      <c r="F66" s="43">
        <v>41391.504861111112</v>
      </c>
      <c r="G66" s="43">
        <v>41394.472916666666</v>
      </c>
      <c r="H66" t="s">
        <v>29</v>
      </c>
      <c r="I66">
        <v>60000017150846</v>
      </c>
      <c r="J66" t="s">
        <v>78</v>
      </c>
      <c r="K66" t="s">
        <v>79</v>
      </c>
      <c r="L66" t="s">
        <v>32</v>
      </c>
      <c r="M66">
        <v>3</v>
      </c>
      <c r="N66" t="s">
        <v>33</v>
      </c>
      <c r="O66">
        <v>60000015461254</v>
      </c>
      <c r="P66">
        <v>60000016462659</v>
      </c>
      <c r="Q66">
        <v>140156000000795</v>
      </c>
      <c r="S66" t="s">
        <v>34</v>
      </c>
      <c r="T66" t="s">
        <v>35</v>
      </c>
      <c r="U66" t="s">
        <v>36</v>
      </c>
      <c r="X66" t="s">
        <v>37</v>
      </c>
      <c r="AD66" t="s">
        <v>1643</v>
      </c>
      <c r="AE66" t="s">
        <v>1443</v>
      </c>
      <c r="AF66" t="s">
        <v>1643</v>
      </c>
      <c r="AG66" t="s">
        <v>1643</v>
      </c>
      <c r="AH66">
        <v>133</v>
      </c>
      <c r="AI66">
        <v>189</v>
      </c>
      <c r="AJ66">
        <v>189</v>
      </c>
      <c r="AK66">
        <v>189</v>
      </c>
      <c r="AL66">
        <v>189</v>
      </c>
      <c r="AM66">
        <v>189</v>
      </c>
      <c r="AN66" t="s">
        <v>1409</v>
      </c>
      <c r="AO66" t="s">
        <v>4451</v>
      </c>
    </row>
    <row r="67" spans="1:41" x14ac:dyDescent="0.25">
      <c r="A67">
        <v>1</v>
      </c>
      <c r="B67" t="s">
        <v>28</v>
      </c>
      <c r="C67">
        <v>391102</v>
      </c>
      <c r="D67" t="str">
        <f>VLOOKUP(C67,MUNICÍPO_SETOR!A$2:D$49,4,0)</f>
        <v xml:space="preserve">ELIANA DE OLIVEIRA </v>
      </c>
      <c r="E67" s="43">
        <v>41390.501388888886</v>
      </c>
      <c r="F67" s="43">
        <v>41391.502083333333</v>
      </c>
      <c r="G67" s="43">
        <v>41394.472916666666</v>
      </c>
      <c r="H67" t="s">
        <v>29</v>
      </c>
      <c r="I67">
        <v>60000012534315</v>
      </c>
      <c r="J67" t="s">
        <v>30</v>
      </c>
      <c r="K67" t="s">
        <v>31</v>
      </c>
      <c r="L67" t="s">
        <v>32</v>
      </c>
      <c r="M67">
        <v>6</v>
      </c>
      <c r="N67" t="s">
        <v>33</v>
      </c>
      <c r="O67">
        <v>60000015461254</v>
      </c>
      <c r="P67">
        <v>60000016462659</v>
      </c>
      <c r="Q67">
        <v>140156000000788</v>
      </c>
      <c r="S67" t="s">
        <v>34</v>
      </c>
      <c r="T67" t="s">
        <v>35</v>
      </c>
      <c r="U67" t="s">
        <v>36</v>
      </c>
      <c r="X67" t="s">
        <v>37</v>
      </c>
      <c r="AD67" t="s">
        <v>1644</v>
      </c>
      <c r="AE67" t="s">
        <v>1443</v>
      </c>
      <c r="AF67" t="s">
        <v>1644</v>
      </c>
      <c r="AG67" t="s">
        <v>1644</v>
      </c>
      <c r="AH67">
        <v>1</v>
      </c>
      <c r="AI67">
        <v>89</v>
      </c>
      <c r="AJ67">
        <v>89</v>
      </c>
      <c r="AK67">
        <v>89</v>
      </c>
      <c r="AL67">
        <v>89</v>
      </c>
      <c r="AM67">
        <v>89</v>
      </c>
      <c r="AN67" t="s">
        <v>1409</v>
      </c>
      <c r="AO67" t="s">
        <v>1644</v>
      </c>
    </row>
    <row r="68" spans="1:41" x14ac:dyDescent="0.25">
      <c r="A68">
        <v>1</v>
      </c>
      <c r="B68" t="s">
        <v>28</v>
      </c>
      <c r="C68">
        <v>391102</v>
      </c>
      <c r="D68" t="str">
        <f>VLOOKUP(C68,MUNICÍPO_SETOR!A$2:D$49,4,0)</f>
        <v xml:space="preserve">ELIANA DE OLIVEIRA </v>
      </c>
      <c r="E68" s="43">
        <v>41390.350694444445</v>
      </c>
      <c r="F68" s="43">
        <v>41391.481249999997</v>
      </c>
      <c r="G68" s="43">
        <v>41391.450694444444</v>
      </c>
      <c r="H68" t="s">
        <v>29</v>
      </c>
      <c r="I68">
        <v>60000012396415</v>
      </c>
      <c r="J68" t="s">
        <v>93</v>
      </c>
      <c r="K68" t="s">
        <v>94</v>
      </c>
      <c r="L68" t="s">
        <v>41</v>
      </c>
      <c r="M68">
        <v>6</v>
      </c>
      <c r="N68" t="s">
        <v>33</v>
      </c>
      <c r="O68">
        <v>60000015461254</v>
      </c>
      <c r="P68">
        <v>60000016462659</v>
      </c>
      <c r="Q68">
        <v>140156000000746</v>
      </c>
      <c r="S68" t="s">
        <v>34</v>
      </c>
      <c r="T68" t="s">
        <v>35</v>
      </c>
      <c r="U68" t="s">
        <v>36</v>
      </c>
      <c r="X68" t="s">
        <v>37</v>
      </c>
      <c r="AD68" t="s">
        <v>1645</v>
      </c>
      <c r="AE68" t="s">
        <v>1443</v>
      </c>
      <c r="AF68" t="s">
        <v>1645</v>
      </c>
      <c r="AG68" t="s">
        <v>1645</v>
      </c>
      <c r="AH68">
        <v>20</v>
      </c>
      <c r="AI68">
        <v>111</v>
      </c>
      <c r="AJ68">
        <v>111</v>
      </c>
      <c r="AK68">
        <v>111</v>
      </c>
      <c r="AL68">
        <v>111</v>
      </c>
      <c r="AM68">
        <v>111</v>
      </c>
      <c r="AN68" t="s">
        <v>1409</v>
      </c>
      <c r="AO68" t="s">
        <v>4454</v>
      </c>
    </row>
    <row r="69" spans="1:41" x14ac:dyDescent="0.25">
      <c r="A69">
        <v>1</v>
      </c>
      <c r="B69" t="s">
        <v>28</v>
      </c>
      <c r="C69">
        <v>391102</v>
      </c>
      <c r="D69" t="str">
        <f>VLOOKUP(C69,MUNICÍPO_SETOR!A$2:D$49,4,0)</f>
        <v xml:space="preserve">ELIANA DE OLIVEIRA </v>
      </c>
      <c r="E69" s="43">
        <v>41389.729861111111</v>
      </c>
      <c r="F69" s="43">
        <v>41390.73541666667</v>
      </c>
      <c r="G69" s="43">
        <v>41390.847916666666</v>
      </c>
      <c r="H69" t="s">
        <v>29</v>
      </c>
      <c r="I69">
        <v>60000017153026</v>
      </c>
      <c r="J69" t="s">
        <v>90</v>
      </c>
      <c r="K69" t="s">
        <v>91</v>
      </c>
      <c r="L69" t="s">
        <v>32</v>
      </c>
      <c r="M69">
        <v>4</v>
      </c>
      <c r="N69" t="s">
        <v>33</v>
      </c>
      <c r="O69">
        <v>60000015461254</v>
      </c>
      <c r="P69">
        <v>60000016462659</v>
      </c>
      <c r="Q69">
        <v>140156000000725</v>
      </c>
      <c r="S69" t="s">
        <v>34</v>
      </c>
      <c r="T69" t="s">
        <v>35</v>
      </c>
      <c r="U69" t="s">
        <v>36</v>
      </c>
      <c r="X69" t="s">
        <v>37</v>
      </c>
      <c r="AD69" t="s">
        <v>1646</v>
      </c>
      <c r="AE69" t="s">
        <v>1443</v>
      </c>
      <c r="AF69" t="s">
        <v>1646</v>
      </c>
      <c r="AG69" t="s">
        <v>1646</v>
      </c>
      <c r="AH69">
        <v>260</v>
      </c>
      <c r="AI69">
        <v>327</v>
      </c>
      <c r="AJ69">
        <v>327</v>
      </c>
      <c r="AK69">
        <v>327</v>
      </c>
      <c r="AL69">
        <v>327</v>
      </c>
      <c r="AM69">
        <v>327</v>
      </c>
      <c r="AN69" t="s">
        <v>1409</v>
      </c>
      <c r="AO69" t="s">
        <v>4455</v>
      </c>
    </row>
    <row r="70" spans="1:41" x14ac:dyDescent="0.25">
      <c r="A70">
        <v>1</v>
      </c>
      <c r="B70" t="s">
        <v>28</v>
      </c>
      <c r="C70">
        <v>391102</v>
      </c>
      <c r="D70" t="str">
        <f>VLOOKUP(C70,MUNICÍPO_SETOR!A$2:D$49,4,0)</f>
        <v xml:space="preserve">ELIANA DE OLIVEIRA </v>
      </c>
      <c r="E70" s="43">
        <v>41389.484722222223</v>
      </c>
      <c r="F70" s="43">
        <v>41391.490972222222</v>
      </c>
      <c r="G70" s="43">
        <v>41391.450694444444</v>
      </c>
      <c r="H70" t="s">
        <v>29</v>
      </c>
      <c r="I70">
        <v>60000012570039</v>
      </c>
      <c r="J70" t="s">
        <v>133</v>
      </c>
      <c r="K70" t="s">
        <v>134</v>
      </c>
      <c r="L70" t="s">
        <v>41</v>
      </c>
      <c r="M70">
        <v>6</v>
      </c>
      <c r="N70" t="s">
        <v>33</v>
      </c>
      <c r="O70">
        <v>60000015461254</v>
      </c>
      <c r="P70">
        <v>60000016462659</v>
      </c>
      <c r="Q70">
        <v>140156000000760</v>
      </c>
      <c r="S70" t="s">
        <v>34</v>
      </c>
      <c r="T70" t="s">
        <v>35</v>
      </c>
      <c r="U70" t="s">
        <v>36</v>
      </c>
      <c r="X70" t="s">
        <v>37</v>
      </c>
      <c r="AD70" t="s">
        <v>1647</v>
      </c>
      <c r="AE70" t="s">
        <v>1443</v>
      </c>
      <c r="AF70" t="s">
        <v>1647</v>
      </c>
      <c r="AG70" t="s">
        <v>1647</v>
      </c>
      <c r="AH70">
        <v>1</v>
      </c>
      <c r="AI70">
        <v>132</v>
      </c>
      <c r="AJ70">
        <v>132</v>
      </c>
      <c r="AK70">
        <v>132</v>
      </c>
      <c r="AL70">
        <v>132</v>
      </c>
      <c r="AM70">
        <v>132</v>
      </c>
      <c r="AN70" t="s">
        <v>1409</v>
      </c>
      <c r="AO70" t="s">
        <v>1647</v>
      </c>
    </row>
    <row r="71" spans="1:41" x14ac:dyDescent="0.25">
      <c r="A71">
        <v>1</v>
      </c>
      <c r="B71" t="s">
        <v>28</v>
      </c>
      <c r="C71">
        <v>391102</v>
      </c>
      <c r="D71" t="str">
        <f>VLOOKUP(C71,MUNICÍPO_SETOR!A$2:D$49,4,0)</f>
        <v xml:space="preserve">ELIANA DE OLIVEIRA </v>
      </c>
      <c r="E71" s="43">
        <v>41389.473611111112</v>
      </c>
      <c r="F71" s="43">
        <v>41391.478472222225</v>
      </c>
      <c r="G71" s="43">
        <v>41391.439583333333</v>
      </c>
      <c r="H71" t="s">
        <v>29</v>
      </c>
      <c r="I71">
        <v>60000012570043</v>
      </c>
      <c r="J71" t="s">
        <v>1648</v>
      </c>
      <c r="K71" t="s">
        <v>1649</v>
      </c>
      <c r="L71" t="s">
        <v>45</v>
      </c>
      <c r="M71">
        <v>4</v>
      </c>
      <c r="N71" t="s">
        <v>33</v>
      </c>
      <c r="O71">
        <v>60000015461254</v>
      </c>
      <c r="P71">
        <v>60000016462659</v>
      </c>
      <c r="Q71">
        <v>140156000000739</v>
      </c>
      <c r="S71" t="s">
        <v>34</v>
      </c>
      <c r="T71" t="s">
        <v>35</v>
      </c>
      <c r="U71" t="s">
        <v>36</v>
      </c>
      <c r="X71" t="s">
        <v>37</v>
      </c>
      <c r="AD71" t="s">
        <v>1625</v>
      </c>
      <c r="AE71" t="s">
        <v>1443</v>
      </c>
      <c r="AF71" t="s">
        <v>1625</v>
      </c>
      <c r="AG71" t="s">
        <v>1625</v>
      </c>
      <c r="AH71">
        <v>99</v>
      </c>
      <c r="AI71">
        <v>155</v>
      </c>
      <c r="AJ71">
        <v>155</v>
      </c>
      <c r="AK71">
        <v>155</v>
      </c>
      <c r="AL71">
        <v>155</v>
      </c>
      <c r="AM71">
        <v>155</v>
      </c>
      <c r="AN71" t="s">
        <v>1409</v>
      </c>
      <c r="AO71" t="s">
        <v>4451</v>
      </c>
    </row>
    <row r="72" spans="1:41" x14ac:dyDescent="0.25">
      <c r="A72">
        <v>1</v>
      </c>
      <c r="B72" t="s">
        <v>28</v>
      </c>
      <c r="C72">
        <v>391102</v>
      </c>
      <c r="D72" t="str">
        <f>VLOOKUP(C72,MUNICÍPO_SETOR!A$2:D$49,4,0)</f>
        <v xml:space="preserve">ELIANA DE OLIVEIRA </v>
      </c>
      <c r="E72" s="43">
        <v>41389.461111111108</v>
      </c>
      <c r="F72" s="43">
        <v>41391.492361111108</v>
      </c>
      <c r="G72" s="43">
        <v>41391.461111111108</v>
      </c>
      <c r="H72" t="s">
        <v>29</v>
      </c>
      <c r="I72">
        <v>60000012393695</v>
      </c>
      <c r="J72" t="s">
        <v>131</v>
      </c>
      <c r="K72" t="s">
        <v>132</v>
      </c>
      <c r="L72" t="s">
        <v>32</v>
      </c>
      <c r="M72">
        <v>6</v>
      </c>
      <c r="N72" t="s">
        <v>33</v>
      </c>
      <c r="O72">
        <v>60000015461254</v>
      </c>
      <c r="P72">
        <v>60000016462659</v>
      </c>
      <c r="Q72">
        <v>140156000000767</v>
      </c>
      <c r="S72" t="s">
        <v>34</v>
      </c>
      <c r="T72" t="s">
        <v>35</v>
      </c>
      <c r="U72" t="s">
        <v>36</v>
      </c>
      <c r="X72" t="s">
        <v>37</v>
      </c>
      <c r="AD72" t="s">
        <v>1650</v>
      </c>
      <c r="AE72" t="s">
        <v>1443</v>
      </c>
      <c r="AF72" t="s">
        <v>1650</v>
      </c>
      <c r="AG72" t="s">
        <v>1650</v>
      </c>
      <c r="AH72">
        <v>146</v>
      </c>
      <c r="AI72">
        <v>202</v>
      </c>
      <c r="AJ72">
        <v>202</v>
      </c>
      <c r="AK72">
        <v>202</v>
      </c>
      <c r="AL72">
        <v>202</v>
      </c>
      <c r="AM72">
        <v>202</v>
      </c>
      <c r="AN72" t="s">
        <v>1409</v>
      </c>
      <c r="AO72" t="s">
        <v>4451</v>
      </c>
    </row>
    <row r="73" spans="1:41" x14ac:dyDescent="0.25">
      <c r="A73">
        <v>1</v>
      </c>
      <c r="B73" t="s">
        <v>28</v>
      </c>
      <c r="C73">
        <v>391102</v>
      </c>
      <c r="D73" t="str">
        <f>VLOOKUP(C73,MUNICÍPO_SETOR!A$2:D$49,4,0)</f>
        <v xml:space="preserve">ELIANA DE OLIVEIRA </v>
      </c>
      <c r="E73" s="43">
        <v>41389.457638888889</v>
      </c>
      <c r="F73" s="43">
        <v>41391.5</v>
      </c>
      <c r="G73" s="43">
        <v>41391.461111111108</v>
      </c>
      <c r="H73" t="s">
        <v>29</v>
      </c>
      <c r="I73">
        <v>60000012341887</v>
      </c>
      <c r="J73" t="s">
        <v>113</v>
      </c>
      <c r="K73" t="s">
        <v>114</v>
      </c>
      <c r="L73" t="s">
        <v>32</v>
      </c>
      <c r="M73">
        <v>6</v>
      </c>
      <c r="N73" t="s">
        <v>33</v>
      </c>
      <c r="O73">
        <v>60000015461254</v>
      </c>
      <c r="P73">
        <v>60000016462659</v>
      </c>
      <c r="Q73">
        <v>140156000000781</v>
      </c>
      <c r="S73" t="s">
        <v>34</v>
      </c>
      <c r="T73" t="s">
        <v>35</v>
      </c>
      <c r="U73" t="s">
        <v>36</v>
      </c>
      <c r="X73" t="s">
        <v>37</v>
      </c>
      <c r="AD73" t="s">
        <v>1651</v>
      </c>
      <c r="AE73" t="s">
        <v>1443</v>
      </c>
      <c r="AF73" t="s">
        <v>1651</v>
      </c>
      <c r="AG73" t="s">
        <v>1651</v>
      </c>
      <c r="AH73">
        <v>195</v>
      </c>
      <c r="AI73">
        <v>251</v>
      </c>
      <c r="AJ73">
        <v>251</v>
      </c>
      <c r="AK73">
        <v>251</v>
      </c>
      <c r="AL73">
        <v>251</v>
      </c>
      <c r="AM73">
        <v>251</v>
      </c>
      <c r="AN73" t="s">
        <v>1409</v>
      </c>
      <c r="AO73" t="s">
        <v>4451</v>
      </c>
    </row>
    <row r="74" spans="1:41" x14ac:dyDescent="0.25">
      <c r="A74">
        <v>1</v>
      </c>
      <c r="B74" t="s">
        <v>28</v>
      </c>
      <c r="C74">
        <v>391102</v>
      </c>
      <c r="D74" t="str">
        <f>VLOOKUP(C74,MUNICÍPO_SETOR!A$2:D$49,4,0)</f>
        <v xml:space="preserve">ELIANA DE OLIVEIRA </v>
      </c>
      <c r="E74" s="43">
        <v>41389.397916666669</v>
      </c>
      <c r="F74" s="43">
        <v>41391.484027777777</v>
      </c>
      <c r="G74" s="43">
        <v>41391.450694444444</v>
      </c>
      <c r="H74" t="s">
        <v>29</v>
      </c>
      <c r="I74">
        <v>60000017151810</v>
      </c>
      <c r="J74" t="s">
        <v>84</v>
      </c>
      <c r="K74" t="s">
        <v>85</v>
      </c>
      <c r="L74" t="s">
        <v>32</v>
      </c>
      <c r="M74">
        <v>6</v>
      </c>
      <c r="N74" t="s">
        <v>33</v>
      </c>
      <c r="O74">
        <v>60000015461254</v>
      </c>
      <c r="P74">
        <v>60000016462659</v>
      </c>
      <c r="Q74">
        <v>140156000000753</v>
      </c>
      <c r="S74" t="s">
        <v>34</v>
      </c>
      <c r="T74" t="s">
        <v>35</v>
      </c>
      <c r="U74" t="s">
        <v>36</v>
      </c>
      <c r="X74" t="s">
        <v>37</v>
      </c>
      <c r="AD74" t="s">
        <v>1652</v>
      </c>
      <c r="AE74" t="s">
        <v>1443</v>
      </c>
      <c r="AF74" t="s">
        <v>1652</v>
      </c>
      <c r="AG74" t="s">
        <v>1652</v>
      </c>
      <c r="AH74">
        <v>58</v>
      </c>
      <c r="AI74">
        <v>252</v>
      </c>
      <c r="AJ74">
        <v>328</v>
      </c>
      <c r="AK74">
        <v>328</v>
      </c>
      <c r="AL74">
        <v>328</v>
      </c>
      <c r="AM74">
        <v>328</v>
      </c>
      <c r="AN74" t="s">
        <v>1409</v>
      </c>
      <c r="AO74" t="s">
        <v>4235</v>
      </c>
    </row>
    <row r="75" spans="1:41" x14ac:dyDescent="0.25">
      <c r="A75">
        <v>1</v>
      </c>
      <c r="B75" t="s">
        <v>28</v>
      </c>
      <c r="C75">
        <v>391102</v>
      </c>
      <c r="D75" t="str">
        <f>VLOOKUP(C75,MUNICÍPO_SETOR!A$2:D$49,4,0)</f>
        <v xml:space="preserve">ELIANA DE OLIVEIRA </v>
      </c>
      <c r="E75" s="43">
        <v>41389.397916666669</v>
      </c>
      <c r="F75" s="43">
        <v>41391.484027777777</v>
      </c>
      <c r="G75" s="43">
        <v>41391.450694444444</v>
      </c>
      <c r="H75" t="s">
        <v>29</v>
      </c>
      <c r="I75">
        <v>60000017151810</v>
      </c>
      <c r="J75" t="s">
        <v>84</v>
      </c>
      <c r="K75" t="s">
        <v>85</v>
      </c>
      <c r="L75" t="s">
        <v>32</v>
      </c>
      <c r="M75">
        <v>6</v>
      </c>
      <c r="N75" t="s">
        <v>33</v>
      </c>
      <c r="O75">
        <v>60000015461254</v>
      </c>
      <c r="P75">
        <v>60000016462659</v>
      </c>
      <c r="Q75">
        <v>140156000000753</v>
      </c>
      <c r="S75" t="s">
        <v>34</v>
      </c>
      <c r="T75" t="s">
        <v>35</v>
      </c>
      <c r="U75" t="s">
        <v>36</v>
      </c>
      <c r="X75" t="s">
        <v>37</v>
      </c>
      <c r="AD75" t="s">
        <v>1652</v>
      </c>
      <c r="AE75" t="s">
        <v>1443</v>
      </c>
      <c r="AF75" t="s">
        <v>1652</v>
      </c>
      <c r="AG75" t="s">
        <v>1652</v>
      </c>
      <c r="AH75">
        <v>58</v>
      </c>
      <c r="AI75">
        <v>252</v>
      </c>
      <c r="AJ75">
        <v>328</v>
      </c>
      <c r="AK75">
        <v>328</v>
      </c>
      <c r="AL75">
        <v>328</v>
      </c>
      <c r="AM75">
        <v>328</v>
      </c>
      <c r="AN75" t="s">
        <v>1410</v>
      </c>
      <c r="AO75" t="s">
        <v>4456</v>
      </c>
    </row>
    <row r="76" spans="1:41" x14ac:dyDescent="0.25">
      <c r="A76">
        <v>1</v>
      </c>
      <c r="B76" t="s">
        <v>28</v>
      </c>
      <c r="C76">
        <v>391102</v>
      </c>
      <c r="D76" t="str">
        <f>VLOOKUP(C76,MUNICÍPO_SETOR!A$2:D$49,4,0)</f>
        <v xml:space="preserve">ELIANA DE OLIVEIRA </v>
      </c>
      <c r="E76" s="43">
        <v>41388.474305555559</v>
      </c>
      <c r="F76" s="43">
        <v>41390.729166666664</v>
      </c>
      <c r="G76" s="43">
        <v>41390.847916666666</v>
      </c>
      <c r="H76" t="s">
        <v>29</v>
      </c>
      <c r="I76">
        <v>60000012270451</v>
      </c>
      <c r="J76" t="s">
        <v>1653</v>
      </c>
      <c r="K76" t="s">
        <v>1654</v>
      </c>
      <c r="L76" t="s">
        <v>32</v>
      </c>
      <c r="M76">
        <v>6</v>
      </c>
      <c r="N76" t="s">
        <v>33</v>
      </c>
      <c r="O76">
        <v>60000015461254</v>
      </c>
      <c r="P76">
        <v>60000016462659</v>
      </c>
      <c r="Q76">
        <v>140156000000718</v>
      </c>
      <c r="S76" t="s">
        <v>34</v>
      </c>
      <c r="T76" t="s">
        <v>35</v>
      </c>
      <c r="U76" t="s">
        <v>36</v>
      </c>
      <c r="X76" t="s">
        <v>37</v>
      </c>
      <c r="AD76" t="s">
        <v>1655</v>
      </c>
      <c r="AE76" t="s">
        <v>1443</v>
      </c>
      <c r="AF76" t="s">
        <v>1655</v>
      </c>
      <c r="AG76" t="s">
        <v>1655</v>
      </c>
      <c r="AH76">
        <v>30</v>
      </c>
      <c r="AI76">
        <v>151</v>
      </c>
      <c r="AJ76">
        <v>388</v>
      </c>
      <c r="AK76">
        <v>388</v>
      </c>
      <c r="AL76">
        <v>388</v>
      </c>
      <c r="AM76">
        <v>388</v>
      </c>
      <c r="AN76" t="s">
        <v>1409</v>
      </c>
      <c r="AO76" t="s">
        <v>4236</v>
      </c>
    </row>
    <row r="77" spans="1:41" x14ac:dyDescent="0.25">
      <c r="A77">
        <v>1</v>
      </c>
      <c r="B77" t="s">
        <v>28</v>
      </c>
      <c r="C77">
        <v>391102</v>
      </c>
      <c r="D77" t="str">
        <f>VLOOKUP(C77,MUNICÍPO_SETOR!A$2:D$49,4,0)</f>
        <v xml:space="preserve">ELIANA DE OLIVEIRA </v>
      </c>
      <c r="E77" s="43">
        <v>41388.474305555559</v>
      </c>
      <c r="F77" s="43">
        <v>41390.729166666664</v>
      </c>
      <c r="G77" s="43">
        <v>41390.847916666666</v>
      </c>
      <c r="H77" t="s">
        <v>29</v>
      </c>
      <c r="I77">
        <v>60000012270451</v>
      </c>
      <c r="J77" t="s">
        <v>1653</v>
      </c>
      <c r="K77" t="s">
        <v>1654</v>
      </c>
      <c r="L77" t="s">
        <v>32</v>
      </c>
      <c r="M77">
        <v>6</v>
      </c>
      <c r="N77" t="s">
        <v>33</v>
      </c>
      <c r="O77">
        <v>60000015461254</v>
      </c>
      <c r="P77">
        <v>60000016462659</v>
      </c>
      <c r="Q77">
        <v>140156000000718</v>
      </c>
      <c r="S77" t="s">
        <v>34</v>
      </c>
      <c r="T77" t="s">
        <v>35</v>
      </c>
      <c r="U77" t="s">
        <v>36</v>
      </c>
      <c r="X77" t="s">
        <v>37</v>
      </c>
      <c r="AD77" t="s">
        <v>1655</v>
      </c>
      <c r="AE77" t="s">
        <v>1443</v>
      </c>
      <c r="AF77" t="s">
        <v>1655</v>
      </c>
      <c r="AG77" t="s">
        <v>1655</v>
      </c>
      <c r="AH77">
        <v>30</v>
      </c>
      <c r="AI77">
        <v>151</v>
      </c>
      <c r="AJ77">
        <v>388</v>
      </c>
      <c r="AK77">
        <v>388</v>
      </c>
      <c r="AL77">
        <v>388</v>
      </c>
      <c r="AM77">
        <v>388</v>
      </c>
      <c r="AN77" t="s">
        <v>1410</v>
      </c>
      <c r="AO77" t="s">
        <v>4457</v>
      </c>
    </row>
    <row r="78" spans="1:41" x14ac:dyDescent="0.25">
      <c r="A78">
        <v>1</v>
      </c>
      <c r="B78" t="s">
        <v>28</v>
      </c>
      <c r="C78">
        <v>391102</v>
      </c>
      <c r="D78" t="str">
        <f>VLOOKUP(C78,MUNICÍPO_SETOR!A$2:D$49,4,0)</f>
        <v xml:space="preserve">ELIANA DE OLIVEIRA </v>
      </c>
      <c r="E78" s="43">
        <v>41388.380555555559</v>
      </c>
      <c r="F78" s="43">
        <v>41389.910416666666</v>
      </c>
      <c r="G78" s="43">
        <v>41389.878472222219</v>
      </c>
      <c r="H78" t="s">
        <v>29</v>
      </c>
      <c r="I78">
        <v>60000012316191</v>
      </c>
      <c r="J78" t="s">
        <v>1656</v>
      </c>
      <c r="K78" t="s">
        <v>1657</v>
      </c>
      <c r="L78" t="s">
        <v>32</v>
      </c>
      <c r="M78">
        <v>6</v>
      </c>
      <c r="N78" t="s">
        <v>33</v>
      </c>
      <c r="O78">
        <v>60000015461254</v>
      </c>
      <c r="P78">
        <v>60000016462659</v>
      </c>
      <c r="Q78">
        <v>140156000000711</v>
      </c>
      <c r="S78" t="s">
        <v>34</v>
      </c>
      <c r="T78" t="s">
        <v>35</v>
      </c>
      <c r="U78" t="s">
        <v>36</v>
      </c>
      <c r="X78" t="s">
        <v>37</v>
      </c>
      <c r="AD78" t="s">
        <v>1658</v>
      </c>
      <c r="AE78" t="s">
        <v>1443</v>
      </c>
      <c r="AF78" t="s">
        <v>1658</v>
      </c>
      <c r="AG78" t="s">
        <v>1658</v>
      </c>
      <c r="AH78">
        <v>44</v>
      </c>
      <c r="AI78">
        <v>148</v>
      </c>
      <c r="AJ78">
        <v>263</v>
      </c>
      <c r="AK78">
        <v>263</v>
      </c>
      <c r="AL78">
        <v>263</v>
      </c>
      <c r="AM78">
        <v>263</v>
      </c>
      <c r="AN78" t="s">
        <v>1409</v>
      </c>
      <c r="AO78" t="s">
        <v>4237</v>
      </c>
    </row>
    <row r="79" spans="1:41" x14ac:dyDescent="0.25">
      <c r="A79">
        <v>1</v>
      </c>
      <c r="B79" t="s">
        <v>28</v>
      </c>
      <c r="C79">
        <v>391102</v>
      </c>
      <c r="D79" t="str">
        <f>VLOOKUP(C79,MUNICÍPO_SETOR!A$2:D$49,4,0)</f>
        <v xml:space="preserve">ELIANA DE OLIVEIRA </v>
      </c>
      <c r="E79" s="43">
        <v>41388.380555555559</v>
      </c>
      <c r="F79" s="43">
        <v>41389.910416666666</v>
      </c>
      <c r="G79" s="43">
        <v>41389.878472222219</v>
      </c>
      <c r="H79" t="s">
        <v>29</v>
      </c>
      <c r="I79">
        <v>60000012316191</v>
      </c>
      <c r="J79" t="s">
        <v>1656</v>
      </c>
      <c r="K79" t="s">
        <v>1657</v>
      </c>
      <c r="L79" t="s">
        <v>32</v>
      </c>
      <c r="M79">
        <v>6</v>
      </c>
      <c r="N79" t="s">
        <v>33</v>
      </c>
      <c r="O79">
        <v>60000015461254</v>
      </c>
      <c r="P79">
        <v>60000016462659</v>
      </c>
      <c r="Q79">
        <v>140156000000711</v>
      </c>
      <c r="S79" t="s">
        <v>34</v>
      </c>
      <c r="T79" t="s">
        <v>35</v>
      </c>
      <c r="U79" t="s">
        <v>36</v>
      </c>
      <c r="X79" t="s">
        <v>37</v>
      </c>
      <c r="AD79" t="s">
        <v>1658</v>
      </c>
      <c r="AE79" t="s">
        <v>1443</v>
      </c>
      <c r="AF79" t="s">
        <v>1658</v>
      </c>
      <c r="AG79" t="s">
        <v>1658</v>
      </c>
      <c r="AH79">
        <v>44</v>
      </c>
      <c r="AI79">
        <v>148</v>
      </c>
      <c r="AJ79">
        <v>263</v>
      </c>
      <c r="AK79">
        <v>263</v>
      </c>
      <c r="AL79">
        <v>263</v>
      </c>
      <c r="AM79">
        <v>263</v>
      </c>
      <c r="AN79" t="s">
        <v>1410</v>
      </c>
      <c r="AO79" t="s">
        <v>4458</v>
      </c>
    </row>
    <row r="80" spans="1:41" x14ac:dyDescent="0.25">
      <c r="A80">
        <v>1</v>
      </c>
      <c r="B80" t="s">
        <v>28</v>
      </c>
      <c r="C80">
        <v>391102</v>
      </c>
      <c r="D80" t="str">
        <f>VLOOKUP(C80,MUNICÍPO_SETOR!A$2:D$49,4,0)</f>
        <v xml:space="preserve">ELIANA DE OLIVEIRA </v>
      </c>
      <c r="E80" s="43">
        <v>41387.722916666666</v>
      </c>
      <c r="F80" s="43">
        <v>41389.850694444445</v>
      </c>
      <c r="G80" s="43">
        <v>41389.821527777778</v>
      </c>
      <c r="H80" t="s">
        <v>29</v>
      </c>
      <c r="I80">
        <v>60000012490099</v>
      </c>
      <c r="J80" t="s">
        <v>1659</v>
      </c>
      <c r="K80" t="s">
        <v>1660</v>
      </c>
      <c r="L80" t="s">
        <v>32</v>
      </c>
      <c r="M80">
        <v>4</v>
      </c>
      <c r="N80" t="s">
        <v>33</v>
      </c>
      <c r="O80">
        <v>60000015461254</v>
      </c>
      <c r="P80">
        <v>60000016462659</v>
      </c>
      <c r="Q80">
        <v>140156000000697</v>
      </c>
      <c r="S80" t="s">
        <v>34</v>
      </c>
      <c r="T80" t="s">
        <v>35</v>
      </c>
      <c r="U80" t="s">
        <v>36</v>
      </c>
      <c r="X80" t="s">
        <v>37</v>
      </c>
      <c r="AD80" t="s">
        <v>1661</v>
      </c>
      <c r="AE80" t="s">
        <v>1443</v>
      </c>
      <c r="AF80" t="s">
        <v>4238</v>
      </c>
      <c r="AG80" t="s">
        <v>4238</v>
      </c>
      <c r="AH80">
        <v>47</v>
      </c>
      <c r="AI80">
        <v>183</v>
      </c>
      <c r="AJ80">
        <v>183</v>
      </c>
      <c r="AK80">
        <v>183</v>
      </c>
      <c r="AL80">
        <v>183</v>
      </c>
      <c r="AM80">
        <v>183</v>
      </c>
      <c r="AN80" t="s">
        <v>1409</v>
      </c>
      <c r="AO80" t="s">
        <v>4459</v>
      </c>
    </row>
    <row r="81" spans="1:41" x14ac:dyDescent="0.25">
      <c r="A81">
        <v>1</v>
      </c>
      <c r="B81" t="s">
        <v>28</v>
      </c>
      <c r="C81">
        <v>391102</v>
      </c>
      <c r="D81" t="str">
        <f>VLOOKUP(C81,MUNICÍPO_SETOR!A$2:D$49,4,0)</f>
        <v xml:space="preserve">ELIANA DE OLIVEIRA </v>
      </c>
      <c r="E81" s="43">
        <v>41387.715277777781</v>
      </c>
      <c r="F81" s="43">
        <v>41389.862500000003</v>
      </c>
      <c r="G81" s="43">
        <v>41389.831944444442</v>
      </c>
      <c r="H81" t="s">
        <v>29</v>
      </c>
      <c r="I81">
        <v>60000012248399</v>
      </c>
      <c r="J81" t="s">
        <v>1662</v>
      </c>
      <c r="K81" t="s">
        <v>1663</v>
      </c>
      <c r="L81" t="s">
        <v>32</v>
      </c>
      <c r="M81">
        <v>6</v>
      </c>
      <c r="N81" t="s">
        <v>33</v>
      </c>
      <c r="O81">
        <v>60000015461254</v>
      </c>
      <c r="P81">
        <v>60000016462659</v>
      </c>
      <c r="Q81">
        <v>140156000000704</v>
      </c>
      <c r="S81" t="s">
        <v>34</v>
      </c>
      <c r="T81" t="s">
        <v>35</v>
      </c>
      <c r="U81" t="s">
        <v>36</v>
      </c>
      <c r="X81" t="s">
        <v>37</v>
      </c>
      <c r="AD81" t="s">
        <v>1664</v>
      </c>
      <c r="AE81" t="s">
        <v>1443</v>
      </c>
      <c r="AF81" t="s">
        <v>1664</v>
      </c>
      <c r="AG81" t="s">
        <v>1664</v>
      </c>
      <c r="AH81">
        <v>1</v>
      </c>
      <c r="AI81">
        <v>112</v>
      </c>
      <c r="AJ81">
        <v>112</v>
      </c>
      <c r="AK81">
        <v>112</v>
      </c>
      <c r="AL81">
        <v>112</v>
      </c>
      <c r="AM81">
        <v>112</v>
      </c>
      <c r="AN81" t="s">
        <v>1409</v>
      </c>
      <c r="AO81" t="s">
        <v>1664</v>
      </c>
    </row>
    <row r="82" spans="1:41" x14ac:dyDescent="0.25">
      <c r="A82">
        <v>1</v>
      </c>
      <c r="B82" t="s">
        <v>28</v>
      </c>
      <c r="C82">
        <v>391102</v>
      </c>
      <c r="D82" t="str">
        <f>VLOOKUP(C82,MUNICÍPO_SETOR!A$2:D$49,4,0)</f>
        <v xml:space="preserve">ELIANA DE OLIVEIRA </v>
      </c>
      <c r="E82" s="43">
        <v>41387.678472222222</v>
      </c>
      <c r="F82" s="43">
        <v>41387.967361111114</v>
      </c>
      <c r="G82" s="43">
        <v>41387.95416666667</v>
      </c>
      <c r="H82" t="s">
        <v>29</v>
      </c>
      <c r="I82">
        <v>60000012486907</v>
      </c>
      <c r="J82" t="s">
        <v>1665</v>
      </c>
      <c r="K82" t="s">
        <v>1666</v>
      </c>
      <c r="L82" t="s">
        <v>32</v>
      </c>
      <c r="M82">
        <v>6</v>
      </c>
      <c r="N82" t="s">
        <v>33</v>
      </c>
      <c r="O82">
        <v>60000015461254</v>
      </c>
      <c r="P82">
        <v>60000016462659</v>
      </c>
      <c r="Q82">
        <v>140156000000690</v>
      </c>
      <c r="S82" t="s">
        <v>34</v>
      </c>
      <c r="T82" t="s">
        <v>35</v>
      </c>
      <c r="U82" t="s">
        <v>36</v>
      </c>
      <c r="X82" t="s">
        <v>37</v>
      </c>
      <c r="AD82" t="s">
        <v>1667</v>
      </c>
      <c r="AE82" t="s">
        <v>1443</v>
      </c>
      <c r="AF82" t="s">
        <v>1667</v>
      </c>
      <c r="AG82" t="s">
        <v>1667</v>
      </c>
      <c r="AH82">
        <v>59</v>
      </c>
      <c r="AI82">
        <v>234</v>
      </c>
      <c r="AJ82">
        <v>234</v>
      </c>
      <c r="AK82">
        <v>234</v>
      </c>
      <c r="AL82">
        <v>234</v>
      </c>
      <c r="AM82">
        <v>234</v>
      </c>
      <c r="AN82" t="s">
        <v>1409</v>
      </c>
      <c r="AO82" t="s">
        <v>4460</v>
      </c>
    </row>
    <row r="83" spans="1:41" x14ac:dyDescent="0.25">
      <c r="A83">
        <v>1</v>
      </c>
      <c r="B83" t="s">
        <v>28</v>
      </c>
      <c r="C83">
        <v>391102</v>
      </c>
      <c r="D83" t="str">
        <f>VLOOKUP(C83,MUNICÍPO_SETOR!A$2:D$49,4,0)</f>
        <v xml:space="preserve">ELIANA DE OLIVEIRA </v>
      </c>
      <c r="E83" s="43">
        <v>41387.65</v>
      </c>
      <c r="F83" s="43">
        <v>41387.794444444444</v>
      </c>
      <c r="G83" s="43">
        <v>41387.753472222219</v>
      </c>
      <c r="H83" t="s">
        <v>29</v>
      </c>
      <c r="I83">
        <v>60000012450739</v>
      </c>
      <c r="J83" t="s">
        <v>1668</v>
      </c>
      <c r="K83" t="s">
        <v>1669</v>
      </c>
      <c r="L83" t="s">
        <v>32</v>
      </c>
      <c r="M83">
        <v>6</v>
      </c>
      <c r="N83" t="s">
        <v>33</v>
      </c>
      <c r="O83">
        <v>60000015461254</v>
      </c>
      <c r="P83">
        <v>60000016462659</v>
      </c>
      <c r="Q83">
        <v>140156000000677</v>
      </c>
      <c r="S83" t="s">
        <v>34</v>
      </c>
      <c r="T83" t="s">
        <v>35</v>
      </c>
      <c r="U83" t="s">
        <v>36</v>
      </c>
      <c r="X83" t="s">
        <v>37</v>
      </c>
      <c r="AD83" t="s">
        <v>1670</v>
      </c>
      <c r="AE83" t="s">
        <v>1443</v>
      </c>
      <c r="AF83" t="s">
        <v>1670</v>
      </c>
      <c r="AG83" t="s">
        <v>1670</v>
      </c>
      <c r="AH83">
        <v>51</v>
      </c>
      <c r="AI83">
        <v>226</v>
      </c>
      <c r="AJ83">
        <v>226</v>
      </c>
      <c r="AK83">
        <v>226</v>
      </c>
      <c r="AL83">
        <v>226</v>
      </c>
      <c r="AM83">
        <v>226</v>
      </c>
      <c r="AN83" t="s">
        <v>1409</v>
      </c>
      <c r="AO83" t="s">
        <v>4460</v>
      </c>
    </row>
    <row r="84" spans="1:41" x14ac:dyDescent="0.25">
      <c r="A84">
        <v>1</v>
      </c>
      <c r="B84" t="s">
        <v>28</v>
      </c>
      <c r="C84">
        <v>391102</v>
      </c>
      <c r="D84" t="str">
        <f>VLOOKUP(C84,MUNICÍPO_SETOR!A$2:D$49,4,0)</f>
        <v xml:space="preserve">ELIANA DE OLIVEIRA </v>
      </c>
      <c r="E84" s="43">
        <v>41383.572222222225</v>
      </c>
      <c r="F84" s="43">
        <v>41385.574305555558</v>
      </c>
      <c r="G84" s="43">
        <v>41385.915277777778</v>
      </c>
      <c r="H84" t="s">
        <v>29</v>
      </c>
      <c r="I84">
        <v>60000012423675</v>
      </c>
      <c r="J84" t="s">
        <v>1671</v>
      </c>
      <c r="K84" t="s">
        <v>1672</v>
      </c>
      <c r="L84" t="s">
        <v>180</v>
      </c>
      <c r="M84">
        <v>3</v>
      </c>
      <c r="N84" t="s">
        <v>33</v>
      </c>
      <c r="O84">
        <v>60000015461254</v>
      </c>
      <c r="P84">
        <v>60000016462659</v>
      </c>
      <c r="Q84">
        <v>140156000000643</v>
      </c>
      <c r="S84" t="s">
        <v>34</v>
      </c>
      <c r="T84" t="s">
        <v>35</v>
      </c>
      <c r="U84" t="s">
        <v>36</v>
      </c>
      <c r="X84" t="s">
        <v>37</v>
      </c>
      <c r="AD84" t="s">
        <v>1673</v>
      </c>
      <c r="AE84" t="s">
        <v>1453</v>
      </c>
      <c r="AF84" t="s">
        <v>1673</v>
      </c>
      <c r="AG84" t="s">
        <v>1673</v>
      </c>
      <c r="AH84">
        <v>1</v>
      </c>
      <c r="AI84">
        <v>151</v>
      </c>
      <c r="AJ84">
        <v>151</v>
      </c>
      <c r="AK84">
        <v>151</v>
      </c>
      <c r="AL84">
        <v>151</v>
      </c>
      <c r="AM84">
        <v>151</v>
      </c>
      <c r="AN84" t="s">
        <v>1409</v>
      </c>
      <c r="AO84" t="s">
        <v>1673</v>
      </c>
    </row>
    <row r="85" spans="1:41" x14ac:dyDescent="0.25">
      <c r="A85">
        <v>1</v>
      </c>
      <c r="B85" t="s">
        <v>28</v>
      </c>
      <c r="C85">
        <v>391102</v>
      </c>
      <c r="D85" t="str">
        <f>VLOOKUP(C85,MUNICÍPO_SETOR!A$2:D$49,4,0)</f>
        <v xml:space="preserve">ELIANA DE OLIVEIRA </v>
      </c>
      <c r="E85" s="43">
        <v>41383.572222222225</v>
      </c>
      <c r="F85" s="43">
        <v>41385.574305555558</v>
      </c>
      <c r="G85" s="43">
        <v>41385.915277777778</v>
      </c>
      <c r="H85" t="s">
        <v>29</v>
      </c>
      <c r="I85">
        <v>60000012423675</v>
      </c>
      <c r="J85" t="s">
        <v>1671</v>
      </c>
      <c r="K85" t="s">
        <v>1672</v>
      </c>
      <c r="L85" t="s">
        <v>180</v>
      </c>
      <c r="M85">
        <v>3</v>
      </c>
      <c r="N85" t="s">
        <v>33</v>
      </c>
      <c r="O85">
        <v>60000015461254</v>
      </c>
      <c r="P85">
        <v>60000016462659</v>
      </c>
      <c r="Q85">
        <v>140156000000643</v>
      </c>
      <c r="S85" t="s">
        <v>34</v>
      </c>
      <c r="T85" t="s">
        <v>35</v>
      </c>
      <c r="U85" t="s">
        <v>36</v>
      </c>
      <c r="X85" t="s">
        <v>37</v>
      </c>
      <c r="AD85" t="s">
        <v>1673</v>
      </c>
      <c r="AE85" t="s">
        <v>1453</v>
      </c>
      <c r="AF85" t="s">
        <v>1673</v>
      </c>
      <c r="AG85" t="s">
        <v>1673</v>
      </c>
      <c r="AH85">
        <v>1</v>
      </c>
      <c r="AI85">
        <v>151</v>
      </c>
      <c r="AJ85">
        <v>151</v>
      </c>
      <c r="AK85">
        <v>151</v>
      </c>
      <c r="AL85">
        <v>151</v>
      </c>
      <c r="AM85">
        <v>151</v>
      </c>
      <c r="AN85" t="s">
        <v>1409</v>
      </c>
      <c r="AO85" t="s">
        <v>1673</v>
      </c>
    </row>
    <row r="86" spans="1:41" x14ac:dyDescent="0.25">
      <c r="A86">
        <v>1</v>
      </c>
      <c r="B86" t="s">
        <v>28</v>
      </c>
      <c r="C86">
        <v>391102</v>
      </c>
      <c r="D86" t="str">
        <f>VLOOKUP(C86,MUNICÍPO_SETOR!A$2:D$49,4,0)</f>
        <v xml:space="preserve">ELIANA DE OLIVEIRA </v>
      </c>
      <c r="E86" s="43">
        <v>41383.481944444444</v>
      </c>
      <c r="F86" s="43">
        <v>41385.512499999997</v>
      </c>
      <c r="G86" s="43">
        <v>41385.495138888888</v>
      </c>
      <c r="H86" t="s">
        <v>29</v>
      </c>
      <c r="I86">
        <v>60000017965872</v>
      </c>
      <c r="J86" t="s">
        <v>1674</v>
      </c>
      <c r="K86" t="s">
        <v>1675</v>
      </c>
      <c r="L86" t="s">
        <v>32</v>
      </c>
      <c r="M86">
        <v>4</v>
      </c>
      <c r="N86" t="s">
        <v>33</v>
      </c>
      <c r="O86">
        <v>60000015461254</v>
      </c>
      <c r="P86">
        <v>60000016462659</v>
      </c>
      <c r="Q86">
        <v>140156000000629</v>
      </c>
      <c r="S86" t="s">
        <v>34</v>
      </c>
      <c r="T86" t="s">
        <v>35</v>
      </c>
      <c r="U86" t="s">
        <v>36</v>
      </c>
      <c r="X86" t="s">
        <v>37</v>
      </c>
      <c r="AD86" t="s">
        <v>1673</v>
      </c>
      <c r="AE86" t="s">
        <v>1437</v>
      </c>
      <c r="AF86" t="s">
        <v>1673</v>
      </c>
      <c r="AG86" t="s">
        <v>1673</v>
      </c>
      <c r="AH86">
        <v>1</v>
      </c>
      <c r="AI86">
        <v>151</v>
      </c>
      <c r="AJ86">
        <v>151</v>
      </c>
      <c r="AK86">
        <v>151</v>
      </c>
      <c r="AL86">
        <v>151</v>
      </c>
      <c r="AM86">
        <v>151</v>
      </c>
      <c r="AN86" t="s">
        <v>1409</v>
      </c>
      <c r="AO86" t="s">
        <v>1673</v>
      </c>
    </row>
    <row r="87" spans="1:41" x14ac:dyDescent="0.25">
      <c r="A87">
        <v>1</v>
      </c>
      <c r="B87" t="s">
        <v>28</v>
      </c>
      <c r="C87">
        <v>391102</v>
      </c>
      <c r="D87" t="str">
        <f>VLOOKUP(C87,MUNICÍPO_SETOR!A$2:D$49,4,0)</f>
        <v xml:space="preserve">ELIANA DE OLIVEIRA </v>
      </c>
      <c r="E87" s="43">
        <v>41383.465277777781</v>
      </c>
      <c r="F87" s="43">
        <v>41385.963888888888</v>
      </c>
      <c r="G87" s="43">
        <v>41385.925694444442</v>
      </c>
      <c r="H87" t="s">
        <v>29</v>
      </c>
      <c r="I87">
        <v>60000012529251</v>
      </c>
      <c r="J87" t="s">
        <v>1676</v>
      </c>
      <c r="K87" t="s">
        <v>1677</v>
      </c>
      <c r="L87" t="s">
        <v>41</v>
      </c>
      <c r="M87">
        <v>4</v>
      </c>
      <c r="N87" t="s">
        <v>135</v>
      </c>
      <c r="O87">
        <v>60000015461254</v>
      </c>
      <c r="P87">
        <v>60000016462659</v>
      </c>
      <c r="Q87">
        <v>140156000000664</v>
      </c>
      <c r="S87" t="s">
        <v>34</v>
      </c>
      <c r="T87" t="s">
        <v>35</v>
      </c>
      <c r="U87" t="s">
        <v>36</v>
      </c>
      <c r="X87" t="s">
        <v>37</v>
      </c>
      <c r="AD87" t="s">
        <v>1673</v>
      </c>
      <c r="AE87" t="s">
        <v>1453</v>
      </c>
      <c r="AF87" t="s">
        <v>1673</v>
      </c>
      <c r="AG87" t="s">
        <v>1673</v>
      </c>
      <c r="AH87">
        <v>1</v>
      </c>
      <c r="AI87">
        <v>151</v>
      </c>
      <c r="AJ87">
        <v>151</v>
      </c>
      <c r="AK87">
        <v>151</v>
      </c>
      <c r="AL87">
        <v>151</v>
      </c>
      <c r="AM87">
        <v>151</v>
      </c>
      <c r="AN87" t="s">
        <v>1409</v>
      </c>
      <c r="AO87" t="s">
        <v>1673</v>
      </c>
    </row>
    <row r="88" spans="1:41" x14ac:dyDescent="0.25">
      <c r="A88">
        <v>1</v>
      </c>
      <c r="B88" t="s">
        <v>28</v>
      </c>
      <c r="C88">
        <v>391102</v>
      </c>
      <c r="D88" t="str">
        <f>VLOOKUP(C88,MUNICÍPO_SETOR!A$2:D$49,4,0)</f>
        <v xml:space="preserve">ELIANA DE OLIVEIRA </v>
      </c>
      <c r="E88" s="43">
        <v>41383.370138888888</v>
      </c>
      <c r="F88" s="43">
        <v>41385.959027777775</v>
      </c>
      <c r="G88" s="43">
        <v>41385.925694444442</v>
      </c>
      <c r="H88" t="s">
        <v>29</v>
      </c>
      <c r="I88">
        <v>60000017154450</v>
      </c>
      <c r="J88" t="s">
        <v>1678</v>
      </c>
      <c r="K88" t="s">
        <v>1679</v>
      </c>
      <c r="L88" t="s">
        <v>1680</v>
      </c>
      <c r="M88">
        <v>3</v>
      </c>
      <c r="N88" t="s">
        <v>33</v>
      </c>
      <c r="O88">
        <v>60000015461254</v>
      </c>
      <c r="P88">
        <v>60000016462659</v>
      </c>
      <c r="Q88">
        <v>140156000000650</v>
      </c>
      <c r="S88" t="s">
        <v>34</v>
      </c>
      <c r="T88" t="s">
        <v>35</v>
      </c>
      <c r="U88" t="s">
        <v>36</v>
      </c>
      <c r="X88" t="s">
        <v>37</v>
      </c>
      <c r="AD88" t="s">
        <v>1681</v>
      </c>
      <c r="AE88" t="s">
        <v>1453</v>
      </c>
      <c r="AF88" t="s">
        <v>1681</v>
      </c>
      <c r="AG88" t="s">
        <v>1681</v>
      </c>
      <c r="AH88">
        <v>1</v>
      </c>
      <c r="AI88">
        <v>171</v>
      </c>
      <c r="AJ88">
        <v>171</v>
      </c>
      <c r="AK88">
        <v>171</v>
      </c>
      <c r="AL88">
        <v>171</v>
      </c>
      <c r="AM88">
        <v>171</v>
      </c>
      <c r="AN88" t="s">
        <v>1409</v>
      </c>
      <c r="AO88" t="s">
        <v>1681</v>
      </c>
    </row>
    <row r="89" spans="1:41" x14ac:dyDescent="0.25">
      <c r="A89">
        <v>1</v>
      </c>
      <c r="B89" t="s">
        <v>28</v>
      </c>
      <c r="C89">
        <v>391102</v>
      </c>
      <c r="D89" t="str">
        <f>VLOOKUP(C89,MUNICÍPO_SETOR!A$2:D$49,4,0)</f>
        <v xml:space="preserve">ELIANA DE OLIVEIRA </v>
      </c>
      <c r="E89" s="43">
        <v>41383.370138888888</v>
      </c>
      <c r="F89" s="43">
        <v>41385.959027777775</v>
      </c>
      <c r="G89" s="43">
        <v>41385.925694444442</v>
      </c>
      <c r="H89" t="s">
        <v>29</v>
      </c>
      <c r="I89">
        <v>60000017154450</v>
      </c>
      <c r="J89" t="s">
        <v>1678</v>
      </c>
      <c r="K89" t="s">
        <v>1679</v>
      </c>
      <c r="L89" t="s">
        <v>1680</v>
      </c>
      <c r="M89">
        <v>3</v>
      </c>
      <c r="N89" t="s">
        <v>33</v>
      </c>
      <c r="O89">
        <v>60000015461254</v>
      </c>
      <c r="P89">
        <v>60000016462659</v>
      </c>
      <c r="Q89">
        <v>140156000000650</v>
      </c>
      <c r="S89" t="s">
        <v>34</v>
      </c>
      <c r="T89" t="s">
        <v>35</v>
      </c>
      <c r="U89" t="s">
        <v>36</v>
      </c>
      <c r="X89" t="s">
        <v>37</v>
      </c>
      <c r="AD89" t="s">
        <v>1681</v>
      </c>
      <c r="AE89" t="s">
        <v>1453</v>
      </c>
      <c r="AF89" t="s">
        <v>1681</v>
      </c>
      <c r="AG89" t="s">
        <v>1681</v>
      </c>
      <c r="AH89">
        <v>1</v>
      </c>
      <c r="AI89">
        <v>171</v>
      </c>
      <c r="AJ89">
        <v>171</v>
      </c>
      <c r="AK89">
        <v>171</v>
      </c>
      <c r="AL89">
        <v>171</v>
      </c>
      <c r="AM89">
        <v>171</v>
      </c>
      <c r="AN89" t="s">
        <v>1409</v>
      </c>
      <c r="AO89" t="s">
        <v>1681</v>
      </c>
    </row>
    <row r="90" spans="1:41" x14ac:dyDescent="0.25">
      <c r="A90">
        <v>1</v>
      </c>
      <c r="B90" t="s">
        <v>28</v>
      </c>
      <c r="C90">
        <v>391102</v>
      </c>
      <c r="D90" t="str">
        <f>VLOOKUP(C90,MUNICÍPO_SETOR!A$2:D$49,4,0)</f>
        <v xml:space="preserve">ELIANA DE OLIVEIRA </v>
      </c>
      <c r="E90" s="43">
        <v>41383.347222222219</v>
      </c>
      <c r="F90" s="43">
        <v>41385.570833333331</v>
      </c>
      <c r="G90" s="43">
        <v>41385.915277777778</v>
      </c>
      <c r="H90" t="s">
        <v>29</v>
      </c>
      <c r="I90">
        <v>60000012553147</v>
      </c>
      <c r="J90" t="s">
        <v>1682</v>
      </c>
      <c r="K90" t="s">
        <v>1683</v>
      </c>
      <c r="L90" t="s">
        <v>32</v>
      </c>
      <c r="M90">
        <v>4</v>
      </c>
      <c r="N90" t="s">
        <v>33</v>
      </c>
      <c r="O90">
        <v>60000015461254</v>
      </c>
      <c r="P90">
        <v>60000016462659</v>
      </c>
      <c r="Q90">
        <v>140156000000636</v>
      </c>
      <c r="S90" t="s">
        <v>34</v>
      </c>
      <c r="T90" t="s">
        <v>35</v>
      </c>
      <c r="U90" t="s">
        <v>36</v>
      </c>
      <c r="X90" t="s">
        <v>37</v>
      </c>
      <c r="AD90" t="s">
        <v>1673</v>
      </c>
      <c r="AE90" t="s">
        <v>1443</v>
      </c>
      <c r="AF90" t="s">
        <v>1673</v>
      </c>
      <c r="AG90" t="s">
        <v>1673</v>
      </c>
      <c r="AH90">
        <v>1</v>
      </c>
      <c r="AI90">
        <v>151</v>
      </c>
      <c r="AJ90">
        <v>151</v>
      </c>
      <c r="AK90">
        <v>151</v>
      </c>
      <c r="AL90">
        <v>151</v>
      </c>
      <c r="AM90">
        <v>151</v>
      </c>
      <c r="AN90" t="s">
        <v>1409</v>
      </c>
      <c r="AO90" t="s">
        <v>1673</v>
      </c>
    </row>
    <row r="91" spans="1:41" x14ac:dyDescent="0.25">
      <c r="A91">
        <v>1</v>
      </c>
      <c r="B91" t="s">
        <v>28</v>
      </c>
      <c r="C91">
        <v>391102</v>
      </c>
      <c r="D91" t="str">
        <f>VLOOKUP(C91,MUNICÍPO_SETOR!A$2:D$49,4,0)</f>
        <v xml:space="preserve">ELIANA DE OLIVEIRA </v>
      </c>
      <c r="E91" s="43">
        <v>41383.334722222222</v>
      </c>
      <c r="F91" s="43">
        <v>41385.960416666669</v>
      </c>
      <c r="G91" s="43">
        <v>41385.925694444442</v>
      </c>
      <c r="H91" t="s">
        <v>29</v>
      </c>
      <c r="I91">
        <v>60000012424591</v>
      </c>
      <c r="J91" t="s">
        <v>1684</v>
      </c>
      <c r="K91" t="s">
        <v>1685</v>
      </c>
      <c r="L91" t="s">
        <v>41</v>
      </c>
      <c r="M91">
        <v>4</v>
      </c>
      <c r="N91" t="s">
        <v>135</v>
      </c>
      <c r="O91">
        <v>60000015461254</v>
      </c>
      <c r="P91">
        <v>60000016462659</v>
      </c>
      <c r="Q91">
        <v>140156000000657</v>
      </c>
      <c r="S91" t="s">
        <v>34</v>
      </c>
      <c r="T91" t="s">
        <v>35</v>
      </c>
      <c r="U91" t="s">
        <v>36</v>
      </c>
      <c r="X91" t="s">
        <v>37</v>
      </c>
      <c r="AD91" t="s">
        <v>1686</v>
      </c>
      <c r="AE91" t="s">
        <v>1453</v>
      </c>
      <c r="AF91" t="s">
        <v>1686</v>
      </c>
      <c r="AG91" t="s">
        <v>1686</v>
      </c>
      <c r="AH91">
        <v>1</v>
      </c>
      <c r="AI91">
        <v>175</v>
      </c>
      <c r="AJ91">
        <v>175</v>
      </c>
      <c r="AK91">
        <v>175</v>
      </c>
      <c r="AL91">
        <v>175</v>
      </c>
      <c r="AM91">
        <v>175</v>
      </c>
      <c r="AN91" t="s">
        <v>1409</v>
      </c>
      <c r="AO91" t="s">
        <v>1686</v>
      </c>
    </row>
    <row r="92" spans="1:41" x14ac:dyDescent="0.25">
      <c r="A92">
        <v>1</v>
      </c>
      <c r="B92" t="s">
        <v>28</v>
      </c>
      <c r="C92">
        <v>391102</v>
      </c>
      <c r="D92" t="str">
        <f>VLOOKUP(C92,MUNICÍPO_SETOR!A$2:D$49,4,0)</f>
        <v xml:space="preserve">ELIANA DE OLIVEIRA </v>
      </c>
      <c r="E92" s="43">
        <v>41383.334722222222</v>
      </c>
      <c r="F92" s="43">
        <v>41385.960416666669</v>
      </c>
      <c r="G92" s="43">
        <v>41385.925694444442</v>
      </c>
      <c r="H92" t="s">
        <v>29</v>
      </c>
      <c r="I92">
        <v>60000012424591</v>
      </c>
      <c r="J92" t="s">
        <v>1684</v>
      </c>
      <c r="K92" t="s">
        <v>1685</v>
      </c>
      <c r="L92" t="s">
        <v>41</v>
      </c>
      <c r="M92">
        <v>4</v>
      </c>
      <c r="N92" t="s">
        <v>135</v>
      </c>
      <c r="O92">
        <v>60000015461254</v>
      </c>
      <c r="P92">
        <v>60000016462659</v>
      </c>
      <c r="Q92">
        <v>140156000000657</v>
      </c>
      <c r="S92" t="s">
        <v>34</v>
      </c>
      <c r="T92" t="s">
        <v>35</v>
      </c>
      <c r="U92" t="s">
        <v>36</v>
      </c>
      <c r="X92" t="s">
        <v>37</v>
      </c>
      <c r="AD92" t="s">
        <v>1686</v>
      </c>
      <c r="AE92" t="s">
        <v>1453</v>
      </c>
      <c r="AF92" t="s">
        <v>1686</v>
      </c>
      <c r="AG92" t="s">
        <v>1686</v>
      </c>
      <c r="AH92">
        <v>1</v>
      </c>
      <c r="AI92">
        <v>175</v>
      </c>
      <c r="AJ92">
        <v>175</v>
      </c>
      <c r="AK92">
        <v>175</v>
      </c>
      <c r="AL92">
        <v>175</v>
      </c>
      <c r="AM92">
        <v>175</v>
      </c>
      <c r="AN92" t="s">
        <v>1409</v>
      </c>
      <c r="AO92" t="s">
        <v>1686</v>
      </c>
    </row>
    <row r="93" spans="1:41" x14ac:dyDescent="0.25">
      <c r="A93">
        <v>1</v>
      </c>
      <c r="B93" t="s">
        <v>28</v>
      </c>
      <c r="C93">
        <v>391102</v>
      </c>
      <c r="D93" t="str">
        <f>VLOOKUP(C93,MUNICÍPO_SETOR!A$2:D$49,4,0)</f>
        <v xml:space="preserve">ELIANA DE OLIVEIRA </v>
      </c>
      <c r="E93" s="43">
        <v>41382.353472222225</v>
      </c>
      <c r="F93" s="43">
        <v>41383.688194444447</v>
      </c>
      <c r="G93" s="43">
        <v>41385.469444444447</v>
      </c>
      <c r="H93" t="s">
        <v>29</v>
      </c>
      <c r="I93">
        <v>60000012294779</v>
      </c>
      <c r="J93" t="s">
        <v>1687</v>
      </c>
      <c r="K93" t="s">
        <v>1688</v>
      </c>
      <c r="L93" t="s">
        <v>41</v>
      </c>
      <c r="M93">
        <v>4</v>
      </c>
      <c r="N93" t="s">
        <v>33</v>
      </c>
      <c r="O93">
        <v>60000015461254</v>
      </c>
      <c r="P93">
        <v>60000016462659</v>
      </c>
      <c r="Q93">
        <v>140156000000615</v>
      </c>
      <c r="S93" t="s">
        <v>34</v>
      </c>
      <c r="T93" t="s">
        <v>35</v>
      </c>
      <c r="U93" t="s">
        <v>36</v>
      </c>
      <c r="X93" t="s">
        <v>37</v>
      </c>
      <c r="AD93" t="s">
        <v>1689</v>
      </c>
      <c r="AE93" t="s">
        <v>1453</v>
      </c>
      <c r="AF93" t="s">
        <v>1689</v>
      </c>
      <c r="AG93" t="s">
        <v>1689</v>
      </c>
      <c r="AH93">
        <v>1</v>
      </c>
      <c r="AI93">
        <v>181</v>
      </c>
      <c r="AJ93">
        <v>181</v>
      </c>
      <c r="AK93">
        <v>181</v>
      </c>
      <c r="AL93">
        <v>181</v>
      </c>
      <c r="AM93">
        <v>181</v>
      </c>
      <c r="AN93" t="s">
        <v>1409</v>
      </c>
      <c r="AO93" t="s">
        <v>1689</v>
      </c>
    </row>
    <row r="94" spans="1:41" x14ac:dyDescent="0.25">
      <c r="A94">
        <v>1</v>
      </c>
      <c r="B94" t="s">
        <v>28</v>
      </c>
      <c r="C94">
        <v>391102</v>
      </c>
      <c r="D94" t="str">
        <f>VLOOKUP(C94,MUNICÍPO_SETOR!A$2:D$49,4,0)</f>
        <v xml:space="preserve">ELIANA DE OLIVEIRA </v>
      </c>
      <c r="E94" s="43">
        <v>41382.353472222225</v>
      </c>
      <c r="F94" s="43">
        <v>41383.688194444447</v>
      </c>
      <c r="G94" s="43">
        <v>41385.469444444447</v>
      </c>
      <c r="H94" t="s">
        <v>29</v>
      </c>
      <c r="I94">
        <v>60000012294779</v>
      </c>
      <c r="J94" t="s">
        <v>1687</v>
      </c>
      <c r="K94" t="s">
        <v>1688</v>
      </c>
      <c r="L94" t="s">
        <v>41</v>
      </c>
      <c r="M94">
        <v>4</v>
      </c>
      <c r="N94" t="s">
        <v>33</v>
      </c>
      <c r="O94">
        <v>60000015461254</v>
      </c>
      <c r="P94">
        <v>60000016462659</v>
      </c>
      <c r="Q94">
        <v>140156000000615</v>
      </c>
      <c r="S94" t="s">
        <v>34</v>
      </c>
      <c r="T94" t="s">
        <v>35</v>
      </c>
      <c r="U94" t="s">
        <v>36</v>
      </c>
      <c r="X94" t="s">
        <v>37</v>
      </c>
      <c r="AD94" t="s">
        <v>1689</v>
      </c>
      <c r="AE94" t="s">
        <v>1453</v>
      </c>
      <c r="AF94" t="s">
        <v>1689</v>
      </c>
      <c r="AG94" t="s">
        <v>1689</v>
      </c>
      <c r="AH94">
        <v>1</v>
      </c>
      <c r="AI94">
        <v>181</v>
      </c>
      <c r="AJ94">
        <v>181</v>
      </c>
      <c r="AK94">
        <v>181</v>
      </c>
      <c r="AL94">
        <v>181</v>
      </c>
      <c r="AM94">
        <v>181</v>
      </c>
      <c r="AN94" t="s">
        <v>1409</v>
      </c>
      <c r="AO94" t="s">
        <v>1689</v>
      </c>
    </row>
    <row r="95" spans="1:41" x14ac:dyDescent="0.25">
      <c r="A95">
        <v>1</v>
      </c>
      <c r="B95" t="s">
        <v>28</v>
      </c>
      <c r="C95">
        <v>391102</v>
      </c>
      <c r="D95" t="str">
        <f>VLOOKUP(C95,MUNICÍPO_SETOR!A$2:D$49,4,0)</f>
        <v xml:space="preserve">ELIANA DE OLIVEIRA </v>
      </c>
      <c r="E95" s="43">
        <v>41381.845833333333</v>
      </c>
      <c r="F95" s="43">
        <v>41381.84652777778</v>
      </c>
      <c r="G95" s="43">
        <v>41381.866666666669</v>
      </c>
      <c r="H95" t="s">
        <v>29</v>
      </c>
      <c r="I95">
        <v>60000017155146</v>
      </c>
      <c r="J95" t="s">
        <v>1690</v>
      </c>
      <c r="K95" t="s">
        <v>1691</v>
      </c>
      <c r="L95" t="s">
        <v>45</v>
      </c>
      <c r="M95">
        <v>4</v>
      </c>
      <c r="N95" t="s">
        <v>33</v>
      </c>
      <c r="O95">
        <v>60000015461254</v>
      </c>
      <c r="P95">
        <v>60000016462659</v>
      </c>
      <c r="Q95">
        <v>140156000000608</v>
      </c>
      <c r="S95" t="s">
        <v>34</v>
      </c>
      <c r="T95" t="s">
        <v>35</v>
      </c>
      <c r="U95" t="s">
        <v>36</v>
      </c>
      <c r="X95" t="s">
        <v>37</v>
      </c>
      <c r="AD95" t="s">
        <v>1673</v>
      </c>
      <c r="AE95" t="s">
        <v>1443</v>
      </c>
      <c r="AF95" t="s">
        <v>1673</v>
      </c>
      <c r="AG95" t="s">
        <v>1673</v>
      </c>
      <c r="AH95">
        <v>1</v>
      </c>
      <c r="AI95">
        <v>151</v>
      </c>
      <c r="AJ95">
        <v>151</v>
      </c>
      <c r="AK95">
        <v>151</v>
      </c>
      <c r="AL95">
        <v>151</v>
      </c>
      <c r="AM95">
        <v>151</v>
      </c>
      <c r="AN95" t="s">
        <v>1409</v>
      </c>
      <c r="AO95" t="s">
        <v>1673</v>
      </c>
    </row>
    <row r="96" spans="1:41" x14ac:dyDescent="0.25">
      <c r="A96">
        <v>1</v>
      </c>
      <c r="B96" t="s">
        <v>28</v>
      </c>
      <c r="C96">
        <v>391102</v>
      </c>
      <c r="D96" t="str">
        <f>VLOOKUP(C96,MUNICÍPO_SETOR!A$2:D$49,4,0)</f>
        <v xml:space="preserve">ELIANA DE OLIVEIRA </v>
      </c>
      <c r="E96" s="43">
        <v>41381.604861111111</v>
      </c>
      <c r="F96" s="43">
        <v>41383.689583333333</v>
      </c>
      <c r="G96" s="43">
        <v>41385.469444444447</v>
      </c>
      <c r="H96" t="s">
        <v>29</v>
      </c>
      <c r="I96">
        <v>60000012295603</v>
      </c>
      <c r="J96" t="s">
        <v>1692</v>
      </c>
      <c r="K96" t="s">
        <v>1693</v>
      </c>
      <c r="L96" t="s">
        <v>238</v>
      </c>
      <c r="M96">
        <v>4</v>
      </c>
      <c r="N96" t="s">
        <v>33</v>
      </c>
      <c r="O96">
        <v>60000015461254</v>
      </c>
      <c r="P96">
        <v>60000016462659</v>
      </c>
      <c r="Q96">
        <v>140156000000622</v>
      </c>
      <c r="S96" t="s">
        <v>34</v>
      </c>
      <c r="T96" t="s">
        <v>35</v>
      </c>
      <c r="U96" t="s">
        <v>36</v>
      </c>
      <c r="X96" t="s">
        <v>37</v>
      </c>
      <c r="AD96" t="s">
        <v>1673</v>
      </c>
      <c r="AE96" t="s">
        <v>1453</v>
      </c>
      <c r="AF96" t="s">
        <v>1673</v>
      </c>
      <c r="AG96" t="s">
        <v>1673</v>
      </c>
      <c r="AH96">
        <v>1</v>
      </c>
      <c r="AI96">
        <v>151</v>
      </c>
      <c r="AJ96">
        <v>151</v>
      </c>
      <c r="AK96">
        <v>151</v>
      </c>
      <c r="AL96">
        <v>151</v>
      </c>
      <c r="AM96">
        <v>151</v>
      </c>
      <c r="AN96" t="s">
        <v>1409</v>
      </c>
      <c r="AO96" t="s">
        <v>1673</v>
      </c>
    </row>
    <row r="97" spans="1:41" x14ac:dyDescent="0.25">
      <c r="A97">
        <v>1</v>
      </c>
      <c r="B97" t="s">
        <v>28</v>
      </c>
      <c r="C97">
        <v>391102</v>
      </c>
      <c r="D97" t="str">
        <f>VLOOKUP(C97,MUNICÍPO_SETOR!A$2:D$49,4,0)</f>
        <v xml:space="preserve">ELIANA DE OLIVEIRA </v>
      </c>
      <c r="E97" s="43">
        <v>41381.604861111111</v>
      </c>
      <c r="F97" s="43">
        <v>41383.689583333333</v>
      </c>
      <c r="G97" s="43">
        <v>41385.469444444447</v>
      </c>
      <c r="H97" t="s">
        <v>29</v>
      </c>
      <c r="I97">
        <v>60000012295603</v>
      </c>
      <c r="J97" t="s">
        <v>1692</v>
      </c>
      <c r="K97" t="s">
        <v>1693</v>
      </c>
      <c r="L97" t="s">
        <v>238</v>
      </c>
      <c r="M97">
        <v>4</v>
      </c>
      <c r="N97" t="s">
        <v>33</v>
      </c>
      <c r="O97">
        <v>60000015461254</v>
      </c>
      <c r="P97">
        <v>60000016462659</v>
      </c>
      <c r="Q97">
        <v>140156000000622</v>
      </c>
      <c r="S97" t="s">
        <v>34</v>
      </c>
      <c r="T97" t="s">
        <v>35</v>
      </c>
      <c r="U97" t="s">
        <v>36</v>
      </c>
      <c r="X97" t="s">
        <v>37</v>
      </c>
      <c r="AD97" t="s">
        <v>1673</v>
      </c>
      <c r="AE97" t="s">
        <v>1453</v>
      </c>
      <c r="AF97" t="s">
        <v>1673</v>
      </c>
      <c r="AG97" t="s">
        <v>1673</v>
      </c>
      <c r="AH97">
        <v>1</v>
      </c>
      <c r="AI97">
        <v>151</v>
      </c>
      <c r="AJ97">
        <v>151</v>
      </c>
      <c r="AK97">
        <v>151</v>
      </c>
      <c r="AL97">
        <v>151</v>
      </c>
      <c r="AM97">
        <v>151</v>
      </c>
      <c r="AN97" t="s">
        <v>1409</v>
      </c>
      <c r="AO97" t="s">
        <v>1673</v>
      </c>
    </row>
    <row r="98" spans="1:41" x14ac:dyDescent="0.25">
      <c r="A98">
        <v>1</v>
      </c>
      <c r="B98" t="s">
        <v>28</v>
      </c>
      <c r="C98">
        <v>391102</v>
      </c>
      <c r="D98" t="str">
        <f>VLOOKUP(C98,MUNICÍPO_SETOR!A$2:D$49,4,0)</f>
        <v xml:space="preserve">ELIANA DE OLIVEIRA </v>
      </c>
      <c r="E98" s="43">
        <v>41381.509027777778</v>
      </c>
      <c r="F98" s="43">
        <v>41381.646527777775</v>
      </c>
      <c r="G98" s="43">
        <v>41381.616666666669</v>
      </c>
      <c r="H98" t="s">
        <v>29</v>
      </c>
      <c r="I98">
        <v>60000012343523</v>
      </c>
      <c r="J98" t="s">
        <v>1694</v>
      </c>
      <c r="K98" t="s">
        <v>1695</v>
      </c>
      <c r="L98" t="s">
        <v>41</v>
      </c>
      <c r="M98">
        <v>3</v>
      </c>
      <c r="N98" t="s">
        <v>33</v>
      </c>
      <c r="O98">
        <v>60000015461254</v>
      </c>
      <c r="P98">
        <v>60000016462659</v>
      </c>
      <c r="Q98">
        <v>140156000000573</v>
      </c>
      <c r="S98" t="s">
        <v>34</v>
      </c>
      <c r="T98" t="s">
        <v>35</v>
      </c>
      <c r="U98" t="s">
        <v>36</v>
      </c>
      <c r="X98" t="s">
        <v>37</v>
      </c>
      <c r="AD98" t="s">
        <v>1696</v>
      </c>
      <c r="AE98" t="s">
        <v>1453</v>
      </c>
      <c r="AF98" t="s">
        <v>1696</v>
      </c>
      <c r="AG98" t="s">
        <v>1696</v>
      </c>
      <c r="AH98">
        <v>99</v>
      </c>
      <c r="AI98">
        <v>369</v>
      </c>
      <c r="AJ98">
        <v>548</v>
      </c>
      <c r="AK98">
        <v>548</v>
      </c>
      <c r="AL98">
        <v>548</v>
      </c>
      <c r="AM98">
        <v>548</v>
      </c>
      <c r="AN98" t="s">
        <v>1409</v>
      </c>
      <c r="AO98" t="s">
        <v>4239</v>
      </c>
    </row>
    <row r="99" spans="1:41" x14ac:dyDescent="0.25">
      <c r="A99">
        <v>1</v>
      </c>
      <c r="B99" t="s">
        <v>28</v>
      </c>
      <c r="C99">
        <v>391102</v>
      </c>
      <c r="D99" t="str">
        <f>VLOOKUP(C99,MUNICÍPO_SETOR!A$2:D$49,4,0)</f>
        <v xml:space="preserve">ELIANA DE OLIVEIRA </v>
      </c>
      <c r="E99" s="43">
        <v>41381.509027777778</v>
      </c>
      <c r="F99" s="43">
        <v>41381.646527777775</v>
      </c>
      <c r="G99" s="43">
        <v>41381.616666666669</v>
      </c>
      <c r="H99" t="s">
        <v>29</v>
      </c>
      <c r="I99">
        <v>60000012343523</v>
      </c>
      <c r="J99" t="s">
        <v>1694</v>
      </c>
      <c r="K99" t="s">
        <v>1695</v>
      </c>
      <c r="L99" t="s">
        <v>41</v>
      </c>
      <c r="M99">
        <v>3</v>
      </c>
      <c r="N99" t="s">
        <v>33</v>
      </c>
      <c r="O99">
        <v>60000015461254</v>
      </c>
      <c r="P99">
        <v>60000016462659</v>
      </c>
      <c r="Q99">
        <v>140156000000573</v>
      </c>
      <c r="S99" t="s">
        <v>34</v>
      </c>
      <c r="T99" t="s">
        <v>35</v>
      </c>
      <c r="U99" t="s">
        <v>36</v>
      </c>
      <c r="X99" t="s">
        <v>37</v>
      </c>
      <c r="AD99" t="s">
        <v>1696</v>
      </c>
      <c r="AE99" t="s">
        <v>1453</v>
      </c>
      <c r="AF99" t="s">
        <v>1696</v>
      </c>
      <c r="AG99" t="s">
        <v>1696</v>
      </c>
      <c r="AH99">
        <v>99</v>
      </c>
      <c r="AI99">
        <v>369</v>
      </c>
      <c r="AJ99">
        <v>548</v>
      </c>
      <c r="AK99">
        <v>548</v>
      </c>
      <c r="AL99">
        <v>548</v>
      </c>
      <c r="AM99">
        <v>548</v>
      </c>
      <c r="AN99" t="s">
        <v>1410</v>
      </c>
      <c r="AO99" t="s">
        <v>4461</v>
      </c>
    </row>
    <row r="100" spans="1:41" x14ac:dyDescent="0.25">
      <c r="A100">
        <v>1</v>
      </c>
      <c r="B100" t="s">
        <v>28</v>
      </c>
      <c r="C100">
        <v>391102</v>
      </c>
      <c r="D100" t="str">
        <f>VLOOKUP(C100,MUNICÍPO_SETOR!A$2:D$49,4,0)</f>
        <v xml:space="preserve">ELIANA DE OLIVEIRA </v>
      </c>
      <c r="E100" s="43">
        <v>41381.509027777778</v>
      </c>
      <c r="F100" s="43">
        <v>41381.646527777775</v>
      </c>
      <c r="G100" s="43">
        <v>41381.616666666669</v>
      </c>
      <c r="H100" t="s">
        <v>29</v>
      </c>
      <c r="I100">
        <v>60000012343523</v>
      </c>
      <c r="J100" t="s">
        <v>1694</v>
      </c>
      <c r="K100" t="s">
        <v>1695</v>
      </c>
      <c r="L100" t="s">
        <v>41</v>
      </c>
      <c r="M100">
        <v>3</v>
      </c>
      <c r="N100" t="s">
        <v>33</v>
      </c>
      <c r="O100">
        <v>60000015461254</v>
      </c>
      <c r="P100">
        <v>60000016462659</v>
      </c>
      <c r="Q100">
        <v>140156000000573</v>
      </c>
      <c r="S100" t="s">
        <v>34</v>
      </c>
      <c r="T100" t="s">
        <v>35</v>
      </c>
      <c r="U100" t="s">
        <v>36</v>
      </c>
      <c r="X100" t="s">
        <v>37</v>
      </c>
      <c r="AD100" t="s">
        <v>1696</v>
      </c>
      <c r="AE100" t="s">
        <v>1453</v>
      </c>
      <c r="AF100" t="s">
        <v>1696</v>
      </c>
      <c r="AG100" t="s">
        <v>1696</v>
      </c>
      <c r="AH100">
        <v>99</v>
      </c>
      <c r="AI100">
        <v>369</v>
      </c>
      <c r="AJ100">
        <v>548</v>
      </c>
      <c r="AK100">
        <v>548</v>
      </c>
      <c r="AL100">
        <v>548</v>
      </c>
      <c r="AM100">
        <v>548</v>
      </c>
      <c r="AN100" t="s">
        <v>1409</v>
      </c>
      <c r="AO100" t="s">
        <v>4239</v>
      </c>
    </row>
    <row r="101" spans="1:41" x14ac:dyDescent="0.25">
      <c r="A101">
        <v>1</v>
      </c>
      <c r="B101" t="s">
        <v>28</v>
      </c>
      <c r="C101">
        <v>391102</v>
      </c>
      <c r="D101" t="str">
        <f>VLOOKUP(C101,MUNICÍPO_SETOR!A$2:D$49,4,0)</f>
        <v xml:space="preserve">ELIANA DE OLIVEIRA </v>
      </c>
      <c r="E101" s="43">
        <v>41381.509027777778</v>
      </c>
      <c r="F101" s="43">
        <v>41381.646527777775</v>
      </c>
      <c r="G101" s="43">
        <v>41381.616666666669</v>
      </c>
      <c r="H101" t="s">
        <v>29</v>
      </c>
      <c r="I101">
        <v>60000012343523</v>
      </c>
      <c r="J101" t="s">
        <v>1694</v>
      </c>
      <c r="K101" t="s">
        <v>1695</v>
      </c>
      <c r="L101" t="s">
        <v>41</v>
      </c>
      <c r="M101">
        <v>3</v>
      </c>
      <c r="N101" t="s">
        <v>33</v>
      </c>
      <c r="O101">
        <v>60000015461254</v>
      </c>
      <c r="P101">
        <v>60000016462659</v>
      </c>
      <c r="Q101">
        <v>140156000000573</v>
      </c>
      <c r="S101" t="s">
        <v>34</v>
      </c>
      <c r="T101" t="s">
        <v>35</v>
      </c>
      <c r="U101" t="s">
        <v>36</v>
      </c>
      <c r="X101" t="s">
        <v>37</v>
      </c>
      <c r="AD101" t="s">
        <v>1696</v>
      </c>
      <c r="AE101" t="s">
        <v>1453</v>
      </c>
      <c r="AF101" t="s">
        <v>1696</v>
      </c>
      <c r="AG101" t="s">
        <v>1696</v>
      </c>
      <c r="AH101">
        <v>99</v>
      </c>
      <c r="AI101">
        <v>369</v>
      </c>
      <c r="AJ101">
        <v>548</v>
      </c>
      <c r="AK101">
        <v>548</v>
      </c>
      <c r="AL101">
        <v>548</v>
      </c>
      <c r="AM101">
        <v>548</v>
      </c>
      <c r="AN101" t="s">
        <v>1410</v>
      </c>
      <c r="AO101" t="s">
        <v>4461</v>
      </c>
    </row>
    <row r="102" spans="1:41" x14ac:dyDescent="0.25">
      <c r="A102">
        <v>1</v>
      </c>
      <c r="B102" t="s">
        <v>28</v>
      </c>
      <c r="C102">
        <v>391102</v>
      </c>
      <c r="D102" t="str">
        <f>VLOOKUP(C102,MUNICÍPO_SETOR!A$2:D$49,4,0)</f>
        <v xml:space="preserve">ELIANA DE OLIVEIRA </v>
      </c>
      <c r="E102" s="43">
        <v>41380.718055555553</v>
      </c>
      <c r="F102" s="43">
        <v>41381.845833333333</v>
      </c>
      <c r="G102" s="43">
        <v>41381.866666666669</v>
      </c>
      <c r="H102" t="s">
        <v>29</v>
      </c>
      <c r="I102">
        <v>60000012535323</v>
      </c>
      <c r="J102" t="s">
        <v>1697</v>
      </c>
      <c r="K102" t="s">
        <v>1698</v>
      </c>
      <c r="L102" t="s">
        <v>32</v>
      </c>
      <c r="M102">
        <v>6</v>
      </c>
      <c r="N102" t="s">
        <v>33</v>
      </c>
      <c r="O102">
        <v>60000015461254</v>
      </c>
      <c r="P102">
        <v>60000016462659</v>
      </c>
      <c r="Q102">
        <v>140156000000601</v>
      </c>
      <c r="S102" t="s">
        <v>34</v>
      </c>
      <c r="T102" t="s">
        <v>35</v>
      </c>
      <c r="U102" t="s">
        <v>36</v>
      </c>
      <c r="X102" t="s">
        <v>37</v>
      </c>
      <c r="AD102" t="s">
        <v>1673</v>
      </c>
      <c r="AE102" t="s">
        <v>1443</v>
      </c>
      <c r="AF102" t="s">
        <v>1673</v>
      </c>
      <c r="AG102" t="s">
        <v>1673</v>
      </c>
      <c r="AH102">
        <v>1</v>
      </c>
      <c r="AI102">
        <v>151</v>
      </c>
      <c r="AJ102">
        <v>151</v>
      </c>
      <c r="AK102">
        <v>151</v>
      </c>
      <c r="AL102">
        <v>151</v>
      </c>
      <c r="AM102">
        <v>151</v>
      </c>
      <c r="AN102" t="s">
        <v>1409</v>
      </c>
      <c r="AO102" t="s">
        <v>1673</v>
      </c>
    </row>
    <row r="103" spans="1:41" x14ac:dyDescent="0.25">
      <c r="A103">
        <v>1</v>
      </c>
      <c r="B103" t="s">
        <v>28</v>
      </c>
      <c r="C103">
        <v>391102</v>
      </c>
      <c r="D103" t="str">
        <f>VLOOKUP(C103,MUNICÍPO_SETOR!A$2:D$49,4,0)</f>
        <v xml:space="preserve">ELIANA DE OLIVEIRA </v>
      </c>
      <c r="E103" s="43">
        <v>41380.591666666667</v>
      </c>
      <c r="F103" s="43">
        <v>41381.842361111114</v>
      </c>
      <c r="G103" s="43">
        <v>41381.804861111108</v>
      </c>
      <c r="H103" t="s">
        <v>29</v>
      </c>
      <c r="I103">
        <v>60000017152770</v>
      </c>
      <c r="J103" t="s">
        <v>1699</v>
      </c>
      <c r="K103" t="s">
        <v>1700</v>
      </c>
      <c r="L103" t="s">
        <v>32</v>
      </c>
      <c r="M103">
        <v>4</v>
      </c>
      <c r="N103" t="s">
        <v>33</v>
      </c>
      <c r="O103">
        <v>60000015461254</v>
      </c>
      <c r="P103">
        <v>60000016462659</v>
      </c>
      <c r="Q103">
        <v>140156000000594</v>
      </c>
      <c r="S103" t="s">
        <v>34</v>
      </c>
      <c r="T103" t="s">
        <v>35</v>
      </c>
      <c r="U103" t="s">
        <v>36</v>
      </c>
      <c r="X103" t="s">
        <v>37</v>
      </c>
      <c r="AD103" t="s">
        <v>1673</v>
      </c>
      <c r="AE103" t="s">
        <v>1443</v>
      </c>
      <c r="AF103" t="s">
        <v>1673</v>
      </c>
      <c r="AG103" t="s">
        <v>1673</v>
      </c>
      <c r="AH103">
        <v>1</v>
      </c>
      <c r="AI103">
        <v>151</v>
      </c>
      <c r="AJ103">
        <v>151</v>
      </c>
      <c r="AK103">
        <v>151</v>
      </c>
      <c r="AL103">
        <v>151</v>
      </c>
      <c r="AM103">
        <v>151</v>
      </c>
      <c r="AN103" t="s">
        <v>1409</v>
      </c>
      <c r="AO103" t="s">
        <v>1673</v>
      </c>
    </row>
    <row r="104" spans="1:41" x14ac:dyDescent="0.25">
      <c r="A104">
        <v>1</v>
      </c>
      <c r="B104" t="s">
        <v>28</v>
      </c>
      <c r="C104">
        <v>391102</v>
      </c>
      <c r="D104" t="str">
        <f>VLOOKUP(C104,MUNICÍPO_SETOR!A$2:D$49,4,0)</f>
        <v xml:space="preserve">ELIANA DE OLIVEIRA </v>
      </c>
      <c r="E104" s="43">
        <v>41380.376388888886</v>
      </c>
      <c r="F104" s="43">
        <v>41381.836805555555</v>
      </c>
      <c r="G104" s="43">
        <v>41381.804861111108</v>
      </c>
      <c r="H104" t="s">
        <v>29</v>
      </c>
      <c r="I104">
        <v>60000017964632</v>
      </c>
      <c r="J104" t="s">
        <v>1701</v>
      </c>
      <c r="K104" t="s">
        <v>1702</v>
      </c>
      <c r="L104" t="s">
        <v>1703</v>
      </c>
      <c r="M104">
        <v>4</v>
      </c>
      <c r="N104" t="s">
        <v>33</v>
      </c>
      <c r="O104">
        <v>60000015461254</v>
      </c>
      <c r="P104">
        <v>60000016462659</v>
      </c>
      <c r="Q104">
        <v>140156000000587</v>
      </c>
      <c r="S104" t="s">
        <v>34</v>
      </c>
      <c r="T104" t="s">
        <v>35</v>
      </c>
      <c r="U104" t="s">
        <v>36</v>
      </c>
      <c r="X104" t="s">
        <v>37</v>
      </c>
      <c r="AD104" t="s">
        <v>1673</v>
      </c>
      <c r="AE104" t="s">
        <v>1437</v>
      </c>
      <c r="AF104" t="s">
        <v>1673</v>
      </c>
      <c r="AG104" t="s">
        <v>1673</v>
      </c>
      <c r="AH104">
        <v>1</v>
      </c>
      <c r="AI104">
        <v>151</v>
      </c>
      <c r="AJ104">
        <v>151</v>
      </c>
      <c r="AK104">
        <v>151</v>
      </c>
      <c r="AL104">
        <v>151</v>
      </c>
      <c r="AM104">
        <v>151</v>
      </c>
      <c r="AN104" t="s">
        <v>1409</v>
      </c>
      <c r="AO104" t="s">
        <v>1673</v>
      </c>
    </row>
    <row r="105" spans="1:41" x14ac:dyDescent="0.25">
      <c r="A105">
        <v>1</v>
      </c>
      <c r="B105" t="s">
        <v>28</v>
      </c>
      <c r="C105">
        <v>391102</v>
      </c>
      <c r="D105" t="str">
        <f>VLOOKUP(C105,MUNICÍPO_SETOR!A$2:D$49,4,0)</f>
        <v xml:space="preserve">ELIANA DE OLIVEIRA </v>
      </c>
      <c r="E105" s="43">
        <v>41379.459027777775</v>
      </c>
      <c r="F105" s="43">
        <v>41381.834722222222</v>
      </c>
      <c r="G105" s="43">
        <v>41381.804861111108</v>
      </c>
      <c r="H105" t="s">
        <v>29</v>
      </c>
      <c r="I105">
        <v>60000012570035</v>
      </c>
      <c r="J105" t="s">
        <v>1704</v>
      </c>
      <c r="K105" t="s">
        <v>1705</v>
      </c>
      <c r="L105" t="s">
        <v>41</v>
      </c>
      <c r="M105">
        <v>4</v>
      </c>
      <c r="N105" t="s">
        <v>33</v>
      </c>
      <c r="O105">
        <v>60000015461254</v>
      </c>
      <c r="P105">
        <v>60000016462659</v>
      </c>
      <c r="Q105">
        <v>140156000000580</v>
      </c>
      <c r="S105" t="s">
        <v>34</v>
      </c>
      <c r="T105" t="s">
        <v>35</v>
      </c>
      <c r="U105" t="s">
        <v>36</v>
      </c>
      <c r="X105" t="s">
        <v>37</v>
      </c>
      <c r="AD105" t="s">
        <v>1673</v>
      </c>
      <c r="AE105" t="s">
        <v>1443</v>
      </c>
      <c r="AF105" t="s">
        <v>1673</v>
      </c>
      <c r="AG105" t="s">
        <v>1673</v>
      </c>
      <c r="AH105">
        <v>1</v>
      </c>
      <c r="AI105">
        <v>151</v>
      </c>
      <c r="AJ105">
        <v>151</v>
      </c>
      <c r="AK105">
        <v>151</v>
      </c>
      <c r="AL105">
        <v>151</v>
      </c>
      <c r="AM105">
        <v>151</v>
      </c>
      <c r="AN105" t="s">
        <v>1409</v>
      </c>
      <c r="AO105" t="s">
        <v>1673</v>
      </c>
    </row>
    <row r="106" spans="1:41" x14ac:dyDescent="0.25">
      <c r="A106">
        <v>1</v>
      </c>
      <c r="B106" t="s">
        <v>28</v>
      </c>
      <c r="C106">
        <v>391102</v>
      </c>
      <c r="D106" t="str">
        <f>VLOOKUP(C106,MUNICÍPO_SETOR!A$2:D$49,4,0)</f>
        <v xml:space="preserve">ELIANA DE OLIVEIRA </v>
      </c>
      <c r="E106" s="43">
        <v>41376.461805555555</v>
      </c>
      <c r="F106" s="43">
        <v>41376.756249999999</v>
      </c>
      <c r="G106" s="43">
        <v>41380.921527777777</v>
      </c>
      <c r="H106" t="s">
        <v>29</v>
      </c>
      <c r="I106">
        <v>60000012270451</v>
      </c>
      <c r="J106" t="s">
        <v>1653</v>
      </c>
      <c r="K106" t="s">
        <v>1654</v>
      </c>
      <c r="L106" t="s">
        <v>32</v>
      </c>
      <c r="M106">
        <v>6</v>
      </c>
      <c r="N106" t="s">
        <v>33</v>
      </c>
      <c r="O106">
        <v>60000015461254</v>
      </c>
      <c r="P106">
        <v>60000016462659</v>
      </c>
      <c r="Q106">
        <v>140156000000560</v>
      </c>
      <c r="S106" t="s">
        <v>34</v>
      </c>
      <c r="T106" t="s">
        <v>35</v>
      </c>
      <c r="U106" t="s">
        <v>36</v>
      </c>
      <c r="X106" t="s">
        <v>37</v>
      </c>
      <c r="AD106" t="s">
        <v>1673</v>
      </c>
      <c r="AE106" t="s">
        <v>1443</v>
      </c>
      <c r="AF106" t="s">
        <v>1673</v>
      </c>
      <c r="AG106" t="s">
        <v>1673</v>
      </c>
      <c r="AH106">
        <v>1</v>
      </c>
      <c r="AI106">
        <v>151</v>
      </c>
      <c r="AJ106">
        <v>151</v>
      </c>
      <c r="AK106">
        <v>151</v>
      </c>
      <c r="AL106">
        <v>151</v>
      </c>
      <c r="AM106">
        <v>151</v>
      </c>
      <c r="AN106" t="s">
        <v>1409</v>
      </c>
      <c r="AO106" t="s">
        <v>1673</v>
      </c>
    </row>
    <row r="107" spans="1:41" x14ac:dyDescent="0.25">
      <c r="A107">
        <v>1</v>
      </c>
      <c r="B107" t="s">
        <v>28</v>
      </c>
      <c r="C107">
        <v>391102</v>
      </c>
      <c r="D107" t="str">
        <f>VLOOKUP(C107,MUNICÍPO_SETOR!A$2:D$49,4,0)</f>
        <v xml:space="preserve">ELIANA DE OLIVEIRA </v>
      </c>
      <c r="E107" s="43">
        <v>41376.438888888886</v>
      </c>
      <c r="F107" s="43">
        <v>41376.648611111108</v>
      </c>
      <c r="G107" s="43">
        <v>41380.92083333333</v>
      </c>
      <c r="H107" t="s">
        <v>29</v>
      </c>
      <c r="I107">
        <v>60000012248411</v>
      </c>
      <c r="J107" t="s">
        <v>1706</v>
      </c>
      <c r="K107" t="s">
        <v>1707</v>
      </c>
      <c r="L107" t="s">
        <v>32</v>
      </c>
      <c r="M107">
        <v>4</v>
      </c>
      <c r="N107" t="s">
        <v>33</v>
      </c>
      <c r="O107">
        <v>60000015461254</v>
      </c>
      <c r="P107">
        <v>60000016462659</v>
      </c>
      <c r="Q107">
        <v>140156000000523</v>
      </c>
      <c r="S107" t="s">
        <v>34</v>
      </c>
      <c r="T107" t="s">
        <v>35</v>
      </c>
      <c r="U107" t="s">
        <v>36</v>
      </c>
      <c r="X107" t="s">
        <v>37</v>
      </c>
      <c r="AD107" t="s">
        <v>1673</v>
      </c>
      <c r="AE107" t="s">
        <v>1443</v>
      </c>
      <c r="AF107" t="s">
        <v>1673</v>
      </c>
      <c r="AG107" t="s">
        <v>1673</v>
      </c>
      <c r="AH107">
        <v>1</v>
      </c>
      <c r="AI107">
        <v>151</v>
      </c>
      <c r="AJ107">
        <v>151</v>
      </c>
      <c r="AK107">
        <v>151</v>
      </c>
      <c r="AL107">
        <v>151</v>
      </c>
      <c r="AM107">
        <v>151</v>
      </c>
      <c r="AN107" t="s">
        <v>1409</v>
      </c>
      <c r="AO107" t="s">
        <v>1673</v>
      </c>
    </row>
    <row r="108" spans="1:41" x14ac:dyDescent="0.25">
      <c r="A108">
        <v>1</v>
      </c>
      <c r="B108" t="s">
        <v>28</v>
      </c>
      <c r="C108">
        <v>391102</v>
      </c>
      <c r="D108" t="str">
        <f>VLOOKUP(C108,MUNICÍPO_SETOR!A$2:D$49,4,0)</f>
        <v xml:space="preserve">ELIANA DE OLIVEIRA </v>
      </c>
      <c r="E108" s="43">
        <v>41376.427083333336</v>
      </c>
      <c r="F108" s="43">
        <v>41376.64166666667</v>
      </c>
      <c r="G108" s="43">
        <v>41380.92083333333</v>
      </c>
      <c r="H108" t="s">
        <v>29</v>
      </c>
      <c r="I108">
        <v>60000012365295</v>
      </c>
      <c r="J108" t="s">
        <v>1708</v>
      </c>
      <c r="K108" t="s">
        <v>1709</v>
      </c>
      <c r="L108" t="s">
        <v>32</v>
      </c>
      <c r="M108">
        <v>4</v>
      </c>
      <c r="N108" t="s">
        <v>33</v>
      </c>
      <c r="O108">
        <v>60000015461254</v>
      </c>
      <c r="P108">
        <v>60000016462659</v>
      </c>
      <c r="Q108">
        <v>140156000000510</v>
      </c>
      <c r="S108" t="s">
        <v>34</v>
      </c>
      <c r="T108" t="s">
        <v>35</v>
      </c>
      <c r="U108" t="s">
        <v>36</v>
      </c>
      <c r="X108" t="s">
        <v>37</v>
      </c>
      <c r="AD108" t="s">
        <v>1673</v>
      </c>
      <c r="AE108" t="s">
        <v>1443</v>
      </c>
      <c r="AF108" t="s">
        <v>1673</v>
      </c>
      <c r="AG108" t="s">
        <v>1673</v>
      </c>
      <c r="AH108">
        <v>1</v>
      </c>
      <c r="AI108">
        <v>151</v>
      </c>
      <c r="AJ108">
        <v>151</v>
      </c>
      <c r="AK108">
        <v>151</v>
      </c>
      <c r="AL108">
        <v>151</v>
      </c>
      <c r="AM108">
        <v>151</v>
      </c>
      <c r="AN108" t="s">
        <v>1409</v>
      </c>
      <c r="AO108" t="s">
        <v>1673</v>
      </c>
    </row>
    <row r="109" spans="1:41" x14ac:dyDescent="0.25">
      <c r="A109">
        <v>1</v>
      </c>
      <c r="B109" t="s">
        <v>28</v>
      </c>
      <c r="C109">
        <v>391102</v>
      </c>
      <c r="D109" t="str">
        <f>VLOOKUP(C109,MUNICÍPO_SETOR!A$2:D$49,4,0)</f>
        <v xml:space="preserve">ELIANA DE OLIVEIRA </v>
      </c>
      <c r="E109" s="43">
        <v>41376.423611111109</v>
      </c>
      <c r="F109" s="43">
        <v>41376.644444444442</v>
      </c>
      <c r="G109" s="43">
        <v>41380.92083333333</v>
      </c>
      <c r="H109" t="s">
        <v>29</v>
      </c>
      <c r="I109">
        <v>140156000000348</v>
      </c>
      <c r="J109" t="s">
        <v>1710</v>
      </c>
      <c r="K109" t="s">
        <v>1711</v>
      </c>
      <c r="N109" t="s">
        <v>33</v>
      </c>
      <c r="O109">
        <v>60000015461254</v>
      </c>
      <c r="P109">
        <v>60000016462659</v>
      </c>
      <c r="Q109">
        <v>140156000000517</v>
      </c>
      <c r="S109" t="s">
        <v>34</v>
      </c>
      <c r="T109" t="s">
        <v>35</v>
      </c>
      <c r="X109" t="s">
        <v>37</v>
      </c>
      <c r="AD109" t="s">
        <v>1673</v>
      </c>
      <c r="AE109" t="s">
        <v>1443</v>
      </c>
      <c r="AF109" t="s">
        <v>1673</v>
      </c>
      <c r="AG109" t="s">
        <v>1673</v>
      </c>
      <c r="AH109">
        <v>1</v>
      </c>
      <c r="AI109">
        <v>151</v>
      </c>
      <c r="AJ109">
        <v>151</v>
      </c>
      <c r="AK109">
        <v>151</v>
      </c>
      <c r="AL109">
        <v>151</v>
      </c>
      <c r="AM109">
        <v>151</v>
      </c>
      <c r="AN109" t="s">
        <v>1409</v>
      </c>
      <c r="AO109" t="s">
        <v>1673</v>
      </c>
    </row>
    <row r="110" spans="1:41" x14ac:dyDescent="0.25">
      <c r="A110">
        <v>1</v>
      </c>
      <c r="B110" t="s">
        <v>28</v>
      </c>
      <c r="C110">
        <v>391102</v>
      </c>
      <c r="D110" t="str">
        <f>VLOOKUP(C110,MUNICÍPO_SETOR!A$2:D$49,4,0)</f>
        <v xml:space="preserve">ELIANA DE OLIVEIRA </v>
      </c>
      <c r="E110" s="43">
        <v>41376.382638888892</v>
      </c>
      <c r="F110" s="43">
        <v>41376.634722222225</v>
      </c>
      <c r="G110" s="43">
        <v>41380.920138888891</v>
      </c>
      <c r="H110" t="s">
        <v>29</v>
      </c>
      <c r="I110">
        <v>60000012316191</v>
      </c>
      <c r="J110" t="s">
        <v>1656</v>
      </c>
      <c r="K110" t="s">
        <v>1657</v>
      </c>
      <c r="L110" t="s">
        <v>32</v>
      </c>
      <c r="M110">
        <v>6</v>
      </c>
      <c r="N110" t="s">
        <v>33</v>
      </c>
      <c r="O110">
        <v>60000015461254</v>
      </c>
      <c r="P110">
        <v>60000016462659</v>
      </c>
      <c r="Q110">
        <v>140156000000503</v>
      </c>
      <c r="S110" t="s">
        <v>34</v>
      </c>
      <c r="T110" t="s">
        <v>35</v>
      </c>
      <c r="U110" t="s">
        <v>36</v>
      </c>
      <c r="X110" t="s">
        <v>37</v>
      </c>
      <c r="AD110" t="s">
        <v>1673</v>
      </c>
      <c r="AE110" t="s">
        <v>1443</v>
      </c>
      <c r="AF110" t="s">
        <v>1673</v>
      </c>
      <c r="AG110" t="s">
        <v>1673</v>
      </c>
      <c r="AH110">
        <v>1</v>
      </c>
      <c r="AI110">
        <v>151</v>
      </c>
      <c r="AJ110">
        <v>151</v>
      </c>
      <c r="AK110">
        <v>151</v>
      </c>
      <c r="AL110">
        <v>151</v>
      </c>
      <c r="AM110">
        <v>151</v>
      </c>
      <c r="AN110" t="s">
        <v>1409</v>
      </c>
      <c r="AO110" t="s">
        <v>1673</v>
      </c>
    </row>
    <row r="111" spans="1:41" x14ac:dyDescent="0.25">
      <c r="A111">
        <v>1</v>
      </c>
      <c r="B111" t="s">
        <v>28</v>
      </c>
      <c r="C111">
        <v>391102</v>
      </c>
      <c r="D111" t="str">
        <f>VLOOKUP(C111,MUNICÍPO_SETOR!A$2:D$49,4,0)</f>
        <v xml:space="preserve">ELIANA DE OLIVEIRA </v>
      </c>
      <c r="E111" s="43">
        <v>41375.739583333336</v>
      </c>
      <c r="F111" s="43">
        <v>41376.630555555559</v>
      </c>
      <c r="G111" s="43">
        <v>41376.592361111114</v>
      </c>
      <c r="H111" t="s">
        <v>29</v>
      </c>
      <c r="I111">
        <v>60000012521479</v>
      </c>
      <c r="J111" t="s">
        <v>1712</v>
      </c>
      <c r="K111" t="s">
        <v>1713</v>
      </c>
      <c r="L111" t="s">
        <v>32</v>
      </c>
      <c r="M111">
        <v>6</v>
      </c>
      <c r="N111" t="s">
        <v>33</v>
      </c>
      <c r="O111">
        <v>60000015461254</v>
      </c>
      <c r="P111">
        <v>60000016462659</v>
      </c>
      <c r="Q111">
        <v>140156000000496</v>
      </c>
      <c r="S111" t="s">
        <v>34</v>
      </c>
      <c r="T111" t="s">
        <v>35</v>
      </c>
      <c r="U111" t="s">
        <v>36</v>
      </c>
      <c r="X111" t="s">
        <v>37</v>
      </c>
      <c r="AD111" t="s">
        <v>1714</v>
      </c>
      <c r="AE111" t="s">
        <v>1443</v>
      </c>
      <c r="AF111" t="s">
        <v>1714</v>
      </c>
      <c r="AG111" t="s">
        <v>1714</v>
      </c>
      <c r="AH111">
        <v>1</v>
      </c>
      <c r="AI111">
        <v>234</v>
      </c>
      <c r="AJ111">
        <v>234</v>
      </c>
      <c r="AK111">
        <v>234</v>
      </c>
      <c r="AL111">
        <v>234</v>
      </c>
      <c r="AM111">
        <v>234</v>
      </c>
      <c r="AN111" t="s">
        <v>1409</v>
      </c>
      <c r="AO111" t="s">
        <v>1714</v>
      </c>
    </row>
    <row r="112" spans="1:41" x14ac:dyDescent="0.25">
      <c r="A112">
        <v>1</v>
      </c>
      <c r="B112" t="s">
        <v>28</v>
      </c>
      <c r="C112">
        <v>391102</v>
      </c>
      <c r="D112" t="str">
        <f>VLOOKUP(C112,MUNICÍPO_SETOR!A$2:D$49,4,0)</f>
        <v xml:space="preserve">ELIANA DE OLIVEIRA </v>
      </c>
      <c r="E112" s="43">
        <v>41375.648611111108</v>
      </c>
      <c r="F112" s="43">
        <v>41375.681944444441</v>
      </c>
      <c r="G112" s="43">
        <v>41375.694444444445</v>
      </c>
      <c r="H112" t="s">
        <v>29</v>
      </c>
      <c r="I112">
        <v>60000012486907</v>
      </c>
      <c r="J112" t="s">
        <v>1665</v>
      </c>
      <c r="K112" t="s">
        <v>1666</v>
      </c>
      <c r="L112" t="s">
        <v>32</v>
      </c>
      <c r="M112">
        <v>6</v>
      </c>
      <c r="N112" t="s">
        <v>33</v>
      </c>
      <c r="O112">
        <v>60000015461254</v>
      </c>
      <c r="P112">
        <v>60000016462659</v>
      </c>
      <c r="Q112">
        <v>140156000000467</v>
      </c>
      <c r="S112" t="s">
        <v>34</v>
      </c>
      <c r="T112" t="s">
        <v>35</v>
      </c>
      <c r="U112" t="s">
        <v>36</v>
      </c>
      <c r="X112" t="s">
        <v>37</v>
      </c>
      <c r="AD112" t="s">
        <v>1715</v>
      </c>
      <c r="AE112" t="s">
        <v>1443</v>
      </c>
      <c r="AF112" t="s">
        <v>1715</v>
      </c>
      <c r="AG112" t="s">
        <v>1715</v>
      </c>
      <c r="AH112">
        <v>1</v>
      </c>
      <c r="AI112">
        <v>457</v>
      </c>
      <c r="AJ112">
        <v>457</v>
      </c>
      <c r="AK112">
        <v>457</v>
      </c>
      <c r="AL112">
        <v>457</v>
      </c>
      <c r="AM112">
        <v>457</v>
      </c>
      <c r="AN112" t="s">
        <v>1409</v>
      </c>
      <c r="AO112" t="s">
        <v>1715</v>
      </c>
    </row>
    <row r="113" spans="1:41" x14ac:dyDescent="0.25">
      <c r="A113">
        <v>1</v>
      </c>
      <c r="B113" t="s">
        <v>28</v>
      </c>
      <c r="C113">
        <v>391102</v>
      </c>
      <c r="D113" t="str">
        <f>VLOOKUP(C113,MUNICÍPO_SETOR!A$2:D$49,4,0)</f>
        <v xml:space="preserve">ELIANA DE OLIVEIRA </v>
      </c>
      <c r="E113" s="43">
        <v>41375.635416666664</v>
      </c>
      <c r="F113" s="43">
        <v>41376.73541666667</v>
      </c>
      <c r="G113" s="43">
        <v>41380.92083333333</v>
      </c>
      <c r="H113" t="s">
        <v>29</v>
      </c>
      <c r="I113">
        <v>60000017151766</v>
      </c>
      <c r="J113" t="s">
        <v>1716</v>
      </c>
      <c r="K113" t="s">
        <v>1717</v>
      </c>
      <c r="L113" t="s">
        <v>32</v>
      </c>
      <c r="M113">
        <v>4</v>
      </c>
      <c r="N113" t="s">
        <v>33</v>
      </c>
      <c r="O113">
        <v>60000015461254</v>
      </c>
      <c r="P113">
        <v>60000016462659</v>
      </c>
      <c r="Q113">
        <v>140156000000532</v>
      </c>
      <c r="S113" t="s">
        <v>34</v>
      </c>
      <c r="T113" t="s">
        <v>35</v>
      </c>
      <c r="U113" t="s">
        <v>36</v>
      </c>
      <c r="X113" t="s">
        <v>37</v>
      </c>
      <c r="AD113" t="s">
        <v>1673</v>
      </c>
      <c r="AE113" t="s">
        <v>1443</v>
      </c>
      <c r="AF113" t="s">
        <v>1673</v>
      </c>
      <c r="AG113" t="s">
        <v>1673</v>
      </c>
      <c r="AH113">
        <v>1</v>
      </c>
      <c r="AI113">
        <v>151</v>
      </c>
      <c r="AJ113">
        <v>151</v>
      </c>
      <c r="AK113">
        <v>151</v>
      </c>
      <c r="AL113">
        <v>151</v>
      </c>
      <c r="AM113">
        <v>151</v>
      </c>
      <c r="AN113" t="s">
        <v>1409</v>
      </c>
      <c r="AO113" t="s">
        <v>1673</v>
      </c>
    </row>
    <row r="114" spans="1:41" x14ac:dyDescent="0.25">
      <c r="A114">
        <v>1</v>
      </c>
      <c r="B114" t="s">
        <v>28</v>
      </c>
      <c r="C114">
        <v>391102</v>
      </c>
      <c r="D114" t="str">
        <f>VLOOKUP(C114,MUNICÍPO_SETOR!A$2:D$49,4,0)</f>
        <v xml:space="preserve">ELIANA DE OLIVEIRA </v>
      </c>
      <c r="E114" s="43">
        <v>41375.628472222219</v>
      </c>
      <c r="F114" s="43">
        <v>41375.675694444442</v>
      </c>
      <c r="G114" s="43">
        <v>41375.640277777777</v>
      </c>
      <c r="H114" t="s">
        <v>29</v>
      </c>
      <c r="I114">
        <v>60000012450739</v>
      </c>
      <c r="J114" t="s">
        <v>1668</v>
      </c>
      <c r="K114" t="s">
        <v>1669</v>
      </c>
      <c r="L114" t="s">
        <v>32</v>
      </c>
      <c r="M114">
        <v>6</v>
      </c>
      <c r="N114" t="s">
        <v>33</v>
      </c>
      <c r="O114">
        <v>60000015461254</v>
      </c>
      <c r="P114">
        <v>60000016462659</v>
      </c>
      <c r="Q114">
        <v>140156000000453</v>
      </c>
      <c r="S114" t="s">
        <v>34</v>
      </c>
      <c r="T114" t="s">
        <v>35</v>
      </c>
      <c r="U114" t="s">
        <v>36</v>
      </c>
      <c r="X114" t="s">
        <v>37</v>
      </c>
      <c r="AD114" t="s">
        <v>1718</v>
      </c>
      <c r="AE114" t="s">
        <v>1443</v>
      </c>
      <c r="AF114" t="s">
        <v>1718</v>
      </c>
      <c r="AG114" t="s">
        <v>1718</v>
      </c>
      <c r="AH114">
        <v>266</v>
      </c>
      <c r="AI114">
        <v>433</v>
      </c>
      <c r="AJ114">
        <v>433</v>
      </c>
      <c r="AK114">
        <v>433</v>
      </c>
      <c r="AL114">
        <v>433</v>
      </c>
      <c r="AM114">
        <v>433</v>
      </c>
      <c r="AN114" t="s">
        <v>1409</v>
      </c>
      <c r="AO114" t="s">
        <v>4462</v>
      </c>
    </row>
    <row r="115" spans="1:41" x14ac:dyDescent="0.25">
      <c r="A115">
        <v>1</v>
      </c>
      <c r="B115" t="s">
        <v>28</v>
      </c>
      <c r="C115">
        <v>391102</v>
      </c>
      <c r="D115" t="str">
        <f>VLOOKUP(C115,MUNICÍPO_SETOR!A$2:D$49,4,0)</f>
        <v xml:space="preserve">ELIANA DE OLIVEIRA </v>
      </c>
      <c r="E115" s="43">
        <v>41375.614583333336</v>
      </c>
      <c r="F115" s="43">
        <v>41375.679166666669</v>
      </c>
      <c r="G115" s="43">
        <v>41375.640277777777</v>
      </c>
      <c r="H115" t="s">
        <v>29</v>
      </c>
      <c r="I115">
        <v>60000012490099</v>
      </c>
      <c r="J115" t="s">
        <v>1659</v>
      </c>
      <c r="K115" t="s">
        <v>1660</v>
      </c>
      <c r="L115" t="s">
        <v>32</v>
      </c>
      <c r="M115">
        <v>4</v>
      </c>
      <c r="N115" t="s">
        <v>33</v>
      </c>
      <c r="O115">
        <v>60000015461254</v>
      </c>
      <c r="P115">
        <v>60000016462659</v>
      </c>
      <c r="Q115">
        <v>140156000000460</v>
      </c>
      <c r="S115" t="s">
        <v>34</v>
      </c>
      <c r="T115" t="s">
        <v>35</v>
      </c>
      <c r="U115" t="s">
        <v>36</v>
      </c>
      <c r="X115" t="s">
        <v>37</v>
      </c>
      <c r="AD115" t="s">
        <v>1719</v>
      </c>
      <c r="AE115" t="s">
        <v>1443</v>
      </c>
      <c r="AF115" t="s">
        <v>1719</v>
      </c>
      <c r="AG115" t="s">
        <v>1719</v>
      </c>
      <c r="AH115">
        <v>1</v>
      </c>
      <c r="AI115">
        <v>176</v>
      </c>
      <c r="AJ115">
        <v>176</v>
      </c>
      <c r="AK115">
        <v>176</v>
      </c>
      <c r="AL115">
        <v>176</v>
      </c>
      <c r="AM115">
        <v>176</v>
      </c>
      <c r="AN115" t="s">
        <v>1409</v>
      </c>
      <c r="AO115" t="s">
        <v>1719</v>
      </c>
    </row>
    <row r="116" spans="1:41" x14ac:dyDescent="0.25">
      <c r="A116">
        <v>1</v>
      </c>
      <c r="B116" t="s">
        <v>28</v>
      </c>
      <c r="C116">
        <v>391102</v>
      </c>
      <c r="D116" t="str">
        <f>VLOOKUP(C116,MUNICÍPO_SETOR!A$2:D$49,4,0)</f>
        <v xml:space="preserve">ELIANA DE OLIVEIRA </v>
      </c>
      <c r="E116" s="43">
        <v>41375.613888888889</v>
      </c>
      <c r="F116" s="43">
        <v>41376.739583333336</v>
      </c>
      <c r="G116" s="43">
        <v>41380.921527777777</v>
      </c>
      <c r="H116" t="s">
        <v>29</v>
      </c>
      <c r="I116">
        <v>60000012249031</v>
      </c>
      <c r="J116" t="s">
        <v>1720</v>
      </c>
      <c r="K116" t="s">
        <v>1721</v>
      </c>
      <c r="L116" t="s">
        <v>32</v>
      </c>
      <c r="M116">
        <v>4</v>
      </c>
      <c r="N116" t="s">
        <v>33</v>
      </c>
      <c r="O116">
        <v>60000015461254</v>
      </c>
      <c r="P116">
        <v>60000016462659</v>
      </c>
      <c r="Q116">
        <v>140156000000553</v>
      </c>
      <c r="S116" t="s">
        <v>34</v>
      </c>
      <c r="T116" t="s">
        <v>35</v>
      </c>
      <c r="U116" t="s">
        <v>36</v>
      </c>
      <c r="X116" t="s">
        <v>37</v>
      </c>
      <c r="AD116" t="s">
        <v>1673</v>
      </c>
      <c r="AE116" t="s">
        <v>1443</v>
      </c>
      <c r="AF116" t="s">
        <v>1673</v>
      </c>
      <c r="AG116" t="s">
        <v>1673</v>
      </c>
      <c r="AH116">
        <v>1</v>
      </c>
      <c r="AI116">
        <v>151</v>
      </c>
      <c r="AJ116">
        <v>151</v>
      </c>
      <c r="AK116">
        <v>151</v>
      </c>
      <c r="AL116">
        <v>151</v>
      </c>
      <c r="AM116">
        <v>151</v>
      </c>
      <c r="AN116" t="s">
        <v>1409</v>
      </c>
      <c r="AO116" t="s">
        <v>1673</v>
      </c>
    </row>
    <row r="117" spans="1:41" x14ac:dyDescent="0.25">
      <c r="A117">
        <v>1</v>
      </c>
      <c r="B117" t="s">
        <v>28</v>
      </c>
      <c r="C117">
        <v>391102</v>
      </c>
      <c r="D117" t="str">
        <f>VLOOKUP(C117,MUNICÍPO_SETOR!A$2:D$49,4,0)</f>
        <v xml:space="preserve">ELIANA DE OLIVEIRA </v>
      </c>
      <c r="E117" s="43">
        <v>41374.694444444445</v>
      </c>
      <c r="F117" s="43">
        <v>41375.62222222222</v>
      </c>
      <c r="G117" s="43">
        <v>41375.609722222223</v>
      </c>
      <c r="H117" t="s">
        <v>29</v>
      </c>
      <c r="I117">
        <v>60000012352871</v>
      </c>
      <c r="J117" t="s">
        <v>70</v>
      </c>
      <c r="K117" t="s">
        <v>71</v>
      </c>
      <c r="L117" t="s">
        <v>32</v>
      </c>
      <c r="M117">
        <v>4</v>
      </c>
      <c r="N117" t="s">
        <v>33</v>
      </c>
      <c r="O117">
        <v>60000015461254</v>
      </c>
      <c r="P117">
        <v>60000016462659</v>
      </c>
      <c r="Q117">
        <v>140156000000432</v>
      </c>
      <c r="S117" t="s">
        <v>34</v>
      </c>
      <c r="T117" t="s">
        <v>35</v>
      </c>
      <c r="U117" t="s">
        <v>36</v>
      </c>
      <c r="X117" t="s">
        <v>37</v>
      </c>
      <c r="AD117" t="s">
        <v>1722</v>
      </c>
      <c r="AE117" t="s">
        <v>1443</v>
      </c>
      <c r="AF117" t="s">
        <v>1722</v>
      </c>
      <c r="AG117" t="s">
        <v>1722</v>
      </c>
      <c r="AH117">
        <v>1</v>
      </c>
      <c r="AI117">
        <v>212</v>
      </c>
      <c r="AJ117">
        <v>212</v>
      </c>
      <c r="AK117">
        <v>212</v>
      </c>
      <c r="AL117">
        <v>212</v>
      </c>
      <c r="AM117">
        <v>212</v>
      </c>
      <c r="AN117" t="s">
        <v>1409</v>
      </c>
      <c r="AO117" t="s">
        <v>1722</v>
      </c>
    </row>
    <row r="118" spans="1:41" x14ac:dyDescent="0.25">
      <c r="A118">
        <v>1</v>
      </c>
      <c r="B118" t="s">
        <v>28</v>
      </c>
      <c r="C118">
        <v>391102</v>
      </c>
      <c r="D118" t="str">
        <f>VLOOKUP(C118,MUNICÍPO_SETOR!A$2:D$49,4,0)</f>
        <v xml:space="preserve">ELIANA DE OLIVEIRA </v>
      </c>
      <c r="E118" s="43">
        <v>41374.654166666667</v>
      </c>
      <c r="F118" s="43">
        <v>41376.738194444442</v>
      </c>
      <c r="G118" s="43">
        <v>41380.921527777777</v>
      </c>
      <c r="H118" t="s">
        <v>29</v>
      </c>
      <c r="I118">
        <v>60000017150858</v>
      </c>
      <c r="J118" t="s">
        <v>1723</v>
      </c>
      <c r="K118" t="s">
        <v>1724</v>
      </c>
      <c r="L118" t="s">
        <v>32</v>
      </c>
      <c r="M118">
        <v>4</v>
      </c>
      <c r="N118" t="s">
        <v>33</v>
      </c>
      <c r="O118">
        <v>60000015461254</v>
      </c>
      <c r="P118">
        <v>60000016462659</v>
      </c>
      <c r="Q118">
        <v>140156000000546</v>
      </c>
      <c r="S118" t="s">
        <v>34</v>
      </c>
      <c r="T118" t="s">
        <v>35</v>
      </c>
      <c r="U118" t="s">
        <v>36</v>
      </c>
      <c r="X118" t="s">
        <v>37</v>
      </c>
      <c r="AD118" t="s">
        <v>1673</v>
      </c>
      <c r="AE118" t="s">
        <v>1443</v>
      </c>
      <c r="AF118" t="s">
        <v>1673</v>
      </c>
      <c r="AG118" t="s">
        <v>1673</v>
      </c>
      <c r="AH118">
        <v>1</v>
      </c>
      <c r="AI118">
        <v>151</v>
      </c>
      <c r="AJ118">
        <v>151</v>
      </c>
      <c r="AK118">
        <v>151</v>
      </c>
      <c r="AL118">
        <v>151</v>
      </c>
      <c r="AM118">
        <v>151</v>
      </c>
      <c r="AN118" t="s">
        <v>1409</v>
      </c>
      <c r="AO118" t="s">
        <v>1673</v>
      </c>
    </row>
    <row r="119" spans="1:41" x14ac:dyDescent="0.25">
      <c r="A119">
        <v>1</v>
      </c>
      <c r="B119" t="s">
        <v>28</v>
      </c>
      <c r="C119">
        <v>391102</v>
      </c>
      <c r="D119" t="str">
        <f>VLOOKUP(C119,MUNICÍPO_SETOR!A$2:D$49,4,0)</f>
        <v xml:space="preserve">ELIANA DE OLIVEIRA </v>
      </c>
      <c r="E119" s="43">
        <v>41374.60833333333</v>
      </c>
      <c r="F119" s="43">
        <v>41375.61041666667</v>
      </c>
      <c r="G119" s="43">
        <v>41375.579861111109</v>
      </c>
      <c r="H119" t="s">
        <v>29</v>
      </c>
      <c r="I119">
        <v>60000012461771</v>
      </c>
      <c r="J119" t="s">
        <v>50</v>
      </c>
      <c r="K119" t="s">
        <v>51</v>
      </c>
      <c r="L119" t="s">
        <v>32</v>
      </c>
      <c r="M119">
        <v>6</v>
      </c>
      <c r="N119" t="s">
        <v>33</v>
      </c>
      <c r="O119">
        <v>60000015461254</v>
      </c>
      <c r="P119">
        <v>60000016462659</v>
      </c>
      <c r="Q119">
        <v>140156000000425</v>
      </c>
      <c r="S119" t="s">
        <v>34</v>
      </c>
      <c r="T119" t="s">
        <v>35</v>
      </c>
      <c r="U119" t="s">
        <v>36</v>
      </c>
      <c r="X119" t="s">
        <v>37</v>
      </c>
      <c r="AD119" t="s">
        <v>1725</v>
      </c>
      <c r="AE119" t="s">
        <v>1443</v>
      </c>
      <c r="AF119" t="s">
        <v>1725</v>
      </c>
      <c r="AG119" t="s">
        <v>1725</v>
      </c>
      <c r="AH119">
        <v>1</v>
      </c>
      <c r="AI119">
        <v>178</v>
      </c>
      <c r="AJ119">
        <v>178</v>
      </c>
      <c r="AK119">
        <v>178</v>
      </c>
      <c r="AL119">
        <v>178</v>
      </c>
      <c r="AM119">
        <v>178</v>
      </c>
      <c r="AN119" t="s">
        <v>1409</v>
      </c>
      <c r="AO119" t="s">
        <v>1725</v>
      </c>
    </row>
    <row r="120" spans="1:41" x14ac:dyDescent="0.25">
      <c r="A120">
        <v>1</v>
      </c>
      <c r="B120" t="s">
        <v>28</v>
      </c>
      <c r="C120">
        <v>391102</v>
      </c>
      <c r="D120" t="str">
        <f>VLOOKUP(C120,MUNICÍPO_SETOR!A$2:D$49,4,0)</f>
        <v xml:space="preserve">ELIANA DE OLIVEIRA </v>
      </c>
      <c r="E120" s="43">
        <v>41374.479166666664</v>
      </c>
      <c r="F120" s="43">
        <v>41376.736805555556</v>
      </c>
      <c r="G120" s="43">
        <v>41380.921527777777</v>
      </c>
      <c r="H120" t="s">
        <v>29</v>
      </c>
      <c r="I120">
        <v>60000012371159</v>
      </c>
      <c r="J120" t="s">
        <v>1726</v>
      </c>
      <c r="K120" t="s">
        <v>1727</v>
      </c>
      <c r="L120" t="s">
        <v>32</v>
      </c>
      <c r="M120">
        <v>6</v>
      </c>
      <c r="N120" t="s">
        <v>33</v>
      </c>
      <c r="O120">
        <v>60000015461254</v>
      </c>
      <c r="P120">
        <v>60000016462659</v>
      </c>
      <c r="Q120">
        <v>140156000000539</v>
      </c>
      <c r="S120" t="s">
        <v>34</v>
      </c>
      <c r="T120" t="s">
        <v>35</v>
      </c>
      <c r="U120" t="s">
        <v>36</v>
      </c>
      <c r="X120" t="s">
        <v>37</v>
      </c>
      <c r="AD120" t="s">
        <v>1673</v>
      </c>
      <c r="AE120" t="s">
        <v>1443</v>
      </c>
      <c r="AF120" t="s">
        <v>1673</v>
      </c>
      <c r="AG120" t="s">
        <v>1673</v>
      </c>
      <c r="AH120">
        <v>1</v>
      </c>
      <c r="AI120">
        <v>151</v>
      </c>
      <c r="AJ120">
        <v>151</v>
      </c>
      <c r="AK120">
        <v>151</v>
      </c>
      <c r="AL120">
        <v>151</v>
      </c>
      <c r="AM120">
        <v>151</v>
      </c>
      <c r="AN120" t="s">
        <v>1409</v>
      </c>
      <c r="AO120" t="s">
        <v>1673</v>
      </c>
    </row>
    <row r="121" spans="1:41" x14ac:dyDescent="0.25">
      <c r="A121">
        <v>1</v>
      </c>
      <c r="B121" t="s">
        <v>28</v>
      </c>
      <c r="C121">
        <v>391102</v>
      </c>
      <c r="D121" t="str">
        <f>VLOOKUP(C121,MUNICÍPO_SETOR!A$2:D$49,4,0)</f>
        <v xml:space="preserve">ELIANA DE OLIVEIRA </v>
      </c>
      <c r="E121" s="43">
        <v>41374.479166666664</v>
      </c>
      <c r="F121" s="43">
        <v>41376.736805555556</v>
      </c>
      <c r="G121" s="43">
        <v>41380.921527777777</v>
      </c>
      <c r="H121" t="s">
        <v>29</v>
      </c>
      <c r="I121">
        <v>60000012371159</v>
      </c>
      <c r="J121" t="s">
        <v>1726</v>
      </c>
      <c r="K121" t="s">
        <v>1727</v>
      </c>
      <c r="L121" t="s">
        <v>32</v>
      </c>
      <c r="M121">
        <v>6</v>
      </c>
      <c r="N121" t="s">
        <v>33</v>
      </c>
      <c r="O121">
        <v>60000015461254</v>
      </c>
      <c r="P121">
        <v>60000016462659</v>
      </c>
      <c r="Q121">
        <v>140156000000539</v>
      </c>
      <c r="S121" t="s">
        <v>34</v>
      </c>
      <c r="T121" t="s">
        <v>35</v>
      </c>
      <c r="U121" t="s">
        <v>36</v>
      </c>
      <c r="X121" t="s">
        <v>37</v>
      </c>
      <c r="AD121" t="s">
        <v>1673</v>
      </c>
      <c r="AE121" t="s">
        <v>1443</v>
      </c>
      <c r="AF121" t="s">
        <v>1673</v>
      </c>
      <c r="AG121" t="s">
        <v>1673</v>
      </c>
      <c r="AH121">
        <v>1</v>
      </c>
      <c r="AI121">
        <v>151</v>
      </c>
      <c r="AJ121">
        <v>151</v>
      </c>
      <c r="AK121">
        <v>151</v>
      </c>
      <c r="AL121">
        <v>151</v>
      </c>
      <c r="AM121">
        <v>151</v>
      </c>
      <c r="AN121" t="s">
        <v>1409</v>
      </c>
      <c r="AO121" t="s">
        <v>1673</v>
      </c>
    </row>
    <row r="122" spans="1:41" x14ac:dyDescent="0.25">
      <c r="A122">
        <v>1</v>
      </c>
      <c r="B122" t="s">
        <v>28</v>
      </c>
      <c r="C122">
        <v>391102</v>
      </c>
      <c r="D122" t="str">
        <f>VLOOKUP(C122,MUNICÍPO_SETOR!A$2:D$49,4,0)</f>
        <v xml:space="preserve">ELIANA DE OLIVEIRA </v>
      </c>
      <c r="E122" s="43">
        <v>41374.479166666664</v>
      </c>
      <c r="F122" s="43">
        <v>41376.736805555556</v>
      </c>
      <c r="G122" s="43">
        <v>41380.921527777777</v>
      </c>
      <c r="H122" t="s">
        <v>29</v>
      </c>
      <c r="I122">
        <v>60000012371159</v>
      </c>
      <c r="J122" t="s">
        <v>1726</v>
      </c>
      <c r="K122" t="s">
        <v>1727</v>
      </c>
      <c r="L122" t="s">
        <v>32</v>
      </c>
      <c r="M122">
        <v>6</v>
      </c>
      <c r="N122" t="s">
        <v>33</v>
      </c>
      <c r="O122">
        <v>60000015461254</v>
      </c>
      <c r="P122">
        <v>60000016462659</v>
      </c>
      <c r="Q122">
        <v>140156000000539</v>
      </c>
      <c r="S122" t="s">
        <v>34</v>
      </c>
      <c r="T122" t="s">
        <v>35</v>
      </c>
      <c r="U122" t="s">
        <v>36</v>
      </c>
      <c r="X122" t="s">
        <v>37</v>
      </c>
      <c r="AD122" t="s">
        <v>1673</v>
      </c>
      <c r="AE122" t="s">
        <v>1443</v>
      </c>
      <c r="AF122" t="s">
        <v>1673</v>
      </c>
      <c r="AG122" t="s">
        <v>1673</v>
      </c>
      <c r="AH122">
        <v>1</v>
      </c>
      <c r="AI122">
        <v>151</v>
      </c>
      <c r="AJ122">
        <v>151</v>
      </c>
      <c r="AK122">
        <v>151</v>
      </c>
      <c r="AL122">
        <v>151</v>
      </c>
      <c r="AM122">
        <v>151</v>
      </c>
      <c r="AN122" t="s">
        <v>1409</v>
      </c>
      <c r="AO122" t="s">
        <v>1673</v>
      </c>
    </row>
    <row r="123" spans="1:41" x14ac:dyDescent="0.25">
      <c r="A123">
        <v>1</v>
      </c>
      <c r="B123" t="s">
        <v>28</v>
      </c>
      <c r="C123">
        <v>391102</v>
      </c>
      <c r="D123" t="str">
        <f>VLOOKUP(C123,MUNICÍPO_SETOR!A$2:D$49,4,0)</f>
        <v xml:space="preserve">ELIANA DE OLIVEIRA </v>
      </c>
      <c r="E123" s="43">
        <v>41374.394444444442</v>
      </c>
      <c r="F123" s="43">
        <v>41375.625</v>
      </c>
      <c r="G123" s="43">
        <v>41375.609722222223</v>
      </c>
      <c r="H123" t="s">
        <v>29</v>
      </c>
      <c r="I123">
        <v>60000012421031</v>
      </c>
      <c r="J123" t="s">
        <v>1728</v>
      </c>
      <c r="K123" t="s">
        <v>1729</v>
      </c>
      <c r="L123" t="s">
        <v>32</v>
      </c>
      <c r="M123">
        <v>3</v>
      </c>
      <c r="N123" t="s">
        <v>33</v>
      </c>
      <c r="O123">
        <v>60000015461254</v>
      </c>
      <c r="P123">
        <v>60000016462659</v>
      </c>
      <c r="Q123">
        <v>140156000000439</v>
      </c>
      <c r="S123" t="s">
        <v>34</v>
      </c>
      <c r="T123" t="s">
        <v>35</v>
      </c>
      <c r="U123" t="s">
        <v>36</v>
      </c>
      <c r="X123" t="s">
        <v>37</v>
      </c>
      <c r="AD123" t="s">
        <v>1673</v>
      </c>
      <c r="AE123" t="s">
        <v>1443</v>
      </c>
      <c r="AF123" t="s">
        <v>1673</v>
      </c>
      <c r="AG123" t="s">
        <v>1673</v>
      </c>
      <c r="AH123">
        <v>1</v>
      </c>
      <c r="AI123">
        <v>151</v>
      </c>
      <c r="AJ123">
        <v>151</v>
      </c>
      <c r="AK123">
        <v>151</v>
      </c>
      <c r="AL123">
        <v>151</v>
      </c>
      <c r="AM123">
        <v>151</v>
      </c>
      <c r="AN123" t="s">
        <v>1409</v>
      </c>
      <c r="AO123" t="s">
        <v>1673</v>
      </c>
    </row>
    <row r="124" spans="1:41" x14ac:dyDescent="0.25">
      <c r="A124">
        <v>1</v>
      </c>
      <c r="B124" t="s">
        <v>28</v>
      </c>
      <c r="C124">
        <v>391102</v>
      </c>
      <c r="D124" t="str">
        <f>VLOOKUP(C124,MUNICÍPO_SETOR!A$2:D$49,4,0)</f>
        <v xml:space="preserve">ELIANA DE OLIVEIRA </v>
      </c>
      <c r="E124" s="43">
        <v>41373.697916666664</v>
      </c>
      <c r="F124" s="43">
        <v>41373.995138888888</v>
      </c>
      <c r="G124" s="43">
        <v>41375.557638888888</v>
      </c>
      <c r="H124" t="s">
        <v>29</v>
      </c>
      <c r="I124">
        <v>60000012471027</v>
      </c>
      <c r="J124" t="s">
        <v>1730</v>
      </c>
      <c r="K124" t="s">
        <v>1731</v>
      </c>
      <c r="L124" t="s">
        <v>32</v>
      </c>
      <c r="M124">
        <v>3</v>
      </c>
      <c r="N124" t="s">
        <v>33</v>
      </c>
      <c r="O124">
        <v>60000015461254</v>
      </c>
      <c r="P124">
        <v>60000016462659</v>
      </c>
      <c r="Q124">
        <v>140156000000409</v>
      </c>
      <c r="S124" t="s">
        <v>34</v>
      </c>
      <c r="T124" t="s">
        <v>35</v>
      </c>
      <c r="U124" t="s">
        <v>36</v>
      </c>
      <c r="X124" t="s">
        <v>37</v>
      </c>
      <c r="AD124" t="s">
        <v>1732</v>
      </c>
      <c r="AE124" t="s">
        <v>1443</v>
      </c>
      <c r="AF124" t="s">
        <v>4240</v>
      </c>
      <c r="AG124" t="s">
        <v>4240</v>
      </c>
      <c r="AH124">
        <v>1</v>
      </c>
      <c r="AI124">
        <v>336</v>
      </c>
      <c r="AJ124">
        <v>336</v>
      </c>
      <c r="AK124">
        <v>336</v>
      </c>
      <c r="AL124">
        <v>336</v>
      </c>
      <c r="AM124">
        <v>336</v>
      </c>
      <c r="AN124" t="s">
        <v>1409</v>
      </c>
      <c r="AO124" t="s">
        <v>4240</v>
      </c>
    </row>
    <row r="125" spans="1:41" x14ac:dyDescent="0.25">
      <c r="A125">
        <v>1</v>
      </c>
      <c r="B125" t="s">
        <v>28</v>
      </c>
      <c r="C125">
        <v>391102</v>
      </c>
      <c r="D125" t="str">
        <f>VLOOKUP(C125,MUNICÍPO_SETOR!A$2:D$49,4,0)</f>
        <v xml:space="preserve">ELIANA DE OLIVEIRA </v>
      </c>
      <c r="E125" s="43">
        <v>41373.47152777778</v>
      </c>
      <c r="F125" s="43">
        <v>41373.682638888888</v>
      </c>
      <c r="G125" s="43">
        <v>41373.890277777777</v>
      </c>
      <c r="H125" t="s">
        <v>29</v>
      </c>
      <c r="I125">
        <v>60000012409127</v>
      </c>
      <c r="J125" t="s">
        <v>1733</v>
      </c>
      <c r="K125" t="s">
        <v>1734</v>
      </c>
      <c r="L125" t="s">
        <v>32</v>
      </c>
      <c r="M125">
        <v>4</v>
      </c>
      <c r="N125" t="s">
        <v>33</v>
      </c>
      <c r="O125">
        <v>60000015461254</v>
      </c>
      <c r="P125">
        <v>60000016462659</v>
      </c>
      <c r="Q125">
        <v>140156000000395</v>
      </c>
      <c r="S125" t="s">
        <v>34</v>
      </c>
      <c r="T125" t="s">
        <v>35</v>
      </c>
      <c r="U125" t="s">
        <v>36</v>
      </c>
      <c r="X125" t="s">
        <v>37</v>
      </c>
      <c r="AD125" t="s">
        <v>1735</v>
      </c>
      <c r="AE125" t="s">
        <v>1443</v>
      </c>
      <c r="AF125" t="s">
        <v>1735</v>
      </c>
      <c r="AG125" t="s">
        <v>1735</v>
      </c>
      <c r="AH125">
        <v>1</v>
      </c>
      <c r="AI125">
        <v>125</v>
      </c>
      <c r="AJ125">
        <v>125</v>
      </c>
      <c r="AK125">
        <v>125</v>
      </c>
      <c r="AL125">
        <v>125</v>
      </c>
      <c r="AM125">
        <v>125</v>
      </c>
      <c r="AN125" t="s">
        <v>1409</v>
      </c>
      <c r="AO125" t="s">
        <v>1735</v>
      </c>
    </row>
    <row r="126" spans="1:41" x14ac:dyDescent="0.25">
      <c r="A126">
        <v>1</v>
      </c>
      <c r="B126" t="s">
        <v>28</v>
      </c>
      <c r="C126">
        <v>391102</v>
      </c>
      <c r="D126" t="str">
        <f>VLOOKUP(C126,MUNICÍPO_SETOR!A$2:D$49,4,0)</f>
        <v xml:space="preserve">ELIANA DE OLIVEIRA </v>
      </c>
      <c r="E126" s="43">
        <v>41373.456250000003</v>
      </c>
      <c r="F126" s="43">
        <v>41375.75</v>
      </c>
      <c r="G126" s="43">
        <v>41375.719444444447</v>
      </c>
      <c r="H126" t="s">
        <v>29</v>
      </c>
      <c r="I126">
        <v>60000012521499</v>
      </c>
      <c r="J126" t="s">
        <v>1736</v>
      </c>
      <c r="K126" t="s">
        <v>1737</v>
      </c>
      <c r="L126" t="s">
        <v>32</v>
      </c>
      <c r="M126">
        <v>4</v>
      </c>
      <c r="N126" t="s">
        <v>33</v>
      </c>
      <c r="O126">
        <v>60000015461254</v>
      </c>
      <c r="P126">
        <v>60000016462659</v>
      </c>
      <c r="Q126">
        <v>140156000000474</v>
      </c>
      <c r="S126" t="s">
        <v>34</v>
      </c>
      <c r="T126" t="s">
        <v>35</v>
      </c>
      <c r="U126" t="s">
        <v>36</v>
      </c>
      <c r="X126" t="s">
        <v>37</v>
      </c>
      <c r="AD126" t="s">
        <v>1673</v>
      </c>
      <c r="AE126" t="s">
        <v>1443</v>
      </c>
      <c r="AF126" t="s">
        <v>1673</v>
      </c>
      <c r="AG126" t="s">
        <v>1673</v>
      </c>
      <c r="AH126">
        <v>1</v>
      </c>
      <c r="AI126">
        <v>151</v>
      </c>
      <c r="AJ126">
        <v>151</v>
      </c>
      <c r="AK126">
        <v>151</v>
      </c>
      <c r="AL126">
        <v>151</v>
      </c>
      <c r="AM126">
        <v>151</v>
      </c>
      <c r="AN126" t="s">
        <v>1409</v>
      </c>
      <c r="AO126" t="s">
        <v>1673</v>
      </c>
    </row>
    <row r="127" spans="1:41" x14ac:dyDescent="0.25">
      <c r="A127">
        <v>1</v>
      </c>
      <c r="B127" t="s">
        <v>28</v>
      </c>
      <c r="C127">
        <v>391102</v>
      </c>
      <c r="D127" t="str">
        <f>VLOOKUP(C127,MUNICÍPO_SETOR!A$2:D$49,4,0)</f>
        <v xml:space="preserve">ELIANA DE OLIVEIRA </v>
      </c>
      <c r="E127" s="43">
        <v>41373.434027777781</v>
      </c>
      <c r="F127" s="43">
        <v>41373.449999999997</v>
      </c>
      <c r="G127" s="43">
        <v>41373.40902777778</v>
      </c>
      <c r="H127" t="s">
        <v>29</v>
      </c>
      <c r="I127">
        <v>60000012359831</v>
      </c>
      <c r="J127" t="s">
        <v>1738</v>
      </c>
      <c r="K127" t="s">
        <v>1739</v>
      </c>
      <c r="L127" t="s">
        <v>32</v>
      </c>
      <c r="M127">
        <v>4</v>
      </c>
      <c r="N127" t="s">
        <v>33</v>
      </c>
      <c r="O127">
        <v>60000015461254</v>
      </c>
      <c r="P127">
        <v>60000016462659</v>
      </c>
      <c r="Q127">
        <v>140156000000369</v>
      </c>
      <c r="S127" t="s">
        <v>34</v>
      </c>
      <c r="T127" t="s">
        <v>35</v>
      </c>
      <c r="U127" t="s">
        <v>36</v>
      </c>
      <c r="X127" t="s">
        <v>37</v>
      </c>
      <c r="AD127" t="s">
        <v>49</v>
      </c>
      <c r="AE127" t="s">
        <v>1443</v>
      </c>
      <c r="AF127" t="s">
        <v>49</v>
      </c>
      <c r="AG127" t="s">
        <v>49</v>
      </c>
      <c r="AH127">
        <v>1</v>
      </c>
      <c r="AI127">
        <v>257</v>
      </c>
      <c r="AJ127">
        <v>257</v>
      </c>
      <c r="AK127">
        <v>257</v>
      </c>
      <c r="AL127">
        <v>257</v>
      </c>
      <c r="AM127">
        <v>257</v>
      </c>
      <c r="AN127" t="s">
        <v>1409</v>
      </c>
      <c r="AO127" t="s">
        <v>49</v>
      </c>
    </row>
    <row r="128" spans="1:41" x14ac:dyDescent="0.25">
      <c r="A128">
        <v>1</v>
      </c>
      <c r="B128" t="s">
        <v>28</v>
      </c>
      <c r="C128">
        <v>391102</v>
      </c>
      <c r="D128" t="str">
        <f>VLOOKUP(C128,MUNICÍPO_SETOR!A$2:D$49,4,0)</f>
        <v xml:space="preserve">ELIANA DE OLIVEIRA </v>
      </c>
      <c r="E128" s="43">
        <v>41373.426388888889</v>
      </c>
      <c r="F128" s="43">
        <v>41373.678472222222</v>
      </c>
      <c r="G128" s="43">
        <v>41373.640972222223</v>
      </c>
      <c r="H128" t="s">
        <v>29</v>
      </c>
      <c r="I128">
        <v>60000012297619</v>
      </c>
      <c r="J128" t="s">
        <v>116</v>
      </c>
      <c r="K128" t="s">
        <v>117</v>
      </c>
      <c r="L128" t="s">
        <v>32</v>
      </c>
      <c r="M128">
        <v>4</v>
      </c>
      <c r="N128" t="s">
        <v>33</v>
      </c>
      <c r="O128">
        <v>60000015461254</v>
      </c>
      <c r="P128">
        <v>60000016462659</v>
      </c>
      <c r="Q128">
        <v>140156000000385</v>
      </c>
      <c r="S128" t="s">
        <v>34</v>
      </c>
      <c r="T128" t="s">
        <v>35</v>
      </c>
      <c r="U128" t="s">
        <v>36</v>
      </c>
      <c r="X128" t="s">
        <v>37</v>
      </c>
      <c r="AD128" t="s">
        <v>1740</v>
      </c>
      <c r="AE128" t="s">
        <v>1443</v>
      </c>
      <c r="AF128" t="s">
        <v>1740</v>
      </c>
      <c r="AG128" t="s">
        <v>1740</v>
      </c>
      <c r="AH128">
        <v>1</v>
      </c>
      <c r="AI128">
        <v>112</v>
      </c>
      <c r="AJ128">
        <v>112</v>
      </c>
      <c r="AK128">
        <v>112</v>
      </c>
      <c r="AL128">
        <v>112</v>
      </c>
      <c r="AM128">
        <v>112</v>
      </c>
      <c r="AN128" t="s">
        <v>1409</v>
      </c>
      <c r="AO128" t="s">
        <v>1740</v>
      </c>
    </row>
    <row r="129" spans="1:41" x14ac:dyDescent="0.25">
      <c r="A129">
        <v>1</v>
      </c>
      <c r="B129" t="s">
        <v>28</v>
      </c>
      <c r="C129">
        <v>391102</v>
      </c>
      <c r="D129" t="str">
        <f>VLOOKUP(C129,MUNICÍPO_SETOR!A$2:D$49,4,0)</f>
        <v xml:space="preserve">ELIANA DE OLIVEIRA </v>
      </c>
      <c r="E129" s="43">
        <v>41373.375</v>
      </c>
      <c r="F129" s="43">
        <v>41373.553472222222</v>
      </c>
      <c r="G129" s="43">
        <v>41373.525000000001</v>
      </c>
      <c r="H129" t="s">
        <v>29</v>
      </c>
      <c r="I129">
        <v>60000012287123</v>
      </c>
      <c r="J129" t="s">
        <v>57</v>
      </c>
      <c r="K129" t="s">
        <v>58</v>
      </c>
      <c r="L129" t="s">
        <v>32</v>
      </c>
      <c r="M129">
        <v>4</v>
      </c>
      <c r="N129" t="s">
        <v>33</v>
      </c>
      <c r="O129">
        <v>60000015461254</v>
      </c>
      <c r="P129">
        <v>60000016462659</v>
      </c>
      <c r="Q129">
        <v>140156000000378</v>
      </c>
      <c r="S129" t="s">
        <v>34</v>
      </c>
      <c r="T129" t="s">
        <v>35</v>
      </c>
      <c r="U129" t="s">
        <v>36</v>
      </c>
      <c r="X129" t="s">
        <v>37</v>
      </c>
      <c r="AD129" t="s">
        <v>1741</v>
      </c>
      <c r="AE129" t="s">
        <v>1443</v>
      </c>
      <c r="AF129" t="s">
        <v>1741</v>
      </c>
      <c r="AG129" t="s">
        <v>1741</v>
      </c>
      <c r="AH129">
        <v>1</v>
      </c>
      <c r="AI129">
        <v>56</v>
      </c>
      <c r="AJ129">
        <v>56</v>
      </c>
      <c r="AK129">
        <v>56</v>
      </c>
      <c r="AL129">
        <v>56</v>
      </c>
      <c r="AM129">
        <v>56</v>
      </c>
      <c r="AN129" t="s">
        <v>1409</v>
      </c>
      <c r="AO129" t="s">
        <v>1741</v>
      </c>
    </row>
    <row r="130" spans="1:41" x14ac:dyDescent="0.25">
      <c r="A130">
        <v>1</v>
      </c>
      <c r="B130" t="s">
        <v>28</v>
      </c>
      <c r="C130">
        <v>391102</v>
      </c>
      <c r="D130" t="str">
        <f>VLOOKUP(C130,MUNICÍPO_SETOR!A$2:D$49,4,0)</f>
        <v xml:space="preserve">ELIANA DE OLIVEIRA </v>
      </c>
      <c r="E130" s="43">
        <v>41372.590277777781</v>
      </c>
      <c r="F130" s="43">
        <v>41373.98333333333</v>
      </c>
      <c r="G130" s="43">
        <v>41375.557638888888</v>
      </c>
      <c r="H130" t="s">
        <v>29</v>
      </c>
      <c r="I130">
        <v>60000017153834</v>
      </c>
      <c r="J130" t="s">
        <v>1742</v>
      </c>
      <c r="K130" t="s">
        <v>1743</v>
      </c>
      <c r="L130" t="s">
        <v>1703</v>
      </c>
      <c r="M130">
        <v>3</v>
      </c>
      <c r="N130" t="s">
        <v>33</v>
      </c>
      <c r="O130">
        <v>60000015461254</v>
      </c>
      <c r="P130">
        <v>60000016462659</v>
      </c>
      <c r="Q130">
        <v>140156000000402</v>
      </c>
      <c r="S130" t="s">
        <v>34</v>
      </c>
      <c r="T130" t="s">
        <v>35</v>
      </c>
      <c r="U130" t="s">
        <v>36</v>
      </c>
      <c r="X130" t="s">
        <v>37</v>
      </c>
      <c r="AD130" t="s">
        <v>1744</v>
      </c>
      <c r="AE130" t="s">
        <v>1443</v>
      </c>
      <c r="AF130" t="s">
        <v>1744</v>
      </c>
      <c r="AG130" t="s">
        <v>1744</v>
      </c>
      <c r="AH130">
        <v>1</v>
      </c>
      <c r="AI130">
        <v>27</v>
      </c>
      <c r="AJ130">
        <v>27</v>
      </c>
      <c r="AK130">
        <v>27</v>
      </c>
      <c r="AL130">
        <v>27</v>
      </c>
      <c r="AM130">
        <v>27</v>
      </c>
      <c r="AN130" t="s">
        <v>1409</v>
      </c>
      <c r="AO130" t="s">
        <v>1744</v>
      </c>
    </row>
    <row r="131" spans="1:41" x14ac:dyDescent="0.25">
      <c r="A131">
        <v>1</v>
      </c>
      <c r="B131" t="s">
        <v>28</v>
      </c>
      <c r="C131">
        <v>391102</v>
      </c>
      <c r="D131" t="str">
        <f>VLOOKUP(C131,MUNICÍPO_SETOR!A$2:D$49,4,0)</f>
        <v xml:space="preserve">ELIANA DE OLIVEIRA </v>
      </c>
      <c r="E131" s="43">
        <v>41369.798611111109</v>
      </c>
      <c r="F131" s="43">
        <v>41369.800694444442</v>
      </c>
      <c r="G131" s="43">
        <v>41369.761805555558</v>
      </c>
      <c r="H131" t="s">
        <v>29</v>
      </c>
      <c r="I131">
        <v>60000012534315</v>
      </c>
      <c r="J131" t="s">
        <v>30</v>
      </c>
      <c r="K131" t="s">
        <v>31</v>
      </c>
      <c r="L131" t="s">
        <v>32</v>
      </c>
      <c r="M131">
        <v>6</v>
      </c>
      <c r="N131" t="s">
        <v>33</v>
      </c>
      <c r="O131">
        <v>60000015461254</v>
      </c>
      <c r="P131">
        <v>60000016462659</v>
      </c>
      <c r="Q131">
        <v>140156000000315</v>
      </c>
      <c r="S131" t="s">
        <v>34</v>
      </c>
      <c r="T131" t="s">
        <v>35</v>
      </c>
      <c r="U131" t="s">
        <v>36</v>
      </c>
      <c r="X131" t="s">
        <v>37</v>
      </c>
      <c r="AD131" t="s">
        <v>38</v>
      </c>
      <c r="AE131" t="s">
        <v>1443</v>
      </c>
      <c r="AF131" t="s">
        <v>38</v>
      </c>
      <c r="AG131" t="s">
        <v>38</v>
      </c>
      <c r="AH131">
        <v>1</v>
      </c>
      <c r="AI131">
        <v>74</v>
      </c>
      <c r="AJ131">
        <v>74</v>
      </c>
      <c r="AK131">
        <v>74</v>
      </c>
      <c r="AL131">
        <v>74</v>
      </c>
      <c r="AM131">
        <v>74</v>
      </c>
      <c r="AN131" t="s">
        <v>1409</v>
      </c>
      <c r="AO131" t="s">
        <v>38</v>
      </c>
    </row>
    <row r="132" spans="1:41" x14ac:dyDescent="0.25">
      <c r="A132">
        <v>1</v>
      </c>
      <c r="B132" t="s">
        <v>28</v>
      </c>
      <c r="C132">
        <v>391102</v>
      </c>
      <c r="D132" t="str">
        <f>VLOOKUP(C132,MUNICÍPO_SETOR!A$2:D$49,4,0)</f>
        <v xml:space="preserve">ELIANA DE OLIVEIRA </v>
      </c>
      <c r="E132" s="43">
        <v>41369.741666666669</v>
      </c>
      <c r="F132" s="43">
        <v>41369.792361111111</v>
      </c>
      <c r="G132" s="43">
        <v>41369.751388888886</v>
      </c>
      <c r="H132" t="s">
        <v>29</v>
      </c>
      <c r="I132">
        <v>60000012297623</v>
      </c>
      <c r="J132" t="s">
        <v>39</v>
      </c>
      <c r="K132" t="s">
        <v>40</v>
      </c>
      <c r="L132" t="s">
        <v>41</v>
      </c>
      <c r="M132">
        <v>6</v>
      </c>
      <c r="N132" t="s">
        <v>33</v>
      </c>
      <c r="O132">
        <v>60000015461254</v>
      </c>
      <c r="P132">
        <v>60000016462659</v>
      </c>
      <c r="Q132">
        <v>140156000000294</v>
      </c>
      <c r="S132" t="s">
        <v>34</v>
      </c>
      <c r="T132" t="s">
        <v>35</v>
      </c>
      <c r="U132" t="s">
        <v>36</v>
      </c>
      <c r="X132" t="s">
        <v>37</v>
      </c>
      <c r="AD132" t="s">
        <v>42</v>
      </c>
      <c r="AE132" t="s">
        <v>1443</v>
      </c>
      <c r="AF132" t="s">
        <v>42</v>
      </c>
      <c r="AG132" t="s">
        <v>42</v>
      </c>
      <c r="AH132">
        <v>271</v>
      </c>
      <c r="AI132">
        <v>578</v>
      </c>
      <c r="AJ132">
        <v>578</v>
      </c>
      <c r="AK132">
        <v>578</v>
      </c>
      <c r="AL132">
        <v>578</v>
      </c>
      <c r="AM132">
        <v>578</v>
      </c>
      <c r="AN132" t="s">
        <v>1409</v>
      </c>
      <c r="AO132" t="s">
        <v>4463</v>
      </c>
    </row>
    <row r="133" spans="1:41" x14ac:dyDescent="0.25">
      <c r="A133">
        <v>1</v>
      </c>
      <c r="B133" t="s">
        <v>28</v>
      </c>
      <c r="C133">
        <v>391102</v>
      </c>
      <c r="D133" t="str">
        <f>VLOOKUP(C133,MUNICÍPO_SETOR!A$2:D$49,4,0)</f>
        <v xml:space="preserve">ELIANA DE OLIVEIRA </v>
      </c>
      <c r="E133" s="43">
        <v>41369.709722222222</v>
      </c>
      <c r="F133" s="43">
        <v>41369.795138888891</v>
      </c>
      <c r="G133" s="43">
        <v>41369.761805555558</v>
      </c>
      <c r="H133" t="s">
        <v>29</v>
      </c>
      <c r="I133">
        <v>60000017155302</v>
      </c>
      <c r="J133" t="s">
        <v>43</v>
      </c>
      <c r="K133" t="s">
        <v>44</v>
      </c>
      <c r="L133" t="s">
        <v>45</v>
      </c>
      <c r="M133">
        <v>4</v>
      </c>
      <c r="N133" t="s">
        <v>33</v>
      </c>
      <c r="O133">
        <v>60000015461254</v>
      </c>
      <c r="P133">
        <v>60000016462659</v>
      </c>
      <c r="Q133">
        <v>140156000000301</v>
      </c>
      <c r="S133" t="s">
        <v>34</v>
      </c>
      <c r="T133" t="s">
        <v>35</v>
      </c>
      <c r="U133" t="s">
        <v>36</v>
      </c>
      <c r="X133" t="s">
        <v>37</v>
      </c>
      <c r="AD133" t="s">
        <v>46</v>
      </c>
      <c r="AE133" t="s">
        <v>1443</v>
      </c>
      <c r="AF133" t="s">
        <v>46</v>
      </c>
      <c r="AG133" t="s">
        <v>46</v>
      </c>
      <c r="AH133">
        <v>1</v>
      </c>
      <c r="AI133">
        <v>148</v>
      </c>
      <c r="AJ133">
        <v>148</v>
      </c>
      <c r="AK133">
        <v>148</v>
      </c>
      <c r="AL133">
        <v>148</v>
      </c>
      <c r="AM133">
        <v>148</v>
      </c>
      <c r="AN133" t="s">
        <v>1409</v>
      </c>
      <c r="AO133" t="s">
        <v>46</v>
      </c>
    </row>
    <row r="134" spans="1:41" x14ac:dyDescent="0.25">
      <c r="A134">
        <v>1</v>
      </c>
      <c r="B134" t="s">
        <v>28</v>
      </c>
      <c r="C134">
        <v>391102</v>
      </c>
      <c r="D134" t="str">
        <f>VLOOKUP(C134,MUNICÍPO_SETOR!A$2:D$49,4,0)</f>
        <v xml:space="preserve">ELIANA DE OLIVEIRA </v>
      </c>
      <c r="E134" s="43">
        <v>41369.679861111108</v>
      </c>
      <c r="F134" s="43">
        <v>41369.805555555555</v>
      </c>
      <c r="G134" s="43">
        <v>41372.771527777775</v>
      </c>
      <c r="H134" t="s">
        <v>29</v>
      </c>
      <c r="I134">
        <v>60000012330303</v>
      </c>
      <c r="J134" t="s">
        <v>47</v>
      </c>
      <c r="K134" t="s">
        <v>48</v>
      </c>
      <c r="L134" t="s">
        <v>41</v>
      </c>
      <c r="M134">
        <v>6</v>
      </c>
      <c r="N134" t="s">
        <v>33</v>
      </c>
      <c r="O134">
        <v>60000015461254</v>
      </c>
      <c r="P134">
        <v>60000016462659</v>
      </c>
      <c r="Q134">
        <v>140156000000336</v>
      </c>
      <c r="S134" t="s">
        <v>34</v>
      </c>
      <c r="T134" t="s">
        <v>35</v>
      </c>
      <c r="U134" t="s">
        <v>36</v>
      </c>
      <c r="X134" t="s">
        <v>37</v>
      </c>
      <c r="AD134" t="s">
        <v>49</v>
      </c>
      <c r="AE134" t="s">
        <v>1443</v>
      </c>
      <c r="AF134" t="s">
        <v>49</v>
      </c>
      <c r="AG134" t="s">
        <v>49</v>
      </c>
      <c r="AH134">
        <v>1</v>
      </c>
      <c r="AI134">
        <v>257</v>
      </c>
      <c r="AJ134">
        <v>257</v>
      </c>
      <c r="AK134">
        <v>257</v>
      </c>
      <c r="AL134">
        <v>257</v>
      </c>
      <c r="AM134">
        <v>257</v>
      </c>
      <c r="AN134" t="s">
        <v>1409</v>
      </c>
      <c r="AO134" t="s">
        <v>49</v>
      </c>
    </row>
    <row r="135" spans="1:41" x14ac:dyDescent="0.25">
      <c r="A135">
        <v>1</v>
      </c>
      <c r="B135" t="s">
        <v>28</v>
      </c>
      <c r="C135">
        <v>391102</v>
      </c>
      <c r="D135" t="str">
        <f>VLOOKUP(C135,MUNICÍPO_SETOR!A$2:D$49,4,0)</f>
        <v xml:space="preserve">ELIANA DE OLIVEIRA </v>
      </c>
      <c r="E135" s="43">
        <v>41369.648611111108</v>
      </c>
      <c r="F135" s="43">
        <v>41369.60833333333</v>
      </c>
      <c r="G135" s="43">
        <v>41369.569444444445</v>
      </c>
      <c r="H135" t="s">
        <v>29</v>
      </c>
      <c r="I135">
        <v>60000012461771</v>
      </c>
      <c r="J135" t="s">
        <v>50</v>
      </c>
      <c r="K135" t="s">
        <v>51</v>
      </c>
      <c r="L135" t="s">
        <v>32</v>
      </c>
      <c r="M135">
        <v>6</v>
      </c>
      <c r="N135" t="s">
        <v>33</v>
      </c>
      <c r="O135">
        <v>60000015461254</v>
      </c>
      <c r="P135">
        <v>60000016462659</v>
      </c>
      <c r="Q135">
        <v>140156000000280</v>
      </c>
      <c r="S135" t="s">
        <v>34</v>
      </c>
      <c r="T135" t="s">
        <v>35</v>
      </c>
      <c r="U135" t="s">
        <v>36</v>
      </c>
      <c r="X135" t="s">
        <v>37</v>
      </c>
      <c r="AD135" t="s">
        <v>46</v>
      </c>
      <c r="AE135" t="s">
        <v>1443</v>
      </c>
      <c r="AF135" t="s">
        <v>46</v>
      </c>
      <c r="AG135" t="s">
        <v>46</v>
      </c>
      <c r="AH135">
        <v>1</v>
      </c>
      <c r="AI135">
        <v>148</v>
      </c>
      <c r="AJ135">
        <v>148</v>
      </c>
      <c r="AK135">
        <v>148</v>
      </c>
      <c r="AL135">
        <v>148</v>
      </c>
      <c r="AM135">
        <v>148</v>
      </c>
      <c r="AN135" t="s">
        <v>1409</v>
      </c>
      <c r="AO135" t="s">
        <v>46</v>
      </c>
    </row>
    <row r="136" spans="1:41" x14ac:dyDescent="0.25">
      <c r="A136">
        <v>1</v>
      </c>
      <c r="B136" t="s">
        <v>28</v>
      </c>
      <c r="C136">
        <v>391102</v>
      </c>
      <c r="D136" t="str">
        <f>VLOOKUP(C136,MUNICÍPO_SETOR!A$2:D$49,4,0)</f>
        <v xml:space="preserve">ELIANA DE OLIVEIRA </v>
      </c>
      <c r="E136" s="43">
        <v>41369.63958333333</v>
      </c>
      <c r="F136" s="43">
        <v>41369.807638888888</v>
      </c>
      <c r="G136" s="43">
        <v>41372.771527777775</v>
      </c>
      <c r="H136" t="s">
        <v>29</v>
      </c>
      <c r="I136">
        <v>60000012371823</v>
      </c>
      <c r="J136" t="s">
        <v>52</v>
      </c>
      <c r="K136" t="s">
        <v>53</v>
      </c>
      <c r="L136" t="s">
        <v>45</v>
      </c>
      <c r="M136">
        <v>4</v>
      </c>
      <c r="N136" t="s">
        <v>33</v>
      </c>
      <c r="O136">
        <v>60000015461254</v>
      </c>
      <c r="P136">
        <v>60000016462659</v>
      </c>
      <c r="Q136">
        <v>140156000000343</v>
      </c>
      <c r="S136" t="s">
        <v>34</v>
      </c>
      <c r="T136" t="s">
        <v>35</v>
      </c>
      <c r="U136" t="s">
        <v>36</v>
      </c>
      <c r="X136" t="s">
        <v>37</v>
      </c>
      <c r="AD136" t="s">
        <v>49</v>
      </c>
      <c r="AE136" t="s">
        <v>1443</v>
      </c>
      <c r="AF136" t="s">
        <v>49</v>
      </c>
      <c r="AG136" t="s">
        <v>49</v>
      </c>
      <c r="AH136">
        <v>1</v>
      </c>
      <c r="AI136">
        <v>257</v>
      </c>
      <c r="AJ136">
        <v>257</v>
      </c>
      <c r="AK136">
        <v>257</v>
      </c>
      <c r="AL136">
        <v>257</v>
      </c>
      <c r="AM136">
        <v>257</v>
      </c>
      <c r="AN136" t="s">
        <v>1409</v>
      </c>
      <c r="AO136" t="s">
        <v>49</v>
      </c>
    </row>
    <row r="137" spans="1:41" x14ac:dyDescent="0.25">
      <c r="A137">
        <v>1</v>
      </c>
      <c r="B137" t="s">
        <v>28</v>
      </c>
      <c r="C137">
        <v>391102</v>
      </c>
      <c r="D137" t="str">
        <f>VLOOKUP(C137,MUNICÍPO_SETOR!A$2:D$49,4,0)</f>
        <v xml:space="preserve">ELIANA DE OLIVEIRA </v>
      </c>
      <c r="E137" s="43">
        <v>41369.63958333333</v>
      </c>
      <c r="F137" s="43">
        <v>41369.807638888888</v>
      </c>
      <c r="G137" s="43">
        <v>41372.771527777775</v>
      </c>
      <c r="H137" t="s">
        <v>29</v>
      </c>
      <c r="I137">
        <v>60000012371823</v>
      </c>
      <c r="J137" t="s">
        <v>52</v>
      </c>
      <c r="K137" t="s">
        <v>53</v>
      </c>
      <c r="L137" t="s">
        <v>45</v>
      </c>
      <c r="M137">
        <v>4</v>
      </c>
      <c r="N137" t="s">
        <v>33</v>
      </c>
      <c r="O137">
        <v>60000015461254</v>
      </c>
      <c r="P137">
        <v>60000016462659</v>
      </c>
      <c r="Q137">
        <v>140156000000343</v>
      </c>
      <c r="S137" t="s">
        <v>34</v>
      </c>
      <c r="T137" t="s">
        <v>35</v>
      </c>
      <c r="U137" t="s">
        <v>36</v>
      </c>
      <c r="X137" t="s">
        <v>37</v>
      </c>
      <c r="AD137" t="s">
        <v>49</v>
      </c>
      <c r="AE137" t="s">
        <v>1443</v>
      </c>
      <c r="AF137" t="s">
        <v>49</v>
      </c>
      <c r="AG137" t="s">
        <v>49</v>
      </c>
      <c r="AH137">
        <v>1</v>
      </c>
      <c r="AI137">
        <v>257</v>
      </c>
      <c r="AJ137">
        <v>257</v>
      </c>
      <c r="AK137">
        <v>257</v>
      </c>
      <c r="AL137">
        <v>257</v>
      </c>
      <c r="AM137">
        <v>257</v>
      </c>
      <c r="AN137" t="s">
        <v>1409</v>
      </c>
      <c r="AO137" t="s">
        <v>49</v>
      </c>
    </row>
    <row r="138" spans="1:41" x14ac:dyDescent="0.25">
      <c r="A138">
        <v>1</v>
      </c>
      <c r="B138" t="s">
        <v>28</v>
      </c>
      <c r="C138">
        <v>391102</v>
      </c>
      <c r="D138" t="str">
        <f>VLOOKUP(C138,MUNICÍPO_SETOR!A$2:D$49,4,0)</f>
        <v xml:space="preserve">ELIANA DE OLIVEIRA </v>
      </c>
      <c r="E138" s="43">
        <v>41369.538194444445</v>
      </c>
      <c r="F138" s="43">
        <v>41369.563194444447</v>
      </c>
      <c r="G138" s="43">
        <v>41369.525694444441</v>
      </c>
      <c r="H138" t="s">
        <v>29</v>
      </c>
      <c r="I138">
        <v>60000012276171</v>
      </c>
      <c r="J138" t="s">
        <v>54</v>
      </c>
      <c r="K138" t="s">
        <v>55</v>
      </c>
      <c r="L138" t="s">
        <v>32</v>
      </c>
      <c r="M138">
        <v>3</v>
      </c>
      <c r="N138" t="s">
        <v>33</v>
      </c>
      <c r="O138">
        <v>60000015461254</v>
      </c>
      <c r="P138">
        <v>60000016462659</v>
      </c>
      <c r="Q138">
        <v>140156000000252</v>
      </c>
      <c r="S138" t="s">
        <v>34</v>
      </c>
      <c r="T138" t="s">
        <v>35</v>
      </c>
      <c r="U138" t="s">
        <v>36</v>
      </c>
      <c r="X138" t="s">
        <v>37</v>
      </c>
      <c r="AD138" t="s">
        <v>56</v>
      </c>
      <c r="AE138" t="s">
        <v>1443</v>
      </c>
      <c r="AF138" t="s">
        <v>56</v>
      </c>
      <c r="AG138" t="s">
        <v>56</v>
      </c>
      <c r="AH138">
        <v>77</v>
      </c>
      <c r="AI138">
        <v>257</v>
      </c>
      <c r="AJ138">
        <v>257</v>
      </c>
      <c r="AK138">
        <v>257</v>
      </c>
      <c r="AL138">
        <v>257</v>
      </c>
      <c r="AM138">
        <v>257</v>
      </c>
      <c r="AN138" t="s">
        <v>1409</v>
      </c>
      <c r="AO138" t="s">
        <v>4464</v>
      </c>
    </row>
    <row r="139" spans="1:41" x14ac:dyDescent="0.25">
      <c r="A139">
        <v>1</v>
      </c>
      <c r="B139" t="s">
        <v>28</v>
      </c>
      <c r="C139">
        <v>391102</v>
      </c>
      <c r="D139" t="str">
        <f>VLOOKUP(C139,MUNICÍPO_SETOR!A$2:D$49,4,0)</f>
        <v xml:space="preserve">ELIANA DE OLIVEIRA </v>
      </c>
      <c r="E139" s="43">
        <v>41369.470833333333</v>
      </c>
      <c r="F139" s="43">
        <v>41369.804861111108</v>
      </c>
      <c r="G139" s="43">
        <v>41372.771527777775</v>
      </c>
      <c r="H139" t="s">
        <v>29</v>
      </c>
      <c r="I139">
        <v>60000012287123</v>
      </c>
      <c r="J139" t="s">
        <v>57</v>
      </c>
      <c r="K139" t="s">
        <v>58</v>
      </c>
      <c r="L139" t="s">
        <v>32</v>
      </c>
      <c r="M139">
        <v>4</v>
      </c>
      <c r="N139" t="s">
        <v>33</v>
      </c>
      <c r="O139">
        <v>60000015461254</v>
      </c>
      <c r="P139">
        <v>60000016462659</v>
      </c>
      <c r="Q139">
        <v>140156000000329</v>
      </c>
      <c r="S139" t="s">
        <v>34</v>
      </c>
      <c r="T139" t="s">
        <v>35</v>
      </c>
      <c r="U139" t="s">
        <v>36</v>
      </c>
      <c r="X139" t="s">
        <v>37</v>
      </c>
      <c r="AD139" t="s">
        <v>49</v>
      </c>
      <c r="AE139" t="s">
        <v>1443</v>
      </c>
      <c r="AF139" t="s">
        <v>49</v>
      </c>
      <c r="AG139" t="s">
        <v>49</v>
      </c>
      <c r="AH139">
        <v>1</v>
      </c>
      <c r="AI139">
        <v>257</v>
      </c>
      <c r="AJ139">
        <v>257</v>
      </c>
      <c r="AK139">
        <v>257</v>
      </c>
      <c r="AL139">
        <v>257</v>
      </c>
      <c r="AM139">
        <v>257</v>
      </c>
      <c r="AN139" t="s">
        <v>1409</v>
      </c>
      <c r="AO139" t="s">
        <v>49</v>
      </c>
    </row>
    <row r="140" spans="1:41" x14ac:dyDescent="0.25">
      <c r="A140">
        <v>1</v>
      </c>
      <c r="B140" t="s">
        <v>28</v>
      </c>
      <c r="C140">
        <v>391102</v>
      </c>
      <c r="D140" t="str">
        <f>VLOOKUP(C140,MUNICÍPO_SETOR!A$2:D$49,4,0)</f>
        <v xml:space="preserve">ELIANA DE OLIVEIRA </v>
      </c>
      <c r="E140" s="43">
        <v>41369.422222222223</v>
      </c>
      <c r="F140" s="43">
        <v>41369.603472222225</v>
      </c>
      <c r="G140" s="43">
        <v>41369.569444444445</v>
      </c>
      <c r="H140" t="s">
        <v>29</v>
      </c>
      <c r="I140">
        <v>60000017150814</v>
      </c>
      <c r="J140" t="s">
        <v>59</v>
      </c>
      <c r="K140" t="s">
        <v>60</v>
      </c>
      <c r="L140" t="s">
        <v>45</v>
      </c>
      <c r="M140">
        <v>4</v>
      </c>
      <c r="N140" t="s">
        <v>33</v>
      </c>
      <c r="O140">
        <v>60000015461254</v>
      </c>
      <c r="P140">
        <v>60000016462659</v>
      </c>
      <c r="Q140">
        <v>140156000000266</v>
      </c>
      <c r="S140" t="s">
        <v>34</v>
      </c>
      <c r="T140" t="s">
        <v>35</v>
      </c>
      <c r="U140" t="s">
        <v>61</v>
      </c>
      <c r="X140" t="s">
        <v>37</v>
      </c>
      <c r="AD140" t="s">
        <v>62</v>
      </c>
      <c r="AE140" t="s">
        <v>1443</v>
      </c>
      <c r="AF140" t="s">
        <v>62</v>
      </c>
      <c r="AG140" t="s">
        <v>62</v>
      </c>
      <c r="AH140">
        <v>1</v>
      </c>
      <c r="AI140">
        <v>81</v>
      </c>
      <c r="AJ140">
        <v>81</v>
      </c>
      <c r="AK140">
        <v>81</v>
      </c>
      <c r="AL140">
        <v>81</v>
      </c>
      <c r="AM140">
        <v>81</v>
      </c>
      <c r="AN140" t="s">
        <v>1409</v>
      </c>
      <c r="AO140" t="s">
        <v>62</v>
      </c>
    </row>
    <row r="141" spans="1:41" x14ac:dyDescent="0.25">
      <c r="A141">
        <v>1</v>
      </c>
      <c r="B141" t="s">
        <v>28</v>
      </c>
      <c r="C141">
        <v>391102</v>
      </c>
      <c r="D141" t="str">
        <f>VLOOKUP(C141,MUNICÍPO_SETOR!A$2:D$49,4,0)</f>
        <v xml:space="preserve">ELIANA DE OLIVEIRA </v>
      </c>
      <c r="E141" s="43">
        <v>41369.422222222223</v>
      </c>
      <c r="F141" s="43">
        <v>41369.603472222225</v>
      </c>
      <c r="G141" s="43">
        <v>41369.569444444445</v>
      </c>
      <c r="H141" t="s">
        <v>29</v>
      </c>
      <c r="I141">
        <v>60000017150814</v>
      </c>
      <c r="J141" t="s">
        <v>59</v>
      </c>
      <c r="K141" t="s">
        <v>60</v>
      </c>
      <c r="L141" t="s">
        <v>45</v>
      </c>
      <c r="M141">
        <v>4</v>
      </c>
      <c r="N141" t="s">
        <v>33</v>
      </c>
      <c r="O141">
        <v>60000015461254</v>
      </c>
      <c r="P141">
        <v>60000016462659</v>
      </c>
      <c r="Q141">
        <v>140156000000266</v>
      </c>
      <c r="S141" t="s">
        <v>34</v>
      </c>
      <c r="T141" t="s">
        <v>35</v>
      </c>
      <c r="U141" t="s">
        <v>61</v>
      </c>
      <c r="X141" t="s">
        <v>37</v>
      </c>
      <c r="AD141" t="s">
        <v>62</v>
      </c>
      <c r="AE141" t="s">
        <v>1443</v>
      </c>
      <c r="AF141" t="s">
        <v>62</v>
      </c>
      <c r="AG141" t="s">
        <v>62</v>
      </c>
      <c r="AH141">
        <v>1</v>
      </c>
      <c r="AI141">
        <v>81</v>
      </c>
      <c r="AJ141">
        <v>81</v>
      </c>
      <c r="AK141">
        <v>81</v>
      </c>
      <c r="AL141">
        <v>81</v>
      </c>
      <c r="AM141">
        <v>81</v>
      </c>
      <c r="AN141" t="s">
        <v>1409</v>
      </c>
      <c r="AO141" t="s">
        <v>62</v>
      </c>
    </row>
    <row r="142" spans="1:41" x14ac:dyDescent="0.25">
      <c r="A142">
        <v>1</v>
      </c>
      <c r="B142" t="s">
        <v>28</v>
      </c>
      <c r="C142">
        <v>391102</v>
      </c>
      <c r="D142" t="str">
        <f>VLOOKUP(C142,MUNICÍPO_SETOR!A$2:D$49,4,0)</f>
        <v xml:space="preserve">ELIANA DE OLIVEIRA </v>
      </c>
      <c r="E142" s="43">
        <v>41369.396527777775</v>
      </c>
      <c r="F142" s="43">
        <v>41369.589583333334</v>
      </c>
      <c r="G142" s="43">
        <v>41369.558333333334</v>
      </c>
      <c r="H142" t="s">
        <v>29</v>
      </c>
      <c r="I142">
        <v>60000012415979</v>
      </c>
      <c r="J142" t="s">
        <v>63</v>
      </c>
      <c r="K142" t="s">
        <v>64</v>
      </c>
      <c r="L142" t="s">
        <v>32</v>
      </c>
      <c r="M142">
        <v>4</v>
      </c>
      <c r="N142" t="s">
        <v>33</v>
      </c>
      <c r="O142">
        <v>60000015461254</v>
      </c>
      <c r="P142">
        <v>60000016462659</v>
      </c>
      <c r="Q142">
        <v>140156000000259</v>
      </c>
      <c r="S142" t="s">
        <v>34</v>
      </c>
      <c r="T142" t="s">
        <v>35</v>
      </c>
      <c r="U142" t="s">
        <v>36</v>
      </c>
      <c r="X142" t="s">
        <v>37</v>
      </c>
      <c r="AD142" t="s">
        <v>65</v>
      </c>
      <c r="AE142" t="s">
        <v>1443</v>
      </c>
      <c r="AF142" t="s">
        <v>65</v>
      </c>
      <c r="AG142" t="s">
        <v>65</v>
      </c>
      <c r="AH142">
        <v>23</v>
      </c>
      <c r="AI142">
        <v>320</v>
      </c>
      <c r="AJ142">
        <v>320</v>
      </c>
      <c r="AK142">
        <v>320</v>
      </c>
      <c r="AL142">
        <v>320</v>
      </c>
      <c r="AM142">
        <v>320</v>
      </c>
      <c r="AN142" t="s">
        <v>1409</v>
      </c>
      <c r="AO142" t="s">
        <v>4465</v>
      </c>
    </row>
    <row r="143" spans="1:41" x14ac:dyDescent="0.25">
      <c r="A143">
        <v>1</v>
      </c>
      <c r="B143" t="s">
        <v>28</v>
      </c>
      <c r="C143">
        <v>391102</v>
      </c>
      <c r="D143" t="str">
        <f>VLOOKUP(C143,MUNICÍPO_SETOR!A$2:D$49,4,0)</f>
        <v xml:space="preserve">ELIANA DE OLIVEIRA </v>
      </c>
      <c r="E143" s="43">
        <v>41369.378472222219</v>
      </c>
      <c r="F143" s="43">
        <v>41369.798611111109</v>
      </c>
      <c r="G143" s="43">
        <v>41369.761805555558</v>
      </c>
      <c r="H143" t="s">
        <v>29</v>
      </c>
      <c r="I143">
        <v>60000012513423</v>
      </c>
      <c r="J143" t="s">
        <v>66</v>
      </c>
      <c r="K143" t="s">
        <v>67</v>
      </c>
      <c r="L143" t="s">
        <v>32</v>
      </c>
      <c r="M143">
        <v>6</v>
      </c>
      <c r="N143" t="s">
        <v>33</v>
      </c>
      <c r="O143">
        <v>60000015461254</v>
      </c>
      <c r="P143">
        <v>60000016462659</v>
      </c>
      <c r="Q143">
        <v>140156000000308</v>
      </c>
      <c r="S143" t="s">
        <v>34</v>
      </c>
      <c r="T143" t="s">
        <v>35</v>
      </c>
      <c r="U143" t="s">
        <v>36</v>
      </c>
      <c r="X143" t="s">
        <v>37</v>
      </c>
      <c r="AD143" t="s">
        <v>49</v>
      </c>
      <c r="AE143" t="s">
        <v>1443</v>
      </c>
      <c r="AF143" t="s">
        <v>49</v>
      </c>
      <c r="AG143" t="s">
        <v>49</v>
      </c>
      <c r="AH143">
        <v>1</v>
      </c>
      <c r="AI143">
        <v>257</v>
      </c>
      <c r="AJ143">
        <v>257</v>
      </c>
      <c r="AK143">
        <v>257</v>
      </c>
      <c r="AL143">
        <v>257</v>
      </c>
      <c r="AM143">
        <v>257</v>
      </c>
      <c r="AN143" t="s">
        <v>1409</v>
      </c>
      <c r="AO143" t="s">
        <v>49</v>
      </c>
    </row>
    <row r="144" spans="1:41" x14ac:dyDescent="0.25">
      <c r="A144">
        <v>1</v>
      </c>
      <c r="B144" t="s">
        <v>28</v>
      </c>
      <c r="C144">
        <v>391102</v>
      </c>
      <c r="D144" t="str">
        <f>VLOOKUP(C144,MUNICÍPO_SETOR!A$2:D$49,4,0)</f>
        <v xml:space="preserve">ELIANA DE OLIVEIRA </v>
      </c>
      <c r="E144" s="43">
        <v>41368.603472222225</v>
      </c>
      <c r="F144" s="43">
        <v>41369.605555555558</v>
      </c>
      <c r="G144" s="43">
        <v>41369.569444444445</v>
      </c>
      <c r="H144" t="s">
        <v>29</v>
      </c>
      <c r="I144">
        <v>60000017155474</v>
      </c>
      <c r="J144" t="s">
        <v>68</v>
      </c>
      <c r="K144" t="s">
        <v>69</v>
      </c>
      <c r="L144" t="s">
        <v>41</v>
      </c>
      <c r="M144">
        <v>4</v>
      </c>
      <c r="N144" t="s">
        <v>33</v>
      </c>
      <c r="O144">
        <v>60000015461254</v>
      </c>
      <c r="P144">
        <v>60000016462659</v>
      </c>
      <c r="Q144">
        <v>140156000000273</v>
      </c>
      <c r="S144" t="s">
        <v>34</v>
      </c>
      <c r="T144" t="s">
        <v>35</v>
      </c>
      <c r="U144" t="s">
        <v>36</v>
      </c>
      <c r="X144" t="s">
        <v>37</v>
      </c>
      <c r="AD144" t="s">
        <v>46</v>
      </c>
      <c r="AE144" t="s">
        <v>1443</v>
      </c>
      <c r="AF144" t="s">
        <v>46</v>
      </c>
      <c r="AG144" t="s">
        <v>46</v>
      </c>
      <c r="AH144">
        <v>1</v>
      </c>
      <c r="AI144">
        <v>148</v>
      </c>
      <c r="AJ144">
        <v>148</v>
      </c>
      <c r="AK144">
        <v>148</v>
      </c>
      <c r="AL144">
        <v>148</v>
      </c>
      <c r="AM144">
        <v>148</v>
      </c>
      <c r="AN144" t="s">
        <v>1409</v>
      </c>
      <c r="AO144" t="s">
        <v>46</v>
      </c>
    </row>
    <row r="145" spans="1:41" x14ac:dyDescent="0.25">
      <c r="A145">
        <v>1</v>
      </c>
      <c r="B145" t="s">
        <v>28</v>
      </c>
      <c r="C145">
        <v>391102</v>
      </c>
      <c r="D145" t="str">
        <f>VLOOKUP(C145,MUNICÍPO_SETOR!A$2:D$49,4,0)</f>
        <v xml:space="preserve">ELIANA DE OLIVEIRA </v>
      </c>
      <c r="E145" s="43">
        <v>41368.577777777777</v>
      </c>
      <c r="F145" s="43">
        <v>41368.663888888892</v>
      </c>
      <c r="G145" s="43">
        <v>41369.493750000001</v>
      </c>
      <c r="H145" t="s">
        <v>29</v>
      </c>
      <c r="I145">
        <v>60000012352871</v>
      </c>
      <c r="J145" t="s">
        <v>70</v>
      </c>
      <c r="K145" t="s">
        <v>71</v>
      </c>
      <c r="L145" t="s">
        <v>32</v>
      </c>
      <c r="M145">
        <v>4</v>
      </c>
      <c r="N145" t="s">
        <v>33</v>
      </c>
      <c r="O145">
        <v>60000015461254</v>
      </c>
      <c r="P145">
        <v>60000016462659</v>
      </c>
      <c r="Q145">
        <v>140156000000238</v>
      </c>
      <c r="S145" t="s">
        <v>34</v>
      </c>
      <c r="T145" t="s">
        <v>35</v>
      </c>
      <c r="U145" t="s">
        <v>36</v>
      </c>
      <c r="X145" t="s">
        <v>37</v>
      </c>
      <c r="AD145" t="s">
        <v>72</v>
      </c>
      <c r="AE145" t="s">
        <v>1443</v>
      </c>
      <c r="AF145" t="s">
        <v>72</v>
      </c>
      <c r="AG145" t="s">
        <v>72</v>
      </c>
      <c r="AH145">
        <v>1</v>
      </c>
      <c r="AI145">
        <v>117</v>
      </c>
      <c r="AJ145">
        <v>117</v>
      </c>
      <c r="AK145">
        <v>117</v>
      </c>
      <c r="AL145">
        <v>117</v>
      </c>
      <c r="AM145">
        <v>117</v>
      </c>
      <c r="AN145" t="s">
        <v>1409</v>
      </c>
      <c r="AO145" t="s">
        <v>72</v>
      </c>
    </row>
    <row r="146" spans="1:41" x14ac:dyDescent="0.25">
      <c r="A146">
        <v>1</v>
      </c>
      <c r="B146" t="s">
        <v>28</v>
      </c>
      <c r="C146">
        <v>391102</v>
      </c>
      <c r="D146" t="str">
        <f>VLOOKUP(C146,MUNICÍPO_SETOR!A$2:D$49,4,0)</f>
        <v xml:space="preserve">ELIANA DE OLIVEIRA </v>
      </c>
      <c r="E146" s="43">
        <v>41368.48333333333</v>
      </c>
      <c r="F146" s="43">
        <v>41369.61041666667</v>
      </c>
      <c r="G146" s="43">
        <v>41369.569444444445</v>
      </c>
      <c r="H146" t="s">
        <v>29</v>
      </c>
      <c r="I146">
        <v>60000017969312</v>
      </c>
      <c r="J146" t="s">
        <v>73</v>
      </c>
      <c r="K146" t="s">
        <v>74</v>
      </c>
      <c r="L146" t="s">
        <v>41</v>
      </c>
      <c r="M146">
        <v>4</v>
      </c>
      <c r="N146" t="s">
        <v>33</v>
      </c>
      <c r="O146">
        <v>60000015461254</v>
      </c>
      <c r="P146">
        <v>60000016462659</v>
      </c>
      <c r="Q146">
        <v>140156000000287</v>
      </c>
      <c r="S146" t="s">
        <v>34</v>
      </c>
      <c r="T146" t="s">
        <v>35</v>
      </c>
      <c r="U146" t="s">
        <v>36</v>
      </c>
      <c r="X146" t="s">
        <v>37</v>
      </c>
      <c r="AD146" t="s">
        <v>46</v>
      </c>
      <c r="AE146" t="s">
        <v>1443</v>
      </c>
      <c r="AF146" t="s">
        <v>46</v>
      </c>
      <c r="AG146" t="s">
        <v>46</v>
      </c>
      <c r="AH146">
        <v>1</v>
      </c>
      <c r="AI146">
        <v>148</v>
      </c>
      <c r="AJ146">
        <v>148</v>
      </c>
      <c r="AK146">
        <v>148</v>
      </c>
      <c r="AL146">
        <v>148</v>
      </c>
      <c r="AM146">
        <v>148</v>
      </c>
      <c r="AN146" t="s">
        <v>1409</v>
      </c>
      <c r="AO146" t="s">
        <v>46</v>
      </c>
    </row>
    <row r="147" spans="1:41" x14ac:dyDescent="0.25">
      <c r="A147">
        <v>1</v>
      </c>
      <c r="B147" t="s">
        <v>28</v>
      </c>
      <c r="C147">
        <v>391102</v>
      </c>
      <c r="D147" t="str">
        <f>VLOOKUP(C147,MUNICÍPO_SETOR!A$2:D$49,4,0)</f>
        <v xml:space="preserve">ELIANA DE OLIVEIRA </v>
      </c>
      <c r="E147" s="43">
        <v>41368.48333333333</v>
      </c>
      <c r="F147" s="43">
        <v>41369.61041666667</v>
      </c>
      <c r="G147" s="43">
        <v>41369.569444444445</v>
      </c>
      <c r="H147" t="s">
        <v>29</v>
      </c>
      <c r="I147">
        <v>60000017969312</v>
      </c>
      <c r="J147" t="s">
        <v>73</v>
      </c>
      <c r="K147" t="s">
        <v>74</v>
      </c>
      <c r="L147" t="s">
        <v>41</v>
      </c>
      <c r="M147">
        <v>4</v>
      </c>
      <c r="N147" t="s">
        <v>33</v>
      </c>
      <c r="O147">
        <v>60000015461254</v>
      </c>
      <c r="P147">
        <v>60000016462659</v>
      </c>
      <c r="Q147">
        <v>140156000000287</v>
      </c>
      <c r="S147" t="s">
        <v>34</v>
      </c>
      <c r="T147" t="s">
        <v>35</v>
      </c>
      <c r="U147" t="s">
        <v>36</v>
      </c>
      <c r="X147" t="s">
        <v>37</v>
      </c>
      <c r="AD147" t="s">
        <v>46</v>
      </c>
      <c r="AE147" t="s">
        <v>1437</v>
      </c>
      <c r="AF147" t="s">
        <v>46</v>
      </c>
      <c r="AG147" t="s">
        <v>46</v>
      </c>
      <c r="AH147">
        <v>1</v>
      </c>
      <c r="AI147">
        <v>148</v>
      </c>
      <c r="AJ147">
        <v>148</v>
      </c>
      <c r="AK147">
        <v>148</v>
      </c>
      <c r="AL147">
        <v>148</v>
      </c>
      <c r="AM147">
        <v>148</v>
      </c>
      <c r="AN147" t="s">
        <v>1409</v>
      </c>
      <c r="AO147" t="s">
        <v>46</v>
      </c>
    </row>
    <row r="148" spans="1:41" x14ac:dyDescent="0.25">
      <c r="A148">
        <v>1</v>
      </c>
      <c r="B148" t="s">
        <v>28</v>
      </c>
      <c r="C148">
        <v>391102</v>
      </c>
      <c r="D148" t="str">
        <f>VLOOKUP(C148,MUNICÍPO_SETOR!A$2:D$49,4,0)</f>
        <v xml:space="preserve">ELIANA DE OLIVEIRA </v>
      </c>
      <c r="E148" s="43">
        <v>41368.476388888892</v>
      </c>
      <c r="F148" s="43">
        <v>41368.644444444442</v>
      </c>
      <c r="G148" s="43">
        <v>41369.493750000001</v>
      </c>
      <c r="H148" t="s">
        <v>29</v>
      </c>
      <c r="I148">
        <v>60000012460311</v>
      </c>
      <c r="J148" t="s">
        <v>75</v>
      </c>
      <c r="K148" t="s">
        <v>76</v>
      </c>
      <c r="L148" t="s">
        <v>32</v>
      </c>
      <c r="M148">
        <v>4</v>
      </c>
      <c r="N148" t="s">
        <v>33</v>
      </c>
      <c r="O148">
        <v>60000015461254</v>
      </c>
      <c r="P148">
        <v>60000016462659</v>
      </c>
      <c r="Q148">
        <v>140156000000231</v>
      </c>
      <c r="S148" t="s">
        <v>34</v>
      </c>
      <c r="T148" t="s">
        <v>35</v>
      </c>
      <c r="U148" t="s">
        <v>36</v>
      </c>
      <c r="X148" t="s">
        <v>37</v>
      </c>
      <c r="AD148" t="s">
        <v>77</v>
      </c>
      <c r="AE148" t="s">
        <v>1443</v>
      </c>
      <c r="AF148" t="s">
        <v>77</v>
      </c>
      <c r="AG148" t="s">
        <v>77</v>
      </c>
      <c r="AH148">
        <v>1</v>
      </c>
      <c r="AI148">
        <v>137</v>
      </c>
      <c r="AJ148">
        <v>137</v>
      </c>
      <c r="AK148">
        <v>137</v>
      </c>
      <c r="AL148">
        <v>137</v>
      </c>
      <c r="AM148">
        <v>137</v>
      </c>
      <c r="AN148" t="s">
        <v>1409</v>
      </c>
      <c r="AO148" t="s">
        <v>77</v>
      </c>
    </row>
    <row r="149" spans="1:41" x14ac:dyDescent="0.25">
      <c r="A149">
        <v>1</v>
      </c>
      <c r="B149" t="s">
        <v>28</v>
      </c>
      <c r="C149">
        <v>391102</v>
      </c>
      <c r="D149" t="str">
        <f>VLOOKUP(C149,MUNICÍPO_SETOR!A$2:D$49,4,0)</f>
        <v xml:space="preserve">ELIANA DE OLIVEIRA </v>
      </c>
      <c r="E149" s="43">
        <v>41368.469444444447</v>
      </c>
      <c r="F149" s="43">
        <v>41369.803472222222</v>
      </c>
      <c r="G149" s="43">
        <v>41372.771527777775</v>
      </c>
      <c r="H149" t="s">
        <v>29</v>
      </c>
      <c r="I149">
        <v>60000017150846</v>
      </c>
      <c r="J149" t="s">
        <v>78</v>
      </c>
      <c r="K149" t="s">
        <v>79</v>
      </c>
      <c r="L149" t="s">
        <v>32</v>
      </c>
      <c r="M149">
        <v>3</v>
      </c>
      <c r="N149" t="s">
        <v>33</v>
      </c>
      <c r="O149">
        <v>60000015461254</v>
      </c>
      <c r="P149">
        <v>60000016462659</v>
      </c>
      <c r="Q149">
        <v>140156000000322</v>
      </c>
      <c r="S149" t="s">
        <v>34</v>
      </c>
      <c r="T149" t="s">
        <v>35</v>
      </c>
      <c r="U149" t="s">
        <v>36</v>
      </c>
      <c r="X149" t="s">
        <v>37</v>
      </c>
      <c r="AD149" t="s">
        <v>49</v>
      </c>
      <c r="AE149" t="s">
        <v>1443</v>
      </c>
      <c r="AF149" t="s">
        <v>49</v>
      </c>
      <c r="AG149" t="s">
        <v>49</v>
      </c>
      <c r="AH149">
        <v>1</v>
      </c>
      <c r="AI149">
        <v>257</v>
      </c>
      <c r="AJ149">
        <v>257</v>
      </c>
      <c r="AK149">
        <v>257</v>
      </c>
      <c r="AL149">
        <v>257</v>
      </c>
      <c r="AM149">
        <v>257</v>
      </c>
      <c r="AN149" t="s">
        <v>1409</v>
      </c>
      <c r="AO149" t="s">
        <v>49</v>
      </c>
    </row>
    <row r="150" spans="1:41" x14ac:dyDescent="0.25">
      <c r="A150">
        <v>1</v>
      </c>
      <c r="B150" t="s">
        <v>28</v>
      </c>
      <c r="C150">
        <v>391102</v>
      </c>
      <c r="D150" t="str">
        <f>VLOOKUP(C150,MUNICÍPO_SETOR!A$2:D$49,4,0)</f>
        <v xml:space="preserve">ELIANA DE OLIVEIRA </v>
      </c>
      <c r="E150" s="43">
        <v>41368.348611111112</v>
      </c>
      <c r="F150" s="43">
        <v>41368.511111111111</v>
      </c>
      <c r="G150" s="43">
        <v>41369.493750000001</v>
      </c>
      <c r="H150" t="s">
        <v>29</v>
      </c>
      <c r="I150">
        <v>140156000000193</v>
      </c>
      <c r="J150" t="s">
        <v>1745</v>
      </c>
      <c r="K150" t="s">
        <v>1746</v>
      </c>
      <c r="N150" t="s">
        <v>33</v>
      </c>
      <c r="O150">
        <v>60000015461254</v>
      </c>
      <c r="P150">
        <v>60000016462659</v>
      </c>
      <c r="Q150">
        <v>140156000000206</v>
      </c>
      <c r="S150" t="s">
        <v>34</v>
      </c>
      <c r="T150" t="s">
        <v>35</v>
      </c>
      <c r="X150" t="s">
        <v>37</v>
      </c>
      <c r="AD150" t="s">
        <v>80</v>
      </c>
      <c r="AE150" t="s">
        <v>1443</v>
      </c>
      <c r="AF150" t="s">
        <v>80</v>
      </c>
      <c r="AG150" t="s">
        <v>80</v>
      </c>
      <c r="AH150">
        <v>1</v>
      </c>
      <c r="AI150">
        <v>102</v>
      </c>
      <c r="AJ150">
        <v>102</v>
      </c>
      <c r="AK150">
        <v>102</v>
      </c>
      <c r="AL150">
        <v>102</v>
      </c>
      <c r="AM150">
        <v>102</v>
      </c>
      <c r="AN150" t="s">
        <v>1409</v>
      </c>
      <c r="AO150" t="s">
        <v>80</v>
      </c>
    </row>
    <row r="151" spans="1:41" x14ac:dyDescent="0.25">
      <c r="A151">
        <v>1</v>
      </c>
      <c r="B151" t="s">
        <v>28</v>
      </c>
      <c r="C151">
        <v>391102</v>
      </c>
      <c r="D151" t="str">
        <f>VLOOKUP(C151,MUNICÍPO_SETOR!A$2:D$49,4,0)</f>
        <v xml:space="preserve">ELIANA DE OLIVEIRA </v>
      </c>
      <c r="E151" s="43">
        <v>41367.667361111111</v>
      </c>
      <c r="F151" s="43">
        <v>41367.704861111109</v>
      </c>
      <c r="G151" s="43">
        <v>41367.697222222225</v>
      </c>
      <c r="H151" t="s">
        <v>29</v>
      </c>
      <c r="I151">
        <v>60000017154974</v>
      </c>
      <c r="J151" t="s">
        <v>81</v>
      </c>
      <c r="K151" t="s">
        <v>82</v>
      </c>
      <c r="L151" t="s">
        <v>41</v>
      </c>
      <c r="M151">
        <v>6</v>
      </c>
      <c r="N151" t="s">
        <v>33</v>
      </c>
      <c r="O151">
        <v>60000015461254</v>
      </c>
      <c r="P151">
        <v>60000016462659</v>
      </c>
      <c r="Q151">
        <v>140156000000188</v>
      </c>
      <c r="S151" t="s">
        <v>34</v>
      </c>
      <c r="T151" t="s">
        <v>35</v>
      </c>
      <c r="U151" t="s">
        <v>36</v>
      </c>
      <c r="X151" t="s">
        <v>37</v>
      </c>
      <c r="AD151" t="s">
        <v>83</v>
      </c>
      <c r="AE151" t="s">
        <v>1443</v>
      </c>
      <c r="AF151" t="s">
        <v>83</v>
      </c>
      <c r="AG151" t="s">
        <v>83</v>
      </c>
      <c r="AH151">
        <v>1</v>
      </c>
      <c r="AI151">
        <v>271</v>
      </c>
      <c r="AJ151">
        <v>271</v>
      </c>
      <c r="AK151">
        <v>271</v>
      </c>
      <c r="AL151">
        <v>271</v>
      </c>
      <c r="AM151">
        <v>271</v>
      </c>
      <c r="AN151" t="s">
        <v>1409</v>
      </c>
      <c r="AO151" t="s">
        <v>83</v>
      </c>
    </row>
    <row r="152" spans="1:41" x14ac:dyDescent="0.25">
      <c r="A152">
        <v>1</v>
      </c>
      <c r="B152" t="s">
        <v>28</v>
      </c>
      <c r="C152">
        <v>391102</v>
      </c>
      <c r="D152" t="str">
        <f>VLOOKUP(C152,MUNICÍPO_SETOR!A$2:D$49,4,0)</f>
        <v xml:space="preserve">ELIANA DE OLIVEIRA </v>
      </c>
      <c r="E152" s="43">
        <v>41367.664583333331</v>
      </c>
      <c r="F152" s="43">
        <v>41368.666666666664</v>
      </c>
      <c r="G152" s="43">
        <v>41369.493750000001</v>
      </c>
      <c r="H152" t="s">
        <v>29</v>
      </c>
      <c r="I152">
        <v>60000017151810</v>
      </c>
      <c r="J152" t="s">
        <v>84</v>
      </c>
      <c r="K152" t="s">
        <v>85</v>
      </c>
      <c r="L152" t="s">
        <v>32</v>
      </c>
      <c r="M152">
        <v>6</v>
      </c>
      <c r="N152" t="s">
        <v>33</v>
      </c>
      <c r="O152">
        <v>60000015461254</v>
      </c>
      <c r="P152">
        <v>60000016462659</v>
      </c>
      <c r="Q152">
        <v>140156000000245</v>
      </c>
      <c r="S152" t="s">
        <v>34</v>
      </c>
      <c r="T152" t="s">
        <v>35</v>
      </c>
      <c r="U152" t="s">
        <v>36</v>
      </c>
      <c r="X152" t="s">
        <v>37</v>
      </c>
      <c r="AD152" t="s">
        <v>46</v>
      </c>
      <c r="AE152" t="s">
        <v>1443</v>
      </c>
      <c r="AF152" t="s">
        <v>46</v>
      </c>
      <c r="AG152" t="s">
        <v>46</v>
      </c>
      <c r="AH152">
        <v>1</v>
      </c>
      <c r="AI152">
        <v>148</v>
      </c>
      <c r="AJ152">
        <v>148</v>
      </c>
      <c r="AK152">
        <v>148</v>
      </c>
      <c r="AL152">
        <v>148</v>
      </c>
      <c r="AM152">
        <v>148</v>
      </c>
      <c r="AN152" t="s">
        <v>1409</v>
      </c>
      <c r="AO152" t="s">
        <v>46</v>
      </c>
    </row>
    <row r="153" spans="1:41" x14ac:dyDescent="0.25">
      <c r="A153">
        <v>1</v>
      </c>
      <c r="B153" t="s">
        <v>28</v>
      </c>
      <c r="C153">
        <v>391102</v>
      </c>
      <c r="D153" t="str">
        <f>VLOOKUP(C153,MUNICÍPO_SETOR!A$2:D$49,4,0)</f>
        <v xml:space="preserve">ELIANA DE OLIVEIRA </v>
      </c>
      <c r="E153" s="43">
        <v>41367.632638888892</v>
      </c>
      <c r="F153" s="43">
        <v>41367.634722222225</v>
      </c>
      <c r="G153" s="43">
        <v>41367.599305555559</v>
      </c>
      <c r="H153" t="s">
        <v>29</v>
      </c>
      <c r="I153">
        <v>60000017154030</v>
      </c>
      <c r="J153" t="s">
        <v>86</v>
      </c>
      <c r="K153" t="s">
        <v>87</v>
      </c>
      <c r="L153" t="s">
        <v>88</v>
      </c>
      <c r="M153">
        <v>3</v>
      </c>
      <c r="N153" t="s">
        <v>33</v>
      </c>
      <c r="O153">
        <v>60000015461254</v>
      </c>
      <c r="P153">
        <v>60000016462659</v>
      </c>
      <c r="Q153">
        <v>140156000000175</v>
      </c>
      <c r="S153" t="s">
        <v>34</v>
      </c>
      <c r="T153" t="s">
        <v>35</v>
      </c>
      <c r="U153" t="s">
        <v>36</v>
      </c>
      <c r="X153" t="s">
        <v>37</v>
      </c>
      <c r="AD153" t="s">
        <v>89</v>
      </c>
      <c r="AE153" t="s">
        <v>1443</v>
      </c>
      <c r="AF153" t="s">
        <v>89</v>
      </c>
      <c r="AG153" t="s">
        <v>89</v>
      </c>
      <c r="AH153">
        <v>1</v>
      </c>
      <c r="AI153">
        <v>182</v>
      </c>
      <c r="AJ153">
        <v>182</v>
      </c>
      <c r="AK153">
        <v>182</v>
      </c>
      <c r="AL153">
        <v>182</v>
      </c>
      <c r="AM153">
        <v>182</v>
      </c>
      <c r="AN153" t="s">
        <v>1409</v>
      </c>
      <c r="AO153" t="s">
        <v>89</v>
      </c>
    </row>
    <row r="154" spans="1:41" x14ac:dyDescent="0.25">
      <c r="A154">
        <v>1</v>
      </c>
      <c r="B154" t="s">
        <v>28</v>
      </c>
      <c r="C154">
        <v>391102</v>
      </c>
      <c r="D154" t="str">
        <f>VLOOKUP(C154,MUNICÍPO_SETOR!A$2:D$49,4,0)</f>
        <v xml:space="preserve">ELIANA DE OLIVEIRA </v>
      </c>
      <c r="E154" s="43">
        <v>41367.620138888888</v>
      </c>
      <c r="F154" s="43">
        <v>41367.629166666666</v>
      </c>
      <c r="G154" s="43">
        <v>41367.588888888888</v>
      </c>
      <c r="H154" t="s">
        <v>29</v>
      </c>
      <c r="I154">
        <v>60000017153026</v>
      </c>
      <c r="J154" t="s">
        <v>90</v>
      </c>
      <c r="K154" t="s">
        <v>91</v>
      </c>
      <c r="L154" t="s">
        <v>32</v>
      </c>
      <c r="M154">
        <v>4</v>
      </c>
      <c r="N154" t="s">
        <v>33</v>
      </c>
      <c r="O154">
        <v>60000015461254</v>
      </c>
      <c r="P154">
        <v>60000016462659</v>
      </c>
      <c r="Q154">
        <v>140156000000163</v>
      </c>
      <c r="S154" t="s">
        <v>34</v>
      </c>
      <c r="T154" t="s">
        <v>35</v>
      </c>
      <c r="U154" t="s">
        <v>36</v>
      </c>
      <c r="X154" t="s">
        <v>37</v>
      </c>
      <c r="AD154" t="s">
        <v>92</v>
      </c>
      <c r="AE154" t="s">
        <v>1443</v>
      </c>
      <c r="AF154" t="s">
        <v>92</v>
      </c>
      <c r="AG154" t="s">
        <v>92</v>
      </c>
      <c r="AH154">
        <v>1</v>
      </c>
      <c r="AI154">
        <v>361</v>
      </c>
      <c r="AJ154">
        <v>361</v>
      </c>
      <c r="AK154">
        <v>361</v>
      </c>
      <c r="AL154">
        <v>361</v>
      </c>
      <c r="AM154">
        <v>361</v>
      </c>
      <c r="AN154" t="s">
        <v>1409</v>
      </c>
      <c r="AO154" t="s">
        <v>92</v>
      </c>
    </row>
    <row r="155" spans="1:41" x14ac:dyDescent="0.25">
      <c r="A155">
        <v>1</v>
      </c>
      <c r="B155" t="s">
        <v>28</v>
      </c>
      <c r="C155">
        <v>391102</v>
      </c>
      <c r="D155" t="str">
        <f>VLOOKUP(C155,MUNICÍPO_SETOR!A$2:D$49,4,0)</f>
        <v xml:space="preserve">ELIANA DE OLIVEIRA </v>
      </c>
      <c r="E155" s="43">
        <v>41367.413888888892</v>
      </c>
      <c r="F155" s="43">
        <v>41367.544444444444</v>
      </c>
      <c r="G155" s="43">
        <v>41367.507638888892</v>
      </c>
      <c r="H155" t="s">
        <v>29</v>
      </c>
      <c r="I155">
        <v>60000012396415</v>
      </c>
      <c r="J155" t="s">
        <v>93</v>
      </c>
      <c r="K155" t="s">
        <v>94</v>
      </c>
      <c r="L155" t="s">
        <v>41</v>
      </c>
      <c r="M155">
        <v>6</v>
      </c>
      <c r="N155" t="s">
        <v>33</v>
      </c>
      <c r="O155">
        <v>60000015461254</v>
      </c>
      <c r="P155">
        <v>60000016462659</v>
      </c>
      <c r="Q155">
        <v>140156000000150</v>
      </c>
      <c r="S155" t="s">
        <v>34</v>
      </c>
      <c r="T155" t="s">
        <v>35</v>
      </c>
      <c r="U155" t="s">
        <v>36</v>
      </c>
      <c r="X155" t="s">
        <v>37</v>
      </c>
      <c r="AD155" t="s">
        <v>95</v>
      </c>
      <c r="AE155" t="s">
        <v>1443</v>
      </c>
      <c r="AF155" t="s">
        <v>1395</v>
      </c>
      <c r="AG155" t="s">
        <v>1395</v>
      </c>
      <c r="AH155">
        <v>69</v>
      </c>
      <c r="AI155">
        <v>172</v>
      </c>
      <c r="AJ155">
        <v>172</v>
      </c>
      <c r="AK155">
        <v>172</v>
      </c>
      <c r="AL155">
        <v>172</v>
      </c>
      <c r="AM155">
        <v>172</v>
      </c>
      <c r="AN155" t="s">
        <v>1409</v>
      </c>
      <c r="AO155" t="s">
        <v>4466</v>
      </c>
    </row>
    <row r="156" spans="1:41" x14ac:dyDescent="0.25">
      <c r="A156">
        <v>1</v>
      </c>
      <c r="B156" t="s">
        <v>28</v>
      </c>
      <c r="C156">
        <v>391102</v>
      </c>
      <c r="D156" t="str">
        <f>VLOOKUP(C156,MUNICÍPO_SETOR!A$2:D$49,4,0)</f>
        <v xml:space="preserve">ELIANA DE OLIVEIRA </v>
      </c>
      <c r="E156" s="43">
        <v>41366.87777777778</v>
      </c>
      <c r="F156" s="43">
        <v>41366.878472222219</v>
      </c>
      <c r="G156" s="43">
        <v>41366.847222222219</v>
      </c>
      <c r="H156" t="s">
        <v>29</v>
      </c>
      <c r="I156">
        <v>60000012425191</v>
      </c>
      <c r="J156" t="s">
        <v>96</v>
      </c>
      <c r="K156" t="s">
        <v>97</v>
      </c>
      <c r="L156" t="s">
        <v>32</v>
      </c>
      <c r="M156">
        <v>4</v>
      </c>
      <c r="N156" t="s">
        <v>33</v>
      </c>
      <c r="O156">
        <v>60000015461254</v>
      </c>
      <c r="P156">
        <v>60000016462659</v>
      </c>
      <c r="Q156">
        <v>140156000000108</v>
      </c>
      <c r="S156" t="s">
        <v>34</v>
      </c>
      <c r="T156" t="s">
        <v>35</v>
      </c>
      <c r="U156" t="s">
        <v>36</v>
      </c>
      <c r="X156" t="s">
        <v>37</v>
      </c>
      <c r="AD156" t="s">
        <v>46</v>
      </c>
      <c r="AE156" t="s">
        <v>1443</v>
      </c>
      <c r="AF156" t="s">
        <v>46</v>
      </c>
      <c r="AG156" t="s">
        <v>46</v>
      </c>
      <c r="AH156">
        <v>1</v>
      </c>
      <c r="AI156">
        <v>148</v>
      </c>
      <c r="AJ156">
        <v>148</v>
      </c>
      <c r="AK156">
        <v>148</v>
      </c>
      <c r="AL156">
        <v>148</v>
      </c>
      <c r="AM156">
        <v>148</v>
      </c>
      <c r="AN156" t="s">
        <v>1409</v>
      </c>
      <c r="AO156" t="s">
        <v>46</v>
      </c>
    </row>
    <row r="157" spans="1:41" x14ac:dyDescent="0.25">
      <c r="A157">
        <v>1</v>
      </c>
      <c r="B157" t="s">
        <v>28</v>
      </c>
      <c r="C157">
        <v>391102</v>
      </c>
      <c r="D157" t="str">
        <f>VLOOKUP(C157,MUNICÍPO_SETOR!A$2:D$49,4,0)</f>
        <v xml:space="preserve">ELIANA DE OLIVEIRA </v>
      </c>
      <c r="E157" s="43">
        <v>41366.712500000001</v>
      </c>
      <c r="F157" s="43">
        <v>41366.906944444447</v>
      </c>
      <c r="G157" s="43">
        <v>41366.868055555555</v>
      </c>
      <c r="H157" t="s">
        <v>29</v>
      </c>
      <c r="I157">
        <v>60000012579519</v>
      </c>
      <c r="J157" t="s">
        <v>98</v>
      </c>
      <c r="K157" t="s">
        <v>99</v>
      </c>
      <c r="L157" t="s">
        <v>41</v>
      </c>
      <c r="M157">
        <v>4</v>
      </c>
      <c r="N157" t="s">
        <v>33</v>
      </c>
      <c r="O157">
        <v>60000015461254</v>
      </c>
      <c r="P157">
        <v>60000016462659</v>
      </c>
      <c r="Q157">
        <v>140156000000115</v>
      </c>
      <c r="S157" t="s">
        <v>34</v>
      </c>
      <c r="T157" t="s">
        <v>35</v>
      </c>
      <c r="U157" t="s">
        <v>36</v>
      </c>
      <c r="X157" t="s">
        <v>37</v>
      </c>
      <c r="AD157" t="s">
        <v>100</v>
      </c>
      <c r="AE157" t="s">
        <v>1443</v>
      </c>
      <c r="AF157" t="s">
        <v>100</v>
      </c>
      <c r="AG157" t="s">
        <v>100</v>
      </c>
      <c r="AH157">
        <v>53</v>
      </c>
      <c r="AI157">
        <v>117</v>
      </c>
      <c r="AJ157">
        <v>117</v>
      </c>
      <c r="AK157">
        <v>117</v>
      </c>
      <c r="AL157">
        <v>117</v>
      </c>
      <c r="AM157">
        <v>117</v>
      </c>
      <c r="AN157" t="s">
        <v>1409</v>
      </c>
      <c r="AO157" t="s">
        <v>4467</v>
      </c>
    </row>
    <row r="158" spans="1:41" x14ac:dyDescent="0.25">
      <c r="A158">
        <v>1</v>
      </c>
      <c r="B158" t="s">
        <v>28</v>
      </c>
      <c r="C158">
        <v>391102</v>
      </c>
      <c r="D158" t="str">
        <f>VLOOKUP(C158,MUNICÍPO_SETOR!A$2:D$49,4,0)</f>
        <v xml:space="preserve">ELIANA DE OLIVEIRA </v>
      </c>
      <c r="E158" s="43">
        <v>41366.699305555558</v>
      </c>
      <c r="F158" s="43">
        <v>41366.914583333331</v>
      </c>
      <c r="G158" s="43">
        <v>41366.879166666666</v>
      </c>
      <c r="H158" t="s">
        <v>29</v>
      </c>
      <c r="I158">
        <v>60000012404007</v>
      </c>
      <c r="J158" t="s">
        <v>101</v>
      </c>
      <c r="K158" t="s">
        <v>102</v>
      </c>
      <c r="L158" t="s">
        <v>32</v>
      </c>
      <c r="M158">
        <v>6</v>
      </c>
      <c r="N158" t="s">
        <v>33</v>
      </c>
      <c r="O158">
        <v>60000015461254</v>
      </c>
      <c r="P158">
        <v>60000016462659</v>
      </c>
      <c r="Q158">
        <v>140156000000122</v>
      </c>
      <c r="S158" t="s">
        <v>34</v>
      </c>
      <c r="T158" t="s">
        <v>35</v>
      </c>
      <c r="U158" t="s">
        <v>36</v>
      </c>
      <c r="X158" t="s">
        <v>37</v>
      </c>
      <c r="AD158" t="s">
        <v>103</v>
      </c>
      <c r="AE158" t="s">
        <v>1443</v>
      </c>
      <c r="AF158" t="s">
        <v>103</v>
      </c>
      <c r="AG158" t="s">
        <v>103</v>
      </c>
      <c r="AH158">
        <v>1</v>
      </c>
      <c r="AI158">
        <v>316</v>
      </c>
      <c r="AJ158">
        <v>316</v>
      </c>
      <c r="AK158">
        <v>316</v>
      </c>
      <c r="AL158">
        <v>316</v>
      </c>
      <c r="AM158">
        <v>316</v>
      </c>
      <c r="AN158" t="s">
        <v>1409</v>
      </c>
      <c r="AO158" t="s">
        <v>103</v>
      </c>
    </row>
    <row r="159" spans="1:41" x14ac:dyDescent="0.25">
      <c r="A159">
        <v>1</v>
      </c>
      <c r="B159" t="s">
        <v>28</v>
      </c>
      <c r="C159">
        <v>391102</v>
      </c>
      <c r="D159" t="str">
        <f>VLOOKUP(C159,MUNICÍPO_SETOR!A$2:D$49,4,0)</f>
        <v xml:space="preserve">ELIANA DE OLIVEIRA </v>
      </c>
      <c r="E159" s="43">
        <v>41366.699305555558</v>
      </c>
      <c r="F159" s="43">
        <v>41366.914583333331</v>
      </c>
      <c r="G159" s="43">
        <v>41366.879166666666</v>
      </c>
      <c r="H159" t="s">
        <v>29</v>
      </c>
      <c r="I159">
        <v>60000012404007</v>
      </c>
      <c r="J159" t="s">
        <v>101</v>
      </c>
      <c r="K159" t="s">
        <v>102</v>
      </c>
      <c r="L159" t="s">
        <v>32</v>
      </c>
      <c r="M159">
        <v>6</v>
      </c>
      <c r="N159" t="s">
        <v>33</v>
      </c>
      <c r="O159">
        <v>60000015461254</v>
      </c>
      <c r="P159">
        <v>60000016462659</v>
      </c>
      <c r="Q159">
        <v>140156000000122</v>
      </c>
      <c r="S159" t="s">
        <v>34</v>
      </c>
      <c r="T159" t="s">
        <v>35</v>
      </c>
      <c r="U159" t="s">
        <v>36</v>
      </c>
      <c r="X159" t="s">
        <v>37</v>
      </c>
      <c r="AD159" t="s">
        <v>103</v>
      </c>
      <c r="AE159" t="s">
        <v>1443</v>
      </c>
      <c r="AF159" t="s">
        <v>103</v>
      </c>
      <c r="AG159" t="s">
        <v>103</v>
      </c>
      <c r="AH159">
        <v>1</v>
      </c>
      <c r="AI159">
        <v>316</v>
      </c>
      <c r="AJ159">
        <v>316</v>
      </c>
      <c r="AK159">
        <v>316</v>
      </c>
      <c r="AL159">
        <v>316</v>
      </c>
      <c r="AM159">
        <v>316</v>
      </c>
      <c r="AN159" t="s">
        <v>1409</v>
      </c>
      <c r="AO159" t="s">
        <v>103</v>
      </c>
    </row>
    <row r="160" spans="1:41" x14ac:dyDescent="0.25">
      <c r="A160">
        <v>1</v>
      </c>
      <c r="B160" t="s">
        <v>28</v>
      </c>
      <c r="C160">
        <v>391102</v>
      </c>
      <c r="D160" t="str">
        <f>VLOOKUP(C160,MUNICÍPO_SETOR!A$2:D$49,4,0)</f>
        <v xml:space="preserve">ELIANA DE OLIVEIRA </v>
      </c>
      <c r="E160" s="43">
        <v>41366.661805555559</v>
      </c>
      <c r="F160" s="43">
        <v>41366.877083333333</v>
      </c>
      <c r="G160" s="43">
        <v>41366.847222222219</v>
      </c>
      <c r="H160" t="s">
        <v>29</v>
      </c>
      <c r="I160">
        <v>60000012309183</v>
      </c>
      <c r="J160" t="s">
        <v>104</v>
      </c>
      <c r="K160" t="s">
        <v>105</v>
      </c>
      <c r="L160" t="s">
        <v>32</v>
      </c>
      <c r="M160">
        <v>6</v>
      </c>
      <c r="N160" t="s">
        <v>33</v>
      </c>
      <c r="O160">
        <v>60000015461254</v>
      </c>
      <c r="P160">
        <v>60000016462659</v>
      </c>
      <c r="Q160">
        <v>140156000000101</v>
      </c>
      <c r="S160" t="s">
        <v>34</v>
      </c>
      <c r="T160" t="s">
        <v>35</v>
      </c>
      <c r="U160" t="s">
        <v>36</v>
      </c>
      <c r="X160" t="s">
        <v>37</v>
      </c>
      <c r="AD160" t="s">
        <v>106</v>
      </c>
      <c r="AE160" t="s">
        <v>1443</v>
      </c>
      <c r="AF160" t="s">
        <v>106</v>
      </c>
      <c r="AG160" t="s">
        <v>106</v>
      </c>
      <c r="AH160">
        <v>1</v>
      </c>
      <c r="AI160">
        <v>458</v>
      </c>
      <c r="AJ160">
        <v>458</v>
      </c>
      <c r="AK160">
        <v>458</v>
      </c>
      <c r="AL160">
        <v>458</v>
      </c>
      <c r="AM160">
        <v>458</v>
      </c>
      <c r="AN160" t="s">
        <v>1409</v>
      </c>
      <c r="AO160" t="s">
        <v>106</v>
      </c>
    </row>
    <row r="161" spans="1:41" x14ac:dyDescent="0.25">
      <c r="A161">
        <v>1</v>
      </c>
      <c r="B161" t="s">
        <v>28</v>
      </c>
      <c r="C161">
        <v>391102</v>
      </c>
      <c r="D161" t="str">
        <f>VLOOKUP(C161,MUNICÍPO_SETOR!A$2:D$49,4,0)</f>
        <v xml:space="preserve">ELIANA DE OLIVEIRA </v>
      </c>
      <c r="E161" s="43">
        <v>41366.661805555559</v>
      </c>
      <c r="F161" s="43">
        <v>41366.877083333333</v>
      </c>
      <c r="G161" s="43">
        <v>41366.847222222219</v>
      </c>
      <c r="H161" t="s">
        <v>29</v>
      </c>
      <c r="I161">
        <v>60000012309183</v>
      </c>
      <c r="J161" t="s">
        <v>104</v>
      </c>
      <c r="K161" t="s">
        <v>105</v>
      </c>
      <c r="L161" t="s">
        <v>32</v>
      </c>
      <c r="M161">
        <v>6</v>
      </c>
      <c r="N161" t="s">
        <v>33</v>
      </c>
      <c r="O161">
        <v>60000015461254</v>
      </c>
      <c r="P161">
        <v>60000016462659</v>
      </c>
      <c r="Q161">
        <v>140156000000101</v>
      </c>
      <c r="S161" t="s">
        <v>34</v>
      </c>
      <c r="T161" t="s">
        <v>35</v>
      </c>
      <c r="U161" t="s">
        <v>36</v>
      </c>
      <c r="X161" t="s">
        <v>37</v>
      </c>
      <c r="AD161" t="s">
        <v>106</v>
      </c>
      <c r="AE161" t="s">
        <v>1443</v>
      </c>
      <c r="AF161" t="s">
        <v>106</v>
      </c>
      <c r="AG161" t="s">
        <v>106</v>
      </c>
      <c r="AH161">
        <v>1</v>
      </c>
      <c r="AI161">
        <v>458</v>
      </c>
      <c r="AJ161">
        <v>458</v>
      </c>
      <c r="AK161">
        <v>458</v>
      </c>
      <c r="AL161">
        <v>458</v>
      </c>
      <c r="AM161">
        <v>458</v>
      </c>
      <c r="AN161" t="s">
        <v>1409</v>
      </c>
      <c r="AO161" t="s">
        <v>106</v>
      </c>
    </row>
    <row r="162" spans="1:41" x14ac:dyDescent="0.25">
      <c r="A162">
        <v>1</v>
      </c>
      <c r="B162" t="s">
        <v>28</v>
      </c>
      <c r="C162">
        <v>391102</v>
      </c>
      <c r="D162" t="str">
        <f>VLOOKUP(C162,MUNICÍPO_SETOR!A$2:D$49,4,0)</f>
        <v xml:space="preserve">ELIANA DE OLIVEIRA </v>
      </c>
      <c r="E162" s="43">
        <v>41366.643750000003</v>
      </c>
      <c r="F162" s="43">
        <v>41366.944444444445</v>
      </c>
      <c r="G162" s="43">
        <v>41367.415277777778</v>
      </c>
      <c r="H162" t="s">
        <v>29</v>
      </c>
      <c r="I162">
        <v>60000017965464</v>
      </c>
      <c r="J162" t="s">
        <v>107</v>
      </c>
      <c r="K162" t="s">
        <v>108</v>
      </c>
      <c r="L162" t="s">
        <v>109</v>
      </c>
      <c r="M162">
        <v>4</v>
      </c>
      <c r="N162" t="s">
        <v>33</v>
      </c>
      <c r="O162">
        <v>60000015461254</v>
      </c>
      <c r="P162">
        <v>60000016462659</v>
      </c>
      <c r="Q162">
        <v>140156000000143</v>
      </c>
      <c r="S162" t="s">
        <v>34</v>
      </c>
      <c r="T162" t="s">
        <v>35</v>
      </c>
      <c r="U162" t="s">
        <v>36</v>
      </c>
      <c r="X162" t="s">
        <v>37</v>
      </c>
      <c r="AD162" t="s">
        <v>46</v>
      </c>
      <c r="AE162" t="s">
        <v>1437</v>
      </c>
      <c r="AF162" t="s">
        <v>46</v>
      </c>
      <c r="AG162" t="s">
        <v>46</v>
      </c>
      <c r="AH162">
        <v>1</v>
      </c>
      <c r="AI162">
        <v>148</v>
      </c>
      <c r="AJ162">
        <v>148</v>
      </c>
      <c r="AK162">
        <v>148</v>
      </c>
      <c r="AL162">
        <v>148</v>
      </c>
      <c r="AM162">
        <v>148</v>
      </c>
      <c r="AN162" t="s">
        <v>1409</v>
      </c>
      <c r="AO162" t="s">
        <v>46</v>
      </c>
    </row>
    <row r="163" spans="1:41" x14ac:dyDescent="0.25">
      <c r="A163">
        <v>1</v>
      </c>
      <c r="B163" t="s">
        <v>28</v>
      </c>
      <c r="C163">
        <v>392103</v>
      </c>
      <c r="D163" t="str">
        <f>VLOOKUP(C163,MUNICÍPO_SETOR!A$2:D$49,4,0)</f>
        <v>LUIZ CARLOS RICCIOPPO CURADO</v>
      </c>
      <c r="E163" s="43">
        <v>41404.538194444445</v>
      </c>
      <c r="F163" s="43">
        <v>41404.788888888892</v>
      </c>
      <c r="G163" s="43">
        <v>41404.75277777778</v>
      </c>
      <c r="H163" t="s">
        <v>29</v>
      </c>
      <c r="I163">
        <v>60000017968220</v>
      </c>
      <c r="J163" t="s">
        <v>142</v>
      </c>
      <c r="K163" t="s">
        <v>143</v>
      </c>
      <c r="L163" t="s">
        <v>45</v>
      </c>
      <c r="M163">
        <v>3</v>
      </c>
      <c r="N163" t="s">
        <v>33</v>
      </c>
      <c r="O163">
        <v>60000015461254</v>
      </c>
      <c r="P163">
        <v>60000016462661</v>
      </c>
      <c r="Q163">
        <v>140308000000854</v>
      </c>
      <c r="S163" t="s">
        <v>34</v>
      </c>
      <c r="T163" t="s">
        <v>35</v>
      </c>
      <c r="U163" t="s">
        <v>36</v>
      </c>
      <c r="X163" t="s">
        <v>37</v>
      </c>
      <c r="AD163" t="s">
        <v>4782</v>
      </c>
      <c r="AE163" t="s">
        <v>1437</v>
      </c>
      <c r="AF163" t="s">
        <v>4782</v>
      </c>
      <c r="AG163" t="s">
        <v>4782</v>
      </c>
      <c r="AH163">
        <v>1</v>
      </c>
      <c r="AI163">
        <v>443</v>
      </c>
      <c r="AJ163">
        <v>443</v>
      </c>
      <c r="AK163">
        <v>443</v>
      </c>
      <c r="AL163">
        <v>443</v>
      </c>
      <c r="AM163">
        <v>443</v>
      </c>
      <c r="AN163" t="s">
        <v>1409</v>
      </c>
      <c r="AO163" t="s">
        <v>4782</v>
      </c>
    </row>
    <row r="164" spans="1:41" x14ac:dyDescent="0.25">
      <c r="A164">
        <v>1</v>
      </c>
      <c r="B164" t="s">
        <v>28</v>
      </c>
      <c r="C164">
        <v>392103</v>
      </c>
      <c r="D164" t="str">
        <f>VLOOKUP(C164,MUNICÍPO_SETOR!A$2:D$49,4,0)</f>
        <v>LUIZ CARLOS RICCIOPPO CURADO</v>
      </c>
      <c r="E164" s="43">
        <v>41404.53125</v>
      </c>
      <c r="F164" s="43">
        <v>41404.788194444445</v>
      </c>
      <c r="G164" s="43">
        <v>41404.75277777778</v>
      </c>
      <c r="H164" t="s">
        <v>29</v>
      </c>
      <c r="I164">
        <v>60000012587375</v>
      </c>
      <c r="J164" t="s">
        <v>174</v>
      </c>
      <c r="K164" t="s">
        <v>175</v>
      </c>
      <c r="L164" t="s">
        <v>41</v>
      </c>
      <c r="M164">
        <v>3</v>
      </c>
      <c r="N164" t="s">
        <v>33</v>
      </c>
      <c r="O164">
        <v>60000015461254</v>
      </c>
      <c r="P164">
        <v>60000016462661</v>
      </c>
      <c r="Q164">
        <v>140308000000847</v>
      </c>
      <c r="S164" t="s">
        <v>34</v>
      </c>
      <c r="T164" t="s">
        <v>35</v>
      </c>
      <c r="U164" t="s">
        <v>61</v>
      </c>
      <c r="X164" t="s">
        <v>37</v>
      </c>
      <c r="AD164" t="s">
        <v>4782</v>
      </c>
      <c r="AE164" t="s">
        <v>1446</v>
      </c>
      <c r="AF164" t="s">
        <v>4782</v>
      </c>
      <c r="AG164" t="s">
        <v>4782</v>
      </c>
      <c r="AH164">
        <v>1</v>
      </c>
      <c r="AI164">
        <v>443</v>
      </c>
      <c r="AJ164">
        <v>443</v>
      </c>
      <c r="AK164">
        <v>443</v>
      </c>
      <c r="AL164">
        <v>443</v>
      </c>
      <c r="AM164">
        <v>443</v>
      </c>
      <c r="AN164" t="s">
        <v>1409</v>
      </c>
      <c r="AO164" t="s">
        <v>4782</v>
      </c>
    </row>
    <row r="165" spans="1:41" x14ac:dyDescent="0.25">
      <c r="A165">
        <v>1</v>
      </c>
      <c r="B165" t="s">
        <v>28</v>
      </c>
      <c r="C165">
        <v>392103</v>
      </c>
      <c r="D165" t="str">
        <f>VLOOKUP(C165,MUNICÍPO_SETOR!A$2:D$49,4,0)</f>
        <v>LUIZ CARLOS RICCIOPPO CURADO</v>
      </c>
      <c r="E165" s="43">
        <v>41404.340277777781</v>
      </c>
      <c r="F165" s="43">
        <v>41404.739583333336</v>
      </c>
      <c r="G165" s="43">
        <v>41404.697916666664</v>
      </c>
      <c r="H165" t="s">
        <v>29</v>
      </c>
      <c r="I165">
        <v>60000012453815</v>
      </c>
      <c r="J165" t="s">
        <v>147</v>
      </c>
      <c r="K165" t="s">
        <v>148</v>
      </c>
      <c r="L165" t="s">
        <v>32</v>
      </c>
      <c r="M165">
        <v>6</v>
      </c>
      <c r="N165" t="s">
        <v>33</v>
      </c>
      <c r="O165">
        <v>60000015461254</v>
      </c>
      <c r="P165">
        <v>60000016462661</v>
      </c>
      <c r="Q165">
        <v>140308000000840</v>
      </c>
      <c r="S165" t="s">
        <v>34</v>
      </c>
      <c r="T165" t="s">
        <v>35</v>
      </c>
      <c r="U165" t="s">
        <v>36</v>
      </c>
      <c r="X165" t="s">
        <v>37</v>
      </c>
      <c r="AD165" t="s">
        <v>4783</v>
      </c>
      <c r="AE165" t="s">
        <v>1446</v>
      </c>
      <c r="AF165" t="s">
        <v>4783</v>
      </c>
      <c r="AG165" t="s">
        <v>4783</v>
      </c>
      <c r="AH165">
        <v>1</v>
      </c>
      <c r="AI165">
        <v>174</v>
      </c>
      <c r="AJ165">
        <v>174</v>
      </c>
      <c r="AK165">
        <v>174</v>
      </c>
      <c r="AL165">
        <v>174</v>
      </c>
      <c r="AM165">
        <v>174</v>
      </c>
      <c r="AN165" t="s">
        <v>1409</v>
      </c>
      <c r="AO165" t="s">
        <v>4783</v>
      </c>
    </row>
    <row r="166" spans="1:41" x14ac:dyDescent="0.25">
      <c r="A166">
        <v>1</v>
      </c>
      <c r="B166" t="s">
        <v>28</v>
      </c>
      <c r="C166">
        <v>392103</v>
      </c>
      <c r="D166" t="str">
        <f>VLOOKUP(C166,MUNICÍPO_SETOR!A$2:D$49,4,0)</f>
        <v>LUIZ CARLOS RICCIOPPO CURADO</v>
      </c>
      <c r="E166" s="43">
        <v>41403.493055555555</v>
      </c>
      <c r="F166" s="43">
        <v>41403.59375</v>
      </c>
      <c r="G166" s="43">
        <v>41403.55972222222</v>
      </c>
      <c r="H166" t="s">
        <v>29</v>
      </c>
      <c r="I166">
        <v>60000017964056</v>
      </c>
      <c r="J166" t="s">
        <v>4784</v>
      </c>
      <c r="K166" t="s">
        <v>4785</v>
      </c>
      <c r="L166" t="s">
        <v>32</v>
      </c>
      <c r="M166">
        <v>4</v>
      </c>
      <c r="N166" t="s">
        <v>135</v>
      </c>
      <c r="O166">
        <v>60000015461254</v>
      </c>
      <c r="P166">
        <v>60000016462661</v>
      </c>
      <c r="Q166">
        <v>140308000000749</v>
      </c>
      <c r="S166" t="s">
        <v>34</v>
      </c>
      <c r="T166" t="s">
        <v>35</v>
      </c>
      <c r="U166" t="s">
        <v>36</v>
      </c>
      <c r="X166" t="s">
        <v>37</v>
      </c>
      <c r="AD166" t="s">
        <v>4786</v>
      </c>
      <c r="AE166" t="s">
        <v>1437</v>
      </c>
      <c r="AF166" t="s">
        <v>4786</v>
      </c>
      <c r="AG166" t="s">
        <v>4786</v>
      </c>
      <c r="AH166">
        <v>110</v>
      </c>
      <c r="AI166">
        <v>313</v>
      </c>
      <c r="AJ166">
        <v>313</v>
      </c>
      <c r="AK166">
        <v>313</v>
      </c>
      <c r="AL166">
        <v>313</v>
      </c>
      <c r="AM166">
        <v>313</v>
      </c>
      <c r="AN166" t="s">
        <v>1409</v>
      </c>
      <c r="AO166" t="s">
        <v>5367</v>
      </c>
    </row>
    <row r="167" spans="1:41" x14ac:dyDescent="0.25">
      <c r="A167">
        <v>1</v>
      </c>
      <c r="B167" t="s">
        <v>28</v>
      </c>
      <c r="C167">
        <v>392103</v>
      </c>
      <c r="D167" t="str">
        <f>VLOOKUP(C167,MUNICÍPO_SETOR!A$2:D$49,4,0)</f>
        <v>LUIZ CARLOS RICCIOPPO CURADO</v>
      </c>
      <c r="E167" s="43">
        <v>41403.486111111109</v>
      </c>
      <c r="F167" s="43">
        <v>41403.588888888888</v>
      </c>
      <c r="G167" s="43">
        <v>41403.549305555556</v>
      </c>
      <c r="H167" t="s">
        <v>29</v>
      </c>
      <c r="I167">
        <v>60000012375323</v>
      </c>
      <c r="J167" t="s">
        <v>190</v>
      </c>
      <c r="K167" t="s">
        <v>191</v>
      </c>
      <c r="L167" t="s">
        <v>41</v>
      </c>
      <c r="M167">
        <v>3</v>
      </c>
      <c r="N167" t="s">
        <v>135</v>
      </c>
      <c r="O167">
        <v>60000015461254</v>
      </c>
      <c r="P167">
        <v>60000016462661</v>
      </c>
      <c r="Q167">
        <v>140308000000741</v>
      </c>
      <c r="S167" t="s">
        <v>34</v>
      </c>
      <c r="T167" t="s">
        <v>35</v>
      </c>
      <c r="U167" t="s">
        <v>36</v>
      </c>
      <c r="X167" t="s">
        <v>176</v>
      </c>
      <c r="Y167" t="s">
        <v>37</v>
      </c>
      <c r="AD167" t="s">
        <v>4787</v>
      </c>
      <c r="AE167" t="s">
        <v>1446</v>
      </c>
      <c r="AF167" t="s">
        <v>4787</v>
      </c>
      <c r="AG167" t="s">
        <v>4787</v>
      </c>
      <c r="AH167">
        <v>1</v>
      </c>
      <c r="AI167">
        <v>259</v>
      </c>
      <c r="AJ167">
        <v>259</v>
      </c>
      <c r="AK167">
        <v>259</v>
      </c>
      <c r="AL167">
        <v>259</v>
      </c>
      <c r="AM167">
        <v>259</v>
      </c>
      <c r="AN167" t="s">
        <v>1409</v>
      </c>
      <c r="AO167" t="s">
        <v>4787</v>
      </c>
    </row>
    <row r="168" spans="1:41" x14ac:dyDescent="0.25">
      <c r="A168">
        <v>1</v>
      </c>
      <c r="B168" t="s">
        <v>28</v>
      </c>
      <c r="C168">
        <v>392103</v>
      </c>
      <c r="D168" t="str">
        <f>VLOOKUP(C168,MUNICÍPO_SETOR!A$2:D$49,4,0)</f>
        <v>LUIZ CARLOS RICCIOPPO CURADO</v>
      </c>
      <c r="E168" s="43">
        <v>41403.440972222219</v>
      </c>
      <c r="F168" s="43">
        <v>41403.583333333336</v>
      </c>
      <c r="G168" s="43">
        <v>41403.549305555556</v>
      </c>
      <c r="H168" t="s">
        <v>29</v>
      </c>
      <c r="I168">
        <v>60000017964172</v>
      </c>
      <c r="J168" t="s">
        <v>197</v>
      </c>
      <c r="K168" t="s">
        <v>198</v>
      </c>
      <c r="L168" t="s">
        <v>32</v>
      </c>
      <c r="M168">
        <v>4</v>
      </c>
      <c r="N168" t="s">
        <v>135</v>
      </c>
      <c r="O168">
        <v>60000015461254</v>
      </c>
      <c r="P168">
        <v>60000016462661</v>
      </c>
      <c r="Q168">
        <v>140308000000734</v>
      </c>
      <c r="S168" t="s">
        <v>34</v>
      </c>
      <c r="T168" t="s">
        <v>35</v>
      </c>
      <c r="U168" t="s">
        <v>36</v>
      </c>
      <c r="X168" t="s">
        <v>37</v>
      </c>
      <c r="AD168" t="s">
        <v>4788</v>
      </c>
      <c r="AE168" t="s">
        <v>1437</v>
      </c>
      <c r="AF168" t="s">
        <v>4788</v>
      </c>
      <c r="AG168" t="s">
        <v>4788</v>
      </c>
      <c r="AH168">
        <v>1</v>
      </c>
      <c r="AI168">
        <v>240</v>
      </c>
      <c r="AJ168">
        <v>240</v>
      </c>
      <c r="AK168">
        <v>240</v>
      </c>
      <c r="AL168">
        <v>240</v>
      </c>
      <c r="AM168">
        <v>240</v>
      </c>
      <c r="AN168" t="s">
        <v>1409</v>
      </c>
      <c r="AO168" t="s">
        <v>4788</v>
      </c>
    </row>
    <row r="169" spans="1:41" x14ac:dyDescent="0.25">
      <c r="A169">
        <v>1</v>
      </c>
      <c r="B169" t="s">
        <v>28</v>
      </c>
      <c r="C169">
        <v>392103</v>
      </c>
      <c r="D169" t="str">
        <f>VLOOKUP(C169,MUNICÍPO_SETOR!A$2:D$49,4,0)</f>
        <v>LUIZ CARLOS RICCIOPPO CURADO</v>
      </c>
      <c r="E169" s="43">
        <v>41403.392361111109</v>
      </c>
      <c r="F169" s="43">
        <v>41403.56527777778</v>
      </c>
      <c r="G169" s="43">
        <v>41403.538888888892</v>
      </c>
      <c r="H169" t="s">
        <v>29</v>
      </c>
      <c r="I169">
        <v>60000017964744</v>
      </c>
      <c r="J169" t="s">
        <v>199</v>
      </c>
      <c r="K169" t="s">
        <v>200</v>
      </c>
      <c r="L169" t="s">
        <v>41</v>
      </c>
      <c r="M169">
        <v>3</v>
      </c>
      <c r="N169" t="s">
        <v>135</v>
      </c>
      <c r="O169">
        <v>60000015461254</v>
      </c>
      <c r="P169">
        <v>60000016462661</v>
      </c>
      <c r="Q169">
        <v>140308000000727</v>
      </c>
      <c r="S169" t="s">
        <v>34</v>
      </c>
      <c r="T169" t="s">
        <v>35</v>
      </c>
      <c r="U169" t="s">
        <v>36</v>
      </c>
      <c r="X169" t="s">
        <v>37</v>
      </c>
      <c r="AD169" t="s">
        <v>4789</v>
      </c>
      <c r="AE169" t="s">
        <v>1437</v>
      </c>
      <c r="AF169" t="s">
        <v>4789</v>
      </c>
      <c r="AG169" t="s">
        <v>4789</v>
      </c>
      <c r="AH169">
        <v>1</v>
      </c>
      <c r="AI169">
        <v>293</v>
      </c>
      <c r="AJ169">
        <v>293</v>
      </c>
      <c r="AK169">
        <v>293</v>
      </c>
      <c r="AL169">
        <v>293</v>
      </c>
      <c r="AM169">
        <v>293</v>
      </c>
      <c r="AN169" t="s">
        <v>1409</v>
      </c>
      <c r="AO169" t="s">
        <v>4789</v>
      </c>
    </row>
    <row r="170" spans="1:41" x14ac:dyDescent="0.25">
      <c r="A170">
        <v>1</v>
      </c>
      <c r="B170" t="s">
        <v>28</v>
      </c>
      <c r="C170">
        <v>392103</v>
      </c>
      <c r="D170" t="str">
        <f>VLOOKUP(C170,MUNICÍPO_SETOR!A$2:D$49,4,0)</f>
        <v>LUIZ CARLOS RICCIOPPO CURADO</v>
      </c>
      <c r="E170" s="43">
        <v>41403.368055555555</v>
      </c>
      <c r="F170" s="43">
        <v>41403.484027777777</v>
      </c>
      <c r="G170" s="43">
        <v>41403.443055555559</v>
      </c>
      <c r="H170" t="s">
        <v>29</v>
      </c>
      <c r="I170">
        <v>60000012584859</v>
      </c>
      <c r="J170" t="s">
        <v>159</v>
      </c>
      <c r="K170" t="s">
        <v>160</v>
      </c>
      <c r="L170" t="s">
        <v>41</v>
      </c>
      <c r="M170">
        <v>3</v>
      </c>
      <c r="N170" t="s">
        <v>33</v>
      </c>
      <c r="O170">
        <v>60000015461254</v>
      </c>
      <c r="P170">
        <v>60000016462661</v>
      </c>
      <c r="Q170">
        <v>140308000000692</v>
      </c>
      <c r="S170" t="s">
        <v>34</v>
      </c>
      <c r="T170" t="s">
        <v>35</v>
      </c>
      <c r="U170" t="s">
        <v>36</v>
      </c>
      <c r="X170" t="s">
        <v>37</v>
      </c>
      <c r="AD170" t="s">
        <v>4790</v>
      </c>
      <c r="AE170" t="s">
        <v>1446</v>
      </c>
      <c r="AF170" t="s">
        <v>4790</v>
      </c>
      <c r="AG170" t="s">
        <v>4790</v>
      </c>
      <c r="AH170">
        <v>1</v>
      </c>
      <c r="AI170">
        <v>259</v>
      </c>
      <c r="AJ170">
        <v>368</v>
      </c>
      <c r="AK170">
        <v>368</v>
      </c>
      <c r="AL170">
        <v>368</v>
      </c>
      <c r="AM170">
        <v>368</v>
      </c>
      <c r="AN170" t="s">
        <v>1409</v>
      </c>
      <c r="AO170" t="s">
        <v>5368</v>
      </c>
    </row>
    <row r="171" spans="1:41" x14ac:dyDescent="0.25">
      <c r="A171">
        <v>1</v>
      </c>
      <c r="B171" t="s">
        <v>28</v>
      </c>
      <c r="C171">
        <v>392103</v>
      </c>
      <c r="D171" t="str">
        <f>VLOOKUP(C171,MUNICÍPO_SETOR!A$2:D$49,4,0)</f>
        <v>LUIZ CARLOS RICCIOPPO CURADO</v>
      </c>
      <c r="E171" s="43">
        <v>41403.368055555555</v>
      </c>
      <c r="F171" s="43">
        <v>41403.484027777777</v>
      </c>
      <c r="G171" s="43">
        <v>41403.443055555559</v>
      </c>
      <c r="H171" t="s">
        <v>29</v>
      </c>
      <c r="I171">
        <v>60000012584859</v>
      </c>
      <c r="J171" t="s">
        <v>159</v>
      </c>
      <c r="K171" t="s">
        <v>160</v>
      </c>
      <c r="L171" t="s">
        <v>41</v>
      </c>
      <c r="M171">
        <v>3</v>
      </c>
      <c r="N171" t="s">
        <v>33</v>
      </c>
      <c r="O171">
        <v>60000015461254</v>
      </c>
      <c r="P171">
        <v>60000016462661</v>
      </c>
      <c r="Q171">
        <v>140308000000692</v>
      </c>
      <c r="S171" t="s">
        <v>34</v>
      </c>
      <c r="T171" t="s">
        <v>35</v>
      </c>
      <c r="U171" t="s">
        <v>36</v>
      </c>
      <c r="X171" t="s">
        <v>37</v>
      </c>
      <c r="AD171" t="s">
        <v>4790</v>
      </c>
      <c r="AE171" t="s">
        <v>1446</v>
      </c>
      <c r="AF171" t="s">
        <v>4790</v>
      </c>
      <c r="AG171" t="s">
        <v>4790</v>
      </c>
      <c r="AH171">
        <v>1</v>
      </c>
      <c r="AI171">
        <v>259</v>
      </c>
      <c r="AJ171">
        <v>368</v>
      </c>
      <c r="AK171">
        <v>368</v>
      </c>
      <c r="AL171">
        <v>368</v>
      </c>
      <c r="AM171">
        <v>368</v>
      </c>
      <c r="AN171" t="s">
        <v>1410</v>
      </c>
      <c r="AO171" t="s">
        <v>5369</v>
      </c>
    </row>
    <row r="172" spans="1:41" x14ac:dyDescent="0.25">
      <c r="A172">
        <v>1</v>
      </c>
      <c r="B172" t="s">
        <v>28</v>
      </c>
      <c r="C172">
        <v>392103</v>
      </c>
      <c r="D172" t="str">
        <f>VLOOKUP(C172,MUNICÍPO_SETOR!A$2:D$49,4,0)</f>
        <v>LUIZ CARLOS RICCIOPPO CURADO</v>
      </c>
      <c r="E172" s="43">
        <v>41402.690972222219</v>
      </c>
      <c r="F172" s="43">
        <v>41402.944444444445</v>
      </c>
      <c r="G172" s="43">
        <v>41404.676388888889</v>
      </c>
      <c r="H172" t="s">
        <v>29</v>
      </c>
      <c r="I172">
        <v>60000012424059</v>
      </c>
      <c r="J172" t="s">
        <v>165</v>
      </c>
      <c r="K172" t="s">
        <v>166</v>
      </c>
      <c r="L172" t="s">
        <v>32</v>
      </c>
      <c r="M172">
        <v>6</v>
      </c>
      <c r="N172" t="s">
        <v>33</v>
      </c>
      <c r="O172">
        <v>60000015461254</v>
      </c>
      <c r="P172">
        <v>60000016462661</v>
      </c>
      <c r="Q172">
        <v>140308000000633</v>
      </c>
      <c r="S172" t="s">
        <v>34</v>
      </c>
      <c r="T172" t="s">
        <v>35</v>
      </c>
      <c r="U172" t="s">
        <v>36</v>
      </c>
      <c r="X172" t="s">
        <v>37</v>
      </c>
      <c r="AD172" t="s">
        <v>4791</v>
      </c>
      <c r="AE172" t="s">
        <v>1446</v>
      </c>
      <c r="AF172" t="s">
        <v>4791</v>
      </c>
      <c r="AG172" t="s">
        <v>4791</v>
      </c>
      <c r="AH172">
        <v>1</v>
      </c>
      <c r="AI172">
        <v>239</v>
      </c>
      <c r="AJ172">
        <v>239</v>
      </c>
      <c r="AK172">
        <v>239</v>
      </c>
      <c r="AL172">
        <v>239</v>
      </c>
      <c r="AM172">
        <v>239</v>
      </c>
      <c r="AN172" t="s">
        <v>1409</v>
      </c>
      <c r="AO172" t="s">
        <v>4791</v>
      </c>
    </row>
    <row r="173" spans="1:41" x14ac:dyDescent="0.25">
      <c r="A173">
        <v>1</v>
      </c>
      <c r="B173" t="s">
        <v>28</v>
      </c>
      <c r="C173">
        <v>392103</v>
      </c>
      <c r="D173" t="str">
        <f>VLOOKUP(C173,MUNICÍPO_SETOR!A$2:D$49,4,0)</f>
        <v>LUIZ CARLOS RICCIOPPO CURADO</v>
      </c>
      <c r="E173" s="43">
        <v>41402.675694444442</v>
      </c>
      <c r="F173" s="43">
        <v>41402.711805555555</v>
      </c>
      <c r="G173" s="43">
        <v>41402.847916666666</v>
      </c>
      <c r="H173" t="s">
        <v>29</v>
      </c>
      <c r="I173">
        <v>60000017966112</v>
      </c>
      <c r="J173" t="s">
        <v>168</v>
      </c>
      <c r="K173" t="s">
        <v>169</v>
      </c>
      <c r="L173" t="s">
        <v>32</v>
      </c>
      <c r="M173">
        <v>6</v>
      </c>
      <c r="N173" t="s">
        <v>33</v>
      </c>
      <c r="O173">
        <v>60000015461254</v>
      </c>
      <c r="P173">
        <v>60000016462661</v>
      </c>
      <c r="Q173">
        <v>140308000000599</v>
      </c>
      <c r="S173" t="s">
        <v>34</v>
      </c>
      <c r="T173" t="s">
        <v>35</v>
      </c>
      <c r="U173" t="s">
        <v>36</v>
      </c>
      <c r="X173" t="s">
        <v>37</v>
      </c>
      <c r="AD173" t="s">
        <v>4792</v>
      </c>
      <c r="AE173" t="s">
        <v>1437</v>
      </c>
      <c r="AF173" t="s">
        <v>4792</v>
      </c>
      <c r="AG173" t="s">
        <v>4792</v>
      </c>
      <c r="AH173">
        <v>1</v>
      </c>
      <c r="AI173">
        <v>366</v>
      </c>
      <c r="AJ173">
        <v>366</v>
      </c>
      <c r="AK173">
        <v>366</v>
      </c>
      <c r="AL173">
        <v>366</v>
      </c>
      <c r="AM173">
        <v>366</v>
      </c>
      <c r="AN173" t="s">
        <v>1409</v>
      </c>
      <c r="AO173" t="s">
        <v>4792</v>
      </c>
    </row>
    <row r="174" spans="1:41" x14ac:dyDescent="0.25">
      <c r="A174">
        <v>1</v>
      </c>
      <c r="B174" t="s">
        <v>28</v>
      </c>
      <c r="C174">
        <v>392103</v>
      </c>
      <c r="D174" t="str">
        <f>VLOOKUP(C174,MUNICÍPO_SETOR!A$2:D$49,4,0)</f>
        <v>LUIZ CARLOS RICCIOPPO CURADO</v>
      </c>
      <c r="E174" s="43">
        <v>41402.649305555555</v>
      </c>
      <c r="F174" s="43">
        <v>41402.943055555559</v>
      </c>
      <c r="G174" s="43">
        <v>41404.676388888889</v>
      </c>
      <c r="H174" t="s">
        <v>29</v>
      </c>
      <c r="I174">
        <v>60000017964220</v>
      </c>
      <c r="J174" t="s">
        <v>162</v>
      </c>
      <c r="K174" t="s">
        <v>163</v>
      </c>
      <c r="L174" t="s">
        <v>41</v>
      </c>
      <c r="M174">
        <v>6</v>
      </c>
      <c r="N174" t="s">
        <v>33</v>
      </c>
      <c r="O174">
        <v>60000015461254</v>
      </c>
      <c r="P174">
        <v>60000016462661</v>
      </c>
      <c r="Q174">
        <v>140308000000619</v>
      </c>
      <c r="S174" t="s">
        <v>34</v>
      </c>
      <c r="T174" t="s">
        <v>35</v>
      </c>
      <c r="U174" t="s">
        <v>36</v>
      </c>
      <c r="X174" t="s">
        <v>37</v>
      </c>
      <c r="AD174" t="s">
        <v>4793</v>
      </c>
      <c r="AE174" t="s">
        <v>1437</v>
      </c>
      <c r="AF174" t="s">
        <v>4793</v>
      </c>
      <c r="AG174" t="s">
        <v>4793</v>
      </c>
      <c r="AH174">
        <v>123</v>
      </c>
      <c r="AI174">
        <v>198</v>
      </c>
      <c r="AJ174">
        <v>198</v>
      </c>
      <c r="AK174">
        <v>198</v>
      </c>
      <c r="AL174">
        <v>198</v>
      </c>
      <c r="AM174">
        <v>198</v>
      </c>
      <c r="AN174" t="s">
        <v>1409</v>
      </c>
      <c r="AO174" t="s">
        <v>4514</v>
      </c>
    </row>
    <row r="175" spans="1:41" x14ac:dyDescent="0.25">
      <c r="A175">
        <v>1</v>
      </c>
      <c r="B175" t="s">
        <v>28</v>
      </c>
      <c r="C175">
        <v>392103</v>
      </c>
      <c r="D175" t="str">
        <f>VLOOKUP(C175,MUNICÍPO_SETOR!A$2:D$49,4,0)</f>
        <v>LUIZ CARLOS RICCIOPPO CURADO</v>
      </c>
      <c r="E175" s="43">
        <v>41402.482638888891</v>
      </c>
      <c r="F175" s="43">
        <v>41402.943749999999</v>
      </c>
      <c r="G175" s="43">
        <v>41404.676388888889</v>
      </c>
      <c r="H175" t="s">
        <v>29</v>
      </c>
      <c r="I175">
        <v>60000012338931</v>
      </c>
      <c r="J175" t="s">
        <v>4794</v>
      </c>
      <c r="K175" t="s">
        <v>4795</v>
      </c>
      <c r="L175" t="s">
        <v>32</v>
      </c>
      <c r="M175">
        <v>6</v>
      </c>
      <c r="N175" t="s">
        <v>33</v>
      </c>
      <c r="O175">
        <v>60000015461254</v>
      </c>
      <c r="P175">
        <v>60000016462661</v>
      </c>
      <c r="Q175">
        <v>140308000000626</v>
      </c>
      <c r="S175" t="s">
        <v>34</v>
      </c>
      <c r="T175" t="s">
        <v>35</v>
      </c>
      <c r="U175" t="s">
        <v>36</v>
      </c>
      <c r="X175" t="s">
        <v>37</v>
      </c>
      <c r="AD175" t="s">
        <v>4796</v>
      </c>
      <c r="AE175" t="s">
        <v>1446</v>
      </c>
      <c r="AF175" t="s">
        <v>4796</v>
      </c>
      <c r="AG175" t="s">
        <v>4796</v>
      </c>
      <c r="AH175">
        <v>1</v>
      </c>
      <c r="AI175">
        <v>82</v>
      </c>
      <c r="AJ175">
        <v>82</v>
      </c>
      <c r="AK175">
        <v>82</v>
      </c>
      <c r="AL175">
        <v>82</v>
      </c>
      <c r="AM175">
        <v>82</v>
      </c>
      <c r="AN175" t="s">
        <v>1409</v>
      </c>
      <c r="AO175" t="s">
        <v>4796</v>
      </c>
    </row>
    <row r="176" spans="1:41" x14ac:dyDescent="0.25">
      <c r="A176">
        <v>1</v>
      </c>
      <c r="B176" t="s">
        <v>28</v>
      </c>
      <c r="C176">
        <v>392103</v>
      </c>
      <c r="D176" t="str">
        <f>VLOOKUP(C176,MUNICÍPO_SETOR!A$2:D$49,4,0)</f>
        <v>LUIZ CARLOS RICCIOPPO CURADO</v>
      </c>
      <c r="E176" s="43">
        <v>41402.458333333336</v>
      </c>
      <c r="F176" s="43">
        <v>41402.822222222225</v>
      </c>
      <c r="G176" s="43">
        <v>41404.665277777778</v>
      </c>
      <c r="H176" t="s">
        <v>29</v>
      </c>
      <c r="I176">
        <v>60000012489407</v>
      </c>
      <c r="J176" t="s">
        <v>1749</v>
      </c>
      <c r="K176" t="s">
        <v>1750</v>
      </c>
      <c r="L176" t="s">
        <v>32</v>
      </c>
      <c r="M176">
        <v>6</v>
      </c>
      <c r="N176" t="s">
        <v>33</v>
      </c>
      <c r="O176">
        <v>60000015461254</v>
      </c>
      <c r="P176">
        <v>60000016462661</v>
      </c>
      <c r="Q176">
        <v>145168000002104</v>
      </c>
      <c r="S176" t="s">
        <v>34</v>
      </c>
      <c r="T176" t="s">
        <v>35</v>
      </c>
      <c r="U176" t="s">
        <v>36</v>
      </c>
      <c r="X176" t="s">
        <v>37</v>
      </c>
      <c r="AD176" t="s">
        <v>4797</v>
      </c>
      <c r="AE176" t="s">
        <v>1446</v>
      </c>
      <c r="AF176" t="s">
        <v>4797</v>
      </c>
      <c r="AG176" t="s">
        <v>4797</v>
      </c>
      <c r="AH176">
        <v>1</v>
      </c>
      <c r="AI176">
        <v>73</v>
      </c>
      <c r="AJ176">
        <v>73</v>
      </c>
      <c r="AK176">
        <v>73</v>
      </c>
      <c r="AL176">
        <v>73</v>
      </c>
      <c r="AM176">
        <v>73</v>
      </c>
      <c r="AN176" t="s">
        <v>1409</v>
      </c>
      <c r="AO176" t="s">
        <v>4797</v>
      </c>
    </row>
    <row r="177" spans="1:41" x14ac:dyDescent="0.25">
      <c r="A177">
        <v>1</v>
      </c>
      <c r="B177" t="s">
        <v>28</v>
      </c>
      <c r="C177">
        <v>392103</v>
      </c>
      <c r="D177" t="str">
        <f>VLOOKUP(C177,MUNICÍPO_SETOR!A$2:D$49,4,0)</f>
        <v>LUIZ CARLOS RICCIOPPO CURADO</v>
      </c>
      <c r="E177" s="43">
        <v>41402.449999999997</v>
      </c>
      <c r="F177" s="43">
        <v>41402.456250000003</v>
      </c>
      <c r="G177" s="43">
        <v>41402.586805555555</v>
      </c>
      <c r="H177" t="s">
        <v>29</v>
      </c>
      <c r="I177">
        <v>60000012446379</v>
      </c>
      <c r="J177" t="s">
        <v>182</v>
      </c>
      <c r="K177" t="s">
        <v>183</v>
      </c>
      <c r="L177" t="s">
        <v>41</v>
      </c>
      <c r="M177">
        <v>3</v>
      </c>
      <c r="N177" t="s">
        <v>33</v>
      </c>
      <c r="O177">
        <v>60000015461254</v>
      </c>
      <c r="P177">
        <v>60000016462661</v>
      </c>
      <c r="Q177">
        <v>140308000000537</v>
      </c>
      <c r="S177" t="s">
        <v>34</v>
      </c>
      <c r="T177" t="s">
        <v>35</v>
      </c>
      <c r="U177" t="s">
        <v>36</v>
      </c>
      <c r="X177" t="s">
        <v>37</v>
      </c>
      <c r="AD177" t="s">
        <v>4798</v>
      </c>
      <c r="AE177" t="s">
        <v>1446</v>
      </c>
      <c r="AF177" t="s">
        <v>4798</v>
      </c>
      <c r="AG177" t="s">
        <v>4798</v>
      </c>
      <c r="AH177">
        <v>541</v>
      </c>
      <c r="AI177">
        <v>628</v>
      </c>
      <c r="AJ177">
        <v>628</v>
      </c>
      <c r="AK177">
        <v>628</v>
      </c>
      <c r="AL177">
        <v>628</v>
      </c>
      <c r="AM177">
        <v>628</v>
      </c>
      <c r="AN177" t="s">
        <v>1409</v>
      </c>
      <c r="AO177" t="s">
        <v>5370</v>
      </c>
    </row>
    <row r="178" spans="1:41" x14ac:dyDescent="0.25">
      <c r="A178">
        <v>1</v>
      </c>
      <c r="B178" t="s">
        <v>28</v>
      </c>
      <c r="C178">
        <v>392103</v>
      </c>
      <c r="D178" t="str">
        <f>VLOOKUP(C178,MUNICÍPO_SETOR!A$2:D$49,4,0)</f>
        <v>LUIZ CARLOS RICCIOPPO CURADO</v>
      </c>
      <c r="E178" s="43">
        <v>41402.416666666664</v>
      </c>
      <c r="F178" s="43">
        <v>41402.42083333333</v>
      </c>
      <c r="G178" s="43">
        <v>41402.586805555555</v>
      </c>
      <c r="H178" t="s">
        <v>29</v>
      </c>
      <c r="I178">
        <v>60000012249487</v>
      </c>
      <c r="J178" t="s">
        <v>178</v>
      </c>
      <c r="K178" t="s">
        <v>179</v>
      </c>
      <c r="L178" t="s">
        <v>180</v>
      </c>
      <c r="M178">
        <v>6</v>
      </c>
      <c r="N178" t="s">
        <v>33</v>
      </c>
      <c r="O178">
        <v>60000015461254</v>
      </c>
      <c r="P178">
        <v>60000016462661</v>
      </c>
      <c r="Q178">
        <v>140308000000530</v>
      </c>
      <c r="S178" t="s">
        <v>34</v>
      </c>
      <c r="T178" t="s">
        <v>35</v>
      </c>
      <c r="U178" t="s">
        <v>36</v>
      </c>
      <c r="X178" t="s">
        <v>37</v>
      </c>
      <c r="AD178" t="s">
        <v>4799</v>
      </c>
      <c r="AE178" t="s">
        <v>1446</v>
      </c>
      <c r="AF178" t="s">
        <v>5371</v>
      </c>
      <c r="AG178" t="s">
        <v>5371</v>
      </c>
      <c r="AH178">
        <v>210</v>
      </c>
      <c r="AI178">
        <v>401</v>
      </c>
      <c r="AJ178">
        <v>401</v>
      </c>
      <c r="AK178">
        <v>401</v>
      </c>
      <c r="AL178">
        <v>401</v>
      </c>
      <c r="AM178">
        <v>401</v>
      </c>
      <c r="AN178" t="s">
        <v>1409</v>
      </c>
      <c r="AO178" t="s">
        <v>5372</v>
      </c>
    </row>
    <row r="179" spans="1:41" x14ac:dyDescent="0.25">
      <c r="A179">
        <v>1</v>
      </c>
      <c r="B179" t="s">
        <v>28</v>
      </c>
      <c r="C179">
        <v>392103</v>
      </c>
      <c r="D179" t="str">
        <f>VLOOKUP(C179,MUNICÍPO_SETOR!A$2:D$49,4,0)</f>
        <v>LUIZ CARLOS RICCIOPPO CURADO</v>
      </c>
      <c r="E179" s="43">
        <v>41402.333333333336</v>
      </c>
      <c r="F179" s="43">
        <v>41402.822916666664</v>
      </c>
      <c r="G179" s="43">
        <v>41404.665277777778</v>
      </c>
      <c r="H179" t="s">
        <v>29</v>
      </c>
      <c r="I179">
        <v>60000017964176</v>
      </c>
      <c r="J179" t="s">
        <v>1892</v>
      </c>
      <c r="K179" t="s">
        <v>1893</v>
      </c>
      <c r="L179" t="s">
        <v>32</v>
      </c>
      <c r="M179">
        <v>4</v>
      </c>
      <c r="N179" t="s">
        <v>33</v>
      </c>
      <c r="O179">
        <v>60000015461254</v>
      </c>
      <c r="P179">
        <v>60000016462661</v>
      </c>
      <c r="Q179">
        <v>145168000002115</v>
      </c>
      <c r="S179" t="s">
        <v>34</v>
      </c>
      <c r="T179" t="s">
        <v>35</v>
      </c>
      <c r="U179" t="s">
        <v>36</v>
      </c>
      <c r="X179" t="s">
        <v>37</v>
      </c>
      <c r="AD179" t="s">
        <v>4800</v>
      </c>
      <c r="AE179" t="s">
        <v>1437</v>
      </c>
      <c r="AF179" t="s">
        <v>4800</v>
      </c>
      <c r="AG179" t="s">
        <v>4800</v>
      </c>
      <c r="AH179">
        <v>1</v>
      </c>
      <c r="AI179">
        <v>151</v>
      </c>
      <c r="AJ179">
        <v>151</v>
      </c>
      <c r="AK179">
        <v>151</v>
      </c>
      <c r="AL179">
        <v>151</v>
      </c>
      <c r="AM179">
        <v>151</v>
      </c>
      <c r="AN179" t="s">
        <v>1409</v>
      </c>
      <c r="AO179" t="s">
        <v>4800</v>
      </c>
    </row>
    <row r="180" spans="1:41" x14ac:dyDescent="0.25">
      <c r="A180">
        <v>1</v>
      </c>
      <c r="B180" t="s">
        <v>28</v>
      </c>
      <c r="C180">
        <v>392103</v>
      </c>
      <c r="D180" t="str">
        <f>VLOOKUP(C180,MUNICÍPO_SETOR!A$2:D$49,4,0)</f>
        <v>LUIZ CARLOS RICCIOPPO CURADO</v>
      </c>
      <c r="E180" s="43">
        <v>41401.6875</v>
      </c>
      <c r="F180" s="43">
        <v>41402.823611111111</v>
      </c>
      <c r="G180" s="43">
        <v>41404.665277777778</v>
      </c>
      <c r="H180" t="s">
        <v>29</v>
      </c>
      <c r="I180">
        <v>60000017964212</v>
      </c>
      <c r="J180" t="s">
        <v>1885</v>
      </c>
      <c r="K180" t="s">
        <v>1886</v>
      </c>
      <c r="L180" t="s">
        <v>32</v>
      </c>
      <c r="M180">
        <v>3</v>
      </c>
      <c r="N180" t="s">
        <v>33</v>
      </c>
      <c r="O180">
        <v>60000015461254</v>
      </c>
      <c r="P180">
        <v>60000016462661</v>
      </c>
      <c r="Q180">
        <v>145168000002121</v>
      </c>
      <c r="S180" t="s">
        <v>34</v>
      </c>
      <c r="T180" t="s">
        <v>35</v>
      </c>
      <c r="U180" t="s">
        <v>36</v>
      </c>
      <c r="X180" t="s">
        <v>37</v>
      </c>
      <c r="AD180" t="s">
        <v>4801</v>
      </c>
      <c r="AE180" t="s">
        <v>1437</v>
      </c>
      <c r="AF180" t="s">
        <v>5373</v>
      </c>
      <c r="AG180" t="s">
        <v>5373</v>
      </c>
      <c r="AH180">
        <v>632</v>
      </c>
      <c r="AI180">
        <v>813</v>
      </c>
      <c r="AJ180">
        <v>813</v>
      </c>
      <c r="AK180">
        <v>813</v>
      </c>
      <c r="AL180">
        <v>813</v>
      </c>
      <c r="AM180">
        <v>813</v>
      </c>
      <c r="AN180" t="s">
        <v>1409</v>
      </c>
      <c r="AO180" t="s">
        <v>4503</v>
      </c>
    </row>
    <row r="181" spans="1:41" x14ac:dyDescent="0.25">
      <c r="A181">
        <v>1</v>
      </c>
      <c r="B181" t="s">
        <v>28</v>
      </c>
      <c r="C181">
        <v>392103</v>
      </c>
      <c r="D181" t="str">
        <f>VLOOKUP(C181,MUNICÍPO_SETOR!A$2:D$49,4,0)</f>
        <v>LUIZ CARLOS RICCIOPPO CURADO</v>
      </c>
      <c r="E181" s="43">
        <v>41401.458333333336</v>
      </c>
      <c r="F181" s="43">
        <v>41402.822916666664</v>
      </c>
      <c r="G181" s="43">
        <v>41404.665277777778</v>
      </c>
      <c r="H181" t="s">
        <v>29</v>
      </c>
      <c r="I181">
        <v>60000012352411</v>
      </c>
      <c r="J181" t="s">
        <v>1888</v>
      </c>
      <c r="K181" t="s">
        <v>1889</v>
      </c>
      <c r="L181" t="s">
        <v>32</v>
      </c>
      <c r="M181">
        <v>3</v>
      </c>
      <c r="N181" t="s">
        <v>33</v>
      </c>
      <c r="O181">
        <v>60000015461254</v>
      </c>
      <c r="P181">
        <v>60000016462661</v>
      </c>
      <c r="Q181">
        <v>145168000002109</v>
      </c>
      <c r="S181" t="s">
        <v>34</v>
      </c>
      <c r="T181" t="s">
        <v>35</v>
      </c>
      <c r="U181" t="s">
        <v>36</v>
      </c>
      <c r="X181" t="s">
        <v>37</v>
      </c>
      <c r="AD181" t="s">
        <v>4802</v>
      </c>
      <c r="AE181" t="s">
        <v>1446</v>
      </c>
      <c r="AF181" t="s">
        <v>4802</v>
      </c>
      <c r="AG181" t="s">
        <v>4802</v>
      </c>
      <c r="AH181">
        <v>638</v>
      </c>
      <c r="AI181">
        <v>878</v>
      </c>
      <c r="AJ181">
        <v>878</v>
      </c>
      <c r="AK181">
        <v>878</v>
      </c>
      <c r="AL181">
        <v>878</v>
      </c>
      <c r="AM181">
        <v>878</v>
      </c>
      <c r="AN181" t="s">
        <v>1409</v>
      </c>
      <c r="AO181" t="s">
        <v>5374</v>
      </c>
    </row>
    <row r="182" spans="1:41" x14ac:dyDescent="0.25">
      <c r="A182">
        <v>1</v>
      </c>
      <c r="B182" t="s">
        <v>28</v>
      </c>
      <c r="C182">
        <v>392103</v>
      </c>
      <c r="D182" t="str">
        <f>VLOOKUP(C182,MUNICÍPO_SETOR!A$2:D$49,4,0)</f>
        <v>LUIZ CARLOS RICCIOPPO CURADO</v>
      </c>
      <c r="E182" s="43">
        <v>41400.922222222223</v>
      </c>
      <c r="F182" s="43">
        <v>41400.92291666667</v>
      </c>
      <c r="G182" s="43">
        <v>41400.888888888891</v>
      </c>
      <c r="H182" t="s">
        <v>29</v>
      </c>
      <c r="I182">
        <v>60000017963908</v>
      </c>
      <c r="J182" t="s">
        <v>1760</v>
      </c>
      <c r="K182" t="s">
        <v>1761</v>
      </c>
      <c r="L182" t="s">
        <v>32</v>
      </c>
      <c r="M182">
        <v>6</v>
      </c>
      <c r="N182" t="s">
        <v>33</v>
      </c>
      <c r="O182">
        <v>60000015461254</v>
      </c>
      <c r="P182">
        <v>60000016462661</v>
      </c>
      <c r="Q182">
        <v>140308000000476</v>
      </c>
      <c r="S182" t="s">
        <v>34</v>
      </c>
      <c r="T182" t="s">
        <v>35</v>
      </c>
      <c r="U182" t="s">
        <v>36</v>
      </c>
      <c r="X182" t="s">
        <v>37</v>
      </c>
      <c r="AD182" t="s">
        <v>1762</v>
      </c>
      <c r="AE182" t="s">
        <v>1437</v>
      </c>
      <c r="AF182" t="s">
        <v>1762</v>
      </c>
      <c r="AG182" t="s">
        <v>1762</v>
      </c>
      <c r="AH182">
        <v>575</v>
      </c>
      <c r="AI182">
        <v>658</v>
      </c>
      <c r="AJ182">
        <v>658</v>
      </c>
      <c r="AK182">
        <v>658</v>
      </c>
      <c r="AL182">
        <v>658</v>
      </c>
      <c r="AM182">
        <v>658</v>
      </c>
      <c r="AN182" t="s">
        <v>1409</v>
      </c>
      <c r="AO182" t="s">
        <v>4471</v>
      </c>
    </row>
    <row r="183" spans="1:41" x14ac:dyDescent="0.25">
      <c r="A183">
        <v>1</v>
      </c>
      <c r="B183" t="s">
        <v>28</v>
      </c>
      <c r="C183">
        <v>392103</v>
      </c>
      <c r="D183" t="str">
        <f>VLOOKUP(C183,MUNICÍPO_SETOR!A$2:D$49,4,0)</f>
        <v>LUIZ CARLOS RICCIOPPO CURADO</v>
      </c>
      <c r="E183" s="43">
        <v>41400.59375</v>
      </c>
      <c r="F183" s="43">
        <v>41400.927777777775</v>
      </c>
      <c r="G183" s="43">
        <v>41400.888888888891</v>
      </c>
      <c r="H183" t="s">
        <v>110</v>
      </c>
      <c r="I183">
        <v>60000016840259</v>
      </c>
      <c r="K183" t="s">
        <v>1851</v>
      </c>
      <c r="N183" t="s">
        <v>33</v>
      </c>
      <c r="O183">
        <v>60000015461254</v>
      </c>
      <c r="P183">
        <v>60000016462661</v>
      </c>
      <c r="Q183">
        <v>140308000000483</v>
      </c>
      <c r="S183" t="s">
        <v>34</v>
      </c>
      <c r="T183" t="s">
        <v>35</v>
      </c>
      <c r="X183" t="s">
        <v>37</v>
      </c>
      <c r="AD183" t="s">
        <v>1852</v>
      </c>
      <c r="AE183" t="s">
        <v>1446</v>
      </c>
      <c r="AF183" t="s">
        <v>1852</v>
      </c>
      <c r="AG183" t="s">
        <v>1852</v>
      </c>
      <c r="AH183">
        <v>1</v>
      </c>
      <c r="AI183">
        <v>77</v>
      </c>
      <c r="AJ183">
        <v>77</v>
      </c>
      <c r="AK183">
        <v>77</v>
      </c>
      <c r="AL183">
        <v>77</v>
      </c>
      <c r="AM183">
        <v>77</v>
      </c>
      <c r="AN183" t="s">
        <v>1409</v>
      </c>
      <c r="AO183" t="s">
        <v>1852</v>
      </c>
    </row>
    <row r="184" spans="1:41" x14ac:dyDescent="0.25">
      <c r="A184">
        <v>1</v>
      </c>
      <c r="B184" t="s">
        <v>28</v>
      </c>
      <c r="C184">
        <v>392103</v>
      </c>
      <c r="D184" t="str">
        <f>VLOOKUP(C184,MUNICÍPO_SETOR!A$2:D$49,4,0)</f>
        <v>LUIZ CARLOS RICCIOPPO CURADO</v>
      </c>
      <c r="E184" s="43">
        <v>41400.444444444445</v>
      </c>
      <c r="F184" s="43">
        <v>41400.922222222223</v>
      </c>
      <c r="G184" s="43">
        <v>41400.888888888891</v>
      </c>
      <c r="H184" t="s">
        <v>29</v>
      </c>
      <c r="I184">
        <v>60000017970308</v>
      </c>
      <c r="J184" t="s">
        <v>136</v>
      </c>
      <c r="K184" t="s">
        <v>137</v>
      </c>
      <c r="L184" t="s">
        <v>45</v>
      </c>
      <c r="M184">
        <v>3</v>
      </c>
      <c r="N184" t="s">
        <v>33</v>
      </c>
      <c r="O184">
        <v>60000015461254</v>
      </c>
      <c r="P184">
        <v>60000016462661</v>
      </c>
      <c r="Q184">
        <v>140308000000469</v>
      </c>
      <c r="S184" t="s">
        <v>34</v>
      </c>
      <c r="T184" t="s">
        <v>35</v>
      </c>
      <c r="U184" t="s">
        <v>36</v>
      </c>
      <c r="X184" t="s">
        <v>37</v>
      </c>
      <c r="AD184" t="s">
        <v>138</v>
      </c>
      <c r="AE184" t="s">
        <v>1437</v>
      </c>
      <c r="AF184" t="s">
        <v>1382</v>
      </c>
      <c r="AG184" t="s">
        <v>1382</v>
      </c>
      <c r="AH184">
        <v>470</v>
      </c>
      <c r="AI184">
        <v>522</v>
      </c>
      <c r="AJ184">
        <v>522</v>
      </c>
      <c r="AK184">
        <v>522</v>
      </c>
      <c r="AL184">
        <v>522</v>
      </c>
      <c r="AM184">
        <v>522</v>
      </c>
      <c r="AN184" t="s">
        <v>1409</v>
      </c>
      <c r="AO184" t="s">
        <v>4488</v>
      </c>
    </row>
    <row r="185" spans="1:41" x14ac:dyDescent="0.25">
      <c r="A185">
        <v>1</v>
      </c>
      <c r="B185" t="s">
        <v>28</v>
      </c>
      <c r="C185">
        <v>392103</v>
      </c>
      <c r="D185" t="str">
        <f>VLOOKUP(C185,MUNICÍPO_SETOR!A$2:D$49,4,0)</f>
        <v>LUIZ CARLOS RICCIOPPO CURADO</v>
      </c>
      <c r="E185" s="43">
        <v>41400.378472222219</v>
      </c>
      <c r="F185" s="43">
        <v>41400.920138888891</v>
      </c>
      <c r="G185" s="43">
        <v>41400.888888888891</v>
      </c>
      <c r="H185" t="s">
        <v>29</v>
      </c>
      <c r="I185">
        <v>60000017964204</v>
      </c>
      <c r="J185" t="s">
        <v>1870</v>
      </c>
      <c r="K185" t="s">
        <v>1871</v>
      </c>
      <c r="L185" t="s">
        <v>32</v>
      </c>
      <c r="M185">
        <v>4</v>
      </c>
      <c r="N185" t="s">
        <v>33</v>
      </c>
      <c r="O185">
        <v>60000015461254</v>
      </c>
      <c r="P185">
        <v>60000016462661</v>
      </c>
      <c r="Q185">
        <v>140308000000462</v>
      </c>
      <c r="S185" t="s">
        <v>34</v>
      </c>
      <c r="T185" t="s">
        <v>35</v>
      </c>
      <c r="U185" t="s">
        <v>36</v>
      </c>
      <c r="X185" t="s">
        <v>37</v>
      </c>
      <c r="AD185" t="s">
        <v>4803</v>
      </c>
      <c r="AE185" t="s">
        <v>1437</v>
      </c>
      <c r="AF185" t="s">
        <v>5375</v>
      </c>
      <c r="AG185" t="s">
        <v>5375</v>
      </c>
      <c r="AH185">
        <v>349</v>
      </c>
      <c r="AI185">
        <v>556</v>
      </c>
      <c r="AJ185">
        <v>556</v>
      </c>
      <c r="AK185">
        <v>556</v>
      </c>
      <c r="AL185">
        <v>556</v>
      </c>
      <c r="AM185">
        <v>556</v>
      </c>
      <c r="AN185" t="s">
        <v>1409</v>
      </c>
      <c r="AO185" t="s">
        <v>5376</v>
      </c>
    </row>
    <row r="186" spans="1:41" x14ac:dyDescent="0.25">
      <c r="A186">
        <v>1</v>
      </c>
      <c r="B186" t="s">
        <v>28</v>
      </c>
      <c r="C186">
        <v>392103</v>
      </c>
      <c r="D186" t="str">
        <f>VLOOKUP(C186,MUNICÍPO_SETOR!A$2:D$49,4,0)</f>
        <v>LUIZ CARLOS RICCIOPPO CURADO</v>
      </c>
      <c r="E186" s="43">
        <v>41400.354166666664</v>
      </c>
      <c r="F186" s="43">
        <v>41400.854166666664</v>
      </c>
      <c r="G186" s="43">
        <v>41402.85833333333</v>
      </c>
      <c r="H186" t="s">
        <v>29</v>
      </c>
      <c r="I186">
        <v>60000012365835</v>
      </c>
      <c r="J186" t="s">
        <v>1863</v>
      </c>
      <c r="K186" t="s">
        <v>1864</v>
      </c>
      <c r="L186" t="s">
        <v>32</v>
      </c>
      <c r="M186">
        <v>4</v>
      </c>
      <c r="N186" t="s">
        <v>33</v>
      </c>
      <c r="O186">
        <v>60000015461254</v>
      </c>
      <c r="P186">
        <v>60000016462661</v>
      </c>
      <c r="Q186">
        <v>145168000001972</v>
      </c>
      <c r="S186" t="s">
        <v>34</v>
      </c>
      <c r="T186" t="s">
        <v>35</v>
      </c>
      <c r="U186" t="s">
        <v>36</v>
      </c>
      <c r="X186" t="s">
        <v>37</v>
      </c>
      <c r="Y186" t="s">
        <v>176</v>
      </c>
      <c r="AD186" t="s">
        <v>4804</v>
      </c>
      <c r="AE186" t="s">
        <v>1446</v>
      </c>
      <c r="AF186" t="s">
        <v>4804</v>
      </c>
      <c r="AG186" t="s">
        <v>4804</v>
      </c>
      <c r="AH186">
        <v>1</v>
      </c>
      <c r="AI186">
        <v>137</v>
      </c>
      <c r="AJ186">
        <v>137</v>
      </c>
      <c r="AK186">
        <v>137</v>
      </c>
      <c r="AL186">
        <v>137</v>
      </c>
      <c r="AM186">
        <v>137</v>
      </c>
      <c r="AN186" t="s">
        <v>1409</v>
      </c>
      <c r="AO186" t="s">
        <v>4804</v>
      </c>
    </row>
    <row r="187" spans="1:41" x14ac:dyDescent="0.25">
      <c r="A187">
        <v>1</v>
      </c>
      <c r="B187" t="s">
        <v>28</v>
      </c>
      <c r="C187">
        <v>392103</v>
      </c>
      <c r="D187" t="str">
        <f>VLOOKUP(C187,MUNICÍPO_SETOR!A$2:D$49,4,0)</f>
        <v>LUIZ CARLOS RICCIOPPO CURADO</v>
      </c>
      <c r="E187" s="43">
        <v>41400.34375</v>
      </c>
      <c r="F187" s="43">
        <v>41400.929166666669</v>
      </c>
      <c r="G187" s="43">
        <v>41400.888888888891</v>
      </c>
      <c r="H187" t="s">
        <v>110</v>
      </c>
      <c r="I187">
        <v>60000016840313</v>
      </c>
      <c r="K187" t="s">
        <v>1862</v>
      </c>
      <c r="N187" t="s">
        <v>33</v>
      </c>
      <c r="O187">
        <v>60000015461254</v>
      </c>
      <c r="P187">
        <v>60000016462661</v>
      </c>
      <c r="Q187">
        <v>140308000000489</v>
      </c>
      <c r="S187" t="s">
        <v>34</v>
      </c>
      <c r="T187" t="s">
        <v>35</v>
      </c>
      <c r="X187" t="s">
        <v>37</v>
      </c>
      <c r="AD187" t="s">
        <v>1852</v>
      </c>
      <c r="AE187" t="s">
        <v>1446</v>
      </c>
      <c r="AF187" t="s">
        <v>1852</v>
      </c>
      <c r="AG187" t="s">
        <v>1852</v>
      </c>
      <c r="AH187">
        <v>1</v>
      </c>
      <c r="AI187">
        <v>77</v>
      </c>
      <c r="AJ187">
        <v>77</v>
      </c>
      <c r="AK187">
        <v>77</v>
      </c>
      <c r="AL187">
        <v>77</v>
      </c>
      <c r="AM187">
        <v>77</v>
      </c>
      <c r="AN187" t="s">
        <v>1409</v>
      </c>
      <c r="AO187" t="s">
        <v>1852</v>
      </c>
    </row>
    <row r="188" spans="1:41" x14ac:dyDescent="0.25">
      <c r="A188">
        <v>1</v>
      </c>
      <c r="B188" t="s">
        <v>28</v>
      </c>
      <c r="C188">
        <v>392103</v>
      </c>
      <c r="D188" t="str">
        <f>VLOOKUP(C188,MUNICÍPO_SETOR!A$2:D$49,4,0)</f>
        <v>LUIZ CARLOS RICCIOPPO CURADO</v>
      </c>
      <c r="E188" s="43">
        <v>41396.451388888891</v>
      </c>
      <c r="F188" s="43">
        <v>41397.703472222223</v>
      </c>
      <c r="G188" s="43">
        <v>41400.82708333333</v>
      </c>
      <c r="H188" t="s">
        <v>29</v>
      </c>
      <c r="I188">
        <v>60000012489407</v>
      </c>
      <c r="J188" t="s">
        <v>1749</v>
      </c>
      <c r="K188" t="s">
        <v>1750</v>
      </c>
      <c r="L188" t="s">
        <v>32</v>
      </c>
      <c r="M188">
        <v>6</v>
      </c>
      <c r="N188" t="s">
        <v>33</v>
      </c>
      <c r="O188">
        <v>60000015461254</v>
      </c>
      <c r="P188">
        <v>60000016462661</v>
      </c>
      <c r="Q188">
        <v>140308000000450</v>
      </c>
      <c r="S188" t="s">
        <v>34</v>
      </c>
      <c r="T188" t="s">
        <v>35</v>
      </c>
      <c r="U188" t="s">
        <v>36</v>
      </c>
      <c r="X188" t="s">
        <v>37</v>
      </c>
      <c r="AD188" t="s">
        <v>4805</v>
      </c>
      <c r="AE188" t="s">
        <v>1446</v>
      </c>
      <c r="AF188" t="s">
        <v>5377</v>
      </c>
      <c r="AG188" t="s">
        <v>5377</v>
      </c>
      <c r="AH188">
        <v>614</v>
      </c>
      <c r="AI188">
        <v>809</v>
      </c>
      <c r="AJ188">
        <v>962</v>
      </c>
      <c r="AK188">
        <v>962</v>
      </c>
      <c r="AL188">
        <v>962</v>
      </c>
      <c r="AM188">
        <v>962</v>
      </c>
      <c r="AN188" t="s">
        <v>1409</v>
      </c>
      <c r="AO188" t="s">
        <v>5378</v>
      </c>
    </row>
    <row r="189" spans="1:41" x14ac:dyDescent="0.25">
      <c r="A189">
        <v>1</v>
      </c>
      <c r="B189" t="s">
        <v>28</v>
      </c>
      <c r="C189">
        <v>392103</v>
      </c>
      <c r="D189" t="str">
        <f>VLOOKUP(C189,MUNICÍPO_SETOR!A$2:D$49,4,0)</f>
        <v>LUIZ CARLOS RICCIOPPO CURADO</v>
      </c>
      <c r="E189" s="43">
        <v>41396.451388888891</v>
      </c>
      <c r="F189" s="43">
        <v>41397.703472222223</v>
      </c>
      <c r="G189" s="43">
        <v>41400.82708333333</v>
      </c>
      <c r="H189" t="s">
        <v>29</v>
      </c>
      <c r="I189">
        <v>60000012489407</v>
      </c>
      <c r="J189" t="s">
        <v>1749</v>
      </c>
      <c r="K189" t="s">
        <v>1750</v>
      </c>
      <c r="L189" t="s">
        <v>32</v>
      </c>
      <c r="M189">
        <v>6</v>
      </c>
      <c r="N189" t="s">
        <v>33</v>
      </c>
      <c r="O189">
        <v>60000015461254</v>
      </c>
      <c r="P189">
        <v>60000016462661</v>
      </c>
      <c r="Q189">
        <v>140308000000450</v>
      </c>
      <c r="S189" t="s">
        <v>34</v>
      </c>
      <c r="T189" t="s">
        <v>35</v>
      </c>
      <c r="U189" t="s">
        <v>36</v>
      </c>
      <c r="X189" t="s">
        <v>37</v>
      </c>
      <c r="AD189" t="s">
        <v>4805</v>
      </c>
      <c r="AE189" t="s">
        <v>1446</v>
      </c>
      <c r="AF189" t="s">
        <v>5377</v>
      </c>
      <c r="AG189" t="s">
        <v>5377</v>
      </c>
      <c r="AH189">
        <v>614</v>
      </c>
      <c r="AI189">
        <v>809</v>
      </c>
      <c r="AJ189">
        <v>962</v>
      </c>
      <c r="AK189">
        <v>962</v>
      </c>
      <c r="AL189">
        <v>962</v>
      </c>
      <c r="AM189">
        <v>962</v>
      </c>
      <c r="AN189" t="s">
        <v>1410</v>
      </c>
      <c r="AO189" t="s">
        <v>5379</v>
      </c>
    </row>
    <row r="190" spans="1:41" x14ac:dyDescent="0.25">
      <c r="A190">
        <v>1</v>
      </c>
      <c r="B190" t="s">
        <v>28</v>
      </c>
      <c r="C190">
        <v>392103</v>
      </c>
      <c r="D190" t="str">
        <f>VLOOKUP(C190,MUNICÍPO_SETOR!A$2:D$49,4,0)</f>
        <v>LUIZ CARLOS RICCIOPPO CURADO</v>
      </c>
      <c r="E190" s="43">
        <v>41396.451388888891</v>
      </c>
      <c r="F190" s="43">
        <v>41397.702777777777</v>
      </c>
      <c r="G190" s="43">
        <v>41400.82708333333</v>
      </c>
      <c r="H190" t="s">
        <v>29</v>
      </c>
      <c r="I190">
        <v>60000012453815</v>
      </c>
      <c r="J190" t="s">
        <v>147</v>
      </c>
      <c r="K190" t="s">
        <v>148</v>
      </c>
      <c r="L190" t="s">
        <v>32</v>
      </c>
      <c r="M190">
        <v>6</v>
      </c>
      <c r="N190" t="s">
        <v>33</v>
      </c>
      <c r="O190">
        <v>60000015461254</v>
      </c>
      <c r="P190">
        <v>60000016462661</v>
      </c>
      <c r="Q190">
        <v>140308000000443</v>
      </c>
      <c r="S190" t="s">
        <v>34</v>
      </c>
      <c r="T190" t="s">
        <v>35</v>
      </c>
      <c r="U190" t="s">
        <v>36</v>
      </c>
      <c r="X190" t="s">
        <v>37</v>
      </c>
      <c r="AD190" t="s">
        <v>4805</v>
      </c>
      <c r="AE190" t="s">
        <v>1446</v>
      </c>
      <c r="AF190" t="s">
        <v>5377</v>
      </c>
      <c r="AG190" t="s">
        <v>5377</v>
      </c>
      <c r="AH190">
        <v>614</v>
      </c>
      <c r="AI190">
        <v>809</v>
      </c>
      <c r="AJ190">
        <v>962</v>
      </c>
      <c r="AK190">
        <v>962</v>
      </c>
      <c r="AL190">
        <v>962</v>
      </c>
      <c r="AM190">
        <v>962</v>
      </c>
      <c r="AN190" t="s">
        <v>1409</v>
      </c>
      <c r="AO190" t="s">
        <v>5378</v>
      </c>
    </row>
    <row r="191" spans="1:41" x14ac:dyDescent="0.25">
      <c r="A191">
        <v>1</v>
      </c>
      <c r="B191" t="s">
        <v>28</v>
      </c>
      <c r="C191">
        <v>392103</v>
      </c>
      <c r="D191" t="str">
        <f>VLOOKUP(C191,MUNICÍPO_SETOR!A$2:D$49,4,0)</f>
        <v>LUIZ CARLOS RICCIOPPO CURADO</v>
      </c>
      <c r="E191" s="43">
        <v>41396.451388888891</v>
      </c>
      <c r="F191" s="43">
        <v>41397.702777777777</v>
      </c>
      <c r="G191" s="43">
        <v>41400.82708333333</v>
      </c>
      <c r="H191" t="s">
        <v>29</v>
      </c>
      <c r="I191">
        <v>60000012453815</v>
      </c>
      <c r="J191" t="s">
        <v>147</v>
      </c>
      <c r="K191" t="s">
        <v>148</v>
      </c>
      <c r="L191" t="s">
        <v>32</v>
      </c>
      <c r="M191">
        <v>6</v>
      </c>
      <c r="N191" t="s">
        <v>33</v>
      </c>
      <c r="O191">
        <v>60000015461254</v>
      </c>
      <c r="P191">
        <v>60000016462661</v>
      </c>
      <c r="Q191">
        <v>140308000000443</v>
      </c>
      <c r="S191" t="s">
        <v>34</v>
      </c>
      <c r="T191" t="s">
        <v>35</v>
      </c>
      <c r="U191" t="s">
        <v>36</v>
      </c>
      <c r="X191" t="s">
        <v>37</v>
      </c>
      <c r="AD191" t="s">
        <v>4805</v>
      </c>
      <c r="AE191" t="s">
        <v>1446</v>
      </c>
      <c r="AF191" t="s">
        <v>5377</v>
      </c>
      <c r="AG191" t="s">
        <v>5377</v>
      </c>
      <c r="AH191">
        <v>614</v>
      </c>
      <c r="AI191">
        <v>809</v>
      </c>
      <c r="AJ191">
        <v>962</v>
      </c>
      <c r="AK191">
        <v>962</v>
      </c>
      <c r="AL191">
        <v>962</v>
      </c>
      <c r="AM191">
        <v>962</v>
      </c>
      <c r="AN191" t="s">
        <v>1410</v>
      </c>
      <c r="AO191" t="s">
        <v>5379</v>
      </c>
    </row>
    <row r="192" spans="1:41" x14ac:dyDescent="0.25">
      <c r="A192">
        <v>1</v>
      </c>
      <c r="B192" t="s">
        <v>28</v>
      </c>
      <c r="C192">
        <v>392103</v>
      </c>
      <c r="D192" t="str">
        <f>VLOOKUP(C192,MUNICÍPO_SETOR!A$2:D$49,4,0)</f>
        <v>LUIZ CARLOS RICCIOPPO CURADO</v>
      </c>
      <c r="E192" s="43">
        <v>41396.361111111109</v>
      </c>
      <c r="F192" s="43">
        <v>41397.612500000003</v>
      </c>
      <c r="G192" s="43">
        <v>41397.661111111112</v>
      </c>
      <c r="H192" t="s">
        <v>29</v>
      </c>
      <c r="I192">
        <v>60000012523211</v>
      </c>
      <c r="J192" t="s">
        <v>1859</v>
      </c>
      <c r="K192" t="s">
        <v>1860</v>
      </c>
      <c r="L192" t="s">
        <v>32</v>
      </c>
      <c r="M192">
        <v>3</v>
      </c>
      <c r="N192" t="s">
        <v>33</v>
      </c>
      <c r="O192">
        <v>60000015461254</v>
      </c>
      <c r="P192">
        <v>60000016462661</v>
      </c>
      <c r="Q192">
        <v>140308000000436</v>
      </c>
      <c r="S192" t="s">
        <v>34</v>
      </c>
      <c r="T192" t="s">
        <v>35</v>
      </c>
      <c r="U192" t="s">
        <v>36</v>
      </c>
      <c r="X192" t="s">
        <v>37</v>
      </c>
      <c r="AD192" t="s">
        <v>4806</v>
      </c>
      <c r="AE192" t="s">
        <v>1446</v>
      </c>
      <c r="AF192" t="s">
        <v>4806</v>
      </c>
      <c r="AG192" t="s">
        <v>4806</v>
      </c>
      <c r="AH192">
        <v>872</v>
      </c>
      <c r="AI192">
        <v>955</v>
      </c>
      <c r="AJ192">
        <v>955</v>
      </c>
      <c r="AK192">
        <v>955</v>
      </c>
      <c r="AL192">
        <v>955</v>
      </c>
      <c r="AM192">
        <v>955</v>
      </c>
      <c r="AN192" t="s">
        <v>1409</v>
      </c>
      <c r="AO192" t="s">
        <v>5380</v>
      </c>
    </row>
    <row r="193" spans="1:41" x14ac:dyDescent="0.25">
      <c r="A193">
        <v>1</v>
      </c>
      <c r="B193" t="s">
        <v>28</v>
      </c>
      <c r="C193">
        <v>392103</v>
      </c>
      <c r="D193" t="str">
        <f>VLOOKUP(C193,MUNICÍPO_SETOR!A$2:D$49,4,0)</f>
        <v>LUIZ CARLOS RICCIOPPO CURADO</v>
      </c>
      <c r="E193" s="43">
        <v>41396.357638888891</v>
      </c>
      <c r="F193" s="43">
        <v>41397.61041666667</v>
      </c>
      <c r="G193" s="43">
        <v>41397.661111111112</v>
      </c>
      <c r="H193" t="s">
        <v>29</v>
      </c>
      <c r="I193">
        <v>60000017969532</v>
      </c>
      <c r="J193" t="s">
        <v>1877</v>
      </c>
      <c r="K193" t="s">
        <v>1878</v>
      </c>
      <c r="L193" t="s">
        <v>41</v>
      </c>
      <c r="M193">
        <v>4</v>
      </c>
      <c r="N193" t="s">
        <v>33</v>
      </c>
      <c r="O193">
        <v>60000015461254</v>
      </c>
      <c r="P193">
        <v>60000016462661</v>
      </c>
      <c r="Q193">
        <v>140308000000429</v>
      </c>
      <c r="S193" t="s">
        <v>34</v>
      </c>
      <c r="T193" t="s">
        <v>35</v>
      </c>
      <c r="U193" t="s">
        <v>36</v>
      </c>
      <c r="X193" t="s">
        <v>37</v>
      </c>
      <c r="AD193" t="s">
        <v>4806</v>
      </c>
      <c r="AE193" t="s">
        <v>1437</v>
      </c>
      <c r="AF193" t="s">
        <v>4806</v>
      </c>
      <c r="AG193" t="s">
        <v>4806</v>
      </c>
      <c r="AH193">
        <v>872</v>
      </c>
      <c r="AI193">
        <v>955</v>
      </c>
      <c r="AJ193">
        <v>955</v>
      </c>
      <c r="AK193">
        <v>955</v>
      </c>
      <c r="AL193">
        <v>955</v>
      </c>
      <c r="AM193">
        <v>955</v>
      </c>
      <c r="AN193" t="s">
        <v>1409</v>
      </c>
      <c r="AO193" t="s">
        <v>5380</v>
      </c>
    </row>
    <row r="194" spans="1:41" x14ac:dyDescent="0.25">
      <c r="A194">
        <v>1</v>
      </c>
      <c r="B194" t="s">
        <v>28</v>
      </c>
      <c r="C194">
        <v>392103</v>
      </c>
      <c r="D194" t="str">
        <f>VLOOKUP(C194,MUNICÍPO_SETOR!A$2:D$49,4,0)</f>
        <v>LUIZ CARLOS RICCIOPPO CURADO</v>
      </c>
      <c r="E194" s="43">
        <v>41394.625</v>
      </c>
      <c r="F194" s="43">
        <v>41394.777777777781</v>
      </c>
      <c r="G194" s="43">
        <v>41394.736111111109</v>
      </c>
      <c r="H194" t="s">
        <v>110</v>
      </c>
      <c r="I194">
        <v>60000016841259</v>
      </c>
      <c r="K194" t="s">
        <v>1747</v>
      </c>
      <c r="N194" t="s">
        <v>33</v>
      </c>
      <c r="O194">
        <v>60000015461254</v>
      </c>
      <c r="P194">
        <v>60000016462661</v>
      </c>
      <c r="Q194">
        <v>145168000001809</v>
      </c>
      <c r="S194" t="s">
        <v>34</v>
      </c>
      <c r="T194" t="s">
        <v>35</v>
      </c>
      <c r="X194" t="s">
        <v>37</v>
      </c>
      <c r="AD194" t="s">
        <v>1748</v>
      </c>
      <c r="AE194" t="s">
        <v>1446</v>
      </c>
      <c r="AF194" t="s">
        <v>1748</v>
      </c>
      <c r="AG194" t="s">
        <v>1748</v>
      </c>
      <c r="AH194">
        <v>1</v>
      </c>
      <c r="AI194">
        <v>81</v>
      </c>
      <c r="AJ194">
        <v>81</v>
      </c>
      <c r="AK194">
        <v>81</v>
      </c>
      <c r="AL194">
        <v>81</v>
      </c>
      <c r="AM194">
        <v>81</v>
      </c>
      <c r="AN194" t="s">
        <v>1409</v>
      </c>
      <c r="AO194" t="s">
        <v>1748</v>
      </c>
    </row>
    <row r="195" spans="1:41" x14ac:dyDescent="0.25">
      <c r="A195">
        <v>1</v>
      </c>
      <c r="B195" t="s">
        <v>28</v>
      </c>
      <c r="C195">
        <v>392103</v>
      </c>
      <c r="D195" t="str">
        <f>VLOOKUP(C195,MUNICÍPO_SETOR!A$2:D$49,4,0)</f>
        <v>LUIZ CARLOS RICCIOPPO CURADO</v>
      </c>
      <c r="E195" s="43">
        <v>41394.458333333336</v>
      </c>
      <c r="F195" s="43">
        <v>41394.757638888892</v>
      </c>
      <c r="G195" s="43">
        <v>41394.71597222222</v>
      </c>
      <c r="H195" t="s">
        <v>29</v>
      </c>
      <c r="I195">
        <v>60000012489407</v>
      </c>
      <c r="J195" t="s">
        <v>1749</v>
      </c>
      <c r="K195" t="s">
        <v>1750</v>
      </c>
      <c r="L195" t="s">
        <v>32</v>
      </c>
      <c r="M195">
        <v>6</v>
      </c>
      <c r="N195" t="s">
        <v>33</v>
      </c>
      <c r="O195">
        <v>60000015461254</v>
      </c>
      <c r="P195">
        <v>60000016462661</v>
      </c>
      <c r="Q195">
        <v>145168000001733</v>
      </c>
      <c r="S195" t="s">
        <v>34</v>
      </c>
      <c r="T195" t="s">
        <v>35</v>
      </c>
      <c r="U195" t="s">
        <v>36</v>
      </c>
      <c r="X195" t="s">
        <v>37</v>
      </c>
      <c r="AD195" t="s">
        <v>1751</v>
      </c>
      <c r="AE195" t="s">
        <v>1446</v>
      </c>
      <c r="AF195" t="s">
        <v>1751</v>
      </c>
      <c r="AG195" t="s">
        <v>1751</v>
      </c>
      <c r="AH195">
        <v>542</v>
      </c>
      <c r="AI195">
        <v>624</v>
      </c>
      <c r="AJ195">
        <v>624</v>
      </c>
      <c r="AK195">
        <v>624</v>
      </c>
      <c r="AL195">
        <v>624</v>
      </c>
      <c r="AM195">
        <v>624</v>
      </c>
      <c r="AN195" t="s">
        <v>1409</v>
      </c>
      <c r="AO195" t="s">
        <v>1429</v>
      </c>
    </row>
    <row r="196" spans="1:41" x14ac:dyDescent="0.25">
      <c r="A196">
        <v>1</v>
      </c>
      <c r="B196" t="s">
        <v>28</v>
      </c>
      <c r="C196">
        <v>392103</v>
      </c>
      <c r="D196" t="str">
        <f>VLOOKUP(C196,MUNICÍPO_SETOR!A$2:D$49,4,0)</f>
        <v>LUIZ CARLOS RICCIOPPO CURADO</v>
      </c>
      <c r="E196" s="43">
        <v>41394.354166666664</v>
      </c>
      <c r="F196" s="43">
        <v>41394.777083333334</v>
      </c>
      <c r="G196" s="43">
        <v>41394.73541666667</v>
      </c>
      <c r="H196" t="s">
        <v>110</v>
      </c>
      <c r="I196">
        <v>60000016840804</v>
      </c>
      <c r="K196" t="s">
        <v>1752</v>
      </c>
      <c r="N196" t="s">
        <v>33</v>
      </c>
      <c r="O196">
        <v>60000015461254</v>
      </c>
      <c r="P196">
        <v>60000016462661</v>
      </c>
      <c r="Q196">
        <v>145168000001802</v>
      </c>
      <c r="S196" t="s">
        <v>34</v>
      </c>
      <c r="T196" t="s">
        <v>35</v>
      </c>
      <c r="X196" t="s">
        <v>37</v>
      </c>
      <c r="AD196" t="s">
        <v>1748</v>
      </c>
      <c r="AE196" t="s">
        <v>1446</v>
      </c>
      <c r="AF196" t="s">
        <v>1748</v>
      </c>
      <c r="AG196" t="s">
        <v>1748</v>
      </c>
      <c r="AH196">
        <v>1</v>
      </c>
      <c r="AI196">
        <v>81</v>
      </c>
      <c r="AJ196">
        <v>81</v>
      </c>
      <c r="AK196">
        <v>81</v>
      </c>
      <c r="AL196">
        <v>81</v>
      </c>
      <c r="AM196">
        <v>81</v>
      </c>
      <c r="AN196" t="s">
        <v>1409</v>
      </c>
      <c r="AO196" t="s">
        <v>1748</v>
      </c>
    </row>
    <row r="197" spans="1:41" x14ac:dyDescent="0.25">
      <c r="A197">
        <v>1</v>
      </c>
      <c r="B197" t="s">
        <v>28</v>
      </c>
      <c r="C197">
        <v>392103</v>
      </c>
      <c r="D197" t="str">
        <f>VLOOKUP(C197,MUNICÍPO_SETOR!A$2:D$49,4,0)</f>
        <v>LUIZ CARLOS RICCIOPPO CURADO</v>
      </c>
      <c r="E197" s="43">
        <v>41394.354166666664</v>
      </c>
      <c r="F197" s="43">
        <v>41394.754861111112</v>
      </c>
      <c r="G197" s="43">
        <v>41394.713194444441</v>
      </c>
      <c r="H197" t="s">
        <v>29</v>
      </c>
      <c r="I197">
        <v>60000017964236</v>
      </c>
      <c r="J197" t="s">
        <v>1753</v>
      </c>
      <c r="K197" t="s">
        <v>1754</v>
      </c>
      <c r="L197" t="s">
        <v>41</v>
      </c>
      <c r="M197">
        <v>6</v>
      </c>
      <c r="N197" t="s">
        <v>33</v>
      </c>
      <c r="O197">
        <v>60000015461254</v>
      </c>
      <c r="P197">
        <v>60000016462661</v>
      </c>
      <c r="Q197">
        <v>145168000001725</v>
      </c>
      <c r="S197" t="s">
        <v>34</v>
      </c>
      <c r="T197" t="s">
        <v>35</v>
      </c>
      <c r="U197" t="s">
        <v>36</v>
      </c>
      <c r="X197" t="s">
        <v>37</v>
      </c>
      <c r="AD197" t="s">
        <v>1755</v>
      </c>
      <c r="AE197" t="s">
        <v>1437</v>
      </c>
      <c r="AF197" t="s">
        <v>1755</v>
      </c>
      <c r="AG197" t="s">
        <v>1755</v>
      </c>
      <c r="AH197">
        <v>499</v>
      </c>
      <c r="AI197">
        <v>632</v>
      </c>
      <c r="AJ197">
        <v>632</v>
      </c>
      <c r="AK197">
        <v>632</v>
      </c>
      <c r="AL197">
        <v>632</v>
      </c>
      <c r="AM197">
        <v>632</v>
      </c>
      <c r="AN197" t="s">
        <v>1409</v>
      </c>
      <c r="AO197" t="s">
        <v>4470</v>
      </c>
    </row>
    <row r="198" spans="1:41" x14ac:dyDescent="0.25">
      <c r="A198">
        <v>1</v>
      </c>
      <c r="B198" t="s">
        <v>28</v>
      </c>
      <c r="C198">
        <v>392103</v>
      </c>
      <c r="D198" t="str">
        <f>VLOOKUP(C198,MUNICÍPO_SETOR!A$2:D$49,4,0)</f>
        <v>LUIZ CARLOS RICCIOPPO CURADO</v>
      </c>
      <c r="E198" s="43">
        <v>41394.333333333336</v>
      </c>
      <c r="F198" s="43">
        <v>41394.77847222222</v>
      </c>
      <c r="G198" s="43">
        <v>41394.736805555556</v>
      </c>
      <c r="H198" t="s">
        <v>110</v>
      </c>
      <c r="I198">
        <v>60000016841070</v>
      </c>
      <c r="K198" t="s">
        <v>1756</v>
      </c>
      <c r="N198" t="s">
        <v>33</v>
      </c>
      <c r="O198">
        <v>60000015461254</v>
      </c>
      <c r="P198">
        <v>60000016462661</v>
      </c>
      <c r="Q198">
        <v>145168000001817</v>
      </c>
      <c r="S198" t="s">
        <v>34</v>
      </c>
      <c r="T198" t="s">
        <v>35</v>
      </c>
      <c r="X198" t="s">
        <v>37</v>
      </c>
      <c r="AD198" t="s">
        <v>1748</v>
      </c>
      <c r="AE198" t="s">
        <v>1446</v>
      </c>
      <c r="AF198" t="s">
        <v>1748</v>
      </c>
      <c r="AG198" t="s">
        <v>1748</v>
      </c>
      <c r="AH198">
        <v>1</v>
      </c>
      <c r="AI198">
        <v>81</v>
      </c>
      <c r="AJ198">
        <v>81</v>
      </c>
      <c r="AK198">
        <v>81</v>
      </c>
      <c r="AL198">
        <v>81</v>
      </c>
      <c r="AM198">
        <v>81</v>
      </c>
      <c r="AN198" t="s">
        <v>1409</v>
      </c>
      <c r="AO198" t="s">
        <v>1748</v>
      </c>
    </row>
    <row r="199" spans="1:41" x14ac:dyDescent="0.25">
      <c r="A199">
        <v>1</v>
      </c>
      <c r="B199" t="s">
        <v>28</v>
      </c>
      <c r="C199">
        <v>392103</v>
      </c>
      <c r="D199" t="str">
        <f>VLOOKUP(C199,MUNICÍPO_SETOR!A$2:D$49,4,0)</f>
        <v>LUIZ CARLOS RICCIOPPO CURADO</v>
      </c>
      <c r="E199" s="43">
        <v>41393.6875</v>
      </c>
      <c r="F199" s="43">
        <v>41394.747916666667</v>
      </c>
      <c r="G199" s="43">
        <v>41394.706250000003</v>
      </c>
      <c r="H199" t="s">
        <v>29</v>
      </c>
      <c r="I199">
        <v>60000017963996</v>
      </c>
      <c r="J199" t="s">
        <v>1757</v>
      </c>
      <c r="K199" t="s">
        <v>1758</v>
      </c>
      <c r="L199" t="s">
        <v>32</v>
      </c>
      <c r="M199">
        <v>6</v>
      </c>
      <c r="N199" t="s">
        <v>33</v>
      </c>
      <c r="O199">
        <v>60000015461254</v>
      </c>
      <c r="P199">
        <v>60000016462661</v>
      </c>
      <c r="Q199">
        <v>145168000001710</v>
      </c>
      <c r="S199" t="s">
        <v>34</v>
      </c>
      <c r="T199" t="s">
        <v>35</v>
      </c>
      <c r="U199" t="s">
        <v>36</v>
      </c>
      <c r="X199" t="s">
        <v>37</v>
      </c>
      <c r="AD199" t="s">
        <v>1759</v>
      </c>
      <c r="AE199" t="s">
        <v>1437</v>
      </c>
      <c r="AF199" t="s">
        <v>4241</v>
      </c>
      <c r="AG199" t="s">
        <v>4241</v>
      </c>
      <c r="AH199">
        <v>494</v>
      </c>
      <c r="AI199">
        <v>577</v>
      </c>
      <c r="AJ199">
        <v>577</v>
      </c>
      <c r="AK199">
        <v>577</v>
      </c>
      <c r="AL199">
        <v>577</v>
      </c>
      <c r="AM199">
        <v>577</v>
      </c>
      <c r="AN199" t="s">
        <v>1409</v>
      </c>
      <c r="AO199" t="s">
        <v>4471</v>
      </c>
    </row>
    <row r="200" spans="1:41" x14ac:dyDescent="0.25">
      <c r="A200">
        <v>1</v>
      </c>
      <c r="B200" t="s">
        <v>28</v>
      </c>
      <c r="C200">
        <v>392103</v>
      </c>
      <c r="D200" t="str">
        <f>VLOOKUP(C200,MUNICÍPO_SETOR!A$2:D$49,4,0)</f>
        <v>LUIZ CARLOS RICCIOPPO CURADO</v>
      </c>
      <c r="E200" s="43">
        <v>41393.666666666664</v>
      </c>
      <c r="F200" s="43">
        <v>41394.75277777778</v>
      </c>
      <c r="G200" s="43">
        <v>41394.711111111108</v>
      </c>
      <c r="H200" t="s">
        <v>29</v>
      </c>
      <c r="I200">
        <v>60000017963908</v>
      </c>
      <c r="J200" t="s">
        <v>1760</v>
      </c>
      <c r="K200" t="s">
        <v>1761</v>
      </c>
      <c r="L200" t="s">
        <v>32</v>
      </c>
      <c r="M200">
        <v>6</v>
      </c>
      <c r="N200" t="s">
        <v>33</v>
      </c>
      <c r="O200">
        <v>60000015461254</v>
      </c>
      <c r="P200">
        <v>60000016462661</v>
      </c>
      <c r="Q200">
        <v>145168000001716</v>
      </c>
      <c r="S200" t="s">
        <v>34</v>
      </c>
      <c r="T200" t="s">
        <v>35</v>
      </c>
      <c r="U200" t="s">
        <v>36</v>
      </c>
      <c r="X200" t="s">
        <v>37</v>
      </c>
      <c r="AD200" t="s">
        <v>1762</v>
      </c>
      <c r="AE200" t="s">
        <v>1437</v>
      </c>
      <c r="AF200" t="s">
        <v>1762</v>
      </c>
      <c r="AG200" t="s">
        <v>1762</v>
      </c>
      <c r="AH200">
        <v>575</v>
      </c>
      <c r="AI200">
        <v>658</v>
      </c>
      <c r="AJ200">
        <v>658</v>
      </c>
      <c r="AK200">
        <v>658</v>
      </c>
      <c r="AL200">
        <v>658</v>
      </c>
      <c r="AM200">
        <v>658</v>
      </c>
      <c r="AN200" t="s">
        <v>1409</v>
      </c>
      <c r="AO200" t="s">
        <v>4471</v>
      </c>
    </row>
    <row r="201" spans="1:41" x14ac:dyDescent="0.25">
      <c r="A201">
        <v>1</v>
      </c>
      <c r="B201" t="s">
        <v>28</v>
      </c>
      <c r="C201">
        <v>392103</v>
      </c>
      <c r="D201" t="str">
        <f>VLOOKUP(C201,MUNICÍPO_SETOR!A$2:D$49,4,0)</f>
        <v>LUIZ CARLOS RICCIOPPO CURADO</v>
      </c>
      <c r="E201" s="43">
        <v>41393.520833333336</v>
      </c>
      <c r="F201" s="43">
        <v>41394.771527777775</v>
      </c>
      <c r="G201" s="43">
        <v>41394.729861111111</v>
      </c>
      <c r="H201" t="s">
        <v>29</v>
      </c>
      <c r="I201">
        <v>60000012276991</v>
      </c>
      <c r="J201" t="s">
        <v>1763</v>
      </c>
      <c r="K201" t="s">
        <v>1764</v>
      </c>
      <c r="N201" t="s">
        <v>33</v>
      </c>
      <c r="O201">
        <v>60000015461254</v>
      </c>
      <c r="P201">
        <v>60000016462661</v>
      </c>
      <c r="Q201">
        <v>145168000001784</v>
      </c>
      <c r="S201" t="s">
        <v>34</v>
      </c>
      <c r="T201" t="s">
        <v>35</v>
      </c>
      <c r="U201" t="s">
        <v>36</v>
      </c>
      <c r="X201" t="s">
        <v>37</v>
      </c>
      <c r="AD201" t="s">
        <v>1765</v>
      </c>
      <c r="AE201" t="s">
        <v>1446</v>
      </c>
      <c r="AF201" t="s">
        <v>1765</v>
      </c>
      <c r="AG201" t="s">
        <v>1765</v>
      </c>
      <c r="AH201">
        <v>538</v>
      </c>
      <c r="AI201">
        <v>627</v>
      </c>
      <c r="AJ201">
        <v>627</v>
      </c>
      <c r="AK201">
        <v>627</v>
      </c>
      <c r="AL201">
        <v>627</v>
      </c>
      <c r="AM201">
        <v>627</v>
      </c>
      <c r="AN201" t="s">
        <v>1409</v>
      </c>
      <c r="AO201" t="s">
        <v>4472</v>
      </c>
    </row>
    <row r="202" spans="1:41" x14ac:dyDescent="0.25">
      <c r="A202">
        <v>1</v>
      </c>
      <c r="B202" t="s">
        <v>28</v>
      </c>
      <c r="C202">
        <v>392103</v>
      </c>
      <c r="D202" t="str">
        <f>VLOOKUP(C202,MUNICÍPO_SETOR!A$2:D$49,4,0)</f>
        <v>LUIZ CARLOS RICCIOPPO CURADO</v>
      </c>
      <c r="E202" s="43">
        <v>41393.479166666664</v>
      </c>
      <c r="F202" s="43">
        <v>41394.76666666667</v>
      </c>
      <c r="G202" s="43">
        <v>41394.724999999999</v>
      </c>
      <c r="H202" t="s">
        <v>29</v>
      </c>
      <c r="I202">
        <v>60000012409763</v>
      </c>
      <c r="J202" t="s">
        <v>1766</v>
      </c>
      <c r="K202" t="s">
        <v>1767</v>
      </c>
      <c r="L202" t="s">
        <v>180</v>
      </c>
      <c r="M202">
        <v>3</v>
      </c>
      <c r="N202" t="s">
        <v>33</v>
      </c>
      <c r="O202">
        <v>60000015461254</v>
      </c>
      <c r="P202">
        <v>60000016462661</v>
      </c>
      <c r="Q202">
        <v>145168000001765</v>
      </c>
      <c r="S202" t="s">
        <v>34</v>
      </c>
      <c r="T202" t="s">
        <v>35</v>
      </c>
      <c r="U202" t="s">
        <v>36</v>
      </c>
      <c r="X202" t="s">
        <v>37</v>
      </c>
      <c r="AD202" t="s">
        <v>1768</v>
      </c>
      <c r="AE202" t="s">
        <v>1446</v>
      </c>
      <c r="AF202" t="s">
        <v>4242</v>
      </c>
      <c r="AG202" t="s">
        <v>4242</v>
      </c>
      <c r="AH202">
        <v>314</v>
      </c>
      <c r="AI202">
        <v>431</v>
      </c>
      <c r="AJ202">
        <v>431</v>
      </c>
      <c r="AK202">
        <v>431</v>
      </c>
      <c r="AL202">
        <v>431</v>
      </c>
      <c r="AM202">
        <v>431</v>
      </c>
      <c r="AN202" t="s">
        <v>1409</v>
      </c>
      <c r="AO202" t="s">
        <v>4473</v>
      </c>
    </row>
    <row r="203" spans="1:41" x14ac:dyDescent="0.25">
      <c r="A203">
        <v>1</v>
      </c>
      <c r="B203" t="s">
        <v>28</v>
      </c>
      <c r="C203">
        <v>392103</v>
      </c>
      <c r="D203" t="str">
        <f>VLOOKUP(C203,MUNICÍPO_SETOR!A$2:D$49,4,0)</f>
        <v>LUIZ CARLOS RICCIOPPO CURADO</v>
      </c>
      <c r="E203" s="43">
        <v>41393.458333333336</v>
      </c>
      <c r="F203" s="43">
        <v>41394.770138888889</v>
      </c>
      <c r="G203" s="43">
        <v>41394.728472222225</v>
      </c>
      <c r="H203" t="s">
        <v>29</v>
      </c>
      <c r="I203">
        <v>60000017151094</v>
      </c>
      <c r="J203" t="s">
        <v>1769</v>
      </c>
      <c r="K203" t="s">
        <v>1770</v>
      </c>
      <c r="L203" t="s">
        <v>41</v>
      </c>
      <c r="M203">
        <v>3</v>
      </c>
      <c r="N203" t="s">
        <v>33</v>
      </c>
      <c r="O203">
        <v>60000015461254</v>
      </c>
      <c r="P203">
        <v>60000016462661</v>
      </c>
      <c r="Q203">
        <v>145168000001775</v>
      </c>
      <c r="S203" t="s">
        <v>34</v>
      </c>
      <c r="T203" t="s">
        <v>35</v>
      </c>
      <c r="U203" t="s">
        <v>36</v>
      </c>
      <c r="X203" t="s">
        <v>37</v>
      </c>
      <c r="AD203" t="s">
        <v>1771</v>
      </c>
      <c r="AE203" t="s">
        <v>1446</v>
      </c>
      <c r="AF203" t="s">
        <v>4243</v>
      </c>
      <c r="AG203" t="s">
        <v>4243</v>
      </c>
      <c r="AH203">
        <v>346</v>
      </c>
      <c r="AI203">
        <v>406</v>
      </c>
      <c r="AJ203">
        <v>406</v>
      </c>
      <c r="AK203">
        <v>406</v>
      </c>
      <c r="AL203">
        <v>406</v>
      </c>
      <c r="AM203">
        <v>406</v>
      </c>
      <c r="AN203" t="s">
        <v>1409</v>
      </c>
      <c r="AO203" t="s">
        <v>4474</v>
      </c>
    </row>
    <row r="204" spans="1:41" x14ac:dyDescent="0.25">
      <c r="A204">
        <v>1</v>
      </c>
      <c r="B204" t="s">
        <v>28</v>
      </c>
      <c r="C204">
        <v>392103</v>
      </c>
      <c r="D204" t="str">
        <f>VLOOKUP(C204,MUNICÍPO_SETOR!A$2:D$49,4,0)</f>
        <v>LUIZ CARLOS RICCIOPPO CURADO</v>
      </c>
      <c r="E204" s="43">
        <v>41393.395833333336</v>
      </c>
      <c r="F204" s="43">
        <v>41394.759722222225</v>
      </c>
      <c r="G204" s="43">
        <v>41394.718055555553</v>
      </c>
      <c r="H204" t="s">
        <v>29</v>
      </c>
      <c r="I204">
        <v>60000012286087</v>
      </c>
      <c r="J204" t="s">
        <v>1772</v>
      </c>
      <c r="K204" t="s">
        <v>1773</v>
      </c>
      <c r="L204" t="s">
        <v>32</v>
      </c>
      <c r="M204">
        <v>3</v>
      </c>
      <c r="N204" t="s">
        <v>33</v>
      </c>
      <c r="O204">
        <v>60000015461254</v>
      </c>
      <c r="P204">
        <v>60000016462661</v>
      </c>
      <c r="Q204">
        <v>145168000001748</v>
      </c>
      <c r="S204" t="s">
        <v>34</v>
      </c>
      <c r="T204" t="s">
        <v>35</v>
      </c>
      <c r="U204" t="s">
        <v>61</v>
      </c>
      <c r="X204" t="s">
        <v>37</v>
      </c>
      <c r="AD204" t="s">
        <v>1774</v>
      </c>
      <c r="AE204" t="s">
        <v>1446</v>
      </c>
      <c r="AF204" t="s">
        <v>1774</v>
      </c>
      <c r="AG204" t="s">
        <v>1774</v>
      </c>
      <c r="AH204">
        <v>310</v>
      </c>
      <c r="AI204">
        <v>409</v>
      </c>
      <c r="AJ204">
        <v>409</v>
      </c>
      <c r="AK204">
        <v>409</v>
      </c>
      <c r="AL204">
        <v>409</v>
      </c>
      <c r="AM204">
        <v>409</v>
      </c>
      <c r="AN204" t="s">
        <v>1409</v>
      </c>
      <c r="AO204" t="s">
        <v>4265</v>
      </c>
    </row>
    <row r="205" spans="1:41" x14ac:dyDescent="0.25">
      <c r="A205">
        <v>1</v>
      </c>
      <c r="B205" t="s">
        <v>28</v>
      </c>
      <c r="C205">
        <v>392103</v>
      </c>
      <c r="D205" t="str">
        <f>VLOOKUP(C205,MUNICÍPO_SETOR!A$2:D$49,4,0)</f>
        <v>LUIZ CARLOS RICCIOPPO CURADO</v>
      </c>
      <c r="E205" s="43">
        <v>41390.663194444445</v>
      </c>
      <c r="F205" s="43">
        <v>41390.666666666664</v>
      </c>
      <c r="G205" s="43">
        <v>41390.625</v>
      </c>
      <c r="H205" t="s">
        <v>29</v>
      </c>
      <c r="I205">
        <v>60000012249487</v>
      </c>
      <c r="J205" t="s">
        <v>178</v>
      </c>
      <c r="K205" t="s">
        <v>179</v>
      </c>
      <c r="L205" t="s">
        <v>180</v>
      </c>
      <c r="M205">
        <v>6</v>
      </c>
      <c r="N205" t="s">
        <v>33</v>
      </c>
      <c r="O205">
        <v>60000015461254</v>
      </c>
      <c r="P205">
        <v>60000016462661</v>
      </c>
      <c r="Q205">
        <v>145168000001610</v>
      </c>
      <c r="S205" t="s">
        <v>34</v>
      </c>
      <c r="T205" t="s">
        <v>35</v>
      </c>
      <c r="U205" t="s">
        <v>36</v>
      </c>
      <c r="X205" t="s">
        <v>37</v>
      </c>
      <c r="AD205" t="s">
        <v>1775</v>
      </c>
      <c r="AE205" t="s">
        <v>1446</v>
      </c>
      <c r="AF205" t="s">
        <v>4244</v>
      </c>
      <c r="AG205" t="s">
        <v>4244</v>
      </c>
      <c r="AH205">
        <v>375</v>
      </c>
      <c r="AI205">
        <v>498</v>
      </c>
      <c r="AJ205">
        <v>498</v>
      </c>
      <c r="AK205">
        <v>498</v>
      </c>
      <c r="AL205">
        <v>498</v>
      </c>
      <c r="AM205">
        <v>498</v>
      </c>
      <c r="AN205" t="s">
        <v>1409</v>
      </c>
      <c r="AO205" t="s">
        <v>4475</v>
      </c>
    </row>
    <row r="206" spans="1:41" x14ac:dyDescent="0.25">
      <c r="A206">
        <v>1</v>
      </c>
      <c r="B206" t="s">
        <v>28</v>
      </c>
      <c r="C206">
        <v>392103</v>
      </c>
      <c r="D206" t="str">
        <f>VLOOKUP(C206,MUNICÍPO_SETOR!A$2:D$49,4,0)</f>
        <v>LUIZ CARLOS RICCIOPPO CURADO</v>
      </c>
      <c r="E206" s="43">
        <v>41390.654166666667</v>
      </c>
      <c r="F206" s="43">
        <v>41390.655555555553</v>
      </c>
      <c r="G206" s="43">
        <v>41390.613888888889</v>
      </c>
      <c r="H206" t="s">
        <v>29</v>
      </c>
      <c r="I206">
        <v>60000012314291</v>
      </c>
      <c r="J206" t="s">
        <v>1776</v>
      </c>
      <c r="K206" t="s">
        <v>1777</v>
      </c>
      <c r="L206" t="s">
        <v>41</v>
      </c>
      <c r="M206">
        <v>3</v>
      </c>
      <c r="N206" t="s">
        <v>33</v>
      </c>
      <c r="O206">
        <v>60000015461254</v>
      </c>
      <c r="P206">
        <v>60000016462661</v>
      </c>
      <c r="Q206">
        <v>145168000001454</v>
      </c>
      <c r="S206" t="s">
        <v>34</v>
      </c>
      <c r="T206" t="s">
        <v>35</v>
      </c>
      <c r="U206" t="s">
        <v>36</v>
      </c>
      <c r="X206" t="s">
        <v>37</v>
      </c>
      <c r="AD206" t="s">
        <v>1778</v>
      </c>
      <c r="AE206" t="s">
        <v>1446</v>
      </c>
      <c r="AF206" t="s">
        <v>1778</v>
      </c>
      <c r="AG206" t="s">
        <v>1778</v>
      </c>
      <c r="AH206">
        <v>396</v>
      </c>
      <c r="AI206">
        <v>454</v>
      </c>
      <c r="AJ206">
        <v>454</v>
      </c>
      <c r="AK206">
        <v>454</v>
      </c>
      <c r="AL206">
        <v>454</v>
      </c>
      <c r="AM206">
        <v>454</v>
      </c>
      <c r="AN206" t="s">
        <v>1409</v>
      </c>
      <c r="AO206" t="s">
        <v>4476</v>
      </c>
    </row>
    <row r="207" spans="1:41" x14ac:dyDescent="0.25">
      <c r="A207">
        <v>1</v>
      </c>
      <c r="B207" t="s">
        <v>28</v>
      </c>
      <c r="C207">
        <v>392103</v>
      </c>
      <c r="D207" t="str">
        <f>VLOOKUP(C207,MUNICÍPO_SETOR!A$2:D$49,4,0)</f>
        <v>LUIZ CARLOS RICCIOPPO CURADO</v>
      </c>
      <c r="E207" s="43">
        <v>41390.654166666667</v>
      </c>
      <c r="F207" s="43">
        <v>41390.655555555553</v>
      </c>
      <c r="G207" s="43">
        <v>41390.613888888889</v>
      </c>
      <c r="H207" t="s">
        <v>29</v>
      </c>
      <c r="I207">
        <v>60000012314291</v>
      </c>
      <c r="J207" t="s">
        <v>1776</v>
      </c>
      <c r="K207" t="s">
        <v>1777</v>
      </c>
      <c r="L207" t="s">
        <v>41</v>
      </c>
      <c r="M207">
        <v>3</v>
      </c>
      <c r="N207" t="s">
        <v>33</v>
      </c>
      <c r="O207">
        <v>60000015461254</v>
      </c>
      <c r="P207">
        <v>60000016462661</v>
      </c>
      <c r="Q207">
        <v>145168000001454</v>
      </c>
      <c r="S207" t="s">
        <v>34</v>
      </c>
      <c r="T207" t="s">
        <v>35</v>
      </c>
      <c r="U207" t="s">
        <v>36</v>
      </c>
      <c r="X207" t="s">
        <v>37</v>
      </c>
      <c r="AD207" t="s">
        <v>1778</v>
      </c>
      <c r="AE207" t="s">
        <v>1446</v>
      </c>
      <c r="AF207" t="s">
        <v>1778</v>
      </c>
      <c r="AG207" t="s">
        <v>1778</v>
      </c>
      <c r="AH207">
        <v>396</v>
      </c>
      <c r="AI207">
        <v>454</v>
      </c>
      <c r="AJ207">
        <v>454</v>
      </c>
      <c r="AK207">
        <v>454</v>
      </c>
      <c r="AL207">
        <v>454</v>
      </c>
      <c r="AM207">
        <v>454</v>
      </c>
      <c r="AN207" t="s">
        <v>1409</v>
      </c>
      <c r="AO207" t="s">
        <v>4476</v>
      </c>
    </row>
    <row r="208" spans="1:41" x14ac:dyDescent="0.25">
      <c r="A208">
        <v>1</v>
      </c>
      <c r="B208" t="s">
        <v>28</v>
      </c>
      <c r="C208">
        <v>392103</v>
      </c>
      <c r="D208" t="str">
        <f>VLOOKUP(C208,MUNICÍPO_SETOR!A$2:D$49,4,0)</f>
        <v>LUIZ CARLOS RICCIOPPO CURADO</v>
      </c>
      <c r="E208" s="43">
        <v>41390.5625</v>
      </c>
      <c r="F208" s="43">
        <v>41390.668749999997</v>
      </c>
      <c r="G208" s="43">
        <v>41390.627083333333</v>
      </c>
      <c r="H208" t="s">
        <v>29</v>
      </c>
      <c r="I208">
        <v>60000017963792</v>
      </c>
      <c r="J208" t="s">
        <v>1779</v>
      </c>
      <c r="K208" t="s">
        <v>1780</v>
      </c>
      <c r="L208" t="s">
        <v>32</v>
      </c>
      <c r="M208">
        <v>6</v>
      </c>
      <c r="N208" t="s">
        <v>33</v>
      </c>
      <c r="O208">
        <v>60000015461254</v>
      </c>
      <c r="P208">
        <v>60000016462661</v>
      </c>
      <c r="Q208">
        <v>145168000001618</v>
      </c>
      <c r="S208" t="s">
        <v>34</v>
      </c>
      <c r="T208" t="s">
        <v>35</v>
      </c>
      <c r="U208" t="s">
        <v>36</v>
      </c>
      <c r="X208" t="s">
        <v>37</v>
      </c>
      <c r="AD208" t="s">
        <v>1781</v>
      </c>
      <c r="AE208" t="s">
        <v>1437</v>
      </c>
      <c r="AF208" t="s">
        <v>1781</v>
      </c>
      <c r="AG208" t="s">
        <v>1781</v>
      </c>
      <c r="AH208">
        <v>1</v>
      </c>
      <c r="AI208">
        <v>494</v>
      </c>
      <c r="AJ208">
        <v>494</v>
      </c>
      <c r="AK208">
        <v>494</v>
      </c>
      <c r="AL208">
        <v>494</v>
      </c>
      <c r="AM208">
        <v>494</v>
      </c>
      <c r="AN208" t="s">
        <v>1409</v>
      </c>
      <c r="AO208" t="s">
        <v>1781</v>
      </c>
    </row>
    <row r="209" spans="1:41" x14ac:dyDescent="0.25">
      <c r="A209">
        <v>1</v>
      </c>
      <c r="B209" t="s">
        <v>28</v>
      </c>
      <c r="C209">
        <v>392103</v>
      </c>
      <c r="D209" t="str">
        <f>VLOOKUP(C209,MUNICÍPO_SETOR!A$2:D$49,4,0)</f>
        <v>LUIZ CARLOS RICCIOPPO CURADO</v>
      </c>
      <c r="E209" s="43">
        <v>41390.395833333336</v>
      </c>
      <c r="F209" s="43">
        <v>41390.654166666667</v>
      </c>
      <c r="G209" s="43">
        <v>41390.612500000003</v>
      </c>
      <c r="H209" t="s">
        <v>29</v>
      </c>
      <c r="I209">
        <v>60000017968236</v>
      </c>
      <c r="J209" t="s">
        <v>1782</v>
      </c>
      <c r="K209" t="s">
        <v>1783</v>
      </c>
      <c r="L209" t="s">
        <v>41</v>
      </c>
      <c r="M209">
        <v>3</v>
      </c>
      <c r="N209" t="s">
        <v>33</v>
      </c>
      <c r="O209">
        <v>60000015461254</v>
      </c>
      <c r="P209">
        <v>60000016462661</v>
      </c>
      <c r="Q209">
        <v>145168000001445</v>
      </c>
      <c r="S209" t="s">
        <v>34</v>
      </c>
      <c r="T209" t="s">
        <v>35</v>
      </c>
      <c r="U209" t="s">
        <v>61</v>
      </c>
      <c r="X209" t="s">
        <v>37</v>
      </c>
      <c r="AD209" t="s">
        <v>1784</v>
      </c>
      <c r="AE209" t="s">
        <v>1437</v>
      </c>
      <c r="AF209" t="s">
        <v>4245</v>
      </c>
      <c r="AG209" t="s">
        <v>4245</v>
      </c>
      <c r="AH209">
        <v>321</v>
      </c>
      <c r="AI209">
        <v>418</v>
      </c>
      <c r="AJ209">
        <v>418</v>
      </c>
      <c r="AK209">
        <v>418</v>
      </c>
      <c r="AL209">
        <v>418</v>
      </c>
      <c r="AM209">
        <v>418</v>
      </c>
      <c r="AN209" t="s">
        <v>1409</v>
      </c>
      <c r="AO209" t="s">
        <v>4477</v>
      </c>
    </row>
    <row r="210" spans="1:41" x14ac:dyDescent="0.25">
      <c r="A210">
        <v>1</v>
      </c>
      <c r="B210" t="s">
        <v>28</v>
      </c>
      <c r="C210">
        <v>392103</v>
      </c>
      <c r="D210" t="str">
        <f>VLOOKUP(C210,MUNICÍPO_SETOR!A$2:D$49,4,0)</f>
        <v>LUIZ CARLOS RICCIOPPO CURADO</v>
      </c>
      <c r="E210" s="43">
        <v>41390.333333333336</v>
      </c>
      <c r="F210" s="43">
        <v>41390.652083333334</v>
      </c>
      <c r="G210" s="43">
        <v>41390.61041666667</v>
      </c>
      <c r="H210" t="s">
        <v>29</v>
      </c>
      <c r="I210">
        <v>60000017968260</v>
      </c>
      <c r="J210" t="s">
        <v>1785</v>
      </c>
      <c r="K210" t="s">
        <v>1786</v>
      </c>
      <c r="N210" t="s">
        <v>33</v>
      </c>
      <c r="O210">
        <v>60000015461254</v>
      </c>
      <c r="P210">
        <v>60000016462661</v>
      </c>
      <c r="Q210">
        <v>145168000001435</v>
      </c>
      <c r="S210" t="s">
        <v>34</v>
      </c>
      <c r="T210" t="s">
        <v>35</v>
      </c>
      <c r="U210" t="s">
        <v>36</v>
      </c>
      <c r="X210" t="s">
        <v>37</v>
      </c>
      <c r="AD210" t="s">
        <v>1787</v>
      </c>
      <c r="AE210" t="s">
        <v>1437</v>
      </c>
      <c r="AF210" t="s">
        <v>4246</v>
      </c>
      <c r="AG210" t="s">
        <v>4246</v>
      </c>
      <c r="AH210">
        <v>492</v>
      </c>
      <c r="AI210">
        <v>634</v>
      </c>
      <c r="AJ210">
        <v>673</v>
      </c>
      <c r="AK210">
        <v>744</v>
      </c>
      <c r="AL210">
        <v>744</v>
      </c>
      <c r="AM210">
        <v>744</v>
      </c>
      <c r="AN210" t="s">
        <v>1409</v>
      </c>
      <c r="AO210" t="s">
        <v>4247</v>
      </c>
    </row>
    <row r="211" spans="1:41" x14ac:dyDescent="0.25">
      <c r="A211">
        <v>1</v>
      </c>
      <c r="B211" t="s">
        <v>28</v>
      </c>
      <c r="C211">
        <v>392103</v>
      </c>
      <c r="D211" t="str">
        <f>VLOOKUP(C211,MUNICÍPO_SETOR!A$2:D$49,4,0)</f>
        <v>LUIZ CARLOS RICCIOPPO CURADO</v>
      </c>
      <c r="E211" s="43">
        <v>41390.333333333336</v>
      </c>
      <c r="F211" s="43">
        <v>41390.652083333334</v>
      </c>
      <c r="G211" s="43">
        <v>41390.61041666667</v>
      </c>
      <c r="H211" t="s">
        <v>29</v>
      </c>
      <c r="I211">
        <v>60000017968260</v>
      </c>
      <c r="J211" t="s">
        <v>1785</v>
      </c>
      <c r="K211" t="s">
        <v>1786</v>
      </c>
      <c r="N211" t="s">
        <v>33</v>
      </c>
      <c r="O211">
        <v>60000015461254</v>
      </c>
      <c r="P211">
        <v>60000016462661</v>
      </c>
      <c r="Q211">
        <v>145168000001435</v>
      </c>
      <c r="S211" t="s">
        <v>34</v>
      </c>
      <c r="T211" t="s">
        <v>35</v>
      </c>
      <c r="U211" t="s">
        <v>36</v>
      </c>
      <c r="X211" t="s">
        <v>37</v>
      </c>
      <c r="AD211" t="s">
        <v>1787</v>
      </c>
      <c r="AE211" t="s">
        <v>1437</v>
      </c>
      <c r="AF211" t="s">
        <v>4246</v>
      </c>
      <c r="AG211" t="s">
        <v>4246</v>
      </c>
      <c r="AH211">
        <v>492</v>
      </c>
      <c r="AI211">
        <v>634</v>
      </c>
      <c r="AJ211">
        <v>673</v>
      </c>
      <c r="AK211">
        <v>744</v>
      </c>
      <c r="AL211">
        <v>744</v>
      </c>
      <c r="AM211">
        <v>744</v>
      </c>
      <c r="AN211" t="s">
        <v>1410</v>
      </c>
      <c r="AO211" t="s">
        <v>4248</v>
      </c>
    </row>
    <row r="212" spans="1:41" x14ac:dyDescent="0.25">
      <c r="A212">
        <v>1</v>
      </c>
      <c r="B212" t="s">
        <v>28</v>
      </c>
      <c r="C212">
        <v>392103</v>
      </c>
      <c r="D212" t="str">
        <f>VLOOKUP(C212,MUNICÍPO_SETOR!A$2:D$49,4,0)</f>
        <v>LUIZ CARLOS RICCIOPPO CURADO</v>
      </c>
      <c r="E212" s="43">
        <v>41390.333333333336</v>
      </c>
      <c r="F212" s="43">
        <v>41390.652083333334</v>
      </c>
      <c r="G212" s="43">
        <v>41390.61041666667</v>
      </c>
      <c r="H212" t="s">
        <v>29</v>
      </c>
      <c r="I212">
        <v>60000017968260</v>
      </c>
      <c r="J212" t="s">
        <v>1785</v>
      </c>
      <c r="K212" t="s">
        <v>1786</v>
      </c>
      <c r="N212" t="s">
        <v>33</v>
      </c>
      <c r="O212">
        <v>60000015461254</v>
      </c>
      <c r="P212">
        <v>60000016462661</v>
      </c>
      <c r="Q212">
        <v>145168000001435</v>
      </c>
      <c r="S212" t="s">
        <v>34</v>
      </c>
      <c r="T212" t="s">
        <v>35</v>
      </c>
      <c r="U212" t="s">
        <v>36</v>
      </c>
      <c r="X212" t="s">
        <v>37</v>
      </c>
      <c r="AD212" t="s">
        <v>1787</v>
      </c>
      <c r="AE212" t="s">
        <v>1437</v>
      </c>
      <c r="AF212" t="s">
        <v>4246</v>
      </c>
      <c r="AG212" t="s">
        <v>4246</v>
      </c>
      <c r="AH212">
        <v>492</v>
      </c>
      <c r="AI212">
        <v>634</v>
      </c>
      <c r="AJ212">
        <v>673</v>
      </c>
      <c r="AK212">
        <v>744</v>
      </c>
      <c r="AL212">
        <v>744</v>
      </c>
      <c r="AM212">
        <v>744</v>
      </c>
      <c r="AN212" t="s">
        <v>1411</v>
      </c>
      <c r="AO212" t="s">
        <v>4478</v>
      </c>
    </row>
    <row r="213" spans="1:41" x14ac:dyDescent="0.25">
      <c r="A213">
        <v>1</v>
      </c>
      <c r="B213" t="s">
        <v>28</v>
      </c>
      <c r="C213">
        <v>392103</v>
      </c>
      <c r="D213" t="str">
        <f>VLOOKUP(C213,MUNICÍPO_SETOR!A$2:D$49,4,0)</f>
        <v>LUIZ CARLOS RICCIOPPO CURADO</v>
      </c>
      <c r="E213" s="43">
        <v>41389.729166666664</v>
      </c>
      <c r="F213" s="43">
        <v>41390.672222222223</v>
      </c>
      <c r="G213" s="43">
        <v>41390.630555555559</v>
      </c>
      <c r="H213" t="s">
        <v>29</v>
      </c>
      <c r="I213">
        <v>60000012453815</v>
      </c>
      <c r="J213" t="s">
        <v>147</v>
      </c>
      <c r="K213" t="s">
        <v>148</v>
      </c>
      <c r="L213" t="s">
        <v>32</v>
      </c>
      <c r="M213">
        <v>6</v>
      </c>
      <c r="N213" t="s">
        <v>33</v>
      </c>
      <c r="O213">
        <v>60000015461254</v>
      </c>
      <c r="P213">
        <v>60000016462661</v>
      </c>
      <c r="Q213">
        <v>145168000001630</v>
      </c>
      <c r="S213" t="s">
        <v>34</v>
      </c>
      <c r="T213" t="s">
        <v>35</v>
      </c>
      <c r="U213" t="s">
        <v>36</v>
      </c>
      <c r="X213" t="s">
        <v>37</v>
      </c>
      <c r="AD213" t="s">
        <v>1788</v>
      </c>
      <c r="AE213" t="s">
        <v>1446</v>
      </c>
      <c r="AF213" t="s">
        <v>1788</v>
      </c>
      <c r="AG213" t="s">
        <v>1788</v>
      </c>
      <c r="AH213">
        <v>493</v>
      </c>
      <c r="AI213">
        <v>628</v>
      </c>
      <c r="AJ213">
        <v>628</v>
      </c>
      <c r="AK213">
        <v>628</v>
      </c>
      <c r="AL213">
        <v>628</v>
      </c>
      <c r="AM213">
        <v>628</v>
      </c>
      <c r="AN213" t="s">
        <v>1409</v>
      </c>
      <c r="AO213" t="s">
        <v>4479</v>
      </c>
    </row>
    <row r="214" spans="1:41" x14ac:dyDescent="0.25">
      <c r="A214">
        <v>1</v>
      </c>
      <c r="B214" t="s">
        <v>28</v>
      </c>
      <c r="C214">
        <v>392103</v>
      </c>
      <c r="D214" t="str">
        <f>VLOOKUP(C214,MUNICÍPO_SETOR!A$2:D$49,4,0)</f>
        <v>LUIZ CARLOS RICCIOPPO CURADO</v>
      </c>
      <c r="E214" s="43">
        <v>41389.651388888888</v>
      </c>
      <c r="F214" s="43">
        <v>41390.651388888888</v>
      </c>
      <c r="G214" s="43">
        <v>41390.609722222223</v>
      </c>
      <c r="H214" t="s">
        <v>29</v>
      </c>
      <c r="I214">
        <v>60000017964508</v>
      </c>
      <c r="J214" t="s">
        <v>1789</v>
      </c>
      <c r="K214" t="s">
        <v>1790</v>
      </c>
      <c r="L214" t="s">
        <v>32</v>
      </c>
      <c r="M214">
        <v>4</v>
      </c>
      <c r="N214" t="s">
        <v>33</v>
      </c>
      <c r="O214">
        <v>60000015461254</v>
      </c>
      <c r="P214">
        <v>60000016462661</v>
      </c>
      <c r="Q214">
        <v>145168000001428</v>
      </c>
      <c r="S214" t="s">
        <v>34</v>
      </c>
      <c r="T214" t="s">
        <v>35</v>
      </c>
      <c r="U214" t="s">
        <v>36</v>
      </c>
      <c r="X214" t="s">
        <v>37</v>
      </c>
      <c r="AD214" t="s">
        <v>1791</v>
      </c>
      <c r="AE214" t="s">
        <v>1437</v>
      </c>
      <c r="AF214" t="s">
        <v>1791</v>
      </c>
      <c r="AG214" t="s">
        <v>1791</v>
      </c>
      <c r="AH214">
        <v>184</v>
      </c>
      <c r="AI214">
        <v>218</v>
      </c>
      <c r="AJ214">
        <v>218</v>
      </c>
      <c r="AK214">
        <v>218</v>
      </c>
      <c r="AL214">
        <v>218</v>
      </c>
      <c r="AM214">
        <v>218</v>
      </c>
      <c r="AN214" t="s">
        <v>1409</v>
      </c>
      <c r="AO214" t="s">
        <v>4480</v>
      </c>
    </row>
    <row r="215" spans="1:41" x14ac:dyDescent="0.25">
      <c r="A215">
        <v>1</v>
      </c>
      <c r="B215" t="s">
        <v>28</v>
      </c>
      <c r="C215">
        <v>392103</v>
      </c>
      <c r="D215" t="str">
        <f>VLOOKUP(C215,MUNICÍPO_SETOR!A$2:D$49,4,0)</f>
        <v>LUIZ CARLOS RICCIOPPO CURADO</v>
      </c>
      <c r="E215" s="43">
        <v>41389.5625</v>
      </c>
      <c r="F215" s="43">
        <v>41390.651388888888</v>
      </c>
      <c r="G215" s="43">
        <v>41390.609722222223</v>
      </c>
      <c r="H215" t="s">
        <v>29</v>
      </c>
      <c r="I215">
        <v>60000017968248</v>
      </c>
      <c r="J215" t="s">
        <v>1792</v>
      </c>
      <c r="K215" t="s">
        <v>1793</v>
      </c>
      <c r="L215" t="s">
        <v>41</v>
      </c>
      <c r="M215">
        <v>3</v>
      </c>
      <c r="N215" t="s">
        <v>33</v>
      </c>
      <c r="O215">
        <v>60000015461254</v>
      </c>
      <c r="P215">
        <v>60000016462661</v>
      </c>
      <c r="Q215">
        <v>145168000001421</v>
      </c>
      <c r="S215" t="s">
        <v>34</v>
      </c>
      <c r="T215" t="s">
        <v>35</v>
      </c>
      <c r="U215" t="s">
        <v>36</v>
      </c>
      <c r="X215" t="s">
        <v>37</v>
      </c>
      <c r="AD215" t="s">
        <v>1794</v>
      </c>
      <c r="AE215" t="s">
        <v>1437</v>
      </c>
      <c r="AF215" t="s">
        <v>4249</v>
      </c>
      <c r="AG215" t="s">
        <v>4249</v>
      </c>
      <c r="AH215">
        <v>153</v>
      </c>
      <c r="AI215">
        <v>191</v>
      </c>
      <c r="AJ215">
        <v>191</v>
      </c>
      <c r="AK215">
        <v>191</v>
      </c>
      <c r="AL215">
        <v>191</v>
      </c>
      <c r="AM215">
        <v>191</v>
      </c>
      <c r="AN215" t="s">
        <v>1409</v>
      </c>
      <c r="AO215" t="s">
        <v>4481</v>
      </c>
    </row>
    <row r="216" spans="1:41" x14ac:dyDescent="0.25">
      <c r="A216">
        <v>1</v>
      </c>
      <c r="B216" t="s">
        <v>28</v>
      </c>
      <c r="C216">
        <v>392103</v>
      </c>
      <c r="D216" t="str">
        <f>VLOOKUP(C216,MUNICÍPO_SETOR!A$2:D$49,4,0)</f>
        <v>LUIZ CARLOS RICCIOPPO CURADO</v>
      </c>
      <c r="E216" s="43">
        <v>41389.5625</v>
      </c>
      <c r="F216" s="43">
        <v>41390.650694444441</v>
      </c>
      <c r="G216" s="43">
        <v>41390.609027777777</v>
      </c>
      <c r="H216" t="s">
        <v>29</v>
      </c>
      <c r="I216">
        <v>60000012337263</v>
      </c>
      <c r="J216" t="s">
        <v>1795</v>
      </c>
      <c r="K216" t="s">
        <v>1796</v>
      </c>
      <c r="L216" t="s">
        <v>180</v>
      </c>
      <c r="M216">
        <v>3</v>
      </c>
      <c r="N216" t="s">
        <v>33</v>
      </c>
      <c r="O216">
        <v>60000015461254</v>
      </c>
      <c r="P216">
        <v>60000016462661</v>
      </c>
      <c r="Q216">
        <v>145168000001414</v>
      </c>
      <c r="S216" t="s">
        <v>34</v>
      </c>
      <c r="T216" t="s">
        <v>35</v>
      </c>
      <c r="U216" t="s">
        <v>36</v>
      </c>
      <c r="X216" t="s">
        <v>37</v>
      </c>
      <c r="AD216" t="s">
        <v>1797</v>
      </c>
      <c r="AE216" t="s">
        <v>1446</v>
      </c>
      <c r="AF216" t="s">
        <v>4250</v>
      </c>
      <c r="AG216" t="s">
        <v>4250</v>
      </c>
      <c r="AH216">
        <v>317</v>
      </c>
      <c r="AI216">
        <v>401</v>
      </c>
      <c r="AJ216">
        <v>501</v>
      </c>
      <c r="AK216">
        <v>501</v>
      </c>
      <c r="AL216">
        <v>501</v>
      </c>
      <c r="AM216">
        <v>501</v>
      </c>
      <c r="AN216" t="s">
        <v>1409</v>
      </c>
      <c r="AO216" t="s">
        <v>4251</v>
      </c>
    </row>
    <row r="217" spans="1:41" x14ac:dyDescent="0.25">
      <c r="A217">
        <v>1</v>
      </c>
      <c r="B217" t="s">
        <v>28</v>
      </c>
      <c r="C217">
        <v>392103</v>
      </c>
      <c r="D217" t="str">
        <f>VLOOKUP(C217,MUNICÍPO_SETOR!A$2:D$49,4,0)</f>
        <v>LUIZ CARLOS RICCIOPPO CURADO</v>
      </c>
      <c r="E217" s="43">
        <v>41389.5625</v>
      </c>
      <c r="F217" s="43">
        <v>41390.650694444441</v>
      </c>
      <c r="G217" s="43">
        <v>41390.609027777777</v>
      </c>
      <c r="H217" t="s">
        <v>29</v>
      </c>
      <c r="I217">
        <v>60000012337263</v>
      </c>
      <c r="J217" t="s">
        <v>1795</v>
      </c>
      <c r="K217" t="s">
        <v>1796</v>
      </c>
      <c r="L217" t="s">
        <v>180</v>
      </c>
      <c r="M217">
        <v>3</v>
      </c>
      <c r="N217" t="s">
        <v>33</v>
      </c>
      <c r="O217">
        <v>60000015461254</v>
      </c>
      <c r="P217">
        <v>60000016462661</v>
      </c>
      <c r="Q217">
        <v>145168000001414</v>
      </c>
      <c r="S217" t="s">
        <v>34</v>
      </c>
      <c r="T217" t="s">
        <v>35</v>
      </c>
      <c r="U217" t="s">
        <v>36</v>
      </c>
      <c r="X217" t="s">
        <v>37</v>
      </c>
      <c r="AD217" t="s">
        <v>1797</v>
      </c>
      <c r="AE217" t="s">
        <v>1446</v>
      </c>
      <c r="AF217" t="s">
        <v>4250</v>
      </c>
      <c r="AG217" t="s">
        <v>4250</v>
      </c>
      <c r="AH217">
        <v>317</v>
      </c>
      <c r="AI217">
        <v>401</v>
      </c>
      <c r="AJ217">
        <v>501</v>
      </c>
      <c r="AK217">
        <v>501</v>
      </c>
      <c r="AL217">
        <v>501</v>
      </c>
      <c r="AM217">
        <v>501</v>
      </c>
      <c r="AN217" t="s">
        <v>1410</v>
      </c>
      <c r="AO217" t="s">
        <v>4482</v>
      </c>
    </row>
    <row r="218" spans="1:41" x14ac:dyDescent="0.25">
      <c r="A218">
        <v>1</v>
      </c>
      <c r="B218" t="s">
        <v>28</v>
      </c>
      <c r="C218">
        <v>392103</v>
      </c>
      <c r="D218" t="str">
        <f>VLOOKUP(C218,MUNICÍPO_SETOR!A$2:D$49,4,0)</f>
        <v>LUIZ CARLOS RICCIOPPO CURADO</v>
      </c>
      <c r="E218" s="43">
        <v>41389.479166666664</v>
      </c>
      <c r="F218" s="43">
        <v>41390.65</v>
      </c>
      <c r="G218" s="43">
        <v>41390.60833333333</v>
      </c>
      <c r="H218" t="s">
        <v>29</v>
      </c>
      <c r="I218">
        <v>60000012586231</v>
      </c>
      <c r="J218" t="s">
        <v>1798</v>
      </c>
      <c r="K218" t="s">
        <v>1799</v>
      </c>
      <c r="L218" t="s">
        <v>45</v>
      </c>
      <c r="M218">
        <v>3</v>
      </c>
      <c r="N218" t="s">
        <v>33</v>
      </c>
      <c r="O218">
        <v>60000015461254</v>
      </c>
      <c r="P218">
        <v>60000016462661</v>
      </c>
      <c r="Q218">
        <v>145168000001407</v>
      </c>
      <c r="S218" t="s">
        <v>34</v>
      </c>
      <c r="T218" t="s">
        <v>35</v>
      </c>
      <c r="U218" t="s">
        <v>36</v>
      </c>
      <c r="X218" t="s">
        <v>37</v>
      </c>
      <c r="AD218" t="s">
        <v>1800</v>
      </c>
      <c r="AE218" t="s">
        <v>1446</v>
      </c>
      <c r="AF218" t="s">
        <v>4252</v>
      </c>
      <c r="AG218" t="s">
        <v>4252</v>
      </c>
      <c r="AH218">
        <v>255</v>
      </c>
      <c r="AI218">
        <v>294</v>
      </c>
      <c r="AJ218">
        <v>365</v>
      </c>
      <c r="AK218">
        <v>365</v>
      </c>
      <c r="AL218">
        <v>365</v>
      </c>
      <c r="AM218">
        <v>365</v>
      </c>
      <c r="AN218" t="s">
        <v>1409</v>
      </c>
      <c r="AO218" t="s">
        <v>4248</v>
      </c>
    </row>
    <row r="219" spans="1:41" x14ac:dyDescent="0.25">
      <c r="A219">
        <v>1</v>
      </c>
      <c r="B219" t="s">
        <v>28</v>
      </c>
      <c r="C219">
        <v>392103</v>
      </c>
      <c r="D219" t="str">
        <f>VLOOKUP(C219,MUNICÍPO_SETOR!A$2:D$49,4,0)</f>
        <v>LUIZ CARLOS RICCIOPPO CURADO</v>
      </c>
      <c r="E219" s="43">
        <v>41389.479166666664</v>
      </c>
      <c r="F219" s="43">
        <v>41390.65</v>
      </c>
      <c r="G219" s="43">
        <v>41390.60833333333</v>
      </c>
      <c r="H219" t="s">
        <v>29</v>
      </c>
      <c r="I219">
        <v>60000012586231</v>
      </c>
      <c r="J219" t="s">
        <v>1798</v>
      </c>
      <c r="K219" t="s">
        <v>1799</v>
      </c>
      <c r="L219" t="s">
        <v>45</v>
      </c>
      <c r="M219">
        <v>3</v>
      </c>
      <c r="N219" t="s">
        <v>33</v>
      </c>
      <c r="O219">
        <v>60000015461254</v>
      </c>
      <c r="P219">
        <v>60000016462661</v>
      </c>
      <c r="Q219">
        <v>145168000001407</v>
      </c>
      <c r="S219" t="s">
        <v>34</v>
      </c>
      <c r="T219" t="s">
        <v>35</v>
      </c>
      <c r="U219" t="s">
        <v>36</v>
      </c>
      <c r="X219" t="s">
        <v>37</v>
      </c>
      <c r="AD219" t="s">
        <v>1800</v>
      </c>
      <c r="AE219" t="s">
        <v>1446</v>
      </c>
      <c r="AF219" t="s">
        <v>4252</v>
      </c>
      <c r="AG219" t="s">
        <v>4252</v>
      </c>
      <c r="AH219">
        <v>255</v>
      </c>
      <c r="AI219">
        <v>294</v>
      </c>
      <c r="AJ219">
        <v>365</v>
      </c>
      <c r="AK219">
        <v>365</v>
      </c>
      <c r="AL219">
        <v>365</v>
      </c>
      <c r="AM219">
        <v>365</v>
      </c>
      <c r="AN219" t="s">
        <v>1410</v>
      </c>
      <c r="AO219" t="s">
        <v>4478</v>
      </c>
    </row>
    <row r="220" spans="1:41" x14ac:dyDescent="0.25">
      <c r="A220">
        <v>1</v>
      </c>
      <c r="B220" t="s">
        <v>28</v>
      </c>
      <c r="C220">
        <v>392103</v>
      </c>
      <c r="D220" t="str">
        <f>VLOOKUP(C220,MUNICÍPO_SETOR!A$2:D$49,4,0)</f>
        <v>LUIZ CARLOS RICCIOPPO CURADO</v>
      </c>
      <c r="E220" s="43">
        <v>41389.416666666664</v>
      </c>
      <c r="F220" s="43">
        <v>41390.649305555555</v>
      </c>
      <c r="G220" s="43">
        <v>41390.607638888891</v>
      </c>
      <c r="H220" t="s">
        <v>29</v>
      </c>
      <c r="I220">
        <v>60000012587995</v>
      </c>
      <c r="J220" t="s">
        <v>1801</v>
      </c>
      <c r="K220" t="s">
        <v>1802</v>
      </c>
      <c r="L220" t="s">
        <v>41</v>
      </c>
      <c r="M220">
        <v>3</v>
      </c>
      <c r="N220" t="s">
        <v>33</v>
      </c>
      <c r="O220">
        <v>60000015461254</v>
      </c>
      <c r="P220">
        <v>60000016462661</v>
      </c>
      <c r="Q220">
        <v>145168000001392</v>
      </c>
      <c r="S220" t="s">
        <v>34</v>
      </c>
      <c r="T220" t="s">
        <v>35</v>
      </c>
      <c r="U220" t="s">
        <v>36</v>
      </c>
      <c r="X220" t="s">
        <v>37</v>
      </c>
      <c r="AD220" t="s">
        <v>1803</v>
      </c>
      <c r="AE220" t="s">
        <v>1446</v>
      </c>
      <c r="AF220" t="s">
        <v>4253</v>
      </c>
      <c r="AG220" t="s">
        <v>4253</v>
      </c>
      <c r="AH220">
        <v>49</v>
      </c>
      <c r="AI220">
        <v>317</v>
      </c>
      <c r="AJ220">
        <v>398</v>
      </c>
      <c r="AK220">
        <v>398</v>
      </c>
      <c r="AL220">
        <v>398</v>
      </c>
      <c r="AM220">
        <v>398</v>
      </c>
      <c r="AN220" t="s">
        <v>1409</v>
      </c>
      <c r="AO220" t="s">
        <v>4254</v>
      </c>
    </row>
    <row r="221" spans="1:41" x14ac:dyDescent="0.25">
      <c r="A221">
        <v>1</v>
      </c>
      <c r="B221" t="s">
        <v>28</v>
      </c>
      <c r="C221">
        <v>392103</v>
      </c>
      <c r="D221" t="str">
        <f>VLOOKUP(C221,MUNICÍPO_SETOR!A$2:D$49,4,0)</f>
        <v>LUIZ CARLOS RICCIOPPO CURADO</v>
      </c>
      <c r="E221" s="43">
        <v>41389.416666666664</v>
      </c>
      <c r="F221" s="43">
        <v>41390.649305555555</v>
      </c>
      <c r="G221" s="43">
        <v>41390.607638888891</v>
      </c>
      <c r="H221" t="s">
        <v>29</v>
      </c>
      <c r="I221">
        <v>60000012587995</v>
      </c>
      <c r="J221" t="s">
        <v>1801</v>
      </c>
      <c r="K221" t="s">
        <v>1802</v>
      </c>
      <c r="L221" t="s">
        <v>41</v>
      </c>
      <c r="M221">
        <v>3</v>
      </c>
      <c r="N221" t="s">
        <v>33</v>
      </c>
      <c r="O221">
        <v>60000015461254</v>
      </c>
      <c r="P221">
        <v>60000016462661</v>
      </c>
      <c r="Q221">
        <v>145168000001392</v>
      </c>
      <c r="S221" t="s">
        <v>34</v>
      </c>
      <c r="T221" t="s">
        <v>35</v>
      </c>
      <c r="U221" t="s">
        <v>36</v>
      </c>
      <c r="X221" t="s">
        <v>37</v>
      </c>
      <c r="AD221" t="s">
        <v>1803</v>
      </c>
      <c r="AE221" t="s">
        <v>1446</v>
      </c>
      <c r="AF221" t="s">
        <v>4253</v>
      </c>
      <c r="AG221" t="s">
        <v>4253</v>
      </c>
      <c r="AH221">
        <v>49</v>
      </c>
      <c r="AI221">
        <v>317</v>
      </c>
      <c r="AJ221">
        <v>398</v>
      </c>
      <c r="AK221">
        <v>398</v>
      </c>
      <c r="AL221">
        <v>398</v>
      </c>
      <c r="AM221">
        <v>398</v>
      </c>
      <c r="AN221" t="s">
        <v>1410</v>
      </c>
      <c r="AO221" t="s">
        <v>4483</v>
      </c>
    </row>
    <row r="222" spans="1:41" x14ac:dyDescent="0.25">
      <c r="A222">
        <v>1</v>
      </c>
      <c r="B222" t="s">
        <v>28</v>
      </c>
      <c r="C222">
        <v>392103</v>
      </c>
      <c r="D222" t="str">
        <f>VLOOKUP(C222,MUNICÍPO_SETOR!A$2:D$49,4,0)</f>
        <v>LUIZ CARLOS RICCIOPPO CURADO</v>
      </c>
      <c r="E222" s="43">
        <v>41389.354166666664</v>
      </c>
      <c r="F222" s="43">
        <v>41390.648611111108</v>
      </c>
      <c r="G222" s="43">
        <v>41390.606944444444</v>
      </c>
      <c r="H222" t="s">
        <v>29</v>
      </c>
      <c r="I222">
        <v>60000017154690</v>
      </c>
      <c r="J222" t="s">
        <v>1804</v>
      </c>
      <c r="K222" t="s">
        <v>1805</v>
      </c>
      <c r="L222" t="s">
        <v>41</v>
      </c>
      <c r="M222">
        <v>3</v>
      </c>
      <c r="N222" t="s">
        <v>33</v>
      </c>
      <c r="O222">
        <v>60000015461254</v>
      </c>
      <c r="P222">
        <v>60000016462661</v>
      </c>
      <c r="Q222">
        <v>145168000001385</v>
      </c>
      <c r="S222" t="s">
        <v>34</v>
      </c>
      <c r="T222" t="s">
        <v>35</v>
      </c>
      <c r="U222" t="s">
        <v>36</v>
      </c>
      <c r="X222" t="s">
        <v>37</v>
      </c>
      <c r="AD222" t="s">
        <v>1806</v>
      </c>
      <c r="AE222" t="s">
        <v>1446</v>
      </c>
      <c r="AF222" t="s">
        <v>1806</v>
      </c>
      <c r="AG222" t="s">
        <v>1806</v>
      </c>
      <c r="AH222">
        <v>1</v>
      </c>
      <c r="AI222">
        <v>632</v>
      </c>
      <c r="AJ222">
        <v>632</v>
      </c>
      <c r="AK222">
        <v>632</v>
      </c>
      <c r="AL222">
        <v>632</v>
      </c>
      <c r="AM222">
        <v>632</v>
      </c>
      <c r="AN222" t="s">
        <v>1409</v>
      </c>
      <c r="AO222" t="s">
        <v>1806</v>
      </c>
    </row>
    <row r="223" spans="1:41" x14ac:dyDescent="0.25">
      <c r="A223">
        <v>1</v>
      </c>
      <c r="B223" t="s">
        <v>28</v>
      </c>
      <c r="C223">
        <v>392103</v>
      </c>
      <c r="D223" t="str">
        <f>VLOOKUP(C223,MUNICÍPO_SETOR!A$2:D$49,4,0)</f>
        <v>LUIZ CARLOS RICCIOPPO CURADO</v>
      </c>
      <c r="E223" s="43">
        <v>41388.708333333336</v>
      </c>
      <c r="F223" s="43">
        <v>41390.647916666669</v>
      </c>
      <c r="G223" s="43">
        <v>41390.606249999997</v>
      </c>
      <c r="H223" t="s">
        <v>29</v>
      </c>
      <c r="I223">
        <v>60000012478003</v>
      </c>
      <c r="J223" t="s">
        <v>1807</v>
      </c>
      <c r="K223" t="s">
        <v>1808</v>
      </c>
      <c r="L223" t="s">
        <v>32</v>
      </c>
      <c r="M223">
        <v>3</v>
      </c>
      <c r="N223" t="s">
        <v>33</v>
      </c>
      <c r="O223">
        <v>60000015461254</v>
      </c>
      <c r="P223">
        <v>60000016462661</v>
      </c>
      <c r="Q223">
        <v>145168000001378</v>
      </c>
      <c r="S223" t="s">
        <v>34</v>
      </c>
      <c r="T223" t="s">
        <v>35</v>
      </c>
      <c r="U223" t="s">
        <v>36</v>
      </c>
      <c r="X223" t="s">
        <v>37</v>
      </c>
      <c r="AD223" t="s">
        <v>1809</v>
      </c>
      <c r="AE223" t="s">
        <v>1446</v>
      </c>
      <c r="AF223" t="s">
        <v>4255</v>
      </c>
      <c r="AG223" t="s">
        <v>4255</v>
      </c>
      <c r="AH223">
        <v>359</v>
      </c>
      <c r="AI223">
        <v>462</v>
      </c>
      <c r="AJ223">
        <v>462</v>
      </c>
      <c r="AK223">
        <v>462</v>
      </c>
      <c r="AL223">
        <v>462</v>
      </c>
      <c r="AM223">
        <v>462</v>
      </c>
      <c r="AN223" t="s">
        <v>1409</v>
      </c>
      <c r="AO223" t="s">
        <v>4484</v>
      </c>
    </row>
    <row r="224" spans="1:41" x14ac:dyDescent="0.25">
      <c r="A224">
        <v>1</v>
      </c>
      <c r="B224" t="s">
        <v>28</v>
      </c>
      <c r="C224">
        <v>392103</v>
      </c>
      <c r="D224" t="str">
        <f>VLOOKUP(C224,MUNICÍPO_SETOR!A$2:D$49,4,0)</f>
        <v>LUIZ CARLOS RICCIOPPO CURADO</v>
      </c>
      <c r="E224" s="43">
        <v>41388.645833333336</v>
      </c>
      <c r="F224" s="43">
        <v>41390.645833333336</v>
      </c>
      <c r="G224" s="43">
        <v>41390.604166666664</v>
      </c>
      <c r="H224" t="s">
        <v>29</v>
      </c>
      <c r="I224">
        <v>60000012508655</v>
      </c>
      <c r="J224" t="s">
        <v>1810</v>
      </c>
      <c r="K224" t="s">
        <v>1811</v>
      </c>
      <c r="L224" t="s">
        <v>41</v>
      </c>
      <c r="M224">
        <v>4</v>
      </c>
      <c r="N224" t="s">
        <v>33</v>
      </c>
      <c r="O224">
        <v>60000015461254</v>
      </c>
      <c r="P224">
        <v>60000016462661</v>
      </c>
      <c r="Q224">
        <v>145168000001348</v>
      </c>
      <c r="S224" t="s">
        <v>34</v>
      </c>
      <c r="T224" t="s">
        <v>35</v>
      </c>
      <c r="U224" t="s">
        <v>36</v>
      </c>
      <c r="X224" t="s">
        <v>37</v>
      </c>
      <c r="AD224" t="s">
        <v>1812</v>
      </c>
      <c r="AE224" t="s">
        <v>1446</v>
      </c>
      <c r="AF224" t="s">
        <v>4256</v>
      </c>
      <c r="AG224" t="s">
        <v>4256</v>
      </c>
      <c r="AH224">
        <v>305</v>
      </c>
      <c r="AI224">
        <v>338</v>
      </c>
      <c r="AJ224">
        <v>479</v>
      </c>
      <c r="AK224">
        <v>600</v>
      </c>
      <c r="AL224">
        <v>600</v>
      </c>
      <c r="AM224">
        <v>600</v>
      </c>
      <c r="AN224" t="s">
        <v>1409</v>
      </c>
      <c r="AO224" t="s">
        <v>4257</v>
      </c>
    </row>
    <row r="225" spans="1:41" x14ac:dyDescent="0.25">
      <c r="A225">
        <v>1</v>
      </c>
      <c r="B225" t="s">
        <v>28</v>
      </c>
      <c r="C225">
        <v>392103</v>
      </c>
      <c r="D225" t="str">
        <f>VLOOKUP(C225,MUNICÍPO_SETOR!A$2:D$49,4,0)</f>
        <v>LUIZ CARLOS RICCIOPPO CURADO</v>
      </c>
      <c r="E225" s="43">
        <v>41388.645833333336</v>
      </c>
      <c r="F225" s="43">
        <v>41390.645833333336</v>
      </c>
      <c r="G225" s="43">
        <v>41390.604166666664</v>
      </c>
      <c r="H225" t="s">
        <v>29</v>
      </c>
      <c r="I225">
        <v>60000012508655</v>
      </c>
      <c r="J225" t="s">
        <v>1810</v>
      </c>
      <c r="K225" t="s">
        <v>1811</v>
      </c>
      <c r="L225" t="s">
        <v>41</v>
      </c>
      <c r="M225">
        <v>4</v>
      </c>
      <c r="N225" t="s">
        <v>33</v>
      </c>
      <c r="O225">
        <v>60000015461254</v>
      </c>
      <c r="P225">
        <v>60000016462661</v>
      </c>
      <c r="Q225">
        <v>145168000001348</v>
      </c>
      <c r="S225" t="s">
        <v>34</v>
      </c>
      <c r="T225" t="s">
        <v>35</v>
      </c>
      <c r="U225" t="s">
        <v>36</v>
      </c>
      <c r="X225" t="s">
        <v>37</v>
      </c>
      <c r="AD225" t="s">
        <v>1812</v>
      </c>
      <c r="AE225" t="s">
        <v>1446</v>
      </c>
      <c r="AF225" t="s">
        <v>4256</v>
      </c>
      <c r="AG225" t="s">
        <v>4256</v>
      </c>
      <c r="AH225">
        <v>305</v>
      </c>
      <c r="AI225">
        <v>338</v>
      </c>
      <c r="AJ225">
        <v>479</v>
      </c>
      <c r="AK225">
        <v>600</v>
      </c>
      <c r="AL225">
        <v>600</v>
      </c>
      <c r="AM225">
        <v>600</v>
      </c>
      <c r="AN225" t="s">
        <v>1410</v>
      </c>
      <c r="AO225" t="s">
        <v>4258</v>
      </c>
    </row>
    <row r="226" spans="1:41" x14ac:dyDescent="0.25">
      <c r="A226">
        <v>1</v>
      </c>
      <c r="B226" t="s">
        <v>28</v>
      </c>
      <c r="C226">
        <v>392103</v>
      </c>
      <c r="D226" t="str">
        <f>VLOOKUP(C226,MUNICÍPO_SETOR!A$2:D$49,4,0)</f>
        <v>LUIZ CARLOS RICCIOPPO CURADO</v>
      </c>
      <c r="E226" s="43">
        <v>41388.645833333336</v>
      </c>
      <c r="F226" s="43">
        <v>41390.645833333336</v>
      </c>
      <c r="G226" s="43">
        <v>41390.604166666664</v>
      </c>
      <c r="H226" t="s">
        <v>29</v>
      </c>
      <c r="I226">
        <v>60000012508655</v>
      </c>
      <c r="J226" t="s">
        <v>1810</v>
      </c>
      <c r="K226" t="s">
        <v>1811</v>
      </c>
      <c r="L226" t="s">
        <v>41</v>
      </c>
      <c r="M226">
        <v>4</v>
      </c>
      <c r="N226" t="s">
        <v>33</v>
      </c>
      <c r="O226">
        <v>60000015461254</v>
      </c>
      <c r="P226">
        <v>60000016462661</v>
      </c>
      <c r="Q226">
        <v>145168000001348</v>
      </c>
      <c r="S226" t="s">
        <v>34</v>
      </c>
      <c r="T226" t="s">
        <v>35</v>
      </c>
      <c r="U226" t="s">
        <v>36</v>
      </c>
      <c r="X226" t="s">
        <v>37</v>
      </c>
      <c r="AD226" t="s">
        <v>1812</v>
      </c>
      <c r="AE226" t="s">
        <v>1446</v>
      </c>
      <c r="AF226" t="s">
        <v>4256</v>
      </c>
      <c r="AG226" t="s">
        <v>4256</v>
      </c>
      <c r="AH226">
        <v>305</v>
      </c>
      <c r="AI226">
        <v>338</v>
      </c>
      <c r="AJ226">
        <v>479</v>
      </c>
      <c r="AK226">
        <v>600</v>
      </c>
      <c r="AL226">
        <v>600</v>
      </c>
      <c r="AM226">
        <v>600</v>
      </c>
      <c r="AN226" t="s">
        <v>1411</v>
      </c>
      <c r="AO226" t="s">
        <v>4485</v>
      </c>
    </row>
    <row r="227" spans="1:41" x14ac:dyDescent="0.25">
      <c r="A227">
        <v>1</v>
      </c>
      <c r="B227" t="s">
        <v>28</v>
      </c>
      <c r="C227">
        <v>392103</v>
      </c>
      <c r="D227" t="str">
        <f>VLOOKUP(C227,MUNICÍPO_SETOR!A$2:D$49,4,0)</f>
        <v>LUIZ CARLOS RICCIOPPO CURADO</v>
      </c>
      <c r="E227" s="43">
        <v>41388.604166666664</v>
      </c>
      <c r="F227" s="43">
        <v>41390.646527777775</v>
      </c>
      <c r="G227" s="43">
        <v>41390.604861111111</v>
      </c>
      <c r="H227" t="s">
        <v>29</v>
      </c>
      <c r="I227">
        <v>60000012249347</v>
      </c>
      <c r="J227" t="s">
        <v>1813</v>
      </c>
      <c r="K227" t="s">
        <v>1814</v>
      </c>
      <c r="L227" t="s">
        <v>41</v>
      </c>
      <c r="M227">
        <v>4</v>
      </c>
      <c r="N227" t="s">
        <v>33</v>
      </c>
      <c r="O227">
        <v>60000015461254</v>
      </c>
      <c r="P227">
        <v>60000016462661</v>
      </c>
      <c r="Q227">
        <v>145168000001355</v>
      </c>
      <c r="S227" t="s">
        <v>34</v>
      </c>
      <c r="T227" t="s">
        <v>35</v>
      </c>
      <c r="U227" t="s">
        <v>36</v>
      </c>
      <c r="X227" t="s">
        <v>37</v>
      </c>
      <c r="AD227" t="s">
        <v>1815</v>
      </c>
      <c r="AE227" t="s">
        <v>1446</v>
      </c>
      <c r="AF227" t="s">
        <v>1815</v>
      </c>
      <c r="AG227" t="s">
        <v>1815</v>
      </c>
      <c r="AH227">
        <v>171</v>
      </c>
      <c r="AI227">
        <v>225</v>
      </c>
      <c r="AJ227">
        <v>225</v>
      </c>
      <c r="AK227">
        <v>225</v>
      </c>
      <c r="AL227">
        <v>225</v>
      </c>
      <c r="AM227">
        <v>225</v>
      </c>
      <c r="AN227" t="s">
        <v>1409</v>
      </c>
      <c r="AO227" t="s">
        <v>4486</v>
      </c>
    </row>
    <row r="228" spans="1:41" x14ac:dyDescent="0.25">
      <c r="A228">
        <v>1</v>
      </c>
      <c r="B228" t="s">
        <v>28</v>
      </c>
      <c r="C228">
        <v>392103</v>
      </c>
      <c r="D228" t="str">
        <f>VLOOKUP(C228,MUNICÍPO_SETOR!A$2:D$49,4,0)</f>
        <v>LUIZ CARLOS RICCIOPPO CURADO</v>
      </c>
      <c r="E228" s="43">
        <v>41388.583333333336</v>
      </c>
      <c r="F228" s="43">
        <v>41390.645833333336</v>
      </c>
      <c r="G228" s="43">
        <v>41390.604166666664</v>
      </c>
      <c r="H228" t="s">
        <v>29</v>
      </c>
      <c r="I228">
        <v>60000012500507</v>
      </c>
      <c r="J228" t="s">
        <v>1816</v>
      </c>
      <c r="K228" t="s">
        <v>1817</v>
      </c>
      <c r="L228" t="s">
        <v>32</v>
      </c>
      <c r="M228">
        <v>4</v>
      </c>
      <c r="N228" t="s">
        <v>33</v>
      </c>
      <c r="O228">
        <v>60000015461254</v>
      </c>
      <c r="P228">
        <v>60000016462661</v>
      </c>
      <c r="Q228">
        <v>145168000001341</v>
      </c>
      <c r="S228" t="s">
        <v>34</v>
      </c>
      <c r="T228" t="s">
        <v>35</v>
      </c>
      <c r="U228" t="s">
        <v>36</v>
      </c>
      <c r="X228" t="s">
        <v>37</v>
      </c>
      <c r="AD228" t="s">
        <v>1818</v>
      </c>
      <c r="AE228" t="s">
        <v>1446</v>
      </c>
      <c r="AF228" t="s">
        <v>1818</v>
      </c>
      <c r="AG228" t="s">
        <v>1818</v>
      </c>
      <c r="AH228">
        <v>259</v>
      </c>
      <c r="AI228">
        <v>341</v>
      </c>
      <c r="AJ228">
        <v>341</v>
      </c>
      <c r="AK228">
        <v>341</v>
      </c>
      <c r="AL228">
        <v>341</v>
      </c>
      <c r="AM228">
        <v>341</v>
      </c>
      <c r="AN228" t="s">
        <v>1409</v>
      </c>
      <c r="AO228" t="s">
        <v>4487</v>
      </c>
    </row>
    <row r="229" spans="1:41" x14ac:dyDescent="0.25">
      <c r="A229">
        <v>1</v>
      </c>
      <c r="B229" t="s">
        <v>28</v>
      </c>
      <c r="C229">
        <v>392103</v>
      </c>
      <c r="D229" t="str">
        <f>VLOOKUP(C229,MUNICÍPO_SETOR!A$2:D$49,4,0)</f>
        <v>LUIZ CARLOS RICCIOPPO CURADO</v>
      </c>
      <c r="E229" s="43">
        <v>41388.5</v>
      </c>
      <c r="F229" s="43">
        <v>41390.645138888889</v>
      </c>
      <c r="G229" s="43">
        <v>41390.603472222225</v>
      </c>
      <c r="H229" t="s">
        <v>29</v>
      </c>
      <c r="I229">
        <v>60000017964208</v>
      </c>
      <c r="J229" t="s">
        <v>1819</v>
      </c>
      <c r="K229" t="s">
        <v>1820</v>
      </c>
      <c r="L229" t="s">
        <v>32</v>
      </c>
      <c r="M229">
        <v>4</v>
      </c>
      <c r="N229" t="s">
        <v>33</v>
      </c>
      <c r="O229">
        <v>60000015461254</v>
      </c>
      <c r="P229">
        <v>60000016462661</v>
      </c>
      <c r="Q229">
        <v>145168000001334</v>
      </c>
      <c r="S229" t="s">
        <v>34</v>
      </c>
      <c r="T229" t="s">
        <v>35</v>
      </c>
      <c r="U229" t="s">
        <v>36</v>
      </c>
      <c r="X229" t="s">
        <v>37</v>
      </c>
      <c r="AD229" t="s">
        <v>1821</v>
      </c>
      <c r="AE229" t="s">
        <v>1437</v>
      </c>
      <c r="AF229" t="s">
        <v>4259</v>
      </c>
      <c r="AG229" t="s">
        <v>4259</v>
      </c>
      <c r="AH229">
        <v>455</v>
      </c>
      <c r="AI229">
        <v>507</v>
      </c>
      <c r="AJ229">
        <v>507</v>
      </c>
      <c r="AK229">
        <v>507</v>
      </c>
      <c r="AL229">
        <v>507</v>
      </c>
      <c r="AM229">
        <v>507</v>
      </c>
      <c r="AN229" t="s">
        <v>1409</v>
      </c>
      <c r="AO229" t="s">
        <v>4488</v>
      </c>
    </row>
    <row r="230" spans="1:41" x14ac:dyDescent="0.25">
      <c r="A230">
        <v>1</v>
      </c>
      <c r="B230" t="s">
        <v>28</v>
      </c>
      <c r="C230">
        <v>392103</v>
      </c>
      <c r="D230" t="str">
        <f>VLOOKUP(C230,MUNICÍPO_SETOR!A$2:D$49,4,0)</f>
        <v>LUIZ CARLOS RICCIOPPO CURADO</v>
      </c>
      <c r="E230" s="43">
        <v>41388.4375</v>
      </c>
      <c r="F230" s="43">
        <v>41390.644444444442</v>
      </c>
      <c r="G230" s="43">
        <v>41390.602777777778</v>
      </c>
      <c r="H230" t="s">
        <v>29</v>
      </c>
      <c r="I230">
        <v>60000017966084</v>
      </c>
      <c r="J230" t="s">
        <v>1822</v>
      </c>
      <c r="K230" t="s">
        <v>1823</v>
      </c>
      <c r="L230" t="s">
        <v>32</v>
      </c>
      <c r="M230">
        <v>3</v>
      </c>
      <c r="N230" t="s">
        <v>33</v>
      </c>
      <c r="O230">
        <v>60000015461254</v>
      </c>
      <c r="P230">
        <v>60000016462661</v>
      </c>
      <c r="Q230">
        <v>145168000001327</v>
      </c>
      <c r="S230" t="s">
        <v>34</v>
      </c>
      <c r="T230" t="s">
        <v>35</v>
      </c>
      <c r="U230" t="s">
        <v>36</v>
      </c>
      <c r="X230" t="s">
        <v>37</v>
      </c>
      <c r="AD230" t="s">
        <v>1824</v>
      </c>
      <c r="AE230" t="s">
        <v>1437</v>
      </c>
      <c r="AF230" t="s">
        <v>4260</v>
      </c>
      <c r="AG230" t="s">
        <v>4260</v>
      </c>
      <c r="AH230">
        <v>172</v>
      </c>
      <c r="AI230">
        <v>251</v>
      </c>
      <c r="AJ230">
        <v>351</v>
      </c>
      <c r="AK230">
        <v>351</v>
      </c>
      <c r="AL230">
        <v>351</v>
      </c>
      <c r="AM230">
        <v>351</v>
      </c>
      <c r="AN230" t="s">
        <v>1409</v>
      </c>
      <c r="AO230" t="s">
        <v>4261</v>
      </c>
    </row>
    <row r="231" spans="1:41" x14ac:dyDescent="0.25">
      <c r="A231">
        <v>1</v>
      </c>
      <c r="B231" t="s">
        <v>28</v>
      </c>
      <c r="C231">
        <v>392103</v>
      </c>
      <c r="D231" t="str">
        <f>VLOOKUP(C231,MUNICÍPO_SETOR!A$2:D$49,4,0)</f>
        <v>LUIZ CARLOS RICCIOPPO CURADO</v>
      </c>
      <c r="E231" s="43">
        <v>41388.4375</v>
      </c>
      <c r="F231" s="43">
        <v>41390.644444444442</v>
      </c>
      <c r="G231" s="43">
        <v>41390.602777777778</v>
      </c>
      <c r="H231" t="s">
        <v>29</v>
      </c>
      <c r="I231">
        <v>60000017966084</v>
      </c>
      <c r="J231" t="s">
        <v>1822</v>
      </c>
      <c r="K231" t="s">
        <v>1823</v>
      </c>
      <c r="L231" t="s">
        <v>32</v>
      </c>
      <c r="M231">
        <v>3</v>
      </c>
      <c r="N231" t="s">
        <v>33</v>
      </c>
      <c r="O231">
        <v>60000015461254</v>
      </c>
      <c r="P231">
        <v>60000016462661</v>
      </c>
      <c r="Q231">
        <v>145168000001327</v>
      </c>
      <c r="S231" t="s">
        <v>34</v>
      </c>
      <c r="T231" t="s">
        <v>35</v>
      </c>
      <c r="U231" t="s">
        <v>36</v>
      </c>
      <c r="X231" t="s">
        <v>37</v>
      </c>
      <c r="AD231" t="s">
        <v>1824</v>
      </c>
      <c r="AE231" t="s">
        <v>1437</v>
      </c>
      <c r="AF231" t="s">
        <v>4260</v>
      </c>
      <c r="AG231" t="s">
        <v>4260</v>
      </c>
      <c r="AH231">
        <v>172</v>
      </c>
      <c r="AI231">
        <v>251</v>
      </c>
      <c r="AJ231">
        <v>351</v>
      </c>
      <c r="AK231">
        <v>351</v>
      </c>
      <c r="AL231">
        <v>351</v>
      </c>
      <c r="AM231">
        <v>351</v>
      </c>
      <c r="AN231" t="s">
        <v>1410</v>
      </c>
      <c r="AO231" t="s">
        <v>4482</v>
      </c>
    </row>
    <row r="232" spans="1:41" x14ac:dyDescent="0.25">
      <c r="A232">
        <v>1</v>
      </c>
      <c r="B232" t="s">
        <v>28</v>
      </c>
      <c r="C232">
        <v>392103</v>
      </c>
      <c r="D232" t="str">
        <f>VLOOKUP(C232,MUNICÍPO_SETOR!A$2:D$49,4,0)</f>
        <v>LUIZ CARLOS RICCIOPPO CURADO</v>
      </c>
      <c r="E232" s="43">
        <v>41388.395833333336</v>
      </c>
      <c r="F232" s="43">
        <v>41390.643750000003</v>
      </c>
      <c r="G232" s="43">
        <v>41390.602083333331</v>
      </c>
      <c r="H232" t="s">
        <v>29</v>
      </c>
      <c r="I232">
        <v>60000017969528</v>
      </c>
      <c r="J232" t="s">
        <v>1825</v>
      </c>
      <c r="K232" t="s">
        <v>1826</v>
      </c>
      <c r="L232" t="s">
        <v>41</v>
      </c>
      <c r="M232">
        <v>3</v>
      </c>
      <c r="N232" t="s">
        <v>33</v>
      </c>
      <c r="O232">
        <v>60000015461254</v>
      </c>
      <c r="P232">
        <v>60000016462661</v>
      </c>
      <c r="Q232">
        <v>145168000001320</v>
      </c>
      <c r="S232" t="s">
        <v>34</v>
      </c>
      <c r="T232" t="s">
        <v>35</v>
      </c>
      <c r="U232" t="s">
        <v>61</v>
      </c>
      <c r="X232" t="s">
        <v>37</v>
      </c>
      <c r="AD232" t="s">
        <v>1827</v>
      </c>
      <c r="AE232" t="s">
        <v>1437</v>
      </c>
      <c r="AF232" t="s">
        <v>4262</v>
      </c>
      <c r="AG232" t="s">
        <v>4262</v>
      </c>
      <c r="AH232">
        <v>203</v>
      </c>
      <c r="AI232">
        <v>327</v>
      </c>
      <c r="AJ232">
        <v>327</v>
      </c>
      <c r="AK232">
        <v>327</v>
      </c>
      <c r="AL232">
        <v>327</v>
      </c>
      <c r="AM232">
        <v>327</v>
      </c>
      <c r="AN232" t="s">
        <v>1409</v>
      </c>
      <c r="AO232" t="s">
        <v>4489</v>
      </c>
    </row>
    <row r="233" spans="1:41" x14ac:dyDescent="0.25">
      <c r="A233">
        <v>1</v>
      </c>
      <c r="B233" t="s">
        <v>28</v>
      </c>
      <c r="C233">
        <v>392103</v>
      </c>
      <c r="D233" t="str">
        <f>VLOOKUP(C233,MUNICÍPO_SETOR!A$2:D$49,4,0)</f>
        <v>LUIZ CARLOS RICCIOPPO CURADO</v>
      </c>
      <c r="E233" s="43">
        <v>41388.354166666664</v>
      </c>
      <c r="F233" s="43">
        <v>41390.643055555556</v>
      </c>
      <c r="G233" s="43">
        <v>41390.601388888892</v>
      </c>
      <c r="H233" t="s">
        <v>29</v>
      </c>
      <c r="I233">
        <v>60000017964168</v>
      </c>
      <c r="J233" t="s">
        <v>1828</v>
      </c>
      <c r="K233" t="s">
        <v>1829</v>
      </c>
      <c r="L233" t="s">
        <v>41</v>
      </c>
      <c r="M233">
        <v>3</v>
      </c>
      <c r="N233" t="s">
        <v>33</v>
      </c>
      <c r="O233">
        <v>60000015461254</v>
      </c>
      <c r="P233">
        <v>60000016462661</v>
      </c>
      <c r="Q233">
        <v>145168000001310</v>
      </c>
      <c r="S233" t="s">
        <v>34</v>
      </c>
      <c r="T233" t="s">
        <v>35</v>
      </c>
      <c r="U233" t="s">
        <v>36</v>
      </c>
      <c r="X233" t="s">
        <v>37</v>
      </c>
      <c r="AD233" t="s">
        <v>1830</v>
      </c>
      <c r="AE233" t="s">
        <v>1437</v>
      </c>
      <c r="AF233" t="s">
        <v>4263</v>
      </c>
      <c r="AG233" t="s">
        <v>4263</v>
      </c>
      <c r="AH233">
        <v>296</v>
      </c>
      <c r="AI233">
        <v>535</v>
      </c>
      <c r="AJ233">
        <v>535</v>
      </c>
      <c r="AK233">
        <v>535</v>
      </c>
      <c r="AL233">
        <v>535</v>
      </c>
      <c r="AM233">
        <v>535</v>
      </c>
      <c r="AN233" t="s">
        <v>1409</v>
      </c>
      <c r="AO233" t="s">
        <v>4490</v>
      </c>
    </row>
    <row r="234" spans="1:41" x14ac:dyDescent="0.25">
      <c r="A234">
        <v>1</v>
      </c>
      <c r="B234" t="s">
        <v>28</v>
      </c>
      <c r="C234">
        <v>392103</v>
      </c>
      <c r="D234" t="str">
        <f>VLOOKUP(C234,MUNICÍPO_SETOR!A$2:D$49,4,0)</f>
        <v>LUIZ CARLOS RICCIOPPO CURADO</v>
      </c>
      <c r="E234" s="43">
        <v>41380.6875</v>
      </c>
      <c r="F234" s="43">
        <v>41382.872916666667</v>
      </c>
      <c r="G234" s="43">
        <v>41382.831250000003</v>
      </c>
      <c r="H234" t="s">
        <v>29</v>
      </c>
      <c r="I234">
        <v>60000012512043</v>
      </c>
      <c r="J234" t="s">
        <v>1831</v>
      </c>
      <c r="K234" t="s">
        <v>1832</v>
      </c>
      <c r="L234" t="s">
        <v>32</v>
      </c>
      <c r="M234">
        <v>4</v>
      </c>
      <c r="N234" t="s">
        <v>33</v>
      </c>
      <c r="O234">
        <v>60000015461254</v>
      </c>
      <c r="P234">
        <v>60000016462661</v>
      </c>
      <c r="Q234">
        <v>145168000001222</v>
      </c>
      <c r="S234" t="s">
        <v>34</v>
      </c>
      <c r="T234" t="s">
        <v>35</v>
      </c>
      <c r="U234" t="s">
        <v>36</v>
      </c>
      <c r="X234" t="s">
        <v>37</v>
      </c>
      <c r="AD234" t="s">
        <v>1833</v>
      </c>
      <c r="AE234" t="s">
        <v>1446</v>
      </c>
      <c r="AF234" t="s">
        <v>4264</v>
      </c>
      <c r="AG234" t="s">
        <v>4264</v>
      </c>
      <c r="AH234">
        <v>389</v>
      </c>
      <c r="AI234">
        <v>472</v>
      </c>
      <c r="AJ234">
        <v>472</v>
      </c>
      <c r="AK234">
        <v>472</v>
      </c>
      <c r="AL234">
        <v>472</v>
      </c>
      <c r="AM234">
        <v>472</v>
      </c>
      <c r="AN234" t="s">
        <v>1409</v>
      </c>
      <c r="AO234" t="s">
        <v>4471</v>
      </c>
    </row>
    <row r="235" spans="1:41" x14ac:dyDescent="0.25">
      <c r="A235">
        <v>1</v>
      </c>
      <c r="B235" t="s">
        <v>28</v>
      </c>
      <c r="C235">
        <v>392103</v>
      </c>
      <c r="D235" t="str">
        <f>VLOOKUP(C235,MUNICÍPO_SETOR!A$2:D$49,4,0)</f>
        <v>LUIZ CARLOS RICCIOPPO CURADO</v>
      </c>
      <c r="E235" s="43">
        <v>41380.625</v>
      </c>
      <c r="F235" s="43">
        <v>41382.868055555555</v>
      </c>
      <c r="G235" s="43">
        <v>41382.826388888891</v>
      </c>
      <c r="H235" t="s">
        <v>29</v>
      </c>
      <c r="I235">
        <v>60000017964236</v>
      </c>
      <c r="J235" t="s">
        <v>1753</v>
      </c>
      <c r="K235" t="s">
        <v>1754</v>
      </c>
      <c r="L235" t="s">
        <v>41</v>
      </c>
      <c r="M235">
        <v>6</v>
      </c>
      <c r="N235" t="s">
        <v>33</v>
      </c>
      <c r="O235">
        <v>60000015461254</v>
      </c>
      <c r="P235">
        <v>60000016462661</v>
      </c>
      <c r="Q235">
        <v>145168000001185</v>
      </c>
      <c r="S235" t="s">
        <v>34</v>
      </c>
      <c r="T235" t="s">
        <v>35</v>
      </c>
      <c r="U235" t="s">
        <v>36</v>
      </c>
      <c r="X235" t="s">
        <v>37</v>
      </c>
      <c r="AD235" t="s">
        <v>1834</v>
      </c>
      <c r="AE235" t="s">
        <v>1437</v>
      </c>
      <c r="AF235" t="s">
        <v>1834</v>
      </c>
      <c r="AG235" t="s">
        <v>1834</v>
      </c>
      <c r="AH235">
        <v>456</v>
      </c>
      <c r="AI235">
        <v>539</v>
      </c>
      <c r="AJ235">
        <v>539</v>
      </c>
      <c r="AK235">
        <v>539</v>
      </c>
      <c r="AL235">
        <v>539</v>
      </c>
      <c r="AM235">
        <v>539</v>
      </c>
      <c r="AN235" t="s">
        <v>1409</v>
      </c>
      <c r="AO235" t="s">
        <v>4471</v>
      </c>
    </row>
    <row r="236" spans="1:41" x14ac:dyDescent="0.25">
      <c r="A236">
        <v>1</v>
      </c>
      <c r="B236" t="s">
        <v>28</v>
      </c>
      <c r="C236">
        <v>392103</v>
      </c>
      <c r="D236" t="str">
        <f>VLOOKUP(C236,MUNICÍPO_SETOR!A$2:D$49,4,0)</f>
        <v>LUIZ CARLOS RICCIOPPO CURADO</v>
      </c>
      <c r="E236" s="43">
        <v>41380.5625</v>
      </c>
      <c r="F236" s="43">
        <v>41382.867361111108</v>
      </c>
      <c r="G236" s="43">
        <v>41382.825694444444</v>
      </c>
      <c r="H236" t="s">
        <v>29</v>
      </c>
      <c r="I236">
        <v>60000017963996</v>
      </c>
      <c r="J236" t="s">
        <v>1757</v>
      </c>
      <c r="K236" t="s">
        <v>1758</v>
      </c>
      <c r="L236" t="s">
        <v>32</v>
      </c>
      <c r="M236">
        <v>6</v>
      </c>
      <c r="N236" t="s">
        <v>33</v>
      </c>
      <c r="O236">
        <v>60000015461254</v>
      </c>
      <c r="P236">
        <v>60000016462661</v>
      </c>
      <c r="Q236">
        <v>145168000001178</v>
      </c>
      <c r="S236" t="s">
        <v>34</v>
      </c>
      <c r="T236" t="s">
        <v>35</v>
      </c>
      <c r="U236" t="s">
        <v>36</v>
      </c>
      <c r="X236" t="s">
        <v>37</v>
      </c>
      <c r="AD236" t="s">
        <v>1835</v>
      </c>
      <c r="AE236" t="s">
        <v>1437</v>
      </c>
      <c r="AF236" t="s">
        <v>1835</v>
      </c>
      <c r="AG236" t="s">
        <v>1835</v>
      </c>
      <c r="AH236">
        <v>213</v>
      </c>
      <c r="AI236">
        <v>313</v>
      </c>
      <c r="AJ236">
        <v>313</v>
      </c>
      <c r="AK236">
        <v>313</v>
      </c>
      <c r="AL236">
        <v>313</v>
      </c>
      <c r="AM236">
        <v>313</v>
      </c>
      <c r="AN236" t="s">
        <v>1409</v>
      </c>
      <c r="AO236" t="s">
        <v>4491</v>
      </c>
    </row>
    <row r="237" spans="1:41" x14ac:dyDescent="0.25">
      <c r="A237">
        <v>1</v>
      </c>
      <c r="B237" t="s">
        <v>28</v>
      </c>
      <c r="C237">
        <v>392103</v>
      </c>
      <c r="D237" t="str">
        <f>VLOOKUP(C237,MUNICÍPO_SETOR!A$2:D$49,4,0)</f>
        <v>LUIZ CARLOS RICCIOPPO CURADO</v>
      </c>
      <c r="E237" s="43">
        <v>41379.513888888891</v>
      </c>
      <c r="F237" s="43">
        <v>41380.974999999999</v>
      </c>
      <c r="G237" s="43">
        <v>41383.425694444442</v>
      </c>
      <c r="H237" t="s">
        <v>29</v>
      </c>
      <c r="I237">
        <v>60000012248643</v>
      </c>
      <c r="J237" t="s">
        <v>1836</v>
      </c>
      <c r="K237" t="s">
        <v>1837</v>
      </c>
      <c r="L237" t="s">
        <v>41</v>
      </c>
      <c r="M237">
        <v>3</v>
      </c>
      <c r="N237" t="s">
        <v>33</v>
      </c>
      <c r="O237">
        <v>60000015461254</v>
      </c>
      <c r="P237">
        <v>60000016462661</v>
      </c>
      <c r="Q237">
        <v>140308000000379</v>
      </c>
      <c r="S237" t="s">
        <v>34</v>
      </c>
      <c r="T237" t="s">
        <v>35</v>
      </c>
      <c r="U237" t="s">
        <v>36</v>
      </c>
      <c r="X237" t="s">
        <v>176</v>
      </c>
      <c r="AD237" t="s">
        <v>1838</v>
      </c>
      <c r="AE237" t="s">
        <v>1446</v>
      </c>
      <c r="AF237" t="s">
        <v>1838</v>
      </c>
      <c r="AG237" t="s">
        <v>1838</v>
      </c>
      <c r="AH237">
        <v>144</v>
      </c>
      <c r="AI237">
        <v>209</v>
      </c>
      <c r="AJ237">
        <v>209</v>
      </c>
      <c r="AK237">
        <v>209</v>
      </c>
      <c r="AL237">
        <v>209</v>
      </c>
      <c r="AM237">
        <v>209</v>
      </c>
      <c r="AN237" t="s">
        <v>1409</v>
      </c>
      <c r="AO237" t="s">
        <v>4492</v>
      </c>
    </row>
    <row r="238" spans="1:41" x14ac:dyDescent="0.25">
      <c r="A238">
        <v>1</v>
      </c>
      <c r="B238" t="s">
        <v>28</v>
      </c>
      <c r="C238">
        <v>392103</v>
      </c>
      <c r="D238" t="str">
        <f>VLOOKUP(C238,MUNICÍPO_SETOR!A$2:D$49,4,0)</f>
        <v>LUIZ CARLOS RICCIOPPO CURADO</v>
      </c>
      <c r="E238" s="43">
        <v>41379.479166666664</v>
      </c>
      <c r="F238" s="43">
        <v>41380.966666666667</v>
      </c>
      <c r="G238" s="43">
        <v>41380.925000000003</v>
      </c>
      <c r="H238" t="s">
        <v>29</v>
      </c>
      <c r="I238">
        <v>60000017968252</v>
      </c>
      <c r="J238" t="s">
        <v>1839</v>
      </c>
      <c r="K238" t="s">
        <v>1840</v>
      </c>
      <c r="L238" t="s">
        <v>41</v>
      </c>
      <c r="M238">
        <v>3</v>
      </c>
      <c r="N238" t="s">
        <v>33</v>
      </c>
      <c r="O238">
        <v>60000015461254</v>
      </c>
      <c r="P238">
        <v>60000016462661</v>
      </c>
      <c r="Q238">
        <v>145168000001150</v>
      </c>
      <c r="S238" t="s">
        <v>34</v>
      </c>
      <c r="T238" t="s">
        <v>35</v>
      </c>
      <c r="U238" t="s">
        <v>36</v>
      </c>
      <c r="X238" t="s">
        <v>37</v>
      </c>
      <c r="AD238" t="s">
        <v>1841</v>
      </c>
      <c r="AE238" t="s">
        <v>1437</v>
      </c>
      <c r="AF238" t="s">
        <v>1841</v>
      </c>
      <c r="AG238" t="s">
        <v>1841</v>
      </c>
      <c r="AH238">
        <v>792</v>
      </c>
      <c r="AI238">
        <v>845</v>
      </c>
      <c r="AJ238">
        <v>845</v>
      </c>
      <c r="AK238">
        <v>845</v>
      </c>
      <c r="AL238">
        <v>845</v>
      </c>
      <c r="AM238">
        <v>845</v>
      </c>
      <c r="AN238" t="s">
        <v>1409</v>
      </c>
      <c r="AO238" t="s">
        <v>4493</v>
      </c>
    </row>
    <row r="239" spans="1:41" x14ac:dyDescent="0.25">
      <c r="A239">
        <v>1</v>
      </c>
      <c r="B239" t="s">
        <v>28</v>
      </c>
      <c r="C239">
        <v>392103</v>
      </c>
      <c r="D239" t="str">
        <f>VLOOKUP(C239,MUNICÍPO_SETOR!A$2:D$49,4,0)</f>
        <v>LUIZ CARLOS RICCIOPPO CURADO</v>
      </c>
      <c r="E239" s="43">
        <v>41376.535416666666</v>
      </c>
      <c r="F239" s="43">
        <v>41376.535416666666</v>
      </c>
      <c r="G239" s="43">
        <v>41376.498611111114</v>
      </c>
      <c r="H239" t="s">
        <v>29</v>
      </c>
      <c r="I239">
        <v>60000012597371</v>
      </c>
      <c r="J239" t="s">
        <v>1842</v>
      </c>
      <c r="K239" t="s">
        <v>1843</v>
      </c>
      <c r="N239" t="s">
        <v>33</v>
      </c>
      <c r="O239">
        <v>60000015461254</v>
      </c>
      <c r="P239">
        <v>60000016462661</v>
      </c>
      <c r="Q239">
        <v>140308000000362</v>
      </c>
      <c r="S239" t="s">
        <v>34</v>
      </c>
      <c r="T239" t="s">
        <v>35</v>
      </c>
      <c r="U239" t="s">
        <v>36</v>
      </c>
      <c r="X239" t="s">
        <v>37</v>
      </c>
      <c r="AD239" t="s">
        <v>4807</v>
      </c>
      <c r="AE239" t="s">
        <v>1446</v>
      </c>
      <c r="AF239" t="s">
        <v>5381</v>
      </c>
      <c r="AG239" t="s">
        <v>5381</v>
      </c>
      <c r="AH239">
        <v>428</v>
      </c>
      <c r="AI239">
        <v>694</v>
      </c>
      <c r="AJ239">
        <v>990</v>
      </c>
      <c r="AK239">
        <v>990</v>
      </c>
      <c r="AL239">
        <v>990</v>
      </c>
      <c r="AM239">
        <v>990</v>
      </c>
      <c r="AN239" t="s">
        <v>1409</v>
      </c>
      <c r="AO239" t="s">
        <v>4266</v>
      </c>
    </row>
    <row r="240" spans="1:41" x14ac:dyDescent="0.25">
      <c r="A240">
        <v>1</v>
      </c>
      <c r="B240" t="s">
        <v>28</v>
      </c>
      <c r="C240">
        <v>392103</v>
      </c>
      <c r="D240" t="str">
        <f>VLOOKUP(C240,MUNICÍPO_SETOR!A$2:D$49,4,0)</f>
        <v>LUIZ CARLOS RICCIOPPO CURADO</v>
      </c>
      <c r="E240" s="43">
        <v>41376.535416666666</v>
      </c>
      <c r="F240" s="43">
        <v>41376.535416666666</v>
      </c>
      <c r="G240" s="43">
        <v>41376.498611111114</v>
      </c>
      <c r="H240" t="s">
        <v>29</v>
      </c>
      <c r="I240">
        <v>60000012597371</v>
      </c>
      <c r="J240" t="s">
        <v>1842</v>
      </c>
      <c r="K240" t="s">
        <v>1843</v>
      </c>
      <c r="N240" t="s">
        <v>33</v>
      </c>
      <c r="O240">
        <v>60000015461254</v>
      </c>
      <c r="P240">
        <v>60000016462661</v>
      </c>
      <c r="Q240">
        <v>140308000000362</v>
      </c>
      <c r="S240" t="s">
        <v>34</v>
      </c>
      <c r="T240" t="s">
        <v>35</v>
      </c>
      <c r="U240" t="s">
        <v>36</v>
      </c>
      <c r="X240" t="s">
        <v>37</v>
      </c>
      <c r="AD240" t="s">
        <v>4807</v>
      </c>
      <c r="AE240" t="s">
        <v>1446</v>
      </c>
      <c r="AF240" t="s">
        <v>5381</v>
      </c>
      <c r="AG240" t="s">
        <v>5381</v>
      </c>
      <c r="AH240">
        <v>428</v>
      </c>
      <c r="AI240">
        <v>694</v>
      </c>
      <c r="AJ240">
        <v>990</v>
      </c>
      <c r="AK240">
        <v>990</v>
      </c>
      <c r="AL240">
        <v>990</v>
      </c>
      <c r="AM240">
        <v>990</v>
      </c>
      <c r="AN240" t="s">
        <v>1410</v>
      </c>
      <c r="AO240" t="s">
        <v>5382</v>
      </c>
    </row>
    <row r="241" spans="1:41" x14ac:dyDescent="0.25">
      <c r="A241">
        <v>1</v>
      </c>
      <c r="B241" t="s">
        <v>28</v>
      </c>
      <c r="C241">
        <v>392103</v>
      </c>
      <c r="D241" t="str">
        <f>VLOOKUP(C241,MUNICÍPO_SETOR!A$2:D$49,4,0)</f>
        <v>LUIZ CARLOS RICCIOPPO CURADO</v>
      </c>
      <c r="E241" s="43">
        <v>41376.534722222219</v>
      </c>
      <c r="F241" s="43">
        <v>41376.534722222219</v>
      </c>
      <c r="G241" s="43">
        <v>41376.498611111114</v>
      </c>
      <c r="H241" t="s">
        <v>29</v>
      </c>
      <c r="I241">
        <v>60000017155454</v>
      </c>
      <c r="J241" t="s">
        <v>1844</v>
      </c>
      <c r="K241" t="s">
        <v>1845</v>
      </c>
      <c r="L241" t="s">
        <v>41</v>
      </c>
      <c r="M241">
        <v>3</v>
      </c>
      <c r="N241" t="s">
        <v>33</v>
      </c>
      <c r="O241">
        <v>60000015461254</v>
      </c>
      <c r="P241">
        <v>60000016462661</v>
      </c>
      <c r="Q241">
        <v>140308000000355</v>
      </c>
      <c r="S241" t="s">
        <v>34</v>
      </c>
      <c r="T241" t="s">
        <v>35</v>
      </c>
      <c r="U241" t="s">
        <v>36</v>
      </c>
      <c r="X241" t="s">
        <v>37</v>
      </c>
      <c r="AD241" t="s">
        <v>4807</v>
      </c>
      <c r="AE241" t="s">
        <v>1446</v>
      </c>
      <c r="AF241" t="s">
        <v>5381</v>
      </c>
      <c r="AG241" t="s">
        <v>5381</v>
      </c>
      <c r="AH241">
        <v>428</v>
      </c>
      <c r="AI241">
        <v>694</v>
      </c>
      <c r="AJ241">
        <v>990</v>
      </c>
      <c r="AK241">
        <v>990</v>
      </c>
      <c r="AL241">
        <v>990</v>
      </c>
      <c r="AM241">
        <v>990</v>
      </c>
      <c r="AN241" t="s">
        <v>1409</v>
      </c>
      <c r="AO241" t="s">
        <v>4266</v>
      </c>
    </row>
    <row r="242" spans="1:41" x14ac:dyDescent="0.25">
      <c r="A242">
        <v>1</v>
      </c>
      <c r="B242" t="s">
        <v>28</v>
      </c>
      <c r="C242">
        <v>392103</v>
      </c>
      <c r="D242" t="str">
        <f>VLOOKUP(C242,MUNICÍPO_SETOR!A$2:D$49,4,0)</f>
        <v>LUIZ CARLOS RICCIOPPO CURADO</v>
      </c>
      <c r="E242" s="43">
        <v>41376.534722222219</v>
      </c>
      <c r="F242" s="43">
        <v>41376.534722222219</v>
      </c>
      <c r="G242" s="43">
        <v>41376.498611111114</v>
      </c>
      <c r="H242" t="s">
        <v>29</v>
      </c>
      <c r="I242">
        <v>60000017155454</v>
      </c>
      <c r="J242" t="s">
        <v>1844</v>
      </c>
      <c r="K242" t="s">
        <v>1845</v>
      </c>
      <c r="L242" t="s">
        <v>41</v>
      </c>
      <c r="M242">
        <v>3</v>
      </c>
      <c r="N242" t="s">
        <v>33</v>
      </c>
      <c r="O242">
        <v>60000015461254</v>
      </c>
      <c r="P242">
        <v>60000016462661</v>
      </c>
      <c r="Q242">
        <v>140308000000355</v>
      </c>
      <c r="S242" t="s">
        <v>34</v>
      </c>
      <c r="T242" t="s">
        <v>35</v>
      </c>
      <c r="U242" t="s">
        <v>36</v>
      </c>
      <c r="X242" t="s">
        <v>37</v>
      </c>
      <c r="AD242" t="s">
        <v>4807</v>
      </c>
      <c r="AE242" t="s">
        <v>1446</v>
      </c>
      <c r="AF242" t="s">
        <v>5381</v>
      </c>
      <c r="AG242" t="s">
        <v>5381</v>
      </c>
      <c r="AH242">
        <v>428</v>
      </c>
      <c r="AI242">
        <v>694</v>
      </c>
      <c r="AJ242">
        <v>990</v>
      </c>
      <c r="AK242">
        <v>990</v>
      </c>
      <c r="AL242">
        <v>990</v>
      </c>
      <c r="AM242">
        <v>990</v>
      </c>
      <c r="AN242" t="s">
        <v>1410</v>
      </c>
      <c r="AO242" t="s">
        <v>5382</v>
      </c>
    </row>
    <row r="243" spans="1:41" x14ac:dyDescent="0.25">
      <c r="A243">
        <v>1</v>
      </c>
      <c r="B243" t="s">
        <v>28</v>
      </c>
      <c r="C243">
        <v>392103</v>
      </c>
      <c r="D243" t="str">
        <f>VLOOKUP(C243,MUNICÍPO_SETOR!A$2:D$49,4,0)</f>
        <v>LUIZ CARLOS RICCIOPPO CURADO</v>
      </c>
      <c r="E243" s="43">
        <v>41376.533333333333</v>
      </c>
      <c r="F243" s="43">
        <v>41376.53402777778</v>
      </c>
      <c r="G243" s="43">
        <v>41376.493055555555</v>
      </c>
      <c r="H243" t="s">
        <v>29</v>
      </c>
      <c r="I243">
        <v>60000012372567</v>
      </c>
      <c r="J243" t="s">
        <v>1846</v>
      </c>
      <c r="K243" t="s">
        <v>1847</v>
      </c>
      <c r="L243" t="s">
        <v>41</v>
      </c>
      <c r="M243">
        <v>3</v>
      </c>
      <c r="N243" t="s">
        <v>33</v>
      </c>
      <c r="O243">
        <v>60000015461254</v>
      </c>
      <c r="P243">
        <v>60000016462661</v>
      </c>
      <c r="Q243">
        <v>140308000000348</v>
      </c>
      <c r="S243" t="s">
        <v>34</v>
      </c>
      <c r="T243" t="s">
        <v>35</v>
      </c>
      <c r="U243" t="s">
        <v>36</v>
      </c>
      <c r="X243" t="s">
        <v>37</v>
      </c>
      <c r="AD243" t="s">
        <v>4807</v>
      </c>
      <c r="AE243" t="s">
        <v>1446</v>
      </c>
      <c r="AF243" t="s">
        <v>5381</v>
      </c>
      <c r="AG243" t="s">
        <v>5381</v>
      </c>
      <c r="AH243">
        <v>428</v>
      </c>
      <c r="AI243">
        <v>694</v>
      </c>
      <c r="AJ243">
        <v>990</v>
      </c>
      <c r="AK243">
        <v>990</v>
      </c>
      <c r="AL243">
        <v>990</v>
      </c>
      <c r="AM243">
        <v>990</v>
      </c>
      <c r="AN243" t="s">
        <v>1409</v>
      </c>
      <c r="AO243" t="s">
        <v>4266</v>
      </c>
    </row>
    <row r="244" spans="1:41" x14ac:dyDescent="0.25">
      <c r="A244">
        <v>1</v>
      </c>
      <c r="B244" t="s">
        <v>28</v>
      </c>
      <c r="C244">
        <v>392103</v>
      </c>
      <c r="D244" t="str">
        <f>VLOOKUP(C244,MUNICÍPO_SETOR!A$2:D$49,4,0)</f>
        <v>LUIZ CARLOS RICCIOPPO CURADO</v>
      </c>
      <c r="E244" s="43">
        <v>41376.533333333333</v>
      </c>
      <c r="F244" s="43">
        <v>41376.53402777778</v>
      </c>
      <c r="G244" s="43">
        <v>41376.493055555555</v>
      </c>
      <c r="H244" t="s">
        <v>29</v>
      </c>
      <c r="I244">
        <v>60000012372567</v>
      </c>
      <c r="J244" t="s">
        <v>1846</v>
      </c>
      <c r="K244" t="s">
        <v>1847</v>
      </c>
      <c r="L244" t="s">
        <v>41</v>
      </c>
      <c r="M244">
        <v>3</v>
      </c>
      <c r="N244" t="s">
        <v>33</v>
      </c>
      <c r="O244">
        <v>60000015461254</v>
      </c>
      <c r="P244">
        <v>60000016462661</v>
      </c>
      <c r="Q244">
        <v>140308000000348</v>
      </c>
      <c r="S244" t="s">
        <v>34</v>
      </c>
      <c r="T244" t="s">
        <v>35</v>
      </c>
      <c r="U244" t="s">
        <v>36</v>
      </c>
      <c r="X244" t="s">
        <v>37</v>
      </c>
      <c r="AD244" t="s">
        <v>4807</v>
      </c>
      <c r="AE244" t="s">
        <v>1446</v>
      </c>
      <c r="AF244" t="s">
        <v>5381</v>
      </c>
      <c r="AG244" t="s">
        <v>5381</v>
      </c>
      <c r="AH244">
        <v>428</v>
      </c>
      <c r="AI244">
        <v>694</v>
      </c>
      <c r="AJ244">
        <v>990</v>
      </c>
      <c r="AK244">
        <v>990</v>
      </c>
      <c r="AL244">
        <v>990</v>
      </c>
      <c r="AM244">
        <v>990</v>
      </c>
      <c r="AN244" t="s">
        <v>1410</v>
      </c>
      <c r="AO244" t="s">
        <v>5382</v>
      </c>
    </row>
    <row r="245" spans="1:41" x14ac:dyDescent="0.25">
      <c r="A245">
        <v>1</v>
      </c>
      <c r="B245" t="s">
        <v>28</v>
      </c>
      <c r="C245">
        <v>392103</v>
      </c>
      <c r="D245" t="str">
        <f>VLOOKUP(C245,MUNICÍPO_SETOR!A$2:D$49,4,0)</f>
        <v>LUIZ CARLOS RICCIOPPO CURADO</v>
      </c>
      <c r="E245" s="43">
        <v>41376.354166666664</v>
      </c>
      <c r="F245" s="43">
        <v>41376.699999999997</v>
      </c>
      <c r="G245" s="43">
        <v>41376.658333333333</v>
      </c>
      <c r="H245" t="s">
        <v>29</v>
      </c>
      <c r="I245">
        <v>60000012338427</v>
      </c>
      <c r="J245" t="s">
        <v>1848</v>
      </c>
      <c r="K245" t="s">
        <v>1849</v>
      </c>
      <c r="L245" t="s">
        <v>41</v>
      </c>
      <c r="M245">
        <v>3</v>
      </c>
      <c r="N245" t="s">
        <v>33</v>
      </c>
      <c r="O245">
        <v>60000015461254</v>
      </c>
      <c r="P245">
        <v>60000016462661</v>
      </c>
      <c r="Q245">
        <v>145168000000882</v>
      </c>
      <c r="S245" t="s">
        <v>34</v>
      </c>
      <c r="T245" t="s">
        <v>35</v>
      </c>
      <c r="U245" t="s">
        <v>36</v>
      </c>
      <c r="X245" t="s">
        <v>37</v>
      </c>
      <c r="AD245" t="s">
        <v>1850</v>
      </c>
      <c r="AE245" t="s">
        <v>1446</v>
      </c>
      <c r="AF245" t="s">
        <v>1850</v>
      </c>
      <c r="AG245" t="s">
        <v>1850</v>
      </c>
      <c r="AH245">
        <v>502</v>
      </c>
      <c r="AI245">
        <v>585</v>
      </c>
      <c r="AJ245">
        <v>585</v>
      </c>
      <c r="AK245">
        <v>585</v>
      </c>
      <c r="AL245">
        <v>585</v>
      </c>
      <c r="AM245">
        <v>585</v>
      </c>
      <c r="AN245" t="s">
        <v>1409</v>
      </c>
      <c r="AO245" t="s">
        <v>4494</v>
      </c>
    </row>
    <row r="246" spans="1:41" x14ac:dyDescent="0.25">
      <c r="A246">
        <v>1</v>
      </c>
      <c r="B246" t="s">
        <v>28</v>
      </c>
      <c r="C246">
        <v>392103</v>
      </c>
      <c r="D246" t="str">
        <f>VLOOKUP(C246,MUNICÍPO_SETOR!A$2:D$49,4,0)</f>
        <v>LUIZ CARLOS RICCIOPPO CURADO</v>
      </c>
      <c r="E246" s="43">
        <v>41376.333333333336</v>
      </c>
      <c r="F246" s="43">
        <v>41376.727083333331</v>
      </c>
      <c r="G246" s="43">
        <v>41376.685416666667</v>
      </c>
      <c r="H246" t="s">
        <v>110</v>
      </c>
      <c r="I246">
        <v>60000016840259</v>
      </c>
      <c r="K246" t="s">
        <v>1851</v>
      </c>
      <c r="N246" t="s">
        <v>33</v>
      </c>
      <c r="O246">
        <v>60000015461254</v>
      </c>
      <c r="P246">
        <v>60000016462661</v>
      </c>
      <c r="Q246">
        <v>145168000000981</v>
      </c>
      <c r="S246" t="s">
        <v>34</v>
      </c>
      <c r="T246" t="s">
        <v>35</v>
      </c>
      <c r="X246" t="s">
        <v>37</v>
      </c>
      <c r="AD246" t="s">
        <v>1852</v>
      </c>
      <c r="AE246" t="s">
        <v>1446</v>
      </c>
      <c r="AF246" t="s">
        <v>1852</v>
      </c>
      <c r="AG246" t="s">
        <v>1852</v>
      </c>
      <c r="AH246">
        <v>1</v>
      </c>
      <c r="AI246">
        <v>77</v>
      </c>
      <c r="AJ246">
        <v>77</v>
      </c>
      <c r="AK246">
        <v>77</v>
      </c>
      <c r="AL246">
        <v>77</v>
      </c>
      <c r="AM246">
        <v>77</v>
      </c>
      <c r="AN246" t="s">
        <v>1409</v>
      </c>
      <c r="AO246" t="s">
        <v>1852</v>
      </c>
    </row>
    <row r="247" spans="1:41" x14ac:dyDescent="0.25">
      <c r="A247">
        <v>1</v>
      </c>
      <c r="B247" t="s">
        <v>28</v>
      </c>
      <c r="C247">
        <v>392103</v>
      </c>
      <c r="D247" t="str">
        <f>VLOOKUP(C247,MUNICÍPO_SETOR!A$2:D$49,4,0)</f>
        <v>LUIZ CARLOS RICCIOPPO CURADO</v>
      </c>
      <c r="E247" s="43">
        <v>41375.738888888889</v>
      </c>
      <c r="F247" s="43">
        <v>41376.727083333331</v>
      </c>
      <c r="G247" s="43">
        <v>41376.685416666667</v>
      </c>
      <c r="H247" t="s">
        <v>110</v>
      </c>
      <c r="I247">
        <v>60000016841148</v>
      </c>
      <c r="K247" t="s">
        <v>1853</v>
      </c>
      <c r="N247" t="s">
        <v>33</v>
      </c>
      <c r="O247">
        <v>60000015461254</v>
      </c>
      <c r="P247">
        <v>60000016462661</v>
      </c>
      <c r="Q247">
        <v>145168000000988</v>
      </c>
      <c r="S247" t="s">
        <v>34</v>
      </c>
      <c r="T247" t="s">
        <v>35</v>
      </c>
      <c r="X247" t="s">
        <v>37</v>
      </c>
      <c r="AD247" t="s">
        <v>1852</v>
      </c>
      <c r="AE247" t="s">
        <v>1446</v>
      </c>
      <c r="AF247" t="s">
        <v>1852</v>
      </c>
      <c r="AG247" t="s">
        <v>1852</v>
      </c>
      <c r="AH247">
        <v>1</v>
      </c>
      <c r="AI247">
        <v>77</v>
      </c>
      <c r="AJ247">
        <v>77</v>
      </c>
      <c r="AK247">
        <v>77</v>
      </c>
      <c r="AL247">
        <v>77</v>
      </c>
      <c r="AM247">
        <v>77</v>
      </c>
      <c r="AN247" t="s">
        <v>1409</v>
      </c>
      <c r="AO247" t="s">
        <v>1852</v>
      </c>
    </row>
    <row r="248" spans="1:41" x14ac:dyDescent="0.25">
      <c r="A248">
        <v>1</v>
      </c>
      <c r="B248" t="s">
        <v>28</v>
      </c>
      <c r="C248">
        <v>392103</v>
      </c>
      <c r="D248" t="str">
        <f>VLOOKUP(C248,MUNICÍPO_SETOR!A$2:D$49,4,0)</f>
        <v>LUIZ CARLOS RICCIOPPO CURADO</v>
      </c>
      <c r="E248" s="43">
        <v>41375.4375</v>
      </c>
      <c r="F248" s="43">
        <v>41375.665277777778</v>
      </c>
      <c r="G248" s="43">
        <v>41375.623611111114</v>
      </c>
      <c r="H248" t="s">
        <v>29</v>
      </c>
      <c r="I248">
        <v>60000012506071</v>
      </c>
      <c r="J248" t="s">
        <v>1855</v>
      </c>
      <c r="K248" t="s">
        <v>1856</v>
      </c>
      <c r="L248" t="s">
        <v>32</v>
      </c>
      <c r="M248">
        <v>3</v>
      </c>
      <c r="N248" t="s">
        <v>33</v>
      </c>
      <c r="O248">
        <v>60000015461254</v>
      </c>
      <c r="P248">
        <v>60000016462661</v>
      </c>
      <c r="Q248">
        <v>145168000000800</v>
      </c>
      <c r="S248" t="s">
        <v>34</v>
      </c>
      <c r="T248" t="s">
        <v>35</v>
      </c>
      <c r="U248" t="s">
        <v>36</v>
      </c>
      <c r="X248" t="s">
        <v>37</v>
      </c>
      <c r="AD248" t="s">
        <v>1854</v>
      </c>
      <c r="AE248" t="s">
        <v>1446</v>
      </c>
      <c r="AF248" t="s">
        <v>1854</v>
      </c>
      <c r="AG248" t="s">
        <v>1854</v>
      </c>
      <c r="AH248">
        <v>574</v>
      </c>
      <c r="AI248">
        <v>812</v>
      </c>
      <c r="AJ248">
        <v>812</v>
      </c>
      <c r="AK248">
        <v>812</v>
      </c>
      <c r="AL248">
        <v>812</v>
      </c>
      <c r="AM248">
        <v>812</v>
      </c>
      <c r="AN248" t="s">
        <v>1409</v>
      </c>
      <c r="AO248" t="s">
        <v>4495</v>
      </c>
    </row>
    <row r="249" spans="1:41" x14ac:dyDescent="0.25">
      <c r="A249">
        <v>1</v>
      </c>
      <c r="B249" t="s">
        <v>28</v>
      </c>
      <c r="C249">
        <v>392103</v>
      </c>
      <c r="D249" t="str">
        <f>VLOOKUP(C249,MUNICÍPO_SETOR!A$2:D$49,4,0)</f>
        <v>LUIZ CARLOS RICCIOPPO CURADO</v>
      </c>
      <c r="E249" s="43">
        <v>41375.4375</v>
      </c>
      <c r="F249" s="43">
        <v>41375.664583333331</v>
      </c>
      <c r="G249" s="43">
        <v>41375.622916666667</v>
      </c>
      <c r="H249" t="s">
        <v>29</v>
      </c>
      <c r="I249">
        <v>60000012271427</v>
      </c>
      <c r="J249" t="s">
        <v>1857</v>
      </c>
      <c r="K249" t="s">
        <v>1858</v>
      </c>
      <c r="L249" t="s">
        <v>41</v>
      </c>
      <c r="M249">
        <v>3</v>
      </c>
      <c r="N249" t="s">
        <v>33</v>
      </c>
      <c r="O249">
        <v>60000015461254</v>
      </c>
      <c r="P249">
        <v>60000016462661</v>
      </c>
      <c r="Q249">
        <v>145168000000793</v>
      </c>
      <c r="S249" t="s">
        <v>34</v>
      </c>
      <c r="T249" t="s">
        <v>35</v>
      </c>
      <c r="U249" t="s">
        <v>36</v>
      </c>
      <c r="X249" t="s">
        <v>37</v>
      </c>
      <c r="AD249" t="s">
        <v>1854</v>
      </c>
      <c r="AE249" t="s">
        <v>1446</v>
      </c>
      <c r="AF249" t="s">
        <v>1854</v>
      </c>
      <c r="AG249" t="s">
        <v>1854</v>
      </c>
      <c r="AH249">
        <v>574</v>
      </c>
      <c r="AI249">
        <v>812</v>
      </c>
      <c r="AJ249">
        <v>812</v>
      </c>
      <c r="AK249">
        <v>812</v>
      </c>
      <c r="AL249">
        <v>812</v>
      </c>
      <c r="AM249">
        <v>812</v>
      </c>
      <c r="AN249" t="s">
        <v>1409</v>
      </c>
      <c r="AO249" t="s">
        <v>4495</v>
      </c>
    </row>
    <row r="250" spans="1:41" x14ac:dyDescent="0.25">
      <c r="A250">
        <v>1</v>
      </c>
      <c r="B250" t="s">
        <v>28</v>
      </c>
      <c r="C250">
        <v>392103</v>
      </c>
      <c r="D250" t="str">
        <f>VLOOKUP(C250,MUNICÍPO_SETOR!A$2:D$49,4,0)</f>
        <v>LUIZ CARLOS RICCIOPPO CURADO</v>
      </c>
      <c r="E250" s="43">
        <v>41375.354166666664</v>
      </c>
      <c r="F250" s="43">
        <v>41375.650694444441</v>
      </c>
      <c r="G250" s="43">
        <v>41375.609027777777</v>
      </c>
      <c r="H250" t="s">
        <v>29</v>
      </c>
      <c r="I250">
        <v>60000012523211</v>
      </c>
      <c r="J250" t="s">
        <v>1859</v>
      </c>
      <c r="K250" t="s">
        <v>1860</v>
      </c>
      <c r="L250" t="s">
        <v>32</v>
      </c>
      <c r="M250">
        <v>3</v>
      </c>
      <c r="N250" t="s">
        <v>33</v>
      </c>
      <c r="O250">
        <v>60000015461254</v>
      </c>
      <c r="P250">
        <v>60000016462661</v>
      </c>
      <c r="Q250">
        <v>145168000000753</v>
      </c>
      <c r="S250" t="s">
        <v>34</v>
      </c>
      <c r="T250" t="s">
        <v>35</v>
      </c>
      <c r="U250" t="s">
        <v>36</v>
      </c>
      <c r="X250" t="s">
        <v>37</v>
      </c>
      <c r="AD250" t="s">
        <v>1861</v>
      </c>
      <c r="AE250" t="s">
        <v>1446</v>
      </c>
      <c r="AF250" t="s">
        <v>1861</v>
      </c>
      <c r="AG250" t="s">
        <v>1861</v>
      </c>
      <c r="AH250">
        <v>691</v>
      </c>
      <c r="AI250">
        <v>859</v>
      </c>
      <c r="AJ250">
        <v>859</v>
      </c>
      <c r="AK250">
        <v>859</v>
      </c>
      <c r="AL250">
        <v>859</v>
      </c>
      <c r="AM250">
        <v>859</v>
      </c>
      <c r="AN250" t="s">
        <v>1409</v>
      </c>
      <c r="AO250" t="s">
        <v>4496</v>
      </c>
    </row>
    <row r="251" spans="1:41" x14ac:dyDescent="0.25">
      <c r="A251">
        <v>1</v>
      </c>
      <c r="B251" t="s">
        <v>28</v>
      </c>
      <c r="C251">
        <v>392103</v>
      </c>
      <c r="D251" t="str">
        <f>VLOOKUP(C251,MUNICÍPO_SETOR!A$2:D$49,4,0)</f>
        <v>LUIZ CARLOS RICCIOPPO CURADO</v>
      </c>
      <c r="E251" s="43">
        <v>41375.333333333336</v>
      </c>
      <c r="F251" s="43">
        <v>41376.726388888892</v>
      </c>
      <c r="G251" s="43">
        <v>41376.68472222222</v>
      </c>
      <c r="H251" t="s">
        <v>110</v>
      </c>
      <c r="I251">
        <v>60000016840313</v>
      </c>
      <c r="K251" t="s">
        <v>1862</v>
      </c>
      <c r="N251" t="s">
        <v>33</v>
      </c>
      <c r="O251">
        <v>60000015461254</v>
      </c>
      <c r="P251">
        <v>60000016462661</v>
      </c>
      <c r="Q251">
        <v>145168000000974</v>
      </c>
      <c r="S251" t="s">
        <v>34</v>
      </c>
      <c r="T251" t="s">
        <v>35</v>
      </c>
      <c r="X251" t="s">
        <v>37</v>
      </c>
      <c r="AD251" t="s">
        <v>1852</v>
      </c>
      <c r="AE251" t="s">
        <v>1446</v>
      </c>
      <c r="AF251" t="s">
        <v>1852</v>
      </c>
      <c r="AG251" t="s">
        <v>1852</v>
      </c>
      <c r="AH251">
        <v>1</v>
      </c>
      <c r="AI251">
        <v>77</v>
      </c>
      <c r="AJ251">
        <v>77</v>
      </c>
      <c r="AK251">
        <v>77</v>
      </c>
      <c r="AL251">
        <v>77</v>
      </c>
      <c r="AM251">
        <v>77</v>
      </c>
      <c r="AN251" t="s">
        <v>1409</v>
      </c>
      <c r="AO251" t="s">
        <v>1852</v>
      </c>
    </row>
    <row r="252" spans="1:41" x14ac:dyDescent="0.25">
      <c r="A252">
        <v>1</v>
      </c>
      <c r="B252" t="s">
        <v>28</v>
      </c>
      <c r="C252">
        <v>392103</v>
      </c>
      <c r="D252" t="str">
        <f>VLOOKUP(C252,MUNICÍPO_SETOR!A$2:D$49,4,0)</f>
        <v>LUIZ CARLOS RICCIOPPO CURADO</v>
      </c>
      <c r="E252" s="43">
        <v>41374.720138888886</v>
      </c>
      <c r="F252" s="43">
        <v>41376.724305555559</v>
      </c>
      <c r="G252" s="43">
        <v>41376.682638888888</v>
      </c>
      <c r="H252" t="s">
        <v>29</v>
      </c>
      <c r="I252">
        <v>60000012365835</v>
      </c>
      <c r="J252" t="s">
        <v>1863</v>
      </c>
      <c r="K252" t="s">
        <v>1864</v>
      </c>
      <c r="L252" t="s">
        <v>32</v>
      </c>
      <c r="M252">
        <v>4</v>
      </c>
      <c r="N252" t="s">
        <v>33</v>
      </c>
      <c r="O252">
        <v>60000015461254</v>
      </c>
      <c r="P252">
        <v>60000016462661</v>
      </c>
      <c r="Q252">
        <v>145168000000953</v>
      </c>
      <c r="S252" t="s">
        <v>34</v>
      </c>
      <c r="T252" t="s">
        <v>35</v>
      </c>
      <c r="U252" t="s">
        <v>36</v>
      </c>
      <c r="X252" t="s">
        <v>37</v>
      </c>
      <c r="AD252" t="s">
        <v>1865</v>
      </c>
      <c r="AE252" t="s">
        <v>1446</v>
      </c>
      <c r="AF252" t="s">
        <v>1865</v>
      </c>
      <c r="AG252" t="s">
        <v>1865</v>
      </c>
      <c r="AH252">
        <v>623</v>
      </c>
      <c r="AI252">
        <v>675</v>
      </c>
      <c r="AJ252">
        <v>675</v>
      </c>
      <c r="AK252">
        <v>675</v>
      </c>
      <c r="AL252">
        <v>675</v>
      </c>
      <c r="AM252">
        <v>675</v>
      </c>
      <c r="AN252" t="s">
        <v>1409</v>
      </c>
      <c r="AO252" t="s">
        <v>4497</v>
      </c>
    </row>
    <row r="253" spans="1:41" x14ac:dyDescent="0.25">
      <c r="A253">
        <v>1</v>
      </c>
      <c r="B253" t="s">
        <v>28</v>
      </c>
      <c r="C253">
        <v>392103</v>
      </c>
      <c r="D253" t="str">
        <f>VLOOKUP(C253,MUNICÍPO_SETOR!A$2:D$49,4,0)</f>
        <v>LUIZ CARLOS RICCIOPPO CURADO</v>
      </c>
      <c r="E253" s="43">
        <v>41374.651388888888</v>
      </c>
      <c r="F253" s="43">
        <v>41375.652083333334</v>
      </c>
      <c r="G253" s="43">
        <v>41375.61041666667</v>
      </c>
      <c r="H253" t="s">
        <v>29</v>
      </c>
      <c r="I253">
        <v>60000012570975</v>
      </c>
      <c r="J253" t="s">
        <v>1866</v>
      </c>
      <c r="K253" t="s">
        <v>1867</v>
      </c>
      <c r="L253" t="s">
        <v>41</v>
      </c>
      <c r="M253">
        <v>3</v>
      </c>
      <c r="N253" t="s">
        <v>33</v>
      </c>
      <c r="O253">
        <v>60000015461254</v>
      </c>
      <c r="P253">
        <v>60000016462661</v>
      </c>
      <c r="Q253">
        <v>145168000000763</v>
      </c>
      <c r="S253" t="s">
        <v>34</v>
      </c>
      <c r="T253" t="s">
        <v>35</v>
      </c>
      <c r="U253" t="s">
        <v>36</v>
      </c>
      <c r="X253" t="s">
        <v>37</v>
      </c>
      <c r="AD253" t="s">
        <v>1868</v>
      </c>
      <c r="AE253" t="s">
        <v>1446</v>
      </c>
      <c r="AF253" t="s">
        <v>1868</v>
      </c>
      <c r="AG253" t="s">
        <v>1868</v>
      </c>
      <c r="AH253">
        <v>231</v>
      </c>
      <c r="AI253">
        <v>302</v>
      </c>
      <c r="AJ253">
        <v>302</v>
      </c>
      <c r="AK253">
        <v>302</v>
      </c>
      <c r="AL253">
        <v>302</v>
      </c>
      <c r="AM253">
        <v>302</v>
      </c>
      <c r="AN253" t="s">
        <v>1409</v>
      </c>
      <c r="AO253" t="s">
        <v>4498</v>
      </c>
    </row>
    <row r="254" spans="1:41" x14ac:dyDescent="0.25">
      <c r="A254">
        <v>1</v>
      </c>
      <c r="B254" t="s">
        <v>28</v>
      </c>
      <c r="C254">
        <v>392103</v>
      </c>
      <c r="D254" t="str">
        <f>VLOOKUP(C254,MUNICÍPO_SETOR!A$2:D$49,4,0)</f>
        <v>LUIZ CARLOS RICCIOPPO CURADO</v>
      </c>
      <c r="E254" s="43">
        <v>41374.606249999997</v>
      </c>
      <c r="F254" s="43">
        <v>41376.73333333333</v>
      </c>
      <c r="G254" s="43">
        <v>41376.691666666666</v>
      </c>
      <c r="H254" t="s">
        <v>29</v>
      </c>
      <c r="I254">
        <v>60000017963908</v>
      </c>
      <c r="J254" t="s">
        <v>1760</v>
      </c>
      <c r="K254" t="s">
        <v>1761</v>
      </c>
      <c r="L254" t="s">
        <v>32</v>
      </c>
      <c r="M254">
        <v>6</v>
      </c>
      <c r="N254" t="s">
        <v>33</v>
      </c>
      <c r="O254">
        <v>60000015461254</v>
      </c>
      <c r="P254">
        <v>60000016462661</v>
      </c>
      <c r="Q254">
        <v>145168000001011</v>
      </c>
      <c r="S254" t="s">
        <v>34</v>
      </c>
      <c r="T254" t="s">
        <v>35</v>
      </c>
      <c r="U254" t="s">
        <v>36</v>
      </c>
      <c r="X254" t="s">
        <v>37</v>
      </c>
      <c r="AD254" t="s">
        <v>1869</v>
      </c>
      <c r="AE254" t="s">
        <v>1437</v>
      </c>
      <c r="AF254" t="s">
        <v>1869</v>
      </c>
      <c r="AG254" t="s">
        <v>1869</v>
      </c>
      <c r="AH254">
        <v>1</v>
      </c>
      <c r="AI254">
        <v>692</v>
      </c>
      <c r="AJ254">
        <v>692</v>
      </c>
      <c r="AK254">
        <v>692</v>
      </c>
      <c r="AL254">
        <v>692</v>
      </c>
      <c r="AM254">
        <v>692</v>
      </c>
      <c r="AN254" t="s">
        <v>1409</v>
      </c>
      <c r="AO254" t="s">
        <v>1869</v>
      </c>
    </row>
    <row r="255" spans="1:41" x14ac:dyDescent="0.25">
      <c r="A255">
        <v>1</v>
      </c>
      <c r="B255" t="s">
        <v>28</v>
      </c>
      <c r="C255">
        <v>392103</v>
      </c>
      <c r="D255" t="str">
        <f>VLOOKUP(C255,MUNICÍPO_SETOR!A$2:D$49,4,0)</f>
        <v>LUIZ CARLOS RICCIOPPO CURADO</v>
      </c>
      <c r="E255" s="43">
        <v>41374.541666666664</v>
      </c>
      <c r="F255" s="43">
        <v>41376.544444444444</v>
      </c>
      <c r="G255" s="43">
        <v>41376.652083333334</v>
      </c>
      <c r="H255" t="s">
        <v>29</v>
      </c>
      <c r="I255">
        <v>60000017964204</v>
      </c>
      <c r="J255" t="s">
        <v>1870</v>
      </c>
      <c r="K255" t="s">
        <v>1871</v>
      </c>
      <c r="L255" t="s">
        <v>32</v>
      </c>
      <c r="M255">
        <v>4</v>
      </c>
      <c r="N255" t="s">
        <v>33</v>
      </c>
      <c r="O255">
        <v>60000015461254</v>
      </c>
      <c r="P255">
        <v>60000016462661</v>
      </c>
      <c r="Q255">
        <v>140308000000368</v>
      </c>
      <c r="S255" t="s">
        <v>34</v>
      </c>
      <c r="T255" t="s">
        <v>35</v>
      </c>
      <c r="U255" t="s">
        <v>36</v>
      </c>
      <c r="X255" t="s">
        <v>37</v>
      </c>
      <c r="AD255" t="s">
        <v>1872</v>
      </c>
      <c r="AE255" t="s">
        <v>1437</v>
      </c>
      <c r="AF255" t="s">
        <v>4267</v>
      </c>
      <c r="AG255" t="s">
        <v>4267</v>
      </c>
      <c r="AH255">
        <v>349</v>
      </c>
      <c r="AI255">
        <v>554</v>
      </c>
      <c r="AJ255">
        <v>554</v>
      </c>
      <c r="AK255">
        <v>554</v>
      </c>
      <c r="AL255">
        <v>554</v>
      </c>
      <c r="AM255">
        <v>554</v>
      </c>
      <c r="AN255" t="s">
        <v>1409</v>
      </c>
      <c r="AO255" t="s">
        <v>4499</v>
      </c>
    </row>
    <row r="256" spans="1:41" x14ac:dyDescent="0.25">
      <c r="A256">
        <v>1</v>
      </c>
      <c r="B256" t="s">
        <v>28</v>
      </c>
      <c r="C256">
        <v>392103</v>
      </c>
      <c r="D256" t="str">
        <f>VLOOKUP(C256,MUNICÍPO_SETOR!A$2:D$49,4,0)</f>
        <v>LUIZ CARLOS RICCIOPPO CURADO</v>
      </c>
      <c r="E256" s="43">
        <v>41374.474999999999</v>
      </c>
      <c r="F256" s="43">
        <v>41376.725694444445</v>
      </c>
      <c r="G256" s="43">
        <v>41376.684027777781</v>
      </c>
      <c r="H256" t="s">
        <v>110</v>
      </c>
      <c r="I256">
        <v>60000016841413</v>
      </c>
      <c r="K256" t="s">
        <v>1873</v>
      </c>
      <c r="N256" t="s">
        <v>33</v>
      </c>
      <c r="O256">
        <v>60000015461254</v>
      </c>
      <c r="P256">
        <v>60000016462661</v>
      </c>
      <c r="Q256">
        <v>145168000000967</v>
      </c>
      <c r="S256" t="s">
        <v>34</v>
      </c>
      <c r="T256" t="s">
        <v>35</v>
      </c>
      <c r="X256" t="s">
        <v>37</v>
      </c>
      <c r="AD256" t="s">
        <v>1852</v>
      </c>
      <c r="AE256" t="s">
        <v>1446</v>
      </c>
      <c r="AF256" t="s">
        <v>1852</v>
      </c>
      <c r="AG256" t="s">
        <v>1852</v>
      </c>
      <c r="AH256">
        <v>1</v>
      </c>
      <c r="AI256">
        <v>77</v>
      </c>
      <c r="AJ256">
        <v>77</v>
      </c>
      <c r="AK256">
        <v>77</v>
      </c>
      <c r="AL256">
        <v>77</v>
      </c>
      <c r="AM256">
        <v>77</v>
      </c>
      <c r="AN256" t="s">
        <v>1409</v>
      </c>
      <c r="AO256" t="s">
        <v>1852</v>
      </c>
    </row>
    <row r="257" spans="1:41" x14ac:dyDescent="0.25">
      <c r="A257">
        <v>1</v>
      </c>
      <c r="B257" t="s">
        <v>28</v>
      </c>
      <c r="C257">
        <v>392103</v>
      </c>
      <c r="D257" t="str">
        <f>VLOOKUP(C257,MUNICÍPO_SETOR!A$2:D$49,4,0)</f>
        <v>LUIZ CARLOS RICCIOPPO CURADO</v>
      </c>
      <c r="E257" s="43">
        <v>41374.436805555553</v>
      </c>
      <c r="F257" s="43">
        <v>41376.730555555558</v>
      </c>
      <c r="G257" s="43">
        <v>41376.688888888886</v>
      </c>
      <c r="H257" t="s">
        <v>29</v>
      </c>
      <c r="I257">
        <v>60000012255967</v>
      </c>
      <c r="J257" t="s">
        <v>1874</v>
      </c>
      <c r="K257" t="s">
        <v>1875</v>
      </c>
      <c r="L257" t="s">
        <v>45</v>
      </c>
      <c r="M257">
        <v>3</v>
      </c>
      <c r="N257" t="s">
        <v>33</v>
      </c>
      <c r="O257">
        <v>60000015461254</v>
      </c>
      <c r="P257">
        <v>60000016462661</v>
      </c>
      <c r="Q257">
        <v>145168000001001</v>
      </c>
      <c r="S257" t="s">
        <v>34</v>
      </c>
      <c r="T257" t="s">
        <v>35</v>
      </c>
      <c r="U257" t="s">
        <v>36</v>
      </c>
      <c r="X257" t="s">
        <v>37</v>
      </c>
      <c r="AD257" t="s">
        <v>1876</v>
      </c>
      <c r="AE257" t="s">
        <v>1446</v>
      </c>
      <c r="AF257" t="s">
        <v>1876</v>
      </c>
      <c r="AG257" t="s">
        <v>1876</v>
      </c>
      <c r="AH257">
        <v>227</v>
      </c>
      <c r="AI257">
        <v>345</v>
      </c>
      <c r="AJ257">
        <v>345</v>
      </c>
      <c r="AK257">
        <v>345</v>
      </c>
      <c r="AL257">
        <v>345</v>
      </c>
      <c r="AM257">
        <v>345</v>
      </c>
      <c r="AN257" t="s">
        <v>1409</v>
      </c>
      <c r="AO257" t="s">
        <v>4500</v>
      </c>
    </row>
    <row r="258" spans="1:41" x14ac:dyDescent="0.25">
      <c r="A258">
        <v>1</v>
      </c>
      <c r="B258" t="s">
        <v>28</v>
      </c>
      <c r="C258">
        <v>392103</v>
      </c>
      <c r="D258" t="str">
        <f>VLOOKUP(C258,MUNICÍPO_SETOR!A$2:D$49,4,0)</f>
        <v>LUIZ CARLOS RICCIOPPO CURADO</v>
      </c>
      <c r="E258" s="43">
        <v>41374.354166666664</v>
      </c>
      <c r="F258" s="43">
        <v>41375.650694444441</v>
      </c>
      <c r="G258" s="43">
        <v>41375.609027777777</v>
      </c>
      <c r="H258" t="s">
        <v>29</v>
      </c>
      <c r="I258">
        <v>60000017969532</v>
      </c>
      <c r="J258" t="s">
        <v>1877</v>
      </c>
      <c r="K258" t="s">
        <v>1878</v>
      </c>
      <c r="L258" t="s">
        <v>41</v>
      </c>
      <c r="M258">
        <v>4</v>
      </c>
      <c r="N258" t="s">
        <v>33</v>
      </c>
      <c r="O258">
        <v>60000015461254</v>
      </c>
      <c r="P258">
        <v>60000016462661</v>
      </c>
      <c r="Q258">
        <v>145168000000746</v>
      </c>
      <c r="S258" t="s">
        <v>34</v>
      </c>
      <c r="T258" t="s">
        <v>35</v>
      </c>
      <c r="U258" t="s">
        <v>36</v>
      </c>
      <c r="X258" t="s">
        <v>37</v>
      </c>
      <c r="AD258" t="s">
        <v>1861</v>
      </c>
      <c r="AE258" t="s">
        <v>1437</v>
      </c>
      <c r="AF258" t="s">
        <v>1861</v>
      </c>
      <c r="AG258" t="s">
        <v>1861</v>
      </c>
      <c r="AH258">
        <v>691</v>
      </c>
      <c r="AI258">
        <v>859</v>
      </c>
      <c r="AJ258">
        <v>859</v>
      </c>
      <c r="AK258">
        <v>859</v>
      </c>
      <c r="AL258">
        <v>859</v>
      </c>
      <c r="AM258">
        <v>859</v>
      </c>
      <c r="AN258" t="s">
        <v>1409</v>
      </c>
      <c r="AO258" t="s">
        <v>4496</v>
      </c>
    </row>
    <row r="259" spans="1:41" x14ac:dyDescent="0.25">
      <c r="A259">
        <v>1</v>
      </c>
      <c r="B259" t="s">
        <v>28</v>
      </c>
      <c r="C259">
        <v>392103</v>
      </c>
      <c r="D259" t="str">
        <f>VLOOKUP(C259,MUNICÍPO_SETOR!A$2:D$49,4,0)</f>
        <v>LUIZ CARLOS RICCIOPPO CURADO</v>
      </c>
      <c r="E259" s="43">
        <v>41374.354166666664</v>
      </c>
      <c r="F259" s="43">
        <v>41374.821527777778</v>
      </c>
      <c r="G259" s="43">
        <v>41374.779861111114</v>
      </c>
      <c r="H259" t="s">
        <v>29</v>
      </c>
      <c r="I259">
        <v>60000012422535</v>
      </c>
      <c r="J259" t="s">
        <v>1879</v>
      </c>
      <c r="K259" t="s">
        <v>1880</v>
      </c>
      <c r="L259" t="s">
        <v>32</v>
      </c>
      <c r="M259">
        <v>6</v>
      </c>
      <c r="N259" t="s">
        <v>33</v>
      </c>
      <c r="O259">
        <v>60000015461254</v>
      </c>
      <c r="P259">
        <v>60000016462661</v>
      </c>
      <c r="Q259">
        <v>145168000000669</v>
      </c>
      <c r="S259" t="s">
        <v>34</v>
      </c>
      <c r="T259" t="s">
        <v>35</v>
      </c>
      <c r="U259" t="s">
        <v>36</v>
      </c>
      <c r="X259" t="s">
        <v>37</v>
      </c>
      <c r="AD259" t="s">
        <v>1881</v>
      </c>
      <c r="AE259" t="s">
        <v>1446</v>
      </c>
      <c r="AF259" t="s">
        <v>1881</v>
      </c>
      <c r="AG259" t="s">
        <v>1881</v>
      </c>
      <c r="AH259">
        <v>422</v>
      </c>
      <c r="AI259">
        <v>633</v>
      </c>
      <c r="AJ259">
        <v>633</v>
      </c>
      <c r="AK259">
        <v>633</v>
      </c>
      <c r="AL259">
        <v>633</v>
      </c>
      <c r="AM259">
        <v>633</v>
      </c>
      <c r="AN259" t="s">
        <v>1409</v>
      </c>
      <c r="AO259" t="s">
        <v>4501</v>
      </c>
    </row>
    <row r="260" spans="1:41" x14ac:dyDescent="0.25">
      <c r="A260">
        <v>1</v>
      </c>
      <c r="B260" t="s">
        <v>28</v>
      </c>
      <c r="C260">
        <v>392103</v>
      </c>
      <c r="D260" t="str">
        <f>VLOOKUP(C260,MUNICÍPO_SETOR!A$2:D$49,4,0)</f>
        <v>LUIZ CARLOS RICCIOPPO CURADO</v>
      </c>
      <c r="E260" s="43">
        <v>41373.734027777777</v>
      </c>
      <c r="F260" s="43">
        <v>41373.738888888889</v>
      </c>
      <c r="G260" s="43">
        <v>41373.697222222225</v>
      </c>
      <c r="H260" t="s">
        <v>29</v>
      </c>
      <c r="I260">
        <v>60000017964248</v>
      </c>
      <c r="J260" t="s">
        <v>1882</v>
      </c>
      <c r="K260" t="s">
        <v>1883</v>
      </c>
      <c r="L260" t="s">
        <v>32</v>
      </c>
      <c r="M260">
        <v>4</v>
      </c>
      <c r="N260" t="s">
        <v>33</v>
      </c>
      <c r="O260">
        <v>60000015461254</v>
      </c>
      <c r="P260">
        <v>60000016462661</v>
      </c>
      <c r="Q260">
        <v>145168000000609</v>
      </c>
      <c r="S260" t="s">
        <v>34</v>
      </c>
      <c r="T260" t="s">
        <v>35</v>
      </c>
      <c r="U260" t="s">
        <v>36</v>
      </c>
      <c r="X260" t="s">
        <v>37</v>
      </c>
      <c r="AD260" t="s">
        <v>1884</v>
      </c>
      <c r="AE260" t="s">
        <v>1437</v>
      </c>
      <c r="AF260" t="s">
        <v>4268</v>
      </c>
      <c r="AG260" t="s">
        <v>4268</v>
      </c>
      <c r="AH260">
        <v>78</v>
      </c>
      <c r="AI260">
        <v>617</v>
      </c>
      <c r="AJ260">
        <v>722</v>
      </c>
      <c r="AK260">
        <v>722</v>
      </c>
      <c r="AL260">
        <v>722</v>
      </c>
      <c r="AM260">
        <v>722</v>
      </c>
      <c r="AN260" t="s">
        <v>1409</v>
      </c>
      <c r="AO260" t="s">
        <v>4269</v>
      </c>
    </row>
    <row r="261" spans="1:41" x14ac:dyDescent="0.25">
      <c r="A261">
        <v>1</v>
      </c>
      <c r="B261" t="s">
        <v>28</v>
      </c>
      <c r="C261">
        <v>392103</v>
      </c>
      <c r="D261" t="str">
        <f>VLOOKUP(C261,MUNICÍPO_SETOR!A$2:D$49,4,0)</f>
        <v>LUIZ CARLOS RICCIOPPO CURADO</v>
      </c>
      <c r="E261" s="43">
        <v>41373.734027777777</v>
      </c>
      <c r="F261" s="43">
        <v>41373.738888888889</v>
      </c>
      <c r="G261" s="43">
        <v>41373.697222222225</v>
      </c>
      <c r="H261" t="s">
        <v>29</v>
      </c>
      <c r="I261">
        <v>60000017964248</v>
      </c>
      <c r="J261" t="s">
        <v>1882</v>
      </c>
      <c r="K261" t="s">
        <v>1883</v>
      </c>
      <c r="L261" t="s">
        <v>32</v>
      </c>
      <c r="M261">
        <v>4</v>
      </c>
      <c r="N261" t="s">
        <v>33</v>
      </c>
      <c r="O261">
        <v>60000015461254</v>
      </c>
      <c r="P261">
        <v>60000016462661</v>
      </c>
      <c r="Q261">
        <v>145168000000609</v>
      </c>
      <c r="S261" t="s">
        <v>34</v>
      </c>
      <c r="T261" t="s">
        <v>35</v>
      </c>
      <c r="U261" t="s">
        <v>36</v>
      </c>
      <c r="X261" t="s">
        <v>37</v>
      </c>
      <c r="AD261" t="s">
        <v>1884</v>
      </c>
      <c r="AE261" t="s">
        <v>1437</v>
      </c>
      <c r="AF261" t="s">
        <v>4268</v>
      </c>
      <c r="AG261" t="s">
        <v>4268</v>
      </c>
      <c r="AH261">
        <v>78</v>
      </c>
      <c r="AI261">
        <v>617</v>
      </c>
      <c r="AJ261">
        <v>722</v>
      </c>
      <c r="AK261">
        <v>722</v>
      </c>
      <c r="AL261">
        <v>722</v>
      </c>
      <c r="AM261">
        <v>722</v>
      </c>
      <c r="AN261" t="s">
        <v>1410</v>
      </c>
      <c r="AO261" t="s">
        <v>4502</v>
      </c>
    </row>
    <row r="262" spans="1:41" x14ac:dyDescent="0.25">
      <c r="A262">
        <v>1</v>
      </c>
      <c r="B262" t="s">
        <v>28</v>
      </c>
      <c r="C262">
        <v>392103</v>
      </c>
      <c r="D262" t="str">
        <f>VLOOKUP(C262,MUNICÍPO_SETOR!A$2:D$49,4,0)</f>
        <v>LUIZ CARLOS RICCIOPPO CURADO</v>
      </c>
      <c r="E262" s="43">
        <v>41373.697916666664</v>
      </c>
      <c r="F262" s="43">
        <v>41374.866666666669</v>
      </c>
      <c r="G262" s="43">
        <v>41375.612500000003</v>
      </c>
      <c r="H262" t="s">
        <v>29</v>
      </c>
      <c r="I262">
        <v>60000017964212</v>
      </c>
      <c r="J262" t="s">
        <v>1885</v>
      </c>
      <c r="K262" t="s">
        <v>1886</v>
      </c>
      <c r="L262" t="s">
        <v>32</v>
      </c>
      <c r="M262">
        <v>3</v>
      </c>
      <c r="N262" t="s">
        <v>33</v>
      </c>
      <c r="O262">
        <v>60000015461254</v>
      </c>
      <c r="P262">
        <v>60000016462661</v>
      </c>
      <c r="Q262">
        <v>140308000000341</v>
      </c>
      <c r="S262" t="s">
        <v>34</v>
      </c>
      <c r="T262" t="s">
        <v>35</v>
      </c>
      <c r="U262" t="s">
        <v>36</v>
      </c>
      <c r="X262" t="s">
        <v>37</v>
      </c>
      <c r="AD262" t="s">
        <v>1887</v>
      </c>
      <c r="AE262" t="s">
        <v>1437</v>
      </c>
      <c r="AF262" t="s">
        <v>4270</v>
      </c>
      <c r="AG262" t="s">
        <v>4270</v>
      </c>
      <c r="AH262">
        <v>628</v>
      </c>
      <c r="AI262">
        <v>809</v>
      </c>
      <c r="AJ262">
        <v>809</v>
      </c>
      <c r="AK262">
        <v>809</v>
      </c>
      <c r="AL262">
        <v>809</v>
      </c>
      <c r="AM262">
        <v>809</v>
      </c>
      <c r="AN262" t="s">
        <v>1409</v>
      </c>
      <c r="AO262" t="s">
        <v>4503</v>
      </c>
    </row>
    <row r="263" spans="1:41" x14ac:dyDescent="0.25">
      <c r="A263">
        <v>1</v>
      </c>
      <c r="B263" t="s">
        <v>28</v>
      </c>
      <c r="C263">
        <v>392103</v>
      </c>
      <c r="D263" t="str">
        <f>VLOOKUP(C263,MUNICÍPO_SETOR!A$2:D$49,4,0)</f>
        <v>LUIZ CARLOS RICCIOPPO CURADO</v>
      </c>
      <c r="E263" s="43">
        <v>41373.614583333336</v>
      </c>
      <c r="F263" s="43">
        <v>41374.865972222222</v>
      </c>
      <c r="G263" s="43">
        <v>41375.612500000003</v>
      </c>
      <c r="H263" t="s">
        <v>29</v>
      </c>
      <c r="I263">
        <v>60000012352411</v>
      </c>
      <c r="J263" t="s">
        <v>1888</v>
      </c>
      <c r="K263" t="s">
        <v>1889</v>
      </c>
      <c r="L263" t="s">
        <v>32</v>
      </c>
      <c r="M263">
        <v>3</v>
      </c>
      <c r="N263" t="s">
        <v>33</v>
      </c>
      <c r="O263">
        <v>60000015461254</v>
      </c>
      <c r="P263">
        <v>60000016462661</v>
      </c>
      <c r="Q263">
        <v>140308000000334</v>
      </c>
      <c r="S263" t="s">
        <v>34</v>
      </c>
      <c r="T263" t="s">
        <v>35</v>
      </c>
      <c r="U263" t="s">
        <v>36</v>
      </c>
      <c r="X263" t="s">
        <v>37</v>
      </c>
      <c r="AD263" t="s">
        <v>1890</v>
      </c>
      <c r="AE263" t="s">
        <v>1446</v>
      </c>
      <c r="AF263" t="s">
        <v>1890</v>
      </c>
      <c r="AG263" t="s">
        <v>1890</v>
      </c>
      <c r="AH263">
        <v>635</v>
      </c>
      <c r="AI263">
        <v>874</v>
      </c>
      <c r="AJ263">
        <v>874</v>
      </c>
      <c r="AK263">
        <v>874</v>
      </c>
      <c r="AL263">
        <v>874</v>
      </c>
      <c r="AM263">
        <v>874</v>
      </c>
      <c r="AN263" t="s">
        <v>1409</v>
      </c>
      <c r="AO263" t="s">
        <v>4504</v>
      </c>
    </row>
    <row r="264" spans="1:41" x14ac:dyDescent="0.25">
      <c r="A264">
        <v>1</v>
      </c>
      <c r="B264" t="s">
        <v>28</v>
      </c>
      <c r="C264">
        <v>392103</v>
      </c>
      <c r="D264" t="str">
        <f>VLOOKUP(C264,MUNICÍPO_SETOR!A$2:D$49,4,0)</f>
        <v>LUIZ CARLOS RICCIOPPO CURADO</v>
      </c>
      <c r="E264" s="43">
        <v>41373.444444444445</v>
      </c>
      <c r="F264" s="43">
        <v>41374.864583333336</v>
      </c>
      <c r="G264" s="43">
        <v>41375.612500000003</v>
      </c>
      <c r="H264" t="s">
        <v>29</v>
      </c>
      <c r="I264">
        <v>60000012489407</v>
      </c>
      <c r="J264" t="s">
        <v>1749</v>
      </c>
      <c r="K264" t="s">
        <v>1750</v>
      </c>
      <c r="L264" t="s">
        <v>32</v>
      </c>
      <c r="M264">
        <v>6</v>
      </c>
      <c r="N264" t="s">
        <v>33</v>
      </c>
      <c r="O264">
        <v>60000015461254</v>
      </c>
      <c r="P264">
        <v>60000016462661</v>
      </c>
      <c r="Q264">
        <v>140308000000327</v>
      </c>
      <c r="S264" t="s">
        <v>34</v>
      </c>
      <c r="T264" t="s">
        <v>35</v>
      </c>
      <c r="U264" t="s">
        <v>36</v>
      </c>
      <c r="X264" t="s">
        <v>37</v>
      </c>
      <c r="AD264" t="s">
        <v>1891</v>
      </c>
      <c r="AE264" t="s">
        <v>1446</v>
      </c>
      <c r="AF264" t="s">
        <v>1891</v>
      </c>
      <c r="AG264" t="s">
        <v>1891</v>
      </c>
      <c r="AH264">
        <v>419</v>
      </c>
      <c r="AI264">
        <v>688</v>
      </c>
      <c r="AJ264">
        <v>688</v>
      </c>
      <c r="AK264">
        <v>688</v>
      </c>
      <c r="AL264">
        <v>688</v>
      </c>
      <c r="AM264">
        <v>688</v>
      </c>
      <c r="AN264" t="s">
        <v>1409</v>
      </c>
      <c r="AO264" t="s">
        <v>4505</v>
      </c>
    </row>
    <row r="265" spans="1:41" x14ac:dyDescent="0.25">
      <c r="A265">
        <v>1</v>
      </c>
      <c r="B265" t="s">
        <v>28</v>
      </c>
      <c r="C265">
        <v>392103</v>
      </c>
      <c r="D265" t="str">
        <f>VLOOKUP(C265,MUNICÍPO_SETOR!A$2:D$49,4,0)</f>
        <v>LUIZ CARLOS RICCIOPPO CURADO</v>
      </c>
      <c r="E265" s="43">
        <v>41373.354166666664</v>
      </c>
      <c r="F265" s="43">
        <v>41374.823611111111</v>
      </c>
      <c r="G265" s="43">
        <v>41374.781944444447</v>
      </c>
      <c r="H265" t="s">
        <v>29</v>
      </c>
      <c r="I265">
        <v>60000017964176</v>
      </c>
      <c r="J265" t="s">
        <v>1892</v>
      </c>
      <c r="K265" t="s">
        <v>1893</v>
      </c>
      <c r="L265" t="s">
        <v>32</v>
      </c>
      <c r="M265">
        <v>4</v>
      </c>
      <c r="N265" t="s">
        <v>33</v>
      </c>
      <c r="O265">
        <v>60000015461254</v>
      </c>
      <c r="P265">
        <v>60000016462661</v>
      </c>
      <c r="Q265">
        <v>145168000000677</v>
      </c>
      <c r="S265" t="s">
        <v>34</v>
      </c>
      <c r="T265" t="s">
        <v>35</v>
      </c>
      <c r="U265" t="s">
        <v>36</v>
      </c>
      <c r="X265" t="s">
        <v>37</v>
      </c>
      <c r="AD265" t="s">
        <v>1894</v>
      </c>
      <c r="AE265" t="s">
        <v>1437</v>
      </c>
      <c r="AF265" t="s">
        <v>1894</v>
      </c>
      <c r="AG265" t="s">
        <v>1894</v>
      </c>
      <c r="AH265">
        <v>550</v>
      </c>
      <c r="AI265">
        <v>693</v>
      </c>
      <c r="AJ265">
        <v>693</v>
      </c>
      <c r="AK265">
        <v>693</v>
      </c>
      <c r="AL265">
        <v>693</v>
      </c>
      <c r="AM265">
        <v>693</v>
      </c>
      <c r="AN265" t="s">
        <v>1409</v>
      </c>
      <c r="AO265" t="s">
        <v>4506</v>
      </c>
    </row>
    <row r="266" spans="1:41" x14ac:dyDescent="0.25">
      <c r="A266">
        <v>1</v>
      </c>
      <c r="B266" t="s">
        <v>28</v>
      </c>
      <c r="C266">
        <v>392103</v>
      </c>
      <c r="D266" t="str">
        <f>VLOOKUP(C266,MUNICÍPO_SETOR!A$2:D$49,4,0)</f>
        <v>LUIZ CARLOS RICCIOPPO CURADO</v>
      </c>
      <c r="E266" s="43">
        <v>41372.522916666669</v>
      </c>
      <c r="F266" s="43">
        <v>41373.731944444444</v>
      </c>
      <c r="G266" s="43">
        <v>41373.69027777778</v>
      </c>
      <c r="H266" t="s">
        <v>29</v>
      </c>
      <c r="I266">
        <v>60000017963788</v>
      </c>
      <c r="J266" t="s">
        <v>1895</v>
      </c>
      <c r="K266" t="s">
        <v>1896</v>
      </c>
      <c r="L266" t="s">
        <v>32</v>
      </c>
      <c r="M266">
        <v>3</v>
      </c>
      <c r="N266" t="s">
        <v>33</v>
      </c>
      <c r="O266">
        <v>60000015461254</v>
      </c>
      <c r="P266">
        <v>60000016462661</v>
      </c>
      <c r="Q266">
        <v>145168000000599</v>
      </c>
      <c r="S266" t="s">
        <v>34</v>
      </c>
      <c r="T266" t="s">
        <v>35</v>
      </c>
      <c r="U266" t="s">
        <v>36</v>
      </c>
      <c r="X266" t="s">
        <v>37</v>
      </c>
      <c r="AD266" t="s">
        <v>1897</v>
      </c>
      <c r="AE266" t="s">
        <v>1437</v>
      </c>
      <c r="AF266" t="s">
        <v>1897</v>
      </c>
      <c r="AG266" t="s">
        <v>1897</v>
      </c>
      <c r="AH266">
        <v>1</v>
      </c>
      <c r="AI266">
        <v>100</v>
      </c>
      <c r="AJ266">
        <v>100</v>
      </c>
      <c r="AK266">
        <v>100</v>
      </c>
      <c r="AL266">
        <v>100</v>
      </c>
      <c r="AM266">
        <v>100</v>
      </c>
      <c r="AN266" t="s">
        <v>1409</v>
      </c>
      <c r="AO266" t="s">
        <v>1897</v>
      </c>
    </row>
    <row r="267" spans="1:41" x14ac:dyDescent="0.25">
      <c r="A267">
        <v>1</v>
      </c>
      <c r="B267" t="s">
        <v>28</v>
      </c>
      <c r="C267">
        <v>392103</v>
      </c>
      <c r="D267" t="str">
        <f>VLOOKUP(C267,MUNICÍPO_SETOR!A$2:D$49,4,0)</f>
        <v>LUIZ CARLOS RICCIOPPO CURADO</v>
      </c>
      <c r="E267" s="43">
        <v>41372.479166666664</v>
      </c>
      <c r="F267" s="43">
        <v>41373.730555555558</v>
      </c>
      <c r="G267" s="43">
        <v>41373.688888888886</v>
      </c>
      <c r="H267" t="s">
        <v>29</v>
      </c>
      <c r="I267">
        <v>60000017963792</v>
      </c>
      <c r="J267" t="s">
        <v>1779</v>
      </c>
      <c r="K267" t="s">
        <v>1780</v>
      </c>
      <c r="L267" t="s">
        <v>32</v>
      </c>
      <c r="M267">
        <v>6</v>
      </c>
      <c r="N267" t="s">
        <v>33</v>
      </c>
      <c r="O267">
        <v>60000015461254</v>
      </c>
      <c r="P267">
        <v>60000016462661</v>
      </c>
      <c r="Q267">
        <v>145168000000590</v>
      </c>
      <c r="S267" t="s">
        <v>34</v>
      </c>
      <c r="T267" t="s">
        <v>35</v>
      </c>
      <c r="U267" t="s">
        <v>36</v>
      </c>
      <c r="X267" t="s">
        <v>37</v>
      </c>
      <c r="AD267" t="s">
        <v>1898</v>
      </c>
      <c r="AE267" t="s">
        <v>1437</v>
      </c>
      <c r="AF267" t="s">
        <v>1898</v>
      </c>
      <c r="AG267" t="s">
        <v>1898</v>
      </c>
      <c r="AH267">
        <v>405</v>
      </c>
      <c r="AI267">
        <v>549</v>
      </c>
      <c r="AJ267">
        <v>549</v>
      </c>
      <c r="AK267">
        <v>549</v>
      </c>
      <c r="AL267">
        <v>549</v>
      </c>
      <c r="AM267">
        <v>549</v>
      </c>
      <c r="AN267" t="s">
        <v>1409</v>
      </c>
      <c r="AO267" t="s">
        <v>4507</v>
      </c>
    </row>
    <row r="268" spans="1:41" x14ac:dyDescent="0.25">
      <c r="A268">
        <v>1</v>
      </c>
      <c r="B268" t="s">
        <v>28</v>
      </c>
      <c r="C268">
        <v>392103</v>
      </c>
      <c r="D268" t="str">
        <f>VLOOKUP(C268,MUNICÍPO_SETOR!A$2:D$49,4,0)</f>
        <v>LUIZ CARLOS RICCIOPPO CURADO</v>
      </c>
      <c r="E268" s="43">
        <v>41372.4375</v>
      </c>
      <c r="F268" s="43">
        <v>41373.726388888892</v>
      </c>
      <c r="G268" s="43">
        <v>41373.68472222222</v>
      </c>
      <c r="H268" t="s">
        <v>29</v>
      </c>
      <c r="I268">
        <v>60000012271327</v>
      </c>
      <c r="J268" t="s">
        <v>1899</v>
      </c>
      <c r="K268" t="s">
        <v>1900</v>
      </c>
      <c r="L268" t="s">
        <v>32</v>
      </c>
      <c r="M268">
        <v>4</v>
      </c>
      <c r="N268" t="s">
        <v>33</v>
      </c>
      <c r="O268">
        <v>60000015461254</v>
      </c>
      <c r="P268">
        <v>60000016462661</v>
      </c>
      <c r="Q268">
        <v>145168000000580</v>
      </c>
      <c r="S268" t="s">
        <v>34</v>
      </c>
      <c r="T268" t="s">
        <v>35</v>
      </c>
      <c r="U268" t="s">
        <v>36</v>
      </c>
      <c r="X268" t="s">
        <v>37</v>
      </c>
      <c r="AD268" t="s">
        <v>1901</v>
      </c>
      <c r="AE268" t="s">
        <v>1446</v>
      </c>
      <c r="AF268" t="s">
        <v>1901</v>
      </c>
      <c r="AG268" t="s">
        <v>1901</v>
      </c>
      <c r="AH268">
        <v>351</v>
      </c>
      <c r="AI268">
        <v>444</v>
      </c>
      <c r="AJ268">
        <v>444</v>
      </c>
      <c r="AK268">
        <v>444</v>
      </c>
      <c r="AL268">
        <v>444</v>
      </c>
      <c r="AM268">
        <v>444</v>
      </c>
      <c r="AN268" t="s">
        <v>1409</v>
      </c>
      <c r="AO268" t="s">
        <v>4508</v>
      </c>
    </row>
    <row r="269" spans="1:41" x14ac:dyDescent="0.25">
      <c r="A269">
        <v>1</v>
      </c>
      <c r="B269" t="s">
        <v>28</v>
      </c>
      <c r="C269">
        <v>392103</v>
      </c>
      <c r="D269" t="str">
        <f>VLOOKUP(C269,MUNICÍPO_SETOR!A$2:D$49,4,0)</f>
        <v>LUIZ CARLOS RICCIOPPO CURADO</v>
      </c>
      <c r="E269" s="43">
        <v>41369.701388888891</v>
      </c>
      <c r="F269" s="43">
        <v>41369.70208333333</v>
      </c>
      <c r="G269" s="43">
        <v>41369.660416666666</v>
      </c>
      <c r="H269" t="s">
        <v>29</v>
      </c>
      <c r="I269">
        <v>60000017970308</v>
      </c>
      <c r="J269" t="s">
        <v>136</v>
      </c>
      <c r="K269" t="s">
        <v>137</v>
      </c>
      <c r="L269" t="s">
        <v>45</v>
      </c>
      <c r="M269">
        <v>3</v>
      </c>
      <c r="N269" t="s">
        <v>33</v>
      </c>
      <c r="O269">
        <v>60000015461254</v>
      </c>
      <c r="P269">
        <v>60000016462661</v>
      </c>
      <c r="Q269">
        <v>145168000000133</v>
      </c>
      <c r="S269" t="s">
        <v>34</v>
      </c>
      <c r="T269" t="s">
        <v>35</v>
      </c>
      <c r="U269" t="s">
        <v>36</v>
      </c>
      <c r="X269" t="s">
        <v>37</v>
      </c>
      <c r="AD269" t="s">
        <v>138</v>
      </c>
      <c r="AE269" t="s">
        <v>1437</v>
      </c>
      <c r="AF269" t="s">
        <v>1382</v>
      </c>
      <c r="AG269" t="s">
        <v>1382</v>
      </c>
      <c r="AH269">
        <v>470</v>
      </c>
      <c r="AI269">
        <v>522</v>
      </c>
      <c r="AJ269">
        <v>522</v>
      </c>
      <c r="AK269">
        <v>522</v>
      </c>
      <c r="AL269">
        <v>522</v>
      </c>
      <c r="AM269">
        <v>522</v>
      </c>
      <c r="AN269" t="s">
        <v>1409</v>
      </c>
      <c r="AO269" t="s">
        <v>4488</v>
      </c>
    </row>
    <row r="270" spans="1:41" x14ac:dyDescent="0.25">
      <c r="A270">
        <v>1</v>
      </c>
      <c r="B270" t="s">
        <v>28</v>
      </c>
      <c r="C270">
        <v>392103</v>
      </c>
      <c r="D270" t="str">
        <f>VLOOKUP(C270,MUNICÍPO_SETOR!A$2:D$49,4,0)</f>
        <v>LUIZ CARLOS RICCIOPPO CURADO</v>
      </c>
      <c r="E270" s="43">
        <v>41369.625</v>
      </c>
      <c r="F270" s="43">
        <v>41369.70416666667</v>
      </c>
      <c r="G270" s="43">
        <v>41369.662499999999</v>
      </c>
      <c r="H270" t="s">
        <v>29</v>
      </c>
      <c r="I270">
        <v>60000017155254</v>
      </c>
      <c r="J270" t="s">
        <v>139</v>
      </c>
      <c r="K270" t="s">
        <v>140</v>
      </c>
      <c r="L270" t="s">
        <v>41</v>
      </c>
      <c r="M270">
        <v>3</v>
      </c>
      <c r="N270" t="s">
        <v>33</v>
      </c>
      <c r="O270">
        <v>60000015461254</v>
      </c>
      <c r="P270">
        <v>60000016462661</v>
      </c>
      <c r="Q270">
        <v>145168000000147</v>
      </c>
      <c r="S270" t="s">
        <v>34</v>
      </c>
      <c r="T270" t="s">
        <v>35</v>
      </c>
      <c r="U270" t="s">
        <v>61</v>
      </c>
      <c r="X270" t="s">
        <v>37</v>
      </c>
      <c r="AD270" t="s">
        <v>141</v>
      </c>
      <c r="AE270" t="s">
        <v>1446</v>
      </c>
      <c r="AF270" t="s">
        <v>1383</v>
      </c>
      <c r="AG270" t="s">
        <v>1383</v>
      </c>
      <c r="AH270">
        <v>339</v>
      </c>
      <c r="AI270">
        <v>392</v>
      </c>
      <c r="AJ270">
        <v>392</v>
      </c>
      <c r="AK270">
        <v>392</v>
      </c>
      <c r="AL270">
        <v>392</v>
      </c>
      <c r="AM270">
        <v>392</v>
      </c>
      <c r="AN270" t="s">
        <v>1409</v>
      </c>
      <c r="AO270" t="s">
        <v>4509</v>
      </c>
    </row>
    <row r="271" spans="1:41" x14ac:dyDescent="0.25">
      <c r="A271">
        <v>1</v>
      </c>
      <c r="B271" t="s">
        <v>28</v>
      </c>
      <c r="C271">
        <v>392103</v>
      </c>
      <c r="D271" t="str">
        <f>VLOOKUP(C271,MUNICÍPO_SETOR!A$2:D$49,4,0)</f>
        <v>LUIZ CARLOS RICCIOPPO CURADO</v>
      </c>
      <c r="E271" s="43">
        <v>41369.625</v>
      </c>
      <c r="F271" s="43">
        <v>41369.70416666667</v>
      </c>
      <c r="G271" s="43">
        <v>41369.662499999999</v>
      </c>
      <c r="H271" t="s">
        <v>29</v>
      </c>
      <c r="I271">
        <v>60000017968220</v>
      </c>
      <c r="J271" t="s">
        <v>142</v>
      </c>
      <c r="K271" t="s">
        <v>143</v>
      </c>
      <c r="L271" t="s">
        <v>45</v>
      </c>
      <c r="M271">
        <v>3</v>
      </c>
      <c r="N271" t="s">
        <v>33</v>
      </c>
      <c r="O271">
        <v>60000015461254</v>
      </c>
      <c r="P271">
        <v>60000016462661</v>
      </c>
      <c r="Q271">
        <v>145168000000140</v>
      </c>
      <c r="S271" t="s">
        <v>34</v>
      </c>
      <c r="T271" t="s">
        <v>35</v>
      </c>
      <c r="U271" t="s">
        <v>36</v>
      </c>
      <c r="X271" t="s">
        <v>37</v>
      </c>
      <c r="AD271" t="s">
        <v>141</v>
      </c>
      <c r="AE271" t="s">
        <v>1437</v>
      </c>
      <c r="AF271" t="s">
        <v>1383</v>
      </c>
      <c r="AG271" t="s">
        <v>1383</v>
      </c>
      <c r="AH271">
        <v>339</v>
      </c>
      <c r="AI271">
        <v>392</v>
      </c>
      <c r="AJ271">
        <v>392</v>
      </c>
      <c r="AK271">
        <v>392</v>
      </c>
      <c r="AL271">
        <v>392</v>
      </c>
      <c r="AM271">
        <v>392</v>
      </c>
      <c r="AN271" t="s">
        <v>1409</v>
      </c>
      <c r="AO271" t="s">
        <v>4509</v>
      </c>
    </row>
    <row r="272" spans="1:41" x14ac:dyDescent="0.25">
      <c r="A272">
        <v>1</v>
      </c>
      <c r="B272" t="s">
        <v>28</v>
      </c>
      <c r="C272">
        <v>392103</v>
      </c>
      <c r="D272" t="str">
        <f>VLOOKUP(C272,MUNICÍPO_SETOR!A$2:D$49,4,0)</f>
        <v>LUIZ CARLOS RICCIOPPO CURADO</v>
      </c>
      <c r="E272" s="43">
        <v>41369.583333333336</v>
      </c>
      <c r="F272" s="43">
        <v>41369.693749999999</v>
      </c>
      <c r="G272" s="43">
        <v>41369.652083333334</v>
      </c>
      <c r="H272" t="s">
        <v>29</v>
      </c>
      <c r="I272">
        <v>60000017964132</v>
      </c>
      <c r="J272" t="s">
        <v>144</v>
      </c>
      <c r="K272" t="s">
        <v>145</v>
      </c>
      <c r="L272" t="s">
        <v>32</v>
      </c>
      <c r="M272">
        <v>4</v>
      </c>
      <c r="N272" t="s">
        <v>33</v>
      </c>
      <c r="O272">
        <v>60000015461254</v>
      </c>
      <c r="P272">
        <v>60000016462661</v>
      </c>
      <c r="Q272">
        <v>145168000000102</v>
      </c>
      <c r="S272" t="s">
        <v>34</v>
      </c>
      <c r="T272" t="s">
        <v>35</v>
      </c>
      <c r="U272" t="s">
        <v>36</v>
      </c>
      <c r="X272" t="s">
        <v>37</v>
      </c>
      <c r="AD272" t="s">
        <v>146</v>
      </c>
      <c r="AE272" t="s">
        <v>1437</v>
      </c>
      <c r="AF272" t="s">
        <v>1389</v>
      </c>
      <c r="AG272" t="s">
        <v>1389</v>
      </c>
      <c r="AH272">
        <v>351</v>
      </c>
      <c r="AI272">
        <v>490</v>
      </c>
      <c r="AJ272">
        <v>490</v>
      </c>
      <c r="AK272">
        <v>490</v>
      </c>
      <c r="AL272">
        <v>490</v>
      </c>
      <c r="AM272">
        <v>490</v>
      </c>
      <c r="AN272" t="s">
        <v>1409</v>
      </c>
      <c r="AO272" t="s">
        <v>4510</v>
      </c>
    </row>
    <row r="273" spans="1:41" x14ac:dyDescent="0.25">
      <c r="A273">
        <v>1</v>
      </c>
      <c r="B273" t="s">
        <v>28</v>
      </c>
      <c r="C273">
        <v>392103</v>
      </c>
      <c r="D273" t="str">
        <f>VLOOKUP(C273,MUNICÍPO_SETOR!A$2:D$49,4,0)</f>
        <v>LUIZ CARLOS RICCIOPPO CURADO</v>
      </c>
      <c r="E273" s="43">
        <v>41369.386111111111</v>
      </c>
      <c r="F273" s="43">
        <v>41369.715277777781</v>
      </c>
      <c r="G273" s="43">
        <v>41369.673611111109</v>
      </c>
      <c r="H273" t="s">
        <v>29</v>
      </c>
      <c r="I273">
        <v>60000012453815</v>
      </c>
      <c r="J273" t="s">
        <v>147</v>
      </c>
      <c r="K273" t="s">
        <v>148</v>
      </c>
      <c r="L273" t="s">
        <v>32</v>
      </c>
      <c r="M273">
        <v>6</v>
      </c>
      <c r="N273" t="s">
        <v>33</v>
      </c>
      <c r="O273">
        <v>60000015461254</v>
      </c>
      <c r="P273">
        <v>60000016462661</v>
      </c>
      <c r="Q273">
        <v>145168000000211</v>
      </c>
      <c r="S273" t="s">
        <v>34</v>
      </c>
      <c r="T273" t="s">
        <v>35</v>
      </c>
      <c r="U273" t="s">
        <v>36</v>
      </c>
      <c r="X273" t="s">
        <v>37</v>
      </c>
      <c r="AD273" t="s">
        <v>149</v>
      </c>
      <c r="AE273" t="s">
        <v>1446</v>
      </c>
      <c r="AF273" t="s">
        <v>149</v>
      </c>
      <c r="AG273" t="s">
        <v>149</v>
      </c>
      <c r="AH273">
        <v>327</v>
      </c>
      <c r="AI273">
        <v>462</v>
      </c>
      <c r="AJ273">
        <v>462</v>
      </c>
      <c r="AK273">
        <v>462</v>
      </c>
      <c r="AL273">
        <v>462</v>
      </c>
      <c r="AM273">
        <v>462</v>
      </c>
      <c r="AN273" t="s">
        <v>1409</v>
      </c>
      <c r="AO273" t="s">
        <v>4479</v>
      </c>
    </row>
    <row r="274" spans="1:41" x14ac:dyDescent="0.25">
      <c r="A274">
        <v>1</v>
      </c>
      <c r="B274" t="s">
        <v>28</v>
      </c>
      <c r="C274">
        <v>392103</v>
      </c>
      <c r="D274" t="str">
        <f>VLOOKUP(C274,MUNICÍPO_SETOR!A$2:D$49,4,0)</f>
        <v>LUIZ CARLOS RICCIOPPO CURADO</v>
      </c>
      <c r="E274" s="43">
        <v>41369.354166666664</v>
      </c>
      <c r="F274" s="43">
        <v>41369.697916666664</v>
      </c>
      <c r="G274" s="43">
        <v>41369.65625</v>
      </c>
      <c r="H274" t="s">
        <v>29</v>
      </c>
      <c r="I274">
        <v>60000017968240</v>
      </c>
      <c r="J274" t="s">
        <v>150</v>
      </c>
      <c r="K274" t="s">
        <v>151</v>
      </c>
      <c r="L274" t="s">
        <v>41</v>
      </c>
      <c r="M274">
        <v>4</v>
      </c>
      <c r="N274" t="s">
        <v>33</v>
      </c>
      <c r="O274">
        <v>60000015461254</v>
      </c>
      <c r="P274">
        <v>60000016462661</v>
      </c>
      <c r="Q274">
        <v>145168000000119</v>
      </c>
      <c r="S274" t="s">
        <v>34</v>
      </c>
      <c r="T274" t="s">
        <v>35</v>
      </c>
      <c r="U274" t="s">
        <v>36</v>
      </c>
      <c r="X274" t="s">
        <v>37</v>
      </c>
      <c r="AD274" t="s">
        <v>152</v>
      </c>
      <c r="AE274" t="s">
        <v>1446</v>
      </c>
      <c r="AF274" t="s">
        <v>152</v>
      </c>
      <c r="AG274" t="s">
        <v>152</v>
      </c>
      <c r="AH274">
        <v>375</v>
      </c>
      <c r="AI274">
        <v>521</v>
      </c>
      <c r="AJ274">
        <v>521</v>
      </c>
      <c r="AK274">
        <v>521</v>
      </c>
      <c r="AL274">
        <v>521</v>
      </c>
      <c r="AM274">
        <v>521</v>
      </c>
      <c r="AN274" t="s">
        <v>1409</v>
      </c>
      <c r="AO274" t="s">
        <v>4511</v>
      </c>
    </row>
    <row r="275" spans="1:41" x14ac:dyDescent="0.25">
      <c r="A275">
        <v>1</v>
      </c>
      <c r="B275" t="s">
        <v>28</v>
      </c>
      <c r="C275">
        <v>392103</v>
      </c>
      <c r="D275" t="str">
        <f>VLOOKUP(C275,MUNICÍPO_SETOR!A$2:D$49,4,0)</f>
        <v>LUIZ CARLOS RICCIOPPO CURADO</v>
      </c>
      <c r="E275" s="43">
        <v>41369.354166666664</v>
      </c>
      <c r="F275" s="43">
        <v>41369.697916666664</v>
      </c>
      <c r="G275" s="43">
        <v>41369.65625</v>
      </c>
      <c r="H275" t="s">
        <v>29</v>
      </c>
      <c r="I275">
        <v>60000017968240</v>
      </c>
      <c r="J275" t="s">
        <v>150</v>
      </c>
      <c r="K275" t="s">
        <v>151</v>
      </c>
      <c r="L275" t="s">
        <v>41</v>
      </c>
      <c r="M275">
        <v>4</v>
      </c>
      <c r="N275" t="s">
        <v>33</v>
      </c>
      <c r="O275">
        <v>60000015461254</v>
      </c>
      <c r="P275">
        <v>60000016462661</v>
      </c>
      <c r="Q275">
        <v>145168000000119</v>
      </c>
      <c r="S275" t="s">
        <v>34</v>
      </c>
      <c r="T275" t="s">
        <v>35</v>
      </c>
      <c r="U275" t="s">
        <v>36</v>
      </c>
      <c r="X275" t="s">
        <v>37</v>
      </c>
      <c r="AD275" t="s">
        <v>152</v>
      </c>
      <c r="AE275" t="s">
        <v>1437</v>
      </c>
      <c r="AF275" t="s">
        <v>152</v>
      </c>
      <c r="AG275" t="s">
        <v>152</v>
      </c>
      <c r="AH275">
        <v>375</v>
      </c>
      <c r="AI275">
        <v>521</v>
      </c>
      <c r="AJ275">
        <v>521</v>
      </c>
      <c r="AK275">
        <v>521</v>
      </c>
      <c r="AL275">
        <v>521</v>
      </c>
      <c r="AM275">
        <v>521</v>
      </c>
      <c r="AN275" t="s">
        <v>1409</v>
      </c>
      <c r="AO275" t="s">
        <v>4511</v>
      </c>
    </row>
    <row r="276" spans="1:41" x14ac:dyDescent="0.25">
      <c r="A276">
        <v>1</v>
      </c>
      <c r="B276" t="s">
        <v>28</v>
      </c>
      <c r="C276">
        <v>392103</v>
      </c>
      <c r="D276" t="str">
        <f>VLOOKUP(C276,MUNICÍPO_SETOR!A$2:D$49,4,0)</f>
        <v>LUIZ CARLOS RICCIOPPO CURADO</v>
      </c>
      <c r="E276" s="43">
        <v>41369.354166666664</v>
      </c>
      <c r="F276" s="43">
        <v>41369.697916666664</v>
      </c>
      <c r="G276" s="43">
        <v>41369.65625</v>
      </c>
      <c r="H276" t="s">
        <v>29</v>
      </c>
      <c r="I276">
        <v>60000017968240</v>
      </c>
      <c r="J276" t="s">
        <v>150</v>
      </c>
      <c r="K276" t="s">
        <v>151</v>
      </c>
      <c r="L276" t="s">
        <v>41</v>
      </c>
      <c r="M276">
        <v>4</v>
      </c>
      <c r="N276" t="s">
        <v>33</v>
      </c>
      <c r="O276">
        <v>60000015461254</v>
      </c>
      <c r="P276">
        <v>60000016462661</v>
      </c>
      <c r="Q276">
        <v>145168000000119</v>
      </c>
      <c r="S276" t="s">
        <v>34</v>
      </c>
      <c r="T276" t="s">
        <v>35</v>
      </c>
      <c r="U276" t="s">
        <v>36</v>
      </c>
      <c r="X276" t="s">
        <v>37</v>
      </c>
      <c r="AD276" t="s">
        <v>152</v>
      </c>
      <c r="AE276" t="s">
        <v>1446</v>
      </c>
      <c r="AF276" t="s">
        <v>152</v>
      </c>
      <c r="AG276" t="s">
        <v>152</v>
      </c>
      <c r="AH276">
        <v>375</v>
      </c>
      <c r="AI276">
        <v>521</v>
      </c>
      <c r="AJ276">
        <v>521</v>
      </c>
      <c r="AK276">
        <v>521</v>
      </c>
      <c r="AL276">
        <v>521</v>
      </c>
      <c r="AM276">
        <v>521</v>
      </c>
      <c r="AN276" t="s">
        <v>1409</v>
      </c>
      <c r="AO276" t="s">
        <v>4511</v>
      </c>
    </row>
    <row r="277" spans="1:41" x14ac:dyDescent="0.25">
      <c r="A277">
        <v>1</v>
      </c>
      <c r="B277" t="s">
        <v>28</v>
      </c>
      <c r="C277">
        <v>392103</v>
      </c>
      <c r="D277" t="str">
        <f>VLOOKUP(C277,MUNICÍPO_SETOR!A$2:D$49,4,0)</f>
        <v>LUIZ CARLOS RICCIOPPO CURADO</v>
      </c>
      <c r="E277" s="43">
        <v>41368.632638888892</v>
      </c>
      <c r="F277" s="43">
        <v>41368.635416666664</v>
      </c>
      <c r="G277" s="43">
        <v>41368.6</v>
      </c>
      <c r="H277" t="s">
        <v>29</v>
      </c>
      <c r="I277">
        <v>60000012406175</v>
      </c>
      <c r="J277" t="s">
        <v>153</v>
      </c>
      <c r="K277" t="s">
        <v>154</v>
      </c>
      <c r="L277" t="s">
        <v>41</v>
      </c>
      <c r="M277">
        <v>4</v>
      </c>
      <c r="N277" t="s">
        <v>33</v>
      </c>
      <c r="O277">
        <v>60000015461254</v>
      </c>
      <c r="P277">
        <v>60000016462661</v>
      </c>
      <c r="Q277">
        <v>140308000000289</v>
      </c>
      <c r="S277" t="s">
        <v>34</v>
      </c>
      <c r="T277" t="s">
        <v>35</v>
      </c>
      <c r="U277" t="s">
        <v>36</v>
      </c>
      <c r="X277" t="s">
        <v>37</v>
      </c>
      <c r="AD277" t="s">
        <v>155</v>
      </c>
      <c r="AE277" t="s">
        <v>1446</v>
      </c>
      <c r="AF277" t="s">
        <v>155</v>
      </c>
      <c r="AG277" t="s">
        <v>1384</v>
      </c>
      <c r="AH277">
        <v>374</v>
      </c>
      <c r="AI277">
        <v>451</v>
      </c>
      <c r="AJ277">
        <v>451</v>
      </c>
      <c r="AK277">
        <v>451</v>
      </c>
      <c r="AL277">
        <v>451</v>
      </c>
      <c r="AM277">
        <v>451</v>
      </c>
      <c r="AN277" t="s">
        <v>1409</v>
      </c>
      <c r="AO277" t="s">
        <v>4512</v>
      </c>
    </row>
    <row r="278" spans="1:41" x14ac:dyDescent="0.25">
      <c r="A278">
        <v>1</v>
      </c>
      <c r="B278" t="s">
        <v>28</v>
      </c>
      <c r="C278">
        <v>392103</v>
      </c>
      <c r="D278" t="str">
        <f>VLOOKUP(C278,MUNICÍPO_SETOR!A$2:D$49,4,0)</f>
        <v>LUIZ CARLOS RICCIOPPO CURADO</v>
      </c>
      <c r="E278" s="43">
        <v>41368.632638888892</v>
      </c>
      <c r="F278" s="43">
        <v>41368.635416666664</v>
      </c>
      <c r="G278" s="43">
        <v>41368.6</v>
      </c>
      <c r="H278" t="s">
        <v>29</v>
      </c>
      <c r="I278">
        <v>60000012406175</v>
      </c>
      <c r="J278" t="s">
        <v>153</v>
      </c>
      <c r="K278" t="s">
        <v>154</v>
      </c>
      <c r="L278" t="s">
        <v>41</v>
      </c>
      <c r="M278">
        <v>4</v>
      </c>
      <c r="N278" t="s">
        <v>33</v>
      </c>
      <c r="O278">
        <v>60000015461254</v>
      </c>
      <c r="P278">
        <v>60000016462661</v>
      </c>
      <c r="Q278">
        <v>140308000000289</v>
      </c>
      <c r="S278" t="s">
        <v>34</v>
      </c>
      <c r="T278" t="s">
        <v>35</v>
      </c>
      <c r="U278" t="s">
        <v>36</v>
      </c>
      <c r="X278" t="s">
        <v>37</v>
      </c>
      <c r="AD278" t="s">
        <v>155</v>
      </c>
      <c r="AE278" t="s">
        <v>1446</v>
      </c>
      <c r="AF278" t="s">
        <v>155</v>
      </c>
      <c r="AG278" t="s">
        <v>1384</v>
      </c>
      <c r="AH278">
        <v>374</v>
      </c>
      <c r="AI278">
        <v>451</v>
      </c>
      <c r="AJ278">
        <v>451</v>
      </c>
      <c r="AK278">
        <v>451</v>
      </c>
      <c r="AL278">
        <v>451</v>
      </c>
      <c r="AM278">
        <v>451</v>
      </c>
      <c r="AN278" t="s">
        <v>1409</v>
      </c>
      <c r="AO278" t="s">
        <v>4512</v>
      </c>
    </row>
    <row r="279" spans="1:41" x14ac:dyDescent="0.25">
      <c r="A279">
        <v>1</v>
      </c>
      <c r="B279" t="s">
        <v>28</v>
      </c>
      <c r="C279">
        <v>392103</v>
      </c>
      <c r="D279" t="str">
        <f>VLOOKUP(C279,MUNICÍPO_SETOR!A$2:D$49,4,0)</f>
        <v>LUIZ CARLOS RICCIOPPO CURADO</v>
      </c>
      <c r="E279" s="43">
        <v>41368.4375</v>
      </c>
      <c r="F279" s="43">
        <v>41369.695138888892</v>
      </c>
      <c r="G279" s="43">
        <v>41369.65347222222</v>
      </c>
      <c r="H279" t="s">
        <v>29</v>
      </c>
      <c r="I279">
        <v>60000012277207</v>
      </c>
      <c r="J279" t="s">
        <v>156</v>
      </c>
      <c r="K279" t="s">
        <v>157</v>
      </c>
      <c r="L279" t="s">
        <v>41</v>
      </c>
      <c r="M279">
        <v>3</v>
      </c>
      <c r="N279" t="s">
        <v>33</v>
      </c>
      <c r="O279">
        <v>60000015461254</v>
      </c>
      <c r="P279">
        <v>60000016462661</v>
      </c>
      <c r="Q279">
        <v>145168000000109</v>
      </c>
      <c r="S279" t="s">
        <v>34</v>
      </c>
      <c r="T279" t="s">
        <v>35</v>
      </c>
      <c r="U279" t="s">
        <v>36</v>
      </c>
      <c r="X279" t="s">
        <v>37</v>
      </c>
      <c r="AD279" t="s">
        <v>158</v>
      </c>
      <c r="AE279" t="s">
        <v>1446</v>
      </c>
      <c r="AF279" t="s">
        <v>1386</v>
      </c>
      <c r="AG279" t="s">
        <v>1386</v>
      </c>
      <c r="AH279">
        <v>301</v>
      </c>
      <c r="AI279">
        <v>465</v>
      </c>
      <c r="AJ279">
        <v>465</v>
      </c>
      <c r="AK279">
        <v>465</v>
      </c>
      <c r="AL279">
        <v>465</v>
      </c>
      <c r="AM279">
        <v>465</v>
      </c>
      <c r="AN279" t="s">
        <v>1409</v>
      </c>
      <c r="AO279" t="s">
        <v>4513</v>
      </c>
    </row>
    <row r="280" spans="1:41" x14ac:dyDescent="0.25">
      <c r="A280">
        <v>1</v>
      </c>
      <c r="B280" t="s">
        <v>28</v>
      </c>
      <c r="C280">
        <v>392103</v>
      </c>
      <c r="D280" t="str">
        <f>VLOOKUP(C280,MUNICÍPO_SETOR!A$2:D$49,4,0)</f>
        <v>LUIZ CARLOS RICCIOPPO CURADO</v>
      </c>
      <c r="E280" s="43">
        <v>41368.34097222222</v>
      </c>
      <c r="F280" s="43">
        <v>41369.699999999997</v>
      </c>
      <c r="G280" s="43">
        <v>41369.658333333333</v>
      </c>
      <c r="H280" t="s">
        <v>29</v>
      </c>
      <c r="I280">
        <v>60000012584859</v>
      </c>
      <c r="J280" t="s">
        <v>159</v>
      </c>
      <c r="K280" t="s">
        <v>160</v>
      </c>
      <c r="L280" t="s">
        <v>41</v>
      </c>
      <c r="M280">
        <v>3</v>
      </c>
      <c r="N280" t="s">
        <v>33</v>
      </c>
      <c r="O280">
        <v>60000015461254</v>
      </c>
      <c r="P280">
        <v>60000016462661</v>
      </c>
      <c r="Q280">
        <v>145168000000126</v>
      </c>
      <c r="S280" t="s">
        <v>34</v>
      </c>
      <c r="T280" t="s">
        <v>35</v>
      </c>
      <c r="U280" t="s">
        <v>36</v>
      </c>
      <c r="X280" t="s">
        <v>37</v>
      </c>
      <c r="AD280" t="s">
        <v>161</v>
      </c>
      <c r="AE280" t="s">
        <v>1446</v>
      </c>
      <c r="AF280" t="s">
        <v>161</v>
      </c>
      <c r="AG280" t="s">
        <v>161</v>
      </c>
      <c r="AH280">
        <v>492</v>
      </c>
      <c r="AI280">
        <v>575</v>
      </c>
      <c r="AJ280">
        <v>575</v>
      </c>
      <c r="AK280">
        <v>575</v>
      </c>
      <c r="AL280">
        <v>575</v>
      </c>
      <c r="AM280">
        <v>575</v>
      </c>
      <c r="AN280" t="s">
        <v>1409</v>
      </c>
      <c r="AO280" t="s">
        <v>4471</v>
      </c>
    </row>
    <row r="281" spans="1:41" x14ac:dyDescent="0.25">
      <c r="A281">
        <v>1</v>
      </c>
      <c r="B281" t="s">
        <v>28</v>
      </c>
      <c r="C281">
        <v>392103</v>
      </c>
      <c r="D281" t="str">
        <f>VLOOKUP(C281,MUNICÍPO_SETOR!A$2:D$49,4,0)</f>
        <v>LUIZ CARLOS RICCIOPPO CURADO</v>
      </c>
      <c r="E281" s="43">
        <v>41367.649305555555</v>
      </c>
      <c r="F281" s="43">
        <v>41368.795138888891</v>
      </c>
      <c r="G281" s="43">
        <v>41369.472222222219</v>
      </c>
      <c r="H281" t="s">
        <v>29</v>
      </c>
      <c r="I281">
        <v>60000017964220</v>
      </c>
      <c r="J281" t="s">
        <v>162</v>
      </c>
      <c r="K281" t="s">
        <v>163</v>
      </c>
      <c r="L281" t="s">
        <v>41</v>
      </c>
      <c r="M281">
        <v>6</v>
      </c>
      <c r="N281" t="s">
        <v>33</v>
      </c>
      <c r="O281">
        <v>60000015461254</v>
      </c>
      <c r="P281">
        <v>60000016462661</v>
      </c>
      <c r="Q281">
        <v>140308000000320</v>
      </c>
      <c r="S281" t="s">
        <v>34</v>
      </c>
      <c r="T281" t="s">
        <v>35</v>
      </c>
      <c r="U281" t="s">
        <v>36</v>
      </c>
      <c r="X281" t="s">
        <v>37</v>
      </c>
      <c r="AD281" t="s">
        <v>164</v>
      </c>
      <c r="AE281" t="s">
        <v>1437</v>
      </c>
      <c r="AF281" t="s">
        <v>164</v>
      </c>
      <c r="AG281" t="s">
        <v>164</v>
      </c>
      <c r="AH281">
        <v>122</v>
      </c>
      <c r="AI281">
        <v>197</v>
      </c>
      <c r="AJ281">
        <v>197</v>
      </c>
      <c r="AK281">
        <v>197</v>
      </c>
      <c r="AL281">
        <v>197</v>
      </c>
      <c r="AM281">
        <v>197</v>
      </c>
      <c r="AN281" t="s">
        <v>1409</v>
      </c>
      <c r="AO281" t="s">
        <v>4514</v>
      </c>
    </row>
    <row r="282" spans="1:41" x14ac:dyDescent="0.25">
      <c r="A282">
        <v>1</v>
      </c>
      <c r="B282" t="s">
        <v>28</v>
      </c>
      <c r="C282">
        <v>392103</v>
      </c>
      <c r="D282" t="str">
        <f>VLOOKUP(C282,MUNICÍPO_SETOR!A$2:D$49,4,0)</f>
        <v>LUIZ CARLOS RICCIOPPO CURADO</v>
      </c>
      <c r="E282" s="43">
        <v>41367.642361111109</v>
      </c>
      <c r="F282" s="43">
        <v>41368.649305555555</v>
      </c>
      <c r="G282" s="43">
        <v>41368.754166666666</v>
      </c>
      <c r="H282" t="s">
        <v>29</v>
      </c>
      <c r="I282">
        <v>60000012424059</v>
      </c>
      <c r="J282" t="s">
        <v>165</v>
      </c>
      <c r="K282" t="s">
        <v>166</v>
      </c>
      <c r="L282" t="s">
        <v>32</v>
      </c>
      <c r="M282">
        <v>6</v>
      </c>
      <c r="N282" t="s">
        <v>33</v>
      </c>
      <c r="O282">
        <v>60000015461254</v>
      </c>
      <c r="P282">
        <v>60000016462661</v>
      </c>
      <c r="Q282">
        <v>140308000000313</v>
      </c>
      <c r="S282" t="s">
        <v>34</v>
      </c>
      <c r="T282" t="s">
        <v>35</v>
      </c>
      <c r="U282" t="s">
        <v>36</v>
      </c>
      <c r="X282" t="s">
        <v>37</v>
      </c>
      <c r="AD282" t="s">
        <v>167</v>
      </c>
      <c r="AE282" t="s">
        <v>1446</v>
      </c>
      <c r="AF282" t="s">
        <v>167</v>
      </c>
      <c r="AG282" t="s">
        <v>167</v>
      </c>
      <c r="AH282">
        <v>564</v>
      </c>
      <c r="AI282">
        <v>636</v>
      </c>
      <c r="AJ282">
        <v>636</v>
      </c>
      <c r="AK282">
        <v>636</v>
      </c>
      <c r="AL282">
        <v>636</v>
      </c>
      <c r="AM282">
        <v>636</v>
      </c>
      <c r="AN282" t="s">
        <v>1409</v>
      </c>
      <c r="AO282" t="s">
        <v>4515</v>
      </c>
    </row>
    <row r="283" spans="1:41" x14ac:dyDescent="0.25">
      <c r="A283">
        <v>1</v>
      </c>
      <c r="B283" t="s">
        <v>28</v>
      </c>
      <c r="C283">
        <v>392103</v>
      </c>
      <c r="D283" t="str">
        <f>VLOOKUP(C283,MUNICÍPO_SETOR!A$2:D$49,4,0)</f>
        <v>LUIZ CARLOS RICCIOPPO CURADO</v>
      </c>
      <c r="E283" s="43">
        <v>41367.628472222219</v>
      </c>
      <c r="F283" s="43">
        <v>41368.630555555559</v>
      </c>
      <c r="G283" s="43">
        <v>41368.6</v>
      </c>
      <c r="H283" t="s">
        <v>29</v>
      </c>
      <c r="I283">
        <v>60000017966112</v>
      </c>
      <c r="J283" t="s">
        <v>168</v>
      </c>
      <c r="K283" t="s">
        <v>169</v>
      </c>
      <c r="L283" t="s">
        <v>32</v>
      </c>
      <c r="M283">
        <v>6</v>
      </c>
      <c r="N283" t="s">
        <v>33</v>
      </c>
      <c r="O283">
        <v>60000015461254</v>
      </c>
      <c r="P283">
        <v>60000016462661</v>
      </c>
      <c r="Q283">
        <v>140308000000280</v>
      </c>
      <c r="S283" t="s">
        <v>34</v>
      </c>
      <c r="T283" t="s">
        <v>35</v>
      </c>
      <c r="U283" t="s">
        <v>36</v>
      </c>
      <c r="X283" t="s">
        <v>37</v>
      </c>
      <c r="AD283" t="s">
        <v>170</v>
      </c>
      <c r="AE283" t="s">
        <v>1437</v>
      </c>
      <c r="AF283" t="s">
        <v>1390</v>
      </c>
      <c r="AG283" t="s">
        <v>1390</v>
      </c>
      <c r="AH283">
        <v>179</v>
      </c>
      <c r="AI283">
        <v>259</v>
      </c>
      <c r="AJ283">
        <v>259</v>
      </c>
      <c r="AK283">
        <v>259</v>
      </c>
      <c r="AL283">
        <v>259</v>
      </c>
      <c r="AM283">
        <v>259</v>
      </c>
      <c r="AN283" t="s">
        <v>1409</v>
      </c>
      <c r="AO283" t="s">
        <v>4516</v>
      </c>
    </row>
    <row r="284" spans="1:41" x14ac:dyDescent="0.25">
      <c r="A284">
        <v>1</v>
      </c>
      <c r="B284" t="s">
        <v>28</v>
      </c>
      <c r="C284">
        <v>392103</v>
      </c>
      <c r="D284" t="str">
        <f>VLOOKUP(C284,MUNICÍPO_SETOR!A$2:D$49,4,0)</f>
        <v>LUIZ CARLOS RICCIOPPO CURADO</v>
      </c>
      <c r="E284" s="43">
        <v>41367.513888888891</v>
      </c>
      <c r="F284" s="43">
        <v>41368.642361111109</v>
      </c>
      <c r="G284" s="43">
        <v>41369.683333333334</v>
      </c>
      <c r="H284" t="s">
        <v>29</v>
      </c>
      <c r="I284">
        <v>60000017968256</v>
      </c>
      <c r="J284" t="s">
        <v>171</v>
      </c>
      <c r="K284" t="s">
        <v>172</v>
      </c>
      <c r="L284" t="s">
        <v>41</v>
      </c>
      <c r="M284">
        <v>4</v>
      </c>
      <c r="N284" t="s">
        <v>33</v>
      </c>
      <c r="O284">
        <v>60000015461254</v>
      </c>
      <c r="P284">
        <v>60000016462661</v>
      </c>
      <c r="Q284">
        <v>140308000000306</v>
      </c>
      <c r="S284" t="s">
        <v>34</v>
      </c>
      <c r="T284" t="s">
        <v>35</v>
      </c>
      <c r="U284" t="s">
        <v>36</v>
      </c>
      <c r="X284" t="s">
        <v>37</v>
      </c>
      <c r="AD284" t="s">
        <v>173</v>
      </c>
      <c r="AE284" t="s">
        <v>1437</v>
      </c>
      <c r="AF284" t="s">
        <v>1387</v>
      </c>
      <c r="AG284" t="s">
        <v>1387</v>
      </c>
      <c r="AH284">
        <v>133</v>
      </c>
      <c r="AI284">
        <v>208</v>
      </c>
      <c r="AJ284">
        <v>208</v>
      </c>
      <c r="AK284">
        <v>208</v>
      </c>
      <c r="AL284">
        <v>208</v>
      </c>
      <c r="AM284">
        <v>208</v>
      </c>
      <c r="AN284" t="s">
        <v>1409</v>
      </c>
      <c r="AO284" t="s">
        <v>4517</v>
      </c>
    </row>
    <row r="285" spans="1:41" x14ac:dyDescent="0.25">
      <c r="A285">
        <v>1</v>
      </c>
      <c r="B285" t="s">
        <v>28</v>
      </c>
      <c r="C285">
        <v>392103</v>
      </c>
      <c r="D285" t="str">
        <f>VLOOKUP(C285,MUNICÍPO_SETOR!A$2:D$49,4,0)</f>
        <v>LUIZ CARLOS RICCIOPPO CURADO</v>
      </c>
      <c r="E285" s="43">
        <v>41367.513888888891</v>
      </c>
      <c r="F285" s="43">
        <v>41368.642361111109</v>
      </c>
      <c r="G285" s="43">
        <v>41369.683333333334</v>
      </c>
      <c r="H285" t="s">
        <v>29</v>
      </c>
      <c r="I285">
        <v>60000017968256</v>
      </c>
      <c r="J285" t="s">
        <v>171</v>
      </c>
      <c r="K285" t="s">
        <v>172</v>
      </c>
      <c r="L285" t="s">
        <v>41</v>
      </c>
      <c r="M285">
        <v>4</v>
      </c>
      <c r="N285" t="s">
        <v>33</v>
      </c>
      <c r="O285">
        <v>60000015461254</v>
      </c>
      <c r="P285">
        <v>60000016462661</v>
      </c>
      <c r="Q285">
        <v>140308000000306</v>
      </c>
      <c r="S285" t="s">
        <v>34</v>
      </c>
      <c r="T285" t="s">
        <v>35</v>
      </c>
      <c r="U285" t="s">
        <v>36</v>
      </c>
      <c r="X285" t="s">
        <v>37</v>
      </c>
      <c r="AD285" t="s">
        <v>173</v>
      </c>
      <c r="AE285" t="s">
        <v>1446</v>
      </c>
      <c r="AF285" t="s">
        <v>1387</v>
      </c>
      <c r="AG285" t="s">
        <v>1387</v>
      </c>
      <c r="AH285">
        <v>133</v>
      </c>
      <c r="AI285">
        <v>208</v>
      </c>
      <c r="AJ285">
        <v>208</v>
      </c>
      <c r="AK285">
        <v>208</v>
      </c>
      <c r="AL285">
        <v>208</v>
      </c>
      <c r="AM285">
        <v>208</v>
      </c>
      <c r="AN285" t="s">
        <v>1409</v>
      </c>
      <c r="AO285" t="s">
        <v>4517</v>
      </c>
    </row>
    <row r="286" spans="1:41" x14ac:dyDescent="0.25">
      <c r="A286">
        <v>1</v>
      </c>
      <c r="B286" t="s">
        <v>28</v>
      </c>
      <c r="C286">
        <v>392103</v>
      </c>
      <c r="D286" t="str">
        <f>VLOOKUP(C286,MUNICÍPO_SETOR!A$2:D$49,4,0)</f>
        <v>LUIZ CARLOS RICCIOPPO CURADO</v>
      </c>
      <c r="E286" s="43">
        <v>41367.427083333336</v>
      </c>
      <c r="F286" s="43">
        <v>41368.64166666667</v>
      </c>
      <c r="G286" s="43">
        <v>41368.754166666666</v>
      </c>
      <c r="H286" t="s">
        <v>29</v>
      </c>
      <c r="I286">
        <v>60000012587375</v>
      </c>
      <c r="J286" t="s">
        <v>174</v>
      </c>
      <c r="K286" t="s">
        <v>175</v>
      </c>
      <c r="L286" t="s">
        <v>41</v>
      </c>
      <c r="M286">
        <v>3</v>
      </c>
      <c r="N286" t="s">
        <v>33</v>
      </c>
      <c r="O286">
        <v>60000015461254</v>
      </c>
      <c r="P286">
        <v>60000016462661</v>
      </c>
      <c r="Q286">
        <v>140308000000296</v>
      </c>
      <c r="S286" t="s">
        <v>34</v>
      </c>
      <c r="T286" t="s">
        <v>35</v>
      </c>
      <c r="U286" t="s">
        <v>61</v>
      </c>
      <c r="X286" t="s">
        <v>37</v>
      </c>
      <c r="Y286" t="s">
        <v>176</v>
      </c>
      <c r="AD286" t="s">
        <v>177</v>
      </c>
      <c r="AE286" t="s">
        <v>1446</v>
      </c>
      <c r="AF286" t="s">
        <v>1393</v>
      </c>
      <c r="AG286" t="s">
        <v>1393</v>
      </c>
      <c r="AH286">
        <v>139</v>
      </c>
      <c r="AI286">
        <v>457</v>
      </c>
      <c r="AJ286">
        <v>520</v>
      </c>
      <c r="AK286">
        <v>520</v>
      </c>
      <c r="AL286">
        <v>520</v>
      </c>
      <c r="AM286">
        <v>520</v>
      </c>
      <c r="AN286" t="s">
        <v>1409</v>
      </c>
      <c r="AO286" t="s">
        <v>1428</v>
      </c>
    </row>
    <row r="287" spans="1:41" x14ac:dyDescent="0.25">
      <c r="A287">
        <v>1</v>
      </c>
      <c r="B287" t="s">
        <v>28</v>
      </c>
      <c r="C287">
        <v>392103</v>
      </c>
      <c r="D287" t="str">
        <f>VLOOKUP(C287,MUNICÍPO_SETOR!A$2:D$49,4,0)</f>
        <v>LUIZ CARLOS RICCIOPPO CURADO</v>
      </c>
      <c r="E287" s="43">
        <v>41367.427083333336</v>
      </c>
      <c r="F287" s="43">
        <v>41368.64166666667</v>
      </c>
      <c r="G287" s="43">
        <v>41368.754166666666</v>
      </c>
      <c r="H287" t="s">
        <v>29</v>
      </c>
      <c r="I287">
        <v>60000012587375</v>
      </c>
      <c r="J287" t="s">
        <v>174</v>
      </c>
      <c r="K287" t="s">
        <v>175</v>
      </c>
      <c r="L287" t="s">
        <v>41</v>
      </c>
      <c r="M287">
        <v>3</v>
      </c>
      <c r="N287" t="s">
        <v>33</v>
      </c>
      <c r="O287">
        <v>60000015461254</v>
      </c>
      <c r="P287">
        <v>60000016462661</v>
      </c>
      <c r="Q287">
        <v>140308000000296</v>
      </c>
      <c r="S287" t="s">
        <v>34</v>
      </c>
      <c r="T287" t="s">
        <v>35</v>
      </c>
      <c r="U287" t="s">
        <v>61</v>
      </c>
      <c r="X287" t="s">
        <v>37</v>
      </c>
      <c r="Y287" t="s">
        <v>176</v>
      </c>
      <c r="AD287" t="s">
        <v>177</v>
      </c>
      <c r="AE287" t="s">
        <v>1446</v>
      </c>
      <c r="AF287" t="s">
        <v>1393</v>
      </c>
      <c r="AG287" t="s">
        <v>1393</v>
      </c>
      <c r="AH287">
        <v>139</v>
      </c>
      <c r="AI287">
        <v>457</v>
      </c>
      <c r="AJ287">
        <v>520</v>
      </c>
      <c r="AK287">
        <v>520</v>
      </c>
      <c r="AL287">
        <v>520</v>
      </c>
      <c r="AM287">
        <v>520</v>
      </c>
      <c r="AN287" t="s">
        <v>1410</v>
      </c>
      <c r="AO287" t="s">
        <v>4518</v>
      </c>
    </row>
    <row r="288" spans="1:41" x14ac:dyDescent="0.25">
      <c r="A288">
        <v>1</v>
      </c>
      <c r="B288" t="s">
        <v>28</v>
      </c>
      <c r="C288">
        <v>392103</v>
      </c>
      <c r="D288" t="str">
        <f>VLOOKUP(C288,MUNICÍPO_SETOR!A$2:D$49,4,0)</f>
        <v>LUIZ CARLOS RICCIOPPO CURADO</v>
      </c>
      <c r="E288" s="43">
        <v>41367.378472222219</v>
      </c>
      <c r="F288" s="43">
        <v>41368.629166666666</v>
      </c>
      <c r="G288" s="43">
        <v>41368.6</v>
      </c>
      <c r="H288" t="s">
        <v>29</v>
      </c>
      <c r="I288">
        <v>60000012249487</v>
      </c>
      <c r="J288" t="s">
        <v>178</v>
      </c>
      <c r="K288" t="s">
        <v>179</v>
      </c>
      <c r="L288" t="s">
        <v>180</v>
      </c>
      <c r="M288">
        <v>6</v>
      </c>
      <c r="N288" t="s">
        <v>33</v>
      </c>
      <c r="O288">
        <v>60000015461254</v>
      </c>
      <c r="P288">
        <v>60000016462661</v>
      </c>
      <c r="Q288">
        <v>140308000000271</v>
      </c>
      <c r="S288" t="s">
        <v>34</v>
      </c>
      <c r="T288" t="s">
        <v>35</v>
      </c>
      <c r="U288" t="s">
        <v>36</v>
      </c>
      <c r="X288" t="s">
        <v>37</v>
      </c>
      <c r="AD288" t="s">
        <v>181</v>
      </c>
      <c r="AE288" t="s">
        <v>1446</v>
      </c>
      <c r="AF288" t="s">
        <v>1391</v>
      </c>
      <c r="AG288" t="s">
        <v>1391</v>
      </c>
      <c r="AH288">
        <v>402</v>
      </c>
      <c r="AI288">
        <v>616</v>
      </c>
      <c r="AJ288">
        <v>702</v>
      </c>
      <c r="AK288">
        <v>702</v>
      </c>
      <c r="AL288">
        <v>702</v>
      </c>
      <c r="AM288">
        <v>702</v>
      </c>
      <c r="AN288" t="s">
        <v>1409</v>
      </c>
      <c r="AO288" t="s">
        <v>1425</v>
      </c>
    </row>
    <row r="289" spans="1:41" x14ac:dyDescent="0.25">
      <c r="A289">
        <v>1</v>
      </c>
      <c r="B289" t="s">
        <v>28</v>
      </c>
      <c r="C289">
        <v>392103</v>
      </c>
      <c r="D289" t="str">
        <f>VLOOKUP(C289,MUNICÍPO_SETOR!A$2:D$49,4,0)</f>
        <v>LUIZ CARLOS RICCIOPPO CURADO</v>
      </c>
      <c r="E289" s="43">
        <v>41367.378472222219</v>
      </c>
      <c r="F289" s="43">
        <v>41368.629166666666</v>
      </c>
      <c r="G289" s="43">
        <v>41368.6</v>
      </c>
      <c r="H289" t="s">
        <v>29</v>
      </c>
      <c r="I289">
        <v>60000012249487</v>
      </c>
      <c r="J289" t="s">
        <v>178</v>
      </c>
      <c r="K289" t="s">
        <v>179</v>
      </c>
      <c r="L289" t="s">
        <v>180</v>
      </c>
      <c r="M289">
        <v>6</v>
      </c>
      <c r="N289" t="s">
        <v>33</v>
      </c>
      <c r="O289">
        <v>60000015461254</v>
      </c>
      <c r="P289">
        <v>60000016462661</v>
      </c>
      <c r="Q289">
        <v>140308000000271</v>
      </c>
      <c r="S289" t="s">
        <v>34</v>
      </c>
      <c r="T289" t="s">
        <v>35</v>
      </c>
      <c r="U289" t="s">
        <v>36</v>
      </c>
      <c r="X289" t="s">
        <v>37</v>
      </c>
      <c r="AD289" t="s">
        <v>181</v>
      </c>
      <c r="AE289" t="s">
        <v>1446</v>
      </c>
      <c r="AF289" t="s">
        <v>1391</v>
      </c>
      <c r="AG289" t="s">
        <v>1391</v>
      </c>
      <c r="AH289">
        <v>402</v>
      </c>
      <c r="AI289">
        <v>616</v>
      </c>
      <c r="AJ289">
        <v>702</v>
      </c>
      <c r="AK289">
        <v>702</v>
      </c>
      <c r="AL289">
        <v>702</v>
      </c>
      <c r="AM289">
        <v>702</v>
      </c>
      <c r="AN289" t="s">
        <v>1410</v>
      </c>
      <c r="AO289" t="s">
        <v>4519</v>
      </c>
    </row>
    <row r="290" spans="1:41" x14ac:dyDescent="0.25">
      <c r="A290">
        <v>1</v>
      </c>
      <c r="B290" t="s">
        <v>28</v>
      </c>
      <c r="C290">
        <v>392103</v>
      </c>
      <c r="D290" t="str">
        <f>VLOOKUP(C290,MUNICÍPO_SETOR!A$2:D$49,4,0)</f>
        <v>LUIZ CARLOS RICCIOPPO CURADO</v>
      </c>
      <c r="E290" s="43">
        <v>41367.333333333336</v>
      </c>
      <c r="F290" s="43">
        <v>41368.62777777778</v>
      </c>
      <c r="G290" s="43">
        <v>41368.6</v>
      </c>
      <c r="H290" t="s">
        <v>29</v>
      </c>
      <c r="I290">
        <v>60000012446379</v>
      </c>
      <c r="J290" t="s">
        <v>182</v>
      </c>
      <c r="K290" t="s">
        <v>183</v>
      </c>
      <c r="L290" t="s">
        <v>41</v>
      </c>
      <c r="M290">
        <v>3</v>
      </c>
      <c r="N290" t="s">
        <v>33</v>
      </c>
      <c r="O290">
        <v>60000015461254</v>
      </c>
      <c r="P290">
        <v>60000016462661</v>
      </c>
      <c r="Q290">
        <v>140308000000262</v>
      </c>
      <c r="S290" t="s">
        <v>34</v>
      </c>
      <c r="T290" t="s">
        <v>35</v>
      </c>
      <c r="U290" t="s">
        <v>36</v>
      </c>
      <c r="X290" t="s">
        <v>37</v>
      </c>
      <c r="AD290" t="s">
        <v>4808</v>
      </c>
      <c r="AE290" t="s">
        <v>1446</v>
      </c>
      <c r="AF290" t="s">
        <v>5383</v>
      </c>
      <c r="AG290" t="s">
        <v>5383</v>
      </c>
      <c r="AH290">
        <v>204</v>
      </c>
      <c r="AI290">
        <v>289</v>
      </c>
      <c r="AJ290">
        <v>289</v>
      </c>
      <c r="AK290">
        <v>289</v>
      </c>
      <c r="AL290">
        <v>289</v>
      </c>
      <c r="AM290">
        <v>289</v>
      </c>
      <c r="AN290" t="s">
        <v>1409</v>
      </c>
      <c r="AO290" t="s">
        <v>1422</v>
      </c>
    </row>
    <row r="291" spans="1:41" x14ac:dyDescent="0.25">
      <c r="A291">
        <v>1</v>
      </c>
      <c r="B291" t="s">
        <v>28</v>
      </c>
      <c r="C291">
        <v>392103</v>
      </c>
      <c r="D291" t="str">
        <f>VLOOKUP(C291,MUNICÍPO_SETOR!A$2:D$49,4,0)</f>
        <v>LUIZ CARLOS RICCIOPPO CURADO</v>
      </c>
      <c r="E291" s="43">
        <v>41365.708333333336</v>
      </c>
      <c r="F291" s="43">
        <v>41366.753472222219</v>
      </c>
      <c r="G291" s="43">
        <v>41366.713194444441</v>
      </c>
      <c r="H291" t="s">
        <v>29</v>
      </c>
      <c r="I291">
        <v>60000017964068</v>
      </c>
      <c r="J291" t="s">
        <v>184</v>
      </c>
      <c r="K291" t="s">
        <v>185</v>
      </c>
      <c r="L291" t="s">
        <v>32</v>
      </c>
      <c r="M291">
        <v>6</v>
      </c>
      <c r="N291" t="s">
        <v>33</v>
      </c>
      <c r="O291">
        <v>60000015461254</v>
      </c>
      <c r="P291">
        <v>60000016462661</v>
      </c>
      <c r="Q291">
        <v>140308000000103</v>
      </c>
      <c r="S291" t="s">
        <v>34</v>
      </c>
      <c r="T291" t="s">
        <v>35</v>
      </c>
      <c r="U291" t="s">
        <v>36</v>
      </c>
      <c r="X291" t="s">
        <v>37</v>
      </c>
      <c r="AD291" t="s">
        <v>186</v>
      </c>
      <c r="AE291" t="s">
        <v>1437</v>
      </c>
      <c r="AF291" t="s">
        <v>186</v>
      </c>
      <c r="AG291" t="s">
        <v>186</v>
      </c>
      <c r="AH291">
        <v>619</v>
      </c>
      <c r="AI291">
        <v>669</v>
      </c>
      <c r="AJ291">
        <v>669</v>
      </c>
      <c r="AK291">
        <v>669</v>
      </c>
      <c r="AL291">
        <v>669</v>
      </c>
      <c r="AM291">
        <v>669</v>
      </c>
      <c r="AN291" t="s">
        <v>1409</v>
      </c>
      <c r="AO291" t="s">
        <v>4520</v>
      </c>
    </row>
    <row r="292" spans="1:41" x14ac:dyDescent="0.25">
      <c r="A292">
        <v>1</v>
      </c>
      <c r="B292" t="s">
        <v>28</v>
      </c>
      <c r="C292">
        <v>392103</v>
      </c>
      <c r="D292" t="str">
        <f>VLOOKUP(C292,MUNICÍPO_SETOR!A$2:D$49,4,0)</f>
        <v>LUIZ CARLOS RICCIOPPO CURADO</v>
      </c>
      <c r="E292" s="43">
        <v>41365.694444444445</v>
      </c>
      <c r="F292" s="43">
        <v>41366.756249999999</v>
      </c>
      <c r="G292" s="43">
        <v>41366.720833333333</v>
      </c>
      <c r="H292" t="s">
        <v>29</v>
      </c>
      <c r="I292">
        <v>60000012248579</v>
      </c>
      <c r="J292" t="s">
        <v>187</v>
      </c>
      <c r="K292" t="s">
        <v>188</v>
      </c>
      <c r="L292" t="s">
        <v>41</v>
      </c>
      <c r="M292">
        <v>3</v>
      </c>
      <c r="N292" t="s">
        <v>33</v>
      </c>
      <c r="O292">
        <v>60000015461254</v>
      </c>
      <c r="P292">
        <v>60000016462661</v>
      </c>
      <c r="Q292">
        <v>140308000000112</v>
      </c>
      <c r="S292" t="s">
        <v>34</v>
      </c>
      <c r="T292" t="s">
        <v>35</v>
      </c>
      <c r="U292" t="s">
        <v>36</v>
      </c>
      <c r="X292" t="s">
        <v>37</v>
      </c>
      <c r="AD292" t="s">
        <v>189</v>
      </c>
      <c r="AE292" t="s">
        <v>1446</v>
      </c>
      <c r="AF292" t="s">
        <v>1388</v>
      </c>
      <c r="AG292" t="s">
        <v>1388</v>
      </c>
      <c r="AH292">
        <v>168</v>
      </c>
      <c r="AI292">
        <v>215</v>
      </c>
      <c r="AJ292">
        <v>215</v>
      </c>
      <c r="AK292">
        <v>215</v>
      </c>
      <c r="AL292">
        <v>215</v>
      </c>
      <c r="AM292">
        <v>215</v>
      </c>
      <c r="AN292" t="s">
        <v>1409</v>
      </c>
      <c r="AO292" t="s">
        <v>4521</v>
      </c>
    </row>
    <row r="293" spans="1:41" x14ac:dyDescent="0.25">
      <c r="A293">
        <v>1</v>
      </c>
      <c r="B293" t="s">
        <v>28</v>
      </c>
      <c r="C293">
        <v>392103</v>
      </c>
      <c r="D293" t="str">
        <f>VLOOKUP(C293,MUNICÍPO_SETOR!A$2:D$49,4,0)</f>
        <v>LUIZ CARLOS RICCIOPPO CURADO</v>
      </c>
      <c r="E293" s="43">
        <v>41365.694444444445</v>
      </c>
      <c r="F293" s="43">
        <v>41366.756249999999</v>
      </c>
      <c r="G293" s="43">
        <v>41366.720833333333</v>
      </c>
      <c r="H293" t="s">
        <v>29</v>
      </c>
      <c r="I293">
        <v>60000012248579</v>
      </c>
      <c r="J293" t="s">
        <v>187</v>
      </c>
      <c r="K293" t="s">
        <v>188</v>
      </c>
      <c r="L293" t="s">
        <v>41</v>
      </c>
      <c r="M293">
        <v>3</v>
      </c>
      <c r="N293" t="s">
        <v>33</v>
      </c>
      <c r="O293">
        <v>60000015461254</v>
      </c>
      <c r="P293">
        <v>60000016462661</v>
      </c>
      <c r="Q293">
        <v>140308000000112</v>
      </c>
      <c r="S293" t="s">
        <v>34</v>
      </c>
      <c r="T293" t="s">
        <v>35</v>
      </c>
      <c r="U293" t="s">
        <v>36</v>
      </c>
      <c r="X293" t="s">
        <v>37</v>
      </c>
      <c r="AD293" t="s">
        <v>189</v>
      </c>
      <c r="AE293" t="s">
        <v>1446</v>
      </c>
      <c r="AF293" t="s">
        <v>1388</v>
      </c>
      <c r="AG293" t="s">
        <v>1388</v>
      </c>
      <c r="AH293">
        <v>168</v>
      </c>
      <c r="AI293">
        <v>215</v>
      </c>
      <c r="AJ293">
        <v>215</v>
      </c>
      <c r="AK293">
        <v>215</v>
      </c>
      <c r="AL293">
        <v>215</v>
      </c>
      <c r="AM293">
        <v>215</v>
      </c>
      <c r="AN293" t="s">
        <v>1409</v>
      </c>
      <c r="AO293" t="s">
        <v>4521</v>
      </c>
    </row>
    <row r="294" spans="1:41" x14ac:dyDescent="0.25">
      <c r="A294">
        <v>1</v>
      </c>
      <c r="B294" t="s">
        <v>28</v>
      </c>
      <c r="C294">
        <v>392103</v>
      </c>
      <c r="D294" t="str">
        <f>VLOOKUP(C294,MUNICÍPO_SETOR!A$2:D$49,4,0)</f>
        <v>LUIZ CARLOS RICCIOPPO CURADO</v>
      </c>
      <c r="E294" s="43">
        <v>41365.625</v>
      </c>
      <c r="F294" s="43">
        <v>41366.752083333333</v>
      </c>
      <c r="G294" s="43">
        <v>41366.713194444441</v>
      </c>
      <c r="H294" t="s">
        <v>29</v>
      </c>
      <c r="I294">
        <v>60000017964068</v>
      </c>
      <c r="J294" t="s">
        <v>184</v>
      </c>
      <c r="K294" t="s">
        <v>185</v>
      </c>
      <c r="L294" t="s">
        <v>32</v>
      </c>
      <c r="M294">
        <v>6</v>
      </c>
      <c r="N294" t="s">
        <v>33</v>
      </c>
      <c r="O294">
        <v>60000015461254</v>
      </c>
      <c r="P294">
        <v>60000016462661</v>
      </c>
      <c r="Q294">
        <v>140308000000094</v>
      </c>
      <c r="S294" t="s">
        <v>34</v>
      </c>
      <c r="T294" t="s">
        <v>35</v>
      </c>
      <c r="U294" t="s">
        <v>36</v>
      </c>
      <c r="X294" t="s">
        <v>37</v>
      </c>
      <c r="AD294" t="s">
        <v>186</v>
      </c>
      <c r="AE294" t="s">
        <v>1437</v>
      </c>
      <c r="AF294" t="s">
        <v>186</v>
      </c>
      <c r="AG294" t="s">
        <v>186</v>
      </c>
      <c r="AH294">
        <v>619</v>
      </c>
      <c r="AI294">
        <v>669</v>
      </c>
      <c r="AJ294">
        <v>669</v>
      </c>
      <c r="AK294">
        <v>669</v>
      </c>
      <c r="AL294">
        <v>669</v>
      </c>
      <c r="AM294">
        <v>669</v>
      </c>
      <c r="AN294" t="s">
        <v>1409</v>
      </c>
      <c r="AO294" t="s">
        <v>4520</v>
      </c>
    </row>
    <row r="295" spans="1:41" x14ac:dyDescent="0.25">
      <c r="A295">
        <v>1</v>
      </c>
      <c r="B295" t="s">
        <v>28</v>
      </c>
      <c r="C295">
        <v>392103</v>
      </c>
      <c r="D295" t="str">
        <f>VLOOKUP(C295,MUNICÍPO_SETOR!A$2:D$49,4,0)</f>
        <v>LUIZ CARLOS RICCIOPPO CURADO</v>
      </c>
      <c r="E295" s="43">
        <v>41365.538194444445</v>
      </c>
      <c r="F295" s="43">
        <v>41366.74722222222</v>
      </c>
      <c r="G295" s="43">
        <v>41366.713194444441</v>
      </c>
      <c r="H295" t="s">
        <v>29</v>
      </c>
      <c r="I295">
        <v>60000012375323</v>
      </c>
      <c r="J295" t="s">
        <v>190</v>
      </c>
      <c r="K295" t="s">
        <v>191</v>
      </c>
      <c r="L295" t="s">
        <v>41</v>
      </c>
      <c r="M295">
        <v>3</v>
      </c>
      <c r="N295" t="s">
        <v>33</v>
      </c>
      <c r="O295">
        <v>60000015461254</v>
      </c>
      <c r="P295">
        <v>60000016462661</v>
      </c>
      <c r="Q295">
        <v>140308000000064</v>
      </c>
      <c r="S295" t="s">
        <v>34</v>
      </c>
      <c r="T295" t="s">
        <v>35</v>
      </c>
      <c r="U295" t="s">
        <v>36</v>
      </c>
      <c r="X295" t="s">
        <v>37</v>
      </c>
      <c r="Y295" t="s">
        <v>176</v>
      </c>
      <c r="AD295" t="s">
        <v>192</v>
      </c>
      <c r="AE295" t="s">
        <v>1446</v>
      </c>
      <c r="AF295" t="s">
        <v>1392</v>
      </c>
      <c r="AG295" t="s">
        <v>1392</v>
      </c>
      <c r="AH295">
        <v>40</v>
      </c>
      <c r="AI295">
        <v>497</v>
      </c>
      <c r="AJ295">
        <v>591</v>
      </c>
      <c r="AK295">
        <v>676</v>
      </c>
      <c r="AL295">
        <v>676</v>
      </c>
      <c r="AM295">
        <v>676</v>
      </c>
      <c r="AN295" t="s">
        <v>1409</v>
      </c>
      <c r="AO295" t="s">
        <v>1426</v>
      </c>
    </row>
    <row r="296" spans="1:41" x14ac:dyDescent="0.25">
      <c r="A296">
        <v>1</v>
      </c>
      <c r="B296" t="s">
        <v>28</v>
      </c>
      <c r="C296">
        <v>392103</v>
      </c>
      <c r="D296" t="str">
        <f>VLOOKUP(C296,MUNICÍPO_SETOR!A$2:D$49,4,0)</f>
        <v>LUIZ CARLOS RICCIOPPO CURADO</v>
      </c>
      <c r="E296" s="43">
        <v>41365.538194444445</v>
      </c>
      <c r="F296" s="43">
        <v>41366.74722222222</v>
      </c>
      <c r="G296" s="43">
        <v>41366.713194444441</v>
      </c>
      <c r="H296" t="s">
        <v>29</v>
      </c>
      <c r="I296">
        <v>60000012375323</v>
      </c>
      <c r="J296" t="s">
        <v>190</v>
      </c>
      <c r="K296" t="s">
        <v>191</v>
      </c>
      <c r="L296" t="s">
        <v>41</v>
      </c>
      <c r="M296">
        <v>3</v>
      </c>
      <c r="N296" t="s">
        <v>33</v>
      </c>
      <c r="O296">
        <v>60000015461254</v>
      </c>
      <c r="P296">
        <v>60000016462661</v>
      </c>
      <c r="Q296">
        <v>140308000000064</v>
      </c>
      <c r="S296" t="s">
        <v>34</v>
      </c>
      <c r="T296" t="s">
        <v>35</v>
      </c>
      <c r="U296" t="s">
        <v>36</v>
      </c>
      <c r="X296" t="s">
        <v>37</v>
      </c>
      <c r="Y296" t="s">
        <v>176</v>
      </c>
      <c r="AD296" t="s">
        <v>192</v>
      </c>
      <c r="AE296" t="s">
        <v>1446</v>
      </c>
      <c r="AF296" t="s">
        <v>1392</v>
      </c>
      <c r="AG296" t="s">
        <v>1392</v>
      </c>
      <c r="AH296">
        <v>40</v>
      </c>
      <c r="AI296">
        <v>497</v>
      </c>
      <c r="AJ296">
        <v>591</v>
      </c>
      <c r="AK296">
        <v>676</v>
      </c>
      <c r="AL296">
        <v>676</v>
      </c>
      <c r="AM296">
        <v>676</v>
      </c>
      <c r="AN296" t="s">
        <v>1410</v>
      </c>
      <c r="AO296" t="s">
        <v>1427</v>
      </c>
    </row>
    <row r="297" spans="1:41" x14ac:dyDescent="0.25">
      <c r="A297">
        <v>1</v>
      </c>
      <c r="B297" t="s">
        <v>28</v>
      </c>
      <c r="C297">
        <v>392103</v>
      </c>
      <c r="D297" t="str">
        <f>VLOOKUP(C297,MUNICÍPO_SETOR!A$2:D$49,4,0)</f>
        <v>LUIZ CARLOS RICCIOPPO CURADO</v>
      </c>
      <c r="E297" s="43">
        <v>41365.538194444445</v>
      </c>
      <c r="F297" s="43">
        <v>41366.74722222222</v>
      </c>
      <c r="G297" s="43">
        <v>41366.713194444441</v>
      </c>
      <c r="H297" t="s">
        <v>29</v>
      </c>
      <c r="I297">
        <v>60000012375323</v>
      </c>
      <c r="J297" t="s">
        <v>190</v>
      </c>
      <c r="K297" t="s">
        <v>191</v>
      </c>
      <c r="L297" t="s">
        <v>41</v>
      </c>
      <c r="M297">
        <v>3</v>
      </c>
      <c r="N297" t="s">
        <v>33</v>
      </c>
      <c r="O297">
        <v>60000015461254</v>
      </c>
      <c r="P297">
        <v>60000016462661</v>
      </c>
      <c r="Q297">
        <v>140308000000064</v>
      </c>
      <c r="S297" t="s">
        <v>34</v>
      </c>
      <c r="T297" t="s">
        <v>35</v>
      </c>
      <c r="U297" t="s">
        <v>36</v>
      </c>
      <c r="X297" t="s">
        <v>37</v>
      </c>
      <c r="Y297" t="s">
        <v>176</v>
      </c>
      <c r="AD297" t="s">
        <v>192</v>
      </c>
      <c r="AE297" t="s">
        <v>1446</v>
      </c>
      <c r="AF297" t="s">
        <v>1392</v>
      </c>
      <c r="AG297" t="s">
        <v>1392</v>
      </c>
      <c r="AH297">
        <v>40</v>
      </c>
      <c r="AI297">
        <v>497</v>
      </c>
      <c r="AJ297">
        <v>591</v>
      </c>
      <c r="AK297">
        <v>676</v>
      </c>
      <c r="AL297">
        <v>676</v>
      </c>
      <c r="AM297">
        <v>676</v>
      </c>
      <c r="AN297" t="s">
        <v>1411</v>
      </c>
      <c r="AO297" t="s">
        <v>4522</v>
      </c>
    </row>
    <row r="298" spans="1:41" x14ac:dyDescent="0.25">
      <c r="A298">
        <v>1</v>
      </c>
      <c r="B298" t="s">
        <v>28</v>
      </c>
      <c r="C298">
        <v>392103</v>
      </c>
      <c r="D298" t="str">
        <f>VLOOKUP(C298,MUNICÍPO_SETOR!A$2:D$49,4,0)</f>
        <v>LUIZ CARLOS RICCIOPPO CURADO</v>
      </c>
      <c r="E298" s="43">
        <v>41365.4375</v>
      </c>
      <c r="F298" s="43">
        <v>41366.748611111114</v>
      </c>
      <c r="G298" s="43">
        <v>41366.713194444441</v>
      </c>
      <c r="H298" t="s">
        <v>29</v>
      </c>
      <c r="I298">
        <v>60000017151218</v>
      </c>
      <c r="J298" t="s">
        <v>193</v>
      </c>
      <c r="K298" t="s">
        <v>194</v>
      </c>
      <c r="L298" t="s">
        <v>32</v>
      </c>
      <c r="M298">
        <v>4</v>
      </c>
      <c r="N298" t="s">
        <v>33</v>
      </c>
      <c r="O298">
        <v>60000015461254</v>
      </c>
      <c r="P298">
        <v>60000016462661</v>
      </c>
      <c r="Q298">
        <v>140308000000074</v>
      </c>
      <c r="S298" t="s">
        <v>34</v>
      </c>
      <c r="T298" t="s">
        <v>35</v>
      </c>
      <c r="U298" t="s">
        <v>36</v>
      </c>
      <c r="X298" t="s">
        <v>37</v>
      </c>
      <c r="Y298" t="s">
        <v>176</v>
      </c>
      <c r="AD298" t="s">
        <v>192</v>
      </c>
      <c r="AE298" t="s">
        <v>1446</v>
      </c>
      <c r="AF298" t="s">
        <v>1392</v>
      </c>
      <c r="AG298" t="s">
        <v>1392</v>
      </c>
      <c r="AH298">
        <v>40</v>
      </c>
      <c r="AI298">
        <v>497</v>
      </c>
      <c r="AJ298">
        <v>591</v>
      </c>
      <c r="AK298">
        <v>676</v>
      </c>
      <c r="AL298">
        <v>676</v>
      </c>
      <c r="AM298">
        <v>676</v>
      </c>
      <c r="AN298" t="s">
        <v>1409</v>
      </c>
      <c r="AO298" t="s">
        <v>1426</v>
      </c>
    </row>
    <row r="299" spans="1:41" x14ac:dyDescent="0.25">
      <c r="A299">
        <v>1</v>
      </c>
      <c r="B299" t="s">
        <v>28</v>
      </c>
      <c r="C299">
        <v>392103</v>
      </c>
      <c r="D299" t="str">
        <f>VLOOKUP(C299,MUNICÍPO_SETOR!A$2:D$49,4,0)</f>
        <v>LUIZ CARLOS RICCIOPPO CURADO</v>
      </c>
      <c r="E299" s="43">
        <v>41365.4375</v>
      </c>
      <c r="F299" s="43">
        <v>41366.748611111114</v>
      </c>
      <c r="G299" s="43">
        <v>41366.713194444441</v>
      </c>
      <c r="H299" t="s">
        <v>29</v>
      </c>
      <c r="I299">
        <v>60000017151218</v>
      </c>
      <c r="J299" t="s">
        <v>193</v>
      </c>
      <c r="K299" t="s">
        <v>194</v>
      </c>
      <c r="L299" t="s">
        <v>32</v>
      </c>
      <c r="M299">
        <v>4</v>
      </c>
      <c r="N299" t="s">
        <v>33</v>
      </c>
      <c r="O299">
        <v>60000015461254</v>
      </c>
      <c r="P299">
        <v>60000016462661</v>
      </c>
      <c r="Q299">
        <v>140308000000074</v>
      </c>
      <c r="S299" t="s">
        <v>34</v>
      </c>
      <c r="T299" t="s">
        <v>35</v>
      </c>
      <c r="U299" t="s">
        <v>36</v>
      </c>
      <c r="X299" t="s">
        <v>37</v>
      </c>
      <c r="Y299" t="s">
        <v>176</v>
      </c>
      <c r="AD299" t="s">
        <v>192</v>
      </c>
      <c r="AE299" t="s">
        <v>1446</v>
      </c>
      <c r="AF299" t="s">
        <v>1392</v>
      </c>
      <c r="AG299" t="s">
        <v>1392</v>
      </c>
      <c r="AH299">
        <v>40</v>
      </c>
      <c r="AI299">
        <v>497</v>
      </c>
      <c r="AJ299">
        <v>591</v>
      </c>
      <c r="AK299">
        <v>676</v>
      </c>
      <c r="AL299">
        <v>676</v>
      </c>
      <c r="AM299">
        <v>676</v>
      </c>
      <c r="AN299" t="s">
        <v>1410</v>
      </c>
      <c r="AO299" t="s">
        <v>1427</v>
      </c>
    </row>
    <row r="300" spans="1:41" x14ac:dyDescent="0.25">
      <c r="A300">
        <v>1</v>
      </c>
      <c r="B300" t="s">
        <v>28</v>
      </c>
      <c r="C300">
        <v>392103</v>
      </c>
      <c r="D300" t="str">
        <f>VLOOKUP(C300,MUNICÍPO_SETOR!A$2:D$49,4,0)</f>
        <v>LUIZ CARLOS RICCIOPPO CURADO</v>
      </c>
      <c r="E300" s="43">
        <v>41365.4375</v>
      </c>
      <c r="F300" s="43">
        <v>41366.748611111114</v>
      </c>
      <c r="G300" s="43">
        <v>41366.713194444441</v>
      </c>
      <c r="H300" t="s">
        <v>29</v>
      </c>
      <c r="I300">
        <v>60000017151218</v>
      </c>
      <c r="J300" t="s">
        <v>193</v>
      </c>
      <c r="K300" t="s">
        <v>194</v>
      </c>
      <c r="L300" t="s">
        <v>32</v>
      </c>
      <c r="M300">
        <v>4</v>
      </c>
      <c r="N300" t="s">
        <v>33</v>
      </c>
      <c r="O300">
        <v>60000015461254</v>
      </c>
      <c r="P300">
        <v>60000016462661</v>
      </c>
      <c r="Q300">
        <v>140308000000074</v>
      </c>
      <c r="S300" t="s">
        <v>34</v>
      </c>
      <c r="T300" t="s">
        <v>35</v>
      </c>
      <c r="U300" t="s">
        <v>36</v>
      </c>
      <c r="X300" t="s">
        <v>37</v>
      </c>
      <c r="Y300" t="s">
        <v>176</v>
      </c>
      <c r="AD300" t="s">
        <v>192</v>
      </c>
      <c r="AE300" t="s">
        <v>1446</v>
      </c>
      <c r="AF300" t="s">
        <v>1392</v>
      </c>
      <c r="AG300" t="s">
        <v>1392</v>
      </c>
      <c r="AH300">
        <v>40</v>
      </c>
      <c r="AI300">
        <v>497</v>
      </c>
      <c r="AJ300">
        <v>591</v>
      </c>
      <c r="AK300">
        <v>676</v>
      </c>
      <c r="AL300">
        <v>676</v>
      </c>
      <c r="AM300">
        <v>676</v>
      </c>
      <c r="AN300" t="s">
        <v>1411</v>
      </c>
      <c r="AO300" t="s">
        <v>4522</v>
      </c>
    </row>
    <row r="301" spans="1:41" x14ac:dyDescent="0.25">
      <c r="A301">
        <v>1</v>
      </c>
      <c r="B301" t="s">
        <v>28</v>
      </c>
      <c r="C301">
        <v>392103</v>
      </c>
      <c r="D301" t="str">
        <f>VLOOKUP(C301,MUNICÍPO_SETOR!A$2:D$49,4,0)</f>
        <v>LUIZ CARLOS RICCIOPPO CURADO</v>
      </c>
      <c r="E301" s="43">
        <v>41365.423611111109</v>
      </c>
      <c r="F301" s="43">
        <v>41366.749305555553</v>
      </c>
      <c r="G301" s="43">
        <v>41366.713194444441</v>
      </c>
      <c r="H301" t="s">
        <v>29</v>
      </c>
      <c r="I301">
        <v>60000017964156</v>
      </c>
      <c r="J301" t="s">
        <v>195</v>
      </c>
      <c r="K301" t="s">
        <v>196</v>
      </c>
      <c r="L301" t="s">
        <v>32</v>
      </c>
      <c r="M301">
        <v>4</v>
      </c>
      <c r="N301" t="s">
        <v>33</v>
      </c>
      <c r="O301">
        <v>60000015461254</v>
      </c>
      <c r="P301">
        <v>60000016462661</v>
      </c>
      <c r="Q301">
        <v>140308000000084</v>
      </c>
      <c r="S301" t="s">
        <v>34</v>
      </c>
      <c r="T301" t="s">
        <v>35</v>
      </c>
      <c r="U301" t="s">
        <v>36</v>
      </c>
      <c r="X301" t="s">
        <v>37</v>
      </c>
      <c r="Y301" t="s">
        <v>176</v>
      </c>
      <c r="AD301" t="s">
        <v>192</v>
      </c>
      <c r="AE301" t="s">
        <v>1437</v>
      </c>
      <c r="AF301" t="s">
        <v>1392</v>
      </c>
      <c r="AG301" t="s">
        <v>1392</v>
      </c>
      <c r="AH301">
        <v>40</v>
      </c>
      <c r="AI301">
        <v>497</v>
      </c>
      <c r="AJ301">
        <v>591</v>
      </c>
      <c r="AK301">
        <v>676</v>
      </c>
      <c r="AL301">
        <v>676</v>
      </c>
      <c r="AM301">
        <v>676</v>
      </c>
      <c r="AN301" t="s">
        <v>1409</v>
      </c>
      <c r="AO301" t="s">
        <v>1426</v>
      </c>
    </row>
    <row r="302" spans="1:41" x14ac:dyDescent="0.25">
      <c r="A302">
        <v>1</v>
      </c>
      <c r="B302" t="s">
        <v>28</v>
      </c>
      <c r="C302">
        <v>392103</v>
      </c>
      <c r="D302" t="str">
        <f>VLOOKUP(C302,MUNICÍPO_SETOR!A$2:D$49,4,0)</f>
        <v>LUIZ CARLOS RICCIOPPO CURADO</v>
      </c>
      <c r="E302" s="43">
        <v>41365.423611111109</v>
      </c>
      <c r="F302" s="43">
        <v>41366.749305555553</v>
      </c>
      <c r="G302" s="43">
        <v>41366.713194444441</v>
      </c>
      <c r="H302" t="s">
        <v>29</v>
      </c>
      <c r="I302">
        <v>60000017964156</v>
      </c>
      <c r="J302" t="s">
        <v>195</v>
      </c>
      <c r="K302" t="s">
        <v>196</v>
      </c>
      <c r="L302" t="s">
        <v>32</v>
      </c>
      <c r="M302">
        <v>4</v>
      </c>
      <c r="N302" t="s">
        <v>33</v>
      </c>
      <c r="O302">
        <v>60000015461254</v>
      </c>
      <c r="P302">
        <v>60000016462661</v>
      </c>
      <c r="Q302">
        <v>140308000000084</v>
      </c>
      <c r="S302" t="s">
        <v>34</v>
      </c>
      <c r="T302" t="s">
        <v>35</v>
      </c>
      <c r="U302" t="s">
        <v>36</v>
      </c>
      <c r="X302" t="s">
        <v>37</v>
      </c>
      <c r="Y302" t="s">
        <v>176</v>
      </c>
      <c r="AD302" t="s">
        <v>192</v>
      </c>
      <c r="AE302" t="s">
        <v>1437</v>
      </c>
      <c r="AF302" t="s">
        <v>1392</v>
      </c>
      <c r="AG302" t="s">
        <v>1392</v>
      </c>
      <c r="AH302">
        <v>40</v>
      </c>
      <c r="AI302">
        <v>497</v>
      </c>
      <c r="AJ302">
        <v>591</v>
      </c>
      <c r="AK302">
        <v>676</v>
      </c>
      <c r="AL302">
        <v>676</v>
      </c>
      <c r="AM302">
        <v>676</v>
      </c>
      <c r="AN302" t="s">
        <v>1410</v>
      </c>
      <c r="AO302" t="s">
        <v>1427</v>
      </c>
    </row>
    <row r="303" spans="1:41" x14ac:dyDescent="0.25">
      <c r="A303">
        <v>1</v>
      </c>
      <c r="B303" t="s">
        <v>28</v>
      </c>
      <c r="C303">
        <v>392103</v>
      </c>
      <c r="D303" t="str">
        <f>VLOOKUP(C303,MUNICÍPO_SETOR!A$2:D$49,4,0)</f>
        <v>LUIZ CARLOS RICCIOPPO CURADO</v>
      </c>
      <c r="E303" s="43">
        <v>41365.423611111109</v>
      </c>
      <c r="F303" s="43">
        <v>41366.749305555553</v>
      </c>
      <c r="G303" s="43">
        <v>41366.713194444441</v>
      </c>
      <c r="H303" t="s">
        <v>29</v>
      </c>
      <c r="I303">
        <v>60000017964156</v>
      </c>
      <c r="J303" t="s">
        <v>195</v>
      </c>
      <c r="K303" t="s">
        <v>196</v>
      </c>
      <c r="L303" t="s">
        <v>32</v>
      </c>
      <c r="M303">
        <v>4</v>
      </c>
      <c r="N303" t="s">
        <v>33</v>
      </c>
      <c r="O303">
        <v>60000015461254</v>
      </c>
      <c r="P303">
        <v>60000016462661</v>
      </c>
      <c r="Q303">
        <v>140308000000084</v>
      </c>
      <c r="S303" t="s">
        <v>34</v>
      </c>
      <c r="T303" t="s">
        <v>35</v>
      </c>
      <c r="U303" t="s">
        <v>36</v>
      </c>
      <c r="X303" t="s">
        <v>37</v>
      </c>
      <c r="Y303" t="s">
        <v>176</v>
      </c>
      <c r="AD303" t="s">
        <v>192</v>
      </c>
      <c r="AE303" t="s">
        <v>1437</v>
      </c>
      <c r="AF303" t="s">
        <v>1392</v>
      </c>
      <c r="AG303" t="s">
        <v>1392</v>
      </c>
      <c r="AH303">
        <v>40</v>
      </c>
      <c r="AI303">
        <v>497</v>
      </c>
      <c r="AJ303">
        <v>591</v>
      </c>
      <c r="AK303">
        <v>676</v>
      </c>
      <c r="AL303">
        <v>676</v>
      </c>
      <c r="AM303">
        <v>676</v>
      </c>
      <c r="AN303" t="s">
        <v>1411</v>
      </c>
      <c r="AO303" t="s">
        <v>4522</v>
      </c>
    </row>
    <row r="304" spans="1:41" x14ac:dyDescent="0.25">
      <c r="A304">
        <v>1</v>
      </c>
      <c r="B304" t="s">
        <v>28</v>
      </c>
      <c r="C304">
        <v>392103</v>
      </c>
      <c r="D304" t="str">
        <f>VLOOKUP(C304,MUNICÍPO_SETOR!A$2:D$49,4,0)</f>
        <v>LUIZ CARLOS RICCIOPPO CURADO</v>
      </c>
      <c r="E304" s="43">
        <v>41365.375</v>
      </c>
      <c r="F304" s="43">
        <v>41366.743055555555</v>
      </c>
      <c r="G304" s="43">
        <v>41366.702777777777</v>
      </c>
      <c r="H304" t="s">
        <v>29</v>
      </c>
      <c r="I304">
        <v>60000017964172</v>
      </c>
      <c r="J304" t="s">
        <v>197</v>
      </c>
      <c r="K304" t="s">
        <v>198</v>
      </c>
      <c r="L304" t="s">
        <v>32</v>
      </c>
      <c r="M304">
        <v>4</v>
      </c>
      <c r="N304" t="s">
        <v>33</v>
      </c>
      <c r="O304">
        <v>60000015461254</v>
      </c>
      <c r="P304">
        <v>60000016462661</v>
      </c>
      <c r="Q304">
        <v>140308000000055</v>
      </c>
      <c r="S304" t="s">
        <v>34</v>
      </c>
      <c r="T304" t="s">
        <v>35</v>
      </c>
      <c r="U304" t="s">
        <v>36</v>
      </c>
      <c r="X304" t="s">
        <v>37</v>
      </c>
      <c r="AD304" t="s">
        <v>4809</v>
      </c>
      <c r="AE304" t="s">
        <v>1437</v>
      </c>
      <c r="AF304" t="s">
        <v>5384</v>
      </c>
      <c r="AG304" t="s">
        <v>5384</v>
      </c>
      <c r="AH304">
        <v>574</v>
      </c>
      <c r="AI304">
        <v>628</v>
      </c>
      <c r="AJ304">
        <v>628</v>
      </c>
      <c r="AK304">
        <v>628</v>
      </c>
      <c r="AL304">
        <v>628</v>
      </c>
      <c r="AM304">
        <v>628</v>
      </c>
      <c r="AN304" t="s">
        <v>1409</v>
      </c>
      <c r="AO304" t="s">
        <v>1423</v>
      </c>
    </row>
    <row r="305" spans="1:41" x14ac:dyDescent="0.25">
      <c r="A305">
        <v>1</v>
      </c>
      <c r="B305" t="s">
        <v>28</v>
      </c>
      <c r="C305">
        <v>392103</v>
      </c>
      <c r="D305" t="str">
        <f>VLOOKUP(C305,MUNICÍPO_SETOR!A$2:D$49,4,0)</f>
        <v>LUIZ CARLOS RICCIOPPO CURADO</v>
      </c>
      <c r="E305" s="43">
        <v>41365.371527777781</v>
      </c>
      <c r="F305" s="43">
        <v>41366.741666666669</v>
      </c>
      <c r="G305" s="43">
        <v>41366.702777777777</v>
      </c>
      <c r="H305" t="s">
        <v>29</v>
      </c>
      <c r="I305">
        <v>60000017964744</v>
      </c>
      <c r="J305" t="s">
        <v>199</v>
      </c>
      <c r="K305" t="s">
        <v>200</v>
      </c>
      <c r="L305" t="s">
        <v>41</v>
      </c>
      <c r="M305">
        <v>3</v>
      </c>
      <c r="N305" t="s">
        <v>33</v>
      </c>
      <c r="O305">
        <v>60000015461254</v>
      </c>
      <c r="P305">
        <v>60000016462661</v>
      </c>
      <c r="Q305">
        <v>140308000000046</v>
      </c>
      <c r="S305" t="s">
        <v>34</v>
      </c>
      <c r="T305" t="s">
        <v>35</v>
      </c>
      <c r="U305" t="s">
        <v>36</v>
      </c>
      <c r="X305" t="s">
        <v>37</v>
      </c>
      <c r="AD305" t="s">
        <v>201</v>
      </c>
      <c r="AE305" t="s">
        <v>1437</v>
      </c>
      <c r="AF305" t="s">
        <v>1381</v>
      </c>
      <c r="AG305" t="s">
        <v>1381</v>
      </c>
      <c r="AH305">
        <v>414</v>
      </c>
      <c r="AI305">
        <v>480</v>
      </c>
      <c r="AJ305">
        <v>480</v>
      </c>
      <c r="AK305">
        <v>480</v>
      </c>
      <c r="AL305">
        <v>480</v>
      </c>
      <c r="AM305">
        <v>480</v>
      </c>
      <c r="AN305" t="s">
        <v>1409</v>
      </c>
      <c r="AO305" t="s">
        <v>4523</v>
      </c>
    </row>
    <row r="306" spans="1:41" x14ac:dyDescent="0.25">
      <c r="A306">
        <v>1</v>
      </c>
      <c r="B306" t="s">
        <v>28</v>
      </c>
      <c r="C306">
        <v>392103</v>
      </c>
      <c r="D306" t="str">
        <f>VLOOKUP(C306,MUNICÍPO_SETOR!A$2:D$49,4,0)</f>
        <v>LUIZ CARLOS RICCIOPPO CURADO</v>
      </c>
      <c r="E306" s="43">
        <v>41365.357638888891</v>
      </c>
      <c r="F306" s="43">
        <v>41366.740277777775</v>
      </c>
      <c r="G306" s="43">
        <v>41366.702777777777</v>
      </c>
      <c r="H306" t="s">
        <v>29</v>
      </c>
      <c r="I306">
        <v>60000017968264</v>
      </c>
      <c r="J306" t="s">
        <v>202</v>
      </c>
      <c r="K306" t="s">
        <v>203</v>
      </c>
      <c r="N306" t="s">
        <v>33</v>
      </c>
      <c r="O306">
        <v>60000015461254</v>
      </c>
      <c r="P306">
        <v>60000016462661</v>
      </c>
      <c r="Q306">
        <v>140308000000038</v>
      </c>
      <c r="S306" t="s">
        <v>34</v>
      </c>
      <c r="T306" t="s">
        <v>35</v>
      </c>
      <c r="U306" t="s">
        <v>61</v>
      </c>
      <c r="X306" t="s">
        <v>37</v>
      </c>
      <c r="AD306" t="s">
        <v>204</v>
      </c>
      <c r="AE306" t="s">
        <v>1437</v>
      </c>
      <c r="AF306" t="s">
        <v>1385</v>
      </c>
      <c r="AG306" t="s">
        <v>1385</v>
      </c>
      <c r="AH306">
        <v>334</v>
      </c>
      <c r="AI306">
        <v>477</v>
      </c>
      <c r="AJ306">
        <v>596</v>
      </c>
      <c r="AK306">
        <v>596</v>
      </c>
      <c r="AL306">
        <v>596</v>
      </c>
      <c r="AM306">
        <v>596</v>
      </c>
      <c r="AN306" t="s">
        <v>1409</v>
      </c>
      <c r="AO306" t="s">
        <v>1424</v>
      </c>
    </row>
    <row r="307" spans="1:41" x14ac:dyDescent="0.25">
      <c r="A307">
        <v>1</v>
      </c>
      <c r="B307" t="s">
        <v>28</v>
      </c>
      <c r="C307">
        <v>392103</v>
      </c>
      <c r="D307" t="str">
        <f>VLOOKUP(C307,MUNICÍPO_SETOR!A$2:D$49,4,0)</f>
        <v>LUIZ CARLOS RICCIOPPO CURADO</v>
      </c>
      <c r="E307" s="43">
        <v>41365.357638888891</v>
      </c>
      <c r="F307" s="43">
        <v>41366.740277777775</v>
      </c>
      <c r="G307" s="43">
        <v>41366.702777777777</v>
      </c>
      <c r="H307" t="s">
        <v>29</v>
      </c>
      <c r="I307">
        <v>60000017968264</v>
      </c>
      <c r="J307" t="s">
        <v>202</v>
      </c>
      <c r="K307" t="s">
        <v>203</v>
      </c>
      <c r="N307" t="s">
        <v>33</v>
      </c>
      <c r="O307">
        <v>60000015461254</v>
      </c>
      <c r="P307">
        <v>60000016462661</v>
      </c>
      <c r="Q307">
        <v>140308000000038</v>
      </c>
      <c r="S307" t="s">
        <v>34</v>
      </c>
      <c r="T307" t="s">
        <v>35</v>
      </c>
      <c r="U307" t="s">
        <v>61</v>
      </c>
      <c r="X307" t="s">
        <v>37</v>
      </c>
      <c r="AD307" t="s">
        <v>204</v>
      </c>
      <c r="AE307" t="s">
        <v>1437</v>
      </c>
      <c r="AF307" t="s">
        <v>1385</v>
      </c>
      <c r="AG307" t="s">
        <v>1385</v>
      </c>
      <c r="AH307">
        <v>334</v>
      </c>
      <c r="AI307">
        <v>477</v>
      </c>
      <c r="AJ307">
        <v>596</v>
      </c>
      <c r="AK307">
        <v>596</v>
      </c>
      <c r="AL307">
        <v>596</v>
      </c>
      <c r="AM307">
        <v>596</v>
      </c>
      <c r="AN307" t="s">
        <v>1410</v>
      </c>
      <c r="AO307" t="s">
        <v>4524</v>
      </c>
    </row>
    <row r="308" spans="1:41" x14ac:dyDescent="0.25">
      <c r="A308">
        <v>1</v>
      </c>
      <c r="B308" t="s">
        <v>28</v>
      </c>
      <c r="C308">
        <v>392103</v>
      </c>
      <c r="D308" t="str">
        <f>VLOOKUP(C308,MUNICÍPO_SETOR!A$2:D$49,4,0)</f>
        <v>LUIZ CARLOS RICCIOPPO CURADO</v>
      </c>
      <c r="E308" s="43">
        <v>41365.357638888891</v>
      </c>
      <c r="F308" s="43">
        <v>41366.738194444442</v>
      </c>
      <c r="G308" s="43">
        <v>41366.702777777777</v>
      </c>
      <c r="H308" t="s">
        <v>29</v>
      </c>
      <c r="I308">
        <v>60000017968232</v>
      </c>
      <c r="J308" t="s">
        <v>205</v>
      </c>
      <c r="K308" t="s">
        <v>206</v>
      </c>
      <c r="L308" t="s">
        <v>41</v>
      </c>
      <c r="M308">
        <v>3</v>
      </c>
      <c r="N308" t="s">
        <v>33</v>
      </c>
      <c r="O308">
        <v>60000015461254</v>
      </c>
      <c r="P308">
        <v>60000016462661</v>
      </c>
      <c r="Q308">
        <v>140308000000031</v>
      </c>
      <c r="S308" t="s">
        <v>34</v>
      </c>
      <c r="T308" t="s">
        <v>35</v>
      </c>
      <c r="U308" t="s">
        <v>36</v>
      </c>
      <c r="X308" t="s">
        <v>37</v>
      </c>
      <c r="AD308" t="s">
        <v>204</v>
      </c>
      <c r="AE308" t="s">
        <v>1437</v>
      </c>
      <c r="AF308" t="s">
        <v>1385</v>
      </c>
      <c r="AG308" t="s">
        <v>1385</v>
      </c>
      <c r="AH308">
        <v>334</v>
      </c>
      <c r="AI308">
        <v>477</v>
      </c>
      <c r="AJ308">
        <v>596</v>
      </c>
      <c r="AK308">
        <v>596</v>
      </c>
      <c r="AL308">
        <v>596</v>
      </c>
      <c r="AM308">
        <v>596</v>
      </c>
      <c r="AN308" t="s">
        <v>1409</v>
      </c>
      <c r="AO308" t="s">
        <v>1424</v>
      </c>
    </row>
    <row r="309" spans="1:41" x14ac:dyDescent="0.25">
      <c r="A309">
        <v>1</v>
      </c>
      <c r="B309" t="s">
        <v>28</v>
      </c>
      <c r="C309">
        <v>392103</v>
      </c>
      <c r="D309" t="str">
        <f>VLOOKUP(C309,MUNICÍPO_SETOR!A$2:D$49,4,0)</f>
        <v>LUIZ CARLOS RICCIOPPO CURADO</v>
      </c>
      <c r="E309" s="43">
        <v>41365.357638888891</v>
      </c>
      <c r="F309" s="43">
        <v>41366.738194444442</v>
      </c>
      <c r="G309" s="43">
        <v>41366.702777777777</v>
      </c>
      <c r="H309" t="s">
        <v>29</v>
      </c>
      <c r="I309">
        <v>60000017968232</v>
      </c>
      <c r="J309" t="s">
        <v>205</v>
      </c>
      <c r="K309" t="s">
        <v>206</v>
      </c>
      <c r="L309" t="s">
        <v>41</v>
      </c>
      <c r="M309">
        <v>3</v>
      </c>
      <c r="N309" t="s">
        <v>33</v>
      </c>
      <c r="O309">
        <v>60000015461254</v>
      </c>
      <c r="P309">
        <v>60000016462661</v>
      </c>
      <c r="Q309">
        <v>140308000000031</v>
      </c>
      <c r="S309" t="s">
        <v>34</v>
      </c>
      <c r="T309" t="s">
        <v>35</v>
      </c>
      <c r="U309" t="s">
        <v>36</v>
      </c>
      <c r="X309" t="s">
        <v>37</v>
      </c>
      <c r="AD309" t="s">
        <v>204</v>
      </c>
      <c r="AE309" t="s">
        <v>1437</v>
      </c>
      <c r="AF309" t="s">
        <v>1385</v>
      </c>
      <c r="AG309" t="s">
        <v>1385</v>
      </c>
      <c r="AH309">
        <v>334</v>
      </c>
      <c r="AI309">
        <v>477</v>
      </c>
      <c r="AJ309">
        <v>596</v>
      </c>
      <c r="AK309">
        <v>596</v>
      </c>
      <c r="AL309">
        <v>596</v>
      </c>
      <c r="AM309">
        <v>596</v>
      </c>
      <c r="AN309" t="s">
        <v>1410</v>
      </c>
      <c r="AO309" t="s">
        <v>4524</v>
      </c>
    </row>
    <row r="310" spans="1:41" x14ac:dyDescent="0.25">
      <c r="A310">
        <v>1</v>
      </c>
      <c r="B310" t="s">
        <v>28</v>
      </c>
      <c r="C310">
        <v>392103</v>
      </c>
      <c r="D310" t="str">
        <f>VLOOKUP(C310,MUNICÍPO_SETOR!A$2:D$49,4,0)</f>
        <v>LUIZ CARLOS RICCIOPPO CURADO</v>
      </c>
      <c r="E310" s="43">
        <v>41365.357638888891</v>
      </c>
      <c r="F310" s="43">
        <v>41366.73541666667</v>
      </c>
      <c r="G310" s="43">
        <v>41366.702777777777</v>
      </c>
      <c r="H310" t="s">
        <v>29</v>
      </c>
      <c r="I310">
        <v>60000017968268</v>
      </c>
      <c r="J310" t="s">
        <v>207</v>
      </c>
      <c r="K310" t="s">
        <v>208</v>
      </c>
      <c r="N310" t="s">
        <v>33</v>
      </c>
      <c r="O310">
        <v>60000015461254</v>
      </c>
      <c r="P310">
        <v>60000016462661</v>
      </c>
      <c r="Q310">
        <v>140308000000023</v>
      </c>
      <c r="S310" t="s">
        <v>34</v>
      </c>
      <c r="T310" t="s">
        <v>35</v>
      </c>
      <c r="U310" t="s">
        <v>36</v>
      </c>
      <c r="X310" t="s">
        <v>37</v>
      </c>
      <c r="AD310" t="s">
        <v>204</v>
      </c>
      <c r="AE310" t="s">
        <v>1437</v>
      </c>
      <c r="AF310" t="s">
        <v>1385</v>
      </c>
      <c r="AG310" t="s">
        <v>1385</v>
      </c>
      <c r="AH310">
        <v>334</v>
      </c>
      <c r="AI310">
        <v>477</v>
      </c>
      <c r="AJ310">
        <v>596</v>
      </c>
      <c r="AK310">
        <v>596</v>
      </c>
      <c r="AL310">
        <v>596</v>
      </c>
      <c r="AM310">
        <v>596</v>
      </c>
      <c r="AN310" t="s">
        <v>1409</v>
      </c>
      <c r="AO310" t="s">
        <v>1424</v>
      </c>
    </row>
    <row r="311" spans="1:41" x14ac:dyDescent="0.25">
      <c r="A311">
        <v>1</v>
      </c>
      <c r="B311" t="s">
        <v>28</v>
      </c>
      <c r="C311">
        <v>392103</v>
      </c>
      <c r="D311" t="str">
        <f>VLOOKUP(C311,MUNICÍPO_SETOR!A$2:D$49,4,0)</f>
        <v>LUIZ CARLOS RICCIOPPO CURADO</v>
      </c>
      <c r="E311" s="43">
        <v>41365.357638888891</v>
      </c>
      <c r="F311" s="43">
        <v>41366.73541666667</v>
      </c>
      <c r="G311" s="43">
        <v>41366.702777777777</v>
      </c>
      <c r="H311" t="s">
        <v>29</v>
      </c>
      <c r="I311">
        <v>60000017968268</v>
      </c>
      <c r="J311" t="s">
        <v>207</v>
      </c>
      <c r="K311" t="s">
        <v>208</v>
      </c>
      <c r="N311" t="s">
        <v>33</v>
      </c>
      <c r="O311">
        <v>60000015461254</v>
      </c>
      <c r="P311">
        <v>60000016462661</v>
      </c>
      <c r="Q311">
        <v>140308000000023</v>
      </c>
      <c r="S311" t="s">
        <v>34</v>
      </c>
      <c r="T311" t="s">
        <v>35</v>
      </c>
      <c r="U311" t="s">
        <v>36</v>
      </c>
      <c r="X311" t="s">
        <v>37</v>
      </c>
      <c r="AD311" t="s">
        <v>204</v>
      </c>
      <c r="AE311" t="s">
        <v>1437</v>
      </c>
      <c r="AF311" t="s">
        <v>1385</v>
      </c>
      <c r="AG311" t="s">
        <v>1385</v>
      </c>
      <c r="AH311">
        <v>334</v>
      </c>
      <c r="AI311">
        <v>477</v>
      </c>
      <c r="AJ311">
        <v>596</v>
      </c>
      <c r="AK311">
        <v>596</v>
      </c>
      <c r="AL311">
        <v>596</v>
      </c>
      <c r="AM311">
        <v>596</v>
      </c>
      <c r="AN311" t="s">
        <v>1410</v>
      </c>
      <c r="AO311" t="s">
        <v>4524</v>
      </c>
    </row>
    <row r="312" spans="1:41" x14ac:dyDescent="0.25">
      <c r="A312">
        <v>1</v>
      </c>
      <c r="B312" t="s">
        <v>28</v>
      </c>
      <c r="C312">
        <v>393106</v>
      </c>
      <c r="D312" t="str">
        <f>VLOOKUP(C312,MUNICÍPO_SETOR!A$2:D$49,4,0)</f>
        <v>CAROLINA MOURA DE MORAES VASCONCELOS</v>
      </c>
      <c r="E312" s="43">
        <v>41404.472222222219</v>
      </c>
      <c r="F312" s="43">
        <v>41404.974999999999</v>
      </c>
      <c r="G312" s="43">
        <v>41404.936111111114</v>
      </c>
      <c r="H312" t="s">
        <v>29</v>
      </c>
      <c r="I312">
        <v>60000012514447</v>
      </c>
      <c r="J312" t="s">
        <v>4810</v>
      </c>
      <c r="K312" t="s">
        <v>4811</v>
      </c>
      <c r="L312" t="s">
        <v>41</v>
      </c>
      <c r="M312">
        <v>3</v>
      </c>
      <c r="N312" t="s">
        <v>33</v>
      </c>
      <c r="O312">
        <v>60000015461254</v>
      </c>
      <c r="P312">
        <v>60000016462663</v>
      </c>
      <c r="Q312">
        <v>140205000001332</v>
      </c>
      <c r="S312" t="s">
        <v>34</v>
      </c>
      <c r="T312" t="s">
        <v>35</v>
      </c>
      <c r="U312" t="s">
        <v>36</v>
      </c>
      <c r="X312" t="s">
        <v>37</v>
      </c>
      <c r="AD312" t="s">
        <v>4812</v>
      </c>
      <c r="AE312" t="s">
        <v>1437</v>
      </c>
      <c r="AF312" t="s">
        <v>4812</v>
      </c>
      <c r="AG312" t="s">
        <v>4812</v>
      </c>
      <c r="AH312">
        <v>1</v>
      </c>
      <c r="AI312">
        <v>137</v>
      </c>
      <c r="AJ312">
        <v>137</v>
      </c>
      <c r="AK312">
        <v>137</v>
      </c>
      <c r="AL312">
        <v>137</v>
      </c>
      <c r="AM312">
        <v>137</v>
      </c>
      <c r="AN312" t="s">
        <v>1409</v>
      </c>
      <c r="AO312" t="s">
        <v>4812</v>
      </c>
    </row>
    <row r="313" spans="1:41" x14ac:dyDescent="0.25">
      <c r="A313">
        <v>1</v>
      </c>
      <c r="B313" t="s">
        <v>28</v>
      </c>
      <c r="C313">
        <v>393106</v>
      </c>
      <c r="D313" t="str">
        <f>VLOOKUP(C313,MUNICÍPO_SETOR!A$2:D$49,4,0)</f>
        <v>CAROLINA MOURA DE MORAES VASCONCELOS</v>
      </c>
      <c r="E313" s="43">
        <v>41403.75</v>
      </c>
      <c r="F313" s="43">
        <v>41404.973611111112</v>
      </c>
      <c r="G313" s="43">
        <v>41404.936111111114</v>
      </c>
      <c r="H313" t="s">
        <v>29</v>
      </c>
      <c r="I313">
        <v>60000012268919</v>
      </c>
      <c r="J313" t="s">
        <v>2081</v>
      </c>
      <c r="K313" t="s">
        <v>2082</v>
      </c>
      <c r="L313" t="s">
        <v>41</v>
      </c>
      <c r="M313">
        <v>3</v>
      </c>
      <c r="N313" t="s">
        <v>33</v>
      </c>
      <c r="O313">
        <v>60000015461254</v>
      </c>
      <c r="P313">
        <v>60000016462663</v>
      </c>
      <c r="Q313">
        <v>140205000001325</v>
      </c>
      <c r="S313" t="s">
        <v>34</v>
      </c>
      <c r="T313" t="s">
        <v>35</v>
      </c>
      <c r="U313" t="s">
        <v>36</v>
      </c>
      <c r="X313" t="s">
        <v>37</v>
      </c>
      <c r="AD313" t="s">
        <v>4813</v>
      </c>
      <c r="AE313" t="s">
        <v>1437</v>
      </c>
      <c r="AF313" t="s">
        <v>4813</v>
      </c>
      <c r="AG313" t="s">
        <v>4813</v>
      </c>
      <c r="AH313">
        <v>1</v>
      </c>
      <c r="AI313">
        <v>122</v>
      </c>
      <c r="AJ313">
        <v>122</v>
      </c>
      <c r="AK313">
        <v>122</v>
      </c>
      <c r="AL313">
        <v>122</v>
      </c>
      <c r="AM313">
        <v>122</v>
      </c>
      <c r="AN313" t="s">
        <v>1409</v>
      </c>
      <c r="AO313" t="s">
        <v>4813</v>
      </c>
    </row>
    <row r="314" spans="1:41" x14ac:dyDescent="0.25">
      <c r="A314">
        <v>1</v>
      </c>
      <c r="B314" t="s">
        <v>28</v>
      </c>
      <c r="C314">
        <v>393106</v>
      </c>
      <c r="D314" t="str">
        <f>VLOOKUP(C314,MUNICÍPO_SETOR!A$2:D$49,4,0)</f>
        <v>CAROLINA MOURA DE MORAES VASCONCELOS</v>
      </c>
      <c r="E314" s="43">
        <v>41403.583333333336</v>
      </c>
      <c r="F314" s="43">
        <v>41404.969444444447</v>
      </c>
      <c r="G314" s="43">
        <v>41404.936111111114</v>
      </c>
      <c r="H314" t="s">
        <v>29</v>
      </c>
      <c r="I314">
        <v>60000012283651</v>
      </c>
      <c r="J314" t="s">
        <v>1959</v>
      </c>
      <c r="K314" t="s">
        <v>1960</v>
      </c>
      <c r="L314" t="s">
        <v>32</v>
      </c>
      <c r="M314">
        <v>4</v>
      </c>
      <c r="N314" t="s">
        <v>33</v>
      </c>
      <c r="O314">
        <v>60000015461254</v>
      </c>
      <c r="P314">
        <v>60000016462663</v>
      </c>
      <c r="Q314">
        <v>140205000001304</v>
      </c>
      <c r="S314" t="s">
        <v>34</v>
      </c>
      <c r="T314" t="s">
        <v>35</v>
      </c>
      <c r="U314" t="s">
        <v>36</v>
      </c>
      <c r="X314" t="s">
        <v>37</v>
      </c>
      <c r="AD314" t="s">
        <v>4814</v>
      </c>
      <c r="AE314" t="s">
        <v>1437</v>
      </c>
      <c r="AF314" t="s">
        <v>4814</v>
      </c>
      <c r="AG314" t="s">
        <v>4814</v>
      </c>
      <c r="AH314">
        <v>51</v>
      </c>
      <c r="AI314">
        <v>305</v>
      </c>
      <c r="AJ314">
        <v>305</v>
      </c>
      <c r="AK314">
        <v>305</v>
      </c>
      <c r="AL314">
        <v>305</v>
      </c>
      <c r="AM314">
        <v>305</v>
      </c>
      <c r="AN314" t="s">
        <v>1409</v>
      </c>
      <c r="AO314" t="s">
        <v>5385</v>
      </c>
    </row>
    <row r="315" spans="1:41" x14ac:dyDescent="0.25">
      <c r="A315">
        <v>1</v>
      </c>
      <c r="B315" t="s">
        <v>28</v>
      </c>
      <c r="C315">
        <v>393106</v>
      </c>
      <c r="D315" t="str">
        <f>VLOOKUP(C315,MUNICÍPO_SETOR!A$2:D$49,4,0)</f>
        <v>CAROLINA MOURA DE MORAES VASCONCELOS</v>
      </c>
      <c r="E315" s="43">
        <v>41403.5</v>
      </c>
      <c r="F315" s="43">
        <v>41404.967361111114</v>
      </c>
      <c r="G315" s="43">
        <v>41404.936111111114</v>
      </c>
      <c r="H315" t="s">
        <v>29</v>
      </c>
      <c r="I315">
        <v>60000012500839</v>
      </c>
      <c r="J315" t="s">
        <v>212</v>
      </c>
      <c r="K315" t="s">
        <v>213</v>
      </c>
      <c r="L315" t="s">
        <v>32</v>
      </c>
      <c r="M315">
        <v>4</v>
      </c>
      <c r="N315" t="s">
        <v>33</v>
      </c>
      <c r="O315">
        <v>60000015461254</v>
      </c>
      <c r="P315">
        <v>60000016462663</v>
      </c>
      <c r="Q315">
        <v>140205000001297</v>
      </c>
      <c r="S315" t="s">
        <v>34</v>
      </c>
      <c r="T315" t="s">
        <v>35</v>
      </c>
      <c r="U315" t="s">
        <v>36</v>
      </c>
      <c r="X315" t="s">
        <v>37</v>
      </c>
      <c r="AD315" t="s">
        <v>4815</v>
      </c>
      <c r="AE315" t="s">
        <v>1437</v>
      </c>
      <c r="AF315" t="s">
        <v>4815</v>
      </c>
      <c r="AG315" t="s">
        <v>4815</v>
      </c>
      <c r="AH315">
        <v>1</v>
      </c>
      <c r="AI315">
        <v>57</v>
      </c>
      <c r="AJ315">
        <v>57</v>
      </c>
      <c r="AK315">
        <v>57</v>
      </c>
      <c r="AL315">
        <v>57</v>
      </c>
      <c r="AM315">
        <v>57</v>
      </c>
      <c r="AN315" t="s">
        <v>1409</v>
      </c>
      <c r="AO315" t="s">
        <v>4815</v>
      </c>
    </row>
    <row r="316" spans="1:41" x14ac:dyDescent="0.25">
      <c r="A316">
        <v>1</v>
      </c>
      <c r="B316" t="s">
        <v>28</v>
      </c>
      <c r="C316">
        <v>393106</v>
      </c>
      <c r="D316" t="str">
        <f>VLOOKUP(C316,MUNICÍPO_SETOR!A$2:D$49,4,0)</f>
        <v>CAROLINA MOURA DE MORAES VASCONCELOS</v>
      </c>
      <c r="E316" s="43">
        <v>41403.427083333336</v>
      </c>
      <c r="F316" s="43">
        <v>41404.970138888886</v>
      </c>
      <c r="G316" s="43">
        <v>41404.936111111114</v>
      </c>
      <c r="H316" t="s">
        <v>29</v>
      </c>
      <c r="I316">
        <v>60000012348519</v>
      </c>
      <c r="J316" t="s">
        <v>1944</v>
      </c>
      <c r="K316" t="s">
        <v>1945</v>
      </c>
      <c r="L316" t="s">
        <v>32</v>
      </c>
      <c r="M316">
        <v>3</v>
      </c>
      <c r="N316" t="s">
        <v>33</v>
      </c>
      <c r="O316">
        <v>60000015461254</v>
      </c>
      <c r="P316">
        <v>60000016462663</v>
      </c>
      <c r="Q316">
        <v>140205000001311</v>
      </c>
      <c r="S316" t="s">
        <v>34</v>
      </c>
      <c r="T316" t="s">
        <v>35</v>
      </c>
      <c r="U316" t="s">
        <v>36</v>
      </c>
      <c r="X316" t="s">
        <v>37</v>
      </c>
      <c r="AD316" t="s">
        <v>4816</v>
      </c>
      <c r="AE316" t="s">
        <v>1437</v>
      </c>
      <c r="AF316" t="s">
        <v>4816</v>
      </c>
      <c r="AG316" t="s">
        <v>4816</v>
      </c>
      <c r="AH316">
        <v>1</v>
      </c>
      <c r="AI316">
        <v>141</v>
      </c>
      <c r="AJ316">
        <v>141</v>
      </c>
      <c r="AK316">
        <v>141</v>
      </c>
      <c r="AL316">
        <v>141</v>
      </c>
      <c r="AM316">
        <v>141</v>
      </c>
      <c r="AN316" t="s">
        <v>1409</v>
      </c>
      <c r="AO316" t="s">
        <v>4816</v>
      </c>
    </row>
    <row r="317" spans="1:41" x14ac:dyDescent="0.25">
      <c r="A317">
        <v>1</v>
      </c>
      <c r="B317" t="s">
        <v>28</v>
      </c>
      <c r="C317">
        <v>393106</v>
      </c>
      <c r="D317" t="str">
        <f>VLOOKUP(C317,MUNICÍPO_SETOR!A$2:D$49,4,0)</f>
        <v>CAROLINA MOURA DE MORAES VASCONCELOS</v>
      </c>
      <c r="E317" s="43">
        <v>41403.385416666664</v>
      </c>
      <c r="F317" s="43">
        <v>41404.972222222219</v>
      </c>
      <c r="G317" s="43">
        <v>41404.936111111114</v>
      </c>
      <c r="H317" t="s">
        <v>29</v>
      </c>
      <c r="I317">
        <v>60000012501703</v>
      </c>
      <c r="J317" t="s">
        <v>1922</v>
      </c>
      <c r="K317" t="s">
        <v>1923</v>
      </c>
      <c r="L317" t="s">
        <v>32</v>
      </c>
      <c r="M317">
        <v>4</v>
      </c>
      <c r="N317" t="s">
        <v>33</v>
      </c>
      <c r="O317">
        <v>60000015461254</v>
      </c>
      <c r="P317">
        <v>60000016462663</v>
      </c>
      <c r="Q317">
        <v>140205000001318</v>
      </c>
      <c r="S317" t="s">
        <v>34</v>
      </c>
      <c r="T317" t="s">
        <v>35</v>
      </c>
      <c r="U317" t="s">
        <v>36</v>
      </c>
      <c r="X317" t="s">
        <v>37</v>
      </c>
      <c r="AD317" t="s">
        <v>4817</v>
      </c>
      <c r="AE317" t="s">
        <v>1437</v>
      </c>
      <c r="AF317" t="s">
        <v>4817</v>
      </c>
      <c r="AG317" t="s">
        <v>4817</v>
      </c>
      <c r="AH317">
        <v>79</v>
      </c>
      <c r="AI317">
        <v>145</v>
      </c>
      <c r="AJ317">
        <v>145</v>
      </c>
      <c r="AK317">
        <v>145</v>
      </c>
      <c r="AL317">
        <v>145</v>
      </c>
      <c r="AM317">
        <v>145</v>
      </c>
      <c r="AN317" t="s">
        <v>1409</v>
      </c>
      <c r="AO317" t="s">
        <v>5386</v>
      </c>
    </row>
    <row r="318" spans="1:41" x14ac:dyDescent="0.25">
      <c r="A318">
        <v>1</v>
      </c>
      <c r="B318" t="s">
        <v>28</v>
      </c>
      <c r="C318">
        <v>393106</v>
      </c>
      <c r="D318" t="str">
        <f>VLOOKUP(C318,MUNICÍPO_SETOR!A$2:D$49,4,0)</f>
        <v>CAROLINA MOURA DE MORAES VASCONCELOS</v>
      </c>
      <c r="E318" s="43">
        <v>41402.590277777781</v>
      </c>
      <c r="F318" s="43">
        <v>41404.977083333331</v>
      </c>
      <c r="G318" s="43">
        <v>41404.936111111114</v>
      </c>
      <c r="H318" t="s">
        <v>29</v>
      </c>
      <c r="I318">
        <v>60000012551531</v>
      </c>
      <c r="J318" t="s">
        <v>218</v>
      </c>
      <c r="K318" t="s">
        <v>219</v>
      </c>
      <c r="L318" t="s">
        <v>32</v>
      </c>
      <c r="M318">
        <v>6</v>
      </c>
      <c r="N318" t="s">
        <v>33</v>
      </c>
      <c r="O318">
        <v>60000015461254</v>
      </c>
      <c r="P318">
        <v>60000016462663</v>
      </c>
      <c r="Q318">
        <v>140205000001339</v>
      </c>
      <c r="S318" t="s">
        <v>34</v>
      </c>
      <c r="T318" t="s">
        <v>35</v>
      </c>
      <c r="U318" t="s">
        <v>36</v>
      </c>
      <c r="X318" t="s">
        <v>37</v>
      </c>
      <c r="AD318" t="s">
        <v>4818</v>
      </c>
      <c r="AE318" t="s">
        <v>1437</v>
      </c>
      <c r="AF318" t="s">
        <v>4818</v>
      </c>
      <c r="AG318" t="s">
        <v>4818</v>
      </c>
      <c r="AH318">
        <v>1</v>
      </c>
      <c r="AI318">
        <v>138</v>
      </c>
      <c r="AJ318">
        <v>138</v>
      </c>
      <c r="AK318">
        <v>138</v>
      </c>
      <c r="AL318">
        <v>138</v>
      </c>
      <c r="AM318">
        <v>138</v>
      </c>
      <c r="AN318" t="s">
        <v>1409</v>
      </c>
      <c r="AO318" t="s">
        <v>4818</v>
      </c>
    </row>
    <row r="319" spans="1:41" x14ac:dyDescent="0.25">
      <c r="A319">
        <v>1</v>
      </c>
      <c r="B319" t="s">
        <v>28</v>
      </c>
      <c r="C319">
        <v>393106</v>
      </c>
      <c r="D319" t="str">
        <f>VLOOKUP(C319,MUNICÍPO_SETOR!A$2:D$49,4,0)</f>
        <v>CAROLINA MOURA DE MORAES VASCONCELOS</v>
      </c>
      <c r="E319" s="43">
        <v>41402.434027777781</v>
      </c>
      <c r="F319" s="43">
        <v>41402.727777777778</v>
      </c>
      <c r="G319" s="43">
        <v>41402.6875</v>
      </c>
      <c r="H319" t="s">
        <v>29</v>
      </c>
      <c r="I319">
        <v>60000012469075</v>
      </c>
      <c r="J319" t="s">
        <v>1966</v>
      </c>
      <c r="K319" t="s">
        <v>1967</v>
      </c>
      <c r="L319" t="s">
        <v>41</v>
      </c>
      <c r="M319">
        <v>3</v>
      </c>
      <c r="N319" t="s">
        <v>33</v>
      </c>
      <c r="O319">
        <v>60000015461254</v>
      </c>
      <c r="P319">
        <v>60000016462663</v>
      </c>
      <c r="Q319">
        <v>140205000001259</v>
      </c>
      <c r="S319" t="s">
        <v>34</v>
      </c>
      <c r="T319" t="s">
        <v>35</v>
      </c>
      <c r="U319" t="s">
        <v>36</v>
      </c>
      <c r="X319" t="s">
        <v>176</v>
      </c>
      <c r="Y319" t="s">
        <v>37</v>
      </c>
      <c r="AD319" t="s">
        <v>4819</v>
      </c>
      <c r="AE319" t="s">
        <v>1437</v>
      </c>
      <c r="AF319" t="s">
        <v>4819</v>
      </c>
      <c r="AG319" t="s">
        <v>4819</v>
      </c>
      <c r="AH319">
        <v>1</v>
      </c>
      <c r="AI319">
        <v>36</v>
      </c>
      <c r="AJ319">
        <v>36</v>
      </c>
      <c r="AK319">
        <v>36</v>
      </c>
      <c r="AL319">
        <v>36</v>
      </c>
      <c r="AM319">
        <v>36</v>
      </c>
      <c r="AN319" t="s">
        <v>1409</v>
      </c>
      <c r="AO319" t="s">
        <v>4819</v>
      </c>
    </row>
    <row r="320" spans="1:41" x14ac:dyDescent="0.25">
      <c r="A320">
        <v>1</v>
      </c>
      <c r="B320" t="s">
        <v>28</v>
      </c>
      <c r="C320">
        <v>393106</v>
      </c>
      <c r="D320" t="str">
        <f>VLOOKUP(C320,MUNICÍPO_SETOR!A$2:D$49,4,0)</f>
        <v>CAROLINA MOURA DE MORAES VASCONCELOS</v>
      </c>
      <c r="E320" s="43">
        <v>41402.434027777781</v>
      </c>
      <c r="F320" s="43">
        <v>41402.727777777778</v>
      </c>
      <c r="G320" s="43">
        <v>41402.6875</v>
      </c>
      <c r="H320" t="s">
        <v>29</v>
      </c>
      <c r="I320">
        <v>60000012469075</v>
      </c>
      <c r="J320" t="s">
        <v>1966</v>
      </c>
      <c r="K320" t="s">
        <v>1967</v>
      </c>
      <c r="L320" t="s">
        <v>41</v>
      </c>
      <c r="M320">
        <v>3</v>
      </c>
      <c r="N320" t="s">
        <v>33</v>
      </c>
      <c r="O320">
        <v>60000015461254</v>
      </c>
      <c r="P320">
        <v>60000016462663</v>
      </c>
      <c r="Q320">
        <v>140205000001259</v>
      </c>
      <c r="S320" t="s">
        <v>34</v>
      </c>
      <c r="T320" t="s">
        <v>35</v>
      </c>
      <c r="U320" t="s">
        <v>36</v>
      </c>
      <c r="X320" t="s">
        <v>176</v>
      </c>
      <c r="Y320" t="s">
        <v>37</v>
      </c>
      <c r="AD320" t="s">
        <v>4819</v>
      </c>
      <c r="AE320" t="s">
        <v>1437</v>
      </c>
      <c r="AF320" t="s">
        <v>4819</v>
      </c>
      <c r="AG320" t="s">
        <v>4819</v>
      </c>
      <c r="AH320">
        <v>1</v>
      </c>
      <c r="AI320">
        <v>36</v>
      </c>
      <c r="AJ320">
        <v>36</v>
      </c>
      <c r="AK320">
        <v>36</v>
      </c>
      <c r="AL320">
        <v>36</v>
      </c>
      <c r="AM320">
        <v>36</v>
      </c>
      <c r="AN320" t="s">
        <v>1409</v>
      </c>
      <c r="AO320" t="s">
        <v>4819</v>
      </c>
    </row>
    <row r="321" spans="1:41" x14ac:dyDescent="0.25">
      <c r="A321">
        <v>1</v>
      </c>
      <c r="B321" t="s">
        <v>28</v>
      </c>
      <c r="C321">
        <v>393106</v>
      </c>
      <c r="D321" t="str">
        <f>VLOOKUP(C321,MUNICÍPO_SETOR!A$2:D$49,4,0)</f>
        <v>CAROLINA MOURA DE MORAES VASCONCELOS</v>
      </c>
      <c r="E321" s="43">
        <v>41401.645833333336</v>
      </c>
      <c r="F321" s="43">
        <v>41402.729861111111</v>
      </c>
      <c r="G321" s="43">
        <v>41403.390277777777</v>
      </c>
      <c r="H321" t="s">
        <v>29</v>
      </c>
      <c r="I321">
        <v>60000012588935</v>
      </c>
      <c r="J321" t="s">
        <v>1994</v>
      </c>
      <c r="K321" t="s">
        <v>1995</v>
      </c>
      <c r="L321" t="s">
        <v>41</v>
      </c>
      <c r="M321">
        <v>3</v>
      </c>
      <c r="N321" t="s">
        <v>33</v>
      </c>
      <c r="O321">
        <v>60000015461254</v>
      </c>
      <c r="P321">
        <v>60000016462663</v>
      </c>
      <c r="Q321">
        <v>140205000001274</v>
      </c>
      <c r="S321" t="s">
        <v>34</v>
      </c>
      <c r="T321" t="s">
        <v>35</v>
      </c>
      <c r="U321" t="s">
        <v>36</v>
      </c>
      <c r="X321" t="s">
        <v>37</v>
      </c>
      <c r="AD321" t="s">
        <v>4820</v>
      </c>
      <c r="AE321" t="s">
        <v>1437</v>
      </c>
      <c r="AF321" t="s">
        <v>4820</v>
      </c>
      <c r="AG321" t="s">
        <v>4820</v>
      </c>
      <c r="AH321">
        <v>1</v>
      </c>
      <c r="AI321">
        <v>106</v>
      </c>
      <c r="AJ321">
        <v>106</v>
      </c>
      <c r="AK321">
        <v>106</v>
      </c>
      <c r="AL321">
        <v>106</v>
      </c>
      <c r="AM321">
        <v>106</v>
      </c>
      <c r="AN321" t="s">
        <v>1409</v>
      </c>
      <c r="AO321" t="s">
        <v>4820</v>
      </c>
    </row>
    <row r="322" spans="1:41" x14ac:dyDescent="0.25">
      <c r="A322">
        <v>1</v>
      </c>
      <c r="B322" t="s">
        <v>28</v>
      </c>
      <c r="C322">
        <v>393106</v>
      </c>
      <c r="D322" t="str">
        <f>VLOOKUP(C322,MUNICÍPO_SETOR!A$2:D$49,4,0)</f>
        <v>CAROLINA MOURA DE MORAES VASCONCELOS</v>
      </c>
      <c r="E322" s="43">
        <v>41401.600694444445</v>
      </c>
      <c r="F322" s="43">
        <v>41402.728472222225</v>
      </c>
      <c r="G322" s="43">
        <v>41402.6875</v>
      </c>
      <c r="H322" t="s">
        <v>29</v>
      </c>
      <c r="I322">
        <v>60000012514411</v>
      </c>
      <c r="J322" t="s">
        <v>2016</v>
      </c>
      <c r="K322" t="s">
        <v>2017</v>
      </c>
      <c r="L322" t="s">
        <v>32</v>
      </c>
      <c r="M322">
        <v>3</v>
      </c>
      <c r="N322" t="s">
        <v>33</v>
      </c>
      <c r="O322">
        <v>60000015461254</v>
      </c>
      <c r="P322">
        <v>60000016462663</v>
      </c>
      <c r="Q322">
        <v>140205000001267</v>
      </c>
      <c r="S322" t="s">
        <v>34</v>
      </c>
      <c r="T322" t="s">
        <v>35</v>
      </c>
      <c r="U322" t="s">
        <v>36</v>
      </c>
      <c r="X322" t="s">
        <v>37</v>
      </c>
      <c r="AD322" t="s">
        <v>4821</v>
      </c>
      <c r="AE322" t="s">
        <v>1437</v>
      </c>
      <c r="AF322" t="s">
        <v>4821</v>
      </c>
      <c r="AG322" t="s">
        <v>4821</v>
      </c>
      <c r="AH322">
        <v>1</v>
      </c>
      <c r="AI322">
        <v>98</v>
      </c>
      <c r="AJ322">
        <v>98</v>
      </c>
      <c r="AK322">
        <v>98</v>
      </c>
      <c r="AL322">
        <v>98</v>
      </c>
      <c r="AM322">
        <v>98</v>
      </c>
      <c r="AN322" t="s">
        <v>1409</v>
      </c>
      <c r="AO322" t="s">
        <v>4821</v>
      </c>
    </row>
    <row r="323" spans="1:41" x14ac:dyDescent="0.25">
      <c r="A323">
        <v>1</v>
      </c>
      <c r="B323" t="s">
        <v>28</v>
      </c>
      <c r="C323">
        <v>393106</v>
      </c>
      <c r="D323" t="str">
        <f>VLOOKUP(C323,MUNICÍPO_SETOR!A$2:D$49,4,0)</f>
        <v>CAROLINA MOURA DE MORAES VASCONCELOS</v>
      </c>
      <c r="E323" s="43">
        <v>41401.555555555555</v>
      </c>
      <c r="F323" s="43">
        <v>41402.724305555559</v>
      </c>
      <c r="G323" s="43">
        <v>41402.6875</v>
      </c>
      <c r="H323" t="s">
        <v>29</v>
      </c>
      <c r="I323">
        <v>60000012529207</v>
      </c>
      <c r="J323" t="s">
        <v>1904</v>
      </c>
      <c r="K323" t="s">
        <v>1905</v>
      </c>
      <c r="L323" t="s">
        <v>32</v>
      </c>
      <c r="M323">
        <v>6</v>
      </c>
      <c r="N323" t="s">
        <v>33</v>
      </c>
      <c r="O323">
        <v>60000015461254</v>
      </c>
      <c r="P323">
        <v>60000016462663</v>
      </c>
      <c r="Q323">
        <v>140205000001245</v>
      </c>
      <c r="S323" t="s">
        <v>34</v>
      </c>
      <c r="T323" t="s">
        <v>35</v>
      </c>
      <c r="U323" t="s">
        <v>36</v>
      </c>
      <c r="X323" t="s">
        <v>37</v>
      </c>
      <c r="AD323" t="s">
        <v>4822</v>
      </c>
      <c r="AE323" t="s">
        <v>1437</v>
      </c>
      <c r="AF323" t="s">
        <v>4822</v>
      </c>
      <c r="AG323" t="s">
        <v>4822</v>
      </c>
      <c r="AH323">
        <v>68</v>
      </c>
      <c r="AI323">
        <v>174</v>
      </c>
      <c r="AJ323">
        <v>174</v>
      </c>
      <c r="AK323">
        <v>174</v>
      </c>
      <c r="AL323">
        <v>174</v>
      </c>
      <c r="AM323">
        <v>174</v>
      </c>
      <c r="AN323" t="s">
        <v>1409</v>
      </c>
      <c r="AO323" t="s">
        <v>5387</v>
      </c>
    </row>
    <row r="324" spans="1:41" x14ac:dyDescent="0.25">
      <c r="A324">
        <v>1</v>
      </c>
      <c r="B324" t="s">
        <v>28</v>
      </c>
      <c r="C324">
        <v>393106</v>
      </c>
      <c r="D324" t="str">
        <f>VLOOKUP(C324,MUNICÍPO_SETOR!A$2:D$49,4,0)</f>
        <v>CAROLINA MOURA DE MORAES VASCONCELOS</v>
      </c>
      <c r="E324" s="43">
        <v>41401.513888888891</v>
      </c>
      <c r="F324" s="43">
        <v>41402.722916666666</v>
      </c>
      <c r="G324" s="43">
        <v>41402.6875</v>
      </c>
      <c r="H324" t="s">
        <v>29</v>
      </c>
      <c r="I324">
        <v>60000012542735</v>
      </c>
      <c r="J324" t="s">
        <v>271</v>
      </c>
      <c r="K324" t="s">
        <v>272</v>
      </c>
      <c r="L324" t="s">
        <v>32</v>
      </c>
      <c r="M324">
        <v>4</v>
      </c>
      <c r="N324" t="s">
        <v>33</v>
      </c>
      <c r="O324">
        <v>60000015461254</v>
      </c>
      <c r="P324">
        <v>60000016462663</v>
      </c>
      <c r="Q324">
        <v>140205000001238</v>
      </c>
      <c r="S324" t="s">
        <v>34</v>
      </c>
      <c r="T324" t="s">
        <v>35</v>
      </c>
      <c r="U324" t="s">
        <v>36</v>
      </c>
      <c r="X324" t="s">
        <v>37</v>
      </c>
      <c r="AD324" t="s">
        <v>4823</v>
      </c>
      <c r="AE324" t="s">
        <v>1437</v>
      </c>
      <c r="AF324" t="s">
        <v>4823</v>
      </c>
      <c r="AG324" t="s">
        <v>4823</v>
      </c>
      <c r="AH324">
        <v>1</v>
      </c>
      <c r="AI324">
        <v>68</v>
      </c>
      <c r="AJ324">
        <v>68</v>
      </c>
      <c r="AK324">
        <v>68</v>
      </c>
      <c r="AL324">
        <v>68</v>
      </c>
      <c r="AM324">
        <v>68</v>
      </c>
      <c r="AN324" t="s">
        <v>1409</v>
      </c>
      <c r="AO324" t="s">
        <v>4823</v>
      </c>
    </row>
    <row r="325" spans="1:41" x14ac:dyDescent="0.25">
      <c r="A325">
        <v>1</v>
      </c>
      <c r="B325" t="s">
        <v>28</v>
      </c>
      <c r="C325">
        <v>393106</v>
      </c>
      <c r="D325" t="str">
        <f>VLOOKUP(C325,MUNICÍPO_SETOR!A$2:D$49,4,0)</f>
        <v>CAROLINA MOURA DE MORAES VASCONCELOS</v>
      </c>
      <c r="E325" s="43">
        <v>41401.472222222219</v>
      </c>
      <c r="F325" s="43">
        <v>41402.725694444445</v>
      </c>
      <c r="G325" s="43">
        <v>41402.6875</v>
      </c>
      <c r="H325" t="s">
        <v>29</v>
      </c>
      <c r="I325">
        <v>60000012362023</v>
      </c>
      <c r="J325" t="s">
        <v>256</v>
      </c>
      <c r="K325" t="s">
        <v>257</v>
      </c>
      <c r="L325" t="s">
        <v>32</v>
      </c>
      <c r="M325">
        <v>4</v>
      </c>
      <c r="N325" t="s">
        <v>33</v>
      </c>
      <c r="O325">
        <v>60000015461254</v>
      </c>
      <c r="P325">
        <v>60000016462663</v>
      </c>
      <c r="Q325">
        <v>140205000001252</v>
      </c>
      <c r="S325" t="s">
        <v>34</v>
      </c>
      <c r="T325" t="s">
        <v>35</v>
      </c>
      <c r="U325" t="s">
        <v>36</v>
      </c>
      <c r="X325" t="s">
        <v>37</v>
      </c>
      <c r="AD325" t="s">
        <v>4824</v>
      </c>
      <c r="AE325" t="s">
        <v>1437</v>
      </c>
      <c r="AF325" t="s">
        <v>4824</v>
      </c>
      <c r="AG325" t="s">
        <v>4824</v>
      </c>
      <c r="AH325">
        <v>68</v>
      </c>
      <c r="AI325">
        <v>218</v>
      </c>
      <c r="AJ325">
        <v>218</v>
      </c>
      <c r="AK325">
        <v>218</v>
      </c>
      <c r="AL325">
        <v>218</v>
      </c>
      <c r="AM325">
        <v>218</v>
      </c>
      <c r="AN325" t="s">
        <v>1409</v>
      </c>
      <c r="AO325" t="s">
        <v>5388</v>
      </c>
    </row>
    <row r="326" spans="1:41" x14ac:dyDescent="0.25">
      <c r="A326">
        <v>1</v>
      </c>
      <c r="B326" t="s">
        <v>28</v>
      </c>
      <c r="C326">
        <v>393106</v>
      </c>
      <c r="D326" t="str">
        <f>VLOOKUP(C326,MUNICÍPO_SETOR!A$2:D$49,4,0)</f>
        <v>CAROLINA MOURA DE MORAES VASCONCELOS</v>
      </c>
      <c r="E326" s="43">
        <v>41400.684027777781</v>
      </c>
      <c r="F326" s="43">
        <v>41402.020833333336</v>
      </c>
      <c r="G326" s="43">
        <v>41402.591666666667</v>
      </c>
      <c r="H326" t="s">
        <v>29</v>
      </c>
      <c r="I326">
        <v>60000012400823</v>
      </c>
      <c r="J326" t="s">
        <v>250</v>
      </c>
      <c r="K326" t="s">
        <v>251</v>
      </c>
      <c r="L326" t="s">
        <v>32</v>
      </c>
      <c r="M326">
        <v>6</v>
      </c>
      <c r="N326" t="s">
        <v>33</v>
      </c>
      <c r="O326">
        <v>60000015461254</v>
      </c>
      <c r="P326">
        <v>60000016462663</v>
      </c>
      <c r="Q326">
        <v>140205000001231</v>
      </c>
      <c r="S326" t="s">
        <v>34</v>
      </c>
      <c r="T326" t="s">
        <v>35</v>
      </c>
      <c r="U326" t="s">
        <v>36</v>
      </c>
      <c r="X326" t="s">
        <v>37</v>
      </c>
      <c r="AD326" t="s">
        <v>4825</v>
      </c>
      <c r="AE326" t="s">
        <v>1437</v>
      </c>
      <c r="AF326" t="s">
        <v>4825</v>
      </c>
      <c r="AG326" t="s">
        <v>4825</v>
      </c>
      <c r="AH326">
        <v>1</v>
      </c>
      <c r="AI326">
        <v>61</v>
      </c>
      <c r="AJ326">
        <v>61</v>
      </c>
      <c r="AK326">
        <v>61</v>
      </c>
      <c r="AL326">
        <v>61</v>
      </c>
      <c r="AM326">
        <v>61</v>
      </c>
      <c r="AN326" t="s">
        <v>1409</v>
      </c>
      <c r="AO326" t="s">
        <v>4825</v>
      </c>
    </row>
    <row r="327" spans="1:41" x14ac:dyDescent="0.25">
      <c r="A327">
        <v>1</v>
      </c>
      <c r="B327" t="s">
        <v>28</v>
      </c>
      <c r="C327">
        <v>393106</v>
      </c>
      <c r="D327" t="str">
        <f>VLOOKUP(C327,MUNICÍPO_SETOR!A$2:D$49,4,0)</f>
        <v>CAROLINA MOURA DE MORAES VASCONCELOS</v>
      </c>
      <c r="E327" s="43">
        <v>41400.638888888891</v>
      </c>
      <c r="F327" s="43">
        <v>41402.018055555556</v>
      </c>
      <c r="G327" s="43">
        <v>41402.591666666667</v>
      </c>
      <c r="H327" t="s">
        <v>29</v>
      </c>
      <c r="I327">
        <v>60000012429631</v>
      </c>
      <c r="J327" t="s">
        <v>274</v>
      </c>
      <c r="K327" t="s">
        <v>275</v>
      </c>
      <c r="L327" t="s">
        <v>32</v>
      </c>
      <c r="M327">
        <v>6</v>
      </c>
      <c r="N327" t="s">
        <v>33</v>
      </c>
      <c r="O327">
        <v>60000015461254</v>
      </c>
      <c r="P327">
        <v>60000016462663</v>
      </c>
      <c r="Q327">
        <v>140205000001217</v>
      </c>
      <c r="S327" t="s">
        <v>34</v>
      </c>
      <c r="T327" t="s">
        <v>35</v>
      </c>
      <c r="U327" t="s">
        <v>36</v>
      </c>
      <c r="X327" t="s">
        <v>37</v>
      </c>
      <c r="AD327" t="s">
        <v>4826</v>
      </c>
      <c r="AE327" t="s">
        <v>1437</v>
      </c>
      <c r="AF327" t="s">
        <v>4826</v>
      </c>
      <c r="AG327" t="s">
        <v>4826</v>
      </c>
      <c r="AH327">
        <v>151</v>
      </c>
      <c r="AI327">
        <v>225</v>
      </c>
      <c r="AJ327">
        <v>225</v>
      </c>
      <c r="AK327">
        <v>225</v>
      </c>
      <c r="AL327">
        <v>225</v>
      </c>
      <c r="AM327">
        <v>225</v>
      </c>
      <c r="AN327" t="s">
        <v>1409</v>
      </c>
      <c r="AO327" t="s">
        <v>5389</v>
      </c>
    </row>
    <row r="328" spans="1:41" x14ac:dyDescent="0.25">
      <c r="A328">
        <v>1</v>
      </c>
      <c r="B328" t="s">
        <v>28</v>
      </c>
      <c r="C328">
        <v>393106</v>
      </c>
      <c r="D328" t="str">
        <f>VLOOKUP(C328,MUNICÍPO_SETOR!A$2:D$49,4,0)</f>
        <v>CAROLINA MOURA DE MORAES VASCONCELOS</v>
      </c>
      <c r="E328" s="43">
        <v>41400.621527777781</v>
      </c>
      <c r="F328" s="43">
        <v>41400.834027777775</v>
      </c>
      <c r="G328" s="43">
        <v>41400.79791666667</v>
      </c>
      <c r="H328" t="s">
        <v>29</v>
      </c>
      <c r="I328">
        <v>60000017969448</v>
      </c>
      <c r="J328" t="s">
        <v>2035</v>
      </c>
      <c r="K328" t="s">
        <v>2036</v>
      </c>
      <c r="L328" t="s">
        <v>41</v>
      </c>
      <c r="M328">
        <v>3</v>
      </c>
      <c r="N328" t="s">
        <v>33</v>
      </c>
      <c r="O328">
        <v>60000015461254</v>
      </c>
      <c r="P328">
        <v>60000016462663</v>
      </c>
      <c r="Q328">
        <v>140205000001210</v>
      </c>
      <c r="S328" t="s">
        <v>34</v>
      </c>
      <c r="T328" t="s">
        <v>35</v>
      </c>
      <c r="U328" t="s">
        <v>36</v>
      </c>
      <c r="X328" t="s">
        <v>37</v>
      </c>
      <c r="AD328" t="s">
        <v>4827</v>
      </c>
      <c r="AE328" t="s">
        <v>1437</v>
      </c>
      <c r="AF328" t="s">
        <v>4827</v>
      </c>
      <c r="AG328" t="s">
        <v>4827</v>
      </c>
      <c r="AH328">
        <v>1</v>
      </c>
      <c r="AI328">
        <v>255</v>
      </c>
      <c r="AJ328">
        <v>255</v>
      </c>
      <c r="AK328">
        <v>255</v>
      </c>
      <c r="AL328">
        <v>255</v>
      </c>
      <c r="AM328">
        <v>255</v>
      </c>
      <c r="AN328" t="s">
        <v>1409</v>
      </c>
      <c r="AO328" t="s">
        <v>4827</v>
      </c>
    </row>
    <row r="329" spans="1:41" x14ac:dyDescent="0.25">
      <c r="A329">
        <v>1</v>
      </c>
      <c r="B329" t="s">
        <v>28</v>
      </c>
      <c r="C329">
        <v>393106</v>
      </c>
      <c r="D329" t="str">
        <f>VLOOKUP(C329,MUNICÍPO_SETOR!A$2:D$49,4,0)</f>
        <v>CAROLINA MOURA DE MORAES VASCONCELOS</v>
      </c>
      <c r="E329" s="43">
        <v>41400.423611111109</v>
      </c>
      <c r="F329" s="43">
        <v>41402.019444444442</v>
      </c>
      <c r="G329" s="43">
        <v>41402.591666666667</v>
      </c>
      <c r="H329" t="s">
        <v>29</v>
      </c>
      <c r="I329">
        <v>60000012408147</v>
      </c>
      <c r="J329" t="s">
        <v>289</v>
      </c>
      <c r="K329" t="s">
        <v>290</v>
      </c>
      <c r="L329" t="s">
        <v>41</v>
      </c>
      <c r="M329">
        <v>4</v>
      </c>
      <c r="N329" t="s">
        <v>33</v>
      </c>
      <c r="O329">
        <v>60000015461254</v>
      </c>
      <c r="P329">
        <v>60000016462663</v>
      </c>
      <c r="Q329">
        <v>140205000001224</v>
      </c>
      <c r="S329" t="s">
        <v>34</v>
      </c>
      <c r="T329" t="s">
        <v>35</v>
      </c>
      <c r="U329" t="s">
        <v>36</v>
      </c>
      <c r="X329" t="s">
        <v>37</v>
      </c>
      <c r="AD329" t="s">
        <v>4828</v>
      </c>
      <c r="AE329" t="s">
        <v>1437</v>
      </c>
      <c r="AF329" t="s">
        <v>4828</v>
      </c>
      <c r="AG329" t="s">
        <v>4828</v>
      </c>
      <c r="AH329">
        <v>1</v>
      </c>
      <c r="AI329">
        <v>142</v>
      </c>
      <c r="AJ329">
        <v>142</v>
      </c>
      <c r="AK329">
        <v>142</v>
      </c>
      <c r="AL329">
        <v>142</v>
      </c>
      <c r="AM329">
        <v>142</v>
      </c>
      <c r="AN329" t="s">
        <v>1409</v>
      </c>
      <c r="AO329" t="s">
        <v>4828</v>
      </c>
    </row>
    <row r="330" spans="1:41" x14ac:dyDescent="0.25">
      <c r="A330">
        <v>1</v>
      </c>
      <c r="B330" t="s">
        <v>28</v>
      </c>
      <c r="C330">
        <v>393106</v>
      </c>
      <c r="D330" t="str">
        <f>VLOOKUP(C330,MUNICÍPO_SETOR!A$2:D$49,4,0)</f>
        <v>CAROLINA MOURA DE MORAES VASCONCELOS</v>
      </c>
      <c r="E330" s="43">
        <v>41396.694444444445</v>
      </c>
      <c r="F330" s="43">
        <v>41397.947222222225</v>
      </c>
      <c r="G330" s="43">
        <v>41400.443055555559</v>
      </c>
      <c r="H330" t="s">
        <v>29</v>
      </c>
      <c r="I330">
        <v>60000012481151</v>
      </c>
      <c r="J330" t="s">
        <v>1941</v>
      </c>
      <c r="K330" t="s">
        <v>1942</v>
      </c>
      <c r="L330" t="s">
        <v>32</v>
      </c>
      <c r="M330">
        <v>4</v>
      </c>
      <c r="N330" t="s">
        <v>4829</v>
      </c>
      <c r="O330">
        <v>60000015461254</v>
      </c>
      <c r="P330">
        <v>60000016462663</v>
      </c>
      <c r="Q330">
        <v>140205000001200</v>
      </c>
      <c r="S330" t="s">
        <v>34</v>
      </c>
      <c r="T330" t="s">
        <v>35</v>
      </c>
      <c r="U330" t="s">
        <v>36</v>
      </c>
      <c r="X330" t="s">
        <v>37</v>
      </c>
      <c r="AD330" t="s">
        <v>4830</v>
      </c>
      <c r="AE330" t="s">
        <v>1437</v>
      </c>
      <c r="AF330" t="s">
        <v>4830</v>
      </c>
      <c r="AG330" t="s">
        <v>4830</v>
      </c>
      <c r="AH330">
        <v>1</v>
      </c>
      <c r="AI330">
        <v>178</v>
      </c>
      <c r="AJ330">
        <v>178</v>
      </c>
      <c r="AK330">
        <v>178</v>
      </c>
      <c r="AL330">
        <v>178</v>
      </c>
      <c r="AM330">
        <v>178</v>
      </c>
      <c r="AN330" t="s">
        <v>1409</v>
      </c>
      <c r="AO330" t="s">
        <v>4830</v>
      </c>
    </row>
    <row r="331" spans="1:41" x14ac:dyDescent="0.25">
      <c r="A331">
        <v>1</v>
      </c>
      <c r="B331" t="s">
        <v>28</v>
      </c>
      <c r="C331">
        <v>393106</v>
      </c>
      <c r="D331" t="str">
        <f>VLOOKUP(C331,MUNICÍPO_SETOR!A$2:D$49,4,0)</f>
        <v>CAROLINA MOURA DE MORAES VASCONCELOS</v>
      </c>
      <c r="E331" s="43">
        <v>41396.642361111109</v>
      </c>
      <c r="F331" s="43">
        <v>41397.945833333331</v>
      </c>
      <c r="G331" s="43">
        <v>41400.443055555559</v>
      </c>
      <c r="H331" t="s">
        <v>29</v>
      </c>
      <c r="I331">
        <v>60000012528751</v>
      </c>
      <c r="J331" t="s">
        <v>209</v>
      </c>
      <c r="K331" t="s">
        <v>210</v>
      </c>
      <c r="L331" t="s">
        <v>32</v>
      </c>
      <c r="M331">
        <v>6</v>
      </c>
      <c r="N331" t="s">
        <v>4829</v>
      </c>
      <c r="O331">
        <v>60000015461254</v>
      </c>
      <c r="P331">
        <v>60000016462663</v>
      </c>
      <c r="Q331">
        <v>140205000001193</v>
      </c>
      <c r="S331" t="s">
        <v>34</v>
      </c>
      <c r="T331" t="s">
        <v>35</v>
      </c>
      <c r="U331" t="s">
        <v>36</v>
      </c>
      <c r="X331" t="s">
        <v>37</v>
      </c>
      <c r="AD331" t="s">
        <v>4831</v>
      </c>
      <c r="AE331" t="s">
        <v>1437</v>
      </c>
      <c r="AF331" t="s">
        <v>4831</v>
      </c>
      <c r="AG331" t="s">
        <v>4831</v>
      </c>
      <c r="AH331">
        <v>228</v>
      </c>
      <c r="AI331">
        <v>324</v>
      </c>
      <c r="AJ331">
        <v>324</v>
      </c>
      <c r="AK331">
        <v>324</v>
      </c>
      <c r="AL331">
        <v>324</v>
      </c>
      <c r="AM331">
        <v>324</v>
      </c>
      <c r="AN331" t="s">
        <v>1409</v>
      </c>
      <c r="AO331" t="s">
        <v>5390</v>
      </c>
    </row>
    <row r="332" spans="1:41" x14ac:dyDescent="0.25">
      <c r="A332">
        <v>1</v>
      </c>
      <c r="B332" t="s">
        <v>28</v>
      </c>
      <c r="C332">
        <v>393106</v>
      </c>
      <c r="D332" t="str">
        <f>VLOOKUP(C332,MUNICÍPO_SETOR!A$2:D$49,4,0)</f>
        <v>CAROLINA MOURA DE MORAES VASCONCELOS</v>
      </c>
      <c r="E332" s="43">
        <v>41396.583333333336</v>
      </c>
      <c r="F332" s="43">
        <v>41397.944444444445</v>
      </c>
      <c r="G332" s="43">
        <v>41400.443055555559</v>
      </c>
      <c r="H332" t="s">
        <v>29</v>
      </c>
      <c r="I332">
        <v>60000012399827</v>
      </c>
      <c r="J332" t="s">
        <v>283</v>
      </c>
      <c r="K332" t="s">
        <v>284</v>
      </c>
      <c r="L332" t="s">
        <v>32</v>
      </c>
      <c r="M332">
        <v>4</v>
      </c>
      <c r="N332" t="s">
        <v>4829</v>
      </c>
      <c r="O332">
        <v>60000015461254</v>
      </c>
      <c r="P332">
        <v>60000016462663</v>
      </c>
      <c r="Q332">
        <v>140205000001186</v>
      </c>
      <c r="S332" t="s">
        <v>34</v>
      </c>
      <c r="T332" t="s">
        <v>35</v>
      </c>
      <c r="U332" t="s">
        <v>36</v>
      </c>
      <c r="X332" t="s">
        <v>37</v>
      </c>
      <c r="AD332" t="s">
        <v>4832</v>
      </c>
      <c r="AE332" t="s">
        <v>1437</v>
      </c>
      <c r="AF332" t="s">
        <v>5391</v>
      </c>
      <c r="AG332" t="s">
        <v>5391</v>
      </c>
      <c r="AH332">
        <v>1</v>
      </c>
      <c r="AI332">
        <v>367</v>
      </c>
      <c r="AJ332">
        <v>446</v>
      </c>
      <c r="AK332">
        <v>446</v>
      </c>
      <c r="AL332">
        <v>446</v>
      </c>
      <c r="AM332">
        <v>446</v>
      </c>
      <c r="AN332" t="s">
        <v>1409</v>
      </c>
      <c r="AO332" t="s">
        <v>5392</v>
      </c>
    </row>
    <row r="333" spans="1:41" x14ac:dyDescent="0.25">
      <c r="A333">
        <v>1</v>
      </c>
      <c r="B333" t="s">
        <v>28</v>
      </c>
      <c r="C333">
        <v>393106</v>
      </c>
      <c r="D333" t="str">
        <f>VLOOKUP(C333,MUNICÍPO_SETOR!A$2:D$49,4,0)</f>
        <v>CAROLINA MOURA DE MORAES VASCONCELOS</v>
      </c>
      <c r="E333" s="43">
        <v>41396.583333333336</v>
      </c>
      <c r="F333" s="43">
        <v>41397.944444444445</v>
      </c>
      <c r="G333" s="43">
        <v>41400.443055555559</v>
      </c>
      <c r="H333" t="s">
        <v>29</v>
      </c>
      <c r="I333">
        <v>60000012399827</v>
      </c>
      <c r="J333" t="s">
        <v>283</v>
      </c>
      <c r="K333" t="s">
        <v>284</v>
      </c>
      <c r="L333" t="s">
        <v>32</v>
      </c>
      <c r="M333">
        <v>4</v>
      </c>
      <c r="N333" t="s">
        <v>4829</v>
      </c>
      <c r="O333">
        <v>60000015461254</v>
      </c>
      <c r="P333">
        <v>60000016462663</v>
      </c>
      <c r="Q333">
        <v>140205000001186</v>
      </c>
      <c r="S333" t="s">
        <v>34</v>
      </c>
      <c r="T333" t="s">
        <v>35</v>
      </c>
      <c r="U333" t="s">
        <v>36</v>
      </c>
      <c r="X333" t="s">
        <v>37</v>
      </c>
      <c r="AD333" t="s">
        <v>4832</v>
      </c>
      <c r="AE333" t="s">
        <v>1437</v>
      </c>
      <c r="AF333" t="s">
        <v>5391</v>
      </c>
      <c r="AG333" t="s">
        <v>5391</v>
      </c>
      <c r="AH333">
        <v>1</v>
      </c>
      <c r="AI333">
        <v>367</v>
      </c>
      <c r="AJ333">
        <v>446</v>
      </c>
      <c r="AK333">
        <v>446</v>
      </c>
      <c r="AL333">
        <v>446</v>
      </c>
      <c r="AM333">
        <v>446</v>
      </c>
      <c r="AN333" t="s">
        <v>1410</v>
      </c>
      <c r="AO333" t="s">
        <v>5393</v>
      </c>
    </row>
    <row r="334" spans="1:41" x14ac:dyDescent="0.25">
      <c r="A334">
        <v>1</v>
      </c>
      <c r="B334" t="s">
        <v>28</v>
      </c>
      <c r="C334">
        <v>393106</v>
      </c>
      <c r="D334" t="str">
        <f>VLOOKUP(C334,MUNICÍPO_SETOR!A$2:D$49,4,0)</f>
        <v>CAROLINA MOURA DE MORAES VASCONCELOS</v>
      </c>
      <c r="E334" s="43">
        <v>41396.486111111109</v>
      </c>
      <c r="F334" s="43">
        <v>41397.942361111112</v>
      </c>
      <c r="G334" s="43">
        <v>41400.443055555559</v>
      </c>
      <c r="H334" t="s">
        <v>29</v>
      </c>
      <c r="I334">
        <v>60000012542735</v>
      </c>
      <c r="J334" t="s">
        <v>271</v>
      </c>
      <c r="K334" t="s">
        <v>272</v>
      </c>
      <c r="L334" t="s">
        <v>32</v>
      </c>
      <c r="M334">
        <v>4</v>
      </c>
      <c r="N334" t="s">
        <v>4829</v>
      </c>
      <c r="O334">
        <v>60000015461254</v>
      </c>
      <c r="P334">
        <v>60000016462663</v>
      </c>
      <c r="Q334">
        <v>140205000001179</v>
      </c>
      <c r="S334" t="s">
        <v>34</v>
      </c>
      <c r="T334" t="s">
        <v>35</v>
      </c>
      <c r="U334" t="s">
        <v>36</v>
      </c>
      <c r="X334" t="s">
        <v>37</v>
      </c>
      <c r="AD334" t="s">
        <v>4833</v>
      </c>
      <c r="AE334" t="s">
        <v>1437</v>
      </c>
      <c r="AF334" t="s">
        <v>4833</v>
      </c>
      <c r="AG334" t="s">
        <v>4833</v>
      </c>
      <c r="AH334">
        <v>1</v>
      </c>
      <c r="AI334">
        <v>224</v>
      </c>
      <c r="AJ334">
        <v>224</v>
      </c>
      <c r="AK334">
        <v>224</v>
      </c>
      <c r="AL334">
        <v>224</v>
      </c>
      <c r="AM334">
        <v>224</v>
      </c>
      <c r="AN334" t="s">
        <v>1409</v>
      </c>
      <c r="AO334" t="s">
        <v>4833</v>
      </c>
    </row>
    <row r="335" spans="1:41" x14ac:dyDescent="0.25">
      <c r="A335">
        <v>1</v>
      </c>
      <c r="B335" t="s">
        <v>28</v>
      </c>
      <c r="C335">
        <v>393106</v>
      </c>
      <c r="D335" t="str">
        <f>VLOOKUP(C335,MUNICÍPO_SETOR!A$2:D$49,4,0)</f>
        <v>CAROLINA MOURA DE MORAES VASCONCELOS</v>
      </c>
      <c r="E335" s="43">
        <v>41396.434027777781</v>
      </c>
      <c r="F335" s="43">
        <v>41397.9375</v>
      </c>
      <c r="G335" s="43">
        <v>41400.443055555559</v>
      </c>
      <c r="H335" t="s">
        <v>29</v>
      </c>
      <c r="I335">
        <v>60000012459095</v>
      </c>
      <c r="J335" t="s">
        <v>277</v>
      </c>
      <c r="K335" t="s">
        <v>278</v>
      </c>
      <c r="L335" t="s">
        <v>32</v>
      </c>
      <c r="M335">
        <v>3</v>
      </c>
      <c r="N335" t="s">
        <v>4829</v>
      </c>
      <c r="O335">
        <v>60000015461254</v>
      </c>
      <c r="P335">
        <v>60000016462663</v>
      </c>
      <c r="Q335">
        <v>140205000001165</v>
      </c>
      <c r="S335" t="s">
        <v>34</v>
      </c>
      <c r="T335" t="s">
        <v>35</v>
      </c>
      <c r="U335" t="s">
        <v>36</v>
      </c>
      <c r="X335" t="s">
        <v>37</v>
      </c>
      <c r="AD335" t="s">
        <v>4834</v>
      </c>
      <c r="AE335" t="s">
        <v>1437</v>
      </c>
      <c r="AF335" t="s">
        <v>5394</v>
      </c>
      <c r="AG335" t="s">
        <v>5394</v>
      </c>
      <c r="AH335">
        <v>393</v>
      </c>
      <c r="AI335">
        <v>498</v>
      </c>
      <c r="AJ335">
        <v>498</v>
      </c>
      <c r="AK335">
        <v>498</v>
      </c>
      <c r="AL335">
        <v>498</v>
      </c>
      <c r="AM335">
        <v>498</v>
      </c>
      <c r="AN335" t="s">
        <v>1409</v>
      </c>
      <c r="AO335" t="s">
        <v>5395</v>
      </c>
    </row>
    <row r="336" spans="1:41" x14ac:dyDescent="0.25">
      <c r="A336">
        <v>1</v>
      </c>
      <c r="B336" t="s">
        <v>28</v>
      </c>
      <c r="C336">
        <v>393106</v>
      </c>
      <c r="D336" t="str">
        <f>VLOOKUP(C336,MUNICÍPO_SETOR!A$2:D$49,4,0)</f>
        <v>CAROLINA MOURA DE MORAES VASCONCELOS</v>
      </c>
      <c r="E336" s="43">
        <v>41396.407638888886</v>
      </c>
      <c r="F336" s="43">
        <v>41396.413888888892</v>
      </c>
      <c r="G336" s="43">
        <v>41396.456250000003</v>
      </c>
      <c r="H336" t="s">
        <v>29</v>
      </c>
      <c r="I336">
        <v>60000017151794</v>
      </c>
      <c r="J336" t="s">
        <v>286</v>
      </c>
      <c r="K336" t="s">
        <v>287</v>
      </c>
      <c r="L336" t="s">
        <v>32</v>
      </c>
      <c r="M336">
        <v>4</v>
      </c>
      <c r="N336" t="s">
        <v>4829</v>
      </c>
      <c r="O336">
        <v>60000015461254</v>
      </c>
      <c r="P336">
        <v>60000016462663</v>
      </c>
      <c r="Q336">
        <v>140205000001156</v>
      </c>
      <c r="S336" t="s">
        <v>34</v>
      </c>
      <c r="T336" t="s">
        <v>35</v>
      </c>
      <c r="U336" t="s">
        <v>36</v>
      </c>
      <c r="X336" t="s">
        <v>37</v>
      </c>
      <c r="AD336" t="s">
        <v>1902</v>
      </c>
      <c r="AE336" t="s">
        <v>1437</v>
      </c>
      <c r="AF336" t="s">
        <v>1902</v>
      </c>
      <c r="AG336" t="s">
        <v>1902</v>
      </c>
      <c r="AH336">
        <v>106</v>
      </c>
      <c r="AI336">
        <v>292</v>
      </c>
      <c r="AJ336">
        <v>292</v>
      </c>
      <c r="AK336">
        <v>292</v>
      </c>
      <c r="AL336">
        <v>292</v>
      </c>
      <c r="AM336">
        <v>292</v>
      </c>
      <c r="AN336" t="s">
        <v>1409</v>
      </c>
      <c r="AO336" t="s">
        <v>4525</v>
      </c>
    </row>
    <row r="337" spans="1:41" x14ac:dyDescent="0.25">
      <c r="A337">
        <v>1</v>
      </c>
      <c r="B337" t="s">
        <v>28</v>
      </c>
      <c r="C337">
        <v>393106</v>
      </c>
      <c r="D337" t="str">
        <f>VLOOKUP(C337,MUNICÍPO_SETOR!A$2:D$49,4,0)</f>
        <v>CAROLINA MOURA DE MORAES VASCONCELOS</v>
      </c>
      <c r="E337" s="43">
        <v>41396.395833333336</v>
      </c>
      <c r="F337" s="43">
        <v>41397.94027777778</v>
      </c>
      <c r="G337" s="43">
        <v>41400.443055555559</v>
      </c>
      <c r="H337" t="s">
        <v>29</v>
      </c>
      <c r="I337">
        <v>60000012514447</v>
      </c>
      <c r="J337" t="s">
        <v>4810</v>
      </c>
      <c r="K337" t="s">
        <v>4811</v>
      </c>
      <c r="L337" t="s">
        <v>41</v>
      </c>
      <c r="M337">
        <v>3</v>
      </c>
      <c r="N337" t="s">
        <v>4829</v>
      </c>
      <c r="O337">
        <v>60000015461254</v>
      </c>
      <c r="P337">
        <v>60000016462663</v>
      </c>
      <c r="Q337">
        <v>140205000001172</v>
      </c>
      <c r="S337" t="s">
        <v>34</v>
      </c>
      <c r="T337" t="s">
        <v>35</v>
      </c>
      <c r="U337" t="s">
        <v>36</v>
      </c>
      <c r="X337" t="s">
        <v>37</v>
      </c>
      <c r="AD337" t="s">
        <v>4835</v>
      </c>
      <c r="AE337" t="s">
        <v>1437</v>
      </c>
      <c r="AF337" t="s">
        <v>4835</v>
      </c>
      <c r="AG337" t="s">
        <v>4835</v>
      </c>
      <c r="AH337">
        <v>280</v>
      </c>
      <c r="AI337">
        <v>356</v>
      </c>
      <c r="AJ337">
        <v>407</v>
      </c>
      <c r="AK337">
        <v>407</v>
      </c>
      <c r="AL337">
        <v>407</v>
      </c>
      <c r="AM337">
        <v>407</v>
      </c>
      <c r="AN337" t="s">
        <v>1409</v>
      </c>
      <c r="AO337" t="s">
        <v>5396</v>
      </c>
    </row>
    <row r="338" spans="1:41" x14ac:dyDescent="0.25">
      <c r="A338">
        <v>1</v>
      </c>
      <c r="B338" t="s">
        <v>28</v>
      </c>
      <c r="C338">
        <v>393106</v>
      </c>
      <c r="D338" t="str">
        <f>VLOOKUP(C338,MUNICÍPO_SETOR!A$2:D$49,4,0)</f>
        <v>CAROLINA MOURA DE MORAES VASCONCELOS</v>
      </c>
      <c r="E338" s="43">
        <v>41396.395833333336</v>
      </c>
      <c r="F338" s="43">
        <v>41397.94027777778</v>
      </c>
      <c r="G338" s="43">
        <v>41400.443055555559</v>
      </c>
      <c r="H338" t="s">
        <v>29</v>
      </c>
      <c r="I338">
        <v>60000012514447</v>
      </c>
      <c r="J338" t="s">
        <v>4810</v>
      </c>
      <c r="K338" t="s">
        <v>4811</v>
      </c>
      <c r="L338" t="s">
        <v>41</v>
      </c>
      <c r="M338">
        <v>3</v>
      </c>
      <c r="N338" t="s">
        <v>4829</v>
      </c>
      <c r="O338">
        <v>60000015461254</v>
      </c>
      <c r="P338">
        <v>60000016462663</v>
      </c>
      <c r="Q338">
        <v>140205000001172</v>
      </c>
      <c r="S338" t="s">
        <v>34</v>
      </c>
      <c r="T338" t="s">
        <v>35</v>
      </c>
      <c r="U338" t="s">
        <v>36</v>
      </c>
      <c r="X338" t="s">
        <v>37</v>
      </c>
      <c r="AD338" t="s">
        <v>4835</v>
      </c>
      <c r="AE338" t="s">
        <v>1437</v>
      </c>
      <c r="AF338" t="s">
        <v>4835</v>
      </c>
      <c r="AG338" t="s">
        <v>4835</v>
      </c>
      <c r="AH338">
        <v>280</v>
      </c>
      <c r="AI338">
        <v>356</v>
      </c>
      <c r="AJ338">
        <v>407</v>
      </c>
      <c r="AK338">
        <v>407</v>
      </c>
      <c r="AL338">
        <v>407</v>
      </c>
      <c r="AM338">
        <v>407</v>
      </c>
      <c r="AN338" t="s">
        <v>1410</v>
      </c>
      <c r="AO338" t="s">
        <v>5397</v>
      </c>
    </row>
    <row r="339" spans="1:41" x14ac:dyDescent="0.25">
      <c r="A339">
        <v>1</v>
      </c>
      <c r="B339" t="s">
        <v>28</v>
      </c>
      <c r="C339">
        <v>393106</v>
      </c>
      <c r="D339" t="str">
        <f>VLOOKUP(C339,MUNICÍPO_SETOR!A$2:D$49,4,0)</f>
        <v>CAROLINA MOURA DE MORAES VASCONCELOS</v>
      </c>
      <c r="E339" s="43">
        <v>41394.666666666664</v>
      </c>
      <c r="F339" s="43">
        <v>41394.918749999997</v>
      </c>
      <c r="G339" s="43">
        <v>41396.456250000003</v>
      </c>
      <c r="H339" t="s">
        <v>29</v>
      </c>
      <c r="I339">
        <v>60000012429631</v>
      </c>
      <c r="J339" t="s">
        <v>274</v>
      </c>
      <c r="K339" t="s">
        <v>275</v>
      </c>
      <c r="L339" t="s">
        <v>32</v>
      </c>
      <c r="M339">
        <v>6</v>
      </c>
      <c r="N339" t="s">
        <v>33</v>
      </c>
      <c r="O339">
        <v>60000015461254</v>
      </c>
      <c r="P339">
        <v>60000016462663</v>
      </c>
      <c r="Q339">
        <v>140205000001149</v>
      </c>
      <c r="S339" t="s">
        <v>34</v>
      </c>
      <c r="T339" t="s">
        <v>35</v>
      </c>
      <c r="U339" t="s">
        <v>36</v>
      </c>
      <c r="X339" t="s">
        <v>37</v>
      </c>
      <c r="AD339" t="s">
        <v>1903</v>
      </c>
      <c r="AE339" t="s">
        <v>1437</v>
      </c>
      <c r="AF339" t="s">
        <v>1903</v>
      </c>
      <c r="AG339" t="s">
        <v>1903</v>
      </c>
      <c r="AH339">
        <v>1</v>
      </c>
      <c r="AI339">
        <v>168</v>
      </c>
      <c r="AJ339">
        <v>168</v>
      </c>
      <c r="AK339">
        <v>168</v>
      </c>
      <c r="AL339">
        <v>168</v>
      </c>
      <c r="AM339">
        <v>168</v>
      </c>
      <c r="AN339" t="s">
        <v>1409</v>
      </c>
      <c r="AO339" t="s">
        <v>1903</v>
      </c>
    </row>
    <row r="340" spans="1:41" x14ac:dyDescent="0.25">
      <c r="A340">
        <v>1</v>
      </c>
      <c r="B340" t="s">
        <v>28</v>
      </c>
      <c r="C340">
        <v>393106</v>
      </c>
      <c r="D340" t="str">
        <f>VLOOKUP(C340,MUNICÍPO_SETOR!A$2:D$49,4,0)</f>
        <v>CAROLINA MOURA DE MORAES VASCONCELOS</v>
      </c>
      <c r="E340" s="43">
        <v>41394.541666666664</v>
      </c>
      <c r="F340" s="43">
        <v>41394.917361111111</v>
      </c>
      <c r="G340" s="43">
        <v>41396.456250000003</v>
      </c>
      <c r="H340" t="s">
        <v>29</v>
      </c>
      <c r="I340">
        <v>60000012529207</v>
      </c>
      <c r="J340" t="s">
        <v>1904</v>
      </c>
      <c r="K340" t="s">
        <v>1905</v>
      </c>
      <c r="L340" t="s">
        <v>32</v>
      </c>
      <c r="M340">
        <v>6</v>
      </c>
      <c r="N340" t="s">
        <v>33</v>
      </c>
      <c r="O340">
        <v>60000015461254</v>
      </c>
      <c r="P340">
        <v>60000016462663</v>
      </c>
      <c r="Q340">
        <v>140205000001142</v>
      </c>
      <c r="S340" t="s">
        <v>34</v>
      </c>
      <c r="T340" t="s">
        <v>35</v>
      </c>
      <c r="U340" t="s">
        <v>36</v>
      </c>
      <c r="X340" t="s">
        <v>37</v>
      </c>
      <c r="AD340" t="s">
        <v>1906</v>
      </c>
      <c r="AE340" t="s">
        <v>1437</v>
      </c>
      <c r="AF340" t="s">
        <v>1906</v>
      </c>
      <c r="AG340" t="s">
        <v>1906</v>
      </c>
      <c r="AH340">
        <v>1</v>
      </c>
      <c r="AI340">
        <v>19</v>
      </c>
      <c r="AJ340">
        <v>19</v>
      </c>
      <c r="AK340">
        <v>19</v>
      </c>
      <c r="AL340">
        <v>19</v>
      </c>
      <c r="AM340">
        <v>19</v>
      </c>
      <c r="AN340" t="s">
        <v>1409</v>
      </c>
      <c r="AO340" t="s">
        <v>1906</v>
      </c>
    </row>
    <row r="341" spans="1:41" x14ac:dyDescent="0.25">
      <c r="A341">
        <v>1</v>
      </c>
      <c r="B341" t="s">
        <v>28</v>
      </c>
      <c r="C341">
        <v>393106</v>
      </c>
      <c r="D341" t="str">
        <f>VLOOKUP(C341,MUNICÍPO_SETOR!A$2:D$49,4,0)</f>
        <v>CAROLINA MOURA DE MORAES VASCONCELOS</v>
      </c>
      <c r="E341" s="43">
        <v>41394.510416666664</v>
      </c>
      <c r="F341" s="43">
        <v>41394.915277777778</v>
      </c>
      <c r="G341" s="43">
        <v>41396.456250000003</v>
      </c>
      <c r="H341" t="s">
        <v>29</v>
      </c>
      <c r="I341">
        <v>60000012337683</v>
      </c>
      <c r="J341" t="s">
        <v>1907</v>
      </c>
      <c r="K341" t="s">
        <v>1908</v>
      </c>
      <c r="L341" t="s">
        <v>32</v>
      </c>
      <c r="M341">
        <v>3</v>
      </c>
      <c r="N341" t="s">
        <v>33</v>
      </c>
      <c r="O341">
        <v>60000015461254</v>
      </c>
      <c r="P341">
        <v>60000016462663</v>
      </c>
      <c r="Q341">
        <v>140205000001128</v>
      </c>
      <c r="S341" t="s">
        <v>34</v>
      </c>
      <c r="T341" t="s">
        <v>35</v>
      </c>
      <c r="U341" t="s">
        <v>36</v>
      </c>
      <c r="X341" t="s">
        <v>37</v>
      </c>
      <c r="AD341" t="s">
        <v>1909</v>
      </c>
      <c r="AE341" t="s">
        <v>1437</v>
      </c>
      <c r="AF341" t="s">
        <v>1909</v>
      </c>
      <c r="AG341" t="s">
        <v>1909</v>
      </c>
      <c r="AH341">
        <v>1</v>
      </c>
      <c r="AI341">
        <v>19</v>
      </c>
      <c r="AJ341">
        <v>19</v>
      </c>
      <c r="AK341">
        <v>19</v>
      </c>
      <c r="AL341">
        <v>19</v>
      </c>
      <c r="AM341">
        <v>19</v>
      </c>
      <c r="AN341" t="s">
        <v>1409</v>
      </c>
      <c r="AO341" t="s">
        <v>1909</v>
      </c>
    </row>
    <row r="342" spans="1:41" x14ac:dyDescent="0.25">
      <c r="A342">
        <v>1</v>
      </c>
      <c r="B342" t="s">
        <v>28</v>
      </c>
      <c r="C342">
        <v>393106</v>
      </c>
      <c r="D342" t="str">
        <f>VLOOKUP(C342,MUNICÍPO_SETOR!A$2:D$49,4,0)</f>
        <v>CAROLINA MOURA DE MORAES VASCONCELOS</v>
      </c>
      <c r="E342" s="43">
        <v>41394.496527777781</v>
      </c>
      <c r="F342" s="43">
        <v>41394.915972222225</v>
      </c>
      <c r="G342" s="43">
        <v>41396.456250000003</v>
      </c>
      <c r="H342" t="s">
        <v>29</v>
      </c>
      <c r="I342">
        <v>60000012542735</v>
      </c>
      <c r="J342" t="s">
        <v>271</v>
      </c>
      <c r="K342" t="s">
        <v>272</v>
      </c>
      <c r="L342" t="s">
        <v>32</v>
      </c>
      <c r="M342">
        <v>4</v>
      </c>
      <c r="N342" t="s">
        <v>33</v>
      </c>
      <c r="O342">
        <v>60000015461254</v>
      </c>
      <c r="P342">
        <v>60000016462663</v>
      </c>
      <c r="Q342">
        <v>140205000001135</v>
      </c>
      <c r="S342" t="s">
        <v>34</v>
      </c>
      <c r="T342" t="s">
        <v>35</v>
      </c>
      <c r="U342" t="s">
        <v>36</v>
      </c>
      <c r="X342" t="s">
        <v>37</v>
      </c>
      <c r="AD342" t="s">
        <v>1909</v>
      </c>
      <c r="AE342" t="s">
        <v>1437</v>
      </c>
      <c r="AF342" t="s">
        <v>1909</v>
      </c>
      <c r="AG342" t="s">
        <v>1909</v>
      </c>
      <c r="AH342">
        <v>1</v>
      </c>
      <c r="AI342">
        <v>19</v>
      </c>
      <c r="AJ342">
        <v>19</v>
      </c>
      <c r="AK342">
        <v>19</v>
      </c>
      <c r="AL342">
        <v>19</v>
      </c>
      <c r="AM342">
        <v>19</v>
      </c>
      <c r="AN342" t="s">
        <v>1409</v>
      </c>
      <c r="AO342" t="s">
        <v>1909</v>
      </c>
    </row>
    <row r="343" spans="1:41" x14ac:dyDescent="0.25">
      <c r="A343">
        <v>1</v>
      </c>
      <c r="B343" t="s">
        <v>28</v>
      </c>
      <c r="C343">
        <v>393106</v>
      </c>
      <c r="D343" t="str">
        <f>VLOOKUP(C343,MUNICÍPO_SETOR!A$2:D$49,4,0)</f>
        <v>CAROLINA MOURA DE MORAES VASCONCELOS</v>
      </c>
      <c r="E343" s="43">
        <v>41394.40625</v>
      </c>
      <c r="F343" s="43">
        <v>41394.910416666666</v>
      </c>
      <c r="G343" s="43">
        <v>41394.870833333334</v>
      </c>
      <c r="H343" t="s">
        <v>29</v>
      </c>
      <c r="I343">
        <v>60000012547591</v>
      </c>
      <c r="J343" t="s">
        <v>1910</v>
      </c>
      <c r="K343" t="s">
        <v>1911</v>
      </c>
      <c r="L343" t="s">
        <v>32</v>
      </c>
      <c r="M343">
        <v>3</v>
      </c>
      <c r="N343" t="s">
        <v>33</v>
      </c>
      <c r="O343">
        <v>60000015461254</v>
      </c>
      <c r="P343">
        <v>60000016462663</v>
      </c>
      <c r="Q343">
        <v>140205000001114</v>
      </c>
      <c r="S343" t="s">
        <v>34</v>
      </c>
      <c r="T343" t="s">
        <v>35</v>
      </c>
      <c r="U343" t="s">
        <v>36</v>
      </c>
      <c r="X343" t="s">
        <v>37</v>
      </c>
      <c r="AD343" t="s">
        <v>1912</v>
      </c>
      <c r="AF343" t="s">
        <v>1912</v>
      </c>
      <c r="AG343" t="s">
        <v>1912</v>
      </c>
      <c r="AH343">
        <v>1</v>
      </c>
      <c r="AI343">
        <v>144</v>
      </c>
      <c r="AJ343">
        <v>144</v>
      </c>
      <c r="AK343">
        <v>144</v>
      </c>
      <c r="AL343">
        <v>144</v>
      </c>
      <c r="AM343">
        <v>144</v>
      </c>
      <c r="AN343" t="s">
        <v>1409</v>
      </c>
      <c r="AO343" t="s">
        <v>1912</v>
      </c>
    </row>
    <row r="344" spans="1:41" x14ac:dyDescent="0.25">
      <c r="A344">
        <v>1</v>
      </c>
      <c r="B344" t="s">
        <v>28</v>
      </c>
      <c r="C344">
        <v>393106</v>
      </c>
      <c r="D344" t="str">
        <f>VLOOKUP(C344,MUNICÍPO_SETOR!A$2:D$49,4,0)</f>
        <v>CAROLINA MOURA DE MORAES VASCONCELOS</v>
      </c>
      <c r="E344" s="43">
        <v>41393.652777777781</v>
      </c>
      <c r="F344" s="43">
        <v>41394.905555555553</v>
      </c>
      <c r="G344" s="43">
        <v>41394.870833333334</v>
      </c>
      <c r="H344" t="s">
        <v>29</v>
      </c>
      <c r="I344">
        <v>60000012465787</v>
      </c>
      <c r="J344" t="s">
        <v>1913</v>
      </c>
      <c r="K344" t="s">
        <v>1914</v>
      </c>
      <c r="L344" t="s">
        <v>32</v>
      </c>
      <c r="M344">
        <v>6</v>
      </c>
      <c r="N344" t="s">
        <v>33</v>
      </c>
      <c r="O344">
        <v>60000015461254</v>
      </c>
      <c r="P344">
        <v>60000016462663</v>
      </c>
      <c r="Q344">
        <v>140205000001107</v>
      </c>
      <c r="S344" t="s">
        <v>34</v>
      </c>
      <c r="T344" t="s">
        <v>35</v>
      </c>
      <c r="U344" t="s">
        <v>36</v>
      </c>
      <c r="X344" t="s">
        <v>37</v>
      </c>
      <c r="AD344" t="s">
        <v>1915</v>
      </c>
      <c r="AE344" t="s">
        <v>1437</v>
      </c>
      <c r="AF344" t="s">
        <v>1915</v>
      </c>
      <c r="AG344" t="s">
        <v>1915</v>
      </c>
      <c r="AH344">
        <v>1</v>
      </c>
      <c r="AI344">
        <v>117</v>
      </c>
      <c r="AJ344">
        <v>117</v>
      </c>
      <c r="AK344">
        <v>117</v>
      </c>
      <c r="AL344">
        <v>117</v>
      </c>
      <c r="AM344">
        <v>117</v>
      </c>
      <c r="AN344" t="s">
        <v>1409</v>
      </c>
      <c r="AO344" t="s">
        <v>1915</v>
      </c>
    </row>
    <row r="345" spans="1:41" x14ac:dyDescent="0.25">
      <c r="A345">
        <v>1</v>
      </c>
      <c r="B345" t="s">
        <v>28</v>
      </c>
      <c r="C345">
        <v>393106</v>
      </c>
      <c r="D345" t="str">
        <f>VLOOKUP(C345,MUNICÍPO_SETOR!A$2:D$49,4,0)</f>
        <v>CAROLINA MOURA DE MORAES VASCONCELOS</v>
      </c>
      <c r="E345" s="43">
        <v>41393.611111111109</v>
      </c>
      <c r="F345" s="43">
        <v>41394.904861111114</v>
      </c>
      <c r="G345" s="43">
        <v>41394.870833333334</v>
      </c>
      <c r="H345" t="s">
        <v>29</v>
      </c>
      <c r="I345">
        <v>60000012551531</v>
      </c>
      <c r="J345" t="s">
        <v>218</v>
      </c>
      <c r="K345" t="s">
        <v>219</v>
      </c>
      <c r="L345" t="s">
        <v>32</v>
      </c>
      <c r="M345">
        <v>6</v>
      </c>
      <c r="N345" t="s">
        <v>33</v>
      </c>
      <c r="O345">
        <v>60000015461254</v>
      </c>
      <c r="P345">
        <v>60000016462663</v>
      </c>
      <c r="Q345">
        <v>140205000001100</v>
      </c>
      <c r="S345" t="s">
        <v>34</v>
      </c>
      <c r="T345" t="s">
        <v>35</v>
      </c>
      <c r="U345" t="s">
        <v>36</v>
      </c>
      <c r="X345" t="s">
        <v>37</v>
      </c>
      <c r="AD345" t="s">
        <v>1916</v>
      </c>
      <c r="AE345" t="s">
        <v>1437</v>
      </c>
      <c r="AF345" t="s">
        <v>1916</v>
      </c>
      <c r="AG345" t="s">
        <v>1916</v>
      </c>
      <c r="AH345">
        <v>1</v>
      </c>
      <c r="AI345">
        <v>84</v>
      </c>
      <c r="AJ345">
        <v>84</v>
      </c>
      <c r="AK345">
        <v>84</v>
      </c>
      <c r="AL345">
        <v>84</v>
      </c>
      <c r="AM345">
        <v>84</v>
      </c>
      <c r="AN345" t="s">
        <v>1409</v>
      </c>
      <c r="AO345" t="s">
        <v>1916</v>
      </c>
    </row>
    <row r="346" spans="1:41" x14ac:dyDescent="0.25">
      <c r="A346">
        <v>1</v>
      </c>
      <c r="B346" t="s">
        <v>28</v>
      </c>
      <c r="C346">
        <v>393106</v>
      </c>
      <c r="D346" t="str">
        <f>VLOOKUP(C346,MUNICÍPO_SETOR!A$2:D$49,4,0)</f>
        <v>CAROLINA MOURA DE MORAES VASCONCELOS</v>
      </c>
      <c r="E346" s="43">
        <v>41393.440972222219</v>
      </c>
      <c r="F346" s="43">
        <v>41394.902777777781</v>
      </c>
      <c r="G346" s="43">
        <v>41394.870833333334</v>
      </c>
      <c r="H346" t="s">
        <v>29</v>
      </c>
      <c r="I346">
        <v>60000012528751</v>
      </c>
      <c r="J346" t="s">
        <v>209</v>
      </c>
      <c r="K346" t="s">
        <v>210</v>
      </c>
      <c r="L346" t="s">
        <v>32</v>
      </c>
      <c r="M346">
        <v>6</v>
      </c>
      <c r="N346" t="s">
        <v>33</v>
      </c>
      <c r="O346">
        <v>60000015461254</v>
      </c>
      <c r="P346">
        <v>60000016462663</v>
      </c>
      <c r="Q346">
        <v>140205000001093</v>
      </c>
      <c r="S346" t="s">
        <v>34</v>
      </c>
      <c r="T346" t="s">
        <v>35</v>
      </c>
      <c r="U346" t="s">
        <v>36</v>
      </c>
      <c r="X346" t="s">
        <v>37</v>
      </c>
      <c r="AD346" t="s">
        <v>1917</v>
      </c>
      <c r="AE346" t="s">
        <v>1437</v>
      </c>
      <c r="AF346" t="s">
        <v>1917</v>
      </c>
      <c r="AG346" t="s">
        <v>1917</v>
      </c>
      <c r="AH346">
        <v>1</v>
      </c>
      <c r="AI346">
        <v>95</v>
      </c>
      <c r="AJ346">
        <v>95</v>
      </c>
      <c r="AK346">
        <v>95</v>
      </c>
      <c r="AL346">
        <v>95</v>
      </c>
      <c r="AM346">
        <v>95</v>
      </c>
      <c r="AN346" t="s">
        <v>1409</v>
      </c>
      <c r="AO346" t="s">
        <v>1917</v>
      </c>
    </row>
    <row r="347" spans="1:41" x14ac:dyDescent="0.25">
      <c r="A347">
        <v>1</v>
      </c>
      <c r="B347" t="s">
        <v>28</v>
      </c>
      <c r="C347">
        <v>393106</v>
      </c>
      <c r="D347" t="str">
        <f>VLOOKUP(C347,MUNICÍPO_SETOR!A$2:D$49,4,0)</f>
        <v>CAROLINA MOURA DE MORAES VASCONCELOS</v>
      </c>
      <c r="E347" s="43">
        <v>41393.381944444445</v>
      </c>
      <c r="F347" s="43">
        <v>41394.902083333334</v>
      </c>
      <c r="G347" s="43">
        <v>41394.870833333334</v>
      </c>
      <c r="H347" t="s">
        <v>29</v>
      </c>
      <c r="I347">
        <v>60000012458867</v>
      </c>
      <c r="J347" t="s">
        <v>262</v>
      </c>
      <c r="K347" t="s">
        <v>263</v>
      </c>
      <c r="L347" t="s">
        <v>32</v>
      </c>
      <c r="M347">
        <v>6</v>
      </c>
      <c r="N347" t="s">
        <v>33</v>
      </c>
      <c r="O347">
        <v>60000015461254</v>
      </c>
      <c r="P347">
        <v>60000016462663</v>
      </c>
      <c r="Q347">
        <v>140205000001086</v>
      </c>
      <c r="S347" t="s">
        <v>34</v>
      </c>
      <c r="T347" t="s">
        <v>35</v>
      </c>
      <c r="U347" t="s">
        <v>36</v>
      </c>
      <c r="X347" t="s">
        <v>37</v>
      </c>
      <c r="AD347" t="s">
        <v>1918</v>
      </c>
      <c r="AE347" t="s">
        <v>1437</v>
      </c>
      <c r="AF347" t="s">
        <v>1918</v>
      </c>
      <c r="AG347" t="s">
        <v>1918</v>
      </c>
      <c r="AH347">
        <v>1</v>
      </c>
      <c r="AI347">
        <v>139</v>
      </c>
      <c r="AJ347">
        <v>139</v>
      </c>
      <c r="AK347">
        <v>139</v>
      </c>
      <c r="AL347">
        <v>139</v>
      </c>
      <c r="AM347">
        <v>139</v>
      </c>
      <c r="AN347" t="s">
        <v>1409</v>
      </c>
      <c r="AO347" t="s">
        <v>1918</v>
      </c>
    </row>
    <row r="348" spans="1:41" x14ac:dyDescent="0.25">
      <c r="A348">
        <v>1</v>
      </c>
      <c r="B348" t="s">
        <v>28</v>
      </c>
      <c r="C348">
        <v>393106</v>
      </c>
      <c r="D348" t="str">
        <f>VLOOKUP(C348,MUNICÍPO_SETOR!A$2:D$49,4,0)</f>
        <v>CAROLINA MOURA DE MORAES VASCONCELOS</v>
      </c>
      <c r="E348" s="43">
        <v>41393.368055555555</v>
      </c>
      <c r="F348" s="43">
        <v>41394.911805555559</v>
      </c>
      <c r="G348" s="43">
        <v>41396.456250000003</v>
      </c>
      <c r="H348" t="s">
        <v>29</v>
      </c>
      <c r="I348">
        <v>60000012518231</v>
      </c>
      <c r="J348" t="s">
        <v>1919</v>
      </c>
      <c r="K348" t="s">
        <v>1920</v>
      </c>
      <c r="L348" t="s">
        <v>32</v>
      </c>
      <c r="M348">
        <v>4</v>
      </c>
      <c r="N348" t="s">
        <v>33</v>
      </c>
      <c r="O348">
        <v>60000015461254</v>
      </c>
      <c r="P348">
        <v>60000016462663</v>
      </c>
      <c r="Q348">
        <v>140205000001121</v>
      </c>
      <c r="S348" t="s">
        <v>34</v>
      </c>
      <c r="T348" t="s">
        <v>35</v>
      </c>
      <c r="U348" t="s">
        <v>36</v>
      </c>
      <c r="X348" t="s">
        <v>37</v>
      </c>
      <c r="AD348" t="s">
        <v>1921</v>
      </c>
      <c r="AE348" t="s">
        <v>1437</v>
      </c>
      <c r="AF348" t="s">
        <v>1921</v>
      </c>
      <c r="AG348" t="s">
        <v>1921</v>
      </c>
      <c r="AH348">
        <v>1</v>
      </c>
      <c r="AI348">
        <v>122</v>
      </c>
      <c r="AJ348">
        <v>122</v>
      </c>
      <c r="AK348">
        <v>122</v>
      </c>
      <c r="AL348">
        <v>122</v>
      </c>
      <c r="AM348">
        <v>122</v>
      </c>
      <c r="AN348" t="s">
        <v>1409</v>
      </c>
      <c r="AO348" t="s">
        <v>1921</v>
      </c>
    </row>
    <row r="349" spans="1:41" x14ac:dyDescent="0.25">
      <c r="A349">
        <v>1</v>
      </c>
      <c r="B349" t="s">
        <v>28</v>
      </c>
      <c r="C349">
        <v>393106</v>
      </c>
      <c r="D349" t="str">
        <f>VLOOKUP(C349,MUNICÍPO_SETOR!A$2:D$49,4,0)</f>
        <v>CAROLINA MOURA DE MORAES VASCONCELOS</v>
      </c>
      <c r="E349" s="43">
        <v>41390.881944444445</v>
      </c>
      <c r="F349" s="43">
        <v>41390.883333333331</v>
      </c>
      <c r="G349" s="43">
        <v>41394.298611111109</v>
      </c>
      <c r="H349" t="s">
        <v>29</v>
      </c>
      <c r="I349">
        <v>60000012501703</v>
      </c>
      <c r="J349" t="s">
        <v>1922</v>
      </c>
      <c r="K349" t="s">
        <v>1923</v>
      </c>
      <c r="L349" t="s">
        <v>32</v>
      </c>
      <c r="M349">
        <v>4</v>
      </c>
      <c r="N349" t="s">
        <v>33</v>
      </c>
      <c r="O349">
        <v>60000015461254</v>
      </c>
      <c r="P349">
        <v>60000016462663</v>
      </c>
      <c r="Q349">
        <v>140205000001079</v>
      </c>
      <c r="S349" t="s">
        <v>34</v>
      </c>
      <c r="T349" t="s">
        <v>35</v>
      </c>
      <c r="U349" t="s">
        <v>36</v>
      </c>
      <c r="X349" t="s">
        <v>37</v>
      </c>
      <c r="AD349" t="s">
        <v>1924</v>
      </c>
      <c r="AE349" t="s">
        <v>1437</v>
      </c>
      <c r="AF349" t="s">
        <v>1924</v>
      </c>
      <c r="AG349" t="s">
        <v>1924</v>
      </c>
      <c r="AH349">
        <v>152</v>
      </c>
      <c r="AI349">
        <v>206</v>
      </c>
      <c r="AJ349">
        <v>206</v>
      </c>
      <c r="AK349">
        <v>206</v>
      </c>
      <c r="AL349">
        <v>206</v>
      </c>
      <c r="AM349">
        <v>206</v>
      </c>
      <c r="AN349" t="s">
        <v>1409</v>
      </c>
      <c r="AO349" t="s">
        <v>4526</v>
      </c>
    </row>
    <row r="350" spans="1:41" x14ac:dyDescent="0.25">
      <c r="A350">
        <v>1</v>
      </c>
      <c r="B350" t="s">
        <v>28</v>
      </c>
      <c r="C350">
        <v>393106</v>
      </c>
      <c r="D350" t="str">
        <f>VLOOKUP(C350,MUNICÍPO_SETOR!A$2:D$49,4,0)</f>
        <v>CAROLINA MOURA DE MORAES VASCONCELOS</v>
      </c>
      <c r="E350" s="43">
        <v>41390.6875</v>
      </c>
      <c r="F350" s="43">
        <v>41390.880555555559</v>
      </c>
      <c r="G350" s="43">
        <v>41390.841666666667</v>
      </c>
      <c r="H350" t="s">
        <v>29</v>
      </c>
      <c r="I350">
        <v>60000012355791</v>
      </c>
      <c r="J350" t="s">
        <v>1925</v>
      </c>
      <c r="K350" t="s">
        <v>1926</v>
      </c>
      <c r="L350" t="s">
        <v>41</v>
      </c>
      <c r="M350">
        <v>3</v>
      </c>
      <c r="N350" t="s">
        <v>33</v>
      </c>
      <c r="O350">
        <v>60000015461254</v>
      </c>
      <c r="P350">
        <v>60000016462663</v>
      </c>
      <c r="Q350">
        <v>140205000001065</v>
      </c>
      <c r="S350" t="s">
        <v>34</v>
      </c>
      <c r="T350" t="s">
        <v>35</v>
      </c>
      <c r="U350" t="s">
        <v>36</v>
      </c>
      <c r="X350" t="s">
        <v>37</v>
      </c>
      <c r="AD350" t="s">
        <v>1927</v>
      </c>
      <c r="AE350" t="s">
        <v>1437</v>
      </c>
      <c r="AF350" t="s">
        <v>1927</v>
      </c>
      <c r="AG350" t="s">
        <v>1927</v>
      </c>
      <c r="AH350">
        <v>1</v>
      </c>
      <c r="AI350">
        <v>99</v>
      </c>
      <c r="AJ350">
        <v>99</v>
      </c>
      <c r="AK350">
        <v>99</v>
      </c>
      <c r="AL350">
        <v>99</v>
      </c>
      <c r="AM350">
        <v>99</v>
      </c>
      <c r="AN350" t="s">
        <v>1409</v>
      </c>
      <c r="AO350" t="s">
        <v>1927</v>
      </c>
    </row>
    <row r="351" spans="1:41" x14ac:dyDescent="0.25">
      <c r="A351">
        <v>1</v>
      </c>
      <c r="B351" t="s">
        <v>28</v>
      </c>
      <c r="C351">
        <v>393106</v>
      </c>
      <c r="D351" t="str">
        <f>VLOOKUP(C351,MUNICÍPO_SETOR!A$2:D$49,4,0)</f>
        <v>CAROLINA MOURA DE MORAES VASCONCELOS</v>
      </c>
      <c r="E351" s="43">
        <v>41390.625</v>
      </c>
      <c r="F351" s="43">
        <v>41390.878472222219</v>
      </c>
      <c r="G351" s="43">
        <v>41406.194444444445</v>
      </c>
      <c r="H351" t="s">
        <v>29</v>
      </c>
      <c r="I351">
        <v>60000012473907</v>
      </c>
      <c r="J351" t="s">
        <v>4836</v>
      </c>
      <c r="K351" t="s">
        <v>4837</v>
      </c>
      <c r="N351" t="s">
        <v>33</v>
      </c>
      <c r="O351">
        <v>60000015461254</v>
      </c>
      <c r="P351">
        <v>60000016462663</v>
      </c>
      <c r="Q351">
        <v>140205000001052</v>
      </c>
      <c r="S351" t="s">
        <v>34</v>
      </c>
      <c r="T351" t="s">
        <v>35</v>
      </c>
      <c r="X351" t="s">
        <v>37</v>
      </c>
      <c r="AD351" t="s">
        <v>1928</v>
      </c>
      <c r="AE351" t="s">
        <v>1437</v>
      </c>
      <c r="AF351" t="s">
        <v>1928</v>
      </c>
      <c r="AG351" t="s">
        <v>1928</v>
      </c>
      <c r="AH351">
        <v>1</v>
      </c>
      <c r="AI351">
        <v>184</v>
      </c>
      <c r="AJ351">
        <v>184</v>
      </c>
      <c r="AK351">
        <v>184</v>
      </c>
      <c r="AL351">
        <v>184</v>
      </c>
      <c r="AM351">
        <v>184</v>
      </c>
      <c r="AN351" t="s">
        <v>1409</v>
      </c>
      <c r="AO351" t="s">
        <v>1928</v>
      </c>
    </row>
    <row r="352" spans="1:41" x14ac:dyDescent="0.25">
      <c r="A352">
        <v>1</v>
      </c>
      <c r="B352" t="s">
        <v>28</v>
      </c>
      <c r="C352">
        <v>393106</v>
      </c>
      <c r="D352" t="str">
        <f>VLOOKUP(C352,MUNICÍPO_SETOR!A$2:D$49,4,0)</f>
        <v>CAROLINA MOURA DE MORAES VASCONCELOS</v>
      </c>
      <c r="E352" s="43">
        <v>41390.625</v>
      </c>
      <c r="F352" s="43">
        <v>41390.878472222219</v>
      </c>
      <c r="G352" s="43">
        <v>41406.194444444445</v>
      </c>
      <c r="H352" t="s">
        <v>29</v>
      </c>
      <c r="I352">
        <v>60000012473907</v>
      </c>
      <c r="J352" t="s">
        <v>4836</v>
      </c>
      <c r="K352" t="s">
        <v>4837</v>
      </c>
      <c r="N352" t="s">
        <v>33</v>
      </c>
      <c r="O352">
        <v>60000015461254</v>
      </c>
      <c r="P352">
        <v>60000016462663</v>
      </c>
      <c r="Q352">
        <v>140205000001052</v>
      </c>
      <c r="S352" t="s">
        <v>34</v>
      </c>
      <c r="T352" t="s">
        <v>35</v>
      </c>
      <c r="X352" t="s">
        <v>37</v>
      </c>
      <c r="AD352" t="s">
        <v>1928</v>
      </c>
      <c r="AE352" t="s">
        <v>1437</v>
      </c>
      <c r="AF352" t="s">
        <v>1928</v>
      </c>
      <c r="AG352" t="s">
        <v>1928</v>
      </c>
      <c r="AH352">
        <v>1</v>
      </c>
      <c r="AI352">
        <v>184</v>
      </c>
      <c r="AJ352">
        <v>184</v>
      </c>
      <c r="AK352">
        <v>184</v>
      </c>
      <c r="AL352">
        <v>184</v>
      </c>
      <c r="AM352">
        <v>184</v>
      </c>
      <c r="AN352" t="s">
        <v>1409</v>
      </c>
      <c r="AO352" t="s">
        <v>1928</v>
      </c>
    </row>
    <row r="353" spans="1:41" x14ac:dyDescent="0.25">
      <c r="A353">
        <v>1</v>
      </c>
      <c r="B353" t="s">
        <v>28</v>
      </c>
      <c r="C353">
        <v>393106</v>
      </c>
      <c r="D353" t="str">
        <f>VLOOKUP(C353,MUNICÍPO_SETOR!A$2:D$49,4,0)</f>
        <v>CAROLINA MOURA DE MORAES VASCONCELOS</v>
      </c>
      <c r="E353" s="43">
        <v>41390.583333333336</v>
      </c>
      <c r="F353" s="43">
        <v>41390.875694444447</v>
      </c>
      <c r="G353" s="43">
        <v>41390.841666666667</v>
      </c>
      <c r="H353" t="s">
        <v>29</v>
      </c>
      <c r="I353">
        <v>60000012588851</v>
      </c>
      <c r="J353" t="s">
        <v>1929</v>
      </c>
      <c r="K353" t="s">
        <v>1930</v>
      </c>
      <c r="L353" t="s">
        <v>41</v>
      </c>
      <c r="M353">
        <v>3</v>
      </c>
      <c r="N353" t="s">
        <v>33</v>
      </c>
      <c r="O353">
        <v>60000015461254</v>
      </c>
      <c r="P353">
        <v>60000016462663</v>
      </c>
      <c r="Q353">
        <v>140205000001038</v>
      </c>
      <c r="S353" t="s">
        <v>34</v>
      </c>
      <c r="T353" t="s">
        <v>35</v>
      </c>
      <c r="U353" t="s">
        <v>36</v>
      </c>
      <c r="X353" t="s">
        <v>37</v>
      </c>
      <c r="AD353" t="s">
        <v>1931</v>
      </c>
      <c r="AE353" t="s">
        <v>1437</v>
      </c>
      <c r="AF353" t="s">
        <v>1931</v>
      </c>
      <c r="AG353" t="s">
        <v>1931</v>
      </c>
      <c r="AH353">
        <v>1</v>
      </c>
      <c r="AI353">
        <v>67</v>
      </c>
      <c r="AJ353">
        <v>67</v>
      </c>
      <c r="AK353">
        <v>67</v>
      </c>
      <c r="AL353">
        <v>67</v>
      </c>
      <c r="AM353">
        <v>67</v>
      </c>
      <c r="AN353" t="s">
        <v>1409</v>
      </c>
      <c r="AO353" t="s">
        <v>1931</v>
      </c>
    </row>
    <row r="354" spans="1:41" x14ac:dyDescent="0.25">
      <c r="A354">
        <v>1</v>
      </c>
      <c r="B354" t="s">
        <v>28</v>
      </c>
      <c r="C354">
        <v>393106</v>
      </c>
      <c r="D354" t="str">
        <f>VLOOKUP(C354,MUNICÍPO_SETOR!A$2:D$49,4,0)</f>
        <v>CAROLINA MOURA DE MORAES VASCONCELOS</v>
      </c>
      <c r="E354" s="43">
        <v>41390.458333333336</v>
      </c>
      <c r="F354" s="43">
        <v>41390.879166666666</v>
      </c>
      <c r="G354" s="43">
        <v>41390.841666666667</v>
      </c>
      <c r="H354" t="s">
        <v>29</v>
      </c>
      <c r="I354">
        <v>60000017153342</v>
      </c>
      <c r="J354" t="s">
        <v>1932</v>
      </c>
      <c r="K354" t="s">
        <v>1933</v>
      </c>
      <c r="L354" t="s">
        <v>41</v>
      </c>
      <c r="M354">
        <v>3</v>
      </c>
      <c r="N354" t="s">
        <v>33</v>
      </c>
      <c r="O354">
        <v>60000015461254</v>
      </c>
      <c r="P354">
        <v>60000016462663</v>
      </c>
      <c r="Q354">
        <v>140205000001058</v>
      </c>
      <c r="S354" t="s">
        <v>34</v>
      </c>
      <c r="T354" t="s">
        <v>35</v>
      </c>
      <c r="U354" t="s">
        <v>36</v>
      </c>
      <c r="X354" t="s">
        <v>37</v>
      </c>
      <c r="AD354" t="s">
        <v>1934</v>
      </c>
      <c r="AE354" t="s">
        <v>1437</v>
      </c>
      <c r="AF354" t="s">
        <v>1934</v>
      </c>
      <c r="AG354" t="s">
        <v>1934</v>
      </c>
      <c r="AH354">
        <v>1</v>
      </c>
      <c r="AI354">
        <v>88</v>
      </c>
      <c r="AJ354">
        <v>88</v>
      </c>
      <c r="AK354">
        <v>88</v>
      </c>
      <c r="AL354">
        <v>88</v>
      </c>
      <c r="AM354">
        <v>88</v>
      </c>
      <c r="AN354" t="s">
        <v>1409</v>
      </c>
      <c r="AO354" t="s">
        <v>1934</v>
      </c>
    </row>
    <row r="355" spans="1:41" x14ac:dyDescent="0.25">
      <c r="A355">
        <v>1</v>
      </c>
      <c r="B355" t="s">
        <v>28</v>
      </c>
      <c r="C355">
        <v>393106</v>
      </c>
      <c r="D355" t="str">
        <f>VLOOKUP(C355,MUNICÍPO_SETOR!A$2:D$49,4,0)</f>
        <v>CAROLINA MOURA DE MORAES VASCONCELOS</v>
      </c>
      <c r="E355" s="43">
        <v>41390.416666666664</v>
      </c>
      <c r="F355" s="43">
        <v>41390.877083333333</v>
      </c>
      <c r="G355" s="43">
        <v>41390.841666666667</v>
      </c>
      <c r="H355" t="s">
        <v>29</v>
      </c>
      <c r="I355">
        <v>60000012287587</v>
      </c>
      <c r="J355" t="s">
        <v>1935</v>
      </c>
      <c r="K355" t="s">
        <v>1936</v>
      </c>
      <c r="L355" t="s">
        <v>32</v>
      </c>
      <c r="M355">
        <v>4</v>
      </c>
      <c r="N355" t="s">
        <v>33</v>
      </c>
      <c r="O355">
        <v>60000015461254</v>
      </c>
      <c r="P355">
        <v>60000016462663</v>
      </c>
      <c r="Q355">
        <v>140205000001045</v>
      </c>
      <c r="S355" t="s">
        <v>34</v>
      </c>
      <c r="T355" t="s">
        <v>35</v>
      </c>
      <c r="U355" t="s">
        <v>36</v>
      </c>
      <c r="X355" t="s">
        <v>37</v>
      </c>
      <c r="AD355" t="s">
        <v>1937</v>
      </c>
      <c r="AE355" t="s">
        <v>1437</v>
      </c>
      <c r="AF355" t="s">
        <v>1937</v>
      </c>
      <c r="AG355" t="s">
        <v>1937</v>
      </c>
      <c r="AH355">
        <v>62</v>
      </c>
      <c r="AI355">
        <v>120</v>
      </c>
      <c r="AJ355">
        <v>120</v>
      </c>
      <c r="AK355">
        <v>120</v>
      </c>
      <c r="AL355">
        <v>120</v>
      </c>
      <c r="AM355">
        <v>120</v>
      </c>
      <c r="AN355" t="s">
        <v>1409</v>
      </c>
      <c r="AO355" t="s">
        <v>4527</v>
      </c>
    </row>
    <row r="356" spans="1:41" x14ac:dyDescent="0.25">
      <c r="A356">
        <v>1</v>
      </c>
      <c r="B356" t="s">
        <v>28</v>
      </c>
      <c r="C356">
        <v>393106</v>
      </c>
      <c r="D356" t="str">
        <f>VLOOKUP(C356,MUNICÍPO_SETOR!A$2:D$49,4,0)</f>
        <v>CAROLINA MOURA DE MORAES VASCONCELOS</v>
      </c>
      <c r="E356" s="43">
        <v>41390.371527777781</v>
      </c>
      <c r="F356" s="43">
        <v>41390.875</v>
      </c>
      <c r="G356" s="43">
        <v>41390.841666666667</v>
      </c>
      <c r="H356" t="s">
        <v>29</v>
      </c>
      <c r="I356">
        <v>60000012570291</v>
      </c>
      <c r="J356" t="s">
        <v>1938</v>
      </c>
      <c r="K356" t="s">
        <v>1939</v>
      </c>
      <c r="L356" t="s">
        <v>41</v>
      </c>
      <c r="M356">
        <v>3</v>
      </c>
      <c r="N356" t="s">
        <v>33</v>
      </c>
      <c r="O356">
        <v>60000015461254</v>
      </c>
      <c r="P356">
        <v>60000016462663</v>
      </c>
      <c r="Q356">
        <v>140205000001031</v>
      </c>
      <c r="S356" t="s">
        <v>34</v>
      </c>
      <c r="T356" t="s">
        <v>35</v>
      </c>
      <c r="U356" t="s">
        <v>61</v>
      </c>
      <c r="X356" t="s">
        <v>37</v>
      </c>
      <c r="AD356" t="s">
        <v>1940</v>
      </c>
      <c r="AE356" t="s">
        <v>1437</v>
      </c>
      <c r="AF356" t="s">
        <v>1940</v>
      </c>
      <c r="AG356" t="s">
        <v>1940</v>
      </c>
      <c r="AH356">
        <v>1</v>
      </c>
      <c r="AI356">
        <v>128</v>
      </c>
      <c r="AJ356">
        <v>128</v>
      </c>
      <c r="AK356">
        <v>128</v>
      </c>
      <c r="AL356">
        <v>128</v>
      </c>
      <c r="AM356">
        <v>128</v>
      </c>
      <c r="AN356" t="s">
        <v>1409</v>
      </c>
      <c r="AO356" t="s">
        <v>1940</v>
      </c>
    </row>
    <row r="357" spans="1:41" x14ac:dyDescent="0.25">
      <c r="A357">
        <v>1</v>
      </c>
      <c r="B357" t="s">
        <v>28</v>
      </c>
      <c r="C357">
        <v>393106</v>
      </c>
      <c r="D357" t="str">
        <f>VLOOKUP(C357,MUNICÍPO_SETOR!A$2:D$49,4,0)</f>
        <v>CAROLINA MOURA DE MORAES VASCONCELOS</v>
      </c>
      <c r="E357" s="43">
        <v>41390.354166666664</v>
      </c>
      <c r="F357" s="43">
        <v>41390.881944444445</v>
      </c>
      <c r="G357" s="43">
        <v>41390.841666666667</v>
      </c>
      <c r="H357" t="s">
        <v>29</v>
      </c>
      <c r="I357">
        <v>60000012481151</v>
      </c>
      <c r="J357" t="s">
        <v>1941</v>
      </c>
      <c r="K357" t="s">
        <v>1942</v>
      </c>
      <c r="L357" t="s">
        <v>32</v>
      </c>
      <c r="M357">
        <v>4</v>
      </c>
      <c r="N357" t="s">
        <v>33</v>
      </c>
      <c r="O357">
        <v>60000015461254</v>
      </c>
      <c r="P357">
        <v>60000016462663</v>
      </c>
      <c r="Q357">
        <v>140205000001072</v>
      </c>
      <c r="S357" t="s">
        <v>34</v>
      </c>
      <c r="T357" t="s">
        <v>35</v>
      </c>
      <c r="U357" t="s">
        <v>36</v>
      </c>
      <c r="X357" t="s">
        <v>37</v>
      </c>
      <c r="AD357" t="s">
        <v>1943</v>
      </c>
      <c r="AE357" t="s">
        <v>1437</v>
      </c>
      <c r="AF357" t="s">
        <v>1943</v>
      </c>
      <c r="AG357" t="s">
        <v>1943</v>
      </c>
      <c r="AH357">
        <v>1</v>
      </c>
      <c r="AI357">
        <v>88</v>
      </c>
      <c r="AJ357">
        <v>88</v>
      </c>
      <c r="AK357">
        <v>88</v>
      </c>
      <c r="AL357">
        <v>88</v>
      </c>
      <c r="AM357">
        <v>88</v>
      </c>
      <c r="AN357" t="s">
        <v>1409</v>
      </c>
      <c r="AO357" t="s">
        <v>1943</v>
      </c>
    </row>
    <row r="358" spans="1:41" x14ac:dyDescent="0.25">
      <c r="A358">
        <v>1</v>
      </c>
      <c r="B358" t="s">
        <v>28</v>
      </c>
      <c r="C358">
        <v>393106</v>
      </c>
      <c r="D358" t="str">
        <f>VLOOKUP(C358,MUNICÍPO_SETOR!A$2:D$49,4,0)</f>
        <v>CAROLINA MOURA DE MORAES VASCONCELOS</v>
      </c>
      <c r="E358" s="43">
        <v>41389.55972222222</v>
      </c>
      <c r="F358" s="43">
        <v>41389.661111111112</v>
      </c>
      <c r="G358" s="43">
        <v>41390.413194444445</v>
      </c>
      <c r="H358" t="s">
        <v>29</v>
      </c>
      <c r="I358">
        <v>60000012348519</v>
      </c>
      <c r="J358" t="s">
        <v>1944</v>
      </c>
      <c r="K358" t="s">
        <v>1945</v>
      </c>
      <c r="L358" t="s">
        <v>32</v>
      </c>
      <c r="M358">
        <v>3</v>
      </c>
      <c r="N358" t="s">
        <v>33</v>
      </c>
      <c r="O358">
        <v>60000015461254</v>
      </c>
      <c r="P358">
        <v>60000016462663</v>
      </c>
      <c r="Q358">
        <v>140205000001010</v>
      </c>
      <c r="S358" t="s">
        <v>34</v>
      </c>
      <c r="T358" t="s">
        <v>35</v>
      </c>
      <c r="U358" t="s">
        <v>36</v>
      </c>
      <c r="X358" t="s">
        <v>37</v>
      </c>
      <c r="AD358" t="s">
        <v>1946</v>
      </c>
      <c r="AE358" t="s">
        <v>1437</v>
      </c>
      <c r="AF358" t="s">
        <v>1946</v>
      </c>
      <c r="AG358" t="s">
        <v>1946</v>
      </c>
      <c r="AH358">
        <v>1</v>
      </c>
      <c r="AI358">
        <v>189</v>
      </c>
      <c r="AJ358">
        <v>189</v>
      </c>
      <c r="AK358">
        <v>189</v>
      </c>
      <c r="AL358">
        <v>189</v>
      </c>
      <c r="AM358">
        <v>189</v>
      </c>
      <c r="AN358" t="s">
        <v>1409</v>
      </c>
      <c r="AO358" t="s">
        <v>1946</v>
      </c>
    </row>
    <row r="359" spans="1:41" x14ac:dyDescent="0.25">
      <c r="A359">
        <v>1</v>
      </c>
      <c r="B359" t="s">
        <v>28</v>
      </c>
      <c r="C359">
        <v>393106</v>
      </c>
      <c r="D359" t="str">
        <f>VLOOKUP(C359,MUNICÍPO_SETOR!A$2:D$49,4,0)</f>
        <v>CAROLINA MOURA DE MORAES VASCONCELOS</v>
      </c>
      <c r="E359" s="43">
        <v>41389.451388888891</v>
      </c>
      <c r="F359" s="43">
        <v>41389.663194444445</v>
      </c>
      <c r="G359" s="43">
        <v>41390.413194444445</v>
      </c>
      <c r="H359" t="s">
        <v>29</v>
      </c>
      <c r="I359">
        <v>60000017963588</v>
      </c>
      <c r="J359" t="s">
        <v>1947</v>
      </c>
      <c r="K359" t="s">
        <v>1948</v>
      </c>
      <c r="L359" t="s">
        <v>109</v>
      </c>
      <c r="M359">
        <v>3</v>
      </c>
      <c r="N359" t="s">
        <v>33</v>
      </c>
      <c r="O359">
        <v>60000015461254</v>
      </c>
      <c r="P359">
        <v>60000016462663</v>
      </c>
      <c r="Q359">
        <v>140205000001017</v>
      </c>
      <c r="S359" t="s">
        <v>34</v>
      </c>
      <c r="T359" t="s">
        <v>35</v>
      </c>
      <c r="U359" t="s">
        <v>36</v>
      </c>
      <c r="X359" t="s">
        <v>37</v>
      </c>
      <c r="Y359" t="s">
        <v>176</v>
      </c>
      <c r="AD359" t="s">
        <v>1949</v>
      </c>
      <c r="AE359" t="s">
        <v>1437</v>
      </c>
      <c r="AF359" t="s">
        <v>1949</v>
      </c>
      <c r="AG359" t="s">
        <v>1949</v>
      </c>
      <c r="AH359">
        <v>1</v>
      </c>
      <c r="AI359">
        <v>203</v>
      </c>
      <c r="AJ359">
        <v>203</v>
      </c>
      <c r="AK359">
        <v>203</v>
      </c>
      <c r="AL359">
        <v>203</v>
      </c>
      <c r="AM359">
        <v>203</v>
      </c>
      <c r="AN359" t="s">
        <v>1409</v>
      </c>
      <c r="AO359" t="s">
        <v>1949</v>
      </c>
    </row>
    <row r="360" spans="1:41" x14ac:dyDescent="0.25">
      <c r="A360">
        <v>1</v>
      </c>
      <c r="B360" t="s">
        <v>28</v>
      </c>
      <c r="C360">
        <v>393106</v>
      </c>
      <c r="D360" t="str">
        <f>VLOOKUP(C360,MUNICÍPO_SETOR!A$2:D$49,4,0)</f>
        <v>CAROLINA MOURA DE MORAES VASCONCELOS</v>
      </c>
      <c r="E360" s="43">
        <v>41389.413194444445</v>
      </c>
      <c r="F360" s="43">
        <v>41390.873611111114</v>
      </c>
      <c r="G360" s="43">
        <v>41390.841666666667</v>
      </c>
      <c r="H360" t="s">
        <v>29</v>
      </c>
      <c r="I360">
        <v>60000017963624</v>
      </c>
      <c r="J360" t="s">
        <v>1950</v>
      </c>
      <c r="K360" t="s">
        <v>1951</v>
      </c>
      <c r="L360" t="s">
        <v>109</v>
      </c>
      <c r="N360" t="s">
        <v>33</v>
      </c>
      <c r="O360">
        <v>60000015461254</v>
      </c>
      <c r="P360">
        <v>60000016462663</v>
      </c>
      <c r="Q360">
        <v>140205000001025</v>
      </c>
      <c r="S360" t="s">
        <v>34</v>
      </c>
      <c r="T360" t="s">
        <v>35</v>
      </c>
      <c r="U360" t="s">
        <v>36</v>
      </c>
      <c r="X360" t="s">
        <v>37</v>
      </c>
      <c r="AD360" t="s">
        <v>1952</v>
      </c>
      <c r="AE360" t="s">
        <v>1437</v>
      </c>
      <c r="AF360" t="s">
        <v>1952</v>
      </c>
      <c r="AG360" t="s">
        <v>1952</v>
      </c>
      <c r="AH360">
        <v>1</v>
      </c>
      <c r="AI360">
        <v>106</v>
      </c>
      <c r="AJ360">
        <v>106</v>
      </c>
      <c r="AK360">
        <v>106</v>
      </c>
      <c r="AL360">
        <v>106</v>
      </c>
      <c r="AM360">
        <v>106</v>
      </c>
      <c r="AN360" t="s">
        <v>1409</v>
      </c>
      <c r="AO360" t="s">
        <v>1952</v>
      </c>
    </row>
    <row r="361" spans="1:41" x14ac:dyDescent="0.25">
      <c r="A361">
        <v>1</v>
      </c>
      <c r="B361" t="s">
        <v>28</v>
      </c>
      <c r="C361">
        <v>393106</v>
      </c>
      <c r="D361" t="str">
        <f>VLOOKUP(C361,MUNICÍPO_SETOR!A$2:D$49,4,0)</f>
        <v>CAROLINA MOURA DE MORAES VASCONCELOS</v>
      </c>
      <c r="E361" s="43">
        <v>41389.347222222219</v>
      </c>
      <c r="F361" s="43">
        <v>41389.556944444441</v>
      </c>
      <c r="G361" s="43">
        <v>41389.616666666669</v>
      </c>
      <c r="H361" t="s">
        <v>29</v>
      </c>
      <c r="I361">
        <v>60000012337623</v>
      </c>
      <c r="J361" t="s">
        <v>1953</v>
      </c>
      <c r="K361" t="s">
        <v>1954</v>
      </c>
      <c r="L361" t="s">
        <v>109</v>
      </c>
      <c r="N361" t="s">
        <v>33</v>
      </c>
      <c r="O361">
        <v>60000015461254</v>
      </c>
      <c r="P361">
        <v>60000016462663</v>
      </c>
      <c r="Q361">
        <v>140205000000997</v>
      </c>
      <c r="S361" t="s">
        <v>34</v>
      </c>
      <c r="T361" t="s">
        <v>35</v>
      </c>
      <c r="U361" t="s">
        <v>36</v>
      </c>
      <c r="X361" t="s">
        <v>37</v>
      </c>
      <c r="AD361" t="s">
        <v>1955</v>
      </c>
      <c r="AE361" t="s">
        <v>1437</v>
      </c>
      <c r="AF361" t="s">
        <v>1955</v>
      </c>
      <c r="AG361" t="s">
        <v>1955</v>
      </c>
      <c r="AH361">
        <v>1</v>
      </c>
      <c r="AI361">
        <v>151</v>
      </c>
      <c r="AJ361">
        <v>151</v>
      </c>
      <c r="AK361">
        <v>151</v>
      </c>
      <c r="AL361">
        <v>151</v>
      </c>
      <c r="AM361">
        <v>151</v>
      </c>
      <c r="AN361" t="s">
        <v>1409</v>
      </c>
      <c r="AO361" t="s">
        <v>1955</v>
      </c>
    </row>
    <row r="362" spans="1:41" x14ac:dyDescent="0.25">
      <c r="A362">
        <v>1</v>
      </c>
      <c r="B362" t="s">
        <v>28</v>
      </c>
      <c r="C362">
        <v>393106</v>
      </c>
      <c r="D362" t="str">
        <f>VLOOKUP(C362,MUNICÍPO_SETOR!A$2:D$49,4,0)</f>
        <v>CAROLINA MOURA DE MORAES VASCONCELOS</v>
      </c>
      <c r="E362" s="43">
        <v>41388.71875</v>
      </c>
      <c r="F362" s="43">
        <v>41389.558333333334</v>
      </c>
      <c r="G362" s="43">
        <v>41389.616666666669</v>
      </c>
      <c r="H362" t="s">
        <v>29</v>
      </c>
      <c r="I362">
        <v>60000012249007</v>
      </c>
      <c r="J362" t="s">
        <v>1956</v>
      </c>
      <c r="K362" t="s">
        <v>1957</v>
      </c>
      <c r="L362" t="s">
        <v>32</v>
      </c>
      <c r="M362">
        <v>4</v>
      </c>
      <c r="N362" t="s">
        <v>33</v>
      </c>
      <c r="O362">
        <v>60000015461254</v>
      </c>
      <c r="P362">
        <v>60000016462663</v>
      </c>
      <c r="Q362">
        <v>140205000001003</v>
      </c>
      <c r="S362" t="s">
        <v>34</v>
      </c>
      <c r="T362" t="s">
        <v>35</v>
      </c>
      <c r="U362" t="s">
        <v>36</v>
      </c>
      <c r="X362" t="s">
        <v>37</v>
      </c>
      <c r="AD362" t="s">
        <v>1958</v>
      </c>
      <c r="AE362" t="s">
        <v>1437</v>
      </c>
      <c r="AF362" t="s">
        <v>1958</v>
      </c>
      <c r="AG362" t="s">
        <v>1958</v>
      </c>
      <c r="AH362">
        <v>69</v>
      </c>
      <c r="AI362">
        <v>121</v>
      </c>
      <c r="AJ362">
        <v>121</v>
      </c>
      <c r="AK362">
        <v>121</v>
      </c>
      <c r="AL362">
        <v>121</v>
      </c>
      <c r="AM362">
        <v>121</v>
      </c>
      <c r="AN362" t="s">
        <v>1409</v>
      </c>
      <c r="AO362" t="s">
        <v>4528</v>
      </c>
    </row>
    <row r="363" spans="1:41" x14ac:dyDescent="0.25">
      <c r="A363">
        <v>1</v>
      </c>
      <c r="B363" t="s">
        <v>28</v>
      </c>
      <c r="C363">
        <v>393106</v>
      </c>
      <c r="D363" t="str">
        <f>VLOOKUP(C363,MUNICÍPO_SETOR!A$2:D$49,4,0)</f>
        <v>CAROLINA MOURA DE MORAES VASCONCELOS</v>
      </c>
      <c r="E363" s="43">
        <v>41388.695138888892</v>
      </c>
      <c r="F363" s="43">
        <v>41388.696527777778</v>
      </c>
      <c r="G363" s="43">
        <v>41389.504166666666</v>
      </c>
      <c r="H363" t="s">
        <v>29</v>
      </c>
      <c r="I363">
        <v>60000012283651</v>
      </c>
      <c r="J363" t="s">
        <v>1959</v>
      </c>
      <c r="K363" t="s">
        <v>1960</v>
      </c>
      <c r="L363" t="s">
        <v>32</v>
      </c>
      <c r="M363">
        <v>4</v>
      </c>
      <c r="N363" t="s">
        <v>33</v>
      </c>
      <c r="O363">
        <v>60000015461254</v>
      </c>
      <c r="P363">
        <v>60000016462663</v>
      </c>
      <c r="Q363">
        <v>140205000000955</v>
      </c>
      <c r="S363" t="s">
        <v>34</v>
      </c>
      <c r="T363" t="s">
        <v>35</v>
      </c>
      <c r="U363" t="s">
        <v>36</v>
      </c>
      <c r="X363" t="s">
        <v>37</v>
      </c>
      <c r="AD363" t="s">
        <v>1961</v>
      </c>
      <c r="AE363" t="s">
        <v>1437</v>
      </c>
      <c r="AF363" t="s">
        <v>1961</v>
      </c>
      <c r="AG363" t="s">
        <v>1961</v>
      </c>
      <c r="AH363">
        <v>1</v>
      </c>
      <c r="AI363">
        <v>119</v>
      </c>
      <c r="AJ363">
        <v>119</v>
      </c>
      <c r="AK363">
        <v>119</v>
      </c>
      <c r="AL363">
        <v>119</v>
      </c>
      <c r="AM363">
        <v>119</v>
      </c>
      <c r="AN363" t="s">
        <v>1409</v>
      </c>
      <c r="AO363" t="s">
        <v>1961</v>
      </c>
    </row>
    <row r="364" spans="1:41" x14ac:dyDescent="0.25">
      <c r="A364">
        <v>1</v>
      </c>
      <c r="B364" t="s">
        <v>28</v>
      </c>
      <c r="C364">
        <v>393106</v>
      </c>
      <c r="D364" t="str">
        <f>VLOOKUP(C364,MUNICÍPO_SETOR!A$2:D$49,4,0)</f>
        <v>CAROLINA MOURA DE MORAES VASCONCELOS</v>
      </c>
      <c r="E364" s="43">
        <v>41388.69027777778</v>
      </c>
      <c r="F364" s="43">
        <v>41388.694444444445</v>
      </c>
      <c r="G364" s="43">
        <v>41389.504166666666</v>
      </c>
      <c r="H364" t="s">
        <v>29</v>
      </c>
      <c r="I364">
        <v>60000012486155</v>
      </c>
      <c r="J364" t="s">
        <v>1962</v>
      </c>
      <c r="K364" t="s">
        <v>1963</v>
      </c>
      <c r="L364" t="s">
        <v>41</v>
      </c>
      <c r="M364">
        <v>3</v>
      </c>
      <c r="N364" t="s">
        <v>33</v>
      </c>
      <c r="O364">
        <v>60000015461254</v>
      </c>
      <c r="P364">
        <v>60000016462663</v>
      </c>
      <c r="Q364">
        <v>140205000000946</v>
      </c>
      <c r="S364" t="s">
        <v>34</v>
      </c>
      <c r="T364" t="s">
        <v>35</v>
      </c>
      <c r="U364" t="s">
        <v>36</v>
      </c>
      <c r="X364" t="s">
        <v>37</v>
      </c>
      <c r="AD364" t="s">
        <v>1964</v>
      </c>
      <c r="AE364" t="s">
        <v>1437</v>
      </c>
      <c r="AF364" t="s">
        <v>4271</v>
      </c>
      <c r="AG364" t="s">
        <v>4271</v>
      </c>
      <c r="AH364">
        <v>176</v>
      </c>
      <c r="AI364">
        <v>252</v>
      </c>
      <c r="AJ364">
        <v>375</v>
      </c>
      <c r="AK364">
        <v>585</v>
      </c>
      <c r="AL364">
        <v>585</v>
      </c>
      <c r="AM364">
        <v>585</v>
      </c>
      <c r="AN364" t="s">
        <v>1409</v>
      </c>
      <c r="AO364" t="s">
        <v>4272</v>
      </c>
    </row>
    <row r="365" spans="1:41" x14ac:dyDescent="0.25">
      <c r="A365">
        <v>1</v>
      </c>
      <c r="B365" t="s">
        <v>28</v>
      </c>
      <c r="C365">
        <v>393106</v>
      </c>
      <c r="D365" t="str">
        <f>VLOOKUP(C365,MUNICÍPO_SETOR!A$2:D$49,4,0)</f>
        <v>CAROLINA MOURA DE MORAES VASCONCELOS</v>
      </c>
      <c r="E365" s="43">
        <v>41388.69027777778</v>
      </c>
      <c r="F365" s="43">
        <v>41388.694444444445</v>
      </c>
      <c r="G365" s="43">
        <v>41389.504166666666</v>
      </c>
      <c r="H365" t="s">
        <v>29</v>
      </c>
      <c r="I365">
        <v>60000012486155</v>
      </c>
      <c r="J365" t="s">
        <v>1962</v>
      </c>
      <c r="K365" t="s">
        <v>1963</v>
      </c>
      <c r="L365" t="s">
        <v>41</v>
      </c>
      <c r="M365">
        <v>3</v>
      </c>
      <c r="N365" t="s">
        <v>33</v>
      </c>
      <c r="O365">
        <v>60000015461254</v>
      </c>
      <c r="P365">
        <v>60000016462663</v>
      </c>
      <c r="Q365">
        <v>140205000000946</v>
      </c>
      <c r="S365" t="s">
        <v>34</v>
      </c>
      <c r="T365" t="s">
        <v>35</v>
      </c>
      <c r="U365" t="s">
        <v>36</v>
      </c>
      <c r="X365" t="s">
        <v>37</v>
      </c>
      <c r="AD365" t="s">
        <v>1964</v>
      </c>
      <c r="AE365" t="s">
        <v>1437</v>
      </c>
      <c r="AF365" t="s">
        <v>4271</v>
      </c>
      <c r="AG365" t="s">
        <v>4271</v>
      </c>
      <c r="AH365">
        <v>176</v>
      </c>
      <c r="AI365">
        <v>252</v>
      </c>
      <c r="AJ365">
        <v>375</v>
      </c>
      <c r="AK365">
        <v>585</v>
      </c>
      <c r="AL365">
        <v>585</v>
      </c>
      <c r="AM365">
        <v>585</v>
      </c>
      <c r="AN365" t="s">
        <v>1410</v>
      </c>
      <c r="AO365" t="s">
        <v>4273</v>
      </c>
    </row>
    <row r="366" spans="1:41" x14ac:dyDescent="0.25">
      <c r="A366">
        <v>1</v>
      </c>
      <c r="B366" t="s">
        <v>28</v>
      </c>
      <c r="C366">
        <v>393106</v>
      </c>
      <c r="D366" t="str">
        <f>VLOOKUP(C366,MUNICÍPO_SETOR!A$2:D$49,4,0)</f>
        <v>CAROLINA MOURA DE MORAES VASCONCELOS</v>
      </c>
      <c r="E366" s="43">
        <v>41388.69027777778</v>
      </c>
      <c r="F366" s="43">
        <v>41388.694444444445</v>
      </c>
      <c r="G366" s="43">
        <v>41389.504166666666</v>
      </c>
      <c r="H366" t="s">
        <v>29</v>
      </c>
      <c r="I366">
        <v>60000012486155</v>
      </c>
      <c r="J366" t="s">
        <v>1962</v>
      </c>
      <c r="K366" t="s">
        <v>1963</v>
      </c>
      <c r="L366" t="s">
        <v>41</v>
      </c>
      <c r="M366">
        <v>3</v>
      </c>
      <c r="N366" t="s">
        <v>33</v>
      </c>
      <c r="O366">
        <v>60000015461254</v>
      </c>
      <c r="P366">
        <v>60000016462663</v>
      </c>
      <c r="Q366">
        <v>140205000000946</v>
      </c>
      <c r="S366" t="s">
        <v>34</v>
      </c>
      <c r="T366" t="s">
        <v>35</v>
      </c>
      <c r="U366" t="s">
        <v>36</v>
      </c>
      <c r="X366" t="s">
        <v>37</v>
      </c>
      <c r="AD366" t="s">
        <v>1964</v>
      </c>
      <c r="AE366" t="s">
        <v>1437</v>
      </c>
      <c r="AF366" t="s">
        <v>4271</v>
      </c>
      <c r="AG366" t="s">
        <v>4271</v>
      </c>
      <c r="AH366">
        <v>176</v>
      </c>
      <c r="AI366">
        <v>252</v>
      </c>
      <c r="AJ366">
        <v>375</v>
      </c>
      <c r="AK366">
        <v>585</v>
      </c>
      <c r="AL366">
        <v>585</v>
      </c>
      <c r="AM366">
        <v>585</v>
      </c>
      <c r="AN366" t="s">
        <v>1411</v>
      </c>
      <c r="AO366" t="s">
        <v>4529</v>
      </c>
    </row>
    <row r="367" spans="1:41" x14ac:dyDescent="0.25">
      <c r="A367">
        <v>1</v>
      </c>
      <c r="B367" t="s">
        <v>28</v>
      </c>
      <c r="C367">
        <v>393106</v>
      </c>
      <c r="D367" t="str">
        <f>VLOOKUP(C367,MUNICÍPO_SETOR!A$2:D$49,4,0)</f>
        <v>CAROLINA MOURA DE MORAES VASCONCELOS</v>
      </c>
      <c r="E367" s="43">
        <v>41388.69027777778</v>
      </c>
      <c r="F367" s="43">
        <v>41388.694444444445</v>
      </c>
      <c r="G367" s="43">
        <v>41389.504166666666</v>
      </c>
      <c r="H367" t="s">
        <v>29</v>
      </c>
      <c r="I367">
        <v>60000012486155</v>
      </c>
      <c r="J367" t="s">
        <v>1962</v>
      </c>
      <c r="K367" t="s">
        <v>1963</v>
      </c>
      <c r="L367" t="s">
        <v>41</v>
      </c>
      <c r="M367">
        <v>3</v>
      </c>
      <c r="N367" t="s">
        <v>33</v>
      </c>
      <c r="O367">
        <v>60000015461254</v>
      </c>
      <c r="P367">
        <v>60000016462663</v>
      </c>
      <c r="Q367">
        <v>140205000000946</v>
      </c>
      <c r="S367" t="s">
        <v>34</v>
      </c>
      <c r="T367" t="s">
        <v>35</v>
      </c>
      <c r="U367" t="s">
        <v>36</v>
      </c>
      <c r="X367" t="s">
        <v>37</v>
      </c>
      <c r="AD367" t="s">
        <v>1964</v>
      </c>
      <c r="AE367" t="s">
        <v>1437</v>
      </c>
      <c r="AF367" t="s">
        <v>4271</v>
      </c>
      <c r="AG367" t="s">
        <v>4271</v>
      </c>
      <c r="AH367">
        <v>176</v>
      </c>
      <c r="AI367">
        <v>252</v>
      </c>
      <c r="AJ367">
        <v>375</v>
      </c>
      <c r="AK367">
        <v>585</v>
      </c>
      <c r="AL367">
        <v>585</v>
      </c>
      <c r="AM367">
        <v>585</v>
      </c>
      <c r="AN367" t="s">
        <v>1409</v>
      </c>
      <c r="AO367" t="s">
        <v>4272</v>
      </c>
    </row>
    <row r="368" spans="1:41" x14ac:dyDescent="0.25">
      <c r="A368">
        <v>1</v>
      </c>
      <c r="B368" t="s">
        <v>28</v>
      </c>
      <c r="C368">
        <v>393106</v>
      </c>
      <c r="D368" t="str">
        <f>VLOOKUP(C368,MUNICÍPO_SETOR!A$2:D$49,4,0)</f>
        <v>CAROLINA MOURA DE MORAES VASCONCELOS</v>
      </c>
      <c r="E368" s="43">
        <v>41388.69027777778</v>
      </c>
      <c r="F368" s="43">
        <v>41388.694444444445</v>
      </c>
      <c r="G368" s="43">
        <v>41389.504166666666</v>
      </c>
      <c r="H368" t="s">
        <v>29</v>
      </c>
      <c r="I368">
        <v>60000012486155</v>
      </c>
      <c r="J368" t="s">
        <v>1962</v>
      </c>
      <c r="K368" t="s">
        <v>1963</v>
      </c>
      <c r="L368" t="s">
        <v>41</v>
      </c>
      <c r="M368">
        <v>3</v>
      </c>
      <c r="N368" t="s">
        <v>33</v>
      </c>
      <c r="O368">
        <v>60000015461254</v>
      </c>
      <c r="P368">
        <v>60000016462663</v>
      </c>
      <c r="Q368">
        <v>140205000000946</v>
      </c>
      <c r="S368" t="s">
        <v>34</v>
      </c>
      <c r="T368" t="s">
        <v>35</v>
      </c>
      <c r="U368" t="s">
        <v>36</v>
      </c>
      <c r="X368" t="s">
        <v>37</v>
      </c>
      <c r="AD368" t="s">
        <v>1964</v>
      </c>
      <c r="AE368" t="s">
        <v>1437</v>
      </c>
      <c r="AF368" t="s">
        <v>4271</v>
      </c>
      <c r="AG368" t="s">
        <v>4271</v>
      </c>
      <c r="AH368">
        <v>176</v>
      </c>
      <c r="AI368">
        <v>252</v>
      </c>
      <c r="AJ368">
        <v>375</v>
      </c>
      <c r="AK368">
        <v>585</v>
      </c>
      <c r="AL368">
        <v>585</v>
      </c>
      <c r="AM368">
        <v>585</v>
      </c>
      <c r="AN368" t="s">
        <v>1410</v>
      </c>
      <c r="AO368" t="s">
        <v>4273</v>
      </c>
    </row>
    <row r="369" spans="1:41" x14ac:dyDescent="0.25">
      <c r="A369">
        <v>1</v>
      </c>
      <c r="B369" t="s">
        <v>28</v>
      </c>
      <c r="C369">
        <v>393106</v>
      </c>
      <c r="D369" t="str">
        <f>VLOOKUP(C369,MUNICÍPO_SETOR!A$2:D$49,4,0)</f>
        <v>CAROLINA MOURA DE MORAES VASCONCELOS</v>
      </c>
      <c r="E369" s="43">
        <v>41388.69027777778</v>
      </c>
      <c r="F369" s="43">
        <v>41388.694444444445</v>
      </c>
      <c r="G369" s="43">
        <v>41389.504166666666</v>
      </c>
      <c r="H369" t="s">
        <v>29</v>
      </c>
      <c r="I369">
        <v>60000012486155</v>
      </c>
      <c r="J369" t="s">
        <v>1962</v>
      </c>
      <c r="K369" t="s">
        <v>1963</v>
      </c>
      <c r="L369" t="s">
        <v>41</v>
      </c>
      <c r="M369">
        <v>3</v>
      </c>
      <c r="N369" t="s">
        <v>33</v>
      </c>
      <c r="O369">
        <v>60000015461254</v>
      </c>
      <c r="P369">
        <v>60000016462663</v>
      </c>
      <c r="Q369">
        <v>140205000000946</v>
      </c>
      <c r="S369" t="s">
        <v>34</v>
      </c>
      <c r="T369" t="s">
        <v>35</v>
      </c>
      <c r="U369" t="s">
        <v>36</v>
      </c>
      <c r="X369" t="s">
        <v>37</v>
      </c>
      <c r="AD369" t="s">
        <v>1964</v>
      </c>
      <c r="AE369" t="s">
        <v>1437</v>
      </c>
      <c r="AF369" t="s">
        <v>4271</v>
      </c>
      <c r="AG369" t="s">
        <v>4271</v>
      </c>
      <c r="AH369">
        <v>176</v>
      </c>
      <c r="AI369">
        <v>252</v>
      </c>
      <c r="AJ369">
        <v>375</v>
      </c>
      <c r="AK369">
        <v>585</v>
      </c>
      <c r="AL369">
        <v>585</v>
      </c>
      <c r="AM369">
        <v>585</v>
      </c>
      <c r="AN369" t="s">
        <v>1411</v>
      </c>
      <c r="AO369" t="s">
        <v>4529</v>
      </c>
    </row>
    <row r="370" spans="1:41" x14ac:dyDescent="0.25">
      <c r="A370">
        <v>1</v>
      </c>
      <c r="B370" t="s">
        <v>28</v>
      </c>
      <c r="C370">
        <v>393106</v>
      </c>
      <c r="D370" t="str">
        <f>VLOOKUP(C370,MUNICÍPO_SETOR!A$2:D$49,4,0)</f>
        <v>CAROLINA MOURA DE MORAES VASCONCELOS</v>
      </c>
      <c r="E370" s="43">
        <v>41388.673611111109</v>
      </c>
      <c r="F370" s="43">
        <v>41389.551388888889</v>
      </c>
      <c r="G370" s="43">
        <v>41389.515277777777</v>
      </c>
      <c r="H370" t="s">
        <v>29</v>
      </c>
      <c r="I370">
        <v>60000012400823</v>
      </c>
      <c r="J370" t="s">
        <v>250</v>
      </c>
      <c r="K370" t="s">
        <v>251</v>
      </c>
      <c r="L370" t="s">
        <v>32</v>
      </c>
      <c r="M370">
        <v>6</v>
      </c>
      <c r="N370" t="s">
        <v>33</v>
      </c>
      <c r="O370">
        <v>60000015461254</v>
      </c>
      <c r="P370">
        <v>60000016462663</v>
      </c>
      <c r="Q370">
        <v>140205000000976</v>
      </c>
      <c r="S370" t="s">
        <v>34</v>
      </c>
      <c r="T370" t="s">
        <v>35</v>
      </c>
      <c r="U370" t="s">
        <v>36</v>
      </c>
      <c r="X370" t="s">
        <v>176</v>
      </c>
      <c r="Y370" t="s">
        <v>37</v>
      </c>
      <c r="AD370" t="s">
        <v>1965</v>
      </c>
      <c r="AE370" t="s">
        <v>1437</v>
      </c>
      <c r="AF370" t="s">
        <v>1965</v>
      </c>
      <c r="AG370" t="s">
        <v>1965</v>
      </c>
      <c r="AH370">
        <v>1</v>
      </c>
      <c r="AI370">
        <v>96</v>
      </c>
      <c r="AJ370">
        <v>96</v>
      </c>
      <c r="AK370">
        <v>96</v>
      </c>
      <c r="AL370">
        <v>96</v>
      </c>
      <c r="AM370">
        <v>96</v>
      </c>
      <c r="AN370" t="s">
        <v>1409</v>
      </c>
      <c r="AO370" t="s">
        <v>1965</v>
      </c>
    </row>
    <row r="371" spans="1:41" x14ac:dyDescent="0.25">
      <c r="A371">
        <v>1</v>
      </c>
      <c r="B371" t="s">
        <v>28</v>
      </c>
      <c r="C371">
        <v>393106</v>
      </c>
      <c r="D371" t="str">
        <f>VLOOKUP(C371,MUNICÍPO_SETOR!A$2:D$49,4,0)</f>
        <v>CAROLINA MOURA DE MORAES VASCONCELOS</v>
      </c>
      <c r="E371" s="43">
        <v>41388.420138888891</v>
      </c>
      <c r="F371" s="43">
        <v>41389.548611111109</v>
      </c>
      <c r="G371" s="43">
        <v>41389.515277777777</v>
      </c>
      <c r="H371" t="s">
        <v>29</v>
      </c>
      <c r="I371">
        <v>60000012469075</v>
      </c>
      <c r="J371" t="s">
        <v>1966</v>
      </c>
      <c r="K371" t="s">
        <v>1967</v>
      </c>
      <c r="L371" t="s">
        <v>41</v>
      </c>
      <c r="M371">
        <v>3</v>
      </c>
      <c r="N371" t="s">
        <v>33</v>
      </c>
      <c r="O371">
        <v>60000015461254</v>
      </c>
      <c r="P371">
        <v>60000016462663</v>
      </c>
      <c r="Q371">
        <v>140205000000962</v>
      </c>
      <c r="S371" t="s">
        <v>34</v>
      </c>
      <c r="T371" t="s">
        <v>35</v>
      </c>
      <c r="U371" t="s">
        <v>36</v>
      </c>
      <c r="X371" t="s">
        <v>37</v>
      </c>
      <c r="AD371" t="s">
        <v>1968</v>
      </c>
      <c r="AE371" t="s">
        <v>1437</v>
      </c>
      <c r="AF371" t="s">
        <v>1968</v>
      </c>
      <c r="AG371" t="s">
        <v>1968</v>
      </c>
      <c r="AH371">
        <v>1</v>
      </c>
      <c r="AI371">
        <v>299</v>
      </c>
      <c r="AJ371">
        <v>299</v>
      </c>
      <c r="AK371">
        <v>299</v>
      </c>
      <c r="AL371">
        <v>299</v>
      </c>
      <c r="AM371">
        <v>299</v>
      </c>
      <c r="AN371" t="s">
        <v>1409</v>
      </c>
      <c r="AO371" t="s">
        <v>1968</v>
      </c>
    </row>
    <row r="372" spans="1:41" x14ac:dyDescent="0.25">
      <c r="A372">
        <v>1</v>
      </c>
      <c r="B372" t="s">
        <v>28</v>
      </c>
      <c r="C372">
        <v>393106</v>
      </c>
      <c r="D372" t="str">
        <f>VLOOKUP(C372,MUNICÍPO_SETOR!A$2:D$49,4,0)</f>
        <v>CAROLINA MOURA DE MORAES VASCONCELOS</v>
      </c>
      <c r="E372" s="43">
        <v>41388.420138888891</v>
      </c>
      <c r="F372" s="43">
        <v>41389.548611111109</v>
      </c>
      <c r="G372" s="43">
        <v>41389.515277777777</v>
      </c>
      <c r="H372" t="s">
        <v>29</v>
      </c>
      <c r="I372">
        <v>60000012469075</v>
      </c>
      <c r="J372" t="s">
        <v>1966</v>
      </c>
      <c r="K372" t="s">
        <v>1967</v>
      </c>
      <c r="L372" t="s">
        <v>41</v>
      </c>
      <c r="M372">
        <v>3</v>
      </c>
      <c r="N372" t="s">
        <v>33</v>
      </c>
      <c r="O372">
        <v>60000015461254</v>
      </c>
      <c r="P372">
        <v>60000016462663</v>
      </c>
      <c r="Q372">
        <v>140205000000962</v>
      </c>
      <c r="S372" t="s">
        <v>34</v>
      </c>
      <c r="T372" t="s">
        <v>35</v>
      </c>
      <c r="U372" t="s">
        <v>36</v>
      </c>
      <c r="X372" t="s">
        <v>37</v>
      </c>
      <c r="AD372" t="s">
        <v>1968</v>
      </c>
      <c r="AE372" t="s">
        <v>1437</v>
      </c>
      <c r="AF372" t="s">
        <v>1968</v>
      </c>
      <c r="AG372" t="s">
        <v>1968</v>
      </c>
      <c r="AH372">
        <v>1</v>
      </c>
      <c r="AI372">
        <v>299</v>
      </c>
      <c r="AJ372">
        <v>299</v>
      </c>
      <c r="AK372">
        <v>299</v>
      </c>
      <c r="AL372">
        <v>299</v>
      </c>
      <c r="AM372">
        <v>299</v>
      </c>
      <c r="AN372" t="s">
        <v>1409</v>
      </c>
      <c r="AO372" t="s">
        <v>1968</v>
      </c>
    </row>
    <row r="373" spans="1:41" x14ac:dyDescent="0.25">
      <c r="A373">
        <v>1</v>
      </c>
      <c r="B373" t="s">
        <v>28</v>
      </c>
      <c r="C373">
        <v>393106</v>
      </c>
      <c r="D373" t="str">
        <f>VLOOKUP(C373,MUNICÍPO_SETOR!A$2:D$49,4,0)</f>
        <v>CAROLINA MOURA DE MORAES VASCONCELOS</v>
      </c>
      <c r="E373" s="43">
        <v>41388.381944444445</v>
      </c>
      <c r="F373" s="43">
        <v>41389.550694444442</v>
      </c>
      <c r="G373" s="43">
        <v>41389.515277777777</v>
      </c>
      <c r="H373" t="s">
        <v>29</v>
      </c>
      <c r="I373">
        <v>60000012529207</v>
      </c>
      <c r="J373" t="s">
        <v>1904</v>
      </c>
      <c r="K373" t="s">
        <v>1905</v>
      </c>
      <c r="L373" t="s">
        <v>32</v>
      </c>
      <c r="M373">
        <v>6</v>
      </c>
      <c r="N373" t="s">
        <v>33</v>
      </c>
      <c r="O373">
        <v>60000015461254</v>
      </c>
      <c r="P373">
        <v>60000016462663</v>
      </c>
      <c r="Q373">
        <v>140205000000969</v>
      </c>
      <c r="S373" t="s">
        <v>34</v>
      </c>
      <c r="T373" t="s">
        <v>35</v>
      </c>
      <c r="U373" t="s">
        <v>36</v>
      </c>
      <c r="X373" t="s">
        <v>37</v>
      </c>
      <c r="AD373" t="s">
        <v>1969</v>
      </c>
      <c r="AE373" t="s">
        <v>1437</v>
      </c>
      <c r="AF373" t="s">
        <v>1969</v>
      </c>
      <c r="AG373" t="s">
        <v>1969</v>
      </c>
      <c r="AH373">
        <v>117</v>
      </c>
      <c r="AI373">
        <v>307</v>
      </c>
      <c r="AJ373">
        <v>307</v>
      </c>
      <c r="AK373">
        <v>307</v>
      </c>
      <c r="AL373">
        <v>307</v>
      </c>
      <c r="AM373">
        <v>307</v>
      </c>
      <c r="AN373" t="s">
        <v>1409</v>
      </c>
      <c r="AO373" t="s">
        <v>4530</v>
      </c>
    </row>
    <row r="374" spans="1:41" x14ac:dyDescent="0.25">
      <c r="A374">
        <v>1</v>
      </c>
      <c r="B374" t="s">
        <v>28</v>
      </c>
      <c r="C374">
        <v>393106</v>
      </c>
      <c r="D374" t="str">
        <f>VLOOKUP(C374,MUNICÍPO_SETOR!A$2:D$49,4,0)</f>
        <v>CAROLINA MOURA DE MORAES VASCONCELOS</v>
      </c>
      <c r="E374" s="43">
        <v>41387.59375</v>
      </c>
      <c r="F374" s="43">
        <v>41389.552777777775</v>
      </c>
      <c r="G374" s="43">
        <v>41389.515277777777</v>
      </c>
      <c r="H374" t="s">
        <v>29</v>
      </c>
      <c r="I374">
        <v>60000012478427</v>
      </c>
      <c r="J374" t="s">
        <v>1970</v>
      </c>
      <c r="K374" t="s">
        <v>1971</v>
      </c>
      <c r="L374" t="s">
        <v>109</v>
      </c>
      <c r="N374" t="s">
        <v>33</v>
      </c>
      <c r="O374">
        <v>60000015461254</v>
      </c>
      <c r="P374">
        <v>60000016462663</v>
      </c>
      <c r="Q374">
        <v>140205000000984</v>
      </c>
      <c r="S374" t="s">
        <v>34</v>
      </c>
      <c r="T374" t="s">
        <v>35</v>
      </c>
      <c r="U374" t="s">
        <v>36</v>
      </c>
      <c r="X374" t="s">
        <v>37</v>
      </c>
      <c r="AD374" t="s">
        <v>1972</v>
      </c>
      <c r="AE374" t="s">
        <v>1437</v>
      </c>
      <c r="AF374" t="s">
        <v>1972</v>
      </c>
      <c r="AG374" t="s">
        <v>1972</v>
      </c>
      <c r="AH374">
        <v>1</v>
      </c>
      <c r="AI374">
        <v>159</v>
      </c>
      <c r="AJ374">
        <v>159</v>
      </c>
      <c r="AK374">
        <v>159</v>
      </c>
      <c r="AL374">
        <v>159</v>
      </c>
      <c r="AM374">
        <v>159</v>
      </c>
      <c r="AN374" t="s">
        <v>1409</v>
      </c>
      <c r="AO374" t="s">
        <v>1972</v>
      </c>
    </row>
    <row r="375" spans="1:41" x14ac:dyDescent="0.25">
      <c r="A375">
        <v>1</v>
      </c>
      <c r="B375" t="s">
        <v>28</v>
      </c>
      <c r="C375">
        <v>393106</v>
      </c>
      <c r="D375" t="str">
        <f>VLOOKUP(C375,MUNICÍPO_SETOR!A$2:D$49,4,0)</f>
        <v>CAROLINA MOURA DE MORAES VASCONCELOS</v>
      </c>
      <c r="E375" s="43">
        <v>41387.510416666664</v>
      </c>
      <c r="F375" s="43">
        <v>41389.555555555555</v>
      </c>
      <c r="G375" s="43">
        <v>41389.515277777777</v>
      </c>
      <c r="H375" t="s">
        <v>29</v>
      </c>
      <c r="I375">
        <v>60000017963264</v>
      </c>
      <c r="J375" t="s">
        <v>1973</v>
      </c>
      <c r="K375" t="s">
        <v>1974</v>
      </c>
      <c r="L375" t="s">
        <v>109</v>
      </c>
      <c r="M375">
        <v>3</v>
      </c>
      <c r="N375" t="s">
        <v>33</v>
      </c>
      <c r="O375">
        <v>60000015461254</v>
      </c>
      <c r="P375">
        <v>60000016462663</v>
      </c>
      <c r="Q375">
        <v>140205000000990</v>
      </c>
      <c r="S375" t="s">
        <v>34</v>
      </c>
      <c r="T375" t="s">
        <v>35</v>
      </c>
      <c r="U375" t="s">
        <v>36</v>
      </c>
      <c r="X375" t="s">
        <v>37</v>
      </c>
      <c r="AD375" t="s">
        <v>1975</v>
      </c>
      <c r="AE375" t="s">
        <v>1437</v>
      </c>
      <c r="AF375" t="s">
        <v>1975</v>
      </c>
      <c r="AG375" t="s">
        <v>1975</v>
      </c>
      <c r="AH375">
        <v>54</v>
      </c>
      <c r="AI375">
        <v>136</v>
      </c>
      <c r="AJ375">
        <v>136</v>
      </c>
      <c r="AK375">
        <v>136</v>
      </c>
      <c r="AL375">
        <v>136</v>
      </c>
      <c r="AM375">
        <v>136</v>
      </c>
      <c r="AN375" t="s">
        <v>1409</v>
      </c>
      <c r="AO375" t="s">
        <v>4531</v>
      </c>
    </row>
    <row r="376" spans="1:41" x14ac:dyDescent="0.25">
      <c r="A376">
        <v>1</v>
      </c>
      <c r="B376" t="s">
        <v>28</v>
      </c>
      <c r="C376">
        <v>393106</v>
      </c>
      <c r="D376" t="str">
        <f>VLOOKUP(C376,MUNICÍPO_SETOR!A$2:D$49,4,0)</f>
        <v>CAROLINA MOURA DE MORAES VASCONCELOS</v>
      </c>
      <c r="E376" s="43">
        <v>41387.447916666664</v>
      </c>
      <c r="F376" s="43">
        <v>41387.95208333333</v>
      </c>
      <c r="G376" s="43">
        <v>41388.370138888888</v>
      </c>
      <c r="H376" t="s">
        <v>29</v>
      </c>
      <c r="I376">
        <v>60000012528959</v>
      </c>
      <c r="J376" t="s">
        <v>1976</v>
      </c>
      <c r="K376" t="s">
        <v>1977</v>
      </c>
      <c r="L376" t="s">
        <v>32</v>
      </c>
      <c r="M376">
        <v>6</v>
      </c>
      <c r="N376" t="s">
        <v>33</v>
      </c>
      <c r="O376">
        <v>60000015461254</v>
      </c>
      <c r="P376">
        <v>60000016462663</v>
      </c>
      <c r="Q376">
        <v>140205000000872</v>
      </c>
      <c r="S376" t="s">
        <v>34</v>
      </c>
      <c r="T376" t="s">
        <v>35</v>
      </c>
      <c r="U376" t="s">
        <v>36</v>
      </c>
      <c r="X376" t="s">
        <v>37</v>
      </c>
      <c r="AD376" t="s">
        <v>1978</v>
      </c>
      <c r="AE376" t="s">
        <v>1437</v>
      </c>
      <c r="AF376" t="s">
        <v>1978</v>
      </c>
      <c r="AG376" t="s">
        <v>1978</v>
      </c>
      <c r="AH376">
        <v>157</v>
      </c>
      <c r="AI376">
        <v>299</v>
      </c>
      <c r="AJ376">
        <v>299</v>
      </c>
      <c r="AK376">
        <v>299</v>
      </c>
      <c r="AL376">
        <v>299</v>
      </c>
      <c r="AM376">
        <v>299</v>
      </c>
      <c r="AN376" t="s">
        <v>1409</v>
      </c>
      <c r="AO376" t="s">
        <v>4532</v>
      </c>
    </row>
    <row r="377" spans="1:41" x14ac:dyDescent="0.25">
      <c r="A377">
        <v>1</v>
      </c>
      <c r="B377" t="s">
        <v>28</v>
      </c>
      <c r="C377">
        <v>393106</v>
      </c>
      <c r="D377" t="str">
        <f>VLOOKUP(C377,MUNICÍPO_SETOR!A$2:D$49,4,0)</f>
        <v>CAROLINA MOURA DE MORAES VASCONCELOS</v>
      </c>
      <c r="E377" s="43">
        <v>41387.447916666664</v>
      </c>
      <c r="F377" s="43">
        <v>41387.95208333333</v>
      </c>
      <c r="G377" s="43">
        <v>41388.370138888888</v>
      </c>
      <c r="H377" t="s">
        <v>29</v>
      </c>
      <c r="I377">
        <v>60000012528959</v>
      </c>
      <c r="J377" t="s">
        <v>1976</v>
      </c>
      <c r="K377" t="s">
        <v>1977</v>
      </c>
      <c r="L377" t="s">
        <v>32</v>
      </c>
      <c r="M377">
        <v>6</v>
      </c>
      <c r="N377" t="s">
        <v>33</v>
      </c>
      <c r="O377">
        <v>60000015461254</v>
      </c>
      <c r="P377">
        <v>60000016462663</v>
      </c>
      <c r="Q377">
        <v>140205000000872</v>
      </c>
      <c r="S377" t="s">
        <v>34</v>
      </c>
      <c r="T377" t="s">
        <v>35</v>
      </c>
      <c r="U377" t="s">
        <v>36</v>
      </c>
      <c r="X377" t="s">
        <v>37</v>
      </c>
      <c r="AD377" t="s">
        <v>1978</v>
      </c>
      <c r="AE377" t="s">
        <v>1437</v>
      </c>
      <c r="AF377" t="s">
        <v>1978</v>
      </c>
      <c r="AG377" t="s">
        <v>1978</v>
      </c>
      <c r="AH377">
        <v>157</v>
      </c>
      <c r="AI377">
        <v>299</v>
      </c>
      <c r="AJ377">
        <v>299</v>
      </c>
      <c r="AK377">
        <v>299</v>
      </c>
      <c r="AL377">
        <v>299</v>
      </c>
      <c r="AM377">
        <v>299</v>
      </c>
      <c r="AN377" t="s">
        <v>1409</v>
      </c>
      <c r="AO377" t="s">
        <v>4532</v>
      </c>
    </row>
    <row r="378" spans="1:41" x14ac:dyDescent="0.25">
      <c r="A378">
        <v>1</v>
      </c>
      <c r="B378" t="s">
        <v>28</v>
      </c>
      <c r="C378">
        <v>393106</v>
      </c>
      <c r="D378" t="str">
        <f>VLOOKUP(C378,MUNICÍPO_SETOR!A$2:D$49,4,0)</f>
        <v>CAROLINA MOURA DE MORAES VASCONCELOS</v>
      </c>
      <c r="E378" s="43">
        <v>41387.409722222219</v>
      </c>
      <c r="F378" s="43">
        <v>41387.415277777778</v>
      </c>
      <c r="G378" s="43">
        <v>41387.37777777778</v>
      </c>
      <c r="H378" t="s">
        <v>29</v>
      </c>
      <c r="I378">
        <v>60000012534147</v>
      </c>
      <c r="J378" t="s">
        <v>1979</v>
      </c>
      <c r="K378" t="s">
        <v>1980</v>
      </c>
      <c r="L378" t="s">
        <v>32</v>
      </c>
      <c r="M378">
        <v>3</v>
      </c>
      <c r="N378" t="s">
        <v>33</v>
      </c>
      <c r="O378">
        <v>60000015461254</v>
      </c>
      <c r="P378">
        <v>60000016462663</v>
      </c>
      <c r="Q378">
        <v>140205000000819</v>
      </c>
      <c r="S378" t="s">
        <v>34</v>
      </c>
      <c r="T378" t="s">
        <v>35</v>
      </c>
      <c r="U378" t="s">
        <v>36</v>
      </c>
      <c r="X378" t="s">
        <v>37</v>
      </c>
      <c r="AD378" t="s">
        <v>1981</v>
      </c>
      <c r="AE378" t="s">
        <v>1437</v>
      </c>
      <c r="AF378" t="s">
        <v>1981</v>
      </c>
      <c r="AG378" t="s">
        <v>1981</v>
      </c>
      <c r="AH378">
        <v>1</v>
      </c>
      <c r="AI378">
        <v>558</v>
      </c>
      <c r="AJ378">
        <v>558</v>
      </c>
      <c r="AK378">
        <v>558</v>
      </c>
      <c r="AL378">
        <v>558</v>
      </c>
      <c r="AM378">
        <v>558</v>
      </c>
      <c r="AN378" t="s">
        <v>1409</v>
      </c>
      <c r="AO378" t="s">
        <v>1981</v>
      </c>
    </row>
    <row r="379" spans="1:41" x14ac:dyDescent="0.25">
      <c r="A379">
        <v>1</v>
      </c>
      <c r="B379" t="s">
        <v>28</v>
      </c>
      <c r="C379">
        <v>393106</v>
      </c>
      <c r="D379" t="str">
        <f>VLOOKUP(C379,MUNICÍPO_SETOR!A$2:D$49,4,0)</f>
        <v>CAROLINA MOURA DE MORAES VASCONCELOS</v>
      </c>
      <c r="E379" s="43">
        <v>41386.46875</v>
      </c>
      <c r="F379" s="43">
        <v>41387.38958333333</v>
      </c>
      <c r="G379" s="43">
        <v>41387.353472222225</v>
      </c>
      <c r="H379" t="s">
        <v>29</v>
      </c>
      <c r="I379">
        <v>60000012592215</v>
      </c>
      <c r="J379" t="s">
        <v>1982</v>
      </c>
      <c r="K379" t="s">
        <v>1983</v>
      </c>
      <c r="L379" t="s">
        <v>41</v>
      </c>
      <c r="M379">
        <v>3</v>
      </c>
      <c r="N379" t="s">
        <v>33</v>
      </c>
      <c r="O379">
        <v>60000015461254</v>
      </c>
      <c r="P379">
        <v>60000016462663</v>
      </c>
      <c r="Q379">
        <v>140205000000793</v>
      </c>
      <c r="S379" t="s">
        <v>34</v>
      </c>
      <c r="T379" t="s">
        <v>35</v>
      </c>
      <c r="U379" t="s">
        <v>36</v>
      </c>
      <c r="X379" t="s">
        <v>37</v>
      </c>
      <c r="AD379" t="s">
        <v>1984</v>
      </c>
      <c r="AE379" t="s">
        <v>1437</v>
      </c>
      <c r="AF379" t="s">
        <v>1984</v>
      </c>
      <c r="AG379" t="s">
        <v>1984</v>
      </c>
      <c r="AH379">
        <v>1</v>
      </c>
      <c r="AI379">
        <v>137</v>
      </c>
      <c r="AJ379">
        <v>137</v>
      </c>
      <c r="AK379">
        <v>137</v>
      </c>
      <c r="AL379">
        <v>137</v>
      </c>
      <c r="AM379">
        <v>137</v>
      </c>
      <c r="AN379" t="s">
        <v>1409</v>
      </c>
      <c r="AO379" t="s">
        <v>1984</v>
      </c>
    </row>
    <row r="380" spans="1:41" x14ac:dyDescent="0.25">
      <c r="A380">
        <v>1</v>
      </c>
      <c r="B380" t="s">
        <v>28</v>
      </c>
      <c r="C380">
        <v>393106</v>
      </c>
      <c r="D380" t="str">
        <f>VLOOKUP(C380,MUNICÍPO_SETOR!A$2:D$49,4,0)</f>
        <v>CAROLINA MOURA DE MORAES VASCONCELOS</v>
      </c>
      <c r="E380" s="43">
        <v>41386.385416666664</v>
      </c>
      <c r="F380" s="43">
        <v>41387.386805555558</v>
      </c>
      <c r="G380" s="43">
        <v>41387.353472222225</v>
      </c>
      <c r="H380" t="s">
        <v>29</v>
      </c>
      <c r="I380">
        <v>60000012304395</v>
      </c>
      <c r="J380" t="s">
        <v>1985</v>
      </c>
      <c r="K380" t="s">
        <v>1986</v>
      </c>
      <c r="L380" t="s">
        <v>32</v>
      </c>
      <c r="M380">
        <v>4</v>
      </c>
      <c r="N380" t="s">
        <v>33</v>
      </c>
      <c r="O380">
        <v>60000015461254</v>
      </c>
      <c r="P380">
        <v>60000016462663</v>
      </c>
      <c r="Q380">
        <v>140205000000786</v>
      </c>
      <c r="S380" t="s">
        <v>34</v>
      </c>
      <c r="T380" t="s">
        <v>35</v>
      </c>
      <c r="U380" t="s">
        <v>61</v>
      </c>
      <c r="X380" t="s">
        <v>37</v>
      </c>
      <c r="AD380" t="s">
        <v>1987</v>
      </c>
      <c r="AE380" t="s">
        <v>1437</v>
      </c>
      <c r="AF380" t="s">
        <v>1987</v>
      </c>
      <c r="AG380" t="s">
        <v>1987</v>
      </c>
      <c r="AH380">
        <v>1</v>
      </c>
      <c r="AI380">
        <v>148</v>
      </c>
      <c r="AJ380">
        <v>148</v>
      </c>
      <c r="AK380">
        <v>148</v>
      </c>
      <c r="AL380">
        <v>148</v>
      </c>
      <c r="AM380">
        <v>148</v>
      </c>
      <c r="AN380" t="s">
        <v>1409</v>
      </c>
      <c r="AO380" t="s">
        <v>1987</v>
      </c>
    </row>
    <row r="381" spans="1:41" x14ac:dyDescent="0.25">
      <c r="A381">
        <v>1</v>
      </c>
      <c r="B381" t="s">
        <v>28</v>
      </c>
      <c r="C381">
        <v>393106</v>
      </c>
      <c r="D381" t="str">
        <f>VLOOKUP(C381,MUNICÍPO_SETOR!A$2:D$49,4,0)</f>
        <v>CAROLINA MOURA DE MORAES VASCONCELOS</v>
      </c>
      <c r="E381" s="43">
        <v>41383.722222222219</v>
      </c>
      <c r="F381" s="43">
        <v>41383.93472222222</v>
      </c>
      <c r="G381" s="43">
        <v>41386.723611111112</v>
      </c>
      <c r="H381" t="s">
        <v>29</v>
      </c>
      <c r="I381">
        <v>60000017154006</v>
      </c>
      <c r="J381" t="s">
        <v>1988</v>
      </c>
      <c r="K381" t="s">
        <v>1989</v>
      </c>
      <c r="L381" t="s">
        <v>816</v>
      </c>
      <c r="M381">
        <v>3</v>
      </c>
      <c r="N381" t="s">
        <v>33</v>
      </c>
      <c r="O381">
        <v>60000015461254</v>
      </c>
      <c r="P381">
        <v>60000016462663</v>
      </c>
      <c r="Q381">
        <v>140205000000770</v>
      </c>
      <c r="S381" t="s">
        <v>34</v>
      </c>
      <c r="T381" t="s">
        <v>35</v>
      </c>
      <c r="U381" t="s">
        <v>36</v>
      </c>
      <c r="X381" t="s">
        <v>37</v>
      </c>
      <c r="AD381" t="s">
        <v>1990</v>
      </c>
      <c r="AE381" t="s">
        <v>1437</v>
      </c>
      <c r="AF381" t="s">
        <v>1990</v>
      </c>
      <c r="AG381" t="s">
        <v>1990</v>
      </c>
      <c r="AH381">
        <v>1</v>
      </c>
      <c r="AI381">
        <v>331</v>
      </c>
      <c r="AJ381">
        <v>331</v>
      </c>
      <c r="AK381">
        <v>331</v>
      </c>
      <c r="AL381">
        <v>331</v>
      </c>
      <c r="AM381">
        <v>331</v>
      </c>
      <c r="AN381" t="s">
        <v>1409</v>
      </c>
      <c r="AO381" t="s">
        <v>1990</v>
      </c>
    </row>
    <row r="382" spans="1:41" x14ac:dyDescent="0.25">
      <c r="A382">
        <v>1</v>
      </c>
      <c r="B382" t="s">
        <v>28</v>
      </c>
      <c r="C382">
        <v>393106</v>
      </c>
      <c r="D382" t="str">
        <f>VLOOKUP(C382,MUNICÍPO_SETOR!A$2:D$49,4,0)</f>
        <v>CAROLINA MOURA DE MORAES VASCONCELOS</v>
      </c>
      <c r="E382" s="43">
        <v>41383.673611111109</v>
      </c>
      <c r="F382" s="43">
        <v>41383.927777777775</v>
      </c>
      <c r="G382" s="43">
        <v>41383.88958333333</v>
      </c>
      <c r="H382" t="s">
        <v>29</v>
      </c>
      <c r="I382">
        <v>60000012247179</v>
      </c>
      <c r="J382" t="s">
        <v>1991</v>
      </c>
      <c r="K382" t="s">
        <v>1992</v>
      </c>
      <c r="L382" t="s">
        <v>41</v>
      </c>
      <c r="M382">
        <v>3</v>
      </c>
      <c r="N382" t="s">
        <v>33</v>
      </c>
      <c r="O382">
        <v>60000015461254</v>
      </c>
      <c r="P382">
        <v>60000016462663</v>
      </c>
      <c r="Q382">
        <v>140205000000757</v>
      </c>
      <c r="S382" t="s">
        <v>34</v>
      </c>
      <c r="T382" t="s">
        <v>35</v>
      </c>
      <c r="U382" t="s">
        <v>36</v>
      </c>
      <c r="X382" t="s">
        <v>37</v>
      </c>
      <c r="AD382" t="s">
        <v>1993</v>
      </c>
      <c r="AE382" t="s">
        <v>1437</v>
      </c>
      <c r="AF382" t="s">
        <v>4274</v>
      </c>
      <c r="AG382" t="s">
        <v>4274</v>
      </c>
      <c r="AH382">
        <v>85</v>
      </c>
      <c r="AI382">
        <v>144</v>
      </c>
      <c r="AJ382">
        <v>144</v>
      </c>
      <c r="AK382">
        <v>144</v>
      </c>
      <c r="AL382">
        <v>144</v>
      </c>
      <c r="AM382">
        <v>144</v>
      </c>
      <c r="AN382" t="s">
        <v>1409</v>
      </c>
      <c r="AO382" t="s">
        <v>4533</v>
      </c>
    </row>
    <row r="383" spans="1:41" x14ac:dyDescent="0.25">
      <c r="A383">
        <v>1</v>
      </c>
      <c r="B383" t="s">
        <v>28</v>
      </c>
      <c r="C383">
        <v>393106</v>
      </c>
      <c r="D383" t="str">
        <f>VLOOKUP(C383,MUNICÍPO_SETOR!A$2:D$49,4,0)</f>
        <v>CAROLINA MOURA DE MORAES VASCONCELOS</v>
      </c>
      <c r="E383" s="43">
        <v>41383.673611111109</v>
      </c>
      <c r="F383" s="43">
        <v>41383.927777777775</v>
      </c>
      <c r="G383" s="43">
        <v>41383.88958333333</v>
      </c>
      <c r="H383" t="s">
        <v>29</v>
      </c>
      <c r="I383">
        <v>60000012247179</v>
      </c>
      <c r="J383" t="s">
        <v>1991</v>
      </c>
      <c r="K383" t="s">
        <v>1992</v>
      </c>
      <c r="L383" t="s">
        <v>41</v>
      </c>
      <c r="M383">
        <v>3</v>
      </c>
      <c r="N383" t="s">
        <v>33</v>
      </c>
      <c r="O383">
        <v>60000015461254</v>
      </c>
      <c r="P383">
        <v>60000016462663</v>
      </c>
      <c r="Q383">
        <v>140205000000757</v>
      </c>
      <c r="S383" t="s">
        <v>34</v>
      </c>
      <c r="T383" t="s">
        <v>35</v>
      </c>
      <c r="U383" t="s">
        <v>36</v>
      </c>
      <c r="X383" t="s">
        <v>37</v>
      </c>
      <c r="AD383" t="s">
        <v>1993</v>
      </c>
      <c r="AE383" t="s">
        <v>1437</v>
      </c>
      <c r="AF383" t="s">
        <v>4274</v>
      </c>
      <c r="AG383" t="s">
        <v>4274</v>
      </c>
      <c r="AH383">
        <v>85</v>
      </c>
      <c r="AI383">
        <v>144</v>
      </c>
      <c r="AJ383">
        <v>144</v>
      </c>
      <c r="AK383">
        <v>144</v>
      </c>
      <c r="AL383">
        <v>144</v>
      </c>
      <c r="AM383">
        <v>144</v>
      </c>
      <c r="AN383" t="s">
        <v>1409</v>
      </c>
      <c r="AO383" t="s">
        <v>4533</v>
      </c>
    </row>
    <row r="384" spans="1:41" x14ac:dyDescent="0.25">
      <c r="A384">
        <v>1</v>
      </c>
      <c r="B384" t="s">
        <v>28</v>
      </c>
      <c r="C384">
        <v>393106</v>
      </c>
      <c r="D384" t="str">
        <f>VLOOKUP(C384,MUNICÍPO_SETOR!A$2:D$49,4,0)</f>
        <v>CAROLINA MOURA DE MORAES VASCONCELOS</v>
      </c>
      <c r="E384" s="43">
        <v>41383.628472222219</v>
      </c>
      <c r="F384" s="43">
        <v>41383.924305555556</v>
      </c>
      <c r="G384" s="43">
        <v>41383.88958333333</v>
      </c>
      <c r="H384" t="s">
        <v>29</v>
      </c>
      <c r="I384">
        <v>60000012588935</v>
      </c>
      <c r="J384" t="s">
        <v>1994</v>
      </c>
      <c r="K384" t="s">
        <v>1995</v>
      </c>
      <c r="L384" t="s">
        <v>41</v>
      </c>
      <c r="M384">
        <v>3</v>
      </c>
      <c r="N384" t="s">
        <v>33</v>
      </c>
      <c r="O384">
        <v>60000015461254</v>
      </c>
      <c r="P384">
        <v>60000016462663</v>
      </c>
      <c r="Q384">
        <v>140205000000750</v>
      </c>
      <c r="S384" t="s">
        <v>34</v>
      </c>
      <c r="T384" t="s">
        <v>35</v>
      </c>
      <c r="U384" t="s">
        <v>36</v>
      </c>
      <c r="X384" t="s">
        <v>37</v>
      </c>
      <c r="AD384" t="s">
        <v>1996</v>
      </c>
      <c r="AE384" t="s">
        <v>1437</v>
      </c>
      <c r="AF384" t="s">
        <v>4275</v>
      </c>
      <c r="AG384" t="s">
        <v>4275</v>
      </c>
      <c r="AH384">
        <v>114</v>
      </c>
      <c r="AI384">
        <v>198</v>
      </c>
      <c r="AJ384">
        <v>198</v>
      </c>
      <c r="AK384">
        <v>198</v>
      </c>
      <c r="AL384">
        <v>198</v>
      </c>
      <c r="AM384">
        <v>198</v>
      </c>
      <c r="AN384" t="s">
        <v>1409</v>
      </c>
      <c r="AO384" t="s">
        <v>4534</v>
      </c>
    </row>
    <row r="385" spans="1:41" x14ac:dyDescent="0.25">
      <c r="A385">
        <v>1</v>
      </c>
      <c r="B385" t="s">
        <v>28</v>
      </c>
      <c r="C385">
        <v>393106</v>
      </c>
      <c r="D385" t="str">
        <f>VLOOKUP(C385,MUNICÍPO_SETOR!A$2:D$49,4,0)</f>
        <v>CAROLINA MOURA DE MORAES VASCONCELOS</v>
      </c>
      <c r="E385" s="43">
        <v>41383.586805555555</v>
      </c>
      <c r="F385" s="43">
        <v>41383.92291666667</v>
      </c>
      <c r="G385" s="43">
        <v>41383.88958333333</v>
      </c>
      <c r="H385" t="s">
        <v>29</v>
      </c>
      <c r="I385">
        <v>60000012279863</v>
      </c>
      <c r="J385" t="s">
        <v>1997</v>
      </c>
      <c r="K385" t="s">
        <v>1998</v>
      </c>
      <c r="L385" t="s">
        <v>41</v>
      </c>
      <c r="M385">
        <v>3</v>
      </c>
      <c r="N385" t="s">
        <v>33</v>
      </c>
      <c r="O385">
        <v>60000015461254</v>
      </c>
      <c r="P385">
        <v>60000016462663</v>
      </c>
      <c r="Q385">
        <v>140205000000743</v>
      </c>
      <c r="S385" t="s">
        <v>34</v>
      </c>
      <c r="T385" t="s">
        <v>35</v>
      </c>
      <c r="U385" t="s">
        <v>36</v>
      </c>
      <c r="X385" t="s">
        <v>37</v>
      </c>
      <c r="AD385" t="s">
        <v>1999</v>
      </c>
      <c r="AE385" t="s">
        <v>1437</v>
      </c>
      <c r="AF385" t="s">
        <v>1999</v>
      </c>
      <c r="AG385" t="s">
        <v>1999</v>
      </c>
      <c r="AH385">
        <v>1</v>
      </c>
      <c r="AI385">
        <v>151</v>
      </c>
      <c r="AJ385">
        <v>151</v>
      </c>
      <c r="AK385">
        <v>151</v>
      </c>
      <c r="AL385">
        <v>151</v>
      </c>
      <c r="AM385">
        <v>151</v>
      </c>
      <c r="AN385" t="s">
        <v>1409</v>
      </c>
      <c r="AO385" t="s">
        <v>1999</v>
      </c>
    </row>
    <row r="386" spans="1:41" x14ac:dyDescent="0.25">
      <c r="A386">
        <v>1</v>
      </c>
      <c r="B386" t="s">
        <v>28</v>
      </c>
      <c r="C386">
        <v>393106</v>
      </c>
      <c r="D386" t="str">
        <f>VLOOKUP(C386,MUNICÍPO_SETOR!A$2:D$49,4,0)</f>
        <v>CAROLINA MOURA DE MORAES VASCONCELOS</v>
      </c>
      <c r="E386" s="43">
        <v>41383.46875</v>
      </c>
      <c r="F386" s="43">
        <v>41383.930555555555</v>
      </c>
      <c r="G386" s="43">
        <v>41383.88958333333</v>
      </c>
      <c r="H386" t="s">
        <v>29</v>
      </c>
      <c r="I386">
        <v>60000012535559</v>
      </c>
      <c r="J386" t="s">
        <v>2000</v>
      </c>
      <c r="K386" t="s">
        <v>2001</v>
      </c>
      <c r="L386" t="s">
        <v>109</v>
      </c>
      <c r="N386" t="s">
        <v>33</v>
      </c>
      <c r="O386">
        <v>60000015461254</v>
      </c>
      <c r="P386">
        <v>60000016462663</v>
      </c>
      <c r="Q386">
        <v>140205000000764</v>
      </c>
      <c r="S386" t="s">
        <v>34</v>
      </c>
      <c r="T386" t="s">
        <v>35</v>
      </c>
      <c r="U386" t="s">
        <v>36</v>
      </c>
      <c r="X386" t="s">
        <v>37</v>
      </c>
      <c r="AD386" t="s">
        <v>2002</v>
      </c>
      <c r="AE386" t="s">
        <v>1437</v>
      </c>
      <c r="AF386" t="s">
        <v>4276</v>
      </c>
      <c r="AG386" t="s">
        <v>4276</v>
      </c>
      <c r="AH386">
        <v>76</v>
      </c>
      <c r="AI386">
        <v>133</v>
      </c>
      <c r="AJ386">
        <v>133</v>
      </c>
      <c r="AK386">
        <v>133</v>
      </c>
      <c r="AL386">
        <v>133</v>
      </c>
      <c r="AM386">
        <v>133</v>
      </c>
      <c r="AN386" t="s">
        <v>1409</v>
      </c>
      <c r="AO386" t="s">
        <v>4535</v>
      </c>
    </row>
    <row r="387" spans="1:41" x14ac:dyDescent="0.25">
      <c r="A387">
        <v>1</v>
      </c>
      <c r="B387" t="s">
        <v>28</v>
      </c>
      <c r="C387">
        <v>393106</v>
      </c>
      <c r="D387" t="str">
        <f>VLOOKUP(C387,MUNICÍPO_SETOR!A$2:D$49,4,0)</f>
        <v>CAROLINA MOURA DE MORAES VASCONCELOS</v>
      </c>
      <c r="E387" s="43">
        <v>41382.684027777781</v>
      </c>
      <c r="F387" s="43">
        <v>41382.896527777775</v>
      </c>
      <c r="G387" s="43">
        <v>41383.879166666666</v>
      </c>
      <c r="H387" t="s">
        <v>29</v>
      </c>
      <c r="I387">
        <v>60000012537891</v>
      </c>
      <c r="J387" t="s">
        <v>2003</v>
      </c>
      <c r="K387" t="s">
        <v>2004</v>
      </c>
      <c r="L387" t="s">
        <v>32</v>
      </c>
      <c r="M387">
        <v>4</v>
      </c>
      <c r="N387" t="s">
        <v>33</v>
      </c>
      <c r="O387">
        <v>60000015461254</v>
      </c>
      <c r="P387">
        <v>60000016462663</v>
      </c>
      <c r="Q387">
        <v>140205000000727</v>
      </c>
      <c r="S387" t="s">
        <v>34</v>
      </c>
      <c r="T387" t="s">
        <v>35</v>
      </c>
      <c r="U387" t="s">
        <v>36</v>
      </c>
      <c r="X387" t="s">
        <v>37</v>
      </c>
      <c r="AD387" t="s">
        <v>2005</v>
      </c>
      <c r="AE387" t="s">
        <v>1437</v>
      </c>
      <c r="AF387" t="s">
        <v>2005</v>
      </c>
      <c r="AG387" t="s">
        <v>2005</v>
      </c>
      <c r="AH387">
        <v>193</v>
      </c>
      <c r="AI387">
        <v>356</v>
      </c>
      <c r="AJ387">
        <v>356</v>
      </c>
      <c r="AK387">
        <v>356</v>
      </c>
      <c r="AL387">
        <v>356</v>
      </c>
      <c r="AM387">
        <v>356</v>
      </c>
      <c r="AN387" t="s">
        <v>1409</v>
      </c>
      <c r="AO387" t="s">
        <v>4536</v>
      </c>
    </row>
    <row r="388" spans="1:41" x14ac:dyDescent="0.25">
      <c r="A388">
        <v>1</v>
      </c>
      <c r="B388" t="s">
        <v>28</v>
      </c>
      <c r="C388">
        <v>393106</v>
      </c>
      <c r="D388" t="str">
        <f>VLOOKUP(C388,MUNICÍPO_SETOR!A$2:D$49,4,0)</f>
        <v>CAROLINA MOURA DE MORAES VASCONCELOS</v>
      </c>
      <c r="E388" s="43">
        <v>41382.604166666664</v>
      </c>
      <c r="F388" s="43">
        <v>41382.897222222222</v>
      </c>
      <c r="G388" s="43">
        <v>41383.879166666666</v>
      </c>
      <c r="H388" t="s">
        <v>29</v>
      </c>
      <c r="I388">
        <v>60000012248507</v>
      </c>
      <c r="J388" t="s">
        <v>2006</v>
      </c>
      <c r="K388" t="s">
        <v>2007</v>
      </c>
      <c r="L388" t="s">
        <v>32</v>
      </c>
      <c r="M388">
        <v>3</v>
      </c>
      <c r="N388" t="s">
        <v>33</v>
      </c>
      <c r="O388">
        <v>60000015461254</v>
      </c>
      <c r="P388">
        <v>60000016462663</v>
      </c>
      <c r="Q388">
        <v>140205000000734</v>
      </c>
      <c r="S388" t="s">
        <v>34</v>
      </c>
      <c r="T388" t="s">
        <v>35</v>
      </c>
      <c r="U388" t="s">
        <v>36</v>
      </c>
      <c r="X388" t="s">
        <v>37</v>
      </c>
      <c r="AD388" t="s">
        <v>2008</v>
      </c>
      <c r="AE388" t="s">
        <v>1437</v>
      </c>
      <c r="AF388" t="s">
        <v>2008</v>
      </c>
      <c r="AG388" t="s">
        <v>2008</v>
      </c>
      <c r="AH388">
        <v>1</v>
      </c>
      <c r="AI388">
        <v>274</v>
      </c>
      <c r="AJ388">
        <v>274</v>
      </c>
      <c r="AK388">
        <v>274</v>
      </c>
      <c r="AL388">
        <v>274</v>
      </c>
      <c r="AM388">
        <v>274</v>
      </c>
      <c r="AN388" t="s">
        <v>1409</v>
      </c>
      <c r="AO388" t="s">
        <v>2008</v>
      </c>
    </row>
    <row r="389" spans="1:41" x14ac:dyDescent="0.25">
      <c r="A389">
        <v>1</v>
      </c>
      <c r="B389" t="s">
        <v>28</v>
      </c>
      <c r="C389">
        <v>393106</v>
      </c>
      <c r="D389" t="str">
        <f>VLOOKUP(C389,MUNICÍPO_SETOR!A$2:D$49,4,0)</f>
        <v>CAROLINA MOURA DE MORAES VASCONCELOS</v>
      </c>
      <c r="E389" s="43">
        <v>41382.46875</v>
      </c>
      <c r="F389" s="43">
        <v>41382.806250000001</v>
      </c>
      <c r="G389" s="43">
        <v>41382.775000000001</v>
      </c>
      <c r="H389" t="s">
        <v>29</v>
      </c>
      <c r="I389">
        <v>60000012271575</v>
      </c>
      <c r="J389" t="s">
        <v>2009</v>
      </c>
      <c r="K389" t="s">
        <v>2010</v>
      </c>
      <c r="L389" t="s">
        <v>41</v>
      </c>
      <c r="M389">
        <v>3</v>
      </c>
      <c r="N389" t="s">
        <v>33</v>
      </c>
      <c r="O389">
        <v>60000015461254</v>
      </c>
      <c r="P389">
        <v>60000016462663</v>
      </c>
      <c r="Q389">
        <v>140205000000713</v>
      </c>
      <c r="S389" t="s">
        <v>34</v>
      </c>
      <c r="T389" t="s">
        <v>35</v>
      </c>
      <c r="U389" t="s">
        <v>36</v>
      </c>
      <c r="X389" t="s">
        <v>37</v>
      </c>
      <c r="AD389" t="s">
        <v>2011</v>
      </c>
      <c r="AE389" t="s">
        <v>1437</v>
      </c>
      <c r="AF389" t="s">
        <v>4277</v>
      </c>
      <c r="AG389" t="s">
        <v>4277</v>
      </c>
      <c r="AH389">
        <v>271</v>
      </c>
      <c r="AI389">
        <v>395</v>
      </c>
      <c r="AJ389">
        <v>395</v>
      </c>
      <c r="AK389">
        <v>395</v>
      </c>
      <c r="AL389">
        <v>395</v>
      </c>
      <c r="AM389">
        <v>395</v>
      </c>
      <c r="AN389" t="s">
        <v>1409</v>
      </c>
      <c r="AO389" t="s">
        <v>4537</v>
      </c>
    </row>
    <row r="390" spans="1:41" x14ac:dyDescent="0.25">
      <c r="A390">
        <v>1</v>
      </c>
      <c r="B390" t="s">
        <v>28</v>
      </c>
      <c r="C390">
        <v>393106</v>
      </c>
      <c r="D390" t="str">
        <f>VLOOKUP(C390,MUNICÍPO_SETOR!A$2:D$49,4,0)</f>
        <v>CAROLINA MOURA DE MORAES VASCONCELOS</v>
      </c>
      <c r="E390" s="43">
        <v>41382.440972222219</v>
      </c>
      <c r="F390" s="43">
        <v>41382.890972222223</v>
      </c>
      <c r="G390" s="43">
        <v>41383.879166666666</v>
      </c>
      <c r="H390" t="s">
        <v>29</v>
      </c>
      <c r="I390">
        <v>60000012542735</v>
      </c>
      <c r="J390" t="s">
        <v>271</v>
      </c>
      <c r="K390" t="s">
        <v>272</v>
      </c>
      <c r="L390" t="s">
        <v>32</v>
      </c>
      <c r="M390">
        <v>4</v>
      </c>
      <c r="N390" t="s">
        <v>33</v>
      </c>
      <c r="O390">
        <v>60000015461254</v>
      </c>
      <c r="P390">
        <v>60000016462663</v>
      </c>
      <c r="Q390">
        <v>140205000000720</v>
      </c>
      <c r="S390" t="s">
        <v>34</v>
      </c>
      <c r="T390" t="s">
        <v>35</v>
      </c>
      <c r="U390" t="s">
        <v>36</v>
      </c>
      <c r="X390" t="s">
        <v>37</v>
      </c>
      <c r="AD390" t="s">
        <v>2012</v>
      </c>
      <c r="AE390" t="s">
        <v>1437</v>
      </c>
      <c r="AF390" t="s">
        <v>2012</v>
      </c>
      <c r="AG390" t="s">
        <v>2012</v>
      </c>
      <c r="AH390">
        <v>389</v>
      </c>
      <c r="AI390">
        <v>481</v>
      </c>
      <c r="AJ390">
        <v>481</v>
      </c>
      <c r="AK390">
        <v>481</v>
      </c>
      <c r="AL390">
        <v>481</v>
      </c>
      <c r="AM390">
        <v>481</v>
      </c>
      <c r="AN390" t="s">
        <v>1409</v>
      </c>
      <c r="AO390" t="s">
        <v>4538</v>
      </c>
    </row>
    <row r="391" spans="1:41" x14ac:dyDescent="0.25">
      <c r="A391">
        <v>1</v>
      </c>
      <c r="B391" t="s">
        <v>28</v>
      </c>
      <c r="C391">
        <v>393106</v>
      </c>
      <c r="D391" t="str">
        <f>VLOOKUP(C391,MUNICÍPO_SETOR!A$2:D$49,4,0)</f>
        <v>CAROLINA MOURA DE MORAES VASCONCELOS</v>
      </c>
      <c r="E391" s="43">
        <v>41382.402777777781</v>
      </c>
      <c r="F391" s="43">
        <v>41382.802777777775</v>
      </c>
      <c r="G391" s="43">
        <v>41382.775000000001</v>
      </c>
      <c r="H391" t="s">
        <v>29</v>
      </c>
      <c r="I391">
        <v>60000012270431</v>
      </c>
      <c r="J391" t="s">
        <v>2013</v>
      </c>
      <c r="K391" t="s">
        <v>2014</v>
      </c>
      <c r="L391" t="s">
        <v>41</v>
      </c>
      <c r="M391">
        <v>3</v>
      </c>
      <c r="N391" t="s">
        <v>33</v>
      </c>
      <c r="O391">
        <v>60000015461254</v>
      </c>
      <c r="P391">
        <v>60000016462663</v>
      </c>
      <c r="Q391">
        <v>140205000000706</v>
      </c>
      <c r="S391" t="s">
        <v>34</v>
      </c>
      <c r="T391" t="s">
        <v>35</v>
      </c>
      <c r="U391" t="s">
        <v>36</v>
      </c>
      <c r="X391" t="s">
        <v>37</v>
      </c>
      <c r="AD391" t="s">
        <v>2015</v>
      </c>
      <c r="AE391" t="s">
        <v>1437</v>
      </c>
      <c r="AF391" t="s">
        <v>2015</v>
      </c>
      <c r="AG391" t="s">
        <v>2015</v>
      </c>
      <c r="AH391">
        <v>1</v>
      </c>
      <c r="AI391">
        <v>139</v>
      </c>
      <c r="AJ391">
        <v>139</v>
      </c>
      <c r="AK391">
        <v>139</v>
      </c>
      <c r="AL391">
        <v>139</v>
      </c>
      <c r="AM391">
        <v>139</v>
      </c>
      <c r="AN391" t="s">
        <v>1409</v>
      </c>
      <c r="AO391" t="s">
        <v>2015</v>
      </c>
    </row>
    <row r="392" spans="1:41" x14ac:dyDescent="0.25">
      <c r="A392">
        <v>1</v>
      </c>
      <c r="B392" t="s">
        <v>28</v>
      </c>
      <c r="C392">
        <v>393106</v>
      </c>
      <c r="D392" t="str">
        <f>VLOOKUP(C392,MUNICÍPO_SETOR!A$2:D$49,4,0)</f>
        <v>CAROLINA MOURA DE MORAES VASCONCELOS</v>
      </c>
      <c r="E392" s="43">
        <v>41382.395833333336</v>
      </c>
      <c r="F392" s="43">
        <v>41382.430555555555</v>
      </c>
      <c r="G392" s="43">
        <v>41382.453472222223</v>
      </c>
      <c r="H392" t="s">
        <v>29</v>
      </c>
      <c r="I392">
        <v>60000012514411</v>
      </c>
      <c r="J392" t="s">
        <v>2016</v>
      </c>
      <c r="K392" t="s">
        <v>2017</v>
      </c>
      <c r="L392" t="s">
        <v>32</v>
      </c>
      <c r="M392">
        <v>3</v>
      </c>
      <c r="N392" t="s">
        <v>33</v>
      </c>
      <c r="O392">
        <v>60000015461254</v>
      </c>
      <c r="P392">
        <v>60000016462663</v>
      </c>
      <c r="Q392">
        <v>140205000000699</v>
      </c>
      <c r="S392" t="s">
        <v>34</v>
      </c>
      <c r="T392" t="s">
        <v>35</v>
      </c>
      <c r="U392" t="s">
        <v>36</v>
      </c>
      <c r="X392" t="s">
        <v>37</v>
      </c>
      <c r="AD392" t="s">
        <v>2018</v>
      </c>
      <c r="AE392" t="s">
        <v>1437</v>
      </c>
      <c r="AF392" t="s">
        <v>2018</v>
      </c>
      <c r="AG392" t="s">
        <v>2018</v>
      </c>
      <c r="AH392">
        <v>1</v>
      </c>
      <c r="AI392">
        <v>325</v>
      </c>
      <c r="AJ392">
        <v>325</v>
      </c>
      <c r="AK392">
        <v>325</v>
      </c>
      <c r="AL392">
        <v>325</v>
      </c>
      <c r="AM392">
        <v>325</v>
      </c>
      <c r="AN392" t="s">
        <v>1409</v>
      </c>
      <c r="AO392" t="s">
        <v>2018</v>
      </c>
    </row>
    <row r="393" spans="1:41" x14ac:dyDescent="0.25">
      <c r="A393">
        <v>1</v>
      </c>
      <c r="B393" t="s">
        <v>28</v>
      </c>
      <c r="C393">
        <v>393106</v>
      </c>
      <c r="D393" t="str">
        <f>VLOOKUP(C393,MUNICÍPO_SETOR!A$2:D$49,4,0)</f>
        <v>CAROLINA MOURA DE MORAES VASCONCELOS</v>
      </c>
      <c r="E393" s="43">
        <v>41381.722222222219</v>
      </c>
      <c r="F393" s="43">
        <v>41381.723611111112</v>
      </c>
      <c r="G393" s="43">
        <v>41382.452777777777</v>
      </c>
      <c r="H393" t="s">
        <v>29</v>
      </c>
      <c r="I393">
        <v>60000012465787</v>
      </c>
      <c r="J393" t="s">
        <v>1913</v>
      </c>
      <c r="K393" t="s">
        <v>1914</v>
      </c>
      <c r="L393" t="s">
        <v>32</v>
      </c>
      <c r="M393">
        <v>6</v>
      </c>
      <c r="N393" t="s">
        <v>33</v>
      </c>
      <c r="O393">
        <v>60000015461254</v>
      </c>
      <c r="P393">
        <v>60000016462663</v>
      </c>
      <c r="Q393">
        <v>140205000000678</v>
      </c>
      <c r="S393" t="s">
        <v>34</v>
      </c>
      <c r="T393" t="s">
        <v>35</v>
      </c>
      <c r="U393" t="s">
        <v>36</v>
      </c>
      <c r="X393" t="s">
        <v>37</v>
      </c>
      <c r="AD393" t="s">
        <v>2019</v>
      </c>
      <c r="AE393" t="s">
        <v>1437</v>
      </c>
      <c r="AF393" t="s">
        <v>2019</v>
      </c>
      <c r="AG393" t="s">
        <v>2019</v>
      </c>
      <c r="AH393">
        <v>1</v>
      </c>
      <c r="AI393">
        <v>144</v>
      </c>
      <c r="AJ393">
        <v>144</v>
      </c>
      <c r="AK393">
        <v>144</v>
      </c>
      <c r="AL393">
        <v>144</v>
      </c>
      <c r="AM393">
        <v>144</v>
      </c>
      <c r="AN393" t="s">
        <v>1409</v>
      </c>
      <c r="AO393" t="s">
        <v>2019</v>
      </c>
    </row>
    <row r="394" spans="1:41" x14ac:dyDescent="0.25">
      <c r="A394">
        <v>1</v>
      </c>
      <c r="B394" t="s">
        <v>28</v>
      </c>
      <c r="C394">
        <v>393106</v>
      </c>
      <c r="D394" t="str">
        <f>VLOOKUP(C394,MUNICÍPO_SETOR!A$2:D$49,4,0)</f>
        <v>CAROLINA MOURA DE MORAES VASCONCELOS</v>
      </c>
      <c r="E394" s="43">
        <v>41381.703472222223</v>
      </c>
      <c r="F394" s="43">
        <v>41381.706250000003</v>
      </c>
      <c r="G394" s="43">
        <v>41381.677083333336</v>
      </c>
      <c r="H394" t="s">
        <v>29</v>
      </c>
      <c r="I394">
        <v>60000012437543</v>
      </c>
      <c r="J394" t="s">
        <v>2020</v>
      </c>
      <c r="K394" t="s">
        <v>2021</v>
      </c>
      <c r="L394" t="s">
        <v>41</v>
      </c>
      <c r="M394">
        <v>4</v>
      </c>
      <c r="N394" t="s">
        <v>33</v>
      </c>
      <c r="O394">
        <v>60000015461254</v>
      </c>
      <c r="P394">
        <v>60000016462663</v>
      </c>
      <c r="Q394">
        <v>140205000000661</v>
      </c>
      <c r="S394" t="s">
        <v>34</v>
      </c>
      <c r="T394" t="s">
        <v>35</v>
      </c>
      <c r="U394" t="s">
        <v>61</v>
      </c>
      <c r="X394" t="s">
        <v>37</v>
      </c>
      <c r="AD394" t="s">
        <v>2022</v>
      </c>
      <c r="AE394" t="s">
        <v>1437</v>
      </c>
      <c r="AF394" t="s">
        <v>2022</v>
      </c>
      <c r="AG394" t="s">
        <v>2022</v>
      </c>
      <c r="AH394">
        <v>1</v>
      </c>
      <c r="AI394">
        <v>328</v>
      </c>
      <c r="AJ394">
        <v>328</v>
      </c>
      <c r="AK394">
        <v>328</v>
      </c>
      <c r="AL394">
        <v>328</v>
      </c>
      <c r="AM394">
        <v>328</v>
      </c>
      <c r="AN394" t="s">
        <v>1409</v>
      </c>
      <c r="AO394" t="s">
        <v>2022</v>
      </c>
    </row>
    <row r="395" spans="1:41" x14ac:dyDescent="0.25">
      <c r="A395">
        <v>1</v>
      </c>
      <c r="B395" t="s">
        <v>28</v>
      </c>
      <c r="C395">
        <v>393106</v>
      </c>
      <c r="D395" t="str">
        <f>VLOOKUP(C395,MUNICÍPO_SETOR!A$2:D$49,4,0)</f>
        <v>CAROLINA MOURA DE MORAES VASCONCELOS</v>
      </c>
      <c r="E395" s="43">
        <v>41381.597222222219</v>
      </c>
      <c r="F395" s="43">
        <v>41381.725694444445</v>
      </c>
      <c r="G395" s="43">
        <v>41382.452777777777</v>
      </c>
      <c r="H395" t="s">
        <v>29</v>
      </c>
      <c r="I395">
        <v>60000012430671</v>
      </c>
      <c r="J395" t="s">
        <v>2023</v>
      </c>
      <c r="K395" t="s">
        <v>2024</v>
      </c>
      <c r="L395" t="s">
        <v>32</v>
      </c>
      <c r="M395">
        <v>4</v>
      </c>
      <c r="N395" t="s">
        <v>33</v>
      </c>
      <c r="O395">
        <v>60000015461254</v>
      </c>
      <c r="P395">
        <v>60000016462663</v>
      </c>
      <c r="Q395">
        <v>140205000000685</v>
      </c>
      <c r="S395" t="s">
        <v>34</v>
      </c>
      <c r="T395" t="s">
        <v>35</v>
      </c>
      <c r="U395" t="s">
        <v>61</v>
      </c>
      <c r="X395" t="s">
        <v>37</v>
      </c>
      <c r="AD395" t="s">
        <v>2025</v>
      </c>
      <c r="AE395" t="s">
        <v>1437</v>
      </c>
      <c r="AF395" t="s">
        <v>2025</v>
      </c>
      <c r="AG395" t="s">
        <v>2025</v>
      </c>
      <c r="AH395">
        <v>1</v>
      </c>
      <c r="AI395">
        <v>255</v>
      </c>
      <c r="AJ395">
        <v>255</v>
      </c>
      <c r="AK395">
        <v>255</v>
      </c>
      <c r="AL395">
        <v>255</v>
      </c>
      <c r="AM395">
        <v>255</v>
      </c>
      <c r="AN395" t="s">
        <v>1409</v>
      </c>
      <c r="AO395" t="s">
        <v>2025</v>
      </c>
    </row>
    <row r="396" spans="1:41" x14ac:dyDescent="0.25">
      <c r="A396">
        <v>1</v>
      </c>
      <c r="B396" t="s">
        <v>28</v>
      </c>
      <c r="C396">
        <v>393106</v>
      </c>
      <c r="D396" t="str">
        <f>VLOOKUP(C396,MUNICÍPO_SETOR!A$2:D$49,4,0)</f>
        <v>CAROLINA MOURA DE MORAES VASCONCELOS</v>
      </c>
      <c r="E396" s="43">
        <v>41381.458333333336</v>
      </c>
      <c r="F396" s="43">
        <v>41381.70208333333</v>
      </c>
      <c r="G396" s="43">
        <v>41381.677083333336</v>
      </c>
      <c r="H396" t="s">
        <v>29</v>
      </c>
      <c r="I396">
        <v>60000012325731</v>
      </c>
      <c r="J396" t="s">
        <v>2026</v>
      </c>
      <c r="K396" t="s">
        <v>2027</v>
      </c>
      <c r="L396" t="s">
        <v>41</v>
      </c>
      <c r="M396">
        <v>6</v>
      </c>
      <c r="N396" t="s">
        <v>33</v>
      </c>
      <c r="O396">
        <v>60000015461254</v>
      </c>
      <c r="P396">
        <v>60000016462663</v>
      </c>
      <c r="Q396">
        <v>140205000000640</v>
      </c>
      <c r="S396" t="s">
        <v>34</v>
      </c>
      <c r="T396" t="s">
        <v>35</v>
      </c>
      <c r="U396" t="s">
        <v>36</v>
      </c>
      <c r="X396" t="s">
        <v>37</v>
      </c>
      <c r="AD396" t="s">
        <v>2028</v>
      </c>
      <c r="AE396" t="s">
        <v>1437</v>
      </c>
      <c r="AF396" t="s">
        <v>2028</v>
      </c>
      <c r="AG396" t="s">
        <v>2028</v>
      </c>
      <c r="AH396">
        <v>261</v>
      </c>
      <c r="AI396">
        <v>365</v>
      </c>
      <c r="AJ396">
        <v>365</v>
      </c>
      <c r="AK396">
        <v>365</v>
      </c>
      <c r="AL396">
        <v>365</v>
      </c>
      <c r="AM396">
        <v>365</v>
      </c>
      <c r="AN396" t="s">
        <v>1409</v>
      </c>
      <c r="AO396" t="s">
        <v>4539</v>
      </c>
    </row>
    <row r="397" spans="1:41" x14ac:dyDescent="0.25">
      <c r="A397">
        <v>1</v>
      </c>
      <c r="B397" t="s">
        <v>28</v>
      </c>
      <c r="C397">
        <v>393106</v>
      </c>
      <c r="D397" t="str">
        <f>VLOOKUP(C397,MUNICÍPO_SETOR!A$2:D$49,4,0)</f>
        <v>CAROLINA MOURA DE MORAES VASCONCELOS</v>
      </c>
      <c r="E397" s="43">
        <v>41381.434027777781</v>
      </c>
      <c r="F397" s="43">
        <v>41381.727083333331</v>
      </c>
      <c r="G397" s="43">
        <v>41382.452777777777</v>
      </c>
      <c r="H397" t="s">
        <v>29</v>
      </c>
      <c r="I397">
        <v>60000012496319</v>
      </c>
      <c r="J397" t="s">
        <v>2029</v>
      </c>
      <c r="K397" t="s">
        <v>2030</v>
      </c>
      <c r="L397" t="s">
        <v>32</v>
      </c>
      <c r="M397">
        <v>3</v>
      </c>
      <c r="N397" t="s">
        <v>33</v>
      </c>
      <c r="O397">
        <v>60000015461254</v>
      </c>
      <c r="P397">
        <v>60000016462663</v>
      </c>
      <c r="Q397">
        <v>140205000000692</v>
      </c>
      <c r="S397" t="s">
        <v>34</v>
      </c>
      <c r="T397" t="s">
        <v>35</v>
      </c>
      <c r="U397" t="s">
        <v>36</v>
      </c>
      <c r="X397" t="s">
        <v>37</v>
      </c>
      <c r="AD397" t="s">
        <v>2031</v>
      </c>
      <c r="AE397" t="s">
        <v>1437</v>
      </c>
      <c r="AF397" t="s">
        <v>2031</v>
      </c>
      <c r="AG397" t="s">
        <v>2031</v>
      </c>
      <c r="AH397">
        <v>1</v>
      </c>
      <c r="AI397">
        <v>127</v>
      </c>
      <c r="AJ397">
        <v>127</v>
      </c>
      <c r="AK397">
        <v>127</v>
      </c>
      <c r="AL397">
        <v>127</v>
      </c>
      <c r="AM397">
        <v>127</v>
      </c>
      <c r="AN397" t="s">
        <v>1409</v>
      </c>
      <c r="AO397" t="s">
        <v>2031</v>
      </c>
    </row>
    <row r="398" spans="1:41" x14ac:dyDescent="0.25">
      <c r="A398">
        <v>1</v>
      </c>
      <c r="B398" t="s">
        <v>28</v>
      </c>
      <c r="C398">
        <v>393106</v>
      </c>
      <c r="D398" t="str">
        <f>VLOOKUP(C398,MUNICÍPO_SETOR!A$2:D$49,4,0)</f>
        <v>CAROLINA MOURA DE MORAES VASCONCELOS</v>
      </c>
      <c r="E398" s="43">
        <v>41381.385416666664</v>
      </c>
      <c r="F398" s="43">
        <v>41381.720833333333</v>
      </c>
      <c r="G398" s="43">
        <v>41382.452777777777</v>
      </c>
      <c r="H398" t="s">
        <v>29</v>
      </c>
      <c r="I398">
        <v>60000012268959</v>
      </c>
      <c r="J398" t="s">
        <v>2032</v>
      </c>
      <c r="K398" t="s">
        <v>2033</v>
      </c>
      <c r="L398" t="s">
        <v>32</v>
      </c>
      <c r="M398">
        <v>3</v>
      </c>
      <c r="N398" t="s">
        <v>33</v>
      </c>
      <c r="O398">
        <v>60000015461254</v>
      </c>
      <c r="P398">
        <v>60000016462663</v>
      </c>
      <c r="Q398">
        <v>140205000000671</v>
      </c>
      <c r="S398" t="s">
        <v>34</v>
      </c>
      <c r="T398" t="s">
        <v>35</v>
      </c>
      <c r="U398" t="s">
        <v>36</v>
      </c>
      <c r="X398" t="s">
        <v>37</v>
      </c>
      <c r="AD398" t="s">
        <v>2034</v>
      </c>
      <c r="AE398" t="s">
        <v>1437</v>
      </c>
      <c r="AF398" t="s">
        <v>2034</v>
      </c>
      <c r="AG398" t="s">
        <v>2034</v>
      </c>
      <c r="AH398">
        <v>1</v>
      </c>
      <c r="AI398">
        <v>106</v>
      </c>
      <c r="AJ398">
        <v>106</v>
      </c>
      <c r="AK398">
        <v>106</v>
      </c>
      <c r="AL398">
        <v>106</v>
      </c>
      <c r="AM398">
        <v>106</v>
      </c>
      <c r="AN398" t="s">
        <v>1409</v>
      </c>
      <c r="AO398" t="s">
        <v>2034</v>
      </c>
    </row>
    <row r="399" spans="1:41" x14ac:dyDescent="0.25">
      <c r="A399">
        <v>1</v>
      </c>
      <c r="B399" t="s">
        <v>28</v>
      </c>
      <c r="C399">
        <v>393106</v>
      </c>
      <c r="D399" t="str">
        <f>VLOOKUP(C399,MUNICÍPO_SETOR!A$2:D$49,4,0)</f>
        <v>CAROLINA MOURA DE MORAES VASCONCELOS</v>
      </c>
      <c r="E399" s="43">
        <v>41380.71875</v>
      </c>
      <c r="F399" s="43">
        <v>41380.929861111108</v>
      </c>
      <c r="G399" s="43">
        <v>41381.436805555553</v>
      </c>
      <c r="H399" t="s">
        <v>29</v>
      </c>
      <c r="I399">
        <v>60000017969448</v>
      </c>
      <c r="J399" t="s">
        <v>2035</v>
      </c>
      <c r="K399" t="s">
        <v>2036</v>
      </c>
      <c r="L399" t="s">
        <v>41</v>
      </c>
      <c r="M399">
        <v>3</v>
      </c>
      <c r="N399" t="s">
        <v>33</v>
      </c>
      <c r="O399">
        <v>60000015461254</v>
      </c>
      <c r="P399">
        <v>60000016462663</v>
      </c>
      <c r="Q399">
        <v>140205000000633</v>
      </c>
      <c r="S399" t="s">
        <v>34</v>
      </c>
      <c r="T399" t="s">
        <v>35</v>
      </c>
      <c r="U399" t="s">
        <v>36</v>
      </c>
      <c r="X399" t="s">
        <v>37</v>
      </c>
      <c r="AD399" t="s">
        <v>2037</v>
      </c>
      <c r="AE399" t="s">
        <v>1437</v>
      </c>
      <c r="AF399" t="s">
        <v>2037</v>
      </c>
      <c r="AG399" t="s">
        <v>2037</v>
      </c>
      <c r="AH399">
        <v>1</v>
      </c>
      <c r="AI399">
        <v>126</v>
      </c>
      <c r="AJ399">
        <v>126</v>
      </c>
      <c r="AK399">
        <v>126</v>
      </c>
      <c r="AL399">
        <v>126</v>
      </c>
      <c r="AM399">
        <v>126</v>
      </c>
      <c r="AN399" t="s">
        <v>1409</v>
      </c>
      <c r="AO399" t="s">
        <v>2037</v>
      </c>
    </row>
    <row r="400" spans="1:41" x14ac:dyDescent="0.25">
      <c r="A400">
        <v>1</v>
      </c>
      <c r="B400" t="s">
        <v>28</v>
      </c>
      <c r="C400">
        <v>393106</v>
      </c>
      <c r="D400" t="str">
        <f>VLOOKUP(C400,MUNICÍPO_SETOR!A$2:D$49,4,0)</f>
        <v>CAROLINA MOURA DE MORAES VASCONCELOS</v>
      </c>
      <c r="E400" s="43">
        <v>41380.673611111109</v>
      </c>
      <c r="F400" s="43">
        <v>41380.927777777775</v>
      </c>
      <c r="G400" s="43">
        <v>41381.436805555553</v>
      </c>
      <c r="H400" t="s">
        <v>29</v>
      </c>
      <c r="I400">
        <v>60000012337683</v>
      </c>
      <c r="J400" t="s">
        <v>1907</v>
      </c>
      <c r="K400" t="s">
        <v>1908</v>
      </c>
      <c r="L400" t="s">
        <v>32</v>
      </c>
      <c r="M400">
        <v>3</v>
      </c>
      <c r="N400" t="s">
        <v>33</v>
      </c>
      <c r="O400">
        <v>60000015461254</v>
      </c>
      <c r="P400">
        <v>60000016462663</v>
      </c>
      <c r="Q400">
        <v>140205000000626</v>
      </c>
      <c r="S400" t="s">
        <v>34</v>
      </c>
      <c r="T400" t="s">
        <v>35</v>
      </c>
      <c r="U400" t="s">
        <v>36</v>
      </c>
      <c r="X400" t="s">
        <v>37</v>
      </c>
      <c r="AD400" t="s">
        <v>2038</v>
      </c>
      <c r="AE400" t="s">
        <v>1437</v>
      </c>
      <c r="AF400" t="s">
        <v>2038</v>
      </c>
      <c r="AG400" t="s">
        <v>2038</v>
      </c>
      <c r="AH400">
        <v>1</v>
      </c>
      <c r="AI400">
        <v>113</v>
      </c>
      <c r="AJ400">
        <v>113</v>
      </c>
      <c r="AK400">
        <v>113</v>
      </c>
      <c r="AL400">
        <v>113</v>
      </c>
      <c r="AM400">
        <v>113</v>
      </c>
      <c r="AN400" t="s">
        <v>1409</v>
      </c>
      <c r="AO400" t="s">
        <v>2038</v>
      </c>
    </row>
    <row r="401" spans="1:41" x14ac:dyDescent="0.25">
      <c r="A401">
        <v>1</v>
      </c>
      <c r="B401" t="s">
        <v>28</v>
      </c>
      <c r="C401">
        <v>393106</v>
      </c>
      <c r="D401" t="str">
        <f>VLOOKUP(C401,MUNICÍPO_SETOR!A$2:D$49,4,0)</f>
        <v>CAROLINA MOURA DE MORAES VASCONCELOS</v>
      </c>
      <c r="E401" s="43">
        <v>41380.590277777781</v>
      </c>
      <c r="F401" s="43">
        <v>41380.925694444442</v>
      </c>
      <c r="G401" s="43">
        <v>41381.436805555553</v>
      </c>
      <c r="H401" t="s">
        <v>29</v>
      </c>
      <c r="I401">
        <v>60000012279863</v>
      </c>
      <c r="J401" t="s">
        <v>1997</v>
      </c>
      <c r="K401" t="s">
        <v>1998</v>
      </c>
      <c r="L401" t="s">
        <v>41</v>
      </c>
      <c r="M401">
        <v>3</v>
      </c>
      <c r="N401" t="s">
        <v>33</v>
      </c>
      <c r="O401">
        <v>60000015461254</v>
      </c>
      <c r="P401">
        <v>60000016462663</v>
      </c>
      <c r="Q401">
        <v>140205000000619</v>
      </c>
      <c r="S401" t="s">
        <v>34</v>
      </c>
      <c r="T401" t="s">
        <v>35</v>
      </c>
      <c r="U401" t="s">
        <v>36</v>
      </c>
      <c r="X401" t="s">
        <v>37</v>
      </c>
      <c r="AD401" t="s">
        <v>2039</v>
      </c>
      <c r="AE401" t="s">
        <v>1437</v>
      </c>
      <c r="AF401" t="s">
        <v>2039</v>
      </c>
      <c r="AG401" t="s">
        <v>2039</v>
      </c>
      <c r="AH401">
        <v>1</v>
      </c>
      <c r="AI401">
        <v>101</v>
      </c>
      <c r="AJ401">
        <v>101</v>
      </c>
      <c r="AK401">
        <v>101</v>
      </c>
      <c r="AL401">
        <v>101</v>
      </c>
      <c r="AM401">
        <v>101</v>
      </c>
      <c r="AN401" t="s">
        <v>1409</v>
      </c>
      <c r="AO401" t="s">
        <v>2039</v>
      </c>
    </row>
    <row r="402" spans="1:41" x14ac:dyDescent="0.25">
      <c r="A402">
        <v>1</v>
      </c>
      <c r="B402" t="s">
        <v>28</v>
      </c>
      <c r="C402">
        <v>393106</v>
      </c>
      <c r="D402" t="str">
        <f>VLOOKUP(C402,MUNICÍPO_SETOR!A$2:D$49,4,0)</f>
        <v>CAROLINA MOURA DE MORAES VASCONCELOS</v>
      </c>
      <c r="E402" s="43">
        <v>41379.670138888891</v>
      </c>
      <c r="F402" s="43">
        <v>41380.92291666667</v>
      </c>
      <c r="G402" s="43">
        <v>41381.436805555553</v>
      </c>
      <c r="H402" t="s">
        <v>29</v>
      </c>
      <c r="I402">
        <v>60000012429631</v>
      </c>
      <c r="J402" t="s">
        <v>274</v>
      </c>
      <c r="K402" t="s">
        <v>275</v>
      </c>
      <c r="L402" t="s">
        <v>32</v>
      </c>
      <c r="M402">
        <v>6</v>
      </c>
      <c r="N402" t="s">
        <v>33</v>
      </c>
      <c r="O402">
        <v>60000015461254</v>
      </c>
      <c r="P402">
        <v>60000016462663</v>
      </c>
      <c r="Q402">
        <v>140205000000612</v>
      </c>
      <c r="S402" t="s">
        <v>34</v>
      </c>
      <c r="T402" t="s">
        <v>35</v>
      </c>
      <c r="U402" t="s">
        <v>36</v>
      </c>
      <c r="X402" t="s">
        <v>37</v>
      </c>
      <c r="AD402" t="s">
        <v>2040</v>
      </c>
      <c r="AE402" t="s">
        <v>1437</v>
      </c>
      <c r="AF402" t="s">
        <v>2040</v>
      </c>
      <c r="AG402" t="s">
        <v>2040</v>
      </c>
      <c r="AH402">
        <v>1</v>
      </c>
      <c r="AI402">
        <v>266</v>
      </c>
      <c r="AJ402">
        <v>266</v>
      </c>
      <c r="AK402">
        <v>266</v>
      </c>
      <c r="AL402">
        <v>266</v>
      </c>
      <c r="AM402">
        <v>266</v>
      </c>
      <c r="AN402" t="s">
        <v>1409</v>
      </c>
      <c r="AO402" t="s">
        <v>2040</v>
      </c>
    </row>
    <row r="403" spans="1:41" x14ac:dyDescent="0.25">
      <c r="A403">
        <v>1</v>
      </c>
      <c r="B403" t="s">
        <v>28</v>
      </c>
      <c r="C403">
        <v>393106</v>
      </c>
      <c r="D403" t="str">
        <f>VLOOKUP(C403,MUNICÍPO_SETOR!A$2:D$49,4,0)</f>
        <v>CAROLINA MOURA DE MORAES VASCONCELOS</v>
      </c>
      <c r="E403" s="43">
        <v>41379.625</v>
      </c>
      <c r="F403" s="43">
        <v>41380.920138888891</v>
      </c>
      <c r="G403" s="43">
        <v>41381.436805555553</v>
      </c>
      <c r="H403" t="s">
        <v>29</v>
      </c>
      <c r="I403">
        <v>60000012362219</v>
      </c>
      <c r="J403" t="s">
        <v>2041</v>
      </c>
      <c r="K403" t="s">
        <v>2042</v>
      </c>
      <c r="L403" t="s">
        <v>32</v>
      </c>
      <c r="M403">
        <v>4</v>
      </c>
      <c r="N403" t="s">
        <v>33</v>
      </c>
      <c r="O403">
        <v>60000015461254</v>
      </c>
      <c r="P403">
        <v>60000016462663</v>
      </c>
      <c r="Q403">
        <v>140205000000605</v>
      </c>
      <c r="S403" t="s">
        <v>34</v>
      </c>
      <c r="T403" t="s">
        <v>35</v>
      </c>
      <c r="U403" t="s">
        <v>36</v>
      </c>
      <c r="X403" t="s">
        <v>37</v>
      </c>
      <c r="AD403" t="s">
        <v>2043</v>
      </c>
      <c r="AE403" t="s">
        <v>1437</v>
      </c>
      <c r="AF403" t="s">
        <v>2043</v>
      </c>
      <c r="AG403" t="s">
        <v>2043</v>
      </c>
      <c r="AH403">
        <v>1</v>
      </c>
      <c r="AI403">
        <v>148</v>
      </c>
      <c r="AJ403">
        <v>148</v>
      </c>
      <c r="AK403">
        <v>148</v>
      </c>
      <c r="AL403">
        <v>148</v>
      </c>
      <c r="AM403">
        <v>148</v>
      </c>
      <c r="AN403" t="s">
        <v>1409</v>
      </c>
      <c r="AO403" t="s">
        <v>2043</v>
      </c>
    </row>
    <row r="404" spans="1:41" x14ac:dyDescent="0.25">
      <c r="A404">
        <v>1</v>
      </c>
      <c r="B404" t="s">
        <v>28</v>
      </c>
      <c r="C404">
        <v>393106</v>
      </c>
      <c r="D404" t="str">
        <f>VLOOKUP(C404,MUNICÍPO_SETOR!A$2:D$49,4,0)</f>
        <v>CAROLINA MOURA DE MORAES VASCONCELOS</v>
      </c>
      <c r="E404" s="43">
        <v>41379.625</v>
      </c>
      <c r="F404" s="43">
        <v>41380.920138888891</v>
      </c>
      <c r="G404" s="43">
        <v>41381.436805555553</v>
      </c>
      <c r="H404" t="s">
        <v>29</v>
      </c>
      <c r="I404">
        <v>60000012362219</v>
      </c>
      <c r="J404" t="s">
        <v>2041</v>
      </c>
      <c r="K404" t="s">
        <v>2042</v>
      </c>
      <c r="L404" t="s">
        <v>32</v>
      </c>
      <c r="M404">
        <v>4</v>
      </c>
      <c r="N404" t="s">
        <v>33</v>
      </c>
      <c r="O404">
        <v>60000015461254</v>
      </c>
      <c r="P404">
        <v>60000016462663</v>
      </c>
      <c r="Q404">
        <v>140205000000605</v>
      </c>
      <c r="S404" t="s">
        <v>34</v>
      </c>
      <c r="T404" t="s">
        <v>35</v>
      </c>
      <c r="U404" t="s">
        <v>36</v>
      </c>
      <c r="X404" t="s">
        <v>37</v>
      </c>
      <c r="AD404" t="s">
        <v>2043</v>
      </c>
      <c r="AE404" t="s">
        <v>1437</v>
      </c>
      <c r="AF404" t="s">
        <v>2043</v>
      </c>
      <c r="AG404" t="s">
        <v>2043</v>
      </c>
      <c r="AH404">
        <v>1</v>
      </c>
      <c r="AI404">
        <v>148</v>
      </c>
      <c r="AJ404">
        <v>148</v>
      </c>
      <c r="AK404">
        <v>148</v>
      </c>
      <c r="AL404">
        <v>148</v>
      </c>
      <c r="AM404">
        <v>148</v>
      </c>
      <c r="AN404" t="s">
        <v>1409</v>
      </c>
      <c r="AO404" t="s">
        <v>2043</v>
      </c>
    </row>
    <row r="405" spans="1:41" x14ac:dyDescent="0.25">
      <c r="A405">
        <v>1</v>
      </c>
      <c r="B405" t="s">
        <v>28</v>
      </c>
      <c r="C405">
        <v>393106</v>
      </c>
      <c r="D405" t="str">
        <f>VLOOKUP(C405,MUNICÍPO_SETOR!A$2:D$49,4,0)</f>
        <v>CAROLINA MOURA DE MORAES VASCONCELOS</v>
      </c>
      <c r="E405" s="43">
        <v>41379.522916666669</v>
      </c>
      <c r="F405" s="43">
        <v>41379.525000000001</v>
      </c>
      <c r="G405" s="43">
        <v>41379.489583333336</v>
      </c>
      <c r="H405" t="s">
        <v>29</v>
      </c>
      <c r="I405">
        <v>60000012396943</v>
      </c>
      <c r="J405" t="s">
        <v>2044</v>
      </c>
      <c r="K405" t="s">
        <v>2045</v>
      </c>
      <c r="L405" t="s">
        <v>41</v>
      </c>
      <c r="M405">
        <v>4</v>
      </c>
      <c r="N405" t="s">
        <v>33</v>
      </c>
      <c r="O405">
        <v>60000015461254</v>
      </c>
      <c r="P405">
        <v>60000016462663</v>
      </c>
      <c r="Q405">
        <v>140205000000570</v>
      </c>
      <c r="S405" t="s">
        <v>34</v>
      </c>
      <c r="T405" t="s">
        <v>35</v>
      </c>
      <c r="U405" t="s">
        <v>36</v>
      </c>
      <c r="X405" t="s">
        <v>37</v>
      </c>
      <c r="AD405" t="s">
        <v>2046</v>
      </c>
      <c r="AE405" t="s">
        <v>1437</v>
      </c>
      <c r="AF405" t="s">
        <v>2046</v>
      </c>
      <c r="AG405" t="s">
        <v>2046</v>
      </c>
      <c r="AH405">
        <v>143</v>
      </c>
      <c r="AI405">
        <v>286</v>
      </c>
      <c r="AJ405">
        <v>286</v>
      </c>
      <c r="AK405">
        <v>286</v>
      </c>
      <c r="AL405">
        <v>286</v>
      </c>
      <c r="AM405">
        <v>286</v>
      </c>
      <c r="AN405" t="s">
        <v>1409</v>
      </c>
      <c r="AO405" t="s">
        <v>4423</v>
      </c>
    </row>
    <row r="406" spans="1:41" x14ac:dyDescent="0.25">
      <c r="A406">
        <v>1</v>
      </c>
      <c r="B406" t="s">
        <v>28</v>
      </c>
      <c r="C406">
        <v>393106</v>
      </c>
      <c r="D406" t="str">
        <f>VLOOKUP(C406,MUNICÍPO_SETOR!A$2:D$49,4,0)</f>
        <v>CAROLINA MOURA DE MORAES VASCONCELOS</v>
      </c>
      <c r="E406" s="43">
        <v>41379.520138888889</v>
      </c>
      <c r="F406" s="43">
        <v>41379.521527777775</v>
      </c>
      <c r="G406" s="43">
        <v>41379.489583333336</v>
      </c>
      <c r="H406" t="s">
        <v>29</v>
      </c>
      <c r="I406">
        <v>60000017963264</v>
      </c>
      <c r="J406" t="s">
        <v>1973</v>
      </c>
      <c r="K406" t="s">
        <v>1974</v>
      </c>
      <c r="L406" t="s">
        <v>109</v>
      </c>
      <c r="M406">
        <v>3</v>
      </c>
      <c r="N406" t="s">
        <v>33</v>
      </c>
      <c r="O406">
        <v>60000015461254</v>
      </c>
      <c r="P406">
        <v>60000016462663</v>
      </c>
      <c r="Q406">
        <v>140205000000556</v>
      </c>
      <c r="S406" t="s">
        <v>34</v>
      </c>
      <c r="T406" t="s">
        <v>35</v>
      </c>
      <c r="U406" t="s">
        <v>36</v>
      </c>
      <c r="X406" t="s">
        <v>37</v>
      </c>
      <c r="AD406" t="s">
        <v>2047</v>
      </c>
      <c r="AE406" t="s">
        <v>1437</v>
      </c>
      <c r="AF406" t="s">
        <v>2047</v>
      </c>
      <c r="AG406" t="s">
        <v>2047</v>
      </c>
      <c r="AH406">
        <v>1</v>
      </c>
      <c r="AI406">
        <v>120</v>
      </c>
      <c r="AJ406">
        <v>120</v>
      </c>
      <c r="AK406">
        <v>120</v>
      </c>
      <c r="AL406">
        <v>120</v>
      </c>
      <c r="AM406">
        <v>120</v>
      </c>
      <c r="AN406" t="s">
        <v>1409</v>
      </c>
      <c r="AO406" t="s">
        <v>2047</v>
      </c>
    </row>
    <row r="407" spans="1:41" x14ac:dyDescent="0.25">
      <c r="A407">
        <v>1</v>
      </c>
      <c r="B407" t="s">
        <v>28</v>
      </c>
      <c r="C407">
        <v>393106</v>
      </c>
      <c r="D407" t="str">
        <f>VLOOKUP(C407,MUNICÍPO_SETOR!A$2:D$49,4,0)</f>
        <v>CAROLINA MOURA DE MORAES VASCONCELOS</v>
      </c>
      <c r="E407" s="43">
        <v>41379.440972222219</v>
      </c>
      <c r="F407" s="43">
        <v>41379.52847222222</v>
      </c>
      <c r="G407" s="43">
        <v>41379.489583333336</v>
      </c>
      <c r="H407" t="s">
        <v>29</v>
      </c>
      <c r="I407">
        <v>60000012528959</v>
      </c>
      <c r="J407" t="s">
        <v>1976</v>
      </c>
      <c r="K407" t="s">
        <v>1977</v>
      </c>
      <c r="L407" t="s">
        <v>32</v>
      </c>
      <c r="M407">
        <v>6</v>
      </c>
      <c r="N407" t="s">
        <v>33</v>
      </c>
      <c r="O407">
        <v>60000015461254</v>
      </c>
      <c r="P407">
        <v>60000016462663</v>
      </c>
      <c r="Q407">
        <v>140205000000577</v>
      </c>
      <c r="S407" t="s">
        <v>34</v>
      </c>
      <c r="T407" t="s">
        <v>35</v>
      </c>
      <c r="U407" t="s">
        <v>36</v>
      </c>
      <c r="X407" t="s">
        <v>37</v>
      </c>
      <c r="AD407" t="s">
        <v>2048</v>
      </c>
      <c r="AE407" t="s">
        <v>1437</v>
      </c>
      <c r="AF407" t="s">
        <v>2048</v>
      </c>
      <c r="AG407" t="s">
        <v>2048</v>
      </c>
      <c r="AH407">
        <v>1</v>
      </c>
      <c r="AI407">
        <v>228</v>
      </c>
      <c r="AJ407">
        <v>228</v>
      </c>
      <c r="AK407">
        <v>228</v>
      </c>
      <c r="AL407">
        <v>228</v>
      </c>
      <c r="AM407">
        <v>228</v>
      </c>
      <c r="AN407" t="s">
        <v>1409</v>
      </c>
      <c r="AO407" t="s">
        <v>2048</v>
      </c>
    </row>
    <row r="408" spans="1:41" x14ac:dyDescent="0.25">
      <c r="A408">
        <v>1</v>
      </c>
      <c r="B408" t="s">
        <v>28</v>
      </c>
      <c r="C408">
        <v>393106</v>
      </c>
      <c r="D408" t="str">
        <f>VLOOKUP(C408,MUNICÍPO_SETOR!A$2:D$49,4,0)</f>
        <v>CAROLINA MOURA DE MORAES VASCONCELOS</v>
      </c>
      <c r="E408" s="43">
        <v>41379.440972222219</v>
      </c>
      <c r="F408" s="43">
        <v>41379.52847222222</v>
      </c>
      <c r="G408" s="43">
        <v>41379.489583333336</v>
      </c>
      <c r="H408" t="s">
        <v>29</v>
      </c>
      <c r="I408">
        <v>60000012528959</v>
      </c>
      <c r="J408" t="s">
        <v>1976</v>
      </c>
      <c r="K408" t="s">
        <v>1977</v>
      </c>
      <c r="L408" t="s">
        <v>32</v>
      </c>
      <c r="M408">
        <v>6</v>
      </c>
      <c r="N408" t="s">
        <v>33</v>
      </c>
      <c r="O408">
        <v>60000015461254</v>
      </c>
      <c r="P408">
        <v>60000016462663</v>
      </c>
      <c r="Q408">
        <v>140205000000577</v>
      </c>
      <c r="S408" t="s">
        <v>34</v>
      </c>
      <c r="T408" t="s">
        <v>35</v>
      </c>
      <c r="U408" t="s">
        <v>36</v>
      </c>
      <c r="X408" t="s">
        <v>37</v>
      </c>
      <c r="AD408" t="s">
        <v>2048</v>
      </c>
      <c r="AE408" t="s">
        <v>1437</v>
      </c>
      <c r="AF408" t="s">
        <v>2048</v>
      </c>
      <c r="AG408" t="s">
        <v>2048</v>
      </c>
      <c r="AH408">
        <v>1</v>
      </c>
      <c r="AI408">
        <v>228</v>
      </c>
      <c r="AJ408">
        <v>228</v>
      </c>
      <c r="AK408">
        <v>228</v>
      </c>
      <c r="AL408">
        <v>228</v>
      </c>
      <c r="AM408">
        <v>228</v>
      </c>
      <c r="AN408" t="s">
        <v>1409</v>
      </c>
      <c r="AO408" t="s">
        <v>2048</v>
      </c>
    </row>
    <row r="409" spans="1:41" x14ac:dyDescent="0.25">
      <c r="A409">
        <v>1</v>
      </c>
      <c r="B409" t="s">
        <v>28</v>
      </c>
      <c r="C409">
        <v>393106</v>
      </c>
      <c r="D409" t="str">
        <f>VLOOKUP(C409,MUNICÍPO_SETOR!A$2:D$49,4,0)</f>
        <v>CAROLINA MOURA DE MORAES VASCONCELOS</v>
      </c>
      <c r="E409" s="43">
        <v>41379.388888888891</v>
      </c>
      <c r="F409" s="43">
        <v>41379.522916666669</v>
      </c>
      <c r="G409" s="43">
        <v>41379.489583333336</v>
      </c>
      <c r="H409" t="s">
        <v>29</v>
      </c>
      <c r="I409">
        <v>60000012534147</v>
      </c>
      <c r="J409" t="s">
        <v>1979</v>
      </c>
      <c r="K409" t="s">
        <v>1980</v>
      </c>
      <c r="L409" t="s">
        <v>32</v>
      </c>
      <c r="M409">
        <v>3</v>
      </c>
      <c r="N409" t="s">
        <v>33</v>
      </c>
      <c r="O409">
        <v>60000015461254</v>
      </c>
      <c r="P409">
        <v>60000016462663</v>
      </c>
      <c r="Q409">
        <v>140205000000563</v>
      </c>
      <c r="S409" t="s">
        <v>34</v>
      </c>
      <c r="T409" t="s">
        <v>35</v>
      </c>
      <c r="U409" t="s">
        <v>36</v>
      </c>
      <c r="X409" t="s">
        <v>37</v>
      </c>
      <c r="AD409" t="s">
        <v>2049</v>
      </c>
      <c r="AE409" t="s">
        <v>1437</v>
      </c>
      <c r="AF409" t="s">
        <v>2049</v>
      </c>
      <c r="AG409" t="s">
        <v>2049</v>
      </c>
      <c r="AH409">
        <v>1</v>
      </c>
      <c r="AI409">
        <v>143</v>
      </c>
      <c r="AJ409">
        <v>143</v>
      </c>
      <c r="AK409">
        <v>143</v>
      </c>
      <c r="AL409">
        <v>143</v>
      </c>
      <c r="AM409">
        <v>143</v>
      </c>
      <c r="AN409" t="s">
        <v>1409</v>
      </c>
      <c r="AO409" t="s">
        <v>2049</v>
      </c>
    </row>
    <row r="410" spans="1:41" x14ac:dyDescent="0.25">
      <c r="A410">
        <v>1</v>
      </c>
      <c r="B410" t="s">
        <v>28</v>
      </c>
      <c r="C410">
        <v>393106</v>
      </c>
      <c r="D410" t="str">
        <f>VLOOKUP(C410,MUNICÍPO_SETOR!A$2:D$49,4,0)</f>
        <v>CAROLINA MOURA DE MORAES VASCONCELOS</v>
      </c>
      <c r="E410" s="43">
        <v>41376.527083333334</v>
      </c>
      <c r="F410" s="43">
        <v>41376.529166666667</v>
      </c>
      <c r="G410" s="43">
        <v>41379.42083333333</v>
      </c>
      <c r="H410" t="s">
        <v>29</v>
      </c>
      <c r="I410">
        <v>60000012299651</v>
      </c>
      <c r="J410" t="s">
        <v>233</v>
      </c>
      <c r="K410" t="s">
        <v>234</v>
      </c>
      <c r="L410" t="s">
        <v>41</v>
      </c>
      <c r="M410">
        <v>3</v>
      </c>
      <c r="N410" t="s">
        <v>33</v>
      </c>
      <c r="O410">
        <v>60000015461254</v>
      </c>
      <c r="P410">
        <v>60000016462663</v>
      </c>
      <c r="Q410">
        <v>140205000000544</v>
      </c>
      <c r="S410" t="s">
        <v>34</v>
      </c>
      <c r="T410" t="s">
        <v>35</v>
      </c>
      <c r="U410" t="s">
        <v>36</v>
      </c>
      <c r="X410" t="s">
        <v>37</v>
      </c>
      <c r="AD410" t="s">
        <v>2050</v>
      </c>
      <c r="AE410" t="s">
        <v>1437</v>
      </c>
      <c r="AF410" t="s">
        <v>2050</v>
      </c>
      <c r="AG410" t="s">
        <v>2050</v>
      </c>
      <c r="AH410">
        <v>1</v>
      </c>
      <c r="AI410">
        <v>199</v>
      </c>
      <c r="AJ410">
        <v>199</v>
      </c>
      <c r="AK410">
        <v>199</v>
      </c>
      <c r="AL410">
        <v>199</v>
      </c>
      <c r="AM410">
        <v>199</v>
      </c>
      <c r="AN410" t="s">
        <v>1409</v>
      </c>
      <c r="AO410" t="s">
        <v>2050</v>
      </c>
    </row>
    <row r="411" spans="1:41" x14ac:dyDescent="0.25">
      <c r="A411">
        <v>1</v>
      </c>
      <c r="B411" t="s">
        <v>28</v>
      </c>
      <c r="C411">
        <v>393106</v>
      </c>
      <c r="D411" t="str">
        <f>VLOOKUP(C411,MUNICÍPO_SETOR!A$2:D$49,4,0)</f>
        <v>CAROLINA MOURA DE MORAES VASCONCELOS</v>
      </c>
      <c r="E411" s="43">
        <v>41376.475694444445</v>
      </c>
      <c r="F411" s="43">
        <v>41376.521527777775</v>
      </c>
      <c r="G411" s="43">
        <v>41376.486805555556</v>
      </c>
      <c r="H411" t="s">
        <v>29</v>
      </c>
      <c r="I411">
        <v>60000012431151</v>
      </c>
      <c r="J411" t="s">
        <v>2051</v>
      </c>
      <c r="K411" t="s">
        <v>2052</v>
      </c>
      <c r="L411" t="s">
        <v>109</v>
      </c>
      <c r="N411" t="s">
        <v>33</v>
      </c>
      <c r="O411">
        <v>60000015461254</v>
      </c>
      <c r="P411">
        <v>60000016462663</v>
      </c>
      <c r="Q411">
        <v>140205000000524</v>
      </c>
      <c r="S411" t="s">
        <v>34</v>
      </c>
      <c r="T411" t="s">
        <v>35</v>
      </c>
      <c r="U411" t="s">
        <v>36</v>
      </c>
      <c r="X411" t="s">
        <v>37</v>
      </c>
      <c r="Y411" t="s">
        <v>176</v>
      </c>
      <c r="AD411" t="s">
        <v>2053</v>
      </c>
      <c r="AE411" t="s">
        <v>1437</v>
      </c>
      <c r="AF411" t="s">
        <v>2053</v>
      </c>
      <c r="AG411" t="s">
        <v>4278</v>
      </c>
      <c r="AH411">
        <v>1</v>
      </c>
      <c r="AI411">
        <v>233</v>
      </c>
      <c r="AJ411">
        <v>233</v>
      </c>
      <c r="AK411">
        <v>233</v>
      </c>
      <c r="AL411">
        <v>233</v>
      </c>
      <c r="AM411">
        <v>233</v>
      </c>
      <c r="AN411" t="s">
        <v>1409</v>
      </c>
      <c r="AO411" t="s">
        <v>4278</v>
      </c>
    </row>
    <row r="412" spans="1:41" x14ac:dyDescent="0.25">
      <c r="A412">
        <v>1</v>
      </c>
      <c r="B412" t="s">
        <v>28</v>
      </c>
      <c r="C412">
        <v>393106</v>
      </c>
      <c r="D412" t="str">
        <f>VLOOKUP(C412,MUNICÍPO_SETOR!A$2:D$49,4,0)</f>
        <v>CAROLINA MOURA DE MORAES VASCONCELOS</v>
      </c>
      <c r="E412" s="43">
        <v>41376.445833333331</v>
      </c>
      <c r="F412" s="43">
        <v>41376.518750000003</v>
      </c>
      <c r="G412" s="43">
        <v>41376.486805555556</v>
      </c>
      <c r="H412" t="s">
        <v>29</v>
      </c>
      <c r="I412">
        <v>60000012554371</v>
      </c>
      <c r="J412" t="s">
        <v>2054</v>
      </c>
      <c r="K412" t="s">
        <v>2055</v>
      </c>
      <c r="L412" t="s">
        <v>109</v>
      </c>
      <c r="M412">
        <v>3</v>
      </c>
      <c r="N412" t="s">
        <v>33</v>
      </c>
      <c r="O412">
        <v>60000015461254</v>
      </c>
      <c r="P412">
        <v>60000016462663</v>
      </c>
      <c r="Q412">
        <v>140205000000514</v>
      </c>
      <c r="S412" t="s">
        <v>34</v>
      </c>
      <c r="T412" t="s">
        <v>35</v>
      </c>
      <c r="U412" t="s">
        <v>36</v>
      </c>
      <c r="X412" t="s">
        <v>37</v>
      </c>
      <c r="Y412" t="s">
        <v>176</v>
      </c>
      <c r="AD412" t="s">
        <v>2056</v>
      </c>
      <c r="AE412" t="s">
        <v>1437</v>
      </c>
      <c r="AF412" t="s">
        <v>2056</v>
      </c>
      <c r="AG412" t="s">
        <v>2056</v>
      </c>
      <c r="AH412">
        <v>146</v>
      </c>
      <c r="AI412">
        <v>232</v>
      </c>
      <c r="AJ412">
        <v>232</v>
      </c>
      <c r="AK412">
        <v>232</v>
      </c>
      <c r="AL412">
        <v>232</v>
      </c>
      <c r="AM412">
        <v>232</v>
      </c>
      <c r="AN412" t="s">
        <v>1409</v>
      </c>
      <c r="AO412" t="s">
        <v>4540</v>
      </c>
    </row>
    <row r="413" spans="1:41" x14ac:dyDescent="0.25">
      <c r="A413">
        <v>1</v>
      </c>
      <c r="B413" t="s">
        <v>28</v>
      </c>
      <c r="C413">
        <v>393106</v>
      </c>
      <c r="D413" t="str">
        <f>VLOOKUP(C413,MUNICÍPO_SETOR!A$2:D$49,4,0)</f>
        <v>CAROLINA MOURA DE MORAES VASCONCELOS</v>
      </c>
      <c r="E413" s="43">
        <v>41376.438888888886</v>
      </c>
      <c r="F413" s="43">
        <v>41376.445138888892</v>
      </c>
      <c r="G413" s="43">
        <v>41376.475694444445</v>
      </c>
      <c r="H413" t="s">
        <v>29</v>
      </c>
      <c r="I413">
        <v>60000012319551</v>
      </c>
      <c r="J413" t="s">
        <v>2057</v>
      </c>
      <c r="K413" t="s">
        <v>2058</v>
      </c>
      <c r="L413" t="s">
        <v>238</v>
      </c>
      <c r="M413">
        <v>3</v>
      </c>
      <c r="N413" t="s">
        <v>33</v>
      </c>
      <c r="O413">
        <v>60000015461254</v>
      </c>
      <c r="P413">
        <v>60000016462663</v>
      </c>
      <c r="Q413">
        <v>140205000000507</v>
      </c>
      <c r="S413" t="s">
        <v>34</v>
      </c>
      <c r="T413" t="s">
        <v>35</v>
      </c>
      <c r="U413" t="s">
        <v>36</v>
      </c>
      <c r="X413" t="s">
        <v>37</v>
      </c>
      <c r="AD413" t="s">
        <v>2059</v>
      </c>
      <c r="AE413" t="s">
        <v>1437</v>
      </c>
      <c r="AF413" t="s">
        <v>2059</v>
      </c>
      <c r="AG413" t="s">
        <v>2059</v>
      </c>
      <c r="AH413">
        <v>1</v>
      </c>
      <c r="AI413">
        <v>66</v>
      </c>
      <c r="AJ413">
        <v>66</v>
      </c>
      <c r="AK413">
        <v>66</v>
      </c>
      <c r="AL413">
        <v>66</v>
      </c>
      <c r="AM413">
        <v>66</v>
      </c>
      <c r="AN413" t="s">
        <v>1409</v>
      </c>
      <c r="AO413" t="s">
        <v>2059</v>
      </c>
    </row>
    <row r="414" spans="1:41" x14ac:dyDescent="0.25">
      <c r="A414">
        <v>1</v>
      </c>
      <c r="B414" t="s">
        <v>28</v>
      </c>
      <c r="C414">
        <v>393106</v>
      </c>
      <c r="D414" t="str">
        <f>VLOOKUP(C414,MUNICÍPO_SETOR!A$2:D$49,4,0)</f>
        <v>CAROLINA MOURA DE MORAES VASCONCELOS</v>
      </c>
      <c r="E414" s="43">
        <v>41376.4375</v>
      </c>
      <c r="F414" s="43">
        <v>41376.524305555555</v>
      </c>
      <c r="G414" s="43">
        <v>41376.486805555556</v>
      </c>
      <c r="H414" t="s">
        <v>29</v>
      </c>
      <c r="I414">
        <v>60000012312783</v>
      </c>
      <c r="J414" t="s">
        <v>2060</v>
      </c>
      <c r="K414" t="s">
        <v>2061</v>
      </c>
      <c r="L414" t="s">
        <v>109</v>
      </c>
      <c r="N414" t="s">
        <v>33</v>
      </c>
      <c r="O414">
        <v>60000015461254</v>
      </c>
      <c r="P414">
        <v>60000016462663</v>
      </c>
      <c r="Q414">
        <v>140205000000531</v>
      </c>
      <c r="S414" t="s">
        <v>34</v>
      </c>
      <c r="T414" t="s">
        <v>35</v>
      </c>
      <c r="U414" t="s">
        <v>36</v>
      </c>
      <c r="X414" t="s">
        <v>37</v>
      </c>
      <c r="AD414" t="s">
        <v>2062</v>
      </c>
      <c r="AE414" t="s">
        <v>1437</v>
      </c>
      <c r="AF414" t="s">
        <v>2062</v>
      </c>
      <c r="AG414" t="s">
        <v>2062</v>
      </c>
      <c r="AH414">
        <v>108</v>
      </c>
      <c r="AI414">
        <v>221</v>
      </c>
      <c r="AJ414">
        <v>221</v>
      </c>
      <c r="AK414">
        <v>221</v>
      </c>
      <c r="AL414">
        <v>221</v>
      </c>
      <c r="AM414">
        <v>221</v>
      </c>
      <c r="AN414" t="s">
        <v>1409</v>
      </c>
      <c r="AO414" t="s">
        <v>4424</v>
      </c>
    </row>
    <row r="415" spans="1:41" x14ac:dyDescent="0.25">
      <c r="A415">
        <v>1</v>
      </c>
      <c r="B415" t="s">
        <v>28</v>
      </c>
      <c r="C415">
        <v>393106</v>
      </c>
      <c r="D415" t="str">
        <f>VLOOKUP(C415,MUNICÍPO_SETOR!A$2:D$49,4,0)</f>
        <v>CAROLINA MOURA DE MORAES VASCONCELOS</v>
      </c>
      <c r="E415" s="43">
        <v>41375.422222222223</v>
      </c>
      <c r="F415" s="43">
        <v>41375.42291666667</v>
      </c>
      <c r="G415" s="43">
        <v>41376.338194444441</v>
      </c>
      <c r="H415" t="s">
        <v>29</v>
      </c>
      <c r="I415">
        <v>60000012362023</v>
      </c>
      <c r="J415" t="s">
        <v>256</v>
      </c>
      <c r="K415" t="s">
        <v>257</v>
      </c>
      <c r="L415" t="s">
        <v>32</v>
      </c>
      <c r="M415">
        <v>4</v>
      </c>
      <c r="N415" t="s">
        <v>33</v>
      </c>
      <c r="O415">
        <v>60000015461254</v>
      </c>
      <c r="P415">
        <v>60000016462663</v>
      </c>
      <c r="Q415">
        <v>140205000000500</v>
      </c>
      <c r="S415" t="s">
        <v>34</v>
      </c>
      <c r="T415" t="s">
        <v>35</v>
      </c>
      <c r="U415" t="s">
        <v>36</v>
      </c>
      <c r="X415" t="s">
        <v>37</v>
      </c>
      <c r="AD415" t="s">
        <v>2063</v>
      </c>
      <c r="AE415" t="s">
        <v>1437</v>
      </c>
      <c r="AF415" t="s">
        <v>2063</v>
      </c>
      <c r="AG415" t="s">
        <v>2063</v>
      </c>
      <c r="AH415">
        <v>1</v>
      </c>
      <c r="AI415">
        <v>110</v>
      </c>
      <c r="AJ415">
        <v>110</v>
      </c>
      <c r="AK415">
        <v>110</v>
      </c>
      <c r="AL415">
        <v>110</v>
      </c>
      <c r="AM415">
        <v>110</v>
      </c>
      <c r="AN415" t="s">
        <v>1409</v>
      </c>
      <c r="AO415" t="s">
        <v>2063</v>
      </c>
    </row>
    <row r="416" spans="1:41" x14ac:dyDescent="0.25">
      <c r="A416">
        <v>1</v>
      </c>
      <c r="B416" t="s">
        <v>28</v>
      </c>
      <c r="C416">
        <v>393106</v>
      </c>
      <c r="D416" t="str">
        <f>VLOOKUP(C416,MUNICÍPO_SETOR!A$2:D$49,4,0)</f>
        <v>CAROLINA MOURA DE MORAES VASCONCELOS</v>
      </c>
      <c r="E416" s="43">
        <v>41375.399305555555</v>
      </c>
      <c r="F416" s="43">
        <v>41376.527083333334</v>
      </c>
      <c r="G416" s="43">
        <v>41376.486805555556</v>
      </c>
      <c r="H416" t="s">
        <v>29</v>
      </c>
      <c r="I416">
        <v>60000017152758</v>
      </c>
      <c r="J416" t="s">
        <v>243</v>
      </c>
      <c r="K416" t="s">
        <v>244</v>
      </c>
      <c r="L416" t="s">
        <v>245</v>
      </c>
      <c r="M416">
        <v>3</v>
      </c>
      <c r="N416" t="s">
        <v>33</v>
      </c>
      <c r="O416">
        <v>60000015461254</v>
      </c>
      <c r="P416">
        <v>60000016462663</v>
      </c>
      <c r="Q416">
        <v>140205000000537</v>
      </c>
      <c r="S416" t="s">
        <v>34</v>
      </c>
      <c r="T416" t="s">
        <v>35</v>
      </c>
      <c r="U416" t="s">
        <v>36</v>
      </c>
      <c r="X416" t="s">
        <v>37</v>
      </c>
      <c r="AD416" t="s">
        <v>2064</v>
      </c>
      <c r="AE416" t="s">
        <v>1437</v>
      </c>
      <c r="AF416" t="s">
        <v>2064</v>
      </c>
      <c r="AG416" t="s">
        <v>2064</v>
      </c>
      <c r="AH416">
        <v>1</v>
      </c>
      <c r="AI416">
        <v>174</v>
      </c>
      <c r="AJ416">
        <v>174</v>
      </c>
      <c r="AK416">
        <v>174</v>
      </c>
      <c r="AL416">
        <v>174</v>
      </c>
      <c r="AM416">
        <v>174</v>
      </c>
      <c r="AN416" t="s">
        <v>1409</v>
      </c>
      <c r="AO416" t="s">
        <v>2064</v>
      </c>
    </row>
    <row r="417" spans="1:41" x14ac:dyDescent="0.25">
      <c r="A417">
        <v>1</v>
      </c>
      <c r="B417" t="s">
        <v>28</v>
      </c>
      <c r="C417">
        <v>393106</v>
      </c>
      <c r="D417" t="str">
        <f>VLOOKUP(C417,MUNICÍPO_SETOR!A$2:D$49,4,0)</f>
        <v>CAROLINA MOURA DE MORAES VASCONCELOS</v>
      </c>
      <c r="E417" s="43">
        <v>41374.777777777781</v>
      </c>
      <c r="F417" s="43">
        <v>41375.417361111111</v>
      </c>
      <c r="G417" s="43">
        <v>41376.338194444441</v>
      </c>
      <c r="H417" t="s">
        <v>29</v>
      </c>
      <c r="I417">
        <v>60000012529207</v>
      </c>
      <c r="J417" t="s">
        <v>1904</v>
      </c>
      <c r="K417" t="s">
        <v>1905</v>
      </c>
      <c r="L417" t="s">
        <v>32</v>
      </c>
      <c r="M417">
        <v>6</v>
      </c>
      <c r="N417" t="s">
        <v>33</v>
      </c>
      <c r="O417">
        <v>60000015461254</v>
      </c>
      <c r="P417">
        <v>60000016462663</v>
      </c>
      <c r="Q417">
        <v>140205000000472</v>
      </c>
      <c r="S417" t="s">
        <v>34</v>
      </c>
      <c r="T417" t="s">
        <v>35</v>
      </c>
      <c r="U417" t="s">
        <v>36</v>
      </c>
      <c r="X417" t="s">
        <v>37</v>
      </c>
      <c r="AD417" t="s">
        <v>2065</v>
      </c>
      <c r="AE417" t="s">
        <v>1437</v>
      </c>
      <c r="AF417" t="s">
        <v>2065</v>
      </c>
      <c r="AG417" t="s">
        <v>2065</v>
      </c>
      <c r="AH417">
        <v>1</v>
      </c>
      <c r="AI417">
        <v>102</v>
      </c>
      <c r="AJ417">
        <v>102</v>
      </c>
      <c r="AK417">
        <v>102</v>
      </c>
      <c r="AL417">
        <v>102</v>
      </c>
      <c r="AM417">
        <v>102</v>
      </c>
      <c r="AN417" t="s">
        <v>1409</v>
      </c>
      <c r="AO417" t="s">
        <v>2065</v>
      </c>
    </row>
    <row r="418" spans="1:41" x14ac:dyDescent="0.25">
      <c r="A418">
        <v>1</v>
      </c>
      <c r="B418" t="s">
        <v>28</v>
      </c>
      <c r="C418">
        <v>393106</v>
      </c>
      <c r="D418" t="str">
        <f>VLOOKUP(C418,MUNICÍPO_SETOR!A$2:D$49,4,0)</f>
        <v>CAROLINA MOURA DE MORAES VASCONCELOS</v>
      </c>
      <c r="E418" s="43">
        <v>41374.666666666664</v>
      </c>
      <c r="F418" s="43">
        <v>41375.42083333333</v>
      </c>
      <c r="G418" s="43">
        <v>41376.338194444441</v>
      </c>
      <c r="H418" t="s">
        <v>29</v>
      </c>
      <c r="I418">
        <v>60000012326559</v>
      </c>
      <c r="J418" t="s">
        <v>2066</v>
      </c>
      <c r="K418" t="s">
        <v>2067</v>
      </c>
      <c r="L418" t="s">
        <v>32</v>
      </c>
      <c r="M418">
        <v>4</v>
      </c>
      <c r="N418" t="s">
        <v>33</v>
      </c>
      <c r="O418">
        <v>60000015461254</v>
      </c>
      <c r="P418">
        <v>60000016462663</v>
      </c>
      <c r="Q418">
        <v>140205000000486</v>
      </c>
      <c r="S418" t="s">
        <v>34</v>
      </c>
      <c r="T418" t="s">
        <v>35</v>
      </c>
      <c r="U418" t="s">
        <v>36</v>
      </c>
      <c r="X418" t="s">
        <v>37</v>
      </c>
      <c r="AD418" t="s">
        <v>2068</v>
      </c>
      <c r="AE418" t="s">
        <v>1437</v>
      </c>
      <c r="AF418" t="s">
        <v>2068</v>
      </c>
      <c r="AG418" t="s">
        <v>2068</v>
      </c>
      <c r="AH418">
        <v>1</v>
      </c>
      <c r="AI418">
        <v>121</v>
      </c>
      <c r="AJ418">
        <v>121</v>
      </c>
      <c r="AK418">
        <v>121</v>
      </c>
      <c r="AL418">
        <v>121</v>
      </c>
      <c r="AM418">
        <v>121</v>
      </c>
      <c r="AN418" t="s">
        <v>1409</v>
      </c>
      <c r="AO418" t="s">
        <v>2068</v>
      </c>
    </row>
    <row r="419" spans="1:41" x14ac:dyDescent="0.25">
      <c r="A419">
        <v>1</v>
      </c>
      <c r="B419" t="s">
        <v>28</v>
      </c>
      <c r="C419">
        <v>393106</v>
      </c>
      <c r="D419" t="str">
        <f>VLOOKUP(C419,MUNICÍPO_SETOR!A$2:D$49,4,0)</f>
        <v>CAROLINA MOURA DE MORAES VASCONCELOS</v>
      </c>
      <c r="E419" s="43">
        <v>41374.666666666664</v>
      </c>
      <c r="F419" s="43">
        <v>41375.42083333333</v>
      </c>
      <c r="G419" s="43">
        <v>41376.338194444441</v>
      </c>
      <c r="H419" t="s">
        <v>29</v>
      </c>
      <c r="I419">
        <v>60000012326559</v>
      </c>
      <c r="J419" t="s">
        <v>2066</v>
      </c>
      <c r="K419" t="s">
        <v>2067</v>
      </c>
      <c r="L419" t="s">
        <v>32</v>
      </c>
      <c r="M419">
        <v>4</v>
      </c>
      <c r="N419" t="s">
        <v>33</v>
      </c>
      <c r="O419">
        <v>60000015461254</v>
      </c>
      <c r="P419">
        <v>60000016462663</v>
      </c>
      <c r="Q419">
        <v>140205000000486</v>
      </c>
      <c r="S419" t="s">
        <v>34</v>
      </c>
      <c r="T419" t="s">
        <v>35</v>
      </c>
      <c r="U419" t="s">
        <v>36</v>
      </c>
      <c r="X419" t="s">
        <v>37</v>
      </c>
      <c r="AD419" t="s">
        <v>2068</v>
      </c>
      <c r="AE419" t="s">
        <v>1437</v>
      </c>
      <c r="AF419" t="s">
        <v>2068</v>
      </c>
      <c r="AG419" t="s">
        <v>2068</v>
      </c>
      <c r="AH419">
        <v>1</v>
      </c>
      <c r="AI419">
        <v>121</v>
      </c>
      <c r="AJ419">
        <v>121</v>
      </c>
      <c r="AK419">
        <v>121</v>
      </c>
      <c r="AL419">
        <v>121</v>
      </c>
      <c r="AM419">
        <v>121</v>
      </c>
      <c r="AN419" t="s">
        <v>1409</v>
      </c>
      <c r="AO419" t="s">
        <v>2068</v>
      </c>
    </row>
    <row r="420" spans="1:41" x14ac:dyDescent="0.25">
      <c r="A420">
        <v>1</v>
      </c>
      <c r="B420" t="s">
        <v>28</v>
      </c>
      <c r="C420">
        <v>393106</v>
      </c>
      <c r="D420" t="str">
        <f>VLOOKUP(C420,MUNICÍPO_SETOR!A$2:D$49,4,0)</f>
        <v>CAROLINA MOURA DE MORAES VASCONCELOS</v>
      </c>
      <c r="E420" s="43">
        <v>41374.486111111109</v>
      </c>
      <c r="F420" s="43">
        <v>41375.422222222223</v>
      </c>
      <c r="G420" s="43">
        <v>41376.338194444441</v>
      </c>
      <c r="H420" t="s">
        <v>29</v>
      </c>
      <c r="I420">
        <v>60000012325731</v>
      </c>
      <c r="J420" t="s">
        <v>2026</v>
      </c>
      <c r="K420" t="s">
        <v>2027</v>
      </c>
      <c r="L420" t="s">
        <v>41</v>
      </c>
      <c r="M420">
        <v>6</v>
      </c>
      <c r="N420" t="s">
        <v>33</v>
      </c>
      <c r="O420">
        <v>60000015461254</v>
      </c>
      <c r="P420">
        <v>60000016462663</v>
      </c>
      <c r="Q420">
        <v>140205000000493</v>
      </c>
      <c r="S420" t="s">
        <v>34</v>
      </c>
      <c r="T420" t="s">
        <v>35</v>
      </c>
      <c r="U420" t="s">
        <v>36</v>
      </c>
      <c r="X420" t="s">
        <v>37</v>
      </c>
      <c r="AD420" t="s">
        <v>2069</v>
      </c>
      <c r="AE420" t="s">
        <v>1437</v>
      </c>
      <c r="AF420" t="s">
        <v>2069</v>
      </c>
      <c r="AG420" t="s">
        <v>2069</v>
      </c>
      <c r="AH420">
        <v>1</v>
      </c>
      <c r="AI420">
        <v>144</v>
      </c>
      <c r="AJ420">
        <v>144</v>
      </c>
      <c r="AK420">
        <v>144</v>
      </c>
      <c r="AL420">
        <v>144</v>
      </c>
      <c r="AM420">
        <v>144</v>
      </c>
      <c r="AN420" t="s">
        <v>1409</v>
      </c>
      <c r="AO420" t="s">
        <v>2069</v>
      </c>
    </row>
    <row r="421" spans="1:41" x14ac:dyDescent="0.25">
      <c r="A421">
        <v>1</v>
      </c>
      <c r="B421" t="s">
        <v>28</v>
      </c>
      <c r="C421">
        <v>393106</v>
      </c>
      <c r="D421" t="str">
        <f>VLOOKUP(C421,MUNICÍPO_SETOR!A$2:D$49,4,0)</f>
        <v>CAROLINA MOURA DE MORAES VASCONCELOS</v>
      </c>
      <c r="E421" s="43">
        <v>41374.416666666664</v>
      </c>
      <c r="F421" s="43">
        <v>41375.419444444444</v>
      </c>
      <c r="G421" s="43">
        <v>41376.338194444441</v>
      </c>
      <c r="H421" t="s">
        <v>29</v>
      </c>
      <c r="I421">
        <v>60000012469075</v>
      </c>
      <c r="J421" t="s">
        <v>1966</v>
      </c>
      <c r="K421" t="s">
        <v>1967</v>
      </c>
      <c r="L421" t="s">
        <v>41</v>
      </c>
      <c r="M421">
        <v>3</v>
      </c>
      <c r="N421" t="s">
        <v>33</v>
      </c>
      <c r="O421">
        <v>60000015461254</v>
      </c>
      <c r="P421">
        <v>60000016462663</v>
      </c>
      <c r="Q421">
        <v>140205000000479</v>
      </c>
      <c r="S421" t="s">
        <v>34</v>
      </c>
      <c r="T421" t="s">
        <v>35</v>
      </c>
      <c r="U421" t="s">
        <v>36</v>
      </c>
      <c r="X421" t="s">
        <v>37</v>
      </c>
      <c r="AD421" t="s">
        <v>2070</v>
      </c>
      <c r="AE421" t="s">
        <v>1437</v>
      </c>
      <c r="AF421" t="s">
        <v>2070</v>
      </c>
      <c r="AG421" t="s">
        <v>2070</v>
      </c>
      <c r="AH421">
        <v>19</v>
      </c>
      <c r="AI421">
        <v>203</v>
      </c>
      <c r="AJ421">
        <v>203</v>
      </c>
      <c r="AK421">
        <v>203</v>
      </c>
      <c r="AL421">
        <v>203</v>
      </c>
      <c r="AM421">
        <v>203</v>
      </c>
      <c r="AN421" t="s">
        <v>1409</v>
      </c>
      <c r="AO421" t="s">
        <v>4541</v>
      </c>
    </row>
    <row r="422" spans="1:41" x14ac:dyDescent="0.25">
      <c r="A422">
        <v>1</v>
      </c>
      <c r="B422" t="s">
        <v>28</v>
      </c>
      <c r="C422">
        <v>393106</v>
      </c>
      <c r="D422" t="str">
        <f>VLOOKUP(C422,MUNICÍPO_SETOR!A$2:D$49,4,0)</f>
        <v>CAROLINA MOURA DE MORAES VASCONCELOS</v>
      </c>
      <c r="E422" s="43">
        <v>41374.416666666664</v>
      </c>
      <c r="F422" s="43">
        <v>41375.419444444444</v>
      </c>
      <c r="G422" s="43">
        <v>41376.338194444441</v>
      </c>
      <c r="H422" t="s">
        <v>29</v>
      </c>
      <c r="I422">
        <v>60000012469075</v>
      </c>
      <c r="J422" t="s">
        <v>1966</v>
      </c>
      <c r="K422" t="s">
        <v>1967</v>
      </c>
      <c r="L422" t="s">
        <v>41</v>
      </c>
      <c r="M422">
        <v>3</v>
      </c>
      <c r="N422" t="s">
        <v>33</v>
      </c>
      <c r="O422">
        <v>60000015461254</v>
      </c>
      <c r="P422">
        <v>60000016462663</v>
      </c>
      <c r="Q422">
        <v>140205000000479</v>
      </c>
      <c r="S422" t="s">
        <v>34</v>
      </c>
      <c r="T422" t="s">
        <v>35</v>
      </c>
      <c r="U422" t="s">
        <v>36</v>
      </c>
      <c r="X422" t="s">
        <v>37</v>
      </c>
      <c r="AD422" t="s">
        <v>2070</v>
      </c>
      <c r="AE422" t="s">
        <v>1437</v>
      </c>
      <c r="AF422" t="s">
        <v>2070</v>
      </c>
      <c r="AG422" t="s">
        <v>2070</v>
      </c>
      <c r="AH422">
        <v>19</v>
      </c>
      <c r="AI422">
        <v>203</v>
      </c>
      <c r="AJ422">
        <v>203</v>
      </c>
      <c r="AK422">
        <v>203</v>
      </c>
      <c r="AL422">
        <v>203</v>
      </c>
      <c r="AM422">
        <v>203</v>
      </c>
      <c r="AN422" t="s">
        <v>1409</v>
      </c>
      <c r="AO422" t="s">
        <v>4541</v>
      </c>
    </row>
    <row r="423" spans="1:41" x14ac:dyDescent="0.25">
      <c r="A423">
        <v>1</v>
      </c>
      <c r="B423" t="s">
        <v>28</v>
      </c>
      <c r="C423">
        <v>393106</v>
      </c>
      <c r="D423" t="str">
        <f>VLOOKUP(C423,MUNICÍPO_SETOR!A$2:D$49,4,0)</f>
        <v>CAROLINA MOURA DE MORAES VASCONCELOS</v>
      </c>
      <c r="E423" s="43">
        <v>41373.707638888889</v>
      </c>
      <c r="F423" s="43">
        <v>41373.709722222222</v>
      </c>
      <c r="G423" s="43">
        <v>41374.343055555553</v>
      </c>
      <c r="H423" t="s">
        <v>29</v>
      </c>
      <c r="I423">
        <v>60000012429631</v>
      </c>
      <c r="J423" t="s">
        <v>274</v>
      </c>
      <c r="K423" t="s">
        <v>275</v>
      </c>
      <c r="L423" t="s">
        <v>32</v>
      </c>
      <c r="M423">
        <v>6</v>
      </c>
      <c r="N423" t="s">
        <v>4829</v>
      </c>
      <c r="O423">
        <v>60000015461254</v>
      </c>
      <c r="P423">
        <v>60000016462663</v>
      </c>
      <c r="Q423">
        <v>140205000000465</v>
      </c>
      <c r="S423" t="s">
        <v>34</v>
      </c>
      <c r="T423" t="s">
        <v>35</v>
      </c>
      <c r="U423" t="s">
        <v>36</v>
      </c>
      <c r="X423" t="s">
        <v>37</v>
      </c>
      <c r="AD423" t="s">
        <v>2071</v>
      </c>
      <c r="AE423" t="s">
        <v>1437</v>
      </c>
      <c r="AF423" t="s">
        <v>2071</v>
      </c>
      <c r="AG423" t="s">
        <v>2071</v>
      </c>
      <c r="AH423">
        <v>1</v>
      </c>
      <c r="AI423">
        <v>161</v>
      </c>
      <c r="AJ423">
        <v>161</v>
      </c>
      <c r="AK423">
        <v>161</v>
      </c>
      <c r="AL423">
        <v>161</v>
      </c>
      <c r="AM423">
        <v>161</v>
      </c>
      <c r="AN423" t="s">
        <v>1409</v>
      </c>
      <c r="AO423" t="s">
        <v>2071</v>
      </c>
    </row>
    <row r="424" spans="1:41" x14ac:dyDescent="0.25">
      <c r="A424">
        <v>1</v>
      </c>
      <c r="B424" t="s">
        <v>28</v>
      </c>
      <c r="C424">
        <v>393106</v>
      </c>
      <c r="D424" t="str">
        <f>VLOOKUP(C424,MUNICÍPO_SETOR!A$2:D$49,4,0)</f>
        <v>CAROLINA MOURA DE MORAES VASCONCELOS</v>
      </c>
      <c r="E424" s="43">
        <v>41373.626388888886</v>
      </c>
      <c r="F424" s="43">
        <v>41373.628472222219</v>
      </c>
      <c r="G424" s="43">
        <v>41373.594444444447</v>
      </c>
      <c r="H424" t="s">
        <v>29</v>
      </c>
      <c r="I424">
        <v>60000012291559</v>
      </c>
      <c r="J424" t="s">
        <v>2072</v>
      </c>
      <c r="K424" t="s">
        <v>2073</v>
      </c>
      <c r="L424" t="s">
        <v>32</v>
      </c>
      <c r="M424">
        <v>4</v>
      </c>
      <c r="N424" t="s">
        <v>33</v>
      </c>
      <c r="O424">
        <v>60000015461254</v>
      </c>
      <c r="P424">
        <v>60000016462663</v>
      </c>
      <c r="Q424">
        <v>140205000000419</v>
      </c>
      <c r="S424" t="s">
        <v>34</v>
      </c>
      <c r="T424" t="s">
        <v>35</v>
      </c>
      <c r="U424" t="s">
        <v>36</v>
      </c>
      <c r="X424" t="s">
        <v>37</v>
      </c>
      <c r="AD424" t="s">
        <v>2074</v>
      </c>
      <c r="AE424" t="s">
        <v>1437</v>
      </c>
      <c r="AF424" t="s">
        <v>2074</v>
      </c>
      <c r="AG424" t="s">
        <v>2074</v>
      </c>
      <c r="AH424">
        <v>1</v>
      </c>
      <c r="AI424">
        <v>118</v>
      </c>
      <c r="AJ424">
        <v>118</v>
      </c>
      <c r="AK424">
        <v>118</v>
      </c>
      <c r="AL424">
        <v>118</v>
      </c>
      <c r="AM424">
        <v>118</v>
      </c>
      <c r="AN424" t="s">
        <v>1409</v>
      </c>
      <c r="AO424" t="s">
        <v>2074</v>
      </c>
    </row>
    <row r="425" spans="1:41" x14ac:dyDescent="0.25">
      <c r="A425">
        <v>1</v>
      </c>
      <c r="B425" t="s">
        <v>28</v>
      </c>
      <c r="C425">
        <v>393106</v>
      </c>
      <c r="D425" t="str">
        <f>VLOOKUP(C425,MUNICÍPO_SETOR!A$2:D$49,4,0)</f>
        <v>CAROLINA MOURA DE MORAES VASCONCELOS</v>
      </c>
      <c r="E425" s="43">
        <v>41373.479166666664</v>
      </c>
      <c r="F425" s="43">
        <v>41373.625694444447</v>
      </c>
      <c r="G425" s="43">
        <v>41373.594444444447</v>
      </c>
      <c r="H425" t="s">
        <v>29</v>
      </c>
      <c r="I425">
        <v>60000012333775</v>
      </c>
      <c r="J425" t="s">
        <v>2075</v>
      </c>
      <c r="K425" t="s">
        <v>2076</v>
      </c>
      <c r="L425" t="s">
        <v>32</v>
      </c>
      <c r="M425">
        <v>4</v>
      </c>
      <c r="N425" t="s">
        <v>33</v>
      </c>
      <c r="O425">
        <v>60000015461254</v>
      </c>
      <c r="P425">
        <v>60000016462663</v>
      </c>
      <c r="Q425">
        <v>140205000000410</v>
      </c>
      <c r="S425" t="s">
        <v>34</v>
      </c>
      <c r="T425" t="s">
        <v>35</v>
      </c>
      <c r="U425" t="s">
        <v>36</v>
      </c>
      <c r="X425" t="s">
        <v>37</v>
      </c>
      <c r="AD425" t="s">
        <v>2077</v>
      </c>
      <c r="AE425" t="s">
        <v>1437</v>
      </c>
      <c r="AF425" t="s">
        <v>2077</v>
      </c>
      <c r="AG425" t="s">
        <v>2077</v>
      </c>
      <c r="AH425">
        <v>1</v>
      </c>
      <c r="AI425">
        <v>279</v>
      </c>
      <c r="AJ425">
        <v>279</v>
      </c>
      <c r="AK425">
        <v>279</v>
      </c>
      <c r="AL425">
        <v>279</v>
      </c>
      <c r="AM425">
        <v>279</v>
      </c>
      <c r="AN425" t="s">
        <v>1409</v>
      </c>
      <c r="AO425" t="s">
        <v>2077</v>
      </c>
    </row>
    <row r="426" spans="1:41" x14ac:dyDescent="0.25">
      <c r="A426">
        <v>1</v>
      </c>
      <c r="B426" t="s">
        <v>28</v>
      </c>
      <c r="C426">
        <v>393106</v>
      </c>
      <c r="D426" t="str">
        <f>VLOOKUP(C426,MUNICÍPO_SETOR!A$2:D$49,4,0)</f>
        <v>CAROLINA MOURA DE MORAES VASCONCELOS</v>
      </c>
      <c r="E426" s="43">
        <v>41373.431250000001</v>
      </c>
      <c r="F426" s="43">
        <v>41373.506249999999</v>
      </c>
      <c r="G426" s="43">
        <v>41373.474305555559</v>
      </c>
      <c r="H426" t="s">
        <v>29</v>
      </c>
      <c r="I426">
        <v>60000012389579</v>
      </c>
      <c r="J426" t="s">
        <v>2078</v>
      </c>
      <c r="K426" t="s">
        <v>2079</v>
      </c>
      <c r="L426" t="s">
        <v>32</v>
      </c>
      <c r="M426">
        <v>4</v>
      </c>
      <c r="N426" t="s">
        <v>33</v>
      </c>
      <c r="O426">
        <v>60000015461254</v>
      </c>
      <c r="P426">
        <v>60000016462663</v>
      </c>
      <c r="Q426">
        <v>140205000000391</v>
      </c>
      <c r="S426" t="s">
        <v>34</v>
      </c>
      <c r="T426" t="s">
        <v>35</v>
      </c>
      <c r="U426" t="s">
        <v>36</v>
      </c>
      <c r="X426" t="s">
        <v>37</v>
      </c>
      <c r="AD426" t="s">
        <v>2080</v>
      </c>
      <c r="AE426" t="s">
        <v>1437</v>
      </c>
      <c r="AF426" t="s">
        <v>2080</v>
      </c>
      <c r="AG426" t="s">
        <v>4279</v>
      </c>
      <c r="AH426">
        <v>117</v>
      </c>
      <c r="AI426">
        <v>623</v>
      </c>
      <c r="AJ426">
        <v>623</v>
      </c>
      <c r="AK426">
        <v>623</v>
      </c>
      <c r="AL426">
        <v>623</v>
      </c>
      <c r="AM426">
        <v>623</v>
      </c>
      <c r="AN426" t="s">
        <v>1409</v>
      </c>
      <c r="AO426" t="s">
        <v>4542</v>
      </c>
    </row>
    <row r="427" spans="1:41" x14ac:dyDescent="0.25">
      <c r="A427">
        <v>1</v>
      </c>
      <c r="B427" t="s">
        <v>28</v>
      </c>
      <c r="C427">
        <v>393106</v>
      </c>
      <c r="D427" t="str">
        <f>VLOOKUP(C427,MUNICÍPO_SETOR!A$2:D$49,4,0)</f>
        <v>CAROLINA MOURA DE MORAES VASCONCELOS</v>
      </c>
      <c r="E427" s="43">
        <v>41373.340277777781</v>
      </c>
      <c r="F427" s="43">
        <v>41373.525000000001</v>
      </c>
      <c r="G427" s="43">
        <v>41373.563194444447</v>
      </c>
      <c r="H427" t="s">
        <v>29</v>
      </c>
      <c r="I427">
        <v>60000012268919</v>
      </c>
      <c r="J427" t="s">
        <v>2081</v>
      </c>
      <c r="K427" t="s">
        <v>2082</v>
      </c>
      <c r="L427" t="s">
        <v>41</v>
      </c>
      <c r="M427">
        <v>3</v>
      </c>
      <c r="N427" t="s">
        <v>33</v>
      </c>
      <c r="O427">
        <v>60000015461254</v>
      </c>
      <c r="P427">
        <v>60000016462663</v>
      </c>
      <c r="Q427">
        <v>140205000000401</v>
      </c>
      <c r="S427" t="s">
        <v>34</v>
      </c>
      <c r="T427" t="s">
        <v>35</v>
      </c>
      <c r="U427" t="s">
        <v>36</v>
      </c>
      <c r="X427" t="s">
        <v>37</v>
      </c>
      <c r="AD427" t="s">
        <v>2083</v>
      </c>
      <c r="AE427" t="s">
        <v>1437</v>
      </c>
      <c r="AF427" t="s">
        <v>2083</v>
      </c>
      <c r="AG427" t="s">
        <v>2083</v>
      </c>
      <c r="AH427">
        <v>1</v>
      </c>
      <c r="AI427">
        <v>156</v>
      </c>
      <c r="AJ427">
        <v>156</v>
      </c>
      <c r="AK427">
        <v>156</v>
      </c>
      <c r="AL427">
        <v>156</v>
      </c>
      <c r="AM427">
        <v>156</v>
      </c>
      <c r="AN427" t="s">
        <v>1409</v>
      </c>
      <c r="AO427" t="s">
        <v>2083</v>
      </c>
    </row>
    <row r="428" spans="1:41" x14ac:dyDescent="0.25">
      <c r="A428">
        <v>1</v>
      </c>
      <c r="B428" t="s">
        <v>28</v>
      </c>
      <c r="C428">
        <v>393106</v>
      </c>
      <c r="D428" t="str">
        <f>VLOOKUP(C428,MUNICÍPO_SETOR!A$2:D$49,4,0)</f>
        <v>CAROLINA MOURA DE MORAES VASCONCELOS</v>
      </c>
      <c r="E428" s="43">
        <v>41372.646527777775</v>
      </c>
      <c r="F428" s="43">
        <v>41372.647916666669</v>
      </c>
      <c r="G428" s="43">
        <v>41372.609722222223</v>
      </c>
      <c r="H428" t="s">
        <v>29</v>
      </c>
      <c r="I428">
        <v>60000012528751</v>
      </c>
      <c r="J428" t="s">
        <v>209</v>
      </c>
      <c r="K428" t="s">
        <v>210</v>
      </c>
      <c r="L428" t="s">
        <v>32</v>
      </c>
      <c r="M428">
        <v>6</v>
      </c>
      <c r="N428" t="s">
        <v>33</v>
      </c>
      <c r="O428">
        <v>60000015461254</v>
      </c>
      <c r="P428">
        <v>60000016462663</v>
      </c>
      <c r="Q428">
        <v>140205000000373</v>
      </c>
      <c r="S428" t="s">
        <v>34</v>
      </c>
      <c r="T428" t="s">
        <v>35</v>
      </c>
      <c r="U428" t="s">
        <v>36</v>
      </c>
      <c r="X428" t="s">
        <v>37</v>
      </c>
      <c r="AD428" t="s">
        <v>211</v>
      </c>
      <c r="AE428" t="s">
        <v>1437</v>
      </c>
      <c r="AF428" t="s">
        <v>211</v>
      </c>
      <c r="AG428" t="s">
        <v>211</v>
      </c>
      <c r="AH428">
        <v>1</v>
      </c>
      <c r="AI428">
        <v>146</v>
      </c>
      <c r="AJ428">
        <v>146</v>
      </c>
      <c r="AK428">
        <v>146</v>
      </c>
      <c r="AL428">
        <v>146</v>
      </c>
      <c r="AM428">
        <v>146</v>
      </c>
      <c r="AN428" t="s">
        <v>1409</v>
      </c>
      <c r="AO428" t="s">
        <v>211</v>
      </c>
    </row>
    <row r="429" spans="1:41" x14ac:dyDescent="0.25">
      <c r="A429">
        <v>1</v>
      </c>
      <c r="B429" t="s">
        <v>28</v>
      </c>
      <c r="C429">
        <v>393106</v>
      </c>
      <c r="D429" t="str">
        <f>VLOOKUP(C429,MUNICÍPO_SETOR!A$2:D$49,4,0)</f>
        <v>CAROLINA MOURA DE MORAES VASCONCELOS</v>
      </c>
      <c r="E429" s="43">
        <v>41372.645138888889</v>
      </c>
      <c r="F429" s="43">
        <v>41372.645833333336</v>
      </c>
      <c r="G429" s="43">
        <v>41372.609722222223</v>
      </c>
      <c r="H429" t="s">
        <v>29</v>
      </c>
      <c r="I429">
        <v>60000012500839</v>
      </c>
      <c r="J429" t="s">
        <v>212</v>
      </c>
      <c r="K429" t="s">
        <v>213</v>
      </c>
      <c r="L429" t="s">
        <v>32</v>
      </c>
      <c r="M429">
        <v>4</v>
      </c>
      <c r="N429" t="s">
        <v>33</v>
      </c>
      <c r="O429">
        <v>60000015461254</v>
      </c>
      <c r="P429">
        <v>60000016462663</v>
      </c>
      <c r="Q429">
        <v>140205000000366</v>
      </c>
      <c r="S429" t="s">
        <v>34</v>
      </c>
      <c r="T429" t="s">
        <v>35</v>
      </c>
      <c r="U429" t="s">
        <v>36</v>
      </c>
      <c r="X429" t="s">
        <v>37</v>
      </c>
      <c r="AD429" t="s">
        <v>214</v>
      </c>
      <c r="AE429" t="s">
        <v>1437</v>
      </c>
      <c r="AF429" t="s">
        <v>214</v>
      </c>
      <c r="AG429" t="s">
        <v>214</v>
      </c>
      <c r="AH429">
        <v>1</v>
      </c>
      <c r="AI429">
        <v>127</v>
      </c>
      <c r="AJ429">
        <v>127</v>
      </c>
      <c r="AK429">
        <v>127</v>
      </c>
      <c r="AL429">
        <v>127</v>
      </c>
      <c r="AM429">
        <v>127</v>
      </c>
      <c r="AN429" t="s">
        <v>1409</v>
      </c>
      <c r="AO429" t="s">
        <v>214</v>
      </c>
    </row>
    <row r="430" spans="1:41" x14ac:dyDescent="0.25">
      <c r="A430">
        <v>1</v>
      </c>
      <c r="B430" t="s">
        <v>28</v>
      </c>
      <c r="C430">
        <v>393106</v>
      </c>
      <c r="D430" t="str">
        <f>VLOOKUP(C430,MUNICÍPO_SETOR!A$2:D$49,4,0)</f>
        <v>CAROLINA MOURA DE MORAES VASCONCELOS</v>
      </c>
      <c r="E430" s="43">
        <v>41372.634027777778</v>
      </c>
      <c r="F430" s="43">
        <v>41372.640972222223</v>
      </c>
      <c r="G430" s="43">
        <v>41372.609722222223</v>
      </c>
      <c r="H430" t="s">
        <v>29</v>
      </c>
      <c r="I430">
        <v>60000012426163</v>
      </c>
      <c r="J430" t="s">
        <v>215</v>
      </c>
      <c r="K430" t="s">
        <v>216</v>
      </c>
      <c r="L430" t="s">
        <v>32</v>
      </c>
      <c r="M430">
        <v>4</v>
      </c>
      <c r="N430" t="s">
        <v>33</v>
      </c>
      <c r="O430">
        <v>60000015461254</v>
      </c>
      <c r="P430">
        <v>60000016462663</v>
      </c>
      <c r="Q430">
        <v>140205000000352</v>
      </c>
      <c r="S430" t="s">
        <v>34</v>
      </c>
      <c r="T430" t="s">
        <v>35</v>
      </c>
      <c r="U430" t="s">
        <v>36</v>
      </c>
      <c r="X430" t="s">
        <v>37</v>
      </c>
      <c r="AD430" t="s">
        <v>217</v>
      </c>
      <c r="AE430" t="s">
        <v>1437</v>
      </c>
      <c r="AF430" t="s">
        <v>217</v>
      </c>
      <c r="AG430" t="s">
        <v>217</v>
      </c>
      <c r="AH430">
        <v>393</v>
      </c>
      <c r="AI430">
        <v>552</v>
      </c>
      <c r="AJ430">
        <v>552</v>
      </c>
      <c r="AK430">
        <v>552</v>
      </c>
      <c r="AL430">
        <v>552</v>
      </c>
      <c r="AM430">
        <v>552</v>
      </c>
      <c r="AN430" t="s">
        <v>1409</v>
      </c>
      <c r="AO430" t="s">
        <v>4425</v>
      </c>
    </row>
    <row r="431" spans="1:41" x14ac:dyDescent="0.25">
      <c r="A431">
        <v>1</v>
      </c>
      <c r="B431" t="s">
        <v>28</v>
      </c>
      <c r="C431">
        <v>393106</v>
      </c>
      <c r="D431" t="str">
        <f>VLOOKUP(C431,MUNICÍPO_SETOR!A$2:D$49,4,0)</f>
        <v>CAROLINA MOURA DE MORAES VASCONCELOS</v>
      </c>
      <c r="E431" s="43">
        <v>41372.619444444441</v>
      </c>
      <c r="F431" s="43">
        <v>41372.634027777778</v>
      </c>
      <c r="G431" s="43">
        <v>41372.597916666666</v>
      </c>
      <c r="H431" t="s">
        <v>29</v>
      </c>
      <c r="I431">
        <v>60000012551531</v>
      </c>
      <c r="J431" t="s">
        <v>218</v>
      </c>
      <c r="K431" t="s">
        <v>219</v>
      </c>
      <c r="L431" t="s">
        <v>32</v>
      </c>
      <c r="M431">
        <v>6</v>
      </c>
      <c r="N431" t="s">
        <v>33</v>
      </c>
      <c r="O431">
        <v>60000015461254</v>
      </c>
      <c r="P431">
        <v>60000016462663</v>
      </c>
      <c r="Q431">
        <v>140205000000345</v>
      </c>
      <c r="S431" t="s">
        <v>34</v>
      </c>
      <c r="T431" t="s">
        <v>35</v>
      </c>
      <c r="U431" t="s">
        <v>36</v>
      </c>
      <c r="X431" t="s">
        <v>37</v>
      </c>
      <c r="AD431" t="s">
        <v>220</v>
      </c>
      <c r="AE431" t="s">
        <v>1437</v>
      </c>
      <c r="AF431" t="s">
        <v>220</v>
      </c>
      <c r="AG431" t="s">
        <v>220</v>
      </c>
      <c r="AH431">
        <v>263</v>
      </c>
      <c r="AI431">
        <v>395</v>
      </c>
      <c r="AJ431">
        <v>395</v>
      </c>
      <c r="AK431">
        <v>395</v>
      </c>
      <c r="AL431">
        <v>395</v>
      </c>
      <c r="AM431">
        <v>395</v>
      </c>
      <c r="AN431" t="s">
        <v>1409</v>
      </c>
      <c r="AO431" t="s">
        <v>4543</v>
      </c>
    </row>
    <row r="432" spans="1:41" x14ac:dyDescent="0.25">
      <c r="A432">
        <v>1</v>
      </c>
      <c r="B432" t="s">
        <v>28</v>
      </c>
      <c r="C432">
        <v>393106</v>
      </c>
      <c r="D432" t="str">
        <f>VLOOKUP(C432,MUNICÍPO_SETOR!A$2:D$49,4,0)</f>
        <v>CAROLINA MOURA DE MORAES VASCONCELOS</v>
      </c>
      <c r="E432" s="43">
        <v>41372.602777777778</v>
      </c>
      <c r="F432" s="43">
        <v>41372.618750000001</v>
      </c>
      <c r="G432" s="43">
        <v>41372.586111111108</v>
      </c>
      <c r="H432" t="s">
        <v>29</v>
      </c>
      <c r="I432">
        <v>60000012354535</v>
      </c>
      <c r="J432" t="s">
        <v>221</v>
      </c>
      <c r="K432" t="s">
        <v>222</v>
      </c>
      <c r="L432" t="s">
        <v>41</v>
      </c>
      <c r="M432">
        <v>3</v>
      </c>
      <c r="N432" t="s">
        <v>33</v>
      </c>
      <c r="O432">
        <v>60000015461254</v>
      </c>
      <c r="P432">
        <v>60000016462663</v>
      </c>
      <c r="Q432">
        <v>140205000000338</v>
      </c>
      <c r="S432" t="s">
        <v>34</v>
      </c>
      <c r="T432" t="s">
        <v>35</v>
      </c>
      <c r="U432" t="s">
        <v>36</v>
      </c>
      <c r="X432" t="s">
        <v>37</v>
      </c>
      <c r="AD432" t="s">
        <v>223</v>
      </c>
      <c r="AE432" t="s">
        <v>1437</v>
      </c>
      <c r="AF432" t="s">
        <v>223</v>
      </c>
      <c r="AG432" t="s">
        <v>223</v>
      </c>
      <c r="AH432">
        <v>1</v>
      </c>
      <c r="AI432">
        <v>177</v>
      </c>
      <c r="AJ432">
        <v>177</v>
      </c>
      <c r="AK432">
        <v>177</v>
      </c>
      <c r="AL432">
        <v>177</v>
      </c>
      <c r="AM432">
        <v>177</v>
      </c>
      <c r="AN432" t="s">
        <v>1409</v>
      </c>
      <c r="AO432" t="s">
        <v>223</v>
      </c>
    </row>
    <row r="433" spans="1:41" x14ac:dyDescent="0.25">
      <c r="A433">
        <v>1</v>
      </c>
      <c r="B433" t="s">
        <v>28</v>
      </c>
      <c r="C433">
        <v>393106</v>
      </c>
      <c r="D433" t="str">
        <f>VLOOKUP(C433,MUNICÍPO_SETOR!A$2:D$49,4,0)</f>
        <v>CAROLINA MOURA DE MORAES VASCONCELOS</v>
      </c>
      <c r="E433" s="43">
        <v>41372.416666666664</v>
      </c>
      <c r="F433" s="43">
        <v>41372.602777777778</v>
      </c>
      <c r="G433" s="43">
        <v>41372.574999999997</v>
      </c>
      <c r="H433" t="s">
        <v>29</v>
      </c>
      <c r="I433">
        <v>60000012518895</v>
      </c>
      <c r="J433" t="s">
        <v>224</v>
      </c>
      <c r="K433" t="s">
        <v>225</v>
      </c>
      <c r="L433" t="s">
        <v>32</v>
      </c>
      <c r="M433">
        <v>3</v>
      </c>
      <c r="N433" t="s">
        <v>33</v>
      </c>
      <c r="O433">
        <v>60000015461254</v>
      </c>
      <c r="P433">
        <v>60000016462663</v>
      </c>
      <c r="Q433">
        <v>140205000000331</v>
      </c>
      <c r="S433" t="s">
        <v>34</v>
      </c>
      <c r="T433" t="s">
        <v>35</v>
      </c>
      <c r="U433" t="s">
        <v>36</v>
      </c>
      <c r="X433" t="s">
        <v>37</v>
      </c>
      <c r="AD433" t="s">
        <v>226</v>
      </c>
      <c r="AE433" t="s">
        <v>1437</v>
      </c>
      <c r="AF433" t="s">
        <v>226</v>
      </c>
      <c r="AG433" t="s">
        <v>226</v>
      </c>
      <c r="AH433">
        <v>1</v>
      </c>
      <c r="AI433">
        <v>141</v>
      </c>
      <c r="AJ433">
        <v>141</v>
      </c>
      <c r="AK433">
        <v>141</v>
      </c>
      <c r="AL433">
        <v>141</v>
      </c>
      <c r="AM433">
        <v>141</v>
      </c>
      <c r="AN433" t="s">
        <v>1409</v>
      </c>
      <c r="AO433" t="s">
        <v>226</v>
      </c>
    </row>
    <row r="434" spans="1:41" x14ac:dyDescent="0.25">
      <c r="A434">
        <v>1</v>
      </c>
      <c r="B434" t="s">
        <v>28</v>
      </c>
      <c r="C434">
        <v>393106</v>
      </c>
      <c r="D434" t="str">
        <f>VLOOKUP(C434,MUNICÍPO_SETOR!A$2:D$49,4,0)</f>
        <v>CAROLINA MOURA DE MORAES VASCONCELOS</v>
      </c>
      <c r="E434" s="43">
        <v>41372.368055555555</v>
      </c>
      <c r="F434" s="43">
        <v>41372.540972222225</v>
      </c>
      <c r="G434" s="43">
        <v>41372.50277777778</v>
      </c>
      <c r="H434" t="s">
        <v>29</v>
      </c>
      <c r="I434">
        <v>60000012248991</v>
      </c>
      <c r="J434" t="s">
        <v>227</v>
      </c>
      <c r="K434" t="s">
        <v>228</v>
      </c>
      <c r="L434" t="s">
        <v>41</v>
      </c>
      <c r="M434">
        <v>3</v>
      </c>
      <c r="N434" t="s">
        <v>33</v>
      </c>
      <c r="O434">
        <v>60000015461254</v>
      </c>
      <c r="P434">
        <v>60000016462663</v>
      </c>
      <c r="Q434">
        <v>140205000000324</v>
      </c>
      <c r="S434" t="s">
        <v>34</v>
      </c>
      <c r="T434" t="s">
        <v>35</v>
      </c>
      <c r="U434" t="s">
        <v>36</v>
      </c>
      <c r="X434" t="s">
        <v>37</v>
      </c>
      <c r="AD434" t="s">
        <v>229</v>
      </c>
      <c r="AE434" t="s">
        <v>1437</v>
      </c>
      <c r="AF434" t="s">
        <v>229</v>
      </c>
      <c r="AG434" t="s">
        <v>229</v>
      </c>
      <c r="AH434">
        <v>105</v>
      </c>
      <c r="AI434">
        <v>262</v>
      </c>
      <c r="AJ434">
        <v>262</v>
      </c>
      <c r="AK434">
        <v>262</v>
      </c>
      <c r="AL434">
        <v>262</v>
      </c>
      <c r="AM434">
        <v>262</v>
      </c>
      <c r="AN434" t="s">
        <v>1409</v>
      </c>
      <c r="AO434" t="s">
        <v>4544</v>
      </c>
    </row>
    <row r="435" spans="1:41" x14ac:dyDescent="0.25">
      <c r="A435">
        <v>1</v>
      </c>
      <c r="B435" t="s">
        <v>28</v>
      </c>
      <c r="C435">
        <v>393106</v>
      </c>
      <c r="D435" t="str">
        <f>VLOOKUP(C435,MUNICÍPO_SETOR!A$2:D$49,4,0)</f>
        <v>CAROLINA MOURA DE MORAES VASCONCELOS</v>
      </c>
      <c r="E435" s="43">
        <v>41369.628472222219</v>
      </c>
      <c r="F435" s="43">
        <v>41369.897222222222</v>
      </c>
      <c r="G435" s="43">
        <v>41369.857638888891</v>
      </c>
      <c r="H435" t="s">
        <v>29</v>
      </c>
      <c r="I435">
        <v>60000012515955</v>
      </c>
      <c r="J435" t="s">
        <v>230</v>
      </c>
      <c r="K435" t="s">
        <v>231</v>
      </c>
      <c r="L435" t="s">
        <v>32</v>
      </c>
      <c r="M435">
        <v>3</v>
      </c>
      <c r="N435" t="s">
        <v>33</v>
      </c>
      <c r="O435">
        <v>60000015461254</v>
      </c>
      <c r="P435">
        <v>60000016462663</v>
      </c>
      <c r="Q435">
        <v>140205000000317</v>
      </c>
      <c r="S435" t="s">
        <v>34</v>
      </c>
      <c r="T435" t="s">
        <v>35</v>
      </c>
      <c r="U435" t="s">
        <v>36</v>
      </c>
      <c r="X435" t="s">
        <v>37</v>
      </c>
      <c r="AD435" t="s">
        <v>232</v>
      </c>
      <c r="AE435" t="s">
        <v>1437</v>
      </c>
      <c r="AF435" t="s">
        <v>232</v>
      </c>
      <c r="AG435" t="s">
        <v>232</v>
      </c>
      <c r="AH435">
        <v>1</v>
      </c>
      <c r="AI435">
        <v>269</v>
      </c>
      <c r="AJ435">
        <v>269</v>
      </c>
      <c r="AK435">
        <v>269</v>
      </c>
      <c r="AL435">
        <v>269</v>
      </c>
      <c r="AM435">
        <v>269</v>
      </c>
      <c r="AN435" t="s">
        <v>1409</v>
      </c>
      <c r="AO435" t="s">
        <v>232</v>
      </c>
    </row>
    <row r="436" spans="1:41" x14ac:dyDescent="0.25">
      <c r="A436">
        <v>1</v>
      </c>
      <c r="B436" t="s">
        <v>28</v>
      </c>
      <c r="C436">
        <v>393106</v>
      </c>
      <c r="D436" t="str">
        <f>VLOOKUP(C436,MUNICÍPO_SETOR!A$2:D$49,4,0)</f>
        <v>CAROLINA MOURA DE MORAES VASCONCELOS</v>
      </c>
      <c r="E436" s="43">
        <v>41368.416666666664</v>
      </c>
      <c r="F436" s="43">
        <v>41369.708333333336</v>
      </c>
      <c r="G436" s="43">
        <v>41369.854166666664</v>
      </c>
      <c r="H436" t="s">
        <v>29</v>
      </c>
      <c r="I436">
        <v>60000012299651</v>
      </c>
      <c r="J436" t="s">
        <v>233</v>
      </c>
      <c r="K436" t="s">
        <v>234</v>
      </c>
      <c r="L436" t="s">
        <v>41</v>
      </c>
      <c r="M436">
        <v>3</v>
      </c>
      <c r="N436" t="s">
        <v>33</v>
      </c>
      <c r="O436">
        <v>60000015461254</v>
      </c>
      <c r="P436">
        <v>60000016462663</v>
      </c>
      <c r="Q436">
        <v>140205000000305</v>
      </c>
      <c r="S436" t="s">
        <v>34</v>
      </c>
      <c r="T436" t="s">
        <v>35</v>
      </c>
      <c r="U436" t="s">
        <v>36</v>
      </c>
      <c r="X436" t="s">
        <v>37</v>
      </c>
      <c r="AD436" t="s">
        <v>235</v>
      </c>
      <c r="AE436" t="s">
        <v>1437</v>
      </c>
      <c r="AF436" t="s">
        <v>235</v>
      </c>
      <c r="AG436" t="s">
        <v>235</v>
      </c>
      <c r="AH436">
        <v>1</v>
      </c>
      <c r="AI436">
        <v>99</v>
      </c>
      <c r="AJ436">
        <v>99</v>
      </c>
      <c r="AK436">
        <v>99</v>
      </c>
      <c r="AL436">
        <v>99</v>
      </c>
      <c r="AM436">
        <v>99</v>
      </c>
      <c r="AN436" t="s">
        <v>1409</v>
      </c>
      <c r="AO436" t="s">
        <v>235</v>
      </c>
    </row>
    <row r="437" spans="1:41" x14ac:dyDescent="0.25">
      <c r="A437">
        <v>1</v>
      </c>
      <c r="B437" t="s">
        <v>28</v>
      </c>
      <c r="C437">
        <v>393106</v>
      </c>
      <c r="D437" t="str">
        <f>VLOOKUP(C437,MUNICÍPO_SETOR!A$2:D$49,4,0)</f>
        <v>CAROLINA MOURA DE MORAES VASCONCELOS</v>
      </c>
      <c r="E437" s="43">
        <v>41368.409722222219</v>
      </c>
      <c r="F437" s="43">
        <v>41369.704861111109</v>
      </c>
      <c r="G437" s="43">
        <v>41369.665277777778</v>
      </c>
      <c r="H437" t="s">
        <v>29</v>
      </c>
      <c r="I437">
        <v>60000012421379</v>
      </c>
      <c r="J437" t="s">
        <v>236</v>
      </c>
      <c r="K437" t="s">
        <v>237</v>
      </c>
      <c r="L437" t="s">
        <v>238</v>
      </c>
      <c r="M437">
        <v>3</v>
      </c>
      <c r="N437" t="s">
        <v>33</v>
      </c>
      <c r="O437">
        <v>60000015461254</v>
      </c>
      <c r="P437">
        <v>60000016462663</v>
      </c>
      <c r="Q437">
        <v>140205000000291</v>
      </c>
      <c r="S437" t="s">
        <v>34</v>
      </c>
      <c r="T437" t="s">
        <v>35</v>
      </c>
      <c r="U437" t="s">
        <v>36</v>
      </c>
      <c r="X437" t="s">
        <v>37</v>
      </c>
      <c r="AD437" t="s">
        <v>239</v>
      </c>
      <c r="AE437" t="s">
        <v>1437</v>
      </c>
      <c r="AF437" t="s">
        <v>239</v>
      </c>
      <c r="AG437" t="s">
        <v>239</v>
      </c>
      <c r="AH437">
        <v>1</v>
      </c>
      <c r="AI437">
        <v>130</v>
      </c>
      <c r="AJ437">
        <v>130</v>
      </c>
      <c r="AK437">
        <v>130</v>
      </c>
      <c r="AL437">
        <v>130</v>
      </c>
      <c r="AM437">
        <v>130</v>
      </c>
      <c r="AN437" t="s">
        <v>1409</v>
      </c>
      <c r="AO437" t="s">
        <v>239</v>
      </c>
    </row>
    <row r="438" spans="1:41" x14ac:dyDescent="0.25">
      <c r="A438">
        <v>1</v>
      </c>
      <c r="B438" t="s">
        <v>28</v>
      </c>
      <c r="C438">
        <v>393106</v>
      </c>
      <c r="D438" t="str">
        <f>VLOOKUP(C438,MUNICÍPO_SETOR!A$2:D$49,4,0)</f>
        <v>CAROLINA MOURA DE MORAES VASCONCELOS</v>
      </c>
      <c r="E438" s="43">
        <v>41368.400000000001</v>
      </c>
      <c r="F438" s="43">
        <v>41368.401388888888</v>
      </c>
      <c r="G438" s="43">
        <v>41369.413888888892</v>
      </c>
      <c r="H438" t="s">
        <v>29</v>
      </c>
      <c r="I438">
        <v>60000017963856</v>
      </c>
      <c r="J438" t="s">
        <v>240</v>
      </c>
      <c r="K438" t="s">
        <v>241</v>
      </c>
      <c r="L438" t="s">
        <v>32</v>
      </c>
      <c r="M438">
        <v>4</v>
      </c>
      <c r="N438" t="s">
        <v>33</v>
      </c>
      <c r="O438">
        <v>60000015461254</v>
      </c>
      <c r="P438">
        <v>60000016462663</v>
      </c>
      <c r="Q438">
        <v>140205000000268</v>
      </c>
      <c r="S438" t="s">
        <v>34</v>
      </c>
      <c r="T438" t="s">
        <v>35</v>
      </c>
      <c r="U438" t="s">
        <v>36</v>
      </c>
      <c r="X438" t="s">
        <v>37</v>
      </c>
      <c r="AD438" t="s">
        <v>242</v>
      </c>
      <c r="AE438" t="s">
        <v>1437</v>
      </c>
      <c r="AF438" t="s">
        <v>242</v>
      </c>
      <c r="AG438" t="s">
        <v>242</v>
      </c>
      <c r="AH438">
        <v>1</v>
      </c>
      <c r="AI438">
        <v>83</v>
      </c>
      <c r="AJ438">
        <v>83</v>
      </c>
      <c r="AK438">
        <v>83</v>
      </c>
      <c r="AL438">
        <v>83</v>
      </c>
      <c r="AM438">
        <v>83</v>
      </c>
      <c r="AN438" t="s">
        <v>1409</v>
      </c>
      <c r="AO438" t="s">
        <v>242</v>
      </c>
    </row>
    <row r="439" spans="1:41" x14ac:dyDescent="0.25">
      <c r="A439">
        <v>1</v>
      </c>
      <c r="B439" t="s">
        <v>28</v>
      </c>
      <c r="C439">
        <v>393106</v>
      </c>
      <c r="D439" t="str">
        <f>VLOOKUP(C439,MUNICÍPO_SETOR!A$2:D$49,4,0)</f>
        <v>CAROLINA MOURA DE MORAES VASCONCELOS</v>
      </c>
      <c r="E439" s="43">
        <v>41368.357638888891</v>
      </c>
      <c r="F439" s="43">
        <v>41369.706944444442</v>
      </c>
      <c r="G439" s="43">
        <v>41369.665277777778</v>
      </c>
      <c r="H439" t="s">
        <v>29</v>
      </c>
      <c r="I439">
        <v>60000017152758</v>
      </c>
      <c r="J439" t="s">
        <v>243</v>
      </c>
      <c r="K439" t="s">
        <v>244</v>
      </c>
      <c r="L439" t="s">
        <v>245</v>
      </c>
      <c r="M439">
        <v>3</v>
      </c>
      <c r="N439" t="s">
        <v>33</v>
      </c>
      <c r="O439">
        <v>60000015461254</v>
      </c>
      <c r="P439">
        <v>60000016462663</v>
      </c>
      <c r="Q439">
        <v>140205000000298</v>
      </c>
      <c r="S439" t="s">
        <v>34</v>
      </c>
      <c r="T439" t="s">
        <v>35</v>
      </c>
      <c r="U439" t="s">
        <v>36</v>
      </c>
      <c r="X439" t="s">
        <v>37</v>
      </c>
      <c r="AD439" t="s">
        <v>246</v>
      </c>
      <c r="AE439" t="s">
        <v>1437</v>
      </c>
      <c r="AF439" t="s">
        <v>246</v>
      </c>
      <c r="AG439" t="s">
        <v>246</v>
      </c>
      <c r="AH439">
        <v>1</v>
      </c>
      <c r="AI439">
        <v>150</v>
      </c>
      <c r="AJ439">
        <v>150</v>
      </c>
      <c r="AK439">
        <v>150</v>
      </c>
      <c r="AL439">
        <v>150</v>
      </c>
      <c r="AM439">
        <v>150</v>
      </c>
      <c r="AN439" t="s">
        <v>1409</v>
      </c>
      <c r="AO439" t="s">
        <v>246</v>
      </c>
    </row>
    <row r="440" spans="1:41" x14ac:dyDescent="0.25">
      <c r="A440">
        <v>1</v>
      </c>
      <c r="B440" t="s">
        <v>28</v>
      </c>
      <c r="C440">
        <v>393106</v>
      </c>
      <c r="D440" t="str">
        <f>VLOOKUP(C440,MUNICÍPO_SETOR!A$2:D$49,4,0)</f>
        <v>CAROLINA MOURA DE MORAES VASCONCELOS</v>
      </c>
      <c r="E440" s="43">
        <v>41367.680555555555</v>
      </c>
      <c r="F440" s="43">
        <v>41369.702777777777</v>
      </c>
      <c r="G440" s="43">
        <v>41369.665277777778</v>
      </c>
      <c r="H440" t="s">
        <v>29</v>
      </c>
      <c r="I440">
        <v>60000012248519</v>
      </c>
      <c r="J440" t="s">
        <v>247</v>
      </c>
      <c r="K440" t="s">
        <v>248</v>
      </c>
      <c r="L440" t="s">
        <v>32</v>
      </c>
      <c r="M440">
        <v>3</v>
      </c>
      <c r="N440" t="s">
        <v>33</v>
      </c>
      <c r="O440">
        <v>60000015461254</v>
      </c>
      <c r="P440">
        <v>60000016462663</v>
      </c>
      <c r="Q440">
        <v>140205000000284</v>
      </c>
      <c r="S440" t="s">
        <v>34</v>
      </c>
      <c r="T440" t="s">
        <v>35</v>
      </c>
      <c r="U440" t="s">
        <v>36</v>
      </c>
      <c r="X440" t="s">
        <v>37</v>
      </c>
      <c r="AD440" t="s">
        <v>249</v>
      </c>
      <c r="AE440" t="s">
        <v>1437</v>
      </c>
      <c r="AF440" t="s">
        <v>249</v>
      </c>
      <c r="AG440" t="s">
        <v>249</v>
      </c>
      <c r="AH440">
        <v>1</v>
      </c>
      <c r="AI440">
        <v>126</v>
      </c>
      <c r="AJ440">
        <v>126</v>
      </c>
      <c r="AK440">
        <v>126</v>
      </c>
      <c r="AL440">
        <v>126</v>
      </c>
      <c r="AM440">
        <v>126</v>
      </c>
      <c r="AN440" t="s">
        <v>1409</v>
      </c>
      <c r="AO440" t="s">
        <v>249</v>
      </c>
    </row>
    <row r="441" spans="1:41" x14ac:dyDescent="0.25">
      <c r="A441">
        <v>1</v>
      </c>
      <c r="B441" t="s">
        <v>28</v>
      </c>
      <c r="C441">
        <v>393106</v>
      </c>
      <c r="D441" t="str">
        <f>VLOOKUP(C441,MUNICÍPO_SETOR!A$2:D$49,4,0)</f>
        <v>CAROLINA MOURA DE MORAES VASCONCELOS</v>
      </c>
      <c r="E441" s="43">
        <v>41367.652777777781</v>
      </c>
      <c r="F441" s="43">
        <v>41369.701388888891</v>
      </c>
      <c r="G441" s="43">
        <v>41369.665277777778</v>
      </c>
      <c r="H441" t="s">
        <v>29</v>
      </c>
      <c r="I441">
        <v>60000012400823</v>
      </c>
      <c r="J441" t="s">
        <v>250</v>
      </c>
      <c r="K441" t="s">
        <v>251</v>
      </c>
      <c r="L441" t="s">
        <v>32</v>
      </c>
      <c r="M441">
        <v>6</v>
      </c>
      <c r="N441" t="s">
        <v>33</v>
      </c>
      <c r="O441">
        <v>60000015461254</v>
      </c>
      <c r="P441">
        <v>60000016462663</v>
      </c>
      <c r="Q441">
        <v>140205000000277</v>
      </c>
      <c r="S441" t="s">
        <v>34</v>
      </c>
      <c r="T441" t="s">
        <v>35</v>
      </c>
      <c r="U441" t="s">
        <v>36</v>
      </c>
      <c r="X441" t="s">
        <v>37</v>
      </c>
      <c r="AD441" t="s">
        <v>252</v>
      </c>
      <c r="AE441" t="s">
        <v>1437</v>
      </c>
      <c r="AF441" t="s">
        <v>252</v>
      </c>
      <c r="AG441" t="s">
        <v>252</v>
      </c>
      <c r="AH441">
        <v>1</v>
      </c>
      <c r="AI441">
        <v>172</v>
      </c>
      <c r="AJ441">
        <v>172</v>
      </c>
      <c r="AK441">
        <v>172</v>
      </c>
      <c r="AL441">
        <v>172</v>
      </c>
      <c r="AM441">
        <v>172</v>
      </c>
      <c r="AN441" t="s">
        <v>1409</v>
      </c>
      <c r="AO441" t="s">
        <v>252</v>
      </c>
    </row>
    <row r="442" spans="1:41" x14ac:dyDescent="0.25">
      <c r="A442">
        <v>1</v>
      </c>
      <c r="B442" t="s">
        <v>28</v>
      </c>
      <c r="C442">
        <v>393106</v>
      </c>
      <c r="D442" t="str">
        <f>VLOOKUP(C442,MUNICÍPO_SETOR!A$2:D$49,4,0)</f>
        <v>CAROLINA MOURA DE MORAES VASCONCELOS</v>
      </c>
      <c r="E442" s="43">
        <v>41367.395833333336</v>
      </c>
      <c r="F442" s="43">
        <v>41368.399305555555</v>
      </c>
      <c r="G442" s="43">
        <v>41369.413888888892</v>
      </c>
      <c r="H442" t="s">
        <v>29</v>
      </c>
      <c r="I442">
        <v>60000012422835</v>
      </c>
      <c r="J442" t="s">
        <v>253</v>
      </c>
      <c r="K442" t="s">
        <v>254</v>
      </c>
      <c r="L442" t="s">
        <v>32</v>
      </c>
      <c r="M442">
        <v>4</v>
      </c>
      <c r="N442" t="s">
        <v>33</v>
      </c>
      <c r="O442">
        <v>60000015461254</v>
      </c>
      <c r="P442">
        <v>60000016462663</v>
      </c>
      <c r="Q442">
        <v>140205000000261</v>
      </c>
      <c r="S442" t="s">
        <v>34</v>
      </c>
      <c r="T442" t="s">
        <v>35</v>
      </c>
      <c r="U442" t="s">
        <v>36</v>
      </c>
      <c r="X442" t="s">
        <v>37</v>
      </c>
      <c r="AD442" t="s">
        <v>255</v>
      </c>
      <c r="AE442" t="s">
        <v>1437</v>
      </c>
      <c r="AF442" t="s">
        <v>255</v>
      </c>
      <c r="AG442" t="s">
        <v>255</v>
      </c>
      <c r="AH442">
        <v>1</v>
      </c>
      <c r="AI442">
        <v>87</v>
      </c>
      <c r="AJ442">
        <v>87</v>
      </c>
      <c r="AK442">
        <v>87</v>
      </c>
      <c r="AL442">
        <v>87</v>
      </c>
      <c r="AM442">
        <v>87</v>
      </c>
      <c r="AN442" t="s">
        <v>1409</v>
      </c>
      <c r="AO442" t="s">
        <v>255</v>
      </c>
    </row>
    <row r="443" spans="1:41" x14ac:dyDescent="0.25">
      <c r="A443">
        <v>1</v>
      </c>
      <c r="B443" t="s">
        <v>28</v>
      </c>
      <c r="C443">
        <v>393106</v>
      </c>
      <c r="D443" t="str">
        <f>VLOOKUP(C443,MUNICÍPO_SETOR!A$2:D$49,4,0)</f>
        <v>CAROLINA MOURA DE MORAES VASCONCELOS</v>
      </c>
      <c r="E443" s="43">
        <v>41367.392361111109</v>
      </c>
      <c r="F443" s="43">
        <v>41368.397222222222</v>
      </c>
      <c r="G443" s="43">
        <v>41369.413888888892</v>
      </c>
      <c r="H443" t="s">
        <v>29</v>
      </c>
      <c r="I443">
        <v>60000012362023</v>
      </c>
      <c r="J443" t="s">
        <v>256</v>
      </c>
      <c r="K443" t="s">
        <v>257</v>
      </c>
      <c r="L443" t="s">
        <v>32</v>
      </c>
      <c r="M443">
        <v>4</v>
      </c>
      <c r="N443" t="s">
        <v>33</v>
      </c>
      <c r="O443">
        <v>60000015461254</v>
      </c>
      <c r="P443">
        <v>60000016462663</v>
      </c>
      <c r="Q443">
        <v>140205000000254</v>
      </c>
      <c r="S443" t="s">
        <v>34</v>
      </c>
      <c r="T443" t="s">
        <v>35</v>
      </c>
      <c r="U443" t="s">
        <v>36</v>
      </c>
      <c r="X443" t="s">
        <v>37</v>
      </c>
      <c r="AD443" t="s">
        <v>258</v>
      </c>
      <c r="AE443" t="s">
        <v>1437</v>
      </c>
      <c r="AF443" t="s">
        <v>258</v>
      </c>
      <c r="AG443" t="s">
        <v>258</v>
      </c>
      <c r="AH443">
        <v>228</v>
      </c>
      <c r="AI443">
        <v>387</v>
      </c>
      <c r="AJ443">
        <v>387</v>
      </c>
      <c r="AK443">
        <v>387</v>
      </c>
      <c r="AL443">
        <v>387</v>
      </c>
      <c r="AM443">
        <v>387</v>
      </c>
      <c r="AN443" t="s">
        <v>1409</v>
      </c>
      <c r="AO443" t="s">
        <v>4545</v>
      </c>
    </row>
    <row r="444" spans="1:41" x14ac:dyDescent="0.25">
      <c r="A444">
        <v>1</v>
      </c>
      <c r="B444" t="s">
        <v>28</v>
      </c>
      <c r="C444">
        <v>393106</v>
      </c>
      <c r="D444" t="str">
        <f>VLOOKUP(C444,MUNICÍPO_SETOR!A$2:D$49,4,0)</f>
        <v>CAROLINA MOURA DE MORAES VASCONCELOS</v>
      </c>
      <c r="E444" s="43">
        <v>41366.684027777781</v>
      </c>
      <c r="F444" s="43">
        <v>41368.394444444442</v>
      </c>
      <c r="G444" s="43">
        <v>41369.413888888892</v>
      </c>
      <c r="H444" t="s">
        <v>29</v>
      </c>
      <c r="I444">
        <v>60000012560375</v>
      </c>
      <c r="J444" t="s">
        <v>259</v>
      </c>
      <c r="K444" t="s">
        <v>260</v>
      </c>
      <c r="L444" t="s">
        <v>41</v>
      </c>
      <c r="M444">
        <v>4</v>
      </c>
      <c r="N444" t="s">
        <v>33</v>
      </c>
      <c r="O444">
        <v>60000015461254</v>
      </c>
      <c r="P444">
        <v>60000016462663</v>
      </c>
      <c r="Q444">
        <v>140205000000247</v>
      </c>
      <c r="S444" t="s">
        <v>34</v>
      </c>
      <c r="T444" t="s">
        <v>35</v>
      </c>
      <c r="U444" t="s">
        <v>36</v>
      </c>
      <c r="X444" t="s">
        <v>37</v>
      </c>
      <c r="AD444" t="s">
        <v>261</v>
      </c>
      <c r="AE444" t="s">
        <v>1437</v>
      </c>
      <c r="AF444" t="s">
        <v>261</v>
      </c>
      <c r="AG444" t="s">
        <v>261</v>
      </c>
      <c r="AH444">
        <v>52</v>
      </c>
      <c r="AI444">
        <v>221</v>
      </c>
      <c r="AJ444">
        <v>221</v>
      </c>
      <c r="AK444">
        <v>221</v>
      </c>
      <c r="AL444">
        <v>221</v>
      </c>
      <c r="AM444">
        <v>221</v>
      </c>
      <c r="AN444" t="s">
        <v>1409</v>
      </c>
      <c r="AO444" t="s">
        <v>4546</v>
      </c>
    </row>
    <row r="445" spans="1:41" x14ac:dyDescent="0.25">
      <c r="A445">
        <v>1</v>
      </c>
      <c r="B445" t="s">
        <v>28</v>
      </c>
      <c r="C445">
        <v>393106</v>
      </c>
      <c r="D445" t="str">
        <f>VLOOKUP(C445,MUNICÍPO_SETOR!A$2:D$49,4,0)</f>
        <v>CAROLINA MOURA DE MORAES VASCONCELOS</v>
      </c>
      <c r="E445" s="43">
        <v>41366.633333333331</v>
      </c>
      <c r="F445" s="43">
        <v>41366.634722222225</v>
      </c>
      <c r="G445" s="43">
        <v>41367.359722222223</v>
      </c>
      <c r="H445" t="s">
        <v>29</v>
      </c>
      <c r="I445">
        <v>60000012458867</v>
      </c>
      <c r="J445" t="s">
        <v>262</v>
      </c>
      <c r="K445" t="s">
        <v>263</v>
      </c>
      <c r="L445" t="s">
        <v>32</v>
      </c>
      <c r="M445">
        <v>6</v>
      </c>
      <c r="N445" t="s">
        <v>33</v>
      </c>
      <c r="O445">
        <v>60000015461254</v>
      </c>
      <c r="P445">
        <v>60000016462663</v>
      </c>
      <c r="Q445">
        <v>140205000000210</v>
      </c>
      <c r="S445" t="s">
        <v>34</v>
      </c>
      <c r="T445" t="s">
        <v>35</v>
      </c>
      <c r="U445" t="s">
        <v>36</v>
      </c>
      <c r="X445" t="s">
        <v>37</v>
      </c>
      <c r="AD445" t="s">
        <v>264</v>
      </c>
      <c r="AE445" t="s">
        <v>1437</v>
      </c>
      <c r="AF445" t="s">
        <v>264</v>
      </c>
      <c r="AG445" t="s">
        <v>264</v>
      </c>
      <c r="AH445">
        <v>1</v>
      </c>
      <c r="AI445">
        <v>111</v>
      </c>
      <c r="AJ445">
        <v>111</v>
      </c>
      <c r="AK445">
        <v>111</v>
      </c>
      <c r="AL445">
        <v>111</v>
      </c>
      <c r="AM445">
        <v>111</v>
      </c>
      <c r="AN445" t="s">
        <v>1409</v>
      </c>
      <c r="AO445" t="s">
        <v>264</v>
      </c>
    </row>
    <row r="446" spans="1:41" x14ac:dyDescent="0.25">
      <c r="A446">
        <v>1</v>
      </c>
      <c r="B446" t="s">
        <v>28</v>
      </c>
      <c r="C446">
        <v>393106</v>
      </c>
      <c r="D446" t="str">
        <f>VLOOKUP(C446,MUNICÍPO_SETOR!A$2:D$49,4,0)</f>
        <v>CAROLINA MOURA DE MORAES VASCONCELOS</v>
      </c>
      <c r="E446" s="43">
        <v>41366.631944444445</v>
      </c>
      <c r="F446" s="43">
        <v>41366.632638888892</v>
      </c>
      <c r="G446" s="43">
        <v>41367.359722222223</v>
      </c>
      <c r="H446" t="s">
        <v>29</v>
      </c>
      <c r="I446">
        <v>60000012410515</v>
      </c>
      <c r="J446" t="s">
        <v>265</v>
      </c>
      <c r="K446" t="s">
        <v>266</v>
      </c>
      <c r="L446" t="s">
        <v>32</v>
      </c>
      <c r="M446">
        <v>4</v>
      </c>
      <c r="N446" t="s">
        <v>33</v>
      </c>
      <c r="O446">
        <v>60000015461254</v>
      </c>
      <c r="P446">
        <v>60000016462663</v>
      </c>
      <c r="Q446">
        <v>140205000000203</v>
      </c>
      <c r="S446" t="s">
        <v>34</v>
      </c>
      <c r="T446" t="s">
        <v>35</v>
      </c>
      <c r="U446" t="s">
        <v>36</v>
      </c>
      <c r="X446" t="s">
        <v>37</v>
      </c>
      <c r="AD446" t="s">
        <v>267</v>
      </c>
      <c r="AE446" t="s">
        <v>1437</v>
      </c>
      <c r="AF446" t="s">
        <v>267</v>
      </c>
      <c r="AG446" t="s">
        <v>267</v>
      </c>
      <c r="AH446">
        <v>1</v>
      </c>
      <c r="AI446">
        <v>109</v>
      </c>
      <c r="AJ446">
        <v>109</v>
      </c>
      <c r="AK446">
        <v>109</v>
      </c>
      <c r="AL446">
        <v>109</v>
      </c>
      <c r="AM446">
        <v>109</v>
      </c>
      <c r="AN446" t="s">
        <v>1409</v>
      </c>
      <c r="AO446" t="s">
        <v>267</v>
      </c>
    </row>
    <row r="447" spans="1:41" x14ac:dyDescent="0.25">
      <c r="A447">
        <v>1</v>
      </c>
      <c r="B447" t="s">
        <v>28</v>
      </c>
      <c r="C447">
        <v>393106</v>
      </c>
      <c r="D447" t="str">
        <f>VLOOKUP(C447,MUNICÍPO_SETOR!A$2:D$49,4,0)</f>
        <v>CAROLINA MOURA DE MORAES VASCONCELOS</v>
      </c>
      <c r="E447" s="43">
        <v>41366.629861111112</v>
      </c>
      <c r="F447" s="43">
        <v>41366.631249999999</v>
      </c>
      <c r="G447" s="43">
        <v>41366.59097222222</v>
      </c>
      <c r="H447" t="s">
        <v>29</v>
      </c>
      <c r="I447">
        <v>60000012375591</v>
      </c>
      <c r="J447" t="s">
        <v>268</v>
      </c>
      <c r="K447" t="s">
        <v>269</v>
      </c>
      <c r="L447" t="s">
        <v>41</v>
      </c>
      <c r="M447">
        <v>3</v>
      </c>
      <c r="N447" t="s">
        <v>33</v>
      </c>
      <c r="O447">
        <v>60000015461254</v>
      </c>
      <c r="P447">
        <v>60000016462663</v>
      </c>
      <c r="Q447">
        <v>140205000000196</v>
      </c>
      <c r="S447" t="s">
        <v>34</v>
      </c>
      <c r="T447" t="s">
        <v>35</v>
      </c>
      <c r="U447" t="s">
        <v>36</v>
      </c>
      <c r="X447" t="s">
        <v>37</v>
      </c>
      <c r="AD447" t="s">
        <v>270</v>
      </c>
      <c r="AE447" t="s">
        <v>1437</v>
      </c>
      <c r="AF447" t="s">
        <v>270</v>
      </c>
      <c r="AG447" t="s">
        <v>270</v>
      </c>
      <c r="AH447">
        <v>1</v>
      </c>
      <c r="AI447">
        <v>168</v>
      </c>
      <c r="AJ447">
        <v>168</v>
      </c>
      <c r="AK447">
        <v>168</v>
      </c>
      <c r="AL447">
        <v>168</v>
      </c>
      <c r="AM447">
        <v>168</v>
      </c>
      <c r="AN447" t="s">
        <v>1409</v>
      </c>
      <c r="AO447" t="s">
        <v>270</v>
      </c>
    </row>
    <row r="448" spans="1:41" x14ac:dyDescent="0.25">
      <c r="A448">
        <v>1</v>
      </c>
      <c r="B448" t="s">
        <v>28</v>
      </c>
      <c r="C448">
        <v>393106</v>
      </c>
      <c r="D448" t="str">
        <f>VLOOKUP(C448,MUNICÍPO_SETOR!A$2:D$49,4,0)</f>
        <v>CAROLINA MOURA DE MORAES VASCONCELOS</v>
      </c>
      <c r="E448" s="43">
        <v>41366.62777777778</v>
      </c>
      <c r="F448" s="43">
        <v>41366.629861111112</v>
      </c>
      <c r="G448" s="43">
        <v>41366.59097222222</v>
      </c>
      <c r="H448" t="s">
        <v>29</v>
      </c>
      <c r="I448">
        <v>60000012542735</v>
      </c>
      <c r="J448" t="s">
        <v>271</v>
      </c>
      <c r="K448" t="s">
        <v>272</v>
      </c>
      <c r="L448" t="s">
        <v>32</v>
      </c>
      <c r="M448">
        <v>4</v>
      </c>
      <c r="N448" t="s">
        <v>33</v>
      </c>
      <c r="O448">
        <v>60000015461254</v>
      </c>
      <c r="P448">
        <v>60000016462663</v>
      </c>
      <c r="Q448">
        <v>140205000000189</v>
      </c>
      <c r="S448" t="s">
        <v>34</v>
      </c>
      <c r="T448" t="s">
        <v>35</v>
      </c>
      <c r="U448" t="s">
        <v>36</v>
      </c>
      <c r="X448" t="s">
        <v>37</v>
      </c>
      <c r="AD448" t="s">
        <v>273</v>
      </c>
      <c r="AE448" t="s">
        <v>1437</v>
      </c>
      <c r="AF448" t="s">
        <v>273</v>
      </c>
      <c r="AG448" t="s">
        <v>273</v>
      </c>
      <c r="AH448">
        <v>1</v>
      </c>
      <c r="AI448">
        <v>161</v>
      </c>
      <c r="AJ448">
        <v>161</v>
      </c>
      <c r="AK448">
        <v>161</v>
      </c>
      <c r="AL448">
        <v>161</v>
      </c>
      <c r="AM448">
        <v>161</v>
      </c>
      <c r="AN448" t="s">
        <v>1409</v>
      </c>
      <c r="AO448" t="s">
        <v>273</v>
      </c>
    </row>
    <row r="449" spans="1:41" x14ac:dyDescent="0.25">
      <c r="A449">
        <v>1</v>
      </c>
      <c r="B449" t="s">
        <v>28</v>
      </c>
      <c r="C449">
        <v>393106</v>
      </c>
      <c r="D449" t="str">
        <f>VLOOKUP(C449,MUNICÍPO_SETOR!A$2:D$49,4,0)</f>
        <v>CAROLINA MOURA DE MORAES VASCONCELOS</v>
      </c>
      <c r="E449" s="43">
        <v>41366.625694444447</v>
      </c>
      <c r="F449" s="43">
        <v>41366.62777777778</v>
      </c>
      <c r="G449" s="43">
        <v>41366.59097222222</v>
      </c>
      <c r="H449" t="s">
        <v>29</v>
      </c>
      <c r="I449">
        <v>60000012429631</v>
      </c>
      <c r="J449" t="s">
        <v>274</v>
      </c>
      <c r="K449" t="s">
        <v>275</v>
      </c>
      <c r="L449" t="s">
        <v>32</v>
      </c>
      <c r="M449">
        <v>6</v>
      </c>
      <c r="N449" t="s">
        <v>33</v>
      </c>
      <c r="O449">
        <v>60000015461254</v>
      </c>
      <c r="P449">
        <v>60000016462663</v>
      </c>
      <c r="Q449">
        <v>140205000000182</v>
      </c>
      <c r="S449" t="s">
        <v>34</v>
      </c>
      <c r="T449" t="s">
        <v>35</v>
      </c>
      <c r="U449" t="s">
        <v>36</v>
      </c>
      <c r="X449" t="s">
        <v>37</v>
      </c>
      <c r="AD449" t="s">
        <v>276</v>
      </c>
      <c r="AE449" t="s">
        <v>1437</v>
      </c>
      <c r="AF449" t="s">
        <v>276</v>
      </c>
      <c r="AG449" t="s">
        <v>276</v>
      </c>
      <c r="AH449">
        <v>1</v>
      </c>
      <c r="AI449">
        <v>130</v>
      </c>
      <c r="AJ449">
        <v>130</v>
      </c>
      <c r="AK449">
        <v>130</v>
      </c>
      <c r="AL449">
        <v>130</v>
      </c>
      <c r="AM449">
        <v>130</v>
      </c>
      <c r="AN449" t="s">
        <v>1409</v>
      </c>
      <c r="AO449" t="s">
        <v>276</v>
      </c>
    </row>
    <row r="450" spans="1:41" x14ac:dyDescent="0.25">
      <c r="A450">
        <v>1</v>
      </c>
      <c r="B450" t="s">
        <v>28</v>
      </c>
      <c r="C450">
        <v>393106</v>
      </c>
      <c r="D450" t="str">
        <f>VLOOKUP(C450,MUNICÍPO_SETOR!A$2:D$49,4,0)</f>
        <v>CAROLINA MOURA DE MORAES VASCONCELOS</v>
      </c>
      <c r="E450" s="43">
        <v>41366.623611111114</v>
      </c>
      <c r="F450" s="43">
        <v>41366.624305555553</v>
      </c>
      <c r="G450" s="43">
        <v>41366.59097222222</v>
      </c>
      <c r="H450" t="s">
        <v>29</v>
      </c>
      <c r="I450">
        <v>60000012459095</v>
      </c>
      <c r="J450" t="s">
        <v>277</v>
      </c>
      <c r="K450" t="s">
        <v>278</v>
      </c>
      <c r="L450" t="s">
        <v>32</v>
      </c>
      <c r="M450">
        <v>3</v>
      </c>
      <c r="N450" t="s">
        <v>33</v>
      </c>
      <c r="O450">
        <v>60000015461254</v>
      </c>
      <c r="P450">
        <v>60000016462663</v>
      </c>
      <c r="Q450">
        <v>140205000000175</v>
      </c>
      <c r="S450" t="s">
        <v>34</v>
      </c>
      <c r="T450" t="s">
        <v>35</v>
      </c>
      <c r="U450" t="s">
        <v>36</v>
      </c>
      <c r="X450" t="s">
        <v>37</v>
      </c>
      <c r="AD450" t="s">
        <v>279</v>
      </c>
      <c r="AE450" t="s">
        <v>1437</v>
      </c>
      <c r="AF450" t="s">
        <v>279</v>
      </c>
      <c r="AG450" t="s">
        <v>279</v>
      </c>
      <c r="AH450">
        <v>1</v>
      </c>
      <c r="AI450">
        <v>136</v>
      </c>
      <c r="AJ450">
        <v>136</v>
      </c>
      <c r="AK450">
        <v>136</v>
      </c>
      <c r="AL450">
        <v>136</v>
      </c>
      <c r="AM450">
        <v>136</v>
      </c>
      <c r="AN450" t="s">
        <v>1409</v>
      </c>
      <c r="AO450" t="s">
        <v>279</v>
      </c>
    </row>
    <row r="451" spans="1:41" x14ac:dyDescent="0.25">
      <c r="A451">
        <v>1</v>
      </c>
      <c r="B451" t="s">
        <v>28</v>
      </c>
      <c r="C451">
        <v>393106</v>
      </c>
      <c r="D451" t="str">
        <f>VLOOKUP(C451,MUNICÍPO_SETOR!A$2:D$49,4,0)</f>
        <v>CAROLINA MOURA DE MORAES VASCONCELOS</v>
      </c>
      <c r="E451" s="43">
        <v>41366.486805555556</v>
      </c>
      <c r="F451" s="43">
        <v>41366.488888888889</v>
      </c>
      <c r="G451" s="43">
        <v>41366.448611111111</v>
      </c>
      <c r="H451" t="s">
        <v>29</v>
      </c>
      <c r="I451">
        <v>60000012352751</v>
      </c>
      <c r="J451" t="s">
        <v>280</v>
      </c>
      <c r="K451" t="s">
        <v>281</v>
      </c>
      <c r="L451" t="s">
        <v>32</v>
      </c>
      <c r="M451">
        <v>3</v>
      </c>
      <c r="N451" t="s">
        <v>33</v>
      </c>
      <c r="O451">
        <v>60000015461254</v>
      </c>
      <c r="P451">
        <v>60000016462663</v>
      </c>
      <c r="Q451">
        <v>140205000000127</v>
      </c>
      <c r="S451" t="s">
        <v>34</v>
      </c>
      <c r="T451" t="s">
        <v>35</v>
      </c>
      <c r="U451" t="s">
        <v>36</v>
      </c>
      <c r="X451" t="s">
        <v>37</v>
      </c>
      <c r="AD451" t="s">
        <v>282</v>
      </c>
      <c r="AE451" t="s">
        <v>1437</v>
      </c>
      <c r="AF451" t="s">
        <v>282</v>
      </c>
      <c r="AG451" t="s">
        <v>282</v>
      </c>
      <c r="AH451">
        <v>120</v>
      </c>
      <c r="AI451">
        <v>258</v>
      </c>
      <c r="AJ451">
        <v>258</v>
      </c>
      <c r="AK451">
        <v>258</v>
      </c>
      <c r="AL451">
        <v>258</v>
      </c>
      <c r="AM451">
        <v>258</v>
      </c>
      <c r="AN451" t="s">
        <v>1409</v>
      </c>
      <c r="AO451" t="s">
        <v>4547</v>
      </c>
    </row>
    <row r="452" spans="1:41" x14ac:dyDescent="0.25">
      <c r="A452">
        <v>1</v>
      </c>
      <c r="B452" t="s">
        <v>28</v>
      </c>
      <c r="C452">
        <v>393106</v>
      </c>
      <c r="D452" t="str">
        <f>VLOOKUP(C452,MUNICÍPO_SETOR!A$2:D$49,4,0)</f>
        <v>CAROLINA MOURA DE MORAES VASCONCELOS</v>
      </c>
      <c r="E452" s="43">
        <v>41366.484027777777</v>
      </c>
      <c r="F452" s="43">
        <v>41366.486111111109</v>
      </c>
      <c r="G452" s="43">
        <v>41366.448611111111</v>
      </c>
      <c r="H452" t="s">
        <v>29</v>
      </c>
      <c r="I452">
        <v>60000012399827</v>
      </c>
      <c r="J452" t="s">
        <v>283</v>
      </c>
      <c r="K452" t="s">
        <v>284</v>
      </c>
      <c r="L452" t="s">
        <v>32</v>
      </c>
      <c r="M452">
        <v>4</v>
      </c>
      <c r="N452" t="s">
        <v>33</v>
      </c>
      <c r="O452">
        <v>60000015461254</v>
      </c>
      <c r="P452">
        <v>60000016462663</v>
      </c>
      <c r="Q452">
        <v>140205000000117</v>
      </c>
      <c r="S452" t="s">
        <v>34</v>
      </c>
      <c r="T452" t="s">
        <v>35</v>
      </c>
      <c r="U452" t="s">
        <v>36</v>
      </c>
      <c r="X452" t="s">
        <v>37</v>
      </c>
      <c r="AD452" t="s">
        <v>285</v>
      </c>
      <c r="AE452" t="s">
        <v>1437</v>
      </c>
      <c r="AF452" t="s">
        <v>285</v>
      </c>
      <c r="AG452" t="s">
        <v>285</v>
      </c>
      <c r="AH452">
        <v>1</v>
      </c>
      <c r="AI452">
        <v>109</v>
      </c>
      <c r="AJ452">
        <v>109</v>
      </c>
      <c r="AK452">
        <v>109</v>
      </c>
      <c r="AL452">
        <v>109</v>
      </c>
      <c r="AM452">
        <v>109</v>
      </c>
      <c r="AN452" t="s">
        <v>1409</v>
      </c>
      <c r="AO452" t="s">
        <v>285</v>
      </c>
    </row>
    <row r="453" spans="1:41" x14ac:dyDescent="0.25">
      <c r="A453">
        <v>1</v>
      </c>
      <c r="B453" t="s">
        <v>28</v>
      </c>
      <c r="C453">
        <v>393106</v>
      </c>
      <c r="D453" t="str">
        <f>VLOOKUP(C453,MUNICÍPO_SETOR!A$2:D$49,4,0)</f>
        <v>CAROLINA MOURA DE MORAES VASCONCELOS</v>
      </c>
      <c r="E453" s="43">
        <v>41366.481944444444</v>
      </c>
      <c r="F453" s="43">
        <v>41366.484027777777</v>
      </c>
      <c r="G453" s="43">
        <v>41366.448611111111</v>
      </c>
      <c r="H453" t="s">
        <v>29</v>
      </c>
      <c r="I453">
        <v>60000017151794</v>
      </c>
      <c r="J453" t="s">
        <v>286</v>
      </c>
      <c r="K453" t="s">
        <v>287</v>
      </c>
      <c r="L453" t="s">
        <v>32</v>
      </c>
      <c r="M453">
        <v>4</v>
      </c>
      <c r="N453" t="s">
        <v>33</v>
      </c>
      <c r="O453">
        <v>60000015461254</v>
      </c>
      <c r="P453">
        <v>60000016462663</v>
      </c>
      <c r="Q453">
        <v>140205000000110</v>
      </c>
      <c r="S453" t="s">
        <v>34</v>
      </c>
      <c r="T453" t="s">
        <v>35</v>
      </c>
      <c r="U453" t="s">
        <v>36</v>
      </c>
      <c r="X453" t="s">
        <v>37</v>
      </c>
      <c r="AD453" t="s">
        <v>288</v>
      </c>
      <c r="AE453" t="s">
        <v>1437</v>
      </c>
      <c r="AF453" t="s">
        <v>288</v>
      </c>
      <c r="AG453" t="s">
        <v>288</v>
      </c>
      <c r="AH453">
        <v>1</v>
      </c>
      <c r="AI453">
        <v>252</v>
      </c>
      <c r="AJ453">
        <v>252</v>
      </c>
      <c r="AK453">
        <v>252</v>
      </c>
      <c r="AL453">
        <v>252</v>
      </c>
      <c r="AM453">
        <v>252</v>
      </c>
      <c r="AN453" t="s">
        <v>1409</v>
      </c>
      <c r="AO453" t="s">
        <v>288</v>
      </c>
    </row>
    <row r="454" spans="1:41" x14ac:dyDescent="0.25">
      <c r="A454">
        <v>1</v>
      </c>
      <c r="B454" t="s">
        <v>28</v>
      </c>
      <c r="C454">
        <v>393106</v>
      </c>
      <c r="D454" t="str">
        <f>VLOOKUP(C454,MUNICÍPO_SETOR!A$2:D$49,4,0)</f>
        <v>CAROLINA MOURA DE MORAES VASCONCELOS</v>
      </c>
      <c r="E454" s="43">
        <v>41365.371527777781</v>
      </c>
      <c r="F454" s="43">
        <v>41366.622916666667</v>
      </c>
      <c r="G454" s="43">
        <v>41366.59097222222</v>
      </c>
      <c r="H454" t="s">
        <v>29</v>
      </c>
      <c r="I454">
        <v>60000012408147</v>
      </c>
      <c r="J454" t="s">
        <v>289</v>
      </c>
      <c r="K454" t="s">
        <v>290</v>
      </c>
      <c r="L454" t="s">
        <v>41</v>
      </c>
      <c r="M454">
        <v>4</v>
      </c>
      <c r="N454" t="s">
        <v>33</v>
      </c>
      <c r="O454">
        <v>60000015461254</v>
      </c>
      <c r="P454">
        <v>60000016462663</v>
      </c>
      <c r="Q454">
        <v>140205000000168</v>
      </c>
      <c r="S454" t="s">
        <v>34</v>
      </c>
      <c r="T454" t="s">
        <v>35</v>
      </c>
      <c r="U454" t="s">
        <v>36</v>
      </c>
      <c r="X454" t="s">
        <v>37</v>
      </c>
      <c r="AD454" t="s">
        <v>291</v>
      </c>
      <c r="AE454" t="s">
        <v>1437</v>
      </c>
      <c r="AF454" t="s">
        <v>291</v>
      </c>
      <c r="AG454" t="s">
        <v>291</v>
      </c>
      <c r="AH454">
        <v>1</v>
      </c>
      <c r="AI454">
        <v>174</v>
      </c>
      <c r="AJ454">
        <v>174</v>
      </c>
      <c r="AK454">
        <v>174</v>
      </c>
      <c r="AL454">
        <v>174</v>
      </c>
      <c r="AM454">
        <v>174</v>
      </c>
      <c r="AN454" t="s">
        <v>1409</v>
      </c>
      <c r="AO454" t="s">
        <v>291</v>
      </c>
    </row>
    <row r="455" spans="1:41" x14ac:dyDescent="0.25">
      <c r="A455">
        <v>1</v>
      </c>
      <c r="B455" t="s">
        <v>28</v>
      </c>
      <c r="C455">
        <v>392102</v>
      </c>
      <c r="D455" t="str">
        <f>VLOOKUP(C455,MUNICÍPO_SETOR!A$2:D$49,4,0)</f>
        <v>JAIRO FERREIRA DA SILVA</v>
      </c>
      <c r="E455" s="43">
        <v>41403.493055555555</v>
      </c>
      <c r="F455" s="43">
        <v>41404.930555555555</v>
      </c>
      <c r="G455" s="43">
        <v>41404.894444444442</v>
      </c>
      <c r="H455" t="s">
        <v>29</v>
      </c>
      <c r="I455">
        <v>60000017966300</v>
      </c>
      <c r="J455" t="s">
        <v>2192</v>
      </c>
      <c r="K455" t="s">
        <v>2193</v>
      </c>
      <c r="L455" t="s">
        <v>45</v>
      </c>
      <c r="M455">
        <v>3</v>
      </c>
      <c r="N455" t="s">
        <v>33</v>
      </c>
      <c r="O455">
        <v>60000015461254</v>
      </c>
      <c r="P455">
        <v>60000016462668</v>
      </c>
      <c r="Q455">
        <v>140217000001416</v>
      </c>
      <c r="S455" t="s">
        <v>34</v>
      </c>
      <c r="T455" t="s">
        <v>35</v>
      </c>
      <c r="U455" t="s">
        <v>36</v>
      </c>
      <c r="X455" t="s">
        <v>37</v>
      </c>
      <c r="AD455" t="s">
        <v>4838</v>
      </c>
      <c r="AE455" t="s">
        <v>1437</v>
      </c>
      <c r="AF455" t="s">
        <v>4838</v>
      </c>
      <c r="AG455" t="s">
        <v>4838</v>
      </c>
      <c r="AH455">
        <v>1</v>
      </c>
      <c r="AI455">
        <v>139</v>
      </c>
      <c r="AJ455">
        <v>139</v>
      </c>
      <c r="AK455">
        <v>139</v>
      </c>
      <c r="AL455">
        <v>139</v>
      </c>
      <c r="AM455">
        <v>139</v>
      </c>
      <c r="AN455" t="s">
        <v>1409</v>
      </c>
      <c r="AO455" t="s">
        <v>4838</v>
      </c>
    </row>
    <row r="456" spans="1:41" x14ac:dyDescent="0.25">
      <c r="A456">
        <v>1</v>
      </c>
      <c r="B456" t="s">
        <v>28</v>
      </c>
      <c r="C456">
        <v>392102</v>
      </c>
      <c r="D456" t="str">
        <f>VLOOKUP(C456,MUNICÍPO_SETOR!A$2:D$49,4,0)</f>
        <v>JAIRO FERREIRA DA SILVA</v>
      </c>
      <c r="E456" s="43">
        <v>41403.46875</v>
      </c>
      <c r="F456" s="43">
        <v>41404.926388888889</v>
      </c>
      <c r="G456" s="43">
        <v>41404.894444444442</v>
      </c>
      <c r="H456" t="s">
        <v>29</v>
      </c>
      <c r="I456">
        <v>60000012300527</v>
      </c>
      <c r="J456" t="s">
        <v>4839</v>
      </c>
      <c r="K456" t="s">
        <v>4840</v>
      </c>
      <c r="L456" t="s">
        <v>32</v>
      </c>
      <c r="M456">
        <v>3</v>
      </c>
      <c r="N456" t="s">
        <v>33</v>
      </c>
      <c r="O456">
        <v>60000015461254</v>
      </c>
      <c r="P456">
        <v>60000016462668</v>
      </c>
      <c r="Q456">
        <v>140217000001395</v>
      </c>
      <c r="S456" t="s">
        <v>34</v>
      </c>
      <c r="T456" t="s">
        <v>35</v>
      </c>
      <c r="U456" t="s">
        <v>36</v>
      </c>
      <c r="X456" t="s">
        <v>37</v>
      </c>
      <c r="AD456" t="s">
        <v>4841</v>
      </c>
      <c r="AE456" t="s">
        <v>1495</v>
      </c>
      <c r="AF456" t="s">
        <v>4841</v>
      </c>
      <c r="AG456" t="s">
        <v>4841</v>
      </c>
      <c r="AH456">
        <v>1</v>
      </c>
      <c r="AI456">
        <v>68</v>
      </c>
      <c r="AJ456">
        <v>68</v>
      </c>
      <c r="AK456">
        <v>68</v>
      </c>
      <c r="AL456">
        <v>68</v>
      </c>
      <c r="AM456">
        <v>68</v>
      </c>
      <c r="AN456" t="s">
        <v>1409</v>
      </c>
      <c r="AO456" t="s">
        <v>4841</v>
      </c>
    </row>
    <row r="457" spans="1:41" x14ac:dyDescent="0.25">
      <c r="A457">
        <v>1</v>
      </c>
      <c r="B457" t="s">
        <v>28</v>
      </c>
      <c r="C457">
        <v>392102</v>
      </c>
      <c r="D457" t="str">
        <f>VLOOKUP(C457,MUNICÍPO_SETOR!A$2:D$49,4,0)</f>
        <v>JAIRO FERREIRA DA SILVA</v>
      </c>
      <c r="E457" s="43">
        <v>41403.454861111109</v>
      </c>
      <c r="F457" s="43">
        <v>41404.92291666667</v>
      </c>
      <c r="G457" s="43">
        <v>41404.894444444442</v>
      </c>
      <c r="H457" t="s">
        <v>29</v>
      </c>
      <c r="I457">
        <v>60000012437043</v>
      </c>
      <c r="J457" t="s">
        <v>4842</v>
      </c>
      <c r="K457" t="s">
        <v>4843</v>
      </c>
      <c r="L457" t="s">
        <v>32</v>
      </c>
      <c r="M457">
        <v>3</v>
      </c>
      <c r="N457" t="s">
        <v>33</v>
      </c>
      <c r="O457">
        <v>60000015461254</v>
      </c>
      <c r="P457">
        <v>60000016462668</v>
      </c>
      <c r="Q457">
        <v>140217000001374</v>
      </c>
      <c r="S457" t="s">
        <v>34</v>
      </c>
      <c r="T457" t="s">
        <v>35</v>
      </c>
      <c r="U457" t="s">
        <v>36</v>
      </c>
      <c r="X457" t="s">
        <v>37</v>
      </c>
      <c r="AD457" t="s">
        <v>4844</v>
      </c>
      <c r="AE457" t="s">
        <v>1495</v>
      </c>
      <c r="AF457" t="s">
        <v>4844</v>
      </c>
      <c r="AG457" t="s">
        <v>4844</v>
      </c>
      <c r="AH457">
        <v>1</v>
      </c>
      <c r="AI457">
        <v>128</v>
      </c>
      <c r="AJ457">
        <v>128</v>
      </c>
      <c r="AK457">
        <v>128</v>
      </c>
      <c r="AL457">
        <v>128</v>
      </c>
      <c r="AM457">
        <v>128</v>
      </c>
      <c r="AN457" t="s">
        <v>1409</v>
      </c>
      <c r="AO457" t="s">
        <v>4844</v>
      </c>
    </row>
    <row r="458" spans="1:41" x14ac:dyDescent="0.25">
      <c r="A458">
        <v>1</v>
      </c>
      <c r="B458" t="s">
        <v>28</v>
      </c>
      <c r="C458">
        <v>392102</v>
      </c>
      <c r="D458" t="str">
        <f>VLOOKUP(C458,MUNICÍPO_SETOR!A$2:D$49,4,0)</f>
        <v>JAIRO FERREIRA DA SILVA</v>
      </c>
      <c r="E458" s="43">
        <v>41403.413194444445</v>
      </c>
      <c r="F458" s="43">
        <v>41404.917361111111</v>
      </c>
      <c r="G458" s="43">
        <v>41404.881249999999</v>
      </c>
      <c r="H458" t="s">
        <v>29</v>
      </c>
      <c r="I458">
        <v>60000017969836</v>
      </c>
      <c r="J458" t="s">
        <v>4845</v>
      </c>
      <c r="K458" t="s">
        <v>4846</v>
      </c>
      <c r="L458" t="s">
        <v>45</v>
      </c>
      <c r="M458">
        <v>3</v>
      </c>
      <c r="N458" t="s">
        <v>33</v>
      </c>
      <c r="O458">
        <v>60000015461254</v>
      </c>
      <c r="P458">
        <v>60000016462668</v>
      </c>
      <c r="Q458">
        <v>140217000001354</v>
      </c>
      <c r="S458" t="s">
        <v>34</v>
      </c>
      <c r="T458" t="s">
        <v>35</v>
      </c>
      <c r="U458" t="s">
        <v>36</v>
      </c>
      <c r="X458" t="s">
        <v>37</v>
      </c>
      <c r="AD458" t="s">
        <v>4847</v>
      </c>
      <c r="AE458" t="s">
        <v>1437</v>
      </c>
      <c r="AF458" t="s">
        <v>4847</v>
      </c>
      <c r="AG458" t="s">
        <v>4847</v>
      </c>
      <c r="AH458">
        <v>1</v>
      </c>
      <c r="AI458">
        <v>112</v>
      </c>
      <c r="AJ458">
        <v>112</v>
      </c>
      <c r="AK458">
        <v>112</v>
      </c>
      <c r="AL458">
        <v>112</v>
      </c>
      <c r="AM458">
        <v>112</v>
      </c>
      <c r="AN458" t="s">
        <v>1409</v>
      </c>
      <c r="AO458" t="s">
        <v>4847</v>
      </c>
    </row>
    <row r="459" spans="1:41" x14ac:dyDescent="0.25">
      <c r="A459">
        <v>1</v>
      </c>
      <c r="B459" t="s">
        <v>28</v>
      </c>
      <c r="C459">
        <v>392102</v>
      </c>
      <c r="D459" t="str">
        <f>VLOOKUP(C459,MUNICÍPO_SETOR!A$2:D$49,4,0)</f>
        <v>JAIRO FERREIRA DA SILVA</v>
      </c>
      <c r="E459" s="43">
        <v>41402.708333333336</v>
      </c>
      <c r="F459" s="43">
        <v>41402.987500000003</v>
      </c>
      <c r="G459" s="43">
        <v>41404.359722222223</v>
      </c>
      <c r="H459" t="s">
        <v>29</v>
      </c>
      <c r="I459">
        <v>60000017966452</v>
      </c>
      <c r="J459" t="s">
        <v>2177</v>
      </c>
      <c r="K459" t="s">
        <v>2178</v>
      </c>
      <c r="L459" t="s">
        <v>32</v>
      </c>
      <c r="M459">
        <v>3</v>
      </c>
      <c r="N459" t="s">
        <v>33</v>
      </c>
      <c r="O459">
        <v>60000015461254</v>
      </c>
      <c r="P459">
        <v>60000016462668</v>
      </c>
      <c r="Q459">
        <v>140217000001285</v>
      </c>
      <c r="S459" t="s">
        <v>34</v>
      </c>
      <c r="T459" t="s">
        <v>35</v>
      </c>
      <c r="U459" t="s">
        <v>36</v>
      </c>
      <c r="X459" t="s">
        <v>37</v>
      </c>
      <c r="AD459" t="s">
        <v>4848</v>
      </c>
      <c r="AE459" t="s">
        <v>1437</v>
      </c>
      <c r="AF459" t="s">
        <v>4848</v>
      </c>
      <c r="AG459" t="s">
        <v>4848</v>
      </c>
      <c r="AH459">
        <v>1</v>
      </c>
      <c r="AI459">
        <v>151</v>
      </c>
      <c r="AJ459">
        <v>151</v>
      </c>
      <c r="AK459">
        <v>151</v>
      </c>
      <c r="AL459">
        <v>151</v>
      </c>
      <c r="AM459">
        <v>151</v>
      </c>
      <c r="AN459" t="s">
        <v>1409</v>
      </c>
      <c r="AO459" t="s">
        <v>4848</v>
      </c>
    </row>
    <row r="460" spans="1:41" x14ac:dyDescent="0.25">
      <c r="A460">
        <v>1</v>
      </c>
      <c r="B460" t="s">
        <v>28</v>
      </c>
      <c r="C460">
        <v>392102</v>
      </c>
      <c r="D460" t="str">
        <f>VLOOKUP(C460,MUNICÍPO_SETOR!A$2:D$49,4,0)</f>
        <v>JAIRO FERREIRA DA SILVA</v>
      </c>
      <c r="E460" s="43">
        <v>41402.694444444445</v>
      </c>
      <c r="F460" s="43">
        <v>41402.98541666667</v>
      </c>
      <c r="G460" s="43">
        <v>41404.359722222223</v>
      </c>
      <c r="H460" t="s">
        <v>29</v>
      </c>
      <c r="I460">
        <v>60000012343419</v>
      </c>
      <c r="J460" t="s">
        <v>2180</v>
      </c>
      <c r="K460" t="s">
        <v>2181</v>
      </c>
      <c r="L460" t="s">
        <v>32</v>
      </c>
      <c r="M460">
        <v>3</v>
      </c>
      <c r="N460" t="s">
        <v>33</v>
      </c>
      <c r="O460">
        <v>60000015461254</v>
      </c>
      <c r="P460">
        <v>60000016462668</v>
      </c>
      <c r="Q460">
        <v>140217000001278</v>
      </c>
      <c r="S460" t="s">
        <v>34</v>
      </c>
      <c r="T460" t="s">
        <v>35</v>
      </c>
      <c r="U460" t="s">
        <v>36</v>
      </c>
      <c r="X460" t="s">
        <v>37</v>
      </c>
      <c r="AD460" t="s">
        <v>4849</v>
      </c>
      <c r="AE460" t="s">
        <v>1495</v>
      </c>
      <c r="AF460" t="s">
        <v>4849</v>
      </c>
      <c r="AG460" t="s">
        <v>4849</v>
      </c>
      <c r="AH460">
        <v>1</v>
      </c>
      <c r="AI460">
        <v>181</v>
      </c>
      <c r="AJ460">
        <v>181</v>
      </c>
      <c r="AK460">
        <v>181</v>
      </c>
      <c r="AL460">
        <v>181</v>
      </c>
      <c r="AM460">
        <v>181</v>
      </c>
      <c r="AN460" t="s">
        <v>1409</v>
      </c>
      <c r="AO460" t="s">
        <v>4849</v>
      </c>
    </row>
    <row r="461" spans="1:41" x14ac:dyDescent="0.25">
      <c r="A461">
        <v>1</v>
      </c>
      <c r="B461" t="s">
        <v>28</v>
      </c>
      <c r="C461">
        <v>392102</v>
      </c>
      <c r="D461" t="str">
        <f>VLOOKUP(C461,MUNICÍPO_SETOR!A$2:D$49,4,0)</f>
        <v>JAIRO FERREIRA DA SILVA</v>
      </c>
      <c r="E461" s="43">
        <v>41402.670138888891</v>
      </c>
      <c r="F461" s="43">
        <v>41402.797222222223</v>
      </c>
      <c r="G461" s="43">
        <v>41402.758333333331</v>
      </c>
      <c r="H461" t="s">
        <v>29</v>
      </c>
      <c r="I461">
        <v>60000012526019</v>
      </c>
      <c r="J461" t="s">
        <v>2186</v>
      </c>
      <c r="K461" t="s">
        <v>2187</v>
      </c>
      <c r="L461" t="s">
        <v>32</v>
      </c>
      <c r="M461">
        <v>6</v>
      </c>
      <c r="N461" t="s">
        <v>33</v>
      </c>
      <c r="O461">
        <v>60000015461254</v>
      </c>
      <c r="P461">
        <v>60000016462668</v>
      </c>
      <c r="Q461">
        <v>140217000001219</v>
      </c>
      <c r="S461" t="s">
        <v>34</v>
      </c>
      <c r="T461" t="s">
        <v>35</v>
      </c>
      <c r="U461" t="s">
        <v>36</v>
      </c>
      <c r="X461" t="s">
        <v>37</v>
      </c>
      <c r="AD461" t="s">
        <v>4850</v>
      </c>
      <c r="AE461" t="s">
        <v>1495</v>
      </c>
      <c r="AF461" t="s">
        <v>4850</v>
      </c>
      <c r="AG461" t="s">
        <v>4850</v>
      </c>
      <c r="AH461">
        <v>1</v>
      </c>
      <c r="AI461">
        <v>130</v>
      </c>
      <c r="AJ461">
        <v>130</v>
      </c>
      <c r="AK461">
        <v>130</v>
      </c>
      <c r="AL461">
        <v>130</v>
      </c>
      <c r="AM461">
        <v>130</v>
      </c>
      <c r="AN461" t="s">
        <v>1409</v>
      </c>
      <c r="AO461" t="s">
        <v>4850</v>
      </c>
    </row>
    <row r="462" spans="1:41" x14ac:dyDescent="0.25">
      <c r="A462">
        <v>1</v>
      </c>
      <c r="B462" t="s">
        <v>28</v>
      </c>
      <c r="C462">
        <v>392102</v>
      </c>
      <c r="D462" t="str">
        <f>VLOOKUP(C462,MUNICÍPO_SETOR!A$2:D$49,4,0)</f>
        <v>JAIRO FERREIRA DA SILVA</v>
      </c>
      <c r="E462" s="43">
        <v>41402.631944444445</v>
      </c>
      <c r="F462" s="43">
        <v>41402.855555555558</v>
      </c>
      <c r="G462" s="43">
        <v>41402.940972222219</v>
      </c>
      <c r="H462" t="s">
        <v>29</v>
      </c>
      <c r="I462">
        <v>60000012248847</v>
      </c>
      <c r="J462" t="s">
        <v>2189</v>
      </c>
      <c r="K462" t="s">
        <v>2190</v>
      </c>
      <c r="N462" t="s">
        <v>33</v>
      </c>
      <c r="O462">
        <v>60000015461254</v>
      </c>
      <c r="P462">
        <v>60000016462668</v>
      </c>
      <c r="Q462">
        <v>140217000001272</v>
      </c>
      <c r="S462" t="s">
        <v>34</v>
      </c>
      <c r="T462" t="s">
        <v>35</v>
      </c>
      <c r="U462" t="s">
        <v>36</v>
      </c>
      <c r="X462" t="s">
        <v>37</v>
      </c>
      <c r="AD462" t="s">
        <v>4851</v>
      </c>
      <c r="AE462" t="s">
        <v>1495</v>
      </c>
      <c r="AF462" t="s">
        <v>4851</v>
      </c>
      <c r="AG462" t="s">
        <v>4851</v>
      </c>
      <c r="AH462">
        <v>1</v>
      </c>
      <c r="AI462">
        <v>160</v>
      </c>
      <c r="AJ462">
        <v>160</v>
      </c>
      <c r="AK462">
        <v>160</v>
      </c>
      <c r="AL462">
        <v>160</v>
      </c>
      <c r="AM462">
        <v>160</v>
      </c>
      <c r="AN462" t="s">
        <v>1409</v>
      </c>
      <c r="AO462" t="s">
        <v>4851</v>
      </c>
    </row>
    <row r="463" spans="1:41" x14ac:dyDescent="0.25">
      <c r="A463">
        <v>1</v>
      </c>
      <c r="B463" t="s">
        <v>28</v>
      </c>
      <c r="C463">
        <v>392102</v>
      </c>
      <c r="D463" t="str">
        <f>VLOOKUP(C463,MUNICÍPO_SETOR!A$2:D$49,4,0)</f>
        <v>JAIRO FERREIRA DA SILVA</v>
      </c>
      <c r="E463" s="43">
        <v>41402.600694444445</v>
      </c>
      <c r="F463" s="43">
        <v>41402.851388888892</v>
      </c>
      <c r="G463" s="43">
        <v>41402.940972222219</v>
      </c>
      <c r="H463" t="s">
        <v>29</v>
      </c>
      <c r="I463">
        <v>60000017964552</v>
      </c>
      <c r="J463" t="s">
        <v>2171</v>
      </c>
      <c r="K463" t="s">
        <v>2172</v>
      </c>
      <c r="L463" t="s">
        <v>32</v>
      </c>
      <c r="M463">
        <v>4</v>
      </c>
      <c r="N463" t="s">
        <v>33</v>
      </c>
      <c r="O463">
        <v>60000015461254</v>
      </c>
      <c r="P463">
        <v>60000016462668</v>
      </c>
      <c r="Q463">
        <v>140217000001265</v>
      </c>
      <c r="S463" t="s">
        <v>34</v>
      </c>
      <c r="T463" t="s">
        <v>35</v>
      </c>
      <c r="U463" t="s">
        <v>36</v>
      </c>
      <c r="X463" t="s">
        <v>37</v>
      </c>
      <c r="AD463" t="s">
        <v>4852</v>
      </c>
      <c r="AE463" t="s">
        <v>1437</v>
      </c>
      <c r="AF463" t="s">
        <v>4852</v>
      </c>
      <c r="AG463" t="s">
        <v>4852</v>
      </c>
      <c r="AH463">
        <v>1</v>
      </c>
      <c r="AI463">
        <v>48</v>
      </c>
      <c r="AJ463">
        <v>48</v>
      </c>
      <c r="AK463">
        <v>48</v>
      </c>
      <c r="AL463">
        <v>48</v>
      </c>
      <c r="AM463">
        <v>48</v>
      </c>
      <c r="AN463" t="s">
        <v>1409</v>
      </c>
      <c r="AO463" t="s">
        <v>4852</v>
      </c>
    </row>
    <row r="464" spans="1:41" x14ac:dyDescent="0.25">
      <c r="A464">
        <v>1</v>
      </c>
      <c r="B464" t="s">
        <v>28</v>
      </c>
      <c r="C464">
        <v>392102</v>
      </c>
      <c r="D464" t="str">
        <f>VLOOKUP(C464,MUNICÍPO_SETOR!A$2:D$49,4,0)</f>
        <v>JAIRO FERREIRA DA SILVA</v>
      </c>
      <c r="E464" s="43">
        <v>41402.579861111109</v>
      </c>
      <c r="F464" s="43">
        <v>41402.808333333334</v>
      </c>
      <c r="G464" s="43">
        <v>41402.769444444442</v>
      </c>
      <c r="H464" t="s">
        <v>29</v>
      </c>
      <c r="I464">
        <v>60000012530523</v>
      </c>
      <c r="J464" t="s">
        <v>2174</v>
      </c>
      <c r="K464" t="s">
        <v>2175</v>
      </c>
      <c r="L464" t="s">
        <v>32</v>
      </c>
      <c r="M464">
        <v>3</v>
      </c>
      <c r="N464" t="s">
        <v>33</v>
      </c>
      <c r="O464">
        <v>60000015461254</v>
      </c>
      <c r="P464">
        <v>60000016462668</v>
      </c>
      <c r="Q464">
        <v>140217000001242</v>
      </c>
      <c r="S464" t="s">
        <v>34</v>
      </c>
      <c r="T464" t="s">
        <v>35</v>
      </c>
      <c r="U464" t="s">
        <v>36</v>
      </c>
      <c r="X464" t="s">
        <v>37</v>
      </c>
      <c r="AD464" t="s">
        <v>4853</v>
      </c>
      <c r="AE464" t="s">
        <v>1495</v>
      </c>
      <c r="AF464" t="s">
        <v>4853</v>
      </c>
      <c r="AG464" t="s">
        <v>4853</v>
      </c>
      <c r="AH464">
        <v>1</v>
      </c>
      <c r="AI464">
        <v>156</v>
      </c>
      <c r="AJ464">
        <v>156</v>
      </c>
      <c r="AK464">
        <v>156</v>
      </c>
      <c r="AL464">
        <v>156</v>
      </c>
      <c r="AM464">
        <v>156</v>
      </c>
      <c r="AN464" t="s">
        <v>1409</v>
      </c>
      <c r="AO464" t="s">
        <v>4853</v>
      </c>
    </row>
    <row r="465" spans="1:41" x14ac:dyDescent="0.25">
      <c r="A465">
        <v>1</v>
      </c>
      <c r="B465" t="s">
        <v>28</v>
      </c>
      <c r="C465">
        <v>392102</v>
      </c>
      <c r="D465" t="str">
        <f>VLOOKUP(C465,MUNICÍPO_SETOR!A$2:D$49,4,0)</f>
        <v>JAIRO FERREIRA DA SILVA</v>
      </c>
      <c r="E465" s="43">
        <v>41402.472222222219</v>
      </c>
      <c r="F465" s="43">
        <v>41402.48541666667</v>
      </c>
      <c r="G465" s="43">
        <v>41402.444444444445</v>
      </c>
      <c r="H465" t="s">
        <v>29</v>
      </c>
      <c r="I465">
        <v>60000012422771</v>
      </c>
      <c r="J465" t="s">
        <v>2168</v>
      </c>
      <c r="K465" t="s">
        <v>2169</v>
      </c>
      <c r="L465" t="s">
        <v>32</v>
      </c>
      <c r="M465">
        <v>4</v>
      </c>
      <c r="N465" t="s">
        <v>33</v>
      </c>
      <c r="O465">
        <v>60000015461254</v>
      </c>
      <c r="P465">
        <v>60000016462668</v>
      </c>
      <c r="Q465">
        <v>140217000001175</v>
      </c>
      <c r="S465" t="s">
        <v>34</v>
      </c>
      <c r="T465" t="s">
        <v>35</v>
      </c>
      <c r="U465" t="s">
        <v>36</v>
      </c>
      <c r="X465" t="s">
        <v>37</v>
      </c>
      <c r="AD465" t="s">
        <v>4854</v>
      </c>
      <c r="AE465" t="s">
        <v>1495</v>
      </c>
      <c r="AF465" t="s">
        <v>4854</v>
      </c>
      <c r="AG465" t="s">
        <v>4854</v>
      </c>
      <c r="AH465">
        <v>1</v>
      </c>
      <c r="AI465">
        <v>106</v>
      </c>
      <c r="AJ465">
        <v>106</v>
      </c>
      <c r="AK465">
        <v>106</v>
      </c>
      <c r="AL465">
        <v>106</v>
      </c>
      <c r="AM465">
        <v>106</v>
      </c>
      <c r="AN465" t="s">
        <v>1409</v>
      </c>
      <c r="AO465" t="s">
        <v>4854</v>
      </c>
    </row>
    <row r="466" spans="1:41" x14ac:dyDescent="0.25">
      <c r="A466">
        <v>1</v>
      </c>
      <c r="B466" t="s">
        <v>28</v>
      </c>
      <c r="C466">
        <v>392102</v>
      </c>
      <c r="D466" t="str">
        <f>VLOOKUP(C466,MUNICÍPO_SETOR!A$2:D$49,4,0)</f>
        <v>JAIRO FERREIRA DA SILVA</v>
      </c>
      <c r="E466" s="43">
        <v>41402.4375</v>
      </c>
      <c r="F466" s="43">
        <v>41402.495138888888</v>
      </c>
      <c r="G466" s="43">
        <v>41402.605555555558</v>
      </c>
      <c r="H466" t="s">
        <v>29</v>
      </c>
      <c r="I466">
        <v>60000017153994</v>
      </c>
      <c r="J466" t="s">
        <v>4855</v>
      </c>
      <c r="K466" t="s">
        <v>4856</v>
      </c>
      <c r="L466" t="s">
        <v>45</v>
      </c>
      <c r="M466">
        <v>3</v>
      </c>
      <c r="N466" t="s">
        <v>33</v>
      </c>
      <c r="O466">
        <v>60000015461254</v>
      </c>
      <c r="P466">
        <v>60000016462668</v>
      </c>
      <c r="Q466">
        <v>140217000001198</v>
      </c>
      <c r="S466" t="s">
        <v>34</v>
      </c>
      <c r="T466" t="s">
        <v>35</v>
      </c>
      <c r="U466" t="s">
        <v>36</v>
      </c>
      <c r="X466" t="s">
        <v>37</v>
      </c>
      <c r="AD466" t="s">
        <v>4857</v>
      </c>
      <c r="AE466" t="s">
        <v>1495</v>
      </c>
      <c r="AF466" t="s">
        <v>4857</v>
      </c>
      <c r="AG466" t="s">
        <v>4857</v>
      </c>
      <c r="AH466">
        <v>1</v>
      </c>
      <c r="AI466">
        <v>120</v>
      </c>
      <c r="AJ466">
        <v>120</v>
      </c>
      <c r="AK466">
        <v>120</v>
      </c>
      <c r="AL466">
        <v>120</v>
      </c>
      <c r="AM466">
        <v>120</v>
      </c>
      <c r="AN466" t="s">
        <v>1409</v>
      </c>
      <c r="AO466" t="s">
        <v>4857</v>
      </c>
    </row>
    <row r="467" spans="1:41" x14ac:dyDescent="0.25">
      <c r="A467">
        <v>1</v>
      </c>
      <c r="B467" t="s">
        <v>28</v>
      </c>
      <c r="C467">
        <v>392102</v>
      </c>
      <c r="D467" t="str">
        <f>VLOOKUP(C467,MUNICÍPO_SETOR!A$2:D$49,4,0)</f>
        <v>JAIRO FERREIRA DA SILVA</v>
      </c>
      <c r="E467" s="43">
        <v>41402.385416666664</v>
      </c>
      <c r="F467" s="43">
        <v>41402.475694444445</v>
      </c>
      <c r="G467" s="43">
        <v>41402.444444444445</v>
      </c>
      <c r="H467" t="s">
        <v>29</v>
      </c>
      <c r="I467">
        <v>60000017153598</v>
      </c>
      <c r="J467" t="s">
        <v>2183</v>
      </c>
      <c r="K467" t="s">
        <v>2184</v>
      </c>
      <c r="L467" t="s">
        <v>32</v>
      </c>
      <c r="M467">
        <v>3</v>
      </c>
      <c r="N467" t="s">
        <v>33</v>
      </c>
      <c r="O467">
        <v>60000015461254</v>
      </c>
      <c r="P467">
        <v>60000016462668</v>
      </c>
      <c r="Q467">
        <v>140217000001152</v>
      </c>
      <c r="S467" t="s">
        <v>34</v>
      </c>
      <c r="T467" t="s">
        <v>35</v>
      </c>
      <c r="U467" t="s">
        <v>36</v>
      </c>
      <c r="X467" t="s">
        <v>37</v>
      </c>
      <c r="AD467" t="s">
        <v>4858</v>
      </c>
      <c r="AE467" t="s">
        <v>1495</v>
      </c>
      <c r="AF467" t="s">
        <v>4858</v>
      </c>
      <c r="AG467" t="s">
        <v>4858</v>
      </c>
      <c r="AH467">
        <v>1</v>
      </c>
      <c r="AI467">
        <v>197</v>
      </c>
      <c r="AJ467">
        <v>197</v>
      </c>
      <c r="AK467">
        <v>197</v>
      </c>
      <c r="AL467">
        <v>197</v>
      </c>
      <c r="AM467">
        <v>197</v>
      </c>
      <c r="AN467" t="s">
        <v>1409</v>
      </c>
      <c r="AO467" t="s">
        <v>4858</v>
      </c>
    </row>
    <row r="468" spans="1:41" x14ac:dyDescent="0.25">
      <c r="A468">
        <v>1</v>
      </c>
      <c r="B468" t="s">
        <v>28</v>
      </c>
      <c r="C468">
        <v>392102</v>
      </c>
      <c r="D468" t="str">
        <f>VLOOKUP(C468,MUNICÍPO_SETOR!A$2:D$49,4,0)</f>
        <v>JAIRO FERREIRA DA SILVA</v>
      </c>
      <c r="E468" s="43">
        <v>41401.607638888891</v>
      </c>
      <c r="F468" s="43">
        <v>41401.925694444442</v>
      </c>
      <c r="G468" s="43">
        <v>41401.887499999997</v>
      </c>
      <c r="H468" t="s">
        <v>29</v>
      </c>
      <c r="I468">
        <v>60000017970788</v>
      </c>
      <c r="J468" t="s">
        <v>4859</v>
      </c>
      <c r="K468" t="s">
        <v>4860</v>
      </c>
      <c r="L468" t="s">
        <v>45</v>
      </c>
      <c r="M468">
        <v>3</v>
      </c>
      <c r="N468" t="s">
        <v>33</v>
      </c>
      <c r="O468">
        <v>60000015461254</v>
      </c>
      <c r="P468">
        <v>60000016462668</v>
      </c>
      <c r="Q468">
        <v>140217000001127</v>
      </c>
      <c r="S468" t="s">
        <v>34</v>
      </c>
      <c r="T468" t="s">
        <v>35</v>
      </c>
      <c r="U468" t="s">
        <v>36</v>
      </c>
      <c r="X468" t="s">
        <v>37</v>
      </c>
      <c r="AD468" t="s">
        <v>4861</v>
      </c>
      <c r="AE468" t="s">
        <v>1437</v>
      </c>
      <c r="AF468" t="s">
        <v>4861</v>
      </c>
      <c r="AG468" t="s">
        <v>4861</v>
      </c>
      <c r="AH468">
        <v>1</v>
      </c>
      <c r="AI468">
        <v>101</v>
      </c>
      <c r="AJ468">
        <v>101</v>
      </c>
      <c r="AK468">
        <v>101</v>
      </c>
      <c r="AL468">
        <v>101</v>
      </c>
      <c r="AM468">
        <v>101</v>
      </c>
      <c r="AN468" t="s">
        <v>1409</v>
      </c>
      <c r="AO468" t="s">
        <v>4861</v>
      </c>
    </row>
    <row r="469" spans="1:41" x14ac:dyDescent="0.25">
      <c r="A469">
        <v>1</v>
      </c>
      <c r="B469" t="s">
        <v>28</v>
      </c>
      <c r="C469">
        <v>392102</v>
      </c>
      <c r="D469" t="str">
        <f>VLOOKUP(C469,MUNICÍPO_SETOR!A$2:D$49,4,0)</f>
        <v>JAIRO FERREIRA DA SILVA</v>
      </c>
      <c r="E469" s="43">
        <v>41401.506944444445</v>
      </c>
      <c r="F469" s="43">
        <v>41401.913888888892</v>
      </c>
      <c r="G469" s="43">
        <v>41401.877083333333</v>
      </c>
      <c r="H469" t="s">
        <v>29</v>
      </c>
      <c r="I469">
        <v>60000012312007</v>
      </c>
      <c r="J469" t="s">
        <v>2195</v>
      </c>
      <c r="K469" t="s">
        <v>2196</v>
      </c>
      <c r="L469" t="s">
        <v>32</v>
      </c>
      <c r="M469">
        <v>3</v>
      </c>
      <c r="N469" t="s">
        <v>33</v>
      </c>
      <c r="O469">
        <v>60000015461254</v>
      </c>
      <c r="P469">
        <v>60000016462668</v>
      </c>
      <c r="Q469">
        <v>140217000001104</v>
      </c>
      <c r="S469" t="s">
        <v>34</v>
      </c>
      <c r="T469" t="s">
        <v>35</v>
      </c>
      <c r="U469" t="s">
        <v>36</v>
      </c>
      <c r="X469" t="s">
        <v>37</v>
      </c>
      <c r="AD469" t="s">
        <v>4862</v>
      </c>
      <c r="AE469" t="s">
        <v>1495</v>
      </c>
      <c r="AF469" t="s">
        <v>4862</v>
      </c>
      <c r="AG469" t="s">
        <v>4862</v>
      </c>
      <c r="AH469">
        <v>61</v>
      </c>
      <c r="AI469">
        <v>228</v>
      </c>
      <c r="AJ469">
        <v>228</v>
      </c>
      <c r="AK469">
        <v>228</v>
      </c>
      <c r="AL469">
        <v>228</v>
      </c>
      <c r="AM469">
        <v>228</v>
      </c>
      <c r="AN469" t="s">
        <v>1409</v>
      </c>
      <c r="AO469" t="s">
        <v>5398</v>
      </c>
    </row>
    <row r="470" spans="1:41" x14ac:dyDescent="0.25">
      <c r="A470">
        <v>1</v>
      </c>
      <c r="B470" t="s">
        <v>28</v>
      </c>
      <c r="C470">
        <v>392102</v>
      </c>
      <c r="D470" t="str">
        <f>VLOOKUP(C470,MUNICÍPO_SETOR!A$2:D$49,4,0)</f>
        <v>JAIRO FERREIRA DA SILVA</v>
      </c>
      <c r="E470" s="43">
        <v>41401.482638888891</v>
      </c>
      <c r="F470" s="43">
        <v>41401.905555555553</v>
      </c>
      <c r="G470" s="43">
        <v>41401.866666666669</v>
      </c>
      <c r="H470" t="s">
        <v>29</v>
      </c>
      <c r="I470">
        <v>60000012537323</v>
      </c>
      <c r="J470" t="s">
        <v>4863</v>
      </c>
      <c r="K470" t="s">
        <v>4864</v>
      </c>
      <c r="L470" t="s">
        <v>32</v>
      </c>
      <c r="M470">
        <v>3</v>
      </c>
      <c r="N470" t="s">
        <v>33</v>
      </c>
      <c r="O470">
        <v>60000015461254</v>
      </c>
      <c r="P470">
        <v>60000016462668</v>
      </c>
      <c r="Q470">
        <v>140217000001081</v>
      </c>
      <c r="S470" t="s">
        <v>34</v>
      </c>
      <c r="T470" t="s">
        <v>35</v>
      </c>
      <c r="U470" t="s">
        <v>36</v>
      </c>
      <c r="X470" t="s">
        <v>37</v>
      </c>
      <c r="AD470" t="s">
        <v>4865</v>
      </c>
      <c r="AE470" t="s">
        <v>1495</v>
      </c>
      <c r="AF470" t="s">
        <v>4865</v>
      </c>
      <c r="AG470" t="s">
        <v>4865</v>
      </c>
      <c r="AH470">
        <v>1</v>
      </c>
      <c r="AI470">
        <v>201</v>
      </c>
      <c r="AJ470">
        <v>201</v>
      </c>
      <c r="AK470">
        <v>201</v>
      </c>
      <c r="AL470">
        <v>201</v>
      </c>
      <c r="AM470">
        <v>201</v>
      </c>
      <c r="AN470" t="s">
        <v>1409</v>
      </c>
      <c r="AO470" t="s">
        <v>4865</v>
      </c>
    </row>
    <row r="471" spans="1:41" x14ac:dyDescent="0.25">
      <c r="A471">
        <v>1</v>
      </c>
      <c r="B471" t="s">
        <v>28</v>
      </c>
      <c r="C471">
        <v>392102</v>
      </c>
      <c r="D471" t="str">
        <f>VLOOKUP(C471,MUNICÍPO_SETOR!A$2:D$49,4,0)</f>
        <v>JAIRO FERREIRA DA SILVA</v>
      </c>
      <c r="E471" s="43">
        <v>41401.46875</v>
      </c>
      <c r="F471" s="43">
        <v>41401.897222222222</v>
      </c>
      <c r="G471" s="43">
        <v>41401.866666666669</v>
      </c>
      <c r="H471" t="s">
        <v>29</v>
      </c>
      <c r="I471">
        <v>60000017966228</v>
      </c>
      <c r="J471" t="s">
        <v>4866</v>
      </c>
      <c r="K471" t="s">
        <v>4867</v>
      </c>
      <c r="L471" t="s">
        <v>45</v>
      </c>
      <c r="M471">
        <v>3</v>
      </c>
      <c r="N471" t="s">
        <v>33</v>
      </c>
      <c r="O471">
        <v>60000015461254</v>
      </c>
      <c r="P471">
        <v>60000016462668</v>
      </c>
      <c r="Q471">
        <v>140217000001058</v>
      </c>
      <c r="S471" t="s">
        <v>34</v>
      </c>
      <c r="T471" t="s">
        <v>35</v>
      </c>
      <c r="U471" t="s">
        <v>36</v>
      </c>
      <c r="X471" t="s">
        <v>37</v>
      </c>
      <c r="AD471" t="s">
        <v>4868</v>
      </c>
      <c r="AE471" t="s">
        <v>1437</v>
      </c>
      <c r="AF471" t="s">
        <v>4868</v>
      </c>
      <c r="AG471" t="s">
        <v>4868</v>
      </c>
      <c r="AH471">
        <v>1</v>
      </c>
      <c r="AI471">
        <v>143</v>
      </c>
      <c r="AJ471">
        <v>143</v>
      </c>
      <c r="AK471">
        <v>143</v>
      </c>
      <c r="AL471">
        <v>143</v>
      </c>
      <c r="AM471">
        <v>143</v>
      </c>
      <c r="AN471" t="s">
        <v>1409</v>
      </c>
      <c r="AO471" t="s">
        <v>4868</v>
      </c>
    </row>
    <row r="472" spans="1:41" x14ac:dyDescent="0.25">
      <c r="A472">
        <v>1</v>
      </c>
      <c r="B472" t="s">
        <v>28</v>
      </c>
      <c r="C472">
        <v>392102</v>
      </c>
      <c r="D472" t="str">
        <f>VLOOKUP(C472,MUNICÍPO_SETOR!A$2:D$49,4,0)</f>
        <v>JAIRO FERREIRA DA SILVA</v>
      </c>
      <c r="E472" s="43">
        <v>41401.454861111109</v>
      </c>
      <c r="F472" s="43">
        <v>41401.893055555556</v>
      </c>
      <c r="G472" s="43">
        <v>41401.856249999997</v>
      </c>
      <c r="H472" t="s">
        <v>29</v>
      </c>
      <c r="I472">
        <v>60000017970808</v>
      </c>
      <c r="J472" t="s">
        <v>2198</v>
      </c>
      <c r="K472" t="s">
        <v>2199</v>
      </c>
      <c r="L472" t="s">
        <v>45</v>
      </c>
      <c r="M472">
        <v>3</v>
      </c>
      <c r="N472" t="s">
        <v>33</v>
      </c>
      <c r="O472">
        <v>60000015461254</v>
      </c>
      <c r="P472">
        <v>60000016462668</v>
      </c>
      <c r="Q472">
        <v>140217000001035</v>
      </c>
      <c r="S472" t="s">
        <v>34</v>
      </c>
      <c r="T472" t="s">
        <v>35</v>
      </c>
      <c r="U472" t="s">
        <v>36</v>
      </c>
      <c r="X472" t="s">
        <v>37</v>
      </c>
      <c r="AD472" t="s">
        <v>4869</v>
      </c>
      <c r="AE472" t="s">
        <v>1437</v>
      </c>
      <c r="AF472" t="s">
        <v>4869</v>
      </c>
      <c r="AG472" t="s">
        <v>4869</v>
      </c>
      <c r="AH472">
        <v>1</v>
      </c>
      <c r="AI472">
        <v>194</v>
      </c>
      <c r="AJ472">
        <v>194</v>
      </c>
      <c r="AK472">
        <v>194</v>
      </c>
      <c r="AL472">
        <v>194</v>
      </c>
      <c r="AM472">
        <v>194</v>
      </c>
      <c r="AN472" t="s">
        <v>1409</v>
      </c>
      <c r="AO472" t="s">
        <v>4869</v>
      </c>
    </row>
    <row r="473" spans="1:41" x14ac:dyDescent="0.25">
      <c r="A473">
        <v>1</v>
      </c>
      <c r="B473" t="s">
        <v>28</v>
      </c>
      <c r="C473">
        <v>392102</v>
      </c>
      <c r="D473" t="str">
        <f>VLOOKUP(C473,MUNICÍPO_SETOR!A$2:D$49,4,0)</f>
        <v>JAIRO FERREIRA DA SILVA</v>
      </c>
      <c r="E473" s="43">
        <v>41401.427083333336</v>
      </c>
      <c r="F473" s="43">
        <v>41401.448611111111</v>
      </c>
      <c r="G473" s="43">
        <v>41401.845138888886</v>
      </c>
      <c r="H473" t="s">
        <v>29</v>
      </c>
      <c r="I473">
        <v>60000012599807</v>
      </c>
      <c r="J473" t="s">
        <v>2201</v>
      </c>
      <c r="K473" t="s">
        <v>2202</v>
      </c>
      <c r="L473" t="s">
        <v>32</v>
      </c>
      <c r="M473">
        <v>3</v>
      </c>
      <c r="N473" t="s">
        <v>33</v>
      </c>
      <c r="O473">
        <v>60000015461254</v>
      </c>
      <c r="P473">
        <v>60000016462668</v>
      </c>
      <c r="Q473">
        <v>140217000001012</v>
      </c>
      <c r="S473" t="s">
        <v>34</v>
      </c>
      <c r="T473" t="s">
        <v>35</v>
      </c>
      <c r="U473" t="s">
        <v>36</v>
      </c>
      <c r="X473" t="s">
        <v>37</v>
      </c>
      <c r="AD473" t="s">
        <v>4870</v>
      </c>
      <c r="AE473" t="s">
        <v>1495</v>
      </c>
      <c r="AF473" t="s">
        <v>4870</v>
      </c>
      <c r="AG473" t="s">
        <v>4870</v>
      </c>
      <c r="AH473">
        <v>61</v>
      </c>
      <c r="AI473">
        <v>209</v>
      </c>
      <c r="AJ473">
        <v>240</v>
      </c>
      <c r="AK473">
        <v>240</v>
      </c>
      <c r="AL473">
        <v>240</v>
      </c>
      <c r="AM473">
        <v>240</v>
      </c>
      <c r="AN473" t="s">
        <v>1409</v>
      </c>
      <c r="AO473" t="s">
        <v>5399</v>
      </c>
    </row>
    <row r="474" spans="1:41" x14ac:dyDescent="0.25">
      <c r="A474">
        <v>1</v>
      </c>
      <c r="B474" t="s">
        <v>28</v>
      </c>
      <c r="C474">
        <v>392102</v>
      </c>
      <c r="D474" t="str">
        <f>VLOOKUP(C474,MUNICÍPO_SETOR!A$2:D$49,4,0)</f>
        <v>JAIRO FERREIRA DA SILVA</v>
      </c>
      <c r="E474" s="43">
        <v>41401.427083333336</v>
      </c>
      <c r="F474" s="43">
        <v>41401.448611111111</v>
      </c>
      <c r="G474" s="43">
        <v>41401.845138888886</v>
      </c>
      <c r="H474" t="s">
        <v>29</v>
      </c>
      <c r="I474">
        <v>60000012599807</v>
      </c>
      <c r="J474" t="s">
        <v>2201</v>
      </c>
      <c r="K474" t="s">
        <v>2202</v>
      </c>
      <c r="L474" t="s">
        <v>32</v>
      </c>
      <c r="M474">
        <v>3</v>
      </c>
      <c r="N474" t="s">
        <v>33</v>
      </c>
      <c r="O474">
        <v>60000015461254</v>
      </c>
      <c r="P474">
        <v>60000016462668</v>
      </c>
      <c r="Q474">
        <v>140217000001012</v>
      </c>
      <c r="S474" t="s">
        <v>34</v>
      </c>
      <c r="T474" t="s">
        <v>35</v>
      </c>
      <c r="U474" t="s">
        <v>36</v>
      </c>
      <c r="X474" t="s">
        <v>37</v>
      </c>
      <c r="AD474" t="s">
        <v>4870</v>
      </c>
      <c r="AE474" t="s">
        <v>1495</v>
      </c>
      <c r="AF474" t="s">
        <v>4870</v>
      </c>
      <c r="AG474" t="s">
        <v>4870</v>
      </c>
      <c r="AH474">
        <v>61</v>
      </c>
      <c r="AI474">
        <v>209</v>
      </c>
      <c r="AJ474">
        <v>240</v>
      </c>
      <c r="AK474">
        <v>240</v>
      </c>
      <c r="AL474">
        <v>240</v>
      </c>
      <c r="AM474">
        <v>240</v>
      </c>
      <c r="AN474" t="s">
        <v>1410</v>
      </c>
      <c r="AO474" t="s">
        <v>5400</v>
      </c>
    </row>
    <row r="475" spans="1:41" x14ac:dyDescent="0.25">
      <c r="A475">
        <v>1</v>
      </c>
      <c r="B475" t="s">
        <v>28</v>
      </c>
      <c r="C475">
        <v>392102</v>
      </c>
      <c r="D475" t="str">
        <f>VLOOKUP(C475,MUNICÍPO_SETOR!A$2:D$49,4,0)</f>
        <v>JAIRO FERREIRA DA SILVA</v>
      </c>
      <c r="E475" s="43">
        <v>41401.390277777777</v>
      </c>
      <c r="F475" s="43">
        <v>41401.395833333336</v>
      </c>
      <c r="G475" s="43">
        <v>41401.4</v>
      </c>
      <c r="H475" t="s">
        <v>29</v>
      </c>
      <c r="I475">
        <v>60000012533287</v>
      </c>
      <c r="J475" t="s">
        <v>2204</v>
      </c>
      <c r="K475" t="s">
        <v>2205</v>
      </c>
      <c r="L475" t="s">
        <v>32</v>
      </c>
      <c r="M475">
        <v>3</v>
      </c>
      <c r="N475" t="s">
        <v>33</v>
      </c>
      <c r="O475">
        <v>60000015461254</v>
      </c>
      <c r="P475">
        <v>60000016462668</v>
      </c>
      <c r="Q475">
        <v>140217000000989</v>
      </c>
      <c r="S475" t="s">
        <v>34</v>
      </c>
      <c r="T475" t="s">
        <v>35</v>
      </c>
      <c r="U475" t="s">
        <v>36</v>
      </c>
      <c r="X475" t="s">
        <v>37</v>
      </c>
      <c r="AD475" t="s">
        <v>4871</v>
      </c>
      <c r="AE475" t="s">
        <v>1495</v>
      </c>
      <c r="AF475" t="s">
        <v>5401</v>
      </c>
      <c r="AG475" t="s">
        <v>5401</v>
      </c>
      <c r="AH475">
        <v>72</v>
      </c>
      <c r="AI475">
        <v>190</v>
      </c>
      <c r="AJ475">
        <v>441</v>
      </c>
      <c r="AK475">
        <v>441</v>
      </c>
      <c r="AL475">
        <v>441</v>
      </c>
      <c r="AM475">
        <v>441</v>
      </c>
      <c r="AN475" t="s">
        <v>1409</v>
      </c>
      <c r="AO475" t="s">
        <v>5402</v>
      </c>
    </row>
    <row r="476" spans="1:41" x14ac:dyDescent="0.25">
      <c r="A476">
        <v>1</v>
      </c>
      <c r="B476" t="s">
        <v>28</v>
      </c>
      <c r="C476">
        <v>392102</v>
      </c>
      <c r="D476" t="str">
        <f>VLOOKUP(C476,MUNICÍPO_SETOR!A$2:D$49,4,0)</f>
        <v>JAIRO FERREIRA DA SILVA</v>
      </c>
      <c r="E476" s="43">
        <v>41401.390277777777</v>
      </c>
      <c r="F476" s="43">
        <v>41401.395833333336</v>
      </c>
      <c r="G476" s="43">
        <v>41401.4</v>
      </c>
      <c r="H476" t="s">
        <v>29</v>
      </c>
      <c r="I476">
        <v>60000012533287</v>
      </c>
      <c r="J476" t="s">
        <v>2204</v>
      </c>
      <c r="K476" t="s">
        <v>2205</v>
      </c>
      <c r="L476" t="s">
        <v>32</v>
      </c>
      <c r="M476">
        <v>3</v>
      </c>
      <c r="N476" t="s">
        <v>33</v>
      </c>
      <c r="O476">
        <v>60000015461254</v>
      </c>
      <c r="P476">
        <v>60000016462668</v>
      </c>
      <c r="Q476">
        <v>140217000000989</v>
      </c>
      <c r="S476" t="s">
        <v>34</v>
      </c>
      <c r="T476" t="s">
        <v>35</v>
      </c>
      <c r="U476" t="s">
        <v>36</v>
      </c>
      <c r="X476" t="s">
        <v>37</v>
      </c>
      <c r="AD476" t="s">
        <v>4871</v>
      </c>
      <c r="AE476" t="s">
        <v>1495</v>
      </c>
      <c r="AF476" t="s">
        <v>5401</v>
      </c>
      <c r="AG476" t="s">
        <v>5401</v>
      </c>
      <c r="AH476">
        <v>72</v>
      </c>
      <c r="AI476">
        <v>190</v>
      </c>
      <c r="AJ476">
        <v>441</v>
      </c>
      <c r="AK476">
        <v>441</v>
      </c>
      <c r="AL476">
        <v>441</v>
      </c>
      <c r="AM476">
        <v>441</v>
      </c>
      <c r="AN476" t="s">
        <v>1410</v>
      </c>
      <c r="AO476" t="s">
        <v>5403</v>
      </c>
    </row>
    <row r="477" spans="1:41" x14ac:dyDescent="0.25">
      <c r="A477">
        <v>1</v>
      </c>
      <c r="B477" t="s">
        <v>28</v>
      </c>
      <c r="C477">
        <v>392102</v>
      </c>
      <c r="D477" t="str">
        <f>VLOOKUP(C477,MUNICÍPO_SETOR!A$2:D$49,4,0)</f>
        <v>JAIRO FERREIRA DA SILVA</v>
      </c>
      <c r="E477" s="43">
        <v>41400.503472222219</v>
      </c>
      <c r="F477" s="43">
        <v>41400.969444444447</v>
      </c>
      <c r="G477" s="43">
        <v>41400.931250000001</v>
      </c>
      <c r="H477" t="s">
        <v>29</v>
      </c>
      <c r="I477">
        <v>60000012286255</v>
      </c>
      <c r="J477" t="s">
        <v>358</v>
      </c>
      <c r="K477" t="s">
        <v>359</v>
      </c>
      <c r="L477" t="s">
        <v>41</v>
      </c>
      <c r="M477">
        <v>6</v>
      </c>
      <c r="N477" t="s">
        <v>33</v>
      </c>
      <c r="O477">
        <v>60000015461254</v>
      </c>
      <c r="P477">
        <v>60000016462668</v>
      </c>
      <c r="Q477">
        <v>140217000000906</v>
      </c>
      <c r="S477" t="s">
        <v>34</v>
      </c>
      <c r="T477" t="s">
        <v>35</v>
      </c>
      <c r="U477" t="s">
        <v>61</v>
      </c>
      <c r="X477" t="s">
        <v>37</v>
      </c>
      <c r="AD477" t="s">
        <v>4872</v>
      </c>
      <c r="AE477" t="s">
        <v>1450</v>
      </c>
      <c r="AF477" t="s">
        <v>4872</v>
      </c>
      <c r="AG477" t="s">
        <v>4872</v>
      </c>
      <c r="AH477">
        <v>60</v>
      </c>
      <c r="AI477">
        <v>196</v>
      </c>
      <c r="AJ477">
        <v>196</v>
      </c>
      <c r="AK477">
        <v>196</v>
      </c>
      <c r="AL477">
        <v>196</v>
      </c>
      <c r="AM477">
        <v>196</v>
      </c>
      <c r="AN477" t="s">
        <v>1409</v>
      </c>
      <c r="AO477" t="s">
        <v>5404</v>
      </c>
    </row>
    <row r="478" spans="1:41" x14ac:dyDescent="0.25">
      <c r="A478">
        <v>1</v>
      </c>
      <c r="B478" t="s">
        <v>28</v>
      </c>
      <c r="C478">
        <v>392102</v>
      </c>
      <c r="D478" t="str">
        <f>VLOOKUP(C478,MUNICÍPO_SETOR!A$2:D$49,4,0)</f>
        <v>JAIRO FERREIRA DA SILVA</v>
      </c>
      <c r="E478" s="43">
        <v>41400.458333333336</v>
      </c>
      <c r="F478" s="43">
        <v>41400.962500000001</v>
      </c>
      <c r="G478" s="43">
        <v>41400.931250000001</v>
      </c>
      <c r="H478" t="s">
        <v>29</v>
      </c>
      <c r="I478">
        <v>60000012249235</v>
      </c>
      <c r="J478" t="s">
        <v>298</v>
      </c>
      <c r="K478" t="s">
        <v>299</v>
      </c>
      <c r="L478" t="s">
        <v>41</v>
      </c>
      <c r="M478">
        <v>3</v>
      </c>
      <c r="N478" t="s">
        <v>33</v>
      </c>
      <c r="O478">
        <v>60000015461254</v>
      </c>
      <c r="P478">
        <v>60000016462668</v>
      </c>
      <c r="Q478">
        <v>140217000000899</v>
      </c>
      <c r="S478" t="s">
        <v>34</v>
      </c>
      <c r="T478" t="s">
        <v>35</v>
      </c>
      <c r="U478" t="s">
        <v>36</v>
      </c>
      <c r="X478" t="s">
        <v>37</v>
      </c>
      <c r="AD478" t="s">
        <v>4873</v>
      </c>
      <c r="AE478" t="s">
        <v>1450</v>
      </c>
      <c r="AF478" t="s">
        <v>4873</v>
      </c>
      <c r="AG478" t="s">
        <v>4873</v>
      </c>
      <c r="AH478">
        <v>1</v>
      </c>
      <c r="AI478">
        <v>163</v>
      </c>
      <c r="AJ478">
        <v>163</v>
      </c>
      <c r="AK478">
        <v>163</v>
      </c>
      <c r="AL478">
        <v>163</v>
      </c>
      <c r="AM478">
        <v>163</v>
      </c>
      <c r="AN478" t="s">
        <v>1409</v>
      </c>
      <c r="AO478" t="s">
        <v>4873</v>
      </c>
    </row>
    <row r="479" spans="1:41" x14ac:dyDescent="0.25">
      <c r="A479">
        <v>1</v>
      </c>
      <c r="B479" t="s">
        <v>28</v>
      </c>
      <c r="C479">
        <v>392102</v>
      </c>
      <c r="D479" t="str">
        <f>VLOOKUP(C479,MUNICÍPO_SETOR!A$2:D$49,4,0)</f>
        <v>JAIRO FERREIRA DA SILVA</v>
      </c>
      <c r="E479" s="43">
        <v>41400.40625</v>
      </c>
      <c r="F479" s="43">
        <v>41400.960416666669</v>
      </c>
      <c r="G479" s="43">
        <v>41400.920138888891</v>
      </c>
      <c r="H479" t="s">
        <v>29</v>
      </c>
      <c r="I479">
        <v>60000017964580</v>
      </c>
      <c r="J479" t="s">
        <v>373</v>
      </c>
      <c r="K479" t="s">
        <v>374</v>
      </c>
      <c r="L479" t="s">
        <v>32</v>
      </c>
      <c r="M479">
        <v>3</v>
      </c>
      <c r="N479" t="s">
        <v>33</v>
      </c>
      <c r="O479">
        <v>60000015461254</v>
      </c>
      <c r="P479">
        <v>60000016462668</v>
      </c>
      <c r="Q479">
        <v>140217000000892</v>
      </c>
      <c r="S479" t="s">
        <v>34</v>
      </c>
      <c r="T479" t="s">
        <v>35</v>
      </c>
      <c r="U479" t="s">
        <v>36</v>
      </c>
      <c r="X479" t="s">
        <v>37</v>
      </c>
      <c r="AD479" t="s">
        <v>4874</v>
      </c>
      <c r="AE479" t="s">
        <v>1437</v>
      </c>
      <c r="AF479" t="s">
        <v>4874</v>
      </c>
      <c r="AG479" t="s">
        <v>4874</v>
      </c>
      <c r="AH479">
        <v>1</v>
      </c>
      <c r="AI479">
        <v>220</v>
      </c>
      <c r="AJ479">
        <v>220</v>
      </c>
      <c r="AK479">
        <v>220</v>
      </c>
      <c r="AL479">
        <v>220</v>
      </c>
      <c r="AM479">
        <v>220</v>
      </c>
      <c r="AN479" t="s">
        <v>1409</v>
      </c>
      <c r="AO479" t="s">
        <v>4874</v>
      </c>
    </row>
    <row r="480" spans="1:41" x14ac:dyDescent="0.25">
      <c r="A480">
        <v>1</v>
      </c>
      <c r="B480" t="s">
        <v>28</v>
      </c>
      <c r="C480">
        <v>392102</v>
      </c>
      <c r="D480" t="str">
        <f>VLOOKUP(C480,MUNICÍPO_SETOR!A$2:D$49,4,0)</f>
        <v>JAIRO FERREIRA DA SILVA</v>
      </c>
      <c r="E480" s="43">
        <v>41400.385416666664</v>
      </c>
      <c r="F480" s="43">
        <v>41400.956250000003</v>
      </c>
      <c r="G480" s="43">
        <v>41400.920138888891</v>
      </c>
      <c r="H480" t="s">
        <v>29</v>
      </c>
      <c r="I480">
        <v>60000012543075</v>
      </c>
      <c r="J480" t="s">
        <v>2134</v>
      </c>
      <c r="K480" t="s">
        <v>2135</v>
      </c>
      <c r="L480" t="s">
        <v>32</v>
      </c>
      <c r="M480">
        <v>3</v>
      </c>
      <c r="N480" t="s">
        <v>33</v>
      </c>
      <c r="O480">
        <v>60000015461254</v>
      </c>
      <c r="P480">
        <v>60000016462668</v>
      </c>
      <c r="Q480">
        <v>140217000000885</v>
      </c>
      <c r="S480" t="s">
        <v>34</v>
      </c>
      <c r="T480" t="s">
        <v>35</v>
      </c>
      <c r="U480" t="s">
        <v>36</v>
      </c>
      <c r="X480" t="s">
        <v>37</v>
      </c>
      <c r="AD480" t="s">
        <v>4875</v>
      </c>
      <c r="AE480" t="s">
        <v>1450</v>
      </c>
      <c r="AF480" t="s">
        <v>4875</v>
      </c>
      <c r="AG480" t="s">
        <v>4875</v>
      </c>
      <c r="AH480">
        <v>1</v>
      </c>
      <c r="AI480">
        <v>145</v>
      </c>
      <c r="AJ480">
        <v>145</v>
      </c>
      <c r="AK480">
        <v>145</v>
      </c>
      <c r="AL480">
        <v>145</v>
      </c>
      <c r="AM480">
        <v>145</v>
      </c>
      <c r="AN480" t="s">
        <v>1409</v>
      </c>
      <c r="AO480" t="s">
        <v>4875</v>
      </c>
    </row>
    <row r="481" spans="1:41" x14ac:dyDescent="0.25">
      <c r="A481">
        <v>1</v>
      </c>
      <c r="B481" t="s">
        <v>28</v>
      </c>
      <c r="C481">
        <v>392102</v>
      </c>
      <c r="D481" t="str">
        <f>VLOOKUP(C481,MUNICÍPO_SETOR!A$2:D$49,4,0)</f>
        <v>JAIRO FERREIRA DA SILVA</v>
      </c>
      <c r="E481" s="43">
        <v>41400.385416666664</v>
      </c>
      <c r="F481" s="43">
        <v>41400.956250000003</v>
      </c>
      <c r="G481" s="43">
        <v>41400.920138888891</v>
      </c>
      <c r="H481" t="s">
        <v>29</v>
      </c>
      <c r="I481">
        <v>60000012543075</v>
      </c>
      <c r="J481" t="s">
        <v>2134</v>
      </c>
      <c r="K481" t="s">
        <v>2135</v>
      </c>
      <c r="L481" t="s">
        <v>32</v>
      </c>
      <c r="M481">
        <v>3</v>
      </c>
      <c r="N481" t="s">
        <v>33</v>
      </c>
      <c r="O481">
        <v>60000015461254</v>
      </c>
      <c r="P481">
        <v>60000016462668</v>
      </c>
      <c r="Q481">
        <v>140217000000885</v>
      </c>
      <c r="S481" t="s">
        <v>34</v>
      </c>
      <c r="T481" t="s">
        <v>35</v>
      </c>
      <c r="U481" t="s">
        <v>36</v>
      </c>
      <c r="X481" t="s">
        <v>37</v>
      </c>
      <c r="AD481" t="s">
        <v>4875</v>
      </c>
      <c r="AE481" t="s">
        <v>1450</v>
      </c>
      <c r="AF481" t="s">
        <v>4875</v>
      </c>
      <c r="AG481" t="s">
        <v>4875</v>
      </c>
      <c r="AH481">
        <v>1</v>
      </c>
      <c r="AI481">
        <v>145</v>
      </c>
      <c r="AJ481">
        <v>145</v>
      </c>
      <c r="AK481">
        <v>145</v>
      </c>
      <c r="AL481">
        <v>145</v>
      </c>
      <c r="AM481">
        <v>145</v>
      </c>
      <c r="AN481" t="s">
        <v>1409</v>
      </c>
      <c r="AO481" t="s">
        <v>4875</v>
      </c>
    </row>
    <row r="482" spans="1:41" x14ac:dyDescent="0.25">
      <c r="A482">
        <v>1</v>
      </c>
      <c r="B482" t="s">
        <v>28</v>
      </c>
      <c r="C482">
        <v>392102</v>
      </c>
      <c r="D482" t="str">
        <f>VLOOKUP(C482,MUNICÍPO_SETOR!A$2:D$49,4,0)</f>
        <v>JAIRO FERREIRA DA SILVA</v>
      </c>
      <c r="E482" s="43">
        <v>41397.666666666664</v>
      </c>
      <c r="F482" s="43">
        <v>41397.930555555555</v>
      </c>
      <c r="G482" s="43">
        <v>41400.90902777778</v>
      </c>
      <c r="H482" t="s">
        <v>29</v>
      </c>
      <c r="I482">
        <v>60000012477359</v>
      </c>
      <c r="J482" t="s">
        <v>313</v>
      </c>
      <c r="K482" t="s">
        <v>314</v>
      </c>
      <c r="L482" t="s">
        <v>32</v>
      </c>
      <c r="M482">
        <v>6</v>
      </c>
      <c r="N482" t="s">
        <v>33</v>
      </c>
      <c r="O482">
        <v>60000015461254</v>
      </c>
      <c r="P482">
        <v>60000016462668</v>
      </c>
      <c r="Q482">
        <v>140217000000876</v>
      </c>
      <c r="S482" t="s">
        <v>34</v>
      </c>
      <c r="T482" t="s">
        <v>35</v>
      </c>
      <c r="U482" t="s">
        <v>36</v>
      </c>
      <c r="X482" t="s">
        <v>37</v>
      </c>
      <c r="AD482" t="s">
        <v>4876</v>
      </c>
      <c r="AE482" t="s">
        <v>1450</v>
      </c>
      <c r="AF482" t="s">
        <v>4876</v>
      </c>
      <c r="AG482" t="s">
        <v>4876</v>
      </c>
      <c r="AH482">
        <v>1</v>
      </c>
      <c r="AI482">
        <v>145</v>
      </c>
      <c r="AJ482">
        <v>145</v>
      </c>
      <c r="AK482">
        <v>145</v>
      </c>
      <c r="AL482">
        <v>145</v>
      </c>
      <c r="AM482">
        <v>145</v>
      </c>
      <c r="AN482" t="s">
        <v>1409</v>
      </c>
      <c r="AO482" t="s">
        <v>4876</v>
      </c>
    </row>
    <row r="483" spans="1:41" x14ac:dyDescent="0.25">
      <c r="A483">
        <v>1</v>
      </c>
      <c r="B483" t="s">
        <v>28</v>
      </c>
      <c r="C483">
        <v>392102</v>
      </c>
      <c r="D483" t="str">
        <f>VLOOKUP(C483,MUNICÍPO_SETOR!A$2:D$49,4,0)</f>
        <v>JAIRO FERREIRA DA SILVA</v>
      </c>
      <c r="E483" s="43">
        <v>41397.503472222219</v>
      </c>
      <c r="F483" s="43">
        <v>41397.927083333336</v>
      </c>
      <c r="G483" s="43">
        <v>41400.90902777778</v>
      </c>
      <c r="H483" t="s">
        <v>29</v>
      </c>
      <c r="I483">
        <v>60000012292283</v>
      </c>
      <c r="J483" t="s">
        <v>4877</v>
      </c>
      <c r="K483" t="s">
        <v>4878</v>
      </c>
      <c r="L483" t="s">
        <v>32</v>
      </c>
      <c r="M483">
        <v>3</v>
      </c>
      <c r="N483" t="s">
        <v>33</v>
      </c>
      <c r="O483">
        <v>60000015461254</v>
      </c>
      <c r="P483">
        <v>60000016462668</v>
      </c>
      <c r="Q483">
        <v>140217000000869</v>
      </c>
      <c r="S483" t="s">
        <v>34</v>
      </c>
      <c r="T483" t="s">
        <v>35</v>
      </c>
      <c r="U483" t="s">
        <v>36</v>
      </c>
      <c r="X483" t="s">
        <v>37</v>
      </c>
      <c r="AD483" t="s">
        <v>4879</v>
      </c>
      <c r="AE483" t="s">
        <v>1450</v>
      </c>
      <c r="AF483" t="s">
        <v>4879</v>
      </c>
      <c r="AG483" t="s">
        <v>4879</v>
      </c>
      <c r="AH483">
        <v>1</v>
      </c>
      <c r="AI483">
        <v>154</v>
      </c>
      <c r="AJ483">
        <v>154</v>
      </c>
      <c r="AK483">
        <v>154</v>
      </c>
      <c r="AL483">
        <v>154</v>
      </c>
      <c r="AM483">
        <v>154</v>
      </c>
      <c r="AN483" t="s">
        <v>1409</v>
      </c>
      <c r="AO483" t="s">
        <v>4879</v>
      </c>
    </row>
    <row r="484" spans="1:41" x14ac:dyDescent="0.25">
      <c r="A484">
        <v>1</v>
      </c>
      <c r="B484" t="s">
        <v>28</v>
      </c>
      <c r="C484">
        <v>392102</v>
      </c>
      <c r="D484" t="str">
        <f>VLOOKUP(C484,MUNICÍPO_SETOR!A$2:D$49,4,0)</f>
        <v>JAIRO FERREIRA DA SILVA</v>
      </c>
      <c r="E484" s="43">
        <v>41397.454861111109</v>
      </c>
      <c r="F484" s="43">
        <v>41397.92083333333</v>
      </c>
      <c r="G484" s="43">
        <v>41397.884027777778</v>
      </c>
      <c r="H484" t="s">
        <v>29</v>
      </c>
      <c r="I484">
        <v>60000012361383</v>
      </c>
      <c r="J484" t="s">
        <v>4880</v>
      </c>
      <c r="K484" t="s">
        <v>4881</v>
      </c>
      <c r="L484" t="s">
        <v>32</v>
      </c>
      <c r="M484">
        <v>3</v>
      </c>
      <c r="N484" t="s">
        <v>33</v>
      </c>
      <c r="O484">
        <v>60000015461254</v>
      </c>
      <c r="P484">
        <v>60000016462668</v>
      </c>
      <c r="Q484">
        <v>140217000000862</v>
      </c>
      <c r="S484" t="s">
        <v>34</v>
      </c>
      <c r="T484" t="s">
        <v>35</v>
      </c>
      <c r="U484" t="s">
        <v>36</v>
      </c>
      <c r="X484" t="s">
        <v>37</v>
      </c>
      <c r="AD484" t="s">
        <v>4882</v>
      </c>
      <c r="AE484" t="s">
        <v>1450</v>
      </c>
      <c r="AF484" t="s">
        <v>4882</v>
      </c>
      <c r="AG484" t="s">
        <v>4882</v>
      </c>
      <c r="AH484">
        <v>1</v>
      </c>
      <c r="AI484">
        <v>110</v>
      </c>
      <c r="AJ484">
        <v>110</v>
      </c>
      <c r="AK484">
        <v>110</v>
      </c>
      <c r="AL484">
        <v>110</v>
      </c>
      <c r="AM484">
        <v>110</v>
      </c>
      <c r="AN484" t="s">
        <v>1409</v>
      </c>
      <c r="AO484" t="s">
        <v>4882</v>
      </c>
    </row>
    <row r="485" spans="1:41" x14ac:dyDescent="0.25">
      <c r="A485">
        <v>1</v>
      </c>
      <c r="B485" t="s">
        <v>28</v>
      </c>
      <c r="C485">
        <v>392102</v>
      </c>
      <c r="D485" t="str">
        <f>VLOOKUP(C485,MUNICÍPO_SETOR!A$2:D$49,4,0)</f>
        <v>JAIRO FERREIRA DA SILVA</v>
      </c>
      <c r="E485" s="43">
        <v>41397.427083333336</v>
      </c>
      <c r="F485" s="43">
        <v>41397.915972222225</v>
      </c>
      <c r="G485" s="43">
        <v>41397.884027777778</v>
      </c>
      <c r="H485" t="s">
        <v>29</v>
      </c>
      <c r="I485">
        <v>60000017970792</v>
      </c>
      <c r="J485" t="s">
        <v>370</v>
      </c>
      <c r="K485" t="s">
        <v>371</v>
      </c>
      <c r="L485" t="s">
        <v>45</v>
      </c>
      <c r="M485">
        <v>3</v>
      </c>
      <c r="N485" t="s">
        <v>33</v>
      </c>
      <c r="O485">
        <v>60000015461254</v>
      </c>
      <c r="P485">
        <v>60000016462668</v>
      </c>
      <c r="Q485">
        <v>140217000000855</v>
      </c>
      <c r="S485" t="s">
        <v>34</v>
      </c>
      <c r="T485" t="s">
        <v>35</v>
      </c>
      <c r="U485" t="s">
        <v>36</v>
      </c>
      <c r="X485" t="s">
        <v>37</v>
      </c>
      <c r="AD485" t="s">
        <v>4883</v>
      </c>
      <c r="AE485" t="s">
        <v>1437</v>
      </c>
      <c r="AF485" t="s">
        <v>4883</v>
      </c>
      <c r="AG485" t="s">
        <v>4883</v>
      </c>
      <c r="AH485">
        <v>66</v>
      </c>
      <c r="AI485">
        <v>204</v>
      </c>
      <c r="AJ485">
        <v>204</v>
      </c>
      <c r="AK485">
        <v>204</v>
      </c>
      <c r="AL485">
        <v>204</v>
      </c>
      <c r="AM485">
        <v>204</v>
      </c>
      <c r="AN485" t="s">
        <v>1409</v>
      </c>
      <c r="AO485" t="s">
        <v>5405</v>
      </c>
    </row>
    <row r="486" spans="1:41" x14ac:dyDescent="0.25">
      <c r="A486">
        <v>1</v>
      </c>
      <c r="B486" t="s">
        <v>28</v>
      </c>
      <c r="C486">
        <v>392102</v>
      </c>
      <c r="D486" t="str">
        <f>VLOOKUP(C486,MUNICÍPO_SETOR!A$2:D$49,4,0)</f>
        <v>JAIRO FERREIRA DA SILVA</v>
      </c>
      <c r="E486" s="43">
        <v>41397.392361111109</v>
      </c>
      <c r="F486" s="43">
        <v>41397.910416666666</v>
      </c>
      <c r="G486" s="43">
        <v>41397.873611111114</v>
      </c>
      <c r="H486" t="s">
        <v>29</v>
      </c>
      <c r="I486">
        <v>60000012539363</v>
      </c>
      <c r="J486" t="s">
        <v>2165</v>
      </c>
      <c r="K486" t="s">
        <v>2166</v>
      </c>
      <c r="L486" t="s">
        <v>32</v>
      </c>
      <c r="M486">
        <v>4</v>
      </c>
      <c r="N486" t="s">
        <v>33</v>
      </c>
      <c r="O486">
        <v>60000015461254</v>
      </c>
      <c r="P486">
        <v>60000016462668</v>
      </c>
      <c r="Q486">
        <v>140217000000848</v>
      </c>
      <c r="S486" t="s">
        <v>34</v>
      </c>
      <c r="T486" t="s">
        <v>35</v>
      </c>
      <c r="U486" t="s">
        <v>36</v>
      </c>
      <c r="X486" t="s">
        <v>176</v>
      </c>
      <c r="AD486" t="s">
        <v>4884</v>
      </c>
      <c r="AE486" t="s">
        <v>1450</v>
      </c>
      <c r="AF486" t="s">
        <v>4884</v>
      </c>
      <c r="AG486" t="s">
        <v>4884</v>
      </c>
      <c r="AH486">
        <v>47</v>
      </c>
      <c r="AI486">
        <v>181</v>
      </c>
      <c r="AJ486">
        <v>181</v>
      </c>
      <c r="AK486">
        <v>181</v>
      </c>
      <c r="AL486">
        <v>181</v>
      </c>
      <c r="AM486">
        <v>181</v>
      </c>
      <c r="AN486" t="s">
        <v>1409</v>
      </c>
      <c r="AO486" t="s">
        <v>5406</v>
      </c>
    </row>
    <row r="487" spans="1:41" x14ac:dyDescent="0.25">
      <c r="A487">
        <v>1</v>
      </c>
      <c r="B487" t="s">
        <v>28</v>
      </c>
      <c r="C487">
        <v>392102</v>
      </c>
      <c r="D487" t="str">
        <f>VLOOKUP(C487,MUNICÍPO_SETOR!A$2:D$49,4,0)</f>
        <v>JAIRO FERREIRA DA SILVA</v>
      </c>
      <c r="E487" s="43">
        <v>41396.673611111109</v>
      </c>
      <c r="F487" s="43">
        <v>41397.896527777775</v>
      </c>
      <c r="G487" s="43">
        <v>41397.862500000003</v>
      </c>
      <c r="H487" t="s">
        <v>29</v>
      </c>
      <c r="I487">
        <v>60000017965976</v>
      </c>
      <c r="J487" t="s">
        <v>304</v>
      </c>
      <c r="K487" t="s">
        <v>305</v>
      </c>
      <c r="L487" t="s">
        <v>32</v>
      </c>
      <c r="M487">
        <v>3</v>
      </c>
      <c r="N487" t="s">
        <v>33</v>
      </c>
      <c r="O487">
        <v>60000015461254</v>
      </c>
      <c r="P487">
        <v>60000016462668</v>
      </c>
      <c r="Q487">
        <v>140217000000841</v>
      </c>
      <c r="S487" t="s">
        <v>34</v>
      </c>
      <c r="T487" t="s">
        <v>35</v>
      </c>
      <c r="U487" t="s">
        <v>36</v>
      </c>
      <c r="X487" t="s">
        <v>37</v>
      </c>
      <c r="AD487" t="s">
        <v>4885</v>
      </c>
      <c r="AE487" t="s">
        <v>1437</v>
      </c>
      <c r="AF487" t="s">
        <v>4885</v>
      </c>
      <c r="AG487" t="s">
        <v>4885</v>
      </c>
      <c r="AH487">
        <v>21</v>
      </c>
      <c r="AI487">
        <v>187</v>
      </c>
      <c r="AJ487">
        <v>187</v>
      </c>
      <c r="AK487">
        <v>187</v>
      </c>
      <c r="AL487">
        <v>187</v>
      </c>
      <c r="AM487">
        <v>187</v>
      </c>
      <c r="AN487" t="s">
        <v>1409</v>
      </c>
      <c r="AO487" t="s">
        <v>5407</v>
      </c>
    </row>
    <row r="488" spans="1:41" x14ac:dyDescent="0.25">
      <c r="A488">
        <v>1</v>
      </c>
      <c r="B488" t="s">
        <v>28</v>
      </c>
      <c r="C488">
        <v>392102</v>
      </c>
      <c r="D488" t="str">
        <f>VLOOKUP(C488,MUNICÍPO_SETOR!A$2:D$49,4,0)</f>
        <v>JAIRO FERREIRA DA SILVA</v>
      </c>
      <c r="E488" s="43">
        <v>41394.413194444445</v>
      </c>
      <c r="F488" s="43">
        <v>41394.900694444441</v>
      </c>
      <c r="G488" s="43">
        <v>41395.871527777781</v>
      </c>
      <c r="H488" t="s">
        <v>29</v>
      </c>
      <c r="I488">
        <v>60000012526023</v>
      </c>
      <c r="J488" t="s">
        <v>2084</v>
      </c>
      <c r="K488" t="s">
        <v>2085</v>
      </c>
      <c r="L488" t="s">
        <v>32</v>
      </c>
      <c r="M488">
        <v>3</v>
      </c>
      <c r="N488" t="s">
        <v>33</v>
      </c>
      <c r="O488">
        <v>60000015461254</v>
      </c>
      <c r="P488">
        <v>60000016462668</v>
      </c>
      <c r="Q488">
        <v>140217000000816</v>
      </c>
      <c r="S488" t="s">
        <v>34</v>
      </c>
      <c r="T488" t="s">
        <v>35</v>
      </c>
      <c r="U488" t="s">
        <v>36</v>
      </c>
      <c r="X488" t="s">
        <v>176</v>
      </c>
      <c r="AD488" t="s">
        <v>2086</v>
      </c>
      <c r="AE488" t="s">
        <v>1450</v>
      </c>
      <c r="AF488" t="s">
        <v>2086</v>
      </c>
      <c r="AG488" t="s">
        <v>2086</v>
      </c>
      <c r="AH488">
        <v>1</v>
      </c>
      <c r="AI488">
        <v>36</v>
      </c>
      <c r="AJ488">
        <v>36</v>
      </c>
      <c r="AK488">
        <v>36</v>
      </c>
      <c r="AL488">
        <v>36</v>
      </c>
      <c r="AM488">
        <v>36</v>
      </c>
      <c r="AN488" t="s">
        <v>1409</v>
      </c>
      <c r="AO488" t="s">
        <v>2086</v>
      </c>
    </row>
    <row r="489" spans="1:41" x14ac:dyDescent="0.25">
      <c r="A489">
        <v>1</v>
      </c>
      <c r="B489" t="s">
        <v>28</v>
      </c>
      <c r="C489">
        <v>392102</v>
      </c>
      <c r="D489" t="str">
        <f>VLOOKUP(C489,MUNICÍPO_SETOR!A$2:D$49,4,0)</f>
        <v>JAIRO FERREIRA DA SILVA</v>
      </c>
      <c r="E489" s="43">
        <v>41394.261111111111</v>
      </c>
      <c r="F489" s="43">
        <v>41394.267361111109</v>
      </c>
      <c r="G489" s="43">
        <v>41394.243750000001</v>
      </c>
      <c r="H489" t="s">
        <v>29</v>
      </c>
      <c r="I489">
        <v>60000012477359</v>
      </c>
      <c r="J489" t="s">
        <v>313</v>
      </c>
      <c r="K489" t="s">
        <v>314</v>
      </c>
      <c r="L489" t="s">
        <v>32</v>
      </c>
      <c r="M489">
        <v>6</v>
      </c>
      <c r="N489" t="s">
        <v>33</v>
      </c>
      <c r="O489">
        <v>60000015461254</v>
      </c>
      <c r="P489">
        <v>60000016462668</v>
      </c>
      <c r="Q489">
        <v>140217000000802</v>
      </c>
      <c r="S489" t="s">
        <v>34</v>
      </c>
      <c r="T489" t="s">
        <v>35</v>
      </c>
      <c r="U489" t="s">
        <v>36</v>
      </c>
      <c r="X489" t="s">
        <v>37</v>
      </c>
      <c r="AD489" t="s">
        <v>2087</v>
      </c>
      <c r="AE489" t="s">
        <v>1450</v>
      </c>
      <c r="AF489" t="s">
        <v>2087</v>
      </c>
      <c r="AG489" t="s">
        <v>2087</v>
      </c>
      <c r="AH489">
        <v>1</v>
      </c>
      <c r="AI489">
        <v>163</v>
      </c>
      <c r="AJ489">
        <v>163</v>
      </c>
      <c r="AK489">
        <v>163</v>
      </c>
      <c r="AL489">
        <v>163</v>
      </c>
      <c r="AM489">
        <v>163</v>
      </c>
      <c r="AN489" t="s">
        <v>1409</v>
      </c>
      <c r="AO489" t="s">
        <v>2087</v>
      </c>
    </row>
    <row r="490" spans="1:41" x14ac:dyDescent="0.25">
      <c r="A490">
        <v>1</v>
      </c>
      <c r="B490" t="s">
        <v>28</v>
      </c>
      <c r="C490">
        <v>392102</v>
      </c>
      <c r="D490" t="str">
        <f>VLOOKUP(C490,MUNICÍPO_SETOR!A$2:D$49,4,0)</f>
        <v>JAIRO FERREIRA DA SILVA</v>
      </c>
      <c r="E490" s="43">
        <v>41393.684027777781</v>
      </c>
      <c r="F490" s="43">
        <v>41394.268750000003</v>
      </c>
      <c r="G490" s="43">
        <v>41394.243750000001</v>
      </c>
      <c r="H490" t="s">
        <v>29</v>
      </c>
      <c r="I490">
        <v>60000012477359</v>
      </c>
      <c r="J490" t="s">
        <v>313</v>
      </c>
      <c r="K490" t="s">
        <v>314</v>
      </c>
      <c r="L490" t="s">
        <v>32</v>
      </c>
      <c r="M490">
        <v>6</v>
      </c>
      <c r="N490" t="s">
        <v>33</v>
      </c>
      <c r="O490">
        <v>60000015461254</v>
      </c>
      <c r="P490">
        <v>60000016462668</v>
      </c>
      <c r="Q490">
        <v>140217000000809</v>
      </c>
      <c r="S490" t="s">
        <v>34</v>
      </c>
      <c r="T490" t="s">
        <v>35</v>
      </c>
      <c r="U490" t="s">
        <v>36</v>
      </c>
      <c r="X490" t="s">
        <v>37</v>
      </c>
      <c r="AD490" t="s">
        <v>2088</v>
      </c>
      <c r="AE490" t="s">
        <v>1450</v>
      </c>
      <c r="AF490" t="s">
        <v>4280</v>
      </c>
      <c r="AG490" t="s">
        <v>4280</v>
      </c>
      <c r="AH490">
        <v>1</v>
      </c>
      <c r="AI490">
        <v>78</v>
      </c>
      <c r="AJ490">
        <v>78</v>
      </c>
      <c r="AK490">
        <v>78</v>
      </c>
      <c r="AL490">
        <v>78</v>
      </c>
      <c r="AM490">
        <v>78</v>
      </c>
      <c r="AN490" t="s">
        <v>1409</v>
      </c>
      <c r="AO490" t="s">
        <v>4280</v>
      </c>
    </row>
    <row r="491" spans="1:41" x14ac:dyDescent="0.25">
      <c r="A491">
        <v>1</v>
      </c>
      <c r="B491" t="s">
        <v>28</v>
      </c>
      <c r="C491">
        <v>392102</v>
      </c>
      <c r="D491" t="str">
        <f>VLOOKUP(C491,MUNICÍPO_SETOR!A$2:D$49,4,0)</f>
        <v>JAIRO FERREIRA DA SILVA</v>
      </c>
      <c r="E491" s="43">
        <v>41393.628472222219</v>
      </c>
      <c r="F491" s="43">
        <v>41394.259722222225</v>
      </c>
      <c r="G491" s="43">
        <v>41394.22152777778</v>
      </c>
      <c r="H491" t="s">
        <v>29</v>
      </c>
      <c r="I491">
        <v>60000012492871</v>
      </c>
      <c r="J491" t="s">
        <v>343</v>
      </c>
      <c r="K491" t="s">
        <v>344</v>
      </c>
      <c r="L491" t="s">
        <v>32</v>
      </c>
      <c r="M491">
        <v>4</v>
      </c>
      <c r="N491" t="s">
        <v>33</v>
      </c>
      <c r="O491">
        <v>60000015461254</v>
      </c>
      <c r="P491">
        <v>60000016462668</v>
      </c>
      <c r="Q491">
        <v>140217000000795</v>
      </c>
      <c r="S491" t="s">
        <v>34</v>
      </c>
      <c r="T491" t="s">
        <v>35</v>
      </c>
      <c r="U491" t="s">
        <v>36</v>
      </c>
      <c r="X491" t="s">
        <v>37</v>
      </c>
      <c r="AD491" t="s">
        <v>2089</v>
      </c>
      <c r="AE491" t="s">
        <v>1450</v>
      </c>
      <c r="AF491" t="s">
        <v>4281</v>
      </c>
      <c r="AG491" t="s">
        <v>4281</v>
      </c>
      <c r="AH491">
        <v>115</v>
      </c>
      <c r="AI491">
        <v>185</v>
      </c>
      <c r="AJ491">
        <v>314</v>
      </c>
      <c r="AK491">
        <v>314</v>
      </c>
      <c r="AL491">
        <v>314</v>
      </c>
      <c r="AM491">
        <v>314</v>
      </c>
      <c r="AN491" t="s">
        <v>1409</v>
      </c>
      <c r="AO491" t="s">
        <v>4282</v>
      </c>
    </row>
    <row r="492" spans="1:41" x14ac:dyDescent="0.25">
      <c r="A492">
        <v>1</v>
      </c>
      <c r="B492" t="s">
        <v>28</v>
      </c>
      <c r="C492">
        <v>392102</v>
      </c>
      <c r="D492" t="str">
        <f>VLOOKUP(C492,MUNICÍPO_SETOR!A$2:D$49,4,0)</f>
        <v>JAIRO FERREIRA DA SILVA</v>
      </c>
      <c r="E492" s="43">
        <v>41393.628472222219</v>
      </c>
      <c r="F492" s="43">
        <v>41394.259722222225</v>
      </c>
      <c r="G492" s="43">
        <v>41394.22152777778</v>
      </c>
      <c r="H492" t="s">
        <v>29</v>
      </c>
      <c r="I492">
        <v>60000012492871</v>
      </c>
      <c r="J492" t="s">
        <v>343</v>
      </c>
      <c r="K492" t="s">
        <v>344</v>
      </c>
      <c r="L492" t="s">
        <v>32</v>
      </c>
      <c r="M492">
        <v>4</v>
      </c>
      <c r="N492" t="s">
        <v>33</v>
      </c>
      <c r="O492">
        <v>60000015461254</v>
      </c>
      <c r="P492">
        <v>60000016462668</v>
      </c>
      <c r="Q492">
        <v>140217000000795</v>
      </c>
      <c r="S492" t="s">
        <v>34</v>
      </c>
      <c r="T492" t="s">
        <v>35</v>
      </c>
      <c r="U492" t="s">
        <v>36</v>
      </c>
      <c r="X492" t="s">
        <v>37</v>
      </c>
      <c r="AD492" t="s">
        <v>2089</v>
      </c>
      <c r="AE492" t="s">
        <v>1450</v>
      </c>
      <c r="AF492" t="s">
        <v>4281</v>
      </c>
      <c r="AG492" t="s">
        <v>4281</v>
      </c>
      <c r="AH492">
        <v>115</v>
      </c>
      <c r="AI492">
        <v>185</v>
      </c>
      <c r="AJ492">
        <v>314</v>
      </c>
      <c r="AK492">
        <v>314</v>
      </c>
      <c r="AL492">
        <v>314</v>
      </c>
      <c r="AM492">
        <v>314</v>
      </c>
      <c r="AN492" t="s">
        <v>1410</v>
      </c>
      <c r="AO492" t="s">
        <v>4548</v>
      </c>
    </row>
    <row r="493" spans="1:41" x14ac:dyDescent="0.25">
      <c r="A493">
        <v>1</v>
      </c>
      <c r="B493" t="s">
        <v>28</v>
      </c>
      <c r="C493">
        <v>392102</v>
      </c>
      <c r="D493" t="str">
        <f>VLOOKUP(C493,MUNICÍPO_SETOR!A$2:D$49,4,0)</f>
        <v>JAIRO FERREIRA DA SILVA</v>
      </c>
      <c r="E493" s="43">
        <v>41393.552083333336</v>
      </c>
      <c r="F493" s="43">
        <v>41394.255555555559</v>
      </c>
      <c r="G493" s="43">
        <v>41394.22152777778</v>
      </c>
      <c r="H493" t="s">
        <v>29</v>
      </c>
      <c r="I493">
        <v>60000012451347</v>
      </c>
      <c r="J493" t="s">
        <v>331</v>
      </c>
      <c r="K493" t="s">
        <v>332</v>
      </c>
      <c r="L493" t="s">
        <v>32</v>
      </c>
      <c r="M493">
        <v>6</v>
      </c>
      <c r="N493" t="s">
        <v>33</v>
      </c>
      <c r="O493">
        <v>60000015461254</v>
      </c>
      <c r="P493">
        <v>60000016462668</v>
      </c>
      <c r="Q493">
        <v>140217000000788</v>
      </c>
      <c r="S493" t="s">
        <v>34</v>
      </c>
      <c r="T493" t="s">
        <v>35</v>
      </c>
      <c r="U493" t="s">
        <v>36</v>
      </c>
      <c r="X493" t="s">
        <v>37</v>
      </c>
      <c r="AD493" t="s">
        <v>2090</v>
      </c>
      <c r="AE493" t="s">
        <v>1450</v>
      </c>
      <c r="AF493" t="s">
        <v>2090</v>
      </c>
      <c r="AG493" t="s">
        <v>2090</v>
      </c>
      <c r="AH493">
        <v>83</v>
      </c>
      <c r="AI493">
        <v>235</v>
      </c>
      <c r="AJ493">
        <v>235</v>
      </c>
      <c r="AK493">
        <v>235</v>
      </c>
      <c r="AL493">
        <v>235</v>
      </c>
      <c r="AM493">
        <v>235</v>
      </c>
      <c r="AN493" t="s">
        <v>1409</v>
      </c>
      <c r="AO493" t="s">
        <v>4426</v>
      </c>
    </row>
    <row r="494" spans="1:41" x14ac:dyDescent="0.25">
      <c r="A494">
        <v>1</v>
      </c>
      <c r="B494" t="s">
        <v>28</v>
      </c>
      <c r="C494">
        <v>392102</v>
      </c>
      <c r="D494" t="str">
        <f>VLOOKUP(C494,MUNICÍPO_SETOR!A$2:D$49,4,0)</f>
        <v>JAIRO FERREIRA DA SILVA</v>
      </c>
      <c r="E494" s="43">
        <v>41393.385416666664</v>
      </c>
      <c r="F494" s="43">
        <v>41394.251388888886</v>
      </c>
      <c r="G494" s="43">
        <v>41394.211111111108</v>
      </c>
      <c r="H494" t="s">
        <v>29</v>
      </c>
      <c r="I494">
        <v>60000012342247</v>
      </c>
      <c r="J494" t="s">
        <v>2091</v>
      </c>
      <c r="K494" t="s">
        <v>2092</v>
      </c>
      <c r="L494" t="s">
        <v>32</v>
      </c>
      <c r="M494">
        <v>6</v>
      </c>
      <c r="N494" t="s">
        <v>33</v>
      </c>
      <c r="O494">
        <v>60000015461254</v>
      </c>
      <c r="P494">
        <v>60000016462668</v>
      </c>
      <c r="Q494">
        <v>140217000000781</v>
      </c>
      <c r="S494" t="s">
        <v>34</v>
      </c>
      <c r="T494" t="s">
        <v>35</v>
      </c>
      <c r="U494" t="s">
        <v>36</v>
      </c>
      <c r="X494" t="s">
        <v>37</v>
      </c>
      <c r="AD494" t="s">
        <v>2093</v>
      </c>
      <c r="AE494" t="s">
        <v>1450</v>
      </c>
      <c r="AF494" t="s">
        <v>2093</v>
      </c>
      <c r="AG494" t="s">
        <v>2093</v>
      </c>
      <c r="AH494">
        <v>215</v>
      </c>
      <c r="AI494">
        <v>407</v>
      </c>
      <c r="AJ494">
        <v>495</v>
      </c>
      <c r="AK494">
        <v>495</v>
      </c>
      <c r="AL494">
        <v>495</v>
      </c>
      <c r="AM494">
        <v>495</v>
      </c>
      <c r="AN494" t="s">
        <v>1409</v>
      </c>
      <c r="AO494" t="s">
        <v>4283</v>
      </c>
    </row>
    <row r="495" spans="1:41" x14ac:dyDescent="0.25">
      <c r="A495">
        <v>1</v>
      </c>
      <c r="B495" t="s">
        <v>28</v>
      </c>
      <c r="C495">
        <v>392102</v>
      </c>
      <c r="D495" t="str">
        <f>VLOOKUP(C495,MUNICÍPO_SETOR!A$2:D$49,4,0)</f>
        <v>JAIRO FERREIRA DA SILVA</v>
      </c>
      <c r="E495" s="43">
        <v>41393.385416666664</v>
      </c>
      <c r="F495" s="43">
        <v>41394.251388888886</v>
      </c>
      <c r="G495" s="43">
        <v>41394.211111111108</v>
      </c>
      <c r="H495" t="s">
        <v>29</v>
      </c>
      <c r="I495">
        <v>60000012342247</v>
      </c>
      <c r="J495" t="s">
        <v>2091</v>
      </c>
      <c r="K495" t="s">
        <v>2092</v>
      </c>
      <c r="L495" t="s">
        <v>32</v>
      </c>
      <c r="M495">
        <v>6</v>
      </c>
      <c r="N495" t="s">
        <v>33</v>
      </c>
      <c r="O495">
        <v>60000015461254</v>
      </c>
      <c r="P495">
        <v>60000016462668</v>
      </c>
      <c r="Q495">
        <v>140217000000781</v>
      </c>
      <c r="S495" t="s">
        <v>34</v>
      </c>
      <c r="T495" t="s">
        <v>35</v>
      </c>
      <c r="U495" t="s">
        <v>36</v>
      </c>
      <c r="X495" t="s">
        <v>37</v>
      </c>
      <c r="AD495" t="s">
        <v>2093</v>
      </c>
      <c r="AE495" t="s">
        <v>1450</v>
      </c>
      <c r="AF495" t="s">
        <v>2093</v>
      </c>
      <c r="AG495" t="s">
        <v>2093</v>
      </c>
      <c r="AH495">
        <v>215</v>
      </c>
      <c r="AI495">
        <v>407</v>
      </c>
      <c r="AJ495">
        <v>495</v>
      </c>
      <c r="AK495">
        <v>495</v>
      </c>
      <c r="AL495">
        <v>495</v>
      </c>
      <c r="AM495">
        <v>495</v>
      </c>
      <c r="AN495" t="s">
        <v>1410</v>
      </c>
      <c r="AO495" t="s">
        <v>4549</v>
      </c>
    </row>
    <row r="496" spans="1:41" x14ac:dyDescent="0.25">
      <c r="A496">
        <v>1</v>
      </c>
      <c r="B496" t="s">
        <v>28</v>
      </c>
      <c r="C496">
        <v>392102</v>
      </c>
      <c r="D496" t="str">
        <f>VLOOKUP(C496,MUNICÍPO_SETOR!A$2:D$49,4,0)</f>
        <v>JAIRO FERREIRA DA SILVA</v>
      </c>
      <c r="E496" s="43">
        <v>41390.5</v>
      </c>
      <c r="F496" s="43">
        <v>41390.911805555559</v>
      </c>
      <c r="G496" s="43">
        <v>41393.324305555558</v>
      </c>
      <c r="H496" t="s">
        <v>29</v>
      </c>
      <c r="I496">
        <v>60000017970780</v>
      </c>
      <c r="J496" t="s">
        <v>2094</v>
      </c>
      <c r="K496" t="s">
        <v>2095</v>
      </c>
      <c r="L496" t="s">
        <v>45</v>
      </c>
      <c r="M496">
        <v>3</v>
      </c>
      <c r="N496" t="s">
        <v>33</v>
      </c>
      <c r="O496">
        <v>60000015461254</v>
      </c>
      <c r="P496">
        <v>60000016462668</v>
      </c>
      <c r="Q496">
        <v>140217000000772</v>
      </c>
      <c r="S496" t="s">
        <v>34</v>
      </c>
      <c r="T496" t="s">
        <v>35</v>
      </c>
      <c r="U496" t="s">
        <v>36</v>
      </c>
      <c r="X496" t="s">
        <v>37</v>
      </c>
      <c r="AD496" t="s">
        <v>2096</v>
      </c>
      <c r="AE496" t="s">
        <v>1437</v>
      </c>
      <c r="AF496" t="s">
        <v>2096</v>
      </c>
      <c r="AG496" t="s">
        <v>2096</v>
      </c>
      <c r="AH496">
        <v>73</v>
      </c>
      <c r="AI496">
        <v>188</v>
      </c>
      <c r="AJ496">
        <v>188</v>
      </c>
      <c r="AK496">
        <v>188</v>
      </c>
      <c r="AL496">
        <v>188</v>
      </c>
      <c r="AM496">
        <v>188</v>
      </c>
      <c r="AN496" t="s">
        <v>1409</v>
      </c>
      <c r="AO496" t="s">
        <v>4427</v>
      </c>
    </row>
    <row r="497" spans="1:41" x14ac:dyDescent="0.25">
      <c r="A497">
        <v>1</v>
      </c>
      <c r="B497" t="s">
        <v>28</v>
      </c>
      <c r="C497">
        <v>392102</v>
      </c>
      <c r="D497" t="str">
        <f>VLOOKUP(C497,MUNICÍPO_SETOR!A$2:D$49,4,0)</f>
        <v>JAIRO FERREIRA DA SILVA</v>
      </c>
      <c r="E497" s="43">
        <v>41390.461805555555</v>
      </c>
      <c r="F497" s="43">
        <v>41390.908333333333</v>
      </c>
      <c r="G497" s="43">
        <v>41393.324305555558</v>
      </c>
      <c r="H497" t="s">
        <v>29</v>
      </c>
      <c r="I497">
        <v>60000017964580</v>
      </c>
      <c r="J497" t="s">
        <v>373</v>
      </c>
      <c r="K497" t="s">
        <v>374</v>
      </c>
      <c r="L497" t="s">
        <v>32</v>
      </c>
      <c r="M497">
        <v>3</v>
      </c>
      <c r="N497" t="s">
        <v>33</v>
      </c>
      <c r="O497">
        <v>60000015461254</v>
      </c>
      <c r="P497">
        <v>60000016462668</v>
      </c>
      <c r="Q497">
        <v>140217000000765</v>
      </c>
      <c r="S497" t="s">
        <v>34</v>
      </c>
      <c r="T497" t="s">
        <v>35</v>
      </c>
      <c r="U497" t="s">
        <v>36</v>
      </c>
      <c r="X497" t="s">
        <v>37</v>
      </c>
      <c r="AD497" t="s">
        <v>2097</v>
      </c>
      <c r="AE497" t="s">
        <v>1437</v>
      </c>
      <c r="AF497" t="s">
        <v>2097</v>
      </c>
      <c r="AG497" t="s">
        <v>2097</v>
      </c>
      <c r="AH497">
        <v>65</v>
      </c>
      <c r="AI497">
        <v>156</v>
      </c>
      <c r="AJ497">
        <v>156</v>
      </c>
      <c r="AK497">
        <v>156</v>
      </c>
      <c r="AL497">
        <v>156</v>
      </c>
      <c r="AM497">
        <v>156</v>
      </c>
      <c r="AN497" t="s">
        <v>1409</v>
      </c>
      <c r="AO497" t="s">
        <v>4550</v>
      </c>
    </row>
    <row r="498" spans="1:41" x14ac:dyDescent="0.25">
      <c r="A498">
        <v>1</v>
      </c>
      <c r="B498" t="s">
        <v>28</v>
      </c>
      <c r="C498">
        <v>392102</v>
      </c>
      <c r="D498" t="str">
        <f>VLOOKUP(C498,MUNICÍPO_SETOR!A$2:D$49,4,0)</f>
        <v>JAIRO FERREIRA DA SILVA</v>
      </c>
      <c r="E498" s="43">
        <v>41389.711805555555</v>
      </c>
      <c r="F498" s="43">
        <v>41390.902083333334</v>
      </c>
      <c r="G498" s="43">
        <v>41390.866666666669</v>
      </c>
      <c r="H498" t="s">
        <v>29</v>
      </c>
      <c r="I498">
        <v>60000017965976</v>
      </c>
      <c r="J498" t="s">
        <v>304</v>
      </c>
      <c r="K498" t="s">
        <v>305</v>
      </c>
      <c r="L498" t="s">
        <v>32</v>
      </c>
      <c r="M498">
        <v>3</v>
      </c>
      <c r="N498" t="s">
        <v>33</v>
      </c>
      <c r="O498">
        <v>60000015461254</v>
      </c>
      <c r="P498">
        <v>60000016462668</v>
      </c>
      <c r="Q498">
        <v>140217000000751</v>
      </c>
      <c r="S498" t="s">
        <v>34</v>
      </c>
      <c r="T498" t="s">
        <v>35</v>
      </c>
      <c r="U498" t="s">
        <v>36</v>
      </c>
      <c r="X498" t="s">
        <v>37</v>
      </c>
      <c r="AD498" t="s">
        <v>2098</v>
      </c>
      <c r="AE498" t="s">
        <v>1437</v>
      </c>
      <c r="AF498" t="s">
        <v>2098</v>
      </c>
      <c r="AG498" t="s">
        <v>2098</v>
      </c>
      <c r="AH498">
        <v>1</v>
      </c>
      <c r="AI498">
        <v>60</v>
      </c>
      <c r="AJ498">
        <v>60</v>
      </c>
      <c r="AK498">
        <v>60</v>
      </c>
      <c r="AL498">
        <v>60</v>
      </c>
      <c r="AM498">
        <v>60</v>
      </c>
      <c r="AN498" t="s">
        <v>1409</v>
      </c>
      <c r="AO498" t="s">
        <v>2098</v>
      </c>
    </row>
    <row r="499" spans="1:41" x14ac:dyDescent="0.25">
      <c r="A499">
        <v>1</v>
      </c>
      <c r="B499" t="s">
        <v>28</v>
      </c>
      <c r="C499">
        <v>392102</v>
      </c>
      <c r="D499" t="str">
        <f>VLOOKUP(C499,MUNICÍPO_SETOR!A$2:D$49,4,0)</f>
        <v>JAIRO FERREIRA DA SILVA</v>
      </c>
      <c r="E499" s="43">
        <v>41389.677083333336</v>
      </c>
      <c r="F499" s="43">
        <v>41390.900694444441</v>
      </c>
      <c r="G499" s="43">
        <v>41390.866666666669</v>
      </c>
      <c r="H499" t="s">
        <v>29</v>
      </c>
      <c r="I499">
        <v>60000017965980</v>
      </c>
      <c r="J499" t="s">
        <v>307</v>
      </c>
      <c r="K499" t="s">
        <v>308</v>
      </c>
      <c r="L499" t="s">
        <v>32</v>
      </c>
      <c r="M499">
        <v>3</v>
      </c>
      <c r="N499" t="s">
        <v>33</v>
      </c>
      <c r="O499">
        <v>60000015461254</v>
      </c>
      <c r="P499">
        <v>60000016462668</v>
      </c>
      <c r="Q499">
        <v>140217000000744</v>
      </c>
      <c r="S499" t="s">
        <v>34</v>
      </c>
      <c r="T499" t="s">
        <v>35</v>
      </c>
      <c r="U499" t="s">
        <v>36</v>
      </c>
      <c r="X499" t="s">
        <v>37</v>
      </c>
      <c r="AD499" t="s">
        <v>2099</v>
      </c>
      <c r="AE499" t="s">
        <v>1437</v>
      </c>
      <c r="AF499" t="s">
        <v>2099</v>
      </c>
      <c r="AG499" t="s">
        <v>2099</v>
      </c>
      <c r="AH499">
        <v>1</v>
      </c>
      <c r="AI499">
        <v>62</v>
      </c>
      <c r="AJ499">
        <v>62</v>
      </c>
      <c r="AK499">
        <v>62</v>
      </c>
      <c r="AL499">
        <v>62</v>
      </c>
      <c r="AM499">
        <v>62</v>
      </c>
      <c r="AN499" t="s">
        <v>1409</v>
      </c>
      <c r="AO499" t="s">
        <v>2099</v>
      </c>
    </row>
    <row r="500" spans="1:41" x14ac:dyDescent="0.25">
      <c r="A500">
        <v>1</v>
      </c>
      <c r="B500" t="s">
        <v>28</v>
      </c>
      <c r="C500">
        <v>392102</v>
      </c>
      <c r="D500" t="str">
        <f>VLOOKUP(C500,MUNICÍPO_SETOR!A$2:D$49,4,0)</f>
        <v>JAIRO FERREIRA DA SILVA</v>
      </c>
      <c r="E500" s="43">
        <v>41389.645833333336</v>
      </c>
      <c r="F500" s="43">
        <v>41390.899305555555</v>
      </c>
      <c r="G500" s="43">
        <v>41390.866666666669</v>
      </c>
      <c r="H500" t="s">
        <v>29</v>
      </c>
      <c r="I500">
        <v>60000012293375</v>
      </c>
      <c r="J500" t="s">
        <v>310</v>
      </c>
      <c r="K500" t="s">
        <v>311</v>
      </c>
      <c r="L500" t="s">
        <v>32</v>
      </c>
      <c r="M500">
        <v>3</v>
      </c>
      <c r="N500" t="s">
        <v>33</v>
      </c>
      <c r="O500">
        <v>60000015461254</v>
      </c>
      <c r="P500">
        <v>60000016462668</v>
      </c>
      <c r="Q500">
        <v>140217000000737</v>
      </c>
      <c r="S500" t="s">
        <v>34</v>
      </c>
      <c r="T500" t="s">
        <v>35</v>
      </c>
      <c r="U500" t="s">
        <v>36</v>
      </c>
      <c r="X500" t="s">
        <v>37</v>
      </c>
      <c r="AD500" t="s">
        <v>2100</v>
      </c>
      <c r="AE500" t="s">
        <v>1450</v>
      </c>
      <c r="AF500" t="s">
        <v>2100</v>
      </c>
      <c r="AG500" t="s">
        <v>2100</v>
      </c>
      <c r="AH500">
        <v>1</v>
      </c>
      <c r="AI500">
        <v>95</v>
      </c>
      <c r="AJ500">
        <v>95</v>
      </c>
      <c r="AK500">
        <v>95</v>
      </c>
      <c r="AL500">
        <v>95</v>
      </c>
      <c r="AM500">
        <v>95</v>
      </c>
      <c r="AN500" t="s">
        <v>1409</v>
      </c>
      <c r="AO500" t="s">
        <v>2100</v>
      </c>
    </row>
    <row r="501" spans="1:41" x14ac:dyDescent="0.25">
      <c r="A501">
        <v>1</v>
      </c>
      <c r="B501" t="s">
        <v>28</v>
      </c>
      <c r="C501">
        <v>392102</v>
      </c>
      <c r="D501" t="str">
        <f>VLOOKUP(C501,MUNICÍPO_SETOR!A$2:D$49,4,0)</f>
        <v>JAIRO FERREIRA DA SILVA</v>
      </c>
      <c r="E501" s="43">
        <v>41389.5</v>
      </c>
      <c r="F501" s="43">
        <v>41390.897222222222</v>
      </c>
      <c r="G501" s="43">
        <v>41390.866666666669</v>
      </c>
      <c r="H501" t="s">
        <v>29</v>
      </c>
      <c r="I501">
        <v>60000012525971</v>
      </c>
      <c r="J501" t="s">
        <v>2101</v>
      </c>
      <c r="K501" t="s">
        <v>2102</v>
      </c>
      <c r="L501" t="s">
        <v>32</v>
      </c>
      <c r="M501">
        <v>6</v>
      </c>
      <c r="N501" t="s">
        <v>33</v>
      </c>
      <c r="O501">
        <v>60000015461254</v>
      </c>
      <c r="P501">
        <v>60000016462668</v>
      </c>
      <c r="Q501">
        <v>140217000000730</v>
      </c>
      <c r="S501" t="s">
        <v>34</v>
      </c>
      <c r="T501" t="s">
        <v>35</v>
      </c>
      <c r="U501" t="s">
        <v>36</v>
      </c>
      <c r="X501" t="s">
        <v>37</v>
      </c>
      <c r="AD501" t="s">
        <v>2103</v>
      </c>
      <c r="AE501" t="s">
        <v>1450</v>
      </c>
      <c r="AF501" t="s">
        <v>2103</v>
      </c>
      <c r="AG501" t="s">
        <v>2103</v>
      </c>
      <c r="AH501">
        <v>1</v>
      </c>
      <c r="AI501">
        <v>223</v>
      </c>
      <c r="AJ501">
        <v>223</v>
      </c>
      <c r="AK501">
        <v>223</v>
      </c>
      <c r="AL501">
        <v>223</v>
      </c>
      <c r="AM501">
        <v>223</v>
      </c>
      <c r="AN501" t="s">
        <v>1409</v>
      </c>
      <c r="AO501" t="s">
        <v>2103</v>
      </c>
    </row>
    <row r="502" spans="1:41" x14ac:dyDescent="0.25">
      <c r="A502">
        <v>1</v>
      </c>
      <c r="B502" t="s">
        <v>28</v>
      </c>
      <c r="C502">
        <v>392102</v>
      </c>
      <c r="D502" t="str">
        <f>VLOOKUP(C502,MUNICÍPO_SETOR!A$2:D$49,4,0)</f>
        <v>JAIRO FERREIRA DA SILVA</v>
      </c>
      <c r="E502" s="43">
        <v>41389.427083333336</v>
      </c>
      <c r="F502" s="43">
        <v>41390.904861111114</v>
      </c>
      <c r="G502" s="43">
        <v>41390.866666666669</v>
      </c>
      <c r="H502" t="s">
        <v>29</v>
      </c>
      <c r="I502">
        <v>60000012430387</v>
      </c>
      <c r="J502" t="s">
        <v>340</v>
      </c>
      <c r="K502" t="s">
        <v>341</v>
      </c>
      <c r="L502" t="s">
        <v>32</v>
      </c>
      <c r="M502">
        <v>6</v>
      </c>
      <c r="N502" t="s">
        <v>33</v>
      </c>
      <c r="O502">
        <v>60000015461254</v>
      </c>
      <c r="P502">
        <v>60000016462668</v>
      </c>
      <c r="Q502">
        <v>140217000000758</v>
      </c>
      <c r="S502" t="s">
        <v>34</v>
      </c>
      <c r="T502" t="s">
        <v>35</v>
      </c>
      <c r="U502" t="s">
        <v>36</v>
      </c>
      <c r="X502" t="s">
        <v>37</v>
      </c>
      <c r="AD502" t="s">
        <v>2104</v>
      </c>
      <c r="AE502" t="s">
        <v>1450</v>
      </c>
      <c r="AF502" t="s">
        <v>2104</v>
      </c>
      <c r="AG502" t="s">
        <v>2104</v>
      </c>
      <c r="AH502">
        <v>101</v>
      </c>
      <c r="AI502">
        <v>178</v>
      </c>
      <c r="AJ502">
        <v>178</v>
      </c>
      <c r="AK502">
        <v>178</v>
      </c>
      <c r="AL502">
        <v>178</v>
      </c>
      <c r="AM502">
        <v>178</v>
      </c>
      <c r="AN502" t="s">
        <v>1409</v>
      </c>
      <c r="AO502" t="s">
        <v>4428</v>
      </c>
    </row>
    <row r="503" spans="1:41" x14ac:dyDescent="0.25">
      <c r="A503">
        <v>1</v>
      </c>
      <c r="B503" t="s">
        <v>28</v>
      </c>
      <c r="C503">
        <v>392102</v>
      </c>
      <c r="D503" t="str">
        <f>VLOOKUP(C503,MUNICÍPO_SETOR!A$2:D$49,4,0)</f>
        <v>JAIRO FERREIRA DA SILVA</v>
      </c>
      <c r="E503" s="43">
        <v>41389.392361111109</v>
      </c>
      <c r="F503" s="43">
        <v>41390.893055555556</v>
      </c>
      <c r="G503" s="43">
        <v>41390.856249999997</v>
      </c>
      <c r="H503" t="s">
        <v>29</v>
      </c>
      <c r="I503">
        <v>60000017151366</v>
      </c>
      <c r="J503" t="s">
        <v>2105</v>
      </c>
      <c r="K503" t="s">
        <v>2106</v>
      </c>
      <c r="L503" t="s">
        <v>32</v>
      </c>
      <c r="M503">
        <v>3</v>
      </c>
      <c r="N503" t="s">
        <v>33</v>
      </c>
      <c r="O503">
        <v>60000015461254</v>
      </c>
      <c r="P503">
        <v>60000016462668</v>
      </c>
      <c r="Q503">
        <v>140217000000723</v>
      </c>
      <c r="S503" t="s">
        <v>34</v>
      </c>
      <c r="T503" t="s">
        <v>35</v>
      </c>
      <c r="U503" t="s">
        <v>36</v>
      </c>
      <c r="X503" t="s">
        <v>37</v>
      </c>
      <c r="AD503" t="s">
        <v>2107</v>
      </c>
      <c r="AE503" t="s">
        <v>1450</v>
      </c>
      <c r="AF503" t="s">
        <v>2107</v>
      </c>
      <c r="AG503" t="s">
        <v>2107</v>
      </c>
      <c r="AH503">
        <v>123</v>
      </c>
      <c r="AI503">
        <v>185</v>
      </c>
      <c r="AJ503">
        <v>185</v>
      </c>
      <c r="AK503">
        <v>185</v>
      </c>
      <c r="AL503">
        <v>185</v>
      </c>
      <c r="AM503">
        <v>185</v>
      </c>
      <c r="AN503" t="s">
        <v>1409</v>
      </c>
      <c r="AO503" t="s">
        <v>4551</v>
      </c>
    </row>
    <row r="504" spans="1:41" x14ac:dyDescent="0.25">
      <c r="A504">
        <v>1</v>
      </c>
      <c r="B504" t="s">
        <v>28</v>
      </c>
      <c r="C504">
        <v>392102</v>
      </c>
      <c r="D504" t="str">
        <f>VLOOKUP(C504,MUNICÍPO_SETOR!A$2:D$49,4,0)</f>
        <v>JAIRO FERREIRA DA SILVA</v>
      </c>
      <c r="E504" s="43">
        <v>41386.690972222219</v>
      </c>
      <c r="F504" s="43">
        <v>41386.826388888891</v>
      </c>
      <c r="G504" s="43">
        <v>41386.784722222219</v>
      </c>
      <c r="H504" t="s">
        <v>29</v>
      </c>
      <c r="I504">
        <v>60000017964832</v>
      </c>
      <c r="J504" t="s">
        <v>2108</v>
      </c>
      <c r="K504" t="s">
        <v>2109</v>
      </c>
      <c r="L504" t="s">
        <v>32</v>
      </c>
      <c r="M504">
        <v>3</v>
      </c>
      <c r="N504" t="s">
        <v>33</v>
      </c>
      <c r="O504">
        <v>60000015461254</v>
      </c>
      <c r="P504">
        <v>60000016462668</v>
      </c>
      <c r="Q504">
        <v>140217000000637</v>
      </c>
      <c r="S504" t="s">
        <v>34</v>
      </c>
      <c r="T504" t="s">
        <v>35</v>
      </c>
      <c r="U504" t="s">
        <v>61</v>
      </c>
      <c r="X504" t="s">
        <v>37</v>
      </c>
      <c r="AD504" t="s">
        <v>2110</v>
      </c>
      <c r="AE504" t="s">
        <v>1437</v>
      </c>
      <c r="AF504" t="s">
        <v>2110</v>
      </c>
      <c r="AG504" t="s">
        <v>2110</v>
      </c>
      <c r="AH504">
        <v>1</v>
      </c>
      <c r="AI504">
        <v>93</v>
      </c>
      <c r="AJ504">
        <v>93</v>
      </c>
      <c r="AK504">
        <v>93</v>
      </c>
      <c r="AL504">
        <v>93</v>
      </c>
      <c r="AM504">
        <v>93</v>
      </c>
      <c r="AN504" t="s">
        <v>1409</v>
      </c>
      <c r="AO504" t="s">
        <v>2110</v>
      </c>
    </row>
    <row r="505" spans="1:41" x14ac:dyDescent="0.25">
      <c r="A505">
        <v>1</v>
      </c>
      <c r="B505" t="s">
        <v>28</v>
      </c>
      <c r="C505">
        <v>392102</v>
      </c>
      <c r="D505" t="str">
        <f>VLOOKUP(C505,MUNICÍPO_SETOR!A$2:D$49,4,0)</f>
        <v>JAIRO FERREIRA DA SILVA</v>
      </c>
      <c r="E505" s="43">
        <v>41386.645833333336</v>
      </c>
      <c r="F505" s="43">
        <v>41386.823611111111</v>
      </c>
      <c r="G505" s="43">
        <v>41386.784722222219</v>
      </c>
      <c r="H505" t="s">
        <v>29</v>
      </c>
      <c r="I505">
        <v>60000012302159</v>
      </c>
      <c r="J505" t="s">
        <v>2111</v>
      </c>
      <c r="K505" t="s">
        <v>2112</v>
      </c>
      <c r="L505" t="s">
        <v>32</v>
      </c>
      <c r="M505">
        <v>3</v>
      </c>
      <c r="N505" t="s">
        <v>33</v>
      </c>
      <c r="O505">
        <v>60000015461254</v>
      </c>
      <c r="P505">
        <v>60000016462668</v>
      </c>
      <c r="Q505">
        <v>140217000000630</v>
      </c>
      <c r="S505" t="s">
        <v>34</v>
      </c>
      <c r="T505" t="s">
        <v>35</v>
      </c>
      <c r="U505" t="s">
        <v>36</v>
      </c>
      <c r="X505" t="s">
        <v>37</v>
      </c>
      <c r="AD505" t="s">
        <v>2113</v>
      </c>
      <c r="AE505" t="s">
        <v>4886</v>
      </c>
      <c r="AF505" t="s">
        <v>2113</v>
      </c>
      <c r="AG505" t="s">
        <v>2113</v>
      </c>
      <c r="AH505">
        <v>1</v>
      </c>
      <c r="AI505">
        <v>128</v>
      </c>
      <c r="AJ505">
        <v>128</v>
      </c>
      <c r="AK505">
        <v>128</v>
      </c>
      <c r="AL505">
        <v>128</v>
      </c>
      <c r="AM505">
        <v>128</v>
      </c>
      <c r="AN505" t="s">
        <v>1409</v>
      </c>
      <c r="AO505" t="s">
        <v>2113</v>
      </c>
    </row>
    <row r="506" spans="1:41" x14ac:dyDescent="0.25">
      <c r="A506">
        <v>1</v>
      </c>
      <c r="B506" t="s">
        <v>28</v>
      </c>
      <c r="C506">
        <v>392102</v>
      </c>
      <c r="D506" t="str">
        <f>VLOOKUP(C506,MUNICÍPO_SETOR!A$2:D$49,4,0)</f>
        <v>JAIRO FERREIRA DA SILVA</v>
      </c>
      <c r="E506" s="43">
        <v>41386.583333333336</v>
      </c>
      <c r="F506" s="43">
        <v>41386.820138888892</v>
      </c>
      <c r="G506" s="43">
        <v>41386.784722222219</v>
      </c>
      <c r="H506" t="s">
        <v>29</v>
      </c>
      <c r="I506">
        <v>60000012415859</v>
      </c>
      <c r="J506" t="s">
        <v>2114</v>
      </c>
      <c r="K506" t="s">
        <v>2115</v>
      </c>
      <c r="N506" t="s">
        <v>33</v>
      </c>
      <c r="O506">
        <v>60000015461254</v>
      </c>
      <c r="P506">
        <v>60000016462668</v>
      </c>
      <c r="Q506">
        <v>140217000000624</v>
      </c>
      <c r="S506" t="s">
        <v>34</v>
      </c>
      <c r="T506" t="s">
        <v>35</v>
      </c>
      <c r="X506" t="s">
        <v>37</v>
      </c>
      <c r="AD506" t="s">
        <v>2116</v>
      </c>
      <c r="AE506" t="s">
        <v>4886</v>
      </c>
      <c r="AF506" t="s">
        <v>2116</v>
      </c>
      <c r="AG506" t="s">
        <v>2116</v>
      </c>
      <c r="AH506">
        <v>1</v>
      </c>
      <c r="AI506">
        <v>73</v>
      </c>
      <c r="AJ506">
        <v>73</v>
      </c>
      <c r="AK506">
        <v>73</v>
      </c>
      <c r="AL506">
        <v>73</v>
      </c>
      <c r="AM506">
        <v>73</v>
      </c>
      <c r="AN506" t="s">
        <v>1409</v>
      </c>
      <c r="AO506" t="s">
        <v>2116</v>
      </c>
    </row>
    <row r="507" spans="1:41" x14ac:dyDescent="0.25">
      <c r="A507">
        <v>1</v>
      </c>
      <c r="B507" t="s">
        <v>28</v>
      </c>
      <c r="C507">
        <v>392102</v>
      </c>
      <c r="D507" t="str">
        <f>VLOOKUP(C507,MUNICÍPO_SETOR!A$2:D$49,4,0)</f>
        <v>JAIRO FERREIRA DA SILVA</v>
      </c>
      <c r="E507" s="43">
        <v>41386.479166666664</v>
      </c>
      <c r="F507" s="43">
        <v>41386.818055555559</v>
      </c>
      <c r="G507" s="43">
        <v>41386.784722222219</v>
      </c>
      <c r="H507" t="s">
        <v>29</v>
      </c>
      <c r="I507">
        <v>60000012419883</v>
      </c>
      <c r="J507" t="s">
        <v>2117</v>
      </c>
      <c r="K507" t="s">
        <v>2118</v>
      </c>
      <c r="L507" t="s">
        <v>32</v>
      </c>
      <c r="M507">
        <v>3</v>
      </c>
      <c r="N507" t="s">
        <v>33</v>
      </c>
      <c r="O507">
        <v>60000015461254</v>
      </c>
      <c r="P507">
        <v>60000016462668</v>
      </c>
      <c r="Q507">
        <v>140217000000617</v>
      </c>
      <c r="S507" t="s">
        <v>34</v>
      </c>
      <c r="T507" t="s">
        <v>35</v>
      </c>
      <c r="U507" t="s">
        <v>36</v>
      </c>
      <c r="X507" t="s">
        <v>37</v>
      </c>
      <c r="AD507" t="s">
        <v>2119</v>
      </c>
      <c r="AE507" t="s">
        <v>4886</v>
      </c>
      <c r="AF507" t="s">
        <v>2119</v>
      </c>
      <c r="AG507" t="s">
        <v>2119</v>
      </c>
      <c r="AH507">
        <v>1</v>
      </c>
      <c r="AI507">
        <v>71</v>
      </c>
      <c r="AJ507">
        <v>71</v>
      </c>
      <c r="AK507">
        <v>71</v>
      </c>
      <c r="AL507">
        <v>71</v>
      </c>
      <c r="AM507">
        <v>71</v>
      </c>
      <c r="AN507" t="s">
        <v>1409</v>
      </c>
      <c r="AO507" t="s">
        <v>2119</v>
      </c>
    </row>
    <row r="508" spans="1:41" x14ac:dyDescent="0.25">
      <c r="A508">
        <v>1</v>
      </c>
      <c r="B508" t="s">
        <v>28</v>
      </c>
      <c r="C508">
        <v>392102</v>
      </c>
      <c r="D508" t="str">
        <f>VLOOKUP(C508,MUNICÍPO_SETOR!A$2:D$49,4,0)</f>
        <v>JAIRO FERREIRA DA SILVA</v>
      </c>
      <c r="E508" s="43">
        <v>41386.40625</v>
      </c>
      <c r="F508" s="43">
        <v>41386.813888888886</v>
      </c>
      <c r="G508" s="43">
        <v>41386.774305555555</v>
      </c>
      <c r="H508" t="s">
        <v>29</v>
      </c>
      <c r="I508">
        <v>60000012478411</v>
      </c>
      <c r="J508" t="s">
        <v>2120</v>
      </c>
      <c r="K508" t="s">
        <v>2121</v>
      </c>
      <c r="L508" t="s">
        <v>32</v>
      </c>
      <c r="M508">
        <v>3</v>
      </c>
      <c r="N508" t="s">
        <v>33</v>
      </c>
      <c r="O508">
        <v>60000015461254</v>
      </c>
      <c r="P508">
        <v>60000016462668</v>
      </c>
      <c r="Q508">
        <v>140217000000610</v>
      </c>
      <c r="S508" t="s">
        <v>34</v>
      </c>
      <c r="T508" t="s">
        <v>35</v>
      </c>
      <c r="U508" t="s">
        <v>36</v>
      </c>
      <c r="X508" t="s">
        <v>37</v>
      </c>
      <c r="AD508" t="s">
        <v>2122</v>
      </c>
      <c r="AE508" t="s">
        <v>4886</v>
      </c>
      <c r="AF508" t="s">
        <v>2122</v>
      </c>
      <c r="AG508" t="s">
        <v>2122</v>
      </c>
      <c r="AH508">
        <v>1</v>
      </c>
      <c r="AI508">
        <v>112</v>
      </c>
      <c r="AJ508">
        <v>112</v>
      </c>
      <c r="AK508">
        <v>112</v>
      </c>
      <c r="AL508">
        <v>112</v>
      </c>
      <c r="AM508">
        <v>112</v>
      </c>
      <c r="AN508" t="s">
        <v>1409</v>
      </c>
      <c r="AO508" t="s">
        <v>2122</v>
      </c>
    </row>
    <row r="509" spans="1:41" x14ac:dyDescent="0.25">
      <c r="A509">
        <v>1</v>
      </c>
      <c r="B509" t="s">
        <v>28</v>
      </c>
      <c r="C509">
        <v>392102</v>
      </c>
      <c r="D509" t="str">
        <f>VLOOKUP(C509,MUNICÍPO_SETOR!A$2:D$49,4,0)</f>
        <v>JAIRO FERREIRA DA SILVA</v>
      </c>
      <c r="E509" s="43">
        <v>41386.392361111109</v>
      </c>
      <c r="F509" s="43">
        <v>41386.834722222222</v>
      </c>
      <c r="G509" s="43">
        <v>41387.564583333333</v>
      </c>
      <c r="H509" t="s">
        <v>110</v>
      </c>
      <c r="I509">
        <v>60000016840583</v>
      </c>
      <c r="K509" t="s">
        <v>2123</v>
      </c>
      <c r="N509" t="s">
        <v>33</v>
      </c>
      <c r="O509">
        <v>60000015461254</v>
      </c>
      <c r="P509">
        <v>60000016462668</v>
      </c>
      <c r="Q509">
        <v>140217000000644</v>
      </c>
      <c r="S509" t="s">
        <v>34</v>
      </c>
      <c r="T509" t="s">
        <v>35</v>
      </c>
      <c r="X509" t="s">
        <v>37</v>
      </c>
      <c r="AD509" t="s">
        <v>2124</v>
      </c>
      <c r="AE509" t="s">
        <v>4886</v>
      </c>
      <c r="AF509" t="s">
        <v>2124</v>
      </c>
      <c r="AG509" t="s">
        <v>2124</v>
      </c>
      <c r="AH509">
        <v>1</v>
      </c>
      <c r="AI509">
        <v>41</v>
      </c>
      <c r="AJ509">
        <v>41</v>
      </c>
      <c r="AK509">
        <v>41</v>
      </c>
      <c r="AL509">
        <v>41</v>
      </c>
      <c r="AM509">
        <v>41</v>
      </c>
      <c r="AN509" t="s">
        <v>1409</v>
      </c>
      <c r="AO509" t="s">
        <v>2124</v>
      </c>
    </row>
    <row r="510" spans="1:41" x14ac:dyDescent="0.25">
      <c r="A510">
        <v>1</v>
      </c>
      <c r="B510" t="s">
        <v>28</v>
      </c>
      <c r="C510">
        <v>392102</v>
      </c>
      <c r="D510" t="str">
        <f>VLOOKUP(C510,MUNICÍPO_SETOR!A$2:D$49,4,0)</f>
        <v>JAIRO FERREIRA DA SILVA</v>
      </c>
      <c r="E510" s="43">
        <v>41386.378472222219</v>
      </c>
      <c r="F510" s="43">
        <v>41386.810416666667</v>
      </c>
      <c r="G510" s="43">
        <v>41386.774305555555</v>
      </c>
      <c r="H510" t="s">
        <v>29</v>
      </c>
      <c r="I510">
        <v>60000012490463</v>
      </c>
      <c r="J510" t="s">
        <v>2125</v>
      </c>
      <c r="K510" t="s">
        <v>2126</v>
      </c>
      <c r="L510" t="s">
        <v>32</v>
      </c>
      <c r="M510">
        <v>6</v>
      </c>
      <c r="N510" t="s">
        <v>33</v>
      </c>
      <c r="O510">
        <v>60000015461254</v>
      </c>
      <c r="P510">
        <v>60000016462668</v>
      </c>
      <c r="Q510">
        <v>140217000000603</v>
      </c>
      <c r="S510" t="s">
        <v>34</v>
      </c>
      <c r="T510" t="s">
        <v>35</v>
      </c>
      <c r="U510" t="s">
        <v>36</v>
      </c>
      <c r="X510" t="s">
        <v>37</v>
      </c>
      <c r="AD510" t="s">
        <v>2127</v>
      </c>
      <c r="AE510" t="s">
        <v>4886</v>
      </c>
      <c r="AF510" t="s">
        <v>2127</v>
      </c>
      <c r="AG510" t="s">
        <v>2127</v>
      </c>
      <c r="AH510">
        <v>1</v>
      </c>
      <c r="AI510">
        <v>112</v>
      </c>
      <c r="AJ510">
        <v>112</v>
      </c>
      <c r="AK510">
        <v>112</v>
      </c>
      <c r="AL510">
        <v>112</v>
      </c>
      <c r="AM510">
        <v>112</v>
      </c>
      <c r="AN510" t="s">
        <v>1409</v>
      </c>
      <c r="AO510" t="s">
        <v>2127</v>
      </c>
    </row>
    <row r="511" spans="1:41" x14ac:dyDescent="0.25">
      <c r="A511">
        <v>1</v>
      </c>
      <c r="B511" t="s">
        <v>28</v>
      </c>
      <c r="C511">
        <v>392102</v>
      </c>
      <c r="D511" t="str">
        <f>VLOOKUP(C511,MUNICÍPO_SETOR!A$2:D$49,4,0)</f>
        <v>JAIRO FERREIRA DA SILVA</v>
      </c>
      <c r="E511" s="43">
        <v>41383.527777777781</v>
      </c>
      <c r="F511" s="43">
        <v>41383.726388888892</v>
      </c>
      <c r="G511" s="43">
        <v>41386.763194444444</v>
      </c>
      <c r="H511" t="s">
        <v>29</v>
      </c>
      <c r="I511">
        <v>60000012537367</v>
      </c>
      <c r="J511" t="s">
        <v>2128</v>
      </c>
      <c r="K511" t="s">
        <v>2129</v>
      </c>
      <c r="L511" t="s">
        <v>32</v>
      </c>
      <c r="M511">
        <v>6</v>
      </c>
      <c r="N511" t="s">
        <v>33</v>
      </c>
      <c r="O511">
        <v>60000015461254</v>
      </c>
      <c r="P511">
        <v>60000016462668</v>
      </c>
      <c r="Q511">
        <v>140217000000596</v>
      </c>
      <c r="S511" t="s">
        <v>34</v>
      </c>
      <c r="T511" t="s">
        <v>35</v>
      </c>
      <c r="U511" t="s">
        <v>36</v>
      </c>
      <c r="X511" t="s">
        <v>37</v>
      </c>
      <c r="AD511" t="s">
        <v>2130</v>
      </c>
      <c r="AE511" t="s">
        <v>1450</v>
      </c>
      <c r="AF511" t="s">
        <v>2130</v>
      </c>
      <c r="AG511" t="s">
        <v>2130</v>
      </c>
      <c r="AH511">
        <v>1</v>
      </c>
      <c r="AI511">
        <v>103</v>
      </c>
      <c r="AJ511">
        <v>103</v>
      </c>
      <c r="AK511">
        <v>103</v>
      </c>
      <c r="AL511">
        <v>103</v>
      </c>
      <c r="AM511">
        <v>103</v>
      </c>
      <c r="AN511" t="s">
        <v>1409</v>
      </c>
      <c r="AO511" t="s">
        <v>2130</v>
      </c>
    </row>
    <row r="512" spans="1:41" x14ac:dyDescent="0.25">
      <c r="A512">
        <v>1</v>
      </c>
      <c r="B512" t="s">
        <v>28</v>
      </c>
      <c r="C512">
        <v>392102</v>
      </c>
      <c r="D512" t="str">
        <f>VLOOKUP(C512,MUNICÍPO_SETOR!A$2:D$49,4,0)</f>
        <v>JAIRO FERREIRA DA SILVA</v>
      </c>
      <c r="E512" s="43">
        <v>41383.402777777781</v>
      </c>
      <c r="F512" s="43">
        <v>41383.411805555559</v>
      </c>
      <c r="G512" s="43">
        <v>41383.681944444441</v>
      </c>
      <c r="H512" t="s">
        <v>29</v>
      </c>
      <c r="I512">
        <v>60000012245171</v>
      </c>
      <c r="J512" t="s">
        <v>2131</v>
      </c>
      <c r="K512" t="s">
        <v>2132</v>
      </c>
      <c r="L512" t="s">
        <v>32</v>
      </c>
      <c r="M512">
        <v>3</v>
      </c>
      <c r="N512" t="s">
        <v>33</v>
      </c>
      <c r="O512">
        <v>60000015461254</v>
      </c>
      <c r="P512">
        <v>60000016462668</v>
      </c>
      <c r="Q512">
        <v>140217000000589</v>
      </c>
      <c r="S512" t="s">
        <v>34</v>
      </c>
      <c r="T512" t="s">
        <v>35</v>
      </c>
      <c r="U512" t="s">
        <v>36</v>
      </c>
      <c r="X512" t="s">
        <v>37</v>
      </c>
      <c r="AD512" t="s">
        <v>2133</v>
      </c>
      <c r="AE512" t="s">
        <v>1450</v>
      </c>
      <c r="AF512" t="s">
        <v>2133</v>
      </c>
      <c r="AG512" t="s">
        <v>2133</v>
      </c>
      <c r="AH512">
        <v>1</v>
      </c>
      <c r="AI512">
        <v>148</v>
      </c>
      <c r="AJ512">
        <v>148</v>
      </c>
      <c r="AK512">
        <v>148</v>
      </c>
      <c r="AL512">
        <v>148</v>
      </c>
      <c r="AM512">
        <v>148</v>
      </c>
      <c r="AN512" t="s">
        <v>1409</v>
      </c>
      <c r="AO512" t="s">
        <v>2133</v>
      </c>
    </row>
    <row r="513" spans="1:41" x14ac:dyDescent="0.25">
      <c r="A513">
        <v>1</v>
      </c>
      <c r="B513" t="s">
        <v>28</v>
      </c>
      <c r="C513">
        <v>392102</v>
      </c>
      <c r="D513" t="str">
        <f>VLOOKUP(C513,MUNICÍPO_SETOR!A$2:D$49,4,0)</f>
        <v>JAIRO FERREIRA DA SILVA</v>
      </c>
      <c r="E513" s="43">
        <v>41383.388888888891</v>
      </c>
      <c r="F513" s="43">
        <v>41383.409722222219</v>
      </c>
      <c r="G513" s="43">
        <v>41383.681944444441</v>
      </c>
      <c r="H513" t="s">
        <v>29</v>
      </c>
      <c r="I513">
        <v>60000012543075</v>
      </c>
      <c r="J513" t="s">
        <v>2134</v>
      </c>
      <c r="K513" t="s">
        <v>2135</v>
      </c>
      <c r="L513" t="s">
        <v>32</v>
      </c>
      <c r="M513">
        <v>3</v>
      </c>
      <c r="N513" t="s">
        <v>33</v>
      </c>
      <c r="O513">
        <v>60000015461254</v>
      </c>
      <c r="P513">
        <v>60000016462668</v>
      </c>
      <c r="Q513">
        <v>140217000000582</v>
      </c>
      <c r="S513" t="s">
        <v>34</v>
      </c>
      <c r="T513" t="s">
        <v>35</v>
      </c>
      <c r="U513" t="s">
        <v>36</v>
      </c>
      <c r="X513" t="s">
        <v>37</v>
      </c>
      <c r="AD513" t="s">
        <v>2136</v>
      </c>
      <c r="AE513" t="s">
        <v>1450</v>
      </c>
      <c r="AF513" t="s">
        <v>2136</v>
      </c>
      <c r="AG513" t="s">
        <v>2136</v>
      </c>
      <c r="AH513">
        <v>1</v>
      </c>
      <c r="AI513">
        <v>59</v>
      </c>
      <c r="AJ513">
        <v>59</v>
      </c>
      <c r="AK513">
        <v>59</v>
      </c>
      <c r="AL513">
        <v>59</v>
      </c>
      <c r="AM513">
        <v>59</v>
      </c>
      <c r="AN513" t="s">
        <v>1409</v>
      </c>
      <c r="AO513" t="s">
        <v>2136</v>
      </c>
    </row>
    <row r="514" spans="1:41" x14ac:dyDescent="0.25">
      <c r="A514">
        <v>1</v>
      </c>
      <c r="B514" t="s">
        <v>28</v>
      </c>
      <c r="C514">
        <v>392102</v>
      </c>
      <c r="D514" t="str">
        <f>VLOOKUP(C514,MUNICÍPO_SETOR!A$2:D$49,4,0)</f>
        <v>JAIRO FERREIRA DA SILVA</v>
      </c>
      <c r="E514" s="43">
        <v>41383.388888888891</v>
      </c>
      <c r="F514" s="43">
        <v>41383.409722222219</v>
      </c>
      <c r="G514" s="43">
        <v>41383.681944444441</v>
      </c>
      <c r="H514" t="s">
        <v>29</v>
      </c>
      <c r="I514">
        <v>60000012543075</v>
      </c>
      <c r="J514" t="s">
        <v>2134</v>
      </c>
      <c r="K514" t="s">
        <v>2135</v>
      </c>
      <c r="L514" t="s">
        <v>32</v>
      </c>
      <c r="M514">
        <v>3</v>
      </c>
      <c r="N514" t="s">
        <v>33</v>
      </c>
      <c r="O514">
        <v>60000015461254</v>
      </c>
      <c r="P514">
        <v>60000016462668</v>
      </c>
      <c r="Q514">
        <v>140217000000582</v>
      </c>
      <c r="S514" t="s">
        <v>34</v>
      </c>
      <c r="T514" t="s">
        <v>35</v>
      </c>
      <c r="U514" t="s">
        <v>36</v>
      </c>
      <c r="X514" t="s">
        <v>37</v>
      </c>
      <c r="AD514" t="s">
        <v>2136</v>
      </c>
      <c r="AE514" t="s">
        <v>1450</v>
      </c>
      <c r="AF514" t="s">
        <v>2136</v>
      </c>
      <c r="AG514" t="s">
        <v>2136</v>
      </c>
      <c r="AH514">
        <v>1</v>
      </c>
      <c r="AI514">
        <v>59</v>
      </c>
      <c r="AJ514">
        <v>59</v>
      </c>
      <c r="AK514">
        <v>59</v>
      </c>
      <c r="AL514">
        <v>59</v>
      </c>
      <c r="AM514">
        <v>59</v>
      </c>
      <c r="AN514" t="s">
        <v>1409</v>
      </c>
      <c r="AO514" t="s">
        <v>2136</v>
      </c>
    </row>
    <row r="515" spans="1:41" x14ac:dyDescent="0.25">
      <c r="A515">
        <v>1</v>
      </c>
      <c r="B515" t="s">
        <v>28</v>
      </c>
      <c r="C515">
        <v>392102</v>
      </c>
      <c r="D515" t="str">
        <f>VLOOKUP(C515,MUNICÍPO_SETOR!A$2:D$49,4,0)</f>
        <v>JAIRO FERREIRA DA SILVA</v>
      </c>
      <c r="E515" s="43">
        <v>41383.371527777781</v>
      </c>
      <c r="F515" s="43">
        <v>41383.407638888886</v>
      </c>
      <c r="G515" s="43">
        <v>41383.681944444441</v>
      </c>
      <c r="H515" t="s">
        <v>29</v>
      </c>
      <c r="I515">
        <v>60000012342247</v>
      </c>
      <c r="J515" t="s">
        <v>2091</v>
      </c>
      <c r="K515" t="s">
        <v>2092</v>
      </c>
      <c r="L515" t="s">
        <v>32</v>
      </c>
      <c r="M515">
        <v>6</v>
      </c>
      <c r="N515" t="s">
        <v>33</v>
      </c>
      <c r="O515">
        <v>60000015461254</v>
      </c>
      <c r="P515">
        <v>60000016462668</v>
      </c>
      <c r="Q515">
        <v>140217000000575</v>
      </c>
      <c r="S515" t="s">
        <v>34</v>
      </c>
      <c r="T515" t="s">
        <v>35</v>
      </c>
      <c r="U515" t="s">
        <v>36</v>
      </c>
      <c r="X515" t="s">
        <v>37</v>
      </c>
      <c r="AD515" t="s">
        <v>2137</v>
      </c>
      <c r="AE515" t="s">
        <v>1450</v>
      </c>
      <c r="AF515" t="s">
        <v>2137</v>
      </c>
      <c r="AG515" t="s">
        <v>2137</v>
      </c>
      <c r="AH515">
        <v>1</v>
      </c>
      <c r="AI515">
        <v>208</v>
      </c>
      <c r="AJ515">
        <v>208</v>
      </c>
      <c r="AK515">
        <v>208</v>
      </c>
      <c r="AL515">
        <v>208</v>
      </c>
      <c r="AM515">
        <v>208</v>
      </c>
      <c r="AN515" t="s">
        <v>1409</v>
      </c>
      <c r="AO515" t="s">
        <v>2137</v>
      </c>
    </row>
    <row r="516" spans="1:41" x14ac:dyDescent="0.25">
      <c r="A516">
        <v>1</v>
      </c>
      <c r="B516" t="s">
        <v>28</v>
      </c>
      <c r="C516">
        <v>392102</v>
      </c>
      <c r="D516" t="str">
        <f>VLOOKUP(C516,MUNICÍPO_SETOR!A$2:D$49,4,0)</f>
        <v>JAIRO FERREIRA DA SILVA</v>
      </c>
      <c r="E516" s="43">
        <v>41381.697916666664</v>
      </c>
      <c r="F516" s="43">
        <v>41382.875694444447</v>
      </c>
      <c r="G516" s="43">
        <v>41382.841666666667</v>
      </c>
      <c r="H516" t="s">
        <v>29</v>
      </c>
      <c r="I516">
        <v>60000012407867</v>
      </c>
      <c r="J516" t="s">
        <v>2138</v>
      </c>
      <c r="K516" t="s">
        <v>2139</v>
      </c>
      <c r="L516" t="s">
        <v>32</v>
      </c>
      <c r="M516">
        <v>4</v>
      </c>
      <c r="N516" t="s">
        <v>33</v>
      </c>
      <c r="O516">
        <v>60000015461254</v>
      </c>
      <c r="P516">
        <v>60000016462668</v>
      </c>
      <c r="Q516">
        <v>140217000000564</v>
      </c>
      <c r="S516" t="s">
        <v>34</v>
      </c>
      <c r="T516" t="s">
        <v>35</v>
      </c>
      <c r="U516" t="s">
        <v>36</v>
      </c>
      <c r="X516" t="s">
        <v>37</v>
      </c>
      <c r="AD516" t="s">
        <v>2140</v>
      </c>
      <c r="AE516" t="s">
        <v>1496</v>
      </c>
      <c r="AF516" t="s">
        <v>2140</v>
      </c>
      <c r="AG516" t="s">
        <v>2140</v>
      </c>
      <c r="AH516">
        <v>1</v>
      </c>
      <c r="AI516">
        <v>119</v>
      </c>
      <c r="AJ516">
        <v>119</v>
      </c>
      <c r="AK516">
        <v>119</v>
      </c>
      <c r="AL516">
        <v>119</v>
      </c>
      <c r="AM516">
        <v>119</v>
      </c>
      <c r="AN516" t="s">
        <v>1409</v>
      </c>
      <c r="AO516" t="s">
        <v>2140</v>
      </c>
    </row>
    <row r="517" spans="1:41" x14ac:dyDescent="0.25">
      <c r="A517">
        <v>1</v>
      </c>
      <c r="B517" t="s">
        <v>28</v>
      </c>
      <c r="C517">
        <v>392102</v>
      </c>
      <c r="D517" t="str">
        <f>VLOOKUP(C517,MUNICÍPO_SETOR!A$2:D$49,4,0)</f>
        <v>JAIRO FERREIRA DA SILVA</v>
      </c>
      <c r="E517" s="43">
        <v>41381.649305555555</v>
      </c>
      <c r="F517" s="43">
        <v>41382.872916666667</v>
      </c>
      <c r="G517" s="43">
        <v>41382.841666666667</v>
      </c>
      <c r="H517" t="s">
        <v>29</v>
      </c>
      <c r="I517">
        <v>60000012358479</v>
      </c>
      <c r="J517" t="s">
        <v>2141</v>
      </c>
      <c r="K517" t="s">
        <v>2142</v>
      </c>
      <c r="N517" t="s">
        <v>33</v>
      </c>
      <c r="O517">
        <v>60000015461254</v>
      </c>
      <c r="P517">
        <v>60000016462668</v>
      </c>
      <c r="Q517">
        <v>140217000000558</v>
      </c>
      <c r="S517" t="s">
        <v>34</v>
      </c>
      <c r="T517" t="s">
        <v>35</v>
      </c>
      <c r="X517" t="s">
        <v>37</v>
      </c>
      <c r="AD517" t="s">
        <v>2143</v>
      </c>
      <c r="AE517" t="s">
        <v>1496</v>
      </c>
      <c r="AF517" t="s">
        <v>2143</v>
      </c>
      <c r="AG517" t="s">
        <v>2143</v>
      </c>
      <c r="AH517">
        <v>1</v>
      </c>
      <c r="AI517">
        <v>107</v>
      </c>
      <c r="AJ517">
        <v>107</v>
      </c>
      <c r="AK517">
        <v>107</v>
      </c>
      <c r="AL517">
        <v>107</v>
      </c>
      <c r="AM517">
        <v>107</v>
      </c>
      <c r="AN517" t="s">
        <v>1409</v>
      </c>
      <c r="AO517" t="s">
        <v>2143</v>
      </c>
    </row>
    <row r="518" spans="1:41" x14ac:dyDescent="0.25">
      <c r="A518">
        <v>1</v>
      </c>
      <c r="B518" t="s">
        <v>28</v>
      </c>
      <c r="C518">
        <v>392102</v>
      </c>
      <c r="D518" t="str">
        <f>VLOOKUP(C518,MUNICÍPO_SETOR!A$2:D$49,4,0)</f>
        <v>JAIRO FERREIRA DA SILVA</v>
      </c>
      <c r="E518" s="43">
        <v>41381.607638888891</v>
      </c>
      <c r="F518" s="43">
        <v>41382.870833333334</v>
      </c>
      <c r="G518" s="43">
        <v>41382.830555555556</v>
      </c>
      <c r="H518" t="s">
        <v>29</v>
      </c>
      <c r="I518">
        <v>60000012456579</v>
      </c>
      <c r="J518" t="s">
        <v>2144</v>
      </c>
      <c r="K518" t="s">
        <v>2145</v>
      </c>
      <c r="L518" t="s">
        <v>32</v>
      </c>
      <c r="M518">
        <v>3</v>
      </c>
      <c r="N518" t="s">
        <v>33</v>
      </c>
      <c r="O518">
        <v>60000015461254</v>
      </c>
      <c r="P518">
        <v>60000016462668</v>
      </c>
      <c r="Q518">
        <v>140217000000551</v>
      </c>
      <c r="S518" t="s">
        <v>34</v>
      </c>
      <c r="T518" t="s">
        <v>35</v>
      </c>
      <c r="U518" t="s">
        <v>36</v>
      </c>
      <c r="X518" t="s">
        <v>37</v>
      </c>
      <c r="AD518" t="s">
        <v>2146</v>
      </c>
      <c r="AE518" t="s">
        <v>1496</v>
      </c>
      <c r="AF518" t="s">
        <v>2146</v>
      </c>
      <c r="AG518" t="s">
        <v>2146</v>
      </c>
      <c r="AH518">
        <v>1</v>
      </c>
      <c r="AI518">
        <v>127</v>
      </c>
      <c r="AJ518">
        <v>127</v>
      </c>
      <c r="AK518">
        <v>127</v>
      </c>
      <c r="AL518">
        <v>127</v>
      </c>
      <c r="AM518">
        <v>127</v>
      </c>
      <c r="AN518" t="s">
        <v>1409</v>
      </c>
      <c r="AO518" t="s">
        <v>2146</v>
      </c>
    </row>
    <row r="519" spans="1:41" x14ac:dyDescent="0.25">
      <c r="A519">
        <v>1</v>
      </c>
      <c r="B519" t="s">
        <v>28</v>
      </c>
      <c r="C519">
        <v>392102</v>
      </c>
      <c r="D519" t="str">
        <f>VLOOKUP(C519,MUNICÍPO_SETOR!A$2:D$49,4,0)</f>
        <v>JAIRO FERREIRA DA SILVA</v>
      </c>
      <c r="E519" s="43">
        <v>41381.440972222219</v>
      </c>
      <c r="F519" s="43">
        <v>41382.868055555555</v>
      </c>
      <c r="G519" s="43">
        <v>41382.830555555556</v>
      </c>
      <c r="H519" t="s">
        <v>29</v>
      </c>
      <c r="I519">
        <v>60000012285499</v>
      </c>
      <c r="J519" t="s">
        <v>2147</v>
      </c>
      <c r="K519" t="s">
        <v>2148</v>
      </c>
      <c r="L519" t="s">
        <v>32</v>
      </c>
      <c r="M519">
        <v>3</v>
      </c>
      <c r="N519" t="s">
        <v>33</v>
      </c>
      <c r="O519">
        <v>60000015461254</v>
      </c>
      <c r="P519">
        <v>60000016462668</v>
      </c>
      <c r="Q519">
        <v>140217000000544</v>
      </c>
      <c r="S519" t="s">
        <v>34</v>
      </c>
      <c r="T519" t="s">
        <v>35</v>
      </c>
      <c r="U519" t="s">
        <v>36</v>
      </c>
      <c r="X519" t="s">
        <v>37</v>
      </c>
      <c r="AD519" t="s">
        <v>2149</v>
      </c>
      <c r="AE519" t="s">
        <v>1496</v>
      </c>
      <c r="AF519" t="s">
        <v>2149</v>
      </c>
      <c r="AG519" t="s">
        <v>2149</v>
      </c>
      <c r="AH519">
        <v>1</v>
      </c>
      <c r="AI519">
        <v>172</v>
      </c>
      <c r="AJ519">
        <v>172</v>
      </c>
      <c r="AK519">
        <v>172</v>
      </c>
      <c r="AL519">
        <v>172</v>
      </c>
      <c r="AM519">
        <v>172</v>
      </c>
      <c r="AN519" t="s">
        <v>1409</v>
      </c>
      <c r="AO519" t="s">
        <v>2149</v>
      </c>
    </row>
    <row r="520" spans="1:41" x14ac:dyDescent="0.25">
      <c r="A520">
        <v>1</v>
      </c>
      <c r="B520" t="s">
        <v>28</v>
      </c>
      <c r="C520">
        <v>392102</v>
      </c>
      <c r="D520" t="str">
        <f>VLOOKUP(C520,MUNICÍPO_SETOR!A$2:D$49,4,0)</f>
        <v>JAIRO FERREIRA DA SILVA</v>
      </c>
      <c r="E520" s="43">
        <v>41381.385416666664</v>
      </c>
      <c r="F520" s="43">
        <v>41382.864583333336</v>
      </c>
      <c r="G520" s="43">
        <v>41382.830555555556</v>
      </c>
      <c r="H520" t="s">
        <v>29</v>
      </c>
      <c r="I520">
        <v>60000012582031</v>
      </c>
      <c r="J520" t="s">
        <v>2150</v>
      </c>
      <c r="K520" t="s">
        <v>2151</v>
      </c>
      <c r="L520" t="s">
        <v>41</v>
      </c>
      <c r="M520">
        <v>3</v>
      </c>
      <c r="N520" t="s">
        <v>33</v>
      </c>
      <c r="O520">
        <v>60000015461254</v>
      </c>
      <c r="P520">
        <v>60000016462668</v>
      </c>
      <c r="Q520">
        <v>140217000000537</v>
      </c>
      <c r="S520" t="s">
        <v>34</v>
      </c>
      <c r="T520" t="s">
        <v>35</v>
      </c>
      <c r="U520" t="s">
        <v>36</v>
      </c>
      <c r="X520" t="s">
        <v>37</v>
      </c>
      <c r="AD520" t="s">
        <v>2152</v>
      </c>
      <c r="AE520" t="s">
        <v>1496</v>
      </c>
      <c r="AF520" t="s">
        <v>2152</v>
      </c>
      <c r="AG520" t="s">
        <v>2152</v>
      </c>
      <c r="AH520">
        <v>1</v>
      </c>
      <c r="AI520">
        <v>115</v>
      </c>
      <c r="AJ520">
        <v>115</v>
      </c>
      <c r="AK520">
        <v>115</v>
      </c>
      <c r="AL520">
        <v>115</v>
      </c>
      <c r="AM520">
        <v>115</v>
      </c>
      <c r="AN520" t="s">
        <v>1409</v>
      </c>
      <c r="AO520" t="s">
        <v>2152</v>
      </c>
    </row>
    <row r="521" spans="1:41" x14ac:dyDescent="0.25">
      <c r="A521">
        <v>1</v>
      </c>
      <c r="B521" t="s">
        <v>28</v>
      </c>
      <c r="C521">
        <v>392102</v>
      </c>
      <c r="D521" t="str">
        <f>VLOOKUP(C521,MUNICÍPO_SETOR!A$2:D$49,4,0)</f>
        <v>JAIRO FERREIRA DA SILVA</v>
      </c>
      <c r="E521" s="43">
        <v>41380.760416666664</v>
      </c>
      <c r="F521" s="43">
        <v>41380.908333333333</v>
      </c>
      <c r="G521" s="43">
        <v>41382.819444444445</v>
      </c>
      <c r="H521" t="s">
        <v>29</v>
      </c>
      <c r="I521">
        <v>60000012422591</v>
      </c>
      <c r="J521" t="s">
        <v>2153</v>
      </c>
      <c r="K521" t="s">
        <v>2154</v>
      </c>
      <c r="L521" t="s">
        <v>32</v>
      </c>
      <c r="M521">
        <v>6</v>
      </c>
      <c r="N521" t="s">
        <v>33</v>
      </c>
      <c r="O521">
        <v>60000015461254</v>
      </c>
      <c r="P521">
        <v>60000016462668</v>
      </c>
      <c r="Q521">
        <v>140217000000528</v>
      </c>
      <c r="S521" t="s">
        <v>34</v>
      </c>
      <c r="T521" t="s">
        <v>35</v>
      </c>
      <c r="U521" t="s">
        <v>36</v>
      </c>
      <c r="X521" t="s">
        <v>37</v>
      </c>
      <c r="AD521" t="s">
        <v>2155</v>
      </c>
      <c r="AE521" t="s">
        <v>1496</v>
      </c>
      <c r="AF521" t="s">
        <v>2155</v>
      </c>
      <c r="AG521" t="s">
        <v>2155</v>
      </c>
      <c r="AH521">
        <v>1</v>
      </c>
      <c r="AI521">
        <v>140</v>
      </c>
      <c r="AJ521">
        <v>140</v>
      </c>
      <c r="AK521">
        <v>140</v>
      </c>
      <c r="AL521">
        <v>140</v>
      </c>
      <c r="AM521">
        <v>140</v>
      </c>
      <c r="AN521" t="s">
        <v>1409</v>
      </c>
      <c r="AO521" t="s">
        <v>2155</v>
      </c>
    </row>
    <row r="522" spans="1:41" x14ac:dyDescent="0.25">
      <c r="A522">
        <v>1</v>
      </c>
      <c r="B522" t="s">
        <v>28</v>
      </c>
      <c r="C522">
        <v>392102</v>
      </c>
      <c r="D522" t="str">
        <f>VLOOKUP(C522,MUNICÍPO_SETOR!A$2:D$49,4,0)</f>
        <v>JAIRO FERREIRA DA SILVA</v>
      </c>
      <c r="E522" s="43">
        <v>41379.642361111109</v>
      </c>
      <c r="F522" s="43">
        <v>41380.902777777781</v>
      </c>
      <c r="G522" s="43">
        <v>41380.970833333333</v>
      </c>
      <c r="H522" t="s">
        <v>29</v>
      </c>
      <c r="I522">
        <v>60000012317527</v>
      </c>
      <c r="J522" t="s">
        <v>2156</v>
      </c>
      <c r="K522" t="s">
        <v>2157</v>
      </c>
      <c r="L522" t="s">
        <v>32</v>
      </c>
      <c r="M522">
        <v>4</v>
      </c>
      <c r="N522" t="s">
        <v>33</v>
      </c>
      <c r="O522">
        <v>60000015461254</v>
      </c>
      <c r="P522">
        <v>60000016462668</v>
      </c>
      <c r="Q522">
        <v>140217000000521</v>
      </c>
      <c r="S522" t="s">
        <v>34</v>
      </c>
      <c r="T522" t="s">
        <v>35</v>
      </c>
      <c r="U522" t="s">
        <v>36</v>
      </c>
      <c r="X522" t="s">
        <v>37</v>
      </c>
      <c r="AD522" t="s">
        <v>2158</v>
      </c>
      <c r="AE522" t="s">
        <v>4887</v>
      </c>
      <c r="AF522" t="s">
        <v>2158</v>
      </c>
      <c r="AG522" t="s">
        <v>2158</v>
      </c>
      <c r="AH522">
        <v>1</v>
      </c>
      <c r="AI522">
        <v>83</v>
      </c>
      <c r="AJ522">
        <v>83</v>
      </c>
      <c r="AK522">
        <v>83</v>
      </c>
      <c r="AL522">
        <v>83</v>
      </c>
      <c r="AM522">
        <v>83</v>
      </c>
      <c r="AN522" t="s">
        <v>1409</v>
      </c>
      <c r="AO522" t="s">
        <v>2158</v>
      </c>
    </row>
    <row r="523" spans="1:41" x14ac:dyDescent="0.25">
      <c r="A523">
        <v>1</v>
      </c>
      <c r="B523" t="s">
        <v>28</v>
      </c>
      <c r="C523">
        <v>392102</v>
      </c>
      <c r="D523" t="str">
        <f>VLOOKUP(C523,MUNICÍPO_SETOR!A$2:D$49,4,0)</f>
        <v>JAIRO FERREIRA DA SILVA</v>
      </c>
      <c r="E523" s="43">
        <v>41379.392361111109</v>
      </c>
      <c r="F523" s="43">
        <v>41380.898611111108</v>
      </c>
      <c r="G523" s="43">
        <v>41380.970833333333</v>
      </c>
      <c r="H523" t="s">
        <v>29</v>
      </c>
      <c r="I523">
        <v>60000012532543</v>
      </c>
      <c r="J523" t="s">
        <v>2159</v>
      </c>
      <c r="K523" t="s">
        <v>2160</v>
      </c>
      <c r="L523" t="s">
        <v>32</v>
      </c>
      <c r="M523">
        <v>6</v>
      </c>
      <c r="N523" t="s">
        <v>33</v>
      </c>
      <c r="O523">
        <v>60000015461254</v>
      </c>
      <c r="P523">
        <v>60000016462668</v>
      </c>
      <c r="Q523">
        <v>140217000000514</v>
      </c>
      <c r="S523" t="s">
        <v>34</v>
      </c>
      <c r="T523" t="s">
        <v>35</v>
      </c>
      <c r="U523" t="s">
        <v>36</v>
      </c>
      <c r="X523" t="s">
        <v>37</v>
      </c>
      <c r="AD523" t="s">
        <v>2161</v>
      </c>
      <c r="AE523" t="s">
        <v>4887</v>
      </c>
      <c r="AF523" t="s">
        <v>2161</v>
      </c>
      <c r="AG523" t="s">
        <v>2161</v>
      </c>
      <c r="AH523">
        <v>1</v>
      </c>
      <c r="AI523">
        <v>106</v>
      </c>
      <c r="AJ523">
        <v>106</v>
      </c>
      <c r="AK523">
        <v>106</v>
      </c>
      <c r="AL523">
        <v>106</v>
      </c>
      <c r="AM523">
        <v>106</v>
      </c>
      <c r="AN523" t="s">
        <v>1409</v>
      </c>
      <c r="AO523" t="s">
        <v>2161</v>
      </c>
    </row>
    <row r="524" spans="1:41" x14ac:dyDescent="0.25">
      <c r="A524">
        <v>1</v>
      </c>
      <c r="B524" t="s">
        <v>28</v>
      </c>
      <c r="C524">
        <v>392102</v>
      </c>
      <c r="D524" t="str">
        <f>VLOOKUP(C524,MUNICÍPO_SETOR!A$2:D$49,4,0)</f>
        <v>JAIRO FERREIRA DA SILVA</v>
      </c>
      <c r="E524" s="43">
        <v>41376.5</v>
      </c>
      <c r="F524" s="43">
        <v>41376.919444444444</v>
      </c>
      <c r="G524" s="43">
        <v>41379.65902777778</v>
      </c>
      <c r="H524" t="s">
        <v>29</v>
      </c>
      <c r="I524">
        <v>60000017151134</v>
      </c>
      <c r="J524" t="s">
        <v>2162</v>
      </c>
      <c r="K524" t="s">
        <v>2163</v>
      </c>
      <c r="L524" t="s">
        <v>45</v>
      </c>
      <c r="M524">
        <v>3</v>
      </c>
      <c r="N524" t="s">
        <v>33</v>
      </c>
      <c r="O524">
        <v>60000015461254</v>
      </c>
      <c r="P524">
        <v>60000016462668</v>
      </c>
      <c r="Q524">
        <v>140217000000507</v>
      </c>
      <c r="S524" t="s">
        <v>34</v>
      </c>
      <c r="T524" t="s">
        <v>35</v>
      </c>
      <c r="U524" t="s">
        <v>36</v>
      </c>
      <c r="X524" t="s">
        <v>37</v>
      </c>
      <c r="AD524" t="s">
        <v>2164</v>
      </c>
      <c r="AE524" t="s">
        <v>1450</v>
      </c>
      <c r="AF524" t="s">
        <v>2164</v>
      </c>
      <c r="AG524" t="s">
        <v>2164</v>
      </c>
      <c r="AH524">
        <v>1</v>
      </c>
      <c r="AI524">
        <v>87</v>
      </c>
      <c r="AJ524">
        <v>87</v>
      </c>
      <c r="AK524">
        <v>87</v>
      </c>
      <c r="AL524">
        <v>87</v>
      </c>
      <c r="AM524">
        <v>87</v>
      </c>
      <c r="AN524" t="s">
        <v>1409</v>
      </c>
      <c r="AO524" t="s">
        <v>2164</v>
      </c>
    </row>
    <row r="525" spans="1:41" x14ac:dyDescent="0.25">
      <c r="A525">
        <v>1</v>
      </c>
      <c r="B525" t="s">
        <v>28</v>
      </c>
      <c r="C525">
        <v>392102</v>
      </c>
      <c r="D525" t="str">
        <f>VLOOKUP(C525,MUNICÍPO_SETOR!A$2:D$49,4,0)</f>
        <v>JAIRO FERREIRA DA SILVA</v>
      </c>
      <c r="E525" s="43">
        <v>41376.385416666664</v>
      </c>
      <c r="F525" s="43">
        <v>41376.915972222225</v>
      </c>
      <c r="G525" s="43">
        <v>41376.875</v>
      </c>
      <c r="H525" t="s">
        <v>29</v>
      </c>
      <c r="I525">
        <v>60000012539363</v>
      </c>
      <c r="J525" t="s">
        <v>2165</v>
      </c>
      <c r="K525" t="s">
        <v>2166</v>
      </c>
      <c r="L525" t="s">
        <v>32</v>
      </c>
      <c r="M525">
        <v>4</v>
      </c>
      <c r="N525" t="s">
        <v>33</v>
      </c>
      <c r="O525">
        <v>60000015461254</v>
      </c>
      <c r="P525">
        <v>60000016462668</v>
      </c>
      <c r="Q525">
        <v>140217000000500</v>
      </c>
      <c r="S525" t="s">
        <v>34</v>
      </c>
      <c r="T525" t="s">
        <v>35</v>
      </c>
      <c r="U525" t="s">
        <v>36</v>
      </c>
      <c r="X525" t="s">
        <v>37</v>
      </c>
      <c r="AD525" t="s">
        <v>2167</v>
      </c>
      <c r="AE525" t="s">
        <v>1450</v>
      </c>
      <c r="AF525" t="s">
        <v>2167</v>
      </c>
      <c r="AG525" t="s">
        <v>2167</v>
      </c>
      <c r="AH525">
        <v>1</v>
      </c>
      <c r="AI525">
        <v>33</v>
      </c>
      <c r="AJ525">
        <v>33</v>
      </c>
      <c r="AK525">
        <v>33</v>
      </c>
      <c r="AL525">
        <v>33</v>
      </c>
      <c r="AM525">
        <v>33</v>
      </c>
      <c r="AN525" t="s">
        <v>1409</v>
      </c>
      <c r="AO525" t="s">
        <v>2167</v>
      </c>
    </row>
    <row r="526" spans="1:41" x14ac:dyDescent="0.25">
      <c r="A526">
        <v>1</v>
      </c>
      <c r="B526" t="s">
        <v>28</v>
      </c>
      <c r="C526">
        <v>392102</v>
      </c>
      <c r="D526" t="str">
        <f>VLOOKUP(C526,MUNICÍPO_SETOR!A$2:D$49,4,0)</f>
        <v>JAIRO FERREIRA DA SILVA</v>
      </c>
      <c r="E526" s="43">
        <v>41375.628472222219</v>
      </c>
      <c r="F526" s="43">
        <v>41376.908333333333</v>
      </c>
      <c r="G526" s="43">
        <v>41376.875</v>
      </c>
      <c r="H526" t="s">
        <v>29</v>
      </c>
      <c r="I526">
        <v>60000012422771</v>
      </c>
      <c r="J526" t="s">
        <v>2168</v>
      </c>
      <c r="K526" t="s">
        <v>2169</v>
      </c>
      <c r="L526" t="s">
        <v>32</v>
      </c>
      <c r="M526">
        <v>4</v>
      </c>
      <c r="N526" t="s">
        <v>33</v>
      </c>
      <c r="O526">
        <v>60000015461254</v>
      </c>
      <c r="P526">
        <v>60000016462668</v>
      </c>
      <c r="Q526">
        <v>140217000000492</v>
      </c>
      <c r="S526" t="s">
        <v>34</v>
      </c>
      <c r="T526" t="s">
        <v>35</v>
      </c>
      <c r="U526" t="s">
        <v>36</v>
      </c>
      <c r="X526" t="s">
        <v>37</v>
      </c>
      <c r="Y526" t="s">
        <v>176</v>
      </c>
      <c r="AD526" t="s">
        <v>2170</v>
      </c>
      <c r="AE526" t="s">
        <v>1495</v>
      </c>
      <c r="AF526" t="s">
        <v>2170</v>
      </c>
      <c r="AG526" t="s">
        <v>2170</v>
      </c>
      <c r="AH526">
        <v>1</v>
      </c>
      <c r="AI526">
        <v>159</v>
      </c>
      <c r="AJ526">
        <v>159</v>
      </c>
      <c r="AK526">
        <v>159</v>
      </c>
      <c r="AL526">
        <v>159</v>
      </c>
      <c r="AM526">
        <v>159</v>
      </c>
      <c r="AN526" t="s">
        <v>1409</v>
      </c>
      <c r="AO526" t="s">
        <v>2170</v>
      </c>
    </row>
    <row r="527" spans="1:41" x14ac:dyDescent="0.25">
      <c r="A527">
        <v>1</v>
      </c>
      <c r="B527" t="s">
        <v>28</v>
      </c>
      <c r="C527">
        <v>392102</v>
      </c>
      <c r="D527" t="str">
        <f>VLOOKUP(C527,MUNICÍPO_SETOR!A$2:D$49,4,0)</f>
        <v>JAIRO FERREIRA DA SILVA</v>
      </c>
      <c r="E527" s="43">
        <v>41375.607638888891</v>
      </c>
      <c r="F527" s="43">
        <v>41376.904861111114</v>
      </c>
      <c r="G527" s="43">
        <v>41376.864583333336</v>
      </c>
      <c r="H527" t="s">
        <v>29</v>
      </c>
      <c r="I527">
        <v>60000017964552</v>
      </c>
      <c r="J527" t="s">
        <v>2171</v>
      </c>
      <c r="K527" t="s">
        <v>2172</v>
      </c>
      <c r="L527" t="s">
        <v>32</v>
      </c>
      <c r="M527">
        <v>4</v>
      </c>
      <c r="N527" t="s">
        <v>33</v>
      </c>
      <c r="O527">
        <v>60000015461254</v>
      </c>
      <c r="P527">
        <v>60000016462668</v>
      </c>
      <c r="Q527">
        <v>140217000000485</v>
      </c>
      <c r="S527" t="s">
        <v>34</v>
      </c>
      <c r="T527" t="s">
        <v>35</v>
      </c>
      <c r="U527" t="s">
        <v>36</v>
      </c>
      <c r="X527" t="s">
        <v>37</v>
      </c>
      <c r="AD527" t="s">
        <v>2173</v>
      </c>
      <c r="AE527" t="s">
        <v>1437</v>
      </c>
      <c r="AF527" t="s">
        <v>2173</v>
      </c>
      <c r="AG527" t="s">
        <v>2173</v>
      </c>
      <c r="AH527">
        <v>1</v>
      </c>
      <c r="AI527">
        <v>124</v>
      </c>
      <c r="AJ527">
        <v>124</v>
      </c>
      <c r="AK527">
        <v>124</v>
      </c>
      <c r="AL527">
        <v>124</v>
      </c>
      <c r="AM527">
        <v>124</v>
      </c>
      <c r="AN527" t="s">
        <v>1409</v>
      </c>
      <c r="AO527" t="s">
        <v>2173</v>
      </c>
    </row>
    <row r="528" spans="1:41" x14ac:dyDescent="0.25">
      <c r="A528">
        <v>1</v>
      </c>
      <c r="B528" t="s">
        <v>28</v>
      </c>
      <c r="C528">
        <v>392102</v>
      </c>
      <c r="D528" t="str">
        <f>VLOOKUP(C528,MUNICÍPO_SETOR!A$2:D$49,4,0)</f>
        <v>JAIRO FERREIRA DA SILVA</v>
      </c>
      <c r="E528" s="43">
        <v>41375.5</v>
      </c>
      <c r="F528" s="43">
        <v>41376.900694444441</v>
      </c>
      <c r="G528" s="43">
        <v>41376.864583333336</v>
      </c>
      <c r="H528" t="s">
        <v>29</v>
      </c>
      <c r="I528">
        <v>60000012530523</v>
      </c>
      <c r="J528" t="s">
        <v>2174</v>
      </c>
      <c r="K528" t="s">
        <v>2175</v>
      </c>
      <c r="L528" t="s">
        <v>32</v>
      </c>
      <c r="M528">
        <v>3</v>
      </c>
      <c r="N528" t="s">
        <v>33</v>
      </c>
      <c r="O528">
        <v>60000015461254</v>
      </c>
      <c r="P528">
        <v>60000016462668</v>
      </c>
      <c r="Q528">
        <v>140217000000478</v>
      </c>
      <c r="S528" t="s">
        <v>34</v>
      </c>
      <c r="T528" t="s">
        <v>35</v>
      </c>
      <c r="U528" t="s">
        <v>36</v>
      </c>
      <c r="X528" t="s">
        <v>37</v>
      </c>
      <c r="AD528" t="s">
        <v>2176</v>
      </c>
      <c r="AE528" t="s">
        <v>1495</v>
      </c>
      <c r="AF528" t="s">
        <v>2176</v>
      </c>
      <c r="AG528" t="s">
        <v>2176</v>
      </c>
      <c r="AH528">
        <v>1</v>
      </c>
      <c r="AI528">
        <v>95</v>
      </c>
      <c r="AJ528">
        <v>95</v>
      </c>
      <c r="AK528">
        <v>95</v>
      </c>
      <c r="AL528">
        <v>95</v>
      </c>
      <c r="AM528">
        <v>95</v>
      </c>
      <c r="AN528" t="s">
        <v>1409</v>
      </c>
      <c r="AO528" t="s">
        <v>2176</v>
      </c>
    </row>
    <row r="529" spans="1:41" x14ac:dyDescent="0.25">
      <c r="A529">
        <v>1</v>
      </c>
      <c r="B529" t="s">
        <v>28</v>
      </c>
      <c r="C529">
        <v>392102</v>
      </c>
      <c r="D529" t="str">
        <f>VLOOKUP(C529,MUNICÍPO_SETOR!A$2:D$49,4,0)</f>
        <v>JAIRO FERREIRA DA SILVA</v>
      </c>
      <c r="E529" s="43">
        <v>41375.454861111109</v>
      </c>
      <c r="F529" s="43">
        <v>41376.897222222222</v>
      </c>
      <c r="G529" s="43">
        <v>41376.864583333336</v>
      </c>
      <c r="H529" t="s">
        <v>29</v>
      </c>
      <c r="I529">
        <v>60000017966452</v>
      </c>
      <c r="J529" t="s">
        <v>2177</v>
      </c>
      <c r="K529" t="s">
        <v>2178</v>
      </c>
      <c r="L529" t="s">
        <v>32</v>
      </c>
      <c r="M529">
        <v>3</v>
      </c>
      <c r="N529" t="s">
        <v>33</v>
      </c>
      <c r="O529">
        <v>60000015461254</v>
      </c>
      <c r="P529">
        <v>60000016462668</v>
      </c>
      <c r="Q529">
        <v>140217000000471</v>
      </c>
      <c r="S529" t="s">
        <v>34</v>
      </c>
      <c r="T529" t="s">
        <v>35</v>
      </c>
      <c r="U529" t="s">
        <v>36</v>
      </c>
      <c r="X529" t="s">
        <v>37</v>
      </c>
      <c r="AD529" t="s">
        <v>2179</v>
      </c>
      <c r="AE529" t="s">
        <v>1437</v>
      </c>
      <c r="AF529" t="s">
        <v>2179</v>
      </c>
      <c r="AG529" t="s">
        <v>2179</v>
      </c>
      <c r="AH529">
        <v>1</v>
      </c>
      <c r="AI529">
        <v>123</v>
      </c>
      <c r="AJ529">
        <v>123</v>
      </c>
      <c r="AK529">
        <v>123</v>
      </c>
      <c r="AL529">
        <v>123</v>
      </c>
      <c r="AM529">
        <v>123</v>
      </c>
      <c r="AN529" t="s">
        <v>1409</v>
      </c>
      <c r="AO529" t="s">
        <v>2179</v>
      </c>
    </row>
    <row r="530" spans="1:41" x14ac:dyDescent="0.25">
      <c r="A530">
        <v>1</v>
      </c>
      <c r="B530" t="s">
        <v>28</v>
      </c>
      <c r="C530">
        <v>392102</v>
      </c>
      <c r="D530" t="str">
        <f>VLOOKUP(C530,MUNICÍPO_SETOR!A$2:D$49,4,0)</f>
        <v>JAIRO FERREIRA DA SILVA</v>
      </c>
      <c r="E530" s="43">
        <v>41375.416666666664</v>
      </c>
      <c r="F530" s="43">
        <v>41376.890972222223</v>
      </c>
      <c r="G530" s="43">
        <v>41376.853472222225</v>
      </c>
      <c r="H530" t="s">
        <v>29</v>
      </c>
      <c r="I530">
        <v>60000012343419</v>
      </c>
      <c r="J530" t="s">
        <v>2180</v>
      </c>
      <c r="K530" t="s">
        <v>2181</v>
      </c>
      <c r="L530" t="s">
        <v>32</v>
      </c>
      <c r="M530">
        <v>3</v>
      </c>
      <c r="N530" t="s">
        <v>33</v>
      </c>
      <c r="O530">
        <v>60000015461254</v>
      </c>
      <c r="P530">
        <v>60000016462668</v>
      </c>
      <c r="Q530">
        <v>140217000000464</v>
      </c>
      <c r="S530" t="s">
        <v>34</v>
      </c>
      <c r="T530" t="s">
        <v>35</v>
      </c>
      <c r="U530" t="s">
        <v>36</v>
      </c>
      <c r="X530" t="s">
        <v>37</v>
      </c>
      <c r="AD530" t="s">
        <v>2182</v>
      </c>
      <c r="AE530" t="s">
        <v>1495</v>
      </c>
      <c r="AF530" t="s">
        <v>2182</v>
      </c>
      <c r="AG530" t="s">
        <v>2182</v>
      </c>
      <c r="AH530">
        <v>1</v>
      </c>
      <c r="AI530">
        <v>74</v>
      </c>
      <c r="AJ530">
        <v>74</v>
      </c>
      <c r="AK530">
        <v>74</v>
      </c>
      <c r="AL530">
        <v>74</v>
      </c>
      <c r="AM530">
        <v>74</v>
      </c>
      <c r="AN530" t="s">
        <v>1409</v>
      </c>
      <c r="AO530" t="s">
        <v>2182</v>
      </c>
    </row>
    <row r="531" spans="1:41" x14ac:dyDescent="0.25">
      <c r="A531">
        <v>1</v>
      </c>
      <c r="B531" t="s">
        <v>28</v>
      </c>
      <c r="C531">
        <v>392102</v>
      </c>
      <c r="D531" t="str">
        <f>VLOOKUP(C531,MUNICÍPO_SETOR!A$2:D$49,4,0)</f>
        <v>JAIRO FERREIRA DA SILVA</v>
      </c>
      <c r="E531" s="43">
        <v>41375.402777777781</v>
      </c>
      <c r="F531" s="43">
        <v>41376.888194444444</v>
      </c>
      <c r="G531" s="43">
        <v>41376.853472222225</v>
      </c>
      <c r="H531" t="s">
        <v>29</v>
      </c>
      <c r="I531">
        <v>60000017153598</v>
      </c>
      <c r="J531" t="s">
        <v>2183</v>
      </c>
      <c r="K531" t="s">
        <v>2184</v>
      </c>
      <c r="L531" t="s">
        <v>32</v>
      </c>
      <c r="M531">
        <v>3</v>
      </c>
      <c r="N531" t="s">
        <v>33</v>
      </c>
      <c r="O531">
        <v>60000015461254</v>
      </c>
      <c r="P531">
        <v>60000016462668</v>
      </c>
      <c r="Q531">
        <v>140217000000457</v>
      </c>
      <c r="S531" t="s">
        <v>34</v>
      </c>
      <c r="T531" t="s">
        <v>35</v>
      </c>
      <c r="U531" t="s">
        <v>36</v>
      </c>
      <c r="X531" t="s">
        <v>37</v>
      </c>
      <c r="AD531" t="s">
        <v>2185</v>
      </c>
      <c r="AE531" t="s">
        <v>1495</v>
      </c>
      <c r="AF531" t="s">
        <v>2185</v>
      </c>
      <c r="AG531" t="s">
        <v>2185</v>
      </c>
      <c r="AH531">
        <v>1</v>
      </c>
      <c r="AI531">
        <v>120</v>
      </c>
      <c r="AJ531">
        <v>120</v>
      </c>
      <c r="AK531">
        <v>120</v>
      </c>
      <c r="AL531">
        <v>120</v>
      </c>
      <c r="AM531">
        <v>120</v>
      </c>
      <c r="AN531" t="s">
        <v>1409</v>
      </c>
      <c r="AO531" t="s">
        <v>2185</v>
      </c>
    </row>
    <row r="532" spans="1:41" x14ac:dyDescent="0.25">
      <c r="A532">
        <v>1</v>
      </c>
      <c r="B532" t="s">
        <v>28</v>
      </c>
      <c r="C532">
        <v>392102</v>
      </c>
      <c r="D532" t="str">
        <f>VLOOKUP(C532,MUNICÍPO_SETOR!A$2:D$49,4,0)</f>
        <v>JAIRO FERREIRA DA SILVA</v>
      </c>
      <c r="E532" s="43">
        <v>41374.666666666664</v>
      </c>
      <c r="F532" s="43">
        <v>41374.949305555558</v>
      </c>
      <c r="G532" s="43">
        <v>41375.275694444441</v>
      </c>
      <c r="H532" t="s">
        <v>29</v>
      </c>
      <c r="I532">
        <v>60000012526019</v>
      </c>
      <c r="J532" t="s">
        <v>2186</v>
      </c>
      <c r="K532" t="s">
        <v>2187</v>
      </c>
      <c r="L532" t="s">
        <v>32</v>
      </c>
      <c r="M532">
        <v>6</v>
      </c>
      <c r="N532" t="s">
        <v>33</v>
      </c>
      <c r="O532">
        <v>60000015461254</v>
      </c>
      <c r="P532">
        <v>60000016462668</v>
      </c>
      <c r="Q532">
        <v>140217000000450</v>
      </c>
      <c r="S532" t="s">
        <v>34</v>
      </c>
      <c r="T532" t="s">
        <v>35</v>
      </c>
      <c r="U532" t="s">
        <v>36</v>
      </c>
      <c r="X532" t="s">
        <v>37</v>
      </c>
      <c r="AD532" t="s">
        <v>2188</v>
      </c>
      <c r="AE532" t="s">
        <v>1495</v>
      </c>
      <c r="AF532" t="s">
        <v>2188</v>
      </c>
      <c r="AG532" t="s">
        <v>2188</v>
      </c>
      <c r="AH532">
        <v>1</v>
      </c>
      <c r="AI532">
        <v>124</v>
      </c>
      <c r="AJ532">
        <v>124</v>
      </c>
      <c r="AK532">
        <v>124</v>
      </c>
      <c r="AL532">
        <v>124</v>
      </c>
      <c r="AM532">
        <v>124</v>
      </c>
      <c r="AN532" t="s">
        <v>1409</v>
      </c>
      <c r="AO532" t="s">
        <v>2188</v>
      </c>
    </row>
    <row r="533" spans="1:41" x14ac:dyDescent="0.25">
      <c r="A533">
        <v>1</v>
      </c>
      <c r="B533" t="s">
        <v>28</v>
      </c>
      <c r="C533">
        <v>392102</v>
      </c>
      <c r="D533" t="str">
        <f>VLOOKUP(C533,MUNICÍPO_SETOR!A$2:D$49,4,0)</f>
        <v>JAIRO FERREIRA DA SILVA</v>
      </c>
      <c r="E533" s="43">
        <v>41374.461805555555</v>
      </c>
      <c r="F533" s="43">
        <v>41374.943055555559</v>
      </c>
      <c r="G533" s="43">
        <v>41374.90625</v>
      </c>
      <c r="H533" t="s">
        <v>29</v>
      </c>
      <c r="I533">
        <v>60000012248847</v>
      </c>
      <c r="J533" t="s">
        <v>2189</v>
      </c>
      <c r="K533" t="s">
        <v>2190</v>
      </c>
      <c r="N533" t="s">
        <v>33</v>
      </c>
      <c r="O533">
        <v>60000015461254</v>
      </c>
      <c r="P533">
        <v>60000016462668</v>
      </c>
      <c r="Q533">
        <v>140217000000444</v>
      </c>
      <c r="S533" t="s">
        <v>34</v>
      </c>
      <c r="T533" t="s">
        <v>35</v>
      </c>
      <c r="U533" t="s">
        <v>36</v>
      </c>
      <c r="X533" t="s">
        <v>37</v>
      </c>
      <c r="AD533" t="s">
        <v>2191</v>
      </c>
      <c r="AE533" t="s">
        <v>1495</v>
      </c>
      <c r="AF533" t="s">
        <v>2191</v>
      </c>
      <c r="AG533" t="s">
        <v>2191</v>
      </c>
      <c r="AH533">
        <v>1</v>
      </c>
      <c r="AI533">
        <v>94</v>
      </c>
      <c r="AJ533">
        <v>94</v>
      </c>
      <c r="AK533">
        <v>94</v>
      </c>
      <c r="AL533">
        <v>94</v>
      </c>
      <c r="AM533">
        <v>94</v>
      </c>
      <c r="AN533" t="s">
        <v>1409</v>
      </c>
      <c r="AO533" t="s">
        <v>2191</v>
      </c>
    </row>
    <row r="534" spans="1:41" x14ac:dyDescent="0.25">
      <c r="A534">
        <v>1</v>
      </c>
      <c r="B534" t="s">
        <v>28</v>
      </c>
      <c r="C534">
        <v>392102</v>
      </c>
      <c r="D534" t="str">
        <f>VLOOKUP(C534,MUNICÍPO_SETOR!A$2:D$49,4,0)</f>
        <v>JAIRO FERREIRA DA SILVA</v>
      </c>
      <c r="E534" s="43">
        <v>41374.413194444445</v>
      </c>
      <c r="F534" s="43">
        <v>41374.938888888886</v>
      </c>
      <c r="G534" s="43">
        <v>41374.90625</v>
      </c>
      <c r="H534" t="s">
        <v>29</v>
      </c>
      <c r="I534">
        <v>60000017966300</v>
      </c>
      <c r="J534" t="s">
        <v>2192</v>
      </c>
      <c r="K534" t="s">
        <v>2193</v>
      </c>
      <c r="L534" t="s">
        <v>45</v>
      </c>
      <c r="M534">
        <v>3</v>
      </c>
      <c r="N534" t="s">
        <v>33</v>
      </c>
      <c r="O534">
        <v>60000015461254</v>
      </c>
      <c r="P534">
        <v>60000016462668</v>
      </c>
      <c r="Q534">
        <v>140217000000437</v>
      </c>
      <c r="S534" t="s">
        <v>34</v>
      </c>
      <c r="T534" t="s">
        <v>35</v>
      </c>
      <c r="U534" t="s">
        <v>36</v>
      </c>
      <c r="X534" t="s">
        <v>37</v>
      </c>
      <c r="AD534" t="s">
        <v>2194</v>
      </c>
      <c r="AE534" t="s">
        <v>1437</v>
      </c>
      <c r="AF534" t="s">
        <v>2194</v>
      </c>
      <c r="AG534" t="s">
        <v>2194</v>
      </c>
      <c r="AH534">
        <v>1</v>
      </c>
      <c r="AI534">
        <v>28</v>
      </c>
      <c r="AJ534">
        <v>28</v>
      </c>
      <c r="AK534">
        <v>28</v>
      </c>
      <c r="AL534">
        <v>28</v>
      </c>
      <c r="AM534">
        <v>28</v>
      </c>
      <c r="AN534" t="s">
        <v>1409</v>
      </c>
      <c r="AO534" t="s">
        <v>2194</v>
      </c>
    </row>
    <row r="535" spans="1:41" x14ac:dyDescent="0.25">
      <c r="A535">
        <v>1</v>
      </c>
      <c r="B535" t="s">
        <v>28</v>
      </c>
      <c r="C535">
        <v>392102</v>
      </c>
      <c r="D535" t="str">
        <f>VLOOKUP(C535,MUNICÍPO_SETOR!A$2:D$49,4,0)</f>
        <v>JAIRO FERREIRA DA SILVA</v>
      </c>
      <c r="E535" s="43">
        <v>41373.5</v>
      </c>
      <c r="F535" s="43">
        <v>41373.924305555556</v>
      </c>
      <c r="G535" s="43">
        <v>41374.895138888889</v>
      </c>
      <c r="H535" t="s">
        <v>29</v>
      </c>
      <c r="I535">
        <v>60000012312007</v>
      </c>
      <c r="J535" t="s">
        <v>2195</v>
      </c>
      <c r="K535" t="s">
        <v>2196</v>
      </c>
      <c r="L535" t="s">
        <v>32</v>
      </c>
      <c r="M535">
        <v>3</v>
      </c>
      <c r="N535" t="s">
        <v>33</v>
      </c>
      <c r="O535">
        <v>60000015461254</v>
      </c>
      <c r="P535">
        <v>60000016462668</v>
      </c>
      <c r="Q535">
        <v>140217000000428</v>
      </c>
      <c r="S535" t="s">
        <v>34</v>
      </c>
      <c r="T535" t="s">
        <v>35</v>
      </c>
      <c r="U535" t="s">
        <v>36</v>
      </c>
      <c r="X535" t="s">
        <v>37</v>
      </c>
      <c r="AD535" t="s">
        <v>2197</v>
      </c>
      <c r="AE535" t="s">
        <v>1495</v>
      </c>
      <c r="AF535" t="s">
        <v>2197</v>
      </c>
      <c r="AG535" t="s">
        <v>2197</v>
      </c>
      <c r="AH535">
        <v>1</v>
      </c>
      <c r="AI535">
        <v>97</v>
      </c>
      <c r="AJ535">
        <v>97</v>
      </c>
      <c r="AK535">
        <v>97</v>
      </c>
      <c r="AL535">
        <v>97</v>
      </c>
      <c r="AM535">
        <v>97</v>
      </c>
      <c r="AN535" t="s">
        <v>1409</v>
      </c>
      <c r="AO535" t="s">
        <v>2197</v>
      </c>
    </row>
    <row r="536" spans="1:41" x14ac:dyDescent="0.25">
      <c r="A536">
        <v>1</v>
      </c>
      <c r="B536" t="s">
        <v>28</v>
      </c>
      <c r="C536">
        <v>392102</v>
      </c>
      <c r="D536" t="str">
        <f>VLOOKUP(C536,MUNICÍPO_SETOR!A$2:D$49,4,0)</f>
        <v>JAIRO FERREIRA DA SILVA</v>
      </c>
      <c r="E536" s="43">
        <v>41373.427083333336</v>
      </c>
      <c r="F536" s="43">
        <v>41373.918055555558</v>
      </c>
      <c r="G536" s="43">
        <v>41373.881944444445</v>
      </c>
      <c r="H536" t="s">
        <v>29</v>
      </c>
      <c r="I536">
        <v>60000017970808</v>
      </c>
      <c r="J536" t="s">
        <v>2198</v>
      </c>
      <c r="K536" t="s">
        <v>2199</v>
      </c>
      <c r="L536" t="s">
        <v>45</v>
      </c>
      <c r="M536">
        <v>3</v>
      </c>
      <c r="N536" t="s">
        <v>33</v>
      </c>
      <c r="O536">
        <v>60000015461254</v>
      </c>
      <c r="P536">
        <v>60000016462668</v>
      </c>
      <c r="Q536">
        <v>140217000000414</v>
      </c>
      <c r="S536" t="s">
        <v>34</v>
      </c>
      <c r="T536" t="s">
        <v>35</v>
      </c>
      <c r="U536" t="s">
        <v>36</v>
      </c>
      <c r="X536" t="s">
        <v>37</v>
      </c>
      <c r="AD536" t="s">
        <v>2200</v>
      </c>
      <c r="AE536" t="s">
        <v>1437</v>
      </c>
      <c r="AF536" t="s">
        <v>2200</v>
      </c>
      <c r="AG536" t="s">
        <v>2200</v>
      </c>
      <c r="AH536">
        <v>1</v>
      </c>
      <c r="AI536">
        <v>148</v>
      </c>
      <c r="AJ536">
        <v>148</v>
      </c>
      <c r="AK536">
        <v>148</v>
      </c>
      <c r="AL536">
        <v>148</v>
      </c>
      <c r="AM536">
        <v>148</v>
      </c>
      <c r="AN536" t="s">
        <v>1409</v>
      </c>
      <c r="AO536" t="s">
        <v>2200</v>
      </c>
    </row>
    <row r="537" spans="1:41" x14ac:dyDescent="0.25">
      <c r="A537">
        <v>1</v>
      </c>
      <c r="B537" t="s">
        <v>28</v>
      </c>
      <c r="C537">
        <v>392102</v>
      </c>
      <c r="D537" t="str">
        <f>VLOOKUP(C537,MUNICÍPO_SETOR!A$2:D$49,4,0)</f>
        <v>JAIRO FERREIRA DA SILVA</v>
      </c>
      <c r="E537" s="43">
        <v>41373.413194444445</v>
      </c>
      <c r="F537" s="43">
        <v>41373.922222222223</v>
      </c>
      <c r="G537" s="43">
        <v>41373.881944444445</v>
      </c>
      <c r="H537" t="s">
        <v>29</v>
      </c>
      <c r="I537">
        <v>60000012599807</v>
      </c>
      <c r="J537" t="s">
        <v>2201</v>
      </c>
      <c r="K537" t="s">
        <v>2202</v>
      </c>
      <c r="L537" t="s">
        <v>32</v>
      </c>
      <c r="M537">
        <v>3</v>
      </c>
      <c r="N537" t="s">
        <v>33</v>
      </c>
      <c r="O537">
        <v>60000015461254</v>
      </c>
      <c r="P537">
        <v>60000016462668</v>
      </c>
      <c r="Q537">
        <v>140217000000421</v>
      </c>
      <c r="S537" t="s">
        <v>34</v>
      </c>
      <c r="T537" t="s">
        <v>35</v>
      </c>
      <c r="U537" t="s">
        <v>36</v>
      </c>
      <c r="X537" t="s">
        <v>37</v>
      </c>
      <c r="AD537" t="s">
        <v>2203</v>
      </c>
      <c r="AE537" t="s">
        <v>1495</v>
      </c>
      <c r="AF537" t="s">
        <v>2203</v>
      </c>
      <c r="AG537" t="s">
        <v>2203</v>
      </c>
      <c r="AH537">
        <v>1</v>
      </c>
      <c r="AI537">
        <v>120</v>
      </c>
      <c r="AJ537">
        <v>120</v>
      </c>
      <c r="AK537">
        <v>120</v>
      </c>
      <c r="AL537">
        <v>120</v>
      </c>
      <c r="AM537">
        <v>120</v>
      </c>
      <c r="AN537" t="s">
        <v>1409</v>
      </c>
      <c r="AO537" t="s">
        <v>2203</v>
      </c>
    </row>
    <row r="538" spans="1:41" x14ac:dyDescent="0.25">
      <c r="A538">
        <v>1</v>
      </c>
      <c r="B538" t="s">
        <v>28</v>
      </c>
      <c r="C538">
        <v>392102</v>
      </c>
      <c r="D538" t="str">
        <f>VLOOKUP(C538,MUNICÍPO_SETOR!A$2:D$49,4,0)</f>
        <v>JAIRO FERREIRA DA SILVA</v>
      </c>
      <c r="E538" s="43">
        <v>41373.404166666667</v>
      </c>
      <c r="F538" s="43">
        <v>41373.40625</v>
      </c>
      <c r="G538" s="43">
        <v>41373.871527777781</v>
      </c>
      <c r="H538" t="s">
        <v>29</v>
      </c>
      <c r="I538">
        <v>60000012533287</v>
      </c>
      <c r="J538" t="s">
        <v>2204</v>
      </c>
      <c r="K538" t="s">
        <v>2205</v>
      </c>
      <c r="L538" t="s">
        <v>32</v>
      </c>
      <c r="M538">
        <v>3</v>
      </c>
      <c r="N538" t="s">
        <v>33</v>
      </c>
      <c r="O538">
        <v>60000015461254</v>
      </c>
      <c r="P538">
        <v>60000016462668</v>
      </c>
      <c r="Q538">
        <v>140217000000407</v>
      </c>
      <c r="S538" t="s">
        <v>34</v>
      </c>
      <c r="T538" t="s">
        <v>35</v>
      </c>
      <c r="U538" t="s">
        <v>36</v>
      </c>
      <c r="X538" t="s">
        <v>37</v>
      </c>
      <c r="AD538" t="s">
        <v>2206</v>
      </c>
      <c r="AE538" t="s">
        <v>1495</v>
      </c>
      <c r="AF538" t="s">
        <v>2206</v>
      </c>
      <c r="AG538" t="s">
        <v>2206</v>
      </c>
      <c r="AH538">
        <v>1</v>
      </c>
      <c r="AI538">
        <v>193</v>
      </c>
      <c r="AJ538">
        <v>193</v>
      </c>
      <c r="AK538">
        <v>193</v>
      </c>
      <c r="AL538">
        <v>193</v>
      </c>
      <c r="AM538">
        <v>193</v>
      </c>
      <c r="AN538" t="s">
        <v>1409</v>
      </c>
      <c r="AO538" t="s">
        <v>2206</v>
      </c>
    </row>
    <row r="539" spans="1:41" x14ac:dyDescent="0.25">
      <c r="A539">
        <v>1</v>
      </c>
      <c r="B539" t="s">
        <v>28</v>
      </c>
      <c r="C539">
        <v>392102</v>
      </c>
      <c r="D539" t="str">
        <f>VLOOKUP(C539,MUNICÍPO_SETOR!A$2:D$49,4,0)</f>
        <v>JAIRO FERREIRA DA SILVA</v>
      </c>
      <c r="E539" s="43">
        <v>41372.631944444445</v>
      </c>
      <c r="F539" s="43">
        <v>41372.956944444442</v>
      </c>
      <c r="G539" s="43">
        <v>41372.918749999997</v>
      </c>
      <c r="H539" t="s">
        <v>29</v>
      </c>
      <c r="I539">
        <v>60000017965972</v>
      </c>
      <c r="J539" t="s">
        <v>292</v>
      </c>
      <c r="K539" t="s">
        <v>293</v>
      </c>
      <c r="L539" t="s">
        <v>32</v>
      </c>
      <c r="M539">
        <v>3</v>
      </c>
      <c r="N539" t="s">
        <v>33</v>
      </c>
      <c r="O539">
        <v>60000015461254</v>
      </c>
      <c r="P539">
        <v>60000016462668</v>
      </c>
      <c r="Q539">
        <v>140217000000398</v>
      </c>
      <c r="S539" t="s">
        <v>34</v>
      </c>
      <c r="T539" t="s">
        <v>35</v>
      </c>
      <c r="U539" t="s">
        <v>36</v>
      </c>
      <c r="X539" t="s">
        <v>37</v>
      </c>
      <c r="AD539" t="s">
        <v>294</v>
      </c>
      <c r="AE539" t="s">
        <v>1437</v>
      </c>
      <c r="AF539" t="s">
        <v>294</v>
      </c>
      <c r="AG539" t="s">
        <v>294</v>
      </c>
      <c r="AH539">
        <v>1</v>
      </c>
      <c r="AI539">
        <v>154</v>
      </c>
      <c r="AJ539">
        <v>154</v>
      </c>
      <c r="AK539">
        <v>154</v>
      </c>
      <c r="AL539">
        <v>154</v>
      </c>
      <c r="AM539">
        <v>154</v>
      </c>
      <c r="AN539" t="s">
        <v>1409</v>
      </c>
      <c r="AO539" t="s">
        <v>294</v>
      </c>
    </row>
    <row r="540" spans="1:41" x14ac:dyDescent="0.25">
      <c r="A540">
        <v>1</v>
      </c>
      <c r="B540" t="s">
        <v>28</v>
      </c>
      <c r="C540">
        <v>392102</v>
      </c>
      <c r="D540" t="str">
        <f>VLOOKUP(C540,MUNICÍPO_SETOR!A$2:D$49,4,0)</f>
        <v>JAIRO FERREIRA DA SILVA</v>
      </c>
      <c r="E540" s="43">
        <v>41372.461805555555</v>
      </c>
      <c r="F540" s="43">
        <v>41372.952777777777</v>
      </c>
      <c r="G540" s="43">
        <v>41372.918749999997</v>
      </c>
      <c r="H540" t="s">
        <v>29</v>
      </c>
      <c r="I540">
        <v>60000012508435</v>
      </c>
      <c r="J540" t="s">
        <v>295</v>
      </c>
      <c r="K540" t="s">
        <v>296</v>
      </c>
      <c r="L540" t="s">
        <v>32</v>
      </c>
      <c r="M540">
        <v>3</v>
      </c>
      <c r="N540" t="s">
        <v>33</v>
      </c>
      <c r="O540">
        <v>60000015461254</v>
      </c>
      <c r="P540">
        <v>60000016462668</v>
      </c>
      <c r="Q540">
        <v>140217000000391</v>
      </c>
      <c r="S540" t="s">
        <v>34</v>
      </c>
      <c r="T540" t="s">
        <v>35</v>
      </c>
      <c r="U540" t="s">
        <v>36</v>
      </c>
      <c r="X540" t="s">
        <v>37</v>
      </c>
      <c r="AD540" t="s">
        <v>297</v>
      </c>
      <c r="AE540" t="s">
        <v>1450</v>
      </c>
      <c r="AF540" t="s">
        <v>297</v>
      </c>
      <c r="AG540" t="s">
        <v>297</v>
      </c>
      <c r="AH540">
        <v>1</v>
      </c>
      <c r="AI540">
        <v>54</v>
      </c>
      <c r="AJ540">
        <v>54</v>
      </c>
      <c r="AK540">
        <v>54</v>
      </c>
      <c r="AL540">
        <v>54</v>
      </c>
      <c r="AM540">
        <v>54</v>
      </c>
      <c r="AN540" t="s">
        <v>1409</v>
      </c>
      <c r="AO540" t="s">
        <v>297</v>
      </c>
    </row>
    <row r="541" spans="1:41" x14ac:dyDescent="0.25">
      <c r="A541">
        <v>1</v>
      </c>
      <c r="B541" t="s">
        <v>28</v>
      </c>
      <c r="C541">
        <v>392102</v>
      </c>
      <c r="D541" t="str">
        <f>VLOOKUP(C541,MUNICÍPO_SETOR!A$2:D$49,4,0)</f>
        <v>JAIRO FERREIRA DA SILVA</v>
      </c>
      <c r="E541" s="43">
        <v>41369.458333333336</v>
      </c>
      <c r="F541" s="43">
        <v>41369.938888888886</v>
      </c>
      <c r="G541" s="43">
        <v>41372.907638888886</v>
      </c>
      <c r="H541" t="s">
        <v>29</v>
      </c>
      <c r="I541">
        <v>60000012249235</v>
      </c>
      <c r="J541" t="s">
        <v>298</v>
      </c>
      <c r="K541" t="s">
        <v>299</v>
      </c>
      <c r="L541" t="s">
        <v>41</v>
      </c>
      <c r="M541">
        <v>3</v>
      </c>
      <c r="N541" t="s">
        <v>33</v>
      </c>
      <c r="O541">
        <v>60000015461254</v>
      </c>
      <c r="P541">
        <v>60000016462668</v>
      </c>
      <c r="Q541">
        <v>140217000000382</v>
      </c>
      <c r="S541" t="s">
        <v>34</v>
      </c>
      <c r="T541" t="s">
        <v>35</v>
      </c>
      <c r="U541" t="s">
        <v>36</v>
      </c>
      <c r="X541" t="s">
        <v>37</v>
      </c>
      <c r="AD541" t="s">
        <v>300</v>
      </c>
      <c r="AE541" t="s">
        <v>1450</v>
      </c>
      <c r="AF541" t="s">
        <v>300</v>
      </c>
      <c r="AG541" t="s">
        <v>300</v>
      </c>
      <c r="AH541">
        <v>1</v>
      </c>
      <c r="AI541">
        <v>86</v>
      </c>
      <c r="AJ541">
        <v>86</v>
      </c>
      <c r="AK541">
        <v>86</v>
      </c>
      <c r="AL541">
        <v>86</v>
      </c>
      <c r="AM541">
        <v>86</v>
      </c>
      <c r="AN541" t="s">
        <v>1409</v>
      </c>
      <c r="AO541" t="s">
        <v>300</v>
      </c>
    </row>
    <row r="542" spans="1:41" x14ac:dyDescent="0.25">
      <c r="A542">
        <v>1</v>
      </c>
      <c r="B542" t="s">
        <v>28</v>
      </c>
      <c r="C542">
        <v>392102</v>
      </c>
      <c r="D542" t="str">
        <f>VLOOKUP(C542,MUNICÍPO_SETOR!A$2:D$49,4,0)</f>
        <v>JAIRO FERREIRA DA SILVA</v>
      </c>
      <c r="E542" s="43">
        <v>41369.416666666664</v>
      </c>
      <c r="F542" s="43">
        <v>41369.936111111114</v>
      </c>
      <c r="G542" s="43">
        <v>41372.907638888886</v>
      </c>
      <c r="H542" t="s">
        <v>29</v>
      </c>
      <c r="I542">
        <v>60000017964576</v>
      </c>
      <c r="J542" t="s">
        <v>301</v>
      </c>
      <c r="K542" t="s">
        <v>302</v>
      </c>
      <c r="L542" t="s">
        <v>32</v>
      </c>
      <c r="N542" t="s">
        <v>33</v>
      </c>
      <c r="O542">
        <v>60000015461254</v>
      </c>
      <c r="P542">
        <v>60000016462668</v>
      </c>
      <c r="Q542">
        <v>140217000000376</v>
      </c>
      <c r="S542" t="s">
        <v>34</v>
      </c>
      <c r="T542" t="s">
        <v>35</v>
      </c>
      <c r="U542" t="s">
        <v>61</v>
      </c>
      <c r="X542" t="s">
        <v>37</v>
      </c>
      <c r="AD542" t="s">
        <v>303</v>
      </c>
      <c r="AE542" t="s">
        <v>1437</v>
      </c>
      <c r="AF542" t="s">
        <v>303</v>
      </c>
      <c r="AG542" t="s">
        <v>303</v>
      </c>
      <c r="AH542">
        <v>1</v>
      </c>
      <c r="AI542">
        <v>44</v>
      </c>
      <c r="AJ542">
        <v>44</v>
      </c>
      <c r="AK542">
        <v>44</v>
      </c>
      <c r="AL542">
        <v>44</v>
      </c>
      <c r="AM542">
        <v>44</v>
      </c>
      <c r="AN542" t="s">
        <v>1409</v>
      </c>
      <c r="AO542" t="s">
        <v>303</v>
      </c>
    </row>
    <row r="543" spans="1:41" x14ac:dyDescent="0.25">
      <c r="A543">
        <v>1</v>
      </c>
      <c r="B543" t="s">
        <v>28</v>
      </c>
      <c r="C543">
        <v>392102</v>
      </c>
      <c r="D543" t="str">
        <f>VLOOKUP(C543,MUNICÍPO_SETOR!A$2:D$49,4,0)</f>
        <v>JAIRO FERREIRA DA SILVA</v>
      </c>
      <c r="E543" s="43">
        <v>41368.697916666664</v>
      </c>
      <c r="F543" s="43">
        <v>41368.944444444445</v>
      </c>
      <c r="G543" s="43">
        <v>41369.893750000003</v>
      </c>
      <c r="H543" t="s">
        <v>29</v>
      </c>
      <c r="I543">
        <v>60000017965976</v>
      </c>
      <c r="J543" t="s">
        <v>304</v>
      </c>
      <c r="K543" t="s">
        <v>305</v>
      </c>
      <c r="L543" t="s">
        <v>32</v>
      </c>
      <c r="M543">
        <v>3</v>
      </c>
      <c r="N543" t="s">
        <v>33</v>
      </c>
      <c r="O543">
        <v>60000015461254</v>
      </c>
      <c r="P543">
        <v>60000016462668</v>
      </c>
      <c r="Q543">
        <v>140217000000369</v>
      </c>
      <c r="S543" t="s">
        <v>34</v>
      </c>
      <c r="T543" t="s">
        <v>35</v>
      </c>
      <c r="U543" t="s">
        <v>36</v>
      </c>
      <c r="X543" t="s">
        <v>37</v>
      </c>
      <c r="AD543" t="s">
        <v>306</v>
      </c>
      <c r="AE543" t="s">
        <v>1437</v>
      </c>
      <c r="AF543" t="s">
        <v>306</v>
      </c>
      <c r="AG543" t="s">
        <v>306</v>
      </c>
      <c r="AH543">
        <v>1</v>
      </c>
      <c r="AI543">
        <v>54</v>
      </c>
      <c r="AJ543">
        <v>54</v>
      </c>
      <c r="AK543">
        <v>54</v>
      </c>
      <c r="AL543">
        <v>54</v>
      </c>
      <c r="AM543">
        <v>54</v>
      </c>
      <c r="AN543" t="s">
        <v>1409</v>
      </c>
      <c r="AO543" t="s">
        <v>306</v>
      </c>
    </row>
    <row r="544" spans="1:41" x14ac:dyDescent="0.25">
      <c r="A544">
        <v>1</v>
      </c>
      <c r="B544" t="s">
        <v>28</v>
      </c>
      <c r="C544">
        <v>392102</v>
      </c>
      <c r="D544" t="str">
        <f>VLOOKUP(C544,MUNICÍPO_SETOR!A$2:D$49,4,0)</f>
        <v>JAIRO FERREIRA DA SILVA</v>
      </c>
      <c r="E544" s="43">
        <v>41368.690972222219</v>
      </c>
      <c r="F544" s="43">
        <v>41368.943055555559</v>
      </c>
      <c r="G544" s="43">
        <v>41369.893750000003</v>
      </c>
      <c r="H544" t="s">
        <v>29</v>
      </c>
      <c r="I544">
        <v>60000017965980</v>
      </c>
      <c r="J544" t="s">
        <v>307</v>
      </c>
      <c r="K544" t="s">
        <v>308</v>
      </c>
      <c r="L544" t="s">
        <v>32</v>
      </c>
      <c r="M544">
        <v>3</v>
      </c>
      <c r="N544" t="s">
        <v>33</v>
      </c>
      <c r="O544">
        <v>60000015461254</v>
      </c>
      <c r="P544">
        <v>60000016462668</v>
      </c>
      <c r="Q544">
        <v>140217000000362</v>
      </c>
      <c r="S544" t="s">
        <v>34</v>
      </c>
      <c r="T544" t="s">
        <v>35</v>
      </c>
      <c r="U544" t="s">
        <v>36</v>
      </c>
      <c r="X544" t="s">
        <v>37</v>
      </c>
      <c r="AD544" t="s">
        <v>309</v>
      </c>
      <c r="AE544" t="s">
        <v>1437</v>
      </c>
      <c r="AF544" t="s">
        <v>309</v>
      </c>
      <c r="AG544" t="s">
        <v>309</v>
      </c>
      <c r="AH544">
        <v>1</v>
      </c>
      <c r="AI544">
        <v>63</v>
      </c>
      <c r="AJ544">
        <v>63</v>
      </c>
      <c r="AK544">
        <v>63</v>
      </c>
      <c r="AL544">
        <v>63</v>
      </c>
      <c r="AM544">
        <v>63</v>
      </c>
      <c r="AN544" t="s">
        <v>1409</v>
      </c>
      <c r="AO544" t="s">
        <v>309</v>
      </c>
    </row>
    <row r="545" spans="1:41" x14ac:dyDescent="0.25">
      <c r="A545">
        <v>1</v>
      </c>
      <c r="B545" t="s">
        <v>28</v>
      </c>
      <c r="C545">
        <v>392102</v>
      </c>
      <c r="D545" t="str">
        <f>VLOOKUP(C545,MUNICÍPO_SETOR!A$2:D$49,4,0)</f>
        <v>JAIRO FERREIRA DA SILVA</v>
      </c>
      <c r="E545" s="43">
        <v>41368.670138888891</v>
      </c>
      <c r="F545" s="43">
        <v>41368.941666666666</v>
      </c>
      <c r="G545" s="43">
        <v>41369.893750000003</v>
      </c>
      <c r="H545" t="s">
        <v>29</v>
      </c>
      <c r="I545">
        <v>60000012293375</v>
      </c>
      <c r="J545" t="s">
        <v>310</v>
      </c>
      <c r="K545" t="s">
        <v>311</v>
      </c>
      <c r="L545" t="s">
        <v>32</v>
      </c>
      <c r="M545">
        <v>3</v>
      </c>
      <c r="N545" t="s">
        <v>33</v>
      </c>
      <c r="O545">
        <v>60000015461254</v>
      </c>
      <c r="P545">
        <v>60000016462668</v>
      </c>
      <c r="Q545">
        <v>140217000000355</v>
      </c>
      <c r="S545" t="s">
        <v>34</v>
      </c>
      <c r="T545" t="s">
        <v>35</v>
      </c>
      <c r="U545" t="s">
        <v>36</v>
      </c>
      <c r="X545" t="s">
        <v>37</v>
      </c>
      <c r="AD545" t="s">
        <v>312</v>
      </c>
      <c r="AE545" t="s">
        <v>1450</v>
      </c>
      <c r="AF545" t="s">
        <v>312</v>
      </c>
      <c r="AG545" t="s">
        <v>312</v>
      </c>
      <c r="AH545">
        <v>1</v>
      </c>
      <c r="AI545">
        <v>52</v>
      </c>
      <c r="AJ545">
        <v>52</v>
      </c>
      <c r="AK545">
        <v>52</v>
      </c>
      <c r="AL545">
        <v>52</v>
      </c>
      <c r="AM545">
        <v>52</v>
      </c>
      <c r="AN545" t="s">
        <v>1409</v>
      </c>
      <c r="AO545" t="s">
        <v>312</v>
      </c>
    </row>
    <row r="546" spans="1:41" x14ac:dyDescent="0.25">
      <c r="A546">
        <v>1</v>
      </c>
      <c r="B546" t="s">
        <v>28</v>
      </c>
      <c r="C546">
        <v>392102</v>
      </c>
      <c r="D546" t="str">
        <f>VLOOKUP(C546,MUNICÍPO_SETOR!A$2:D$49,4,0)</f>
        <v>JAIRO FERREIRA DA SILVA</v>
      </c>
      <c r="E546" s="43">
        <v>41368.604166666664</v>
      </c>
      <c r="F546" s="43">
        <v>41368.94027777778</v>
      </c>
      <c r="G546" s="43">
        <v>41369.893750000003</v>
      </c>
      <c r="H546" t="s">
        <v>29</v>
      </c>
      <c r="I546">
        <v>60000012477359</v>
      </c>
      <c r="J546" t="s">
        <v>313</v>
      </c>
      <c r="K546" t="s">
        <v>314</v>
      </c>
      <c r="L546" t="s">
        <v>32</v>
      </c>
      <c r="M546">
        <v>6</v>
      </c>
      <c r="N546" t="s">
        <v>33</v>
      </c>
      <c r="O546">
        <v>60000015461254</v>
      </c>
      <c r="P546">
        <v>60000016462668</v>
      </c>
      <c r="Q546">
        <v>140217000000348</v>
      </c>
      <c r="S546" t="s">
        <v>34</v>
      </c>
      <c r="T546" t="s">
        <v>35</v>
      </c>
      <c r="U546" t="s">
        <v>36</v>
      </c>
      <c r="X546" t="s">
        <v>37</v>
      </c>
      <c r="AD546" t="s">
        <v>315</v>
      </c>
      <c r="AE546" t="s">
        <v>1450</v>
      </c>
      <c r="AF546" t="s">
        <v>315</v>
      </c>
      <c r="AG546" t="s">
        <v>315</v>
      </c>
      <c r="AH546">
        <v>1</v>
      </c>
      <c r="AI546">
        <v>110</v>
      </c>
      <c r="AJ546">
        <v>110</v>
      </c>
      <c r="AK546">
        <v>110</v>
      </c>
      <c r="AL546">
        <v>110</v>
      </c>
      <c r="AM546">
        <v>110</v>
      </c>
      <c r="AN546" t="s">
        <v>1409</v>
      </c>
      <c r="AO546" t="s">
        <v>315</v>
      </c>
    </row>
    <row r="547" spans="1:41" x14ac:dyDescent="0.25">
      <c r="A547">
        <v>1</v>
      </c>
      <c r="B547" t="s">
        <v>28</v>
      </c>
      <c r="C547">
        <v>392102</v>
      </c>
      <c r="D547" t="str">
        <f>VLOOKUP(C547,MUNICÍPO_SETOR!A$2:D$49,4,0)</f>
        <v>JAIRO FERREIRA DA SILVA</v>
      </c>
      <c r="E547" s="43">
        <v>41368.583333333336</v>
      </c>
      <c r="F547" s="43">
        <v>41368.938194444447</v>
      </c>
      <c r="G547" s="43">
        <v>41369.893750000003</v>
      </c>
      <c r="H547" t="s">
        <v>29</v>
      </c>
      <c r="I547">
        <v>60000012249535</v>
      </c>
      <c r="J547" t="s">
        <v>316</v>
      </c>
      <c r="K547" t="s">
        <v>317</v>
      </c>
      <c r="L547" t="s">
        <v>41</v>
      </c>
      <c r="M547">
        <v>4</v>
      </c>
      <c r="N547" t="s">
        <v>33</v>
      </c>
      <c r="O547">
        <v>60000015461254</v>
      </c>
      <c r="P547">
        <v>60000016462668</v>
      </c>
      <c r="Q547">
        <v>140217000000341</v>
      </c>
      <c r="S547" t="s">
        <v>34</v>
      </c>
      <c r="T547" t="s">
        <v>35</v>
      </c>
      <c r="U547" t="s">
        <v>36</v>
      </c>
      <c r="X547" t="s">
        <v>37</v>
      </c>
      <c r="AD547" t="s">
        <v>318</v>
      </c>
      <c r="AE547" t="s">
        <v>1450</v>
      </c>
      <c r="AF547" t="s">
        <v>318</v>
      </c>
      <c r="AG547" t="s">
        <v>318</v>
      </c>
      <c r="AH547">
        <v>1</v>
      </c>
      <c r="AI547">
        <v>33</v>
      </c>
      <c r="AJ547">
        <v>33</v>
      </c>
      <c r="AK547">
        <v>33</v>
      </c>
      <c r="AL547">
        <v>33</v>
      </c>
      <c r="AM547">
        <v>33</v>
      </c>
      <c r="AN547" t="s">
        <v>1409</v>
      </c>
      <c r="AO547" t="s">
        <v>318</v>
      </c>
    </row>
    <row r="548" spans="1:41" x14ac:dyDescent="0.25">
      <c r="A548">
        <v>1</v>
      </c>
      <c r="B548" t="s">
        <v>28</v>
      </c>
      <c r="C548">
        <v>392102</v>
      </c>
      <c r="D548" t="str">
        <f>VLOOKUP(C548,MUNICÍPO_SETOR!A$2:D$49,4,0)</f>
        <v>JAIRO FERREIRA DA SILVA</v>
      </c>
      <c r="E548" s="43">
        <v>41368.434027777781</v>
      </c>
      <c r="F548" s="43">
        <v>41368.936111111114</v>
      </c>
      <c r="G548" s="43">
        <v>41368.895833333336</v>
      </c>
      <c r="H548" t="s">
        <v>29</v>
      </c>
      <c r="I548">
        <v>60000012378799</v>
      </c>
      <c r="J548" t="s">
        <v>319</v>
      </c>
      <c r="K548" t="s">
        <v>320</v>
      </c>
      <c r="L548" t="s">
        <v>32</v>
      </c>
      <c r="M548">
        <v>3</v>
      </c>
      <c r="N548" t="s">
        <v>33</v>
      </c>
      <c r="O548">
        <v>60000015461254</v>
      </c>
      <c r="P548">
        <v>60000016462668</v>
      </c>
      <c r="Q548">
        <v>140217000000334</v>
      </c>
      <c r="S548" t="s">
        <v>34</v>
      </c>
      <c r="T548" t="s">
        <v>35</v>
      </c>
      <c r="U548" t="s">
        <v>36</v>
      </c>
      <c r="X548" t="s">
        <v>37</v>
      </c>
      <c r="AD548" t="s">
        <v>321</v>
      </c>
      <c r="AE548" t="s">
        <v>1450</v>
      </c>
      <c r="AF548" t="s">
        <v>321</v>
      </c>
      <c r="AG548" t="s">
        <v>321</v>
      </c>
      <c r="AH548">
        <v>1</v>
      </c>
      <c r="AI548">
        <v>77</v>
      </c>
      <c r="AJ548">
        <v>77</v>
      </c>
      <c r="AK548">
        <v>77</v>
      </c>
      <c r="AL548">
        <v>77</v>
      </c>
      <c r="AM548">
        <v>77</v>
      </c>
      <c r="AN548" t="s">
        <v>1409</v>
      </c>
      <c r="AO548" t="s">
        <v>321</v>
      </c>
    </row>
    <row r="549" spans="1:41" x14ac:dyDescent="0.25">
      <c r="A549">
        <v>1</v>
      </c>
      <c r="B549" t="s">
        <v>28</v>
      </c>
      <c r="C549">
        <v>392102</v>
      </c>
      <c r="D549" t="str">
        <f>VLOOKUP(C549,MUNICÍPO_SETOR!A$2:D$49,4,0)</f>
        <v>JAIRO FERREIRA DA SILVA</v>
      </c>
      <c r="E549" s="43">
        <v>41367.704861111109</v>
      </c>
      <c r="F549" s="43">
        <v>41368.931944444441</v>
      </c>
      <c r="G549" s="43">
        <v>41368.895833333336</v>
      </c>
      <c r="H549" t="s">
        <v>29</v>
      </c>
      <c r="I549">
        <v>60000017970784</v>
      </c>
      <c r="J549" t="s">
        <v>322</v>
      </c>
      <c r="K549" t="s">
        <v>323</v>
      </c>
      <c r="L549" t="s">
        <v>45</v>
      </c>
      <c r="M549">
        <v>3</v>
      </c>
      <c r="N549" t="s">
        <v>33</v>
      </c>
      <c r="O549">
        <v>60000015461254</v>
      </c>
      <c r="P549">
        <v>60000016462668</v>
      </c>
      <c r="Q549">
        <v>140217000000327</v>
      </c>
      <c r="S549" t="s">
        <v>34</v>
      </c>
      <c r="T549" t="s">
        <v>35</v>
      </c>
      <c r="U549" t="s">
        <v>36</v>
      </c>
      <c r="X549" t="s">
        <v>37</v>
      </c>
      <c r="AD549" t="s">
        <v>324</v>
      </c>
      <c r="AE549" t="s">
        <v>1437</v>
      </c>
      <c r="AF549" t="s">
        <v>324</v>
      </c>
      <c r="AG549" t="s">
        <v>324</v>
      </c>
      <c r="AH549">
        <v>1</v>
      </c>
      <c r="AI549">
        <v>50</v>
      </c>
      <c r="AJ549">
        <v>50</v>
      </c>
      <c r="AK549">
        <v>50</v>
      </c>
      <c r="AL549">
        <v>50</v>
      </c>
      <c r="AM549">
        <v>50</v>
      </c>
      <c r="AN549" t="s">
        <v>1409</v>
      </c>
      <c r="AO549" t="s">
        <v>324</v>
      </c>
    </row>
    <row r="550" spans="1:41" x14ac:dyDescent="0.25">
      <c r="A550">
        <v>1</v>
      </c>
      <c r="B550" t="s">
        <v>28</v>
      </c>
      <c r="C550">
        <v>392102</v>
      </c>
      <c r="D550" t="str">
        <f>VLOOKUP(C550,MUNICÍPO_SETOR!A$2:D$49,4,0)</f>
        <v>JAIRO FERREIRA DA SILVA</v>
      </c>
      <c r="E550" s="43">
        <v>41367.684027777781</v>
      </c>
      <c r="F550" s="43">
        <v>41368.929861111108</v>
      </c>
      <c r="G550" s="43">
        <v>41368.895833333336</v>
      </c>
      <c r="H550" t="s">
        <v>29</v>
      </c>
      <c r="I550">
        <v>60000012270151</v>
      </c>
      <c r="J550" t="s">
        <v>325</v>
      </c>
      <c r="K550" t="s">
        <v>326</v>
      </c>
      <c r="L550" t="s">
        <v>41</v>
      </c>
      <c r="M550">
        <v>4</v>
      </c>
      <c r="N550" t="s">
        <v>33</v>
      </c>
      <c r="O550">
        <v>60000015461254</v>
      </c>
      <c r="P550">
        <v>60000016462668</v>
      </c>
      <c r="Q550">
        <v>140217000000320</v>
      </c>
      <c r="S550" t="s">
        <v>34</v>
      </c>
      <c r="T550" t="s">
        <v>35</v>
      </c>
      <c r="U550" t="s">
        <v>36</v>
      </c>
      <c r="X550" t="s">
        <v>37</v>
      </c>
      <c r="AD550" t="s">
        <v>327</v>
      </c>
      <c r="AE550" t="s">
        <v>1450</v>
      </c>
      <c r="AF550" t="s">
        <v>327</v>
      </c>
      <c r="AG550" t="s">
        <v>327</v>
      </c>
      <c r="AH550">
        <v>1</v>
      </c>
      <c r="AI550">
        <v>85</v>
      </c>
      <c r="AJ550">
        <v>85</v>
      </c>
      <c r="AK550">
        <v>85</v>
      </c>
      <c r="AL550">
        <v>85</v>
      </c>
      <c r="AM550">
        <v>85</v>
      </c>
      <c r="AN550" t="s">
        <v>1409</v>
      </c>
      <c r="AO550" t="s">
        <v>327</v>
      </c>
    </row>
    <row r="551" spans="1:41" x14ac:dyDescent="0.25">
      <c r="A551">
        <v>1</v>
      </c>
      <c r="B551" t="s">
        <v>28</v>
      </c>
      <c r="C551">
        <v>392102</v>
      </c>
      <c r="D551" t="str">
        <f>VLOOKUP(C551,MUNICÍPO_SETOR!A$2:D$49,4,0)</f>
        <v>JAIRO FERREIRA DA SILVA</v>
      </c>
      <c r="E551" s="43">
        <v>41367.607638888891</v>
      </c>
      <c r="F551" s="43">
        <v>41368.927777777775</v>
      </c>
      <c r="G551" s="43">
        <v>41368.895833333336</v>
      </c>
      <c r="H551" t="s">
        <v>29</v>
      </c>
      <c r="I551">
        <v>60000012465563</v>
      </c>
      <c r="J551" t="s">
        <v>328</v>
      </c>
      <c r="K551" t="s">
        <v>329</v>
      </c>
      <c r="L551" t="s">
        <v>41</v>
      </c>
      <c r="M551">
        <v>6</v>
      </c>
      <c r="N551" t="s">
        <v>33</v>
      </c>
      <c r="O551">
        <v>60000015461254</v>
      </c>
      <c r="P551">
        <v>60000016462668</v>
      </c>
      <c r="Q551">
        <v>140217000000313</v>
      </c>
      <c r="S551" t="s">
        <v>34</v>
      </c>
      <c r="T551" t="s">
        <v>35</v>
      </c>
      <c r="U551" t="s">
        <v>36</v>
      </c>
      <c r="X551" t="s">
        <v>37</v>
      </c>
      <c r="AD551" t="s">
        <v>330</v>
      </c>
      <c r="AE551" t="s">
        <v>1450</v>
      </c>
      <c r="AF551" t="s">
        <v>330</v>
      </c>
      <c r="AG551" t="s">
        <v>330</v>
      </c>
      <c r="AH551">
        <v>1</v>
      </c>
      <c r="AI551">
        <v>55</v>
      </c>
      <c r="AJ551">
        <v>55</v>
      </c>
      <c r="AK551">
        <v>55</v>
      </c>
      <c r="AL551">
        <v>55</v>
      </c>
      <c r="AM551">
        <v>55</v>
      </c>
      <c r="AN551" t="s">
        <v>1409</v>
      </c>
      <c r="AO551" t="s">
        <v>330</v>
      </c>
    </row>
    <row r="552" spans="1:41" x14ac:dyDescent="0.25">
      <c r="A552">
        <v>1</v>
      </c>
      <c r="B552" t="s">
        <v>28</v>
      </c>
      <c r="C552">
        <v>392102</v>
      </c>
      <c r="D552" t="str">
        <f>VLOOKUP(C552,MUNICÍPO_SETOR!A$2:D$49,4,0)</f>
        <v>JAIRO FERREIRA DA SILVA</v>
      </c>
      <c r="E552" s="43">
        <v>41367.607638888891</v>
      </c>
      <c r="F552" s="43">
        <v>41368.927777777775</v>
      </c>
      <c r="G552" s="43">
        <v>41368.895833333336</v>
      </c>
      <c r="H552" t="s">
        <v>29</v>
      </c>
      <c r="I552">
        <v>60000012465563</v>
      </c>
      <c r="J552" t="s">
        <v>328</v>
      </c>
      <c r="K552" t="s">
        <v>329</v>
      </c>
      <c r="L552" t="s">
        <v>32</v>
      </c>
      <c r="M552">
        <v>6</v>
      </c>
      <c r="N552" t="s">
        <v>33</v>
      </c>
      <c r="O552">
        <v>60000015461254</v>
      </c>
      <c r="P552">
        <v>60000016462668</v>
      </c>
      <c r="Q552">
        <v>140217000000313</v>
      </c>
      <c r="S552" t="s">
        <v>34</v>
      </c>
      <c r="T552" t="s">
        <v>35</v>
      </c>
      <c r="U552" t="s">
        <v>36</v>
      </c>
      <c r="X552" t="s">
        <v>37</v>
      </c>
      <c r="AD552" t="s">
        <v>330</v>
      </c>
      <c r="AE552" t="s">
        <v>1450</v>
      </c>
      <c r="AF552" t="s">
        <v>330</v>
      </c>
      <c r="AG552" t="s">
        <v>330</v>
      </c>
      <c r="AH552">
        <v>1</v>
      </c>
      <c r="AI552">
        <v>55</v>
      </c>
      <c r="AJ552">
        <v>55</v>
      </c>
      <c r="AK552">
        <v>55</v>
      </c>
      <c r="AL552">
        <v>55</v>
      </c>
      <c r="AM552">
        <v>55</v>
      </c>
      <c r="AN552" t="s">
        <v>1409</v>
      </c>
      <c r="AO552" t="s">
        <v>330</v>
      </c>
    </row>
    <row r="553" spans="1:41" x14ac:dyDescent="0.25">
      <c r="A553">
        <v>1</v>
      </c>
      <c r="B553" t="s">
        <v>28</v>
      </c>
      <c r="C553">
        <v>392102</v>
      </c>
      <c r="D553" t="str">
        <f>VLOOKUP(C553,MUNICÍPO_SETOR!A$2:D$49,4,0)</f>
        <v>JAIRO FERREIRA DA SILVA</v>
      </c>
      <c r="E553" s="43">
        <v>41367.503472222219</v>
      </c>
      <c r="F553" s="43">
        <v>41368.925694444442</v>
      </c>
      <c r="G553" s="43">
        <v>41368.884722222225</v>
      </c>
      <c r="H553" t="s">
        <v>29</v>
      </c>
      <c r="I553">
        <v>60000012451347</v>
      </c>
      <c r="J553" t="s">
        <v>331</v>
      </c>
      <c r="K553" t="s">
        <v>332</v>
      </c>
      <c r="L553" t="s">
        <v>32</v>
      </c>
      <c r="M553">
        <v>6</v>
      </c>
      <c r="N553" t="s">
        <v>33</v>
      </c>
      <c r="O553">
        <v>60000015461254</v>
      </c>
      <c r="P553">
        <v>60000016462668</v>
      </c>
      <c r="Q553">
        <v>140217000000306</v>
      </c>
      <c r="S553" t="s">
        <v>34</v>
      </c>
      <c r="T553" t="s">
        <v>35</v>
      </c>
      <c r="U553" t="s">
        <v>36</v>
      </c>
      <c r="X553" t="s">
        <v>37</v>
      </c>
      <c r="AD553" t="s">
        <v>333</v>
      </c>
      <c r="AE553" t="s">
        <v>1450</v>
      </c>
      <c r="AF553" t="s">
        <v>333</v>
      </c>
      <c r="AG553" t="s">
        <v>333</v>
      </c>
      <c r="AH553">
        <v>1</v>
      </c>
      <c r="AI553">
        <v>47</v>
      </c>
      <c r="AJ553">
        <v>47</v>
      </c>
      <c r="AK553">
        <v>47</v>
      </c>
      <c r="AL553">
        <v>47</v>
      </c>
      <c r="AM553">
        <v>47</v>
      </c>
      <c r="AN553" t="s">
        <v>1409</v>
      </c>
      <c r="AO553" t="s">
        <v>333</v>
      </c>
    </row>
    <row r="554" spans="1:41" x14ac:dyDescent="0.25">
      <c r="A554">
        <v>1</v>
      </c>
      <c r="B554" t="s">
        <v>28</v>
      </c>
      <c r="C554">
        <v>392102</v>
      </c>
      <c r="D554" t="str">
        <f>VLOOKUP(C554,MUNICÍPO_SETOR!A$2:D$49,4,0)</f>
        <v>JAIRO FERREIRA DA SILVA</v>
      </c>
      <c r="E554" s="43">
        <v>41367.465277777781</v>
      </c>
      <c r="F554" s="43">
        <v>41368.92291666667</v>
      </c>
      <c r="G554" s="43">
        <v>41368.884722222225</v>
      </c>
      <c r="H554" t="s">
        <v>29</v>
      </c>
      <c r="I554">
        <v>60000017969832</v>
      </c>
      <c r="J554" t="s">
        <v>334</v>
      </c>
      <c r="K554" t="s">
        <v>335</v>
      </c>
      <c r="L554" t="s">
        <v>45</v>
      </c>
      <c r="M554">
        <v>3</v>
      </c>
      <c r="N554" t="s">
        <v>33</v>
      </c>
      <c r="O554">
        <v>60000015461254</v>
      </c>
      <c r="P554">
        <v>60000016462668</v>
      </c>
      <c r="Q554">
        <v>140217000000299</v>
      </c>
      <c r="S554" t="s">
        <v>34</v>
      </c>
      <c r="T554" t="s">
        <v>35</v>
      </c>
      <c r="U554" t="s">
        <v>36</v>
      </c>
      <c r="X554" t="s">
        <v>37</v>
      </c>
      <c r="AD554" t="s">
        <v>336</v>
      </c>
      <c r="AE554" t="s">
        <v>1437</v>
      </c>
      <c r="AF554" t="s">
        <v>336</v>
      </c>
      <c r="AG554" t="s">
        <v>336</v>
      </c>
      <c r="AH554">
        <v>1</v>
      </c>
      <c r="AI554">
        <v>52</v>
      </c>
      <c r="AJ554">
        <v>52</v>
      </c>
      <c r="AK554">
        <v>52</v>
      </c>
      <c r="AL554">
        <v>52</v>
      </c>
      <c r="AM554">
        <v>52</v>
      </c>
      <c r="AN554" t="s">
        <v>1409</v>
      </c>
      <c r="AO554" t="s">
        <v>336</v>
      </c>
    </row>
    <row r="555" spans="1:41" x14ac:dyDescent="0.25">
      <c r="A555">
        <v>1</v>
      </c>
      <c r="B555" t="s">
        <v>28</v>
      </c>
      <c r="C555">
        <v>392102</v>
      </c>
      <c r="D555" t="str">
        <f>VLOOKUP(C555,MUNICÍPO_SETOR!A$2:D$49,4,0)</f>
        <v>JAIRO FERREIRA DA SILVA</v>
      </c>
      <c r="E555" s="43">
        <v>41367.454861111109</v>
      </c>
      <c r="F555" s="43">
        <v>41368.918055555558</v>
      </c>
      <c r="G555" s="43">
        <v>41368.884722222225</v>
      </c>
      <c r="H555" t="s">
        <v>29</v>
      </c>
      <c r="I555">
        <v>60000017966680</v>
      </c>
      <c r="J555" t="s">
        <v>337</v>
      </c>
      <c r="K555" t="s">
        <v>338</v>
      </c>
      <c r="L555" t="s">
        <v>45</v>
      </c>
      <c r="M555">
        <v>3</v>
      </c>
      <c r="N555" t="s">
        <v>33</v>
      </c>
      <c r="O555">
        <v>60000015461254</v>
      </c>
      <c r="P555">
        <v>60000016462668</v>
      </c>
      <c r="Q555">
        <v>140217000000292</v>
      </c>
      <c r="S555" t="s">
        <v>34</v>
      </c>
      <c r="T555" t="s">
        <v>35</v>
      </c>
      <c r="U555" t="s">
        <v>61</v>
      </c>
      <c r="X555" t="s">
        <v>37</v>
      </c>
      <c r="AD555" t="s">
        <v>339</v>
      </c>
      <c r="AE555" t="s">
        <v>1437</v>
      </c>
      <c r="AF555" t="s">
        <v>339</v>
      </c>
      <c r="AG555" t="s">
        <v>339</v>
      </c>
      <c r="AH555">
        <v>1</v>
      </c>
      <c r="AI555">
        <v>125</v>
      </c>
      <c r="AJ555">
        <v>125</v>
      </c>
      <c r="AK555">
        <v>125</v>
      </c>
      <c r="AL555">
        <v>125</v>
      </c>
      <c r="AM555">
        <v>125</v>
      </c>
      <c r="AN555" t="s">
        <v>1409</v>
      </c>
      <c r="AO555" t="s">
        <v>339</v>
      </c>
    </row>
    <row r="556" spans="1:41" x14ac:dyDescent="0.25">
      <c r="A556">
        <v>1</v>
      </c>
      <c r="B556" t="s">
        <v>28</v>
      </c>
      <c r="C556">
        <v>392102</v>
      </c>
      <c r="D556" t="str">
        <f>VLOOKUP(C556,MUNICÍPO_SETOR!A$2:D$49,4,0)</f>
        <v>JAIRO FERREIRA DA SILVA</v>
      </c>
      <c r="E556" s="43">
        <v>41367.430555555555</v>
      </c>
      <c r="F556" s="43">
        <v>41368.913888888892</v>
      </c>
      <c r="G556" s="43">
        <v>41368.874305555553</v>
      </c>
      <c r="H556" t="s">
        <v>29</v>
      </c>
      <c r="I556">
        <v>60000012430387</v>
      </c>
      <c r="J556" t="s">
        <v>340</v>
      </c>
      <c r="K556" t="s">
        <v>341</v>
      </c>
      <c r="L556" t="s">
        <v>32</v>
      </c>
      <c r="M556">
        <v>6</v>
      </c>
      <c r="N556" t="s">
        <v>33</v>
      </c>
      <c r="O556">
        <v>60000015461254</v>
      </c>
      <c r="P556">
        <v>60000016462668</v>
      </c>
      <c r="Q556">
        <v>140217000000285</v>
      </c>
      <c r="S556" t="s">
        <v>34</v>
      </c>
      <c r="T556" t="s">
        <v>35</v>
      </c>
      <c r="U556" t="s">
        <v>36</v>
      </c>
      <c r="X556" t="s">
        <v>37</v>
      </c>
      <c r="AD556" t="s">
        <v>342</v>
      </c>
      <c r="AE556" t="s">
        <v>1450</v>
      </c>
      <c r="AF556" t="s">
        <v>342</v>
      </c>
      <c r="AG556" t="s">
        <v>342</v>
      </c>
      <c r="AH556">
        <v>1</v>
      </c>
      <c r="AI556">
        <v>122</v>
      </c>
      <c r="AJ556">
        <v>122</v>
      </c>
      <c r="AK556">
        <v>122</v>
      </c>
      <c r="AL556">
        <v>122</v>
      </c>
      <c r="AM556">
        <v>122</v>
      </c>
      <c r="AN556" t="s">
        <v>1409</v>
      </c>
      <c r="AO556" t="s">
        <v>342</v>
      </c>
    </row>
    <row r="557" spans="1:41" x14ac:dyDescent="0.25">
      <c r="A557">
        <v>1</v>
      </c>
      <c r="B557" t="s">
        <v>28</v>
      </c>
      <c r="C557">
        <v>392102</v>
      </c>
      <c r="D557" t="str">
        <f>VLOOKUP(C557,MUNICÍPO_SETOR!A$2:D$49,4,0)</f>
        <v>JAIRO FERREIRA DA SILVA</v>
      </c>
      <c r="E557" s="43">
        <v>41367.416666666664</v>
      </c>
      <c r="F557" s="43">
        <v>41368.907638888886</v>
      </c>
      <c r="G557" s="43">
        <v>41368.874305555553</v>
      </c>
      <c r="H557" t="s">
        <v>29</v>
      </c>
      <c r="I557">
        <v>60000012492871</v>
      </c>
      <c r="J557" t="s">
        <v>343</v>
      </c>
      <c r="K557" t="s">
        <v>344</v>
      </c>
      <c r="L557" t="s">
        <v>32</v>
      </c>
      <c r="M557">
        <v>4</v>
      </c>
      <c r="N557" t="s">
        <v>33</v>
      </c>
      <c r="O557">
        <v>60000015461254</v>
      </c>
      <c r="P557">
        <v>60000016462668</v>
      </c>
      <c r="Q557">
        <v>140217000000278</v>
      </c>
      <c r="S557" t="s">
        <v>34</v>
      </c>
      <c r="T557" t="s">
        <v>35</v>
      </c>
      <c r="U557" t="s">
        <v>36</v>
      </c>
      <c r="X557" t="s">
        <v>37</v>
      </c>
      <c r="AD557" t="s">
        <v>345</v>
      </c>
      <c r="AE557" t="s">
        <v>1450</v>
      </c>
      <c r="AF557" t="s">
        <v>345</v>
      </c>
      <c r="AG557" t="s">
        <v>345</v>
      </c>
      <c r="AH557">
        <v>1</v>
      </c>
      <c r="AI557">
        <v>99</v>
      </c>
      <c r="AJ557">
        <v>99</v>
      </c>
      <c r="AK557">
        <v>99</v>
      </c>
      <c r="AL557">
        <v>99</v>
      </c>
      <c r="AM557">
        <v>99</v>
      </c>
      <c r="AN557" t="s">
        <v>1409</v>
      </c>
      <c r="AO557" t="s">
        <v>345</v>
      </c>
    </row>
    <row r="558" spans="1:41" x14ac:dyDescent="0.25">
      <c r="A558">
        <v>1</v>
      </c>
      <c r="B558" t="s">
        <v>28</v>
      </c>
      <c r="C558">
        <v>392102</v>
      </c>
      <c r="D558" t="str">
        <f>VLOOKUP(C558,MUNICÍPO_SETOR!A$2:D$49,4,0)</f>
        <v>JAIRO FERREIRA DA SILVA</v>
      </c>
      <c r="E558" s="43">
        <v>41366.736111111109</v>
      </c>
      <c r="F558" s="43">
        <v>41366.949305555558</v>
      </c>
      <c r="G558" s="43">
        <v>41366.911111111112</v>
      </c>
      <c r="H558" t="s">
        <v>29</v>
      </c>
      <c r="I558">
        <v>60000012422055</v>
      </c>
      <c r="J558" t="s">
        <v>346</v>
      </c>
      <c r="K558" t="s">
        <v>347</v>
      </c>
      <c r="L558" t="s">
        <v>32</v>
      </c>
      <c r="M558">
        <v>3</v>
      </c>
      <c r="N558" t="s">
        <v>33</v>
      </c>
      <c r="O558">
        <v>60000015461254</v>
      </c>
      <c r="P558">
        <v>60000016462668</v>
      </c>
      <c r="Q558">
        <v>140217000000123</v>
      </c>
      <c r="S558" t="s">
        <v>34</v>
      </c>
      <c r="T558" t="s">
        <v>35</v>
      </c>
      <c r="U558" t="s">
        <v>61</v>
      </c>
      <c r="X558" t="s">
        <v>37</v>
      </c>
      <c r="AD558" t="s">
        <v>348</v>
      </c>
      <c r="AE558" t="s">
        <v>1450</v>
      </c>
      <c r="AF558" t="s">
        <v>348</v>
      </c>
      <c r="AG558" t="s">
        <v>348</v>
      </c>
      <c r="AH558">
        <v>1</v>
      </c>
      <c r="AI558">
        <v>95</v>
      </c>
      <c r="AJ558">
        <v>95</v>
      </c>
      <c r="AK558">
        <v>95</v>
      </c>
      <c r="AL558">
        <v>95</v>
      </c>
      <c r="AM558">
        <v>95</v>
      </c>
      <c r="AN558" t="s">
        <v>1409</v>
      </c>
      <c r="AO558" t="s">
        <v>348</v>
      </c>
    </row>
    <row r="559" spans="1:41" x14ac:dyDescent="0.25">
      <c r="A559">
        <v>1</v>
      </c>
      <c r="B559" t="s">
        <v>28</v>
      </c>
      <c r="C559">
        <v>392102</v>
      </c>
      <c r="D559" t="str">
        <f>VLOOKUP(C559,MUNICÍPO_SETOR!A$2:D$49,4,0)</f>
        <v>JAIRO FERREIRA DA SILVA</v>
      </c>
      <c r="E559" s="43">
        <v>41366.708333333336</v>
      </c>
      <c r="F559" s="43">
        <v>41366.947222222225</v>
      </c>
      <c r="G559" s="43">
        <v>41366.911111111112</v>
      </c>
      <c r="H559" t="s">
        <v>29</v>
      </c>
      <c r="I559">
        <v>60000012261643</v>
      </c>
      <c r="J559" t="s">
        <v>349</v>
      </c>
      <c r="K559" t="s">
        <v>350</v>
      </c>
      <c r="L559" t="s">
        <v>32</v>
      </c>
      <c r="M559">
        <v>3</v>
      </c>
      <c r="N559" t="s">
        <v>33</v>
      </c>
      <c r="O559">
        <v>60000015461254</v>
      </c>
      <c r="P559">
        <v>60000016462668</v>
      </c>
      <c r="Q559">
        <v>140217000000116</v>
      </c>
      <c r="S559" t="s">
        <v>34</v>
      </c>
      <c r="T559" t="s">
        <v>35</v>
      </c>
      <c r="U559" t="s">
        <v>36</v>
      </c>
      <c r="X559" t="s">
        <v>37</v>
      </c>
      <c r="AD559" t="s">
        <v>351</v>
      </c>
      <c r="AE559" t="s">
        <v>1450</v>
      </c>
      <c r="AF559" t="s">
        <v>351</v>
      </c>
      <c r="AG559" t="s">
        <v>351</v>
      </c>
      <c r="AH559">
        <v>1</v>
      </c>
      <c r="AI559">
        <v>42</v>
      </c>
      <c r="AJ559">
        <v>42</v>
      </c>
      <c r="AK559">
        <v>42</v>
      </c>
      <c r="AL559">
        <v>42</v>
      </c>
      <c r="AM559">
        <v>42</v>
      </c>
      <c r="AN559" t="s">
        <v>1409</v>
      </c>
      <c r="AO559" t="s">
        <v>351</v>
      </c>
    </row>
    <row r="560" spans="1:41" x14ac:dyDescent="0.25">
      <c r="A560">
        <v>1</v>
      </c>
      <c r="B560" t="s">
        <v>28</v>
      </c>
      <c r="C560">
        <v>392102</v>
      </c>
      <c r="D560" t="str">
        <f>VLOOKUP(C560,MUNICÍPO_SETOR!A$2:D$49,4,0)</f>
        <v>JAIRO FERREIRA DA SILVA</v>
      </c>
      <c r="E560" s="43">
        <v>41366.670138888891</v>
      </c>
      <c r="F560" s="43">
        <v>41366.945138888892</v>
      </c>
      <c r="G560" s="43">
        <v>41366.911111111112</v>
      </c>
      <c r="H560" t="s">
        <v>29</v>
      </c>
      <c r="I560">
        <v>60000012487219</v>
      </c>
      <c r="J560" t="s">
        <v>352</v>
      </c>
      <c r="K560" t="s">
        <v>353</v>
      </c>
      <c r="L560" t="s">
        <v>32</v>
      </c>
      <c r="M560">
        <v>3</v>
      </c>
      <c r="N560" t="s">
        <v>33</v>
      </c>
      <c r="O560">
        <v>60000015461254</v>
      </c>
      <c r="P560">
        <v>60000016462668</v>
      </c>
      <c r="Q560">
        <v>140217000000109</v>
      </c>
      <c r="S560" t="s">
        <v>34</v>
      </c>
      <c r="T560" t="s">
        <v>35</v>
      </c>
      <c r="U560" t="s">
        <v>36</v>
      </c>
      <c r="X560" t="s">
        <v>37</v>
      </c>
      <c r="AD560" t="s">
        <v>354</v>
      </c>
      <c r="AE560" t="s">
        <v>1450</v>
      </c>
      <c r="AF560" t="s">
        <v>354</v>
      </c>
      <c r="AG560" t="s">
        <v>354</v>
      </c>
      <c r="AH560">
        <v>1</v>
      </c>
      <c r="AI560">
        <v>68</v>
      </c>
      <c r="AJ560">
        <v>68</v>
      </c>
      <c r="AK560">
        <v>68</v>
      </c>
      <c r="AL560">
        <v>68</v>
      </c>
      <c r="AM560">
        <v>68</v>
      </c>
      <c r="AN560" t="s">
        <v>1409</v>
      </c>
      <c r="AO560" t="s">
        <v>354</v>
      </c>
    </row>
    <row r="561" spans="1:41" x14ac:dyDescent="0.25">
      <c r="A561">
        <v>1</v>
      </c>
      <c r="B561" t="s">
        <v>28</v>
      </c>
      <c r="C561">
        <v>392102</v>
      </c>
      <c r="D561" t="str">
        <f>VLOOKUP(C561,MUNICÍPO_SETOR!A$2:D$49,4,0)</f>
        <v>JAIRO FERREIRA DA SILVA</v>
      </c>
      <c r="E561" s="43">
        <v>41366.645833333336</v>
      </c>
      <c r="F561" s="43">
        <v>41366.942361111112</v>
      </c>
      <c r="G561" s="43">
        <v>41366.911111111112</v>
      </c>
      <c r="H561" t="s">
        <v>29</v>
      </c>
      <c r="I561">
        <v>60000012302591</v>
      </c>
      <c r="J561" t="s">
        <v>355</v>
      </c>
      <c r="K561" t="s">
        <v>356</v>
      </c>
      <c r="L561" t="s">
        <v>32</v>
      </c>
      <c r="M561">
        <v>6</v>
      </c>
      <c r="N561" t="s">
        <v>33</v>
      </c>
      <c r="O561">
        <v>60000015461254</v>
      </c>
      <c r="P561">
        <v>60000016462668</v>
      </c>
      <c r="Q561">
        <v>140217000000102</v>
      </c>
      <c r="S561" t="s">
        <v>34</v>
      </c>
      <c r="T561" t="s">
        <v>35</v>
      </c>
      <c r="U561" t="s">
        <v>36</v>
      </c>
      <c r="X561" t="s">
        <v>37</v>
      </c>
      <c r="AD561" t="s">
        <v>357</v>
      </c>
      <c r="AE561" t="s">
        <v>1450</v>
      </c>
      <c r="AF561" t="s">
        <v>357</v>
      </c>
      <c r="AG561" t="s">
        <v>357</v>
      </c>
      <c r="AH561">
        <v>1</v>
      </c>
      <c r="AI561">
        <v>77</v>
      </c>
      <c r="AJ561">
        <v>77</v>
      </c>
      <c r="AK561">
        <v>77</v>
      </c>
      <c r="AL561">
        <v>77</v>
      </c>
      <c r="AM561">
        <v>77</v>
      </c>
      <c r="AN561" t="s">
        <v>1409</v>
      </c>
      <c r="AO561" t="s">
        <v>357</v>
      </c>
    </row>
    <row r="562" spans="1:41" x14ac:dyDescent="0.25">
      <c r="A562">
        <v>1</v>
      </c>
      <c r="B562" t="s">
        <v>28</v>
      </c>
      <c r="C562">
        <v>392102</v>
      </c>
      <c r="D562" t="str">
        <f>VLOOKUP(C562,MUNICÍPO_SETOR!A$2:D$49,4,0)</f>
        <v>JAIRO FERREIRA DA SILVA</v>
      </c>
      <c r="E562" s="43">
        <v>41366.614583333336</v>
      </c>
      <c r="F562" s="43">
        <v>41366.939583333333</v>
      </c>
      <c r="G562" s="43">
        <v>41366.900694444441</v>
      </c>
      <c r="H562" t="s">
        <v>29</v>
      </c>
      <c r="I562">
        <v>60000012286255</v>
      </c>
      <c r="J562" t="s">
        <v>358</v>
      </c>
      <c r="K562" t="s">
        <v>359</v>
      </c>
      <c r="L562" t="s">
        <v>41</v>
      </c>
      <c r="M562">
        <v>6</v>
      </c>
      <c r="N562" t="s">
        <v>33</v>
      </c>
      <c r="O562">
        <v>60000015461254</v>
      </c>
      <c r="P562">
        <v>60000016462668</v>
      </c>
      <c r="Q562">
        <v>140217000000095</v>
      </c>
      <c r="S562" t="s">
        <v>34</v>
      </c>
      <c r="T562" t="s">
        <v>35</v>
      </c>
      <c r="U562" t="s">
        <v>61</v>
      </c>
      <c r="X562" t="s">
        <v>37</v>
      </c>
      <c r="AD562" t="s">
        <v>360</v>
      </c>
      <c r="AE562" t="s">
        <v>1450</v>
      </c>
      <c r="AF562" t="s">
        <v>360</v>
      </c>
      <c r="AG562" t="s">
        <v>360</v>
      </c>
      <c r="AH562">
        <v>1</v>
      </c>
      <c r="AI562">
        <v>78</v>
      </c>
      <c r="AJ562">
        <v>78</v>
      </c>
      <c r="AK562">
        <v>78</v>
      </c>
      <c r="AL562">
        <v>78</v>
      </c>
      <c r="AM562">
        <v>78</v>
      </c>
      <c r="AN562" t="s">
        <v>1409</v>
      </c>
      <c r="AO562" t="s">
        <v>360</v>
      </c>
    </row>
    <row r="563" spans="1:41" x14ac:dyDescent="0.25">
      <c r="A563">
        <v>1</v>
      </c>
      <c r="B563" t="s">
        <v>28</v>
      </c>
      <c r="C563">
        <v>392102</v>
      </c>
      <c r="D563" t="str">
        <f>VLOOKUP(C563,MUNICÍPO_SETOR!A$2:D$49,4,0)</f>
        <v>JAIRO FERREIRA DA SILVA</v>
      </c>
      <c r="E563" s="43">
        <v>41366.600694444445</v>
      </c>
      <c r="F563" s="43">
        <v>41366.936805555553</v>
      </c>
      <c r="G563" s="43">
        <v>41366.900694444441</v>
      </c>
      <c r="H563" t="s">
        <v>29</v>
      </c>
      <c r="I563">
        <v>60000012553031</v>
      </c>
      <c r="J563" t="s">
        <v>361</v>
      </c>
      <c r="K563" t="s">
        <v>362</v>
      </c>
      <c r="L563" t="s">
        <v>32</v>
      </c>
      <c r="M563">
        <v>4</v>
      </c>
      <c r="N563" t="s">
        <v>33</v>
      </c>
      <c r="O563">
        <v>60000015461254</v>
      </c>
      <c r="P563">
        <v>60000016462668</v>
      </c>
      <c r="Q563">
        <v>140217000000088</v>
      </c>
      <c r="S563" t="s">
        <v>34</v>
      </c>
      <c r="T563" t="s">
        <v>35</v>
      </c>
      <c r="U563" t="s">
        <v>36</v>
      </c>
      <c r="X563" t="s">
        <v>37</v>
      </c>
      <c r="AD563" t="s">
        <v>363</v>
      </c>
      <c r="AE563" t="s">
        <v>1450</v>
      </c>
      <c r="AF563" t="s">
        <v>363</v>
      </c>
      <c r="AG563" t="s">
        <v>363</v>
      </c>
      <c r="AH563">
        <v>1</v>
      </c>
      <c r="AI563">
        <v>84</v>
      </c>
      <c r="AJ563">
        <v>84</v>
      </c>
      <c r="AK563">
        <v>84</v>
      </c>
      <c r="AL563">
        <v>84</v>
      </c>
      <c r="AM563">
        <v>84</v>
      </c>
      <c r="AN563" t="s">
        <v>1409</v>
      </c>
      <c r="AO563" t="s">
        <v>363</v>
      </c>
    </row>
    <row r="564" spans="1:41" x14ac:dyDescent="0.25">
      <c r="A564">
        <v>1</v>
      </c>
      <c r="B564" t="s">
        <v>28</v>
      </c>
      <c r="C564">
        <v>392102</v>
      </c>
      <c r="D564" t="str">
        <f>VLOOKUP(C564,MUNICÍPO_SETOR!A$2:D$49,4,0)</f>
        <v>JAIRO FERREIRA DA SILVA</v>
      </c>
      <c r="E564" s="43">
        <v>41366.489583333336</v>
      </c>
      <c r="F564" s="43">
        <v>41366.93472222222</v>
      </c>
      <c r="G564" s="43">
        <v>41366.900694444441</v>
      </c>
      <c r="H564" t="s">
        <v>29</v>
      </c>
      <c r="I564">
        <v>60000012404643</v>
      </c>
      <c r="J564" t="s">
        <v>364</v>
      </c>
      <c r="K564" t="s">
        <v>365</v>
      </c>
      <c r="L564" t="s">
        <v>32</v>
      </c>
      <c r="M564">
        <v>6</v>
      </c>
      <c r="N564" t="s">
        <v>33</v>
      </c>
      <c r="O564">
        <v>60000015461254</v>
      </c>
      <c r="P564">
        <v>60000016462668</v>
      </c>
      <c r="Q564">
        <v>140217000000081</v>
      </c>
      <c r="S564" t="s">
        <v>34</v>
      </c>
      <c r="T564" t="s">
        <v>35</v>
      </c>
      <c r="U564" t="s">
        <v>36</v>
      </c>
      <c r="X564" t="s">
        <v>37</v>
      </c>
      <c r="AD564" t="s">
        <v>366</v>
      </c>
      <c r="AE564" t="s">
        <v>1450</v>
      </c>
      <c r="AF564" t="s">
        <v>366</v>
      </c>
      <c r="AG564" t="s">
        <v>366</v>
      </c>
      <c r="AH564">
        <v>1</v>
      </c>
      <c r="AI564">
        <v>47</v>
      </c>
      <c r="AJ564">
        <v>47</v>
      </c>
      <c r="AK564">
        <v>47</v>
      </c>
      <c r="AL564">
        <v>47</v>
      </c>
      <c r="AM564">
        <v>47</v>
      </c>
      <c r="AN564" t="s">
        <v>1409</v>
      </c>
      <c r="AO564" t="s">
        <v>366</v>
      </c>
    </row>
    <row r="565" spans="1:41" x14ac:dyDescent="0.25">
      <c r="A565">
        <v>1</v>
      </c>
      <c r="B565" t="s">
        <v>28</v>
      </c>
      <c r="C565">
        <v>392102</v>
      </c>
      <c r="D565" t="str">
        <f>VLOOKUP(C565,MUNICÍPO_SETOR!A$2:D$49,4,0)</f>
        <v>JAIRO FERREIRA DA SILVA</v>
      </c>
      <c r="E565" s="43">
        <v>41366.479166666664</v>
      </c>
      <c r="F565" s="43">
        <v>41366.929861111108</v>
      </c>
      <c r="G565" s="43">
        <v>41366.888888888891</v>
      </c>
      <c r="H565" t="s">
        <v>29</v>
      </c>
      <c r="I565">
        <v>60000012347947</v>
      </c>
      <c r="J565" t="s">
        <v>367</v>
      </c>
      <c r="K565" t="s">
        <v>368</v>
      </c>
      <c r="L565" t="s">
        <v>32</v>
      </c>
      <c r="M565">
        <v>6</v>
      </c>
      <c r="N565" t="s">
        <v>33</v>
      </c>
      <c r="O565">
        <v>60000015461254</v>
      </c>
      <c r="P565">
        <v>60000016462668</v>
      </c>
      <c r="Q565">
        <v>140217000000074</v>
      </c>
      <c r="S565" t="s">
        <v>34</v>
      </c>
      <c r="T565" t="s">
        <v>35</v>
      </c>
      <c r="U565" t="s">
        <v>36</v>
      </c>
      <c r="X565" t="s">
        <v>37</v>
      </c>
      <c r="AD565" t="s">
        <v>369</v>
      </c>
      <c r="AE565" t="s">
        <v>1450</v>
      </c>
      <c r="AF565" t="s">
        <v>369</v>
      </c>
      <c r="AG565" t="s">
        <v>369</v>
      </c>
      <c r="AH565">
        <v>1</v>
      </c>
      <c r="AI565">
        <v>104</v>
      </c>
      <c r="AJ565">
        <v>104</v>
      </c>
      <c r="AK565">
        <v>104</v>
      </c>
      <c r="AL565">
        <v>104</v>
      </c>
      <c r="AM565">
        <v>104</v>
      </c>
      <c r="AN565" t="s">
        <v>1409</v>
      </c>
      <c r="AO565" t="s">
        <v>369</v>
      </c>
    </row>
    <row r="566" spans="1:41" x14ac:dyDescent="0.25">
      <c r="A566">
        <v>1</v>
      </c>
      <c r="B566" t="s">
        <v>28</v>
      </c>
      <c r="C566">
        <v>392102</v>
      </c>
      <c r="D566" t="str">
        <f>VLOOKUP(C566,MUNICÍPO_SETOR!A$2:D$49,4,0)</f>
        <v>JAIRO FERREIRA DA SILVA</v>
      </c>
      <c r="E566" s="43">
        <v>41366.458333333336</v>
      </c>
      <c r="F566" s="43">
        <v>41366.926388888889</v>
      </c>
      <c r="G566" s="43">
        <v>41366.888888888891</v>
      </c>
      <c r="H566" t="s">
        <v>29</v>
      </c>
      <c r="I566">
        <v>60000017970792</v>
      </c>
      <c r="J566" t="s">
        <v>370</v>
      </c>
      <c r="K566" t="s">
        <v>371</v>
      </c>
      <c r="L566" t="s">
        <v>45</v>
      </c>
      <c r="M566">
        <v>3</v>
      </c>
      <c r="N566" t="s">
        <v>33</v>
      </c>
      <c r="O566">
        <v>60000015461254</v>
      </c>
      <c r="P566">
        <v>60000016462668</v>
      </c>
      <c r="Q566">
        <v>140217000000067</v>
      </c>
      <c r="S566" t="s">
        <v>34</v>
      </c>
      <c r="T566" t="s">
        <v>35</v>
      </c>
      <c r="U566" t="s">
        <v>36</v>
      </c>
      <c r="X566" t="s">
        <v>37</v>
      </c>
      <c r="AD566" t="s">
        <v>372</v>
      </c>
      <c r="AE566" t="s">
        <v>1437</v>
      </c>
      <c r="AF566" t="s">
        <v>372</v>
      </c>
      <c r="AG566" t="s">
        <v>372</v>
      </c>
      <c r="AH566">
        <v>1</v>
      </c>
      <c r="AI566">
        <v>84</v>
      </c>
      <c r="AJ566">
        <v>84</v>
      </c>
      <c r="AK566">
        <v>84</v>
      </c>
      <c r="AL566">
        <v>84</v>
      </c>
      <c r="AM566">
        <v>84</v>
      </c>
      <c r="AN566" t="s">
        <v>1409</v>
      </c>
      <c r="AO566" t="s">
        <v>372</v>
      </c>
    </row>
    <row r="567" spans="1:41" x14ac:dyDescent="0.25">
      <c r="A567">
        <v>1</v>
      </c>
      <c r="B567" t="s">
        <v>28</v>
      </c>
      <c r="C567">
        <v>392102</v>
      </c>
      <c r="D567" t="str">
        <f>VLOOKUP(C567,MUNICÍPO_SETOR!A$2:D$49,4,0)</f>
        <v>JAIRO FERREIRA DA SILVA</v>
      </c>
      <c r="E567" s="43">
        <v>41366.447916666664</v>
      </c>
      <c r="F567" s="43">
        <v>41366.924305555556</v>
      </c>
      <c r="G567" s="43">
        <v>41366.888888888891</v>
      </c>
      <c r="H567" t="s">
        <v>29</v>
      </c>
      <c r="I567">
        <v>60000017964580</v>
      </c>
      <c r="J567" t="s">
        <v>373</v>
      </c>
      <c r="K567" t="s">
        <v>374</v>
      </c>
      <c r="L567" t="s">
        <v>32</v>
      </c>
      <c r="M567">
        <v>3</v>
      </c>
      <c r="N567" t="s">
        <v>33</v>
      </c>
      <c r="O567">
        <v>60000015461254</v>
      </c>
      <c r="P567">
        <v>60000016462668</v>
      </c>
      <c r="Q567">
        <v>140217000000058</v>
      </c>
      <c r="S567" t="s">
        <v>34</v>
      </c>
      <c r="T567" t="s">
        <v>35</v>
      </c>
      <c r="U567" t="s">
        <v>36</v>
      </c>
      <c r="X567" t="s">
        <v>37</v>
      </c>
      <c r="AD567" t="s">
        <v>375</v>
      </c>
      <c r="AE567" t="s">
        <v>1437</v>
      </c>
      <c r="AF567" t="s">
        <v>375</v>
      </c>
      <c r="AG567" t="s">
        <v>375</v>
      </c>
      <c r="AH567">
        <v>1</v>
      </c>
      <c r="AI567">
        <v>162</v>
      </c>
      <c r="AJ567">
        <v>162</v>
      </c>
      <c r="AK567">
        <v>162</v>
      </c>
      <c r="AL567">
        <v>162</v>
      </c>
      <c r="AM567">
        <v>162</v>
      </c>
      <c r="AN567" t="s">
        <v>1409</v>
      </c>
      <c r="AO567" t="s">
        <v>375</v>
      </c>
    </row>
    <row r="568" spans="1:41" x14ac:dyDescent="0.25">
      <c r="A568">
        <v>1</v>
      </c>
      <c r="B568" t="s">
        <v>28</v>
      </c>
      <c r="C568">
        <v>393103</v>
      </c>
      <c r="D568" t="str">
        <f>VLOOKUP(C568,MUNICÍPO_SETOR!A$2:D$49,4,0)</f>
        <v>CLEBER RODRIGUES DA SILVA</v>
      </c>
      <c r="E568" s="43">
        <v>41404.486111111109</v>
      </c>
      <c r="F568" s="43">
        <v>41404.663194444445</v>
      </c>
      <c r="G568" s="43">
        <v>41404.625</v>
      </c>
      <c r="H568" t="s">
        <v>29</v>
      </c>
      <c r="I568">
        <v>60000012552563</v>
      </c>
      <c r="J568" t="s">
        <v>385</v>
      </c>
      <c r="K568" t="s">
        <v>386</v>
      </c>
      <c r="L568" t="s">
        <v>41</v>
      </c>
      <c r="M568">
        <v>3</v>
      </c>
      <c r="N568" t="s">
        <v>135</v>
      </c>
      <c r="O568">
        <v>60000015461254</v>
      </c>
      <c r="P568">
        <v>60000016462669</v>
      </c>
      <c r="Q568">
        <v>140256000002876</v>
      </c>
      <c r="S568" t="s">
        <v>34</v>
      </c>
      <c r="T568" t="s">
        <v>35</v>
      </c>
      <c r="U568" t="s">
        <v>36</v>
      </c>
      <c r="X568" t="s">
        <v>37</v>
      </c>
      <c r="AD568" t="s">
        <v>4888</v>
      </c>
      <c r="AE568" t="s">
        <v>1453</v>
      </c>
      <c r="AF568" t="s">
        <v>4888</v>
      </c>
      <c r="AG568" t="s">
        <v>4888</v>
      </c>
      <c r="AH568">
        <v>1</v>
      </c>
      <c r="AI568">
        <v>361</v>
      </c>
      <c r="AJ568">
        <v>523</v>
      </c>
      <c r="AK568">
        <v>523</v>
      </c>
      <c r="AL568">
        <v>523</v>
      </c>
      <c r="AM568">
        <v>523</v>
      </c>
      <c r="AN568" t="s">
        <v>1409</v>
      </c>
      <c r="AO568" t="s">
        <v>5408</v>
      </c>
    </row>
    <row r="569" spans="1:41" x14ac:dyDescent="0.25">
      <c r="A569">
        <v>1</v>
      </c>
      <c r="B569" t="s">
        <v>28</v>
      </c>
      <c r="C569">
        <v>393103</v>
      </c>
      <c r="D569" t="str">
        <f>VLOOKUP(C569,MUNICÍPO_SETOR!A$2:D$49,4,0)</f>
        <v>CLEBER RODRIGUES DA SILVA</v>
      </c>
      <c r="E569" s="43">
        <v>41404.486111111109</v>
      </c>
      <c r="F569" s="43">
        <v>41404.663194444445</v>
      </c>
      <c r="G569" s="43">
        <v>41404.625</v>
      </c>
      <c r="H569" t="s">
        <v>29</v>
      </c>
      <c r="I569">
        <v>60000012552563</v>
      </c>
      <c r="J569" t="s">
        <v>385</v>
      </c>
      <c r="K569" t="s">
        <v>386</v>
      </c>
      <c r="L569" t="s">
        <v>41</v>
      </c>
      <c r="M569">
        <v>3</v>
      </c>
      <c r="N569" t="s">
        <v>135</v>
      </c>
      <c r="O569">
        <v>60000015461254</v>
      </c>
      <c r="P569">
        <v>60000016462669</v>
      </c>
      <c r="Q569">
        <v>140256000002876</v>
      </c>
      <c r="S569" t="s">
        <v>34</v>
      </c>
      <c r="T569" t="s">
        <v>35</v>
      </c>
      <c r="U569" t="s">
        <v>36</v>
      </c>
      <c r="X569" t="s">
        <v>37</v>
      </c>
      <c r="AD569" t="s">
        <v>4888</v>
      </c>
      <c r="AE569" t="s">
        <v>1453</v>
      </c>
      <c r="AF569" t="s">
        <v>4888</v>
      </c>
      <c r="AG569" t="s">
        <v>4888</v>
      </c>
      <c r="AH569">
        <v>1</v>
      </c>
      <c r="AI569">
        <v>361</v>
      </c>
      <c r="AJ569">
        <v>523</v>
      </c>
      <c r="AK569">
        <v>523</v>
      </c>
      <c r="AL569">
        <v>523</v>
      </c>
      <c r="AM569">
        <v>523</v>
      </c>
      <c r="AN569" t="s">
        <v>1410</v>
      </c>
      <c r="AO569" t="s">
        <v>5409</v>
      </c>
    </row>
    <row r="570" spans="1:41" x14ac:dyDescent="0.25">
      <c r="A570">
        <v>1</v>
      </c>
      <c r="B570" t="s">
        <v>28</v>
      </c>
      <c r="C570">
        <v>393103</v>
      </c>
      <c r="D570" t="str">
        <f>VLOOKUP(C570,MUNICÍPO_SETOR!A$2:D$49,4,0)</f>
        <v>CLEBER RODRIGUES DA SILVA</v>
      </c>
      <c r="E570" s="43">
        <v>41404.486111111109</v>
      </c>
      <c r="F570" s="43">
        <v>41404.663194444445</v>
      </c>
      <c r="G570" s="43">
        <v>41404.625</v>
      </c>
      <c r="H570" t="s">
        <v>29</v>
      </c>
      <c r="I570">
        <v>60000012552563</v>
      </c>
      <c r="J570" t="s">
        <v>385</v>
      </c>
      <c r="K570" t="s">
        <v>386</v>
      </c>
      <c r="L570" t="s">
        <v>41</v>
      </c>
      <c r="M570">
        <v>3</v>
      </c>
      <c r="N570" t="s">
        <v>135</v>
      </c>
      <c r="O570">
        <v>60000015461254</v>
      </c>
      <c r="P570">
        <v>60000016462669</v>
      </c>
      <c r="Q570">
        <v>140256000002876</v>
      </c>
      <c r="S570" t="s">
        <v>34</v>
      </c>
      <c r="T570" t="s">
        <v>35</v>
      </c>
      <c r="U570" t="s">
        <v>36</v>
      </c>
      <c r="X570" t="s">
        <v>37</v>
      </c>
      <c r="AD570" t="s">
        <v>4888</v>
      </c>
      <c r="AE570" t="s">
        <v>1453</v>
      </c>
      <c r="AF570" t="s">
        <v>4888</v>
      </c>
      <c r="AG570" t="s">
        <v>4888</v>
      </c>
      <c r="AH570">
        <v>1</v>
      </c>
      <c r="AI570">
        <v>361</v>
      </c>
      <c r="AJ570">
        <v>523</v>
      </c>
      <c r="AK570">
        <v>523</v>
      </c>
      <c r="AL570">
        <v>523</v>
      </c>
      <c r="AM570">
        <v>523</v>
      </c>
      <c r="AN570" t="s">
        <v>1409</v>
      </c>
      <c r="AO570" t="s">
        <v>5408</v>
      </c>
    </row>
    <row r="571" spans="1:41" x14ac:dyDescent="0.25">
      <c r="A571">
        <v>1</v>
      </c>
      <c r="B571" t="s">
        <v>28</v>
      </c>
      <c r="C571">
        <v>393103</v>
      </c>
      <c r="D571" t="str">
        <f>VLOOKUP(C571,MUNICÍPO_SETOR!A$2:D$49,4,0)</f>
        <v>CLEBER RODRIGUES DA SILVA</v>
      </c>
      <c r="E571" s="43">
        <v>41404.486111111109</v>
      </c>
      <c r="F571" s="43">
        <v>41404.663194444445</v>
      </c>
      <c r="G571" s="43">
        <v>41404.625</v>
      </c>
      <c r="H571" t="s">
        <v>29</v>
      </c>
      <c r="I571">
        <v>60000012552563</v>
      </c>
      <c r="J571" t="s">
        <v>385</v>
      </c>
      <c r="K571" t="s">
        <v>386</v>
      </c>
      <c r="L571" t="s">
        <v>41</v>
      </c>
      <c r="M571">
        <v>3</v>
      </c>
      <c r="N571" t="s">
        <v>135</v>
      </c>
      <c r="O571">
        <v>60000015461254</v>
      </c>
      <c r="P571">
        <v>60000016462669</v>
      </c>
      <c r="Q571">
        <v>140256000002876</v>
      </c>
      <c r="S571" t="s">
        <v>34</v>
      </c>
      <c r="T571" t="s">
        <v>35</v>
      </c>
      <c r="U571" t="s">
        <v>36</v>
      </c>
      <c r="X571" t="s">
        <v>37</v>
      </c>
      <c r="AD571" t="s">
        <v>4888</v>
      </c>
      <c r="AE571" t="s">
        <v>1453</v>
      </c>
      <c r="AF571" t="s">
        <v>4888</v>
      </c>
      <c r="AG571" t="s">
        <v>4888</v>
      </c>
      <c r="AH571">
        <v>1</v>
      </c>
      <c r="AI571">
        <v>361</v>
      </c>
      <c r="AJ571">
        <v>523</v>
      </c>
      <c r="AK571">
        <v>523</v>
      </c>
      <c r="AL571">
        <v>523</v>
      </c>
      <c r="AM571">
        <v>523</v>
      </c>
      <c r="AN571" t="s">
        <v>1410</v>
      </c>
      <c r="AO571" t="s">
        <v>5409</v>
      </c>
    </row>
    <row r="572" spans="1:41" x14ac:dyDescent="0.25">
      <c r="A572">
        <v>1</v>
      </c>
      <c r="B572" t="s">
        <v>28</v>
      </c>
      <c r="C572">
        <v>393103</v>
      </c>
      <c r="D572" t="str">
        <f>VLOOKUP(C572,MUNICÍPO_SETOR!A$2:D$49,4,0)</f>
        <v>CLEBER RODRIGUES DA SILVA</v>
      </c>
      <c r="E572" s="43">
        <v>41404.46875</v>
      </c>
      <c r="F572" s="43">
        <v>41404.59097222222</v>
      </c>
      <c r="G572" s="43">
        <v>41404.614583333336</v>
      </c>
      <c r="H572" t="s">
        <v>29</v>
      </c>
      <c r="I572">
        <v>60000012443135</v>
      </c>
      <c r="J572" t="s">
        <v>391</v>
      </c>
      <c r="K572" t="s">
        <v>392</v>
      </c>
      <c r="L572" t="s">
        <v>41</v>
      </c>
      <c r="M572">
        <v>4</v>
      </c>
      <c r="N572" t="s">
        <v>135</v>
      </c>
      <c r="O572">
        <v>60000015461254</v>
      </c>
      <c r="P572">
        <v>60000016462669</v>
      </c>
      <c r="Q572">
        <v>140256000002844</v>
      </c>
      <c r="S572" t="s">
        <v>34</v>
      </c>
      <c r="T572" t="s">
        <v>35</v>
      </c>
      <c r="U572" t="s">
        <v>36</v>
      </c>
      <c r="X572" t="s">
        <v>37</v>
      </c>
      <c r="AD572" t="s">
        <v>4889</v>
      </c>
      <c r="AE572" t="s">
        <v>1453</v>
      </c>
      <c r="AF572" t="s">
        <v>4889</v>
      </c>
      <c r="AG572" t="s">
        <v>4889</v>
      </c>
      <c r="AH572">
        <v>295</v>
      </c>
      <c r="AI572">
        <v>535</v>
      </c>
      <c r="AJ572">
        <v>535</v>
      </c>
      <c r="AK572">
        <v>535</v>
      </c>
      <c r="AL572">
        <v>535</v>
      </c>
      <c r="AM572">
        <v>535</v>
      </c>
      <c r="AN572" t="s">
        <v>1409</v>
      </c>
      <c r="AO572" t="s">
        <v>5410</v>
      </c>
    </row>
    <row r="573" spans="1:41" x14ac:dyDescent="0.25">
      <c r="A573">
        <v>1</v>
      </c>
      <c r="B573" t="s">
        <v>28</v>
      </c>
      <c r="C573">
        <v>393103</v>
      </c>
      <c r="D573" t="str">
        <f>VLOOKUP(C573,MUNICÍPO_SETOR!A$2:D$49,4,0)</f>
        <v>CLEBER RODRIGUES DA SILVA</v>
      </c>
      <c r="E573" s="43">
        <v>41404.46875</v>
      </c>
      <c r="F573" s="43">
        <v>41404.59097222222</v>
      </c>
      <c r="G573" s="43">
        <v>41404.614583333336</v>
      </c>
      <c r="H573" t="s">
        <v>29</v>
      </c>
      <c r="I573">
        <v>60000012443135</v>
      </c>
      <c r="J573" t="s">
        <v>391</v>
      </c>
      <c r="K573" t="s">
        <v>392</v>
      </c>
      <c r="L573" t="s">
        <v>41</v>
      </c>
      <c r="M573">
        <v>4</v>
      </c>
      <c r="N573" t="s">
        <v>135</v>
      </c>
      <c r="O573">
        <v>60000015461254</v>
      </c>
      <c r="P573">
        <v>60000016462669</v>
      </c>
      <c r="Q573">
        <v>140256000002844</v>
      </c>
      <c r="S573" t="s">
        <v>34</v>
      </c>
      <c r="T573" t="s">
        <v>35</v>
      </c>
      <c r="U573" t="s">
        <v>36</v>
      </c>
      <c r="X573" t="s">
        <v>37</v>
      </c>
      <c r="AD573" t="s">
        <v>4889</v>
      </c>
      <c r="AE573" t="s">
        <v>1453</v>
      </c>
      <c r="AF573" t="s">
        <v>4889</v>
      </c>
      <c r="AG573" t="s">
        <v>4889</v>
      </c>
      <c r="AH573">
        <v>295</v>
      </c>
      <c r="AI573">
        <v>535</v>
      </c>
      <c r="AJ573">
        <v>535</v>
      </c>
      <c r="AK573">
        <v>535</v>
      </c>
      <c r="AL573">
        <v>535</v>
      </c>
      <c r="AM573">
        <v>535</v>
      </c>
      <c r="AN573" t="s">
        <v>1409</v>
      </c>
      <c r="AO573" t="s">
        <v>5410</v>
      </c>
    </row>
    <row r="574" spans="1:41" x14ac:dyDescent="0.25">
      <c r="A574">
        <v>1</v>
      </c>
      <c r="B574" t="s">
        <v>28</v>
      </c>
      <c r="C574">
        <v>393103</v>
      </c>
      <c r="D574" t="str">
        <f>VLOOKUP(C574,MUNICÍPO_SETOR!A$2:D$49,4,0)</f>
        <v>CLEBER RODRIGUES DA SILVA</v>
      </c>
      <c r="E574" s="43">
        <v>41404.454861111109</v>
      </c>
      <c r="F574" s="43">
        <v>41404.585416666669</v>
      </c>
      <c r="G574" s="43">
        <v>41404.614583333336</v>
      </c>
      <c r="H574" t="s">
        <v>29</v>
      </c>
      <c r="I574">
        <v>60000012346111</v>
      </c>
      <c r="J574" t="s">
        <v>2385</v>
      </c>
      <c r="K574" t="s">
        <v>2386</v>
      </c>
      <c r="L574" t="s">
        <v>41</v>
      </c>
      <c r="M574">
        <v>3</v>
      </c>
      <c r="N574" t="s">
        <v>135</v>
      </c>
      <c r="O574">
        <v>60000015461254</v>
      </c>
      <c r="P574">
        <v>60000016462669</v>
      </c>
      <c r="Q574">
        <v>140256000002819</v>
      </c>
      <c r="S574" t="s">
        <v>34</v>
      </c>
      <c r="T574" t="s">
        <v>35</v>
      </c>
      <c r="U574" t="s">
        <v>36</v>
      </c>
      <c r="X574" t="s">
        <v>37</v>
      </c>
      <c r="AD574" t="s">
        <v>4890</v>
      </c>
      <c r="AE574" t="s">
        <v>1453</v>
      </c>
      <c r="AF574" t="s">
        <v>4890</v>
      </c>
      <c r="AG574" t="s">
        <v>4890</v>
      </c>
      <c r="AH574">
        <v>219</v>
      </c>
      <c r="AI574">
        <v>346</v>
      </c>
      <c r="AJ574">
        <v>346</v>
      </c>
      <c r="AK574">
        <v>346</v>
      </c>
      <c r="AL574">
        <v>346</v>
      </c>
      <c r="AM574">
        <v>346</v>
      </c>
      <c r="AN574" t="s">
        <v>1409</v>
      </c>
      <c r="AO574" t="s">
        <v>5411</v>
      </c>
    </row>
    <row r="575" spans="1:41" x14ac:dyDescent="0.25">
      <c r="A575">
        <v>1</v>
      </c>
      <c r="B575" t="s">
        <v>28</v>
      </c>
      <c r="C575">
        <v>393103</v>
      </c>
      <c r="D575" t="str">
        <f>VLOOKUP(C575,MUNICÍPO_SETOR!A$2:D$49,4,0)</f>
        <v>CLEBER RODRIGUES DA SILVA</v>
      </c>
      <c r="E575" s="43">
        <v>41404.454861111109</v>
      </c>
      <c r="F575" s="43">
        <v>41404.585416666669</v>
      </c>
      <c r="G575" s="43">
        <v>41404.614583333336</v>
      </c>
      <c r="H575" t="s">
        <v>29</v>
      </c>
      <c r="I575">
        <v>60000012346111</v>
      </c>
      <c r="J575" t="s">
        <v>2385</v>
      </c>
      <c r="K575" t="s">
        <v>2386</v>
      </c>
      <c r="L575" t="s">
        <v>41</v>
      </c>
      <c r="M575">
        <v>3</v>
      </c>
      <c r="N575" t="s">
        <v>135</v>
      </c>
      <c r="O575">
        <v>60000015461254</v>
      </c>
      <c r="P575">
        <v>60000016462669</v>
      </c>
      <c r="Q575">
        <v>140256000002819</v>
      </c>
      <c r="S575" t="s">
        <v>34</v>
      </c>
      <c r="T575" t="s">
        <v>35</v>
      </c>
      <c r="U575" t="s">
        <v>36</v>
      </c>
      <c r="X575" t="s">
        <v>37</v>
      </c>
      <c r="AD575" t="s">
        <v>4890</v>
      </c>
      <c r="AE575" t="s">
        <v>1453</v>
      </c>
      <c r="AF575" t="s">
        <v>4890</v>
      </c>
      <c r="AG575" t="s">
        <v>4890</v>
      </c>
      <c r="AH575">
        <v>219</v>
      </c>
      <c r="AI575">
        <v>346</v>
      </c>
      <c r="AJ575">
        <v>346</v>
      </c>
      <c r="AK575">
        <v>346</v>
      </c>
      <c r="AL575">
        <v>346</v>
      </c>
      <c r="AM575">
        <v>346</v>
      </c>
      <c r="AN575" t="s">
        <v>1409</v>
      </c>
      <c r="AO575" t="s">
        <v>5411</v>
      </c>
    </row>
    <row r="576" spans="1:41" x14ac:dyDescent="0.25">
      <c r="A576">
        <v>1</v>
      </c>
      <c r="B576" t="s">
        <v>28</v>
      </c>
      <c r="C576">
        <v>393103</v>
      </c>
      <c r="D576" t="str">
        <f>VLOOKUP(C576,MUNICÍPO_SETOR!A$2:D$49,4,0)</f>
        <v>CLEBER RODRIGUES DA SILVA</v>
      </c>
      <c r="E576" s="43">
        <v>41404.430555555555</v>
      </c>
      <c r="F576" s="43">
        <v>41404.57916666667</v>
      </c>
      <c r="G576" s="43">
        <v>41404.614583333336</v>
      </c>
      <c r="H576" t="s">
        <v>29</v>
      </c>
      <c r="I576">
        <v>60000012343411</v>
      </c>
      <c r="J576" t="s">
        <v>4891</v>
      </c>
      <c r="K576" t="s">
        <v>4892</v>
      </c>
      <c r="L576" t="s">
        <v>41</v>
      </c>
      <c r="M576">
        <v>3</v>
      </c>
      <c r="N576" t="s">
        <v>135</v>
      </c>
      <c r="O576">
        <v>60000015461254</v>
      </c>
      <c r="P576">
        <v>60000016462669</v>
      </c>
      <c r="Q576">
        <v>140256000002794</v>
      </c>
      <c r="S576" t="s">
        <v>34</v>
      </c>
      <c r="T576" t="s">
        <v>35</v>
      </c>
      <c r="U576" t="s">
        <v>36</v>
      </c>
      <c r="X576" t="s">
        <v>37</v>
      </c>
      <c r="AD576" t="s">
        <v>4893</v>
      </c>
      <c r="AE576" t="s">
        <v>1453</v>
      </c>
      <c r="AF576" t="s">
        <v>4893</v>
      </c>
      <c r="AG576" t="s">
        <v>4893</v>
      </c>
      <c r="AH576">
        <v>1</v>
      </c>
      <c r="AI576">
        <v>305</v>
      </c>
      <c r="AJ576">
        <v>486</v>
      </c>
      <c r="AK576">
        <v>486</v>
      </c>
      <c r="AL576">
        <v>486</v>
      </c>
      <c r="AM576">
        <v>486</v>
      </c>
      <c r="AN576" t="s">
        <v>1409</v>
      </c>
      <c r="AO576" t="s">
        <v>5412</v>
      </c>
    </row>
    <row r="577" spans="1:41" x14ac:dyDescent="0.25">
      <c r="A577">
        <v>1</v>
      </c>
      <c r="B577" t="s">
        <v>28</v>
      </c>
      <c r="C577">
        <v>393103</v>
      </c>
      <c r="D577" t="str">
        <f>VLOOKUP(C577,MUNICÍPO_SETOR!A$2:D$49,4,0)</f>
        <v>CLEBER RODRIGUES DA SILVA</v>
      </c>
      <c r="E577" s="43">
        <v>41404.430555555555</v>
      </c>
      <c r="F577" s="43">
        <v>41404.57916666667</v>
      </c>
      <c r="G577" s="43">
        <v>41404.614583333336</v>
      </c>
      <c r="H577" t="s">
        <v>29</v>
      </c>
      <c r="I577">
        <v>60000012343411</v>
      </c>
      <c r="J577" t="s">
        <v>4891</v>
      </c>
      <c r="K577" t="s">
        <v>4892</v>
      </c>
      <c r="L577" t="s">
        <v>41</v>
      </c>
      <c r="M577">
        <v>3</v>
      </c>
      <c r="N577" t="s">
        <v>135</v>
      </c>
      <c r="O577">
        <v>60000015461254</v>
      </c>
      <c r="P577">
        <v>60000016462669</v>
      </c>
      <c r="Q577">
        <v>140256000002794</v>
      </c>
      <c r="S577" t="s">
        <v>34</v>
      </c>
      <c r="T577" t="s">
        <v>35</v>
      </c>
      <c r="U577" t="s">
        <v>36</v>
      </c>
      <c r="X577" t="s">
        <v>37</v>
      </c>
      <c r="AD577" t="s">
        <v>4893</v>
      </c>
      <c r="AE577" t="s">
        <v>1453</v>
      </c>
      <c r="AF577" t="s">
        <v>4893</v>
      </c>
      <c r="AG577" t="s">
        <v>4893</v>
      </c>
      <c r="AH577">
        <v>1</v>
      </c>
      <c r="AI577">
        <v>305</v>
      </c>
      <c r="AJ577">
        <v>486</v>
      </c>
      <c r="AK577">
        <v>486</v>
      </c>
      <c r="AL577">
        <v>486</v>
      </c>
      <c r="AM577">
        <v>486</v>
      </c>
      <c r="AN577" t="s">
        <v>1410</v>
      </c>
      <c r="AO577" t="s">
        <v>5413</v>
      </c>
    </row>
    <row r="578" spans="1:41" x14ac:dyDescent="0.25">
      <c r="A578">
        <v>1</v>
      </c>
      <c r="B578" t="s">
        <v>28</v>
      </c>
      <c r="C578">
        <v>393103</v>
      </c>
      <c r="D578" t="str">
        <f>VLOOKUP(C578,MUNICÍPO_SETOR!A$2:D$49,4,0)</f>
        <v>CLEBER RODRIGUES DA SILVA</v>
      </c>
      <c r="E578" s="43">
        <v>41404.430555555555</v>
      </c>
      <c r="F578" s="43">
        <v>41404.57916666667</v>
      </c>
      <c r="G578" s="43">
        <v>41404.614583333336</v>
      </c>
      <c r="H578" t="s">
        <v>29</v>
      </c>
      <c r="I578">
        <v>60000012343411</v>
      </c>
      <c r="J578" t="s">
        <v>4891</v>
      </c>
      <c r="K578" t="s">
        <v>4892</v>
      </c>
      <c r="L578" t="s">
        <v>41</v>
      </c>
      <c r="M578">
        <v>3</v>
      </c>
      <c r="N578" t="s">
        <v>135</v>
      </c>
      <c r="O578">
        <v>60000015461254</v>
      </c>
      <c r="P578">
        <v>60000016462669</v>
      </c>
      <c r="Q578">
        <v>140256000002794</v>
      </c>
      <c r="S578" t="s">
        <v>34</v>
      </c>
      <c r="T578" t="s">
        <v>35</v>
      </c>
      <c r="U578" t="s">
        <v>36</v>
      </c>
      <c r="X578" t="s">
        <v>37</v>
      </c>
      <c r="AD578" t="s">
        <v>4893</v>
      </c>
      <c r="AE578" t="s">
        <v>1453</v>
      </c>
      <c r="AF578" t="s">
        <v>4893</v>
      </c>
      <c r="AG578" t="s">
        <v>4893</v>
      </c>
      <c r="AH578">
        <v>1</v>
      </c>
      <c r="AI578">
        <v>305</v>
      </c>
      <c r="AJ578">
        <v>486</v>
      </c>
      <c r="AK578">
        <v>486</v>
      </c>
      <c r="AL578">
        <v>486</v>
      </c>
      <c r="AM578">
        <v>486</v>
      </c>
      <c r="AN578" t="s">
        <v>1409</v>
      </c>
      <c r="AO578" t="s">
        <v>5412</v>
      </c>
    </row>
    <row r="579" spans="1:41" x14ac:dyDescent="0.25">
      <c r="A579">
        <v>1</v>
      </c>
      <c r="B579" t="s">
        <v>28</v>
      </c>
      <c r="C579">
        <v>393103</v>
      </c>
      <c r="D579" t="str">
        <f>VLOOKUP(C579,MUNICÍPO_SETOR!A$2:D$49,4,0)</f>
        <v>CLEBER RODRIGUES DA SILVA</v>
      </c>
      <c r="E579" s="43">
        <v>41404.430555555555</v>
      </c>
      <c r="F579" s="43">
        <v>41404.57916666667</v>
      </c>
      <c r="G579" s="43">
        <v>41404.614583333336</v>
      </c>
      <c r="H579" t="s">
        <v>29</v>
      </c>
      <c r="I579">
        <v>60000012343411</v>
      </c>
      <c r="J579" t="s">
        <v>4891</v>
      </c>
      <c r="K579" t="s">
        <v>4892</v>
      </c>
      <c r="L579" t="s">
        <v>41</v>
      </c>
      <c r="M579">
        <v>3</v>
      </c>
      <c r="N579" t="s">
        <v>135</v>
      </c>
      <c r="O579">
        <v>60000015461254</v>
      </c>
      <c r="P579">
        <v>60000016462669</v>
      </c>
      <c r="Q579">
        <v>140256000002794</v>
      </c>
      <c r="S579" t="s">
        <v>34</v>
      </c>
      <c r="T579" t="s">
        <v>35</v>
      </c>
      <c r="U579" t="s">
        <v>36</v>
      </c>
      <c r="X579" t="s">
        <v>37</v>
      </c>
      <c r="AD579" t="s">
        <v>4893</v>
      </c>
      <c r="AE579" t="s">
        <v>1453</v>
      </c>
      <c r="AF579" t="s">
        <v>4893</v>
      </c>
      <c r="AG579" t="s">
        <v>4893</v>
      </c>
      <c r="AH579">
        <v>1</v>
      </c>
      <c r="AI579">
        <v>305</v>
      </c>
      <c r="AJ579">
        <v>486</v>
      </c>
      <c r="AK579">
        <v>486</v>
      </c>
      <c r="AL579">
        <v>486</v>
      </c>
      <c r="AM579">
        <v>486</v>
      </c>
      <c r="AN579" t="s">
        <v>1410</v>
      </c>
      <c r="AO579" t="s">
        <v>5413</v>
      </c>
    </row>
    <row r="580" spans="1:41" x14ac:dyDescent="0.25">
      <c r="A580">
        <v>1</v>
      </c>
      <c r="B580" t="s">
        <v>28</v>
      </c>
      <c r="C580">
        <v>393103</v>
      </c>
      <c r="D580" t="str">
        <f>VLOOKUP(C580,MUNICÍPO_SETOR!A$2:D$49,4,0)</f>
        <v>CLEBER RODRIGUES DA SILVA</v>
      </c>
      <c r="E580" s="43">
        <v>41404.40625</v>
      </c>
      <c r="F580" s="43">
        <v>41404.573611111111</v>
      </c>
      <c r="G580" s="43">
        <v>41404.614583333336</v>
      </c>
      <c r="H580" t="s">
        <v>29</v>
      </c>
      <c r="I580">
        <v>60000012550027</v>
      </c>
      <c r="J580" t="s">
        <v>4894</v>
      </c>
      <c r="K580" t="s">
        <v>4895</v>
      </c>
      <c r="L580" t="s">
        <v>41</v>
      </c>
      <c r="M580">
        <v>3</v>
      </c>
      <c r="N580" t="s">
        <v>135</v>
      </c>
      <c r="O580">
        <v>60000015461254</v>
      </c>
      <c r="P580">
        <v>60000016462669</v>
      </c>
      <c r="Q580">
        <v>140256000002766</v>
      </c>
      <c r="S580" t="s">
        <v>34</v>
      </c>
      <c r="T580" t="s">
        <v>35</v>
      </c>
      <c r="U580" t="s">
        <v>36</v>
      </c>
      <c r="X580" t="s">
        <v>37</v>
      </c>
      <c r="AD580" t="s">
        <v>4896</v>
      </c>
      <c r="AE580" t="s">
        <v>1453</v>
      </c>
      <c r="AF580" t="s">
        <v>4896</v>
      </c>
      <c r="AG580" t="s">
        <v>4896</v>
      </c>
      <c r="AH580">
        <v>1</v>
      </c>
      <c r="AI580">
        <v>353</v>
      </c>
      <c r="AJ580">
        <v>440</v>
      </c>
      <c r="AK580">
        <v>440</v>
      </c>
      <c r="AL580">
        <v>440</v>
      </c>
      <c r="AM580">
        <v>440</v>
      </c>
      <c r="AN580" t="s">
        <v>1409</v>
      </c>
      <c r="AO580" t="s">
        <v>5414</v>
      </c>
    </row>
    <row r="581" spans="1:41" x14ac:dyDescent="0.25">
      <c r="A581">
        <v>1</v>
      </c>
      <c r="B581" t="s">
        <v>28</v>
      </c>
      <c r="C581">
        <v>393103</v>
      </c>
      <c r="D581" t="str">
        <f>VLOOKUP(C581,MUNICÍPO_SETOR!A$2:D$49,4,0)</f>
        <v>CLEBER RODRIGUES DA SILVA</v>
      </c>
      <c r="E581" s="43">
        <v>41404.40625</v>
      </c>
      <c r="F581" s="43">
        <v>41404.573611111111</v>
      </c>
      <c r="G581" s="43">
        <v>41404.614583333336</v>
      </c>
      <c r="H581" t="s">
        <v>29</v>
      </c>
      <c r="I581">
        <v>60000012550027</v>
      </c>
      <c r="J581" t="s">
        <v>4894</v>
      </c>
      <c r="K581" t="s">
        <v>4895</v>
      </c>
      <c r="L581" t="s">
        <v>41</v>
      </c>
      <c r="M581">
        <v>3</v>
      </c>
      <c r="N581" t="s">
        <v>135</v>
      </c>
      <c r="O581">
        <v>60000015461254</v>
      </c>
      <c r="P581">
        <v>60000016462669</v>
      </c>
      <c r="Q581">
        <v>140256000002766</v>
      </c>
      <c r="S581" t="s">
        <v>34</v>
      </c>
      <c r="T581" t="s">
        <v>35</v>
      </c>
      <c r="U581" t="s">
        <v>36</v>
      </c>
      <c r="X581" t="s">
        <v>37</v>
      </c>
      <c r="AD581" t="s">
        <v>4896</v>
      </c>
      <c r="AE581" t="s">
        <v>1453</v>
      </c>
      <c r="AF581" t="s">
        <v>4896</v>
      </c>
      <c r="AG581" t="s">
        <v>4896</v>
      </c>
      <c r="AH581">
        <v>1</v>
      </c>
      <c r="AI581">
        <v>353</v>
      </c>
      <c r="AJ581">
        <v>440</v>
      </c>
      <c r="AK581">
        <v>440</v>
      </c>
      <c r="AL581">
        <v>440</v>
      </c>
      <c r="AM581">
        <v>440</v>
      </c>
      <c r="AN581" t="s">
        <v>1410</v>
      </c>
      <c r="AO581" t="s">
        <v>5415</v>
      </c>
    </row>
    <row r="582" spans="1:41" x14ac:dyDescent="0.25">
      <c r="A582">
        <v>1</v>
      </c>
      <c r="B582" t="s">
        <v>28</v>
      </c>
      <c r="C582">
        <v>393103</v>
      </c>
      <c r="D582" t="str">
        <f>VLOOKUP(C582,MUNICÍPO_SETOR!A$2:D$49,4,0)</f>
        <v>CLEBER RODRIGUES DA SILVA</v>
      </c>
      <c r="E582" s="43">
        <v>41404.40625</v>
      </c>
      <c r="F582" s="43">
        <v>41404.573611111111</v>
      </c>
      <c r="G582" s="43">
        <v>41404.614583333336</v>
      </c>
      <c r="H582" t="s">
        <v>29</v>
      </c>
      <c r="I582">
        <v>60000012550027</v>
      </c>
      <c r="J582" t="s">
        <v>4894</v>
      </c>
      <c r="K582" t="s">
        <v>4895</v>
      </c>
      <c r="L582" t="s">
        <v>41</v>
      </c>
      <c r="M582">
        <v>3</v>
      </c>
      <c r="N582" t="s">
        <v>135</v>
      </c>
      <c r="O582">
        <v>60000015461254</v>
      </c>
      <c r="P582">
        <v>60000016462669</v>
      </c>
      <c r="Q582">
        <v>140256000002766</v>
      </c>
      <c r="S582" t="s">
        <v>34</v>
      </c>
      <c r="T582" t="s">
        <v>35</v>
      </c>
      <c r="U582" t="s">
        <v>36</v>
      </c>
      <c r="X582" t="s">
        <v>37</v>
      </c>
      <c r="AD582" t="s">
        <v>4896</v>
      </c>
      <c r="AE582" t="s">
        <v>1453</v>
      </c>
      <c r="AF582" t="s">
        <v>4896</v>
      </c>
      <c r="AG582" t="s">
        <v>4896</v>
      </c>
      <c r="AH582">
        <v>1</v>
      </c>
      <c r="AI582">
        <v>353</v>
      </c>
      <c r="AJ582">
        <v>440</v>
      </c>
      <c r="AK582">
        <v>440</v>
      </c>
      <c r="AL582">
        <v>440</v>
      </c>
      <c r="AM582">
        <v>440</v>
      </c>
      <c r="AN582" t="s">
        <v>1409</v>
      </c>
      <c r="AO582" t="s">
        <v>5414</v>
      </c>
    </row>
    <row r="583" spans="1:41" x14ac:dyDescent="0.25">
      <c r="A583">
        <v>1</v>
      </c>
      <c r="B583" t="s">
        <v>28</v>
      </c>
      <c r="C583">
        <v>393103</v>
      </c>
      <c r="D583" t="str">
        <f>VLOOKUP(C583,MUNICÍPO_SETOR!A$2:D$49,4,0)</f>
        <v>CLEBER RODRIGUES DA SILVA</v>
      </c>
      <c r="E583" s="43">
        <v>41404.40625</v>
      </c>
      <c r="F583" s="43">
        <v>41404.573611111111</v>
      </c>
      <c r="G583" s="43">
        <v>41404.614583333336</v>
      </c>
      <c r="H583" t="s">
        <v>29</v>
      </c>
      <c r="I583">
        <v>60000012550027</v>
      </c>
      <c r="J583" t="s">
        <v>4894</v>
      </c>
      <c r="K583" t="s">
        <v>4895</v>
      </c>
      <c r="L583" t="s">
        <v>41</v>
      </c>
      <c r="M583">
        <v>3</v>
      </c>
      <c r="N583" t="s">
        <v>135</v>
      </c>
      <c r="O583">
        <v>60000015461254</v>
      </c>
      <c r="P583">
        <v>60000016462669</v>
      </c>
      <c r="Q583">
        <v>140256000002766</v>
      </c>
      <c r="S583" t="s">
        <v>34</v>
      </c>
      <c r="T583" t="s">
        <v>35</v>
      </c>
      <c r="U583" t="s">
        <v>36</v>
      </c>
      <c r="X583" t="s">
        <v>37</v>
      </c>
      <c r="AD583" t="s">
        <v>4896</v>
      </c>
      <c r="AE583" t="s">
        <v>1453</v>
      </c>
      <c r="AF583" t="s">
        <v>4896</v>
      </c>
      <c r="AG583" t="s">
        <v>4896</v>
      </c>
      <c r="AH583">
        <v>1</v>
      </c>
      <c r="AI583">
        <v>353</v>
      </c>
      <c r="AJ583">
        <v>440</v>
      </c>
      <c r="AK583">
        <v>440</v>
      </c>
      <c r="AL583">
        <v>440</v>
      </c>
      <c r="AM583">
        <v>440</v>
      </c>
      <c r="AN583" t="s">
        <v>1410</v>
      </c>
      <c r="AO583" t="s">
        <v>5415</v>
      </c>
    </row>
    <row r="584" spans="1:41" x14ac:dyDescent="0.25">
      <c r="A584">
        <v>1</v>
      </c>
      <c r="B584" t="s">
        <v>28</v>
      </c>
      <c r="C584">
        <v>393103</v>
      </c>
      <c r="D584" t="str">
        <f>VLOOKUP(C584,MUNICÍPO_SETOR!A$2:D$49,4,0)</f>
        <v>CLEBER RODRIGUES DA SILVA</v>
      </c>
      <c r="E584" s="43">
        <v>41404.368055555555</v>
      </c>
      <c r="F584" s="43">
        <v>41404.546527777777</v>
      </c>
      <c r="G584" s="43">
        <v>41404.511805555558</v>
      </c>
      <c r="H584" t="s">
        <v>29</v>
      </c>
      <c r="I584">
        <v>60000012488239</v>
      </c>
      <c r="J584" t="s">
        <v>4897</v>
      </c>
      <c r="K584" t="s">
        <v>4898</v>
      </c>
      <c r="L584" t="s">
        <v>41</v>
      </c>
      <c r="M584">
        <v>6</v>
      </c>
      <c r="N584" t="s">
        <v>135</v>
      </c>
      <c r="O584">
        <v>60000015461254</v>
      </c>
      <c r="P584">
        <v>60000016462669</v>
      </c>
      <c r="Q584">
        <v>140256000002737</v>
      </c>
      <c r="S584" t="s">
        <v>34</v>
      </c>
      <c r="T584" t="s">
        <v>35</v>
      </c>
      <c r="U584" t="s">
        <v>36</v>
      </c>
      <c r="X584" t="s">
        <v>37</v>
      </c>
      <c r="AD584" t="s">
        <v>4899</v>
      </c>
      <c r="AE584" t="s">
        <v>1453</v>
      </c>
      <c r="AF584" t="s">
        <v>4899</v>
      </c>
      <c r="AG584" t="s">
        <v>4899</v>
      </c>
      <c r="AH584">
        <v>1</v>
      </c>
      <c r="AI584">
        <v>241</v>
      </c>
      <c r="AJ584">
        <v>241</v>
      </c>
      <c r="AK584">
        <v>241</v>
      </c>
      <c r="AL584">
        <v>241</v>
      </c>
      <c r="AM584">
        <v>241</v>
      </c>
      <c r="AN584" t="s">
        <v>1409</v>
      </c>
      <c r="AO584" t="s">
        <v>4899</v>
      </c>
    </row>
    <row r="585" spans="1:41" x14ac:dyDescent="0.25">
      <c r="A585">
        <v>1</v>
      </c>
      <c r="B585" t="s">
        <v>28</v>
      </c>
      <c r="C585">
        <v>393103</v>
      </c>
      <c r="D585" t="str">
        <f>VLOOKUP(C585,MUNICÍPO_SETOR!A$2:D$49,4,0)</f>
        <v>CLEBER RODRIGUES DA SILVA</v>
      </c>
      <c r="E585" s="43">
        <v>41404.368055555555</v>
      </c>
      <c r="F585" s="43">
        <v>41404.546527777777</v>
      </c>
      <c r="G585" s="43">
        <v>41404.511805555558</v>
      </c>
      <c r="H585" t="s">
        <v>29</v>
      </c>
      <c r="I585">
        <v>60000012488239</v>
      </c>
      <c r="J585" t="s">
        <v>4897</v>
      </c>
      <c r="K585" t="s">
        <v>4898</v>
      </c>
      <c r="L585" t="s">
        <v>41</v>
      </c>
      <c r="M585">
        <v>6</v>
      </c>
      <c r="N585" t="s">
        <v>135</v>
      </c>
      <c r="O585">
        <v>60000015461254</v>
      </c>
      <c r="P585">
        <v>60000016462669</v>
      </c>
      <c r="Q585">
        <v>140256000002737</v>
      </c>
      <c r="S585" t="s">
        <v>34</v>
      </c>
      <c r="T585" t="s">
        <v>35</v>
      </c>
      <c r="U585" t="s">
        <v>36</v>
      </c>
      <c r="X585" t="s">
        <v>37</v>
      </c>
      <c r="AD585" t="s">
        <v>4899</v>
      </c>
      <c r="AE585" t="s">
        <v>1453</v>
      </c>
      <c r="AF585" t="s">
        <v>4899</v>
      </c>
      <c r="AG585" t="s">
        <v>4899</v>
      </c>
      <c r="AH585">
        <v>1</v>
      </c>
      <c r="AI585">
        <v>241</v>
      </c>
      <c r="AJ585">
        <v>241</v>
      </c>
      <c r="AK585">
        <v>241</v>
      </c>
      <c r="AL585">
        <v>241</v>
      </c>
      <c r="AM585">
        <v>241</v>
      </c>
      <c r="AN585" t="s">
        <v>1409</v>
      </c>
      <c r="AO585" t="s">
        <v>4899</v>
      </c>
    </row>
    <row r="586" spans="1:41" x14ac:dyDescent="0.25">
      <c r="A586">
        <v>1</v>
      </c>
      <c r="B586" t="s">
        <v>28</v>
      </c>
      <c r="C586">
        <v>393103</v>
      </c>
      <c r="D586" t="str">
        <f>VLOOKUP(C586,MUNICÍPO_SETOR!A$2:D$49,4,0)</f>
        <v>CLEBER RODRIGUES DA SILVA</v>
      </c>
      <c r="E586" s="43">
        <v>41403.673611111109</v>
      </c>
      <c r="F586" s="43">
        <v>41403.820138888892</v>
      </c>
      <c r="G586" s="43">
        <v>41404.26458333333</v>
      </c>
      <c r="H586" t="s">
        <v>29</v>
      </c>
      <c r="I586">
        <v>60000012553491</v>
      </c>
      <c r="J586" t="s">
        <v>2397</v>
      </c>
      <c r="K586" t="s">
        <v>2398</v>
      </c>
      <c r="L586" t="s">
        <v>41</v>
      </c>
      <c r="M586">
        <v>6</v>
      </c>
      <c r="N586" t="s">
        <v>33</v>
      </c>
      <c r="O586">
        <v>60000015461254</v>
      </c>
      <c r="P586">
        <v>60000016462669</v>
      </c>
      <c r="Q586">
        <v>140256000002712</v>
      </c>
      <c r="S586" t="s">
        <v>34</v>
      </c>
      <c r="T586" t="s">
        <v>35</v>
      </c>
      <c r="U586" t="s">
        <v>36</v>
      </c>
      <c r="X586" t="s">
        <v>37</v>
      </c>
      <c r="AD586" t="s">
        <v>4900</v>
      </c>
      <c r="AE586" t="s">
        <v>1453</v>
      </c>
      <c r="AF586" t="s">
        <v>4900</v>
      </c>
      <c r="AG586" t="s">
        <v>4900</v>
      </c>
      <c r="AH586">
        <v>1</v>
      </c>
      <c r="AI586">
        <v>242</v>
      </c>
      <c r="AJ586">
        <v>242</v>
      </c>
      <c r="AK586">
        <v>242</v>
      </c>
      <c r="AL586">
        <v>242</v>
      </c>
      <c r="AM586">
        <v>242</v>
      </c>
      <c r="AN586" t="s">
        <v>1409</v>
      </c>
      <c r="AO586" t="s">
        <v>4900</v>
      </c>
    </row>
    <row r="587" spans="1:41" x14ac:dyDescent="0.25">
      <c r="A587">
        <v>1</v>
      </c>
      <c r="B587" t="s">
        <v>28</v>
      </c>
      <c r="C587">
        <v>393103</v>
      </c>
      <c r="D587" t="str">
        <f>VLOOKUP(C587,MUNICÍPO_SETOR!A$2:D$49,4,0)</f>
        <v>CLEBER RODRIGUES DA SILVA</v>
      </c>
      <c r="E587" s="43">
        <v>41403.673611111109</v>
      </c>
      <c r="F587" s="43">
        <v>41403.820138888892</v>
      </c>
      <c r="G587" s="43">
        <v>41404.26458333333</v>
      </c>
      <c r="H587" t="s">
        <v>29</v>
      </c>
      <c r="I587">
        <v>60000012553491</v>
      </c>
      <c r="J587" t="s">
        <v>2397</v>
      </c>
      <c r="K587" t="s">
        <v>2398</v>
      </c>
      <c r="L587" t="s">
        <v>41</v>
      </c>
      <c r="M587">
        <v>6</v>
      </c>
      <c r="N587" t="s">
        <v>33</v>
      </c>
      <c r="O587">
        <v>60000015461254</v>
      </c>
      <c r="P587">
        <v>60000016462669</v>
      </c>
      <c r="Q587">
        <v>140256000002712</v>
      </c>
      <c r="S587" t="s">
        <v>34</v>
      </c>
      <c r="T587" t="s">
        <v>35</v>
      </c>
      <c r="U587" t="s">
        <v>36</v>
      </c>
      <c r="X587" t="s">
        <v>37</v>
      </c>
      <c r="AD587" t="s">
        <v>4900</v>
      </c>
      <c r="AE587" t="s">
        <v>1453</v>
      </c>
      <c r="AF587" t="s">
        <v>4900</v>
      </c>
      <c r="AG587" t="s">
        <v>4900</v>
      </c>
      <c r="AH587">
        <v>1</v>
      </c>
      <c r="AI587">
        <v>242</v>
      </c>
      <c r="AJ587">
        <v>242</v>
      </c>
      <c r="AK587">
        <v>242</v>
      </c>
      <c r="AL587">
        <v>242</v>
      </c>
      <c r="AM587">
        <v>242</v>
      </c>
      <c r="AN587" t="s">
        <v>1409</v>
      </c>
      <c r="AO587" t="s">
        <v>4900</v>
      </c>
    </row>
    <row r="588" spans="1:41" x14ac:dyDescent="0.25">
      <c r="A588">
        <v>1</v>
      </c>
      <c r="B588" t="s">
        <v>28</v>
      </c>
      <c r="C588">
        <v>393103</v>
      </c>
      <c r="D588" t="str">
        <f>VLOOKUP(C588,MUNICÍPO_SETOR!A$2:D$49,4,0)</f>
        <v>CLEBER RODRIGUES DA SILVA</v>
      </c>
      <c r="E588" s="43">
        <v>41403.625</v>
      </c>
      <c r="F588" s="43">
        <v>41403.814583333333</v>
      </c>
      <c r="G588" s="43">
        <v>41403.775000000001</v>
      </c>
      <c r="H588" t="s">
        <v>29</v>
      </c>
      <c r="I588">
        <v>60000012441935</v>
      </c>
      <c r="J588" t="s">
        <v>4901</v>
      </c>
      <c r="K588" t="s">
        <v>4902</v>
      </c>
      <c r="L588" t="s">
        <v>41</v>
      </c>
      <c r="M588">
        <v>4</v>
      </c>
      <c r="N588" t="s">
        <v>33</v>
      </c>
      <c r="O588">
        <v>60000015461254</v>
      </c>
      <c r="P588">
        <v>60000016462669</v>
      </c>
      <c r="Q588">
        <v>140256000002687</v>
      </c>
      <c r="S588" t="s">
        <v>34</v>
      </c>
      <c r="T588" t="s">
        <v>35</v>
      </c>
      <c r="U588" t="s">
        <v>36</v>
      </c>
      <c r="X588" t="s">
        <v>37</v>
      </c>
      <c r="AD588" t="s">
        <v>4903</v>
      </c>
      <c r="AE588" t="s">
        <v>1453</v>
      </c>
      <c r="AF588" t="s">
        <v>4903</v>
      </c>
      <c r="AG588" t="s">
        <v>4903</v>
      </c>
      <c r="AH588">
        <v>1</v>
      </c>
      <c r="AI588">
        <v>196</v>
      </c>
      <c r="AJ588">
        <v>293</v>
      </c>
      <c r="AK588">
        <v>391</v>
      </c>
      <c r="AL588">
        <v>391</v>
      </c>
      <c r="AM588">
        <v>391</v>
      </c>
      <c r="AN588" t="s">
        <v>1409</v>
      </c>
      <c r="AO588" t="s">
        <v>5416</v>
      </c>
    </row>
    <row r="589" spans="1:41" x14ac:dyDescent="0.25">
      <c r="A589">
        <v>1</v>
      </c>
      <c r="B589" t="s">
        <v>28</v>
      </c>
      <c r="C589">
        <v>393103</v>
      </c>
      <c r="D589" t="str">
        <f>VLOOKUP(C589,MUNICÍPO_SETOR!A$2:D$49,4,0)</f>
        <v>CLEBER RODRIGUES DA SILVA</v>
      </c>
      <c r="E589" s="43">
        <v>41403.625</v>
      </c>
      <c r="F589" s="43">
        <v>41403.814583333333</v>
      </c>
      <c r="G589" s="43">
        <v>41403.775000000001</v>
      </c>
      <c r="H589" t="s">
        <v>29</v>
      </c>
      <c r="I589">
        <v>60000012441935</v>
      </c>
      <c r="J589" t="s">
        <v>4901</v>
      </c>
      <c r="K589" t="s">
        <v>4902</v>
      </c>
      <c r="L589" t="s">
        <v>41</v>
      </c>
      <c r="M589">
        <v>4</v>
      </c>
      <c r="N589" t="s">
        <v>33</v>
      </c>
      <c r="O589">
        <v>60000015461254</v>
      </c>
      <c r="P589">
        <v>60000016462669</v>
      </c>
      <c r="Q589">
        <v>140256000002687</v>
      </c>
      <c r="S589" t="s">
        <v>34</v>
      </c>
      <c r="T589" t="s">
        <v>35</v>
      </c>
      <c r="U589" t="s">
        <v>36</v>
      </c>
      <c r="X589" t="s">
        <v>37</v>
      </c>
      <c r="AD589" t="s">
        <v>4903</v>
      </c>
      <c r="AE589" t="s">
        <v>1453</v>
      </c>
      <c r="AF589" t="s">
        <v>4903</v>
      </c>
      <c r="AG589" t="s">
        <v>4903</v>
      </c>
      <c r="AH589">
        <v>1</v>
      </c>
      <c r="AI589">
        <v>196</v>
      </c>
      <c r="AJ589">
        <v>293</v>
      </c>
      <c r="AK589">
        <v>391</v>
      </c>
      <c r="AL589">
        <v>391</v>
      </c>
      <c r="AM589">
        <v>391</v>
      </c>
      <c r="AN589" t="s">
        <v>1410</v>
      </c>
      <c r="AO589" t="s">
        <v>5417</v>
      </c>
    </row>
    <row r="590" spans="1:41" x14ac:dyDescent="0.25">
      <c r="A590">
        <v>1</v>
      </c>
      <c r="B590" t="s">
        <v>28</v>
      </c>
      <c r="C590">
        <v>393103</v>
      </c>
      <c r="D590" t="str">
        <f>VLOOKUP(C590,MUNICÍPO_SETOR!A$2:D$49,4,0)</f>
        <v>CLEBER RODRIGUES DA SILVA</v>
      </c>
      <c r="E590" s="43">
        <v>41403.625</v>
      </c>
      <c r="F590" s="43">
        <v>41403.814583333333</v>
      </c>
      <c r="G590" s="43">
        <v>41403.775000000001</v>
      </c>
      <c r="H590" t="s">
        <v>29</v>
      </c>
      <c r="I590">
        <v>60000012441935</v>
      </c>
      <c r="J590" t="s">
        <v>4901</v>
      </c>
      <c r="K590" t="s">
        <v>4902</v>
      </c>
      <c r="L590" t="s">
        <v>41</v>
      </c>
      <c r="M590">
        <v>4</v>
      </c>
      <c r="N590" t="s">
        <v>33</v>
      </c>
      <c r="O590">
        <v>60000015461254</v>
      </c>
      <c r="P590">
        <v>60000016462669</v>
      </c>
      <c r="Q590">
        <v>140256000002687</v>
      </c>
      <c r="S590" t="s">
        <v>34</v>
      </c>
      <c r="T590" t="s">
        <v>35</v>
      </c>
      <c r="U590" t="s">
        <v>36</v>
      </c>
      <c r="X590" t="s">
        <v>37</v>
      </c>
      <c r="AD590" t="s">
        <v>4903</v>
      </c>
      <c r="AE590" t="s">
        <v>1453</v>
      </c>
      <c r="AF590" t="s">
        <v>4903</v>
      </c>
      <c r="AG590" t="s">
        <v>4903</v>
      </c>
      <c r="AH590">
        <v>1</v>
      </c>
      <c r="AI590">
        <v>196</v>
      </c>
      <c r="AJ590">
        <v>293</v>
      </c>
      <c r="AK590">
        <v>391</v>
      </c>
      <c r="AL590">
        <v>391</v>
      </c>
      <c r="AM590">
        <v>391</v>
      </c>
      <c r="AN590" t="s">
        <v>1411</v>
      </c>
      <c r="AO590" t="s">
        <v>5418</v>
      </c>
    </row>
    <row r="591" spans="1:41" x14ac:dyDescent="0.25">
      <c r="A591">
        <v>1</v>
      </c>
      <c r="B591" t="s">
        <v>28</v>
      </c>
      <c r="C591">
        <v>393103</v>
      </c>
      <c r="D591" t="str">
        <f>VLOOKUP(C591,MUNICÍPO_SETOR!A$2:D$49,4,0)</f>
        <v>CLEBER RODRIGUES DA SILVA</v>
      </c>
      <c r="E591" s="43">
        <v>41403.625</v>
      </c>
      <c r="F591" s="43">
        <v>41403.814583333333</v>
      </c>
      <c r="G591" s="43">
        <v>41403.775000000001</v>
      </c>
      <c r="H591" t="s">
        <v>29</v>
      </c>
      <c r="I591">
        <v>60000012441935</v>
      </c>
      <c r="J591" t="s">
        <v>4901</v>
      </c>
      <c r="K591" t="s">
        <v>4902</v>
      </c>
      <c r="L591" t="s">
        <v>41</v>
      </c>
      <c r="M591">
        <v>4</v>
      </c>
      <c r="N591" t="s">
        <v>33</v>
      </c>
      <c r="O591">
        <v>60000015461254</v>
      </c>
      <c r="P591">
        <v>60000016462669</v>
      </c>
      <c r="Q591">
        <v>140256000002687</v>
      </c>
      <c r="S591" t="s">
        <v>34</v>
      </c>
      <c r="T591" t="s">
        <v>35</v>
      </c>
      <c r="U591" t="s">
        <v>36</v>
      </c>
      <c r="X591" t="s">
        <v>37</v>
      </c>
      <c r="AD591" t="s">
        <v>4903</v>
      </c>
      <c r="AE591" t="s">
        <v>1453</v>
      </c>
      <c r="AF591" t="s">
        <v>4903</v>
      </c>
      <c r="AG591" t="s">
        <v>4903</v>
      </c>
      <c r="AH591">
        <v>1</v>
      </c>
      <c r="AI591">
        <v>196</v>
      </c>
      <c r="AJ591">
        <v>293</v>
      </c>
      <c r="AK591">
        <v>391</v>
      </c>
      <c r="AL591">
        <v>391</v>
      </c>
      <c r="AM591">
        <v>391</v>
      </c>
      <c r="AN591" t="s">
        <v>1409</v>
      </c>
      <c r="AO591" t="s">
        <v>5416</v>
      </c>
    </row>
    <row r="592" spans="1:41" x14ac:dyDescent="0.25">
      <c r="A592">
        <v>1</v>
      </c>
      <c r="B592" t="s">
        <v>28</v>
      </c>
      <c r="C592">
        <v>393103</v>
      </c>
      <c r="D592" t="str">
        <f>VLOOKUP(C592,MUNICÍPO_SETOR!A$2:D$49,4,0)</f>
        <v>CLEBER RODRIGUES DA SILVA</v>
      </c>
      <c r="E592" s="43">
        <v>41403.625</v>
      </c>
      <c r="F592" s="43">
        <v>41403.814583333333</v>
      </c>
      <c r="G592" s="43">
        <v>41403.775000000001</v>
      </c>
      <c r="H592" t="s">
        <v>29</v>
      </c>
      <c r="I592">
        <v>60000012441935</v>
      </c>
      <c r="J592" t="s">
        <v>4901</v>
      </c>
      <c r="K592" t="s">
        <v>4902</v>
      </c>
      <c r="L592" t="s">
        <v>41</v>
      </c>
      <c r="M592">
        <v>4</v>
      </c>
      <c r="N592" t="s">
        <v>33</v>
      </c>
      <c r="O592">
        <v>60000015461254</v>
      </c>
      <c r="P592">
        <v>60000016462669</v>
      </c>
      <c r="Q592">
        <v>140256000002687</v>
      </c>
      <c r="S592" t="s">
        <v>34</v>
      </c>
      <c r="T592" t="s">
        <v>35</v>
      </c>
      <c r="U592" t="s">
        <v>36</v>
      </c>
      <c r="X592" t="s">
        <v>37</v>
      </c>
      <c r="AD592" t="s">
        <v>4903</v>
      </c>
      <c r="AE592" t="s">
        <v>1453</v>
      </c>
      <c r="AF592" t="s">
        <v>4903</v>
      </c>
      <c r="AG592" t="s">
        <v>4903</v>
      </c>
      <c r="AH592">
        <v>1</v>
      </c>
      <c r="AI592">
        <v>196</v>
      </c>
      <c r="AJ592">
        <v>293</v>
      </c>
      <c r="AK592">
        <v>391</v>
      </c>
      <c r="AL592">
        <v>391</v>
      </c>
      <c r="AM592">
        <v>391</v>
      </c>
      <c r="AN592" t="s">
        <v>1410</v>
      </c>
      <c r="AO592" t="s">
        <v>5417</v>
      </c>
    </row>
    <row r="593" spans="1:41" x14ac:dyDescent="0.25">
      <c r="A593">
        <v>1</v>
      </c>
      <c r="B593" t="s">
        <v>28</v>
      </c>
      <c r="C593">
        <v>393103</v>
      </c>
      <c r="D593" t="str">
        <f>VLOOKUP(C593,MUNICÍPO_SETOR!A$2:D$49,4,0)</f>
        <v>CLEBER RODRIGUES DA SILVA</v>
      </c>
      <c r="E593" s="43">
        <v>41403.625</v>
      </c>
      <c r="F593" s="43">
        <v>41403.814583333333</v>
      </c>
      <c r="G593" s="43">
        <v>41403.775000000001</v>
      </c>
      <c r="H593" t="s">
        <v>29</v>
      </c>
      <c r="I593">
        <v>60000012441935</v>
      </c>
      <c r="J593" t="s">
        <v>4901</v>
      </c>
      <c r="K593" t="s">
        <v>4902</v>
      </c>
      <c r="L593" t="s">
        <v>41</v>
      </c>
      <c r="M593">
        <v>4</v>
      </c>
      <c r="N593" t="s">
        <v>33</v>
      </c>
      <c r="O593">
        <v>60000015461254</v>
      </c>
      <c r="P593">
        <v>60000016462669</v>
      </c>
      <c r="Q593">
        <v>140256000002687</v>
      </c>
      <c r="S593" t="s">
        <v>34</v>
      </c>
      <c r="T593" t="s">
        <v>35</v>
      </c>
      <c r="U593" t="s">
        <v>36</v>
      </c>
      <c r="X593" t="s">
        <v>37</v>
      </c>
      <c r="AD593" t="s">
        <v>4903</v>
      </c>
      <c r="AE593" t="s">
        <v>1453</v>
      </c>
      <c r="AF593" t="s">
        <v>4903</v>
      </c>
      <c r="AG593" t="s">
        <v>4903</v>
      </c>
      <c r="AH593">
        <v>1</v>
      </c>
      <c r="AI593">
        <v>196</v>
      </c>
      <c r="AJ593">
        <v>293</v>
      </c>
      <c r="AK593">
        <v>391</v>
      </c>
      <c r="AL593">
        <v>391</v>
      </c>
      <c r="AM593">
        <v>391</v>
      </c>
      <c r="AN593" t="s">
        <v>1411</v>
      </c>
      <c r="AO593" t="s">
        <v>5418</v>
      </c>
    </row>
    <row r="594" spans="1:41" x14ac:dyDescent="0.25">
      <c r="A594">
        <v>1</v>
      </c>
      <c r="B594" t="s">
        <v>28</v>
      </c>
      <c r="C594">
        <v>393103</v>
      </c>
      <c r="D594" t="str">
        <f>VLOOKUP(C594,MUNICÍPO_SETOR!A$2:D$49,4,0)</f>
        <v>CLEBER RODRIGUES DA SILVA</v>
      </c>
      <c r="E594" s="43">
        <v>41403.46875</v>
      </c>
      <c r="F594" s="43">
        <v>41403.80972222222</v>
      </c>
      <c r="G594" s="43">
        <v>41403.775000000001</v>
      </c>
      <c r="H594" t="s">
        <v>29</v>
      </c>
      <c r="I594">
        <v>60000012556475</v>
      </c>
      <c r="J594" t="s">
        <v>2394</v>
      </c>
      <c r="K594" t="s">
        <v>2395</v>
      </c>
      <c r="L594" t="s">
        <v>41</v>
      </c>
      <c r="M594">
        <v>4</v>
      </c>
      <c r="N594" t="s">
        <v>33</v>
      </c>
      <c r="O594">
        <v>60000015461254</v>
      </c>
      <c r="P594">
        <v>60000016462669</v>
      </c>
      <c r="Q594">
        <v>140256000002662</v>
      </c>
      <c r="S594" t="s">
        <v>34</v>
      </c>
      <c r="T594" t="s">
        <v>35</v>
      </c>
      <c r="U594" t="s">
        <v>36</v>
      </c>
      <c r="X594" t="s">
        <v>37</v>
      </c>
      <c r="AD594" t="s">
        <v>4904</v>
      </c>
      <c r="AE594" t="s">
        <v>1453</v>
      </c>
      <c r="AF594" t="s">
        <v>4904</v>
      </c>
      <c r="AG594" t="s">
        <v>4904</v>
      </c>
      <c r="AH594">
        <v>1</v>
      </c>
      <c r="AI594">
        <v>438</v>
      </c>
      <c r="AJ594">
        <v>586</v>
      </c>
      <c r="AK594">
        <v>586</v>
      </c>
      <c r="AL594">
        <v>586</v>
      </c>
      <c r="AM594">
        <v>586</v>
      </c>
      <c r="AN594" t="s">
        <v>1409</v>
      </c>
      <c r="AO594" t="s">
        <v>5419</v>
      </c>
    </row>
    <row r="595" spans="1:41" x14ac:dyDescent="0.25">
      <c r="A595">
        <v>1</v>
      </c>
      <c r="B595" t="s">
        <v>28</v>
      </c>
      <c r="C595">
        <v>393103</v>
      </c>
      <c r="D595" t="str">
        <f>VLOOKUP(C595,MUNICÍPO_SETOR!A$2:D$49,4,0)</f>
        <v>CLEBER RODRIGUES DA SILVA</v>
      </c>
      <c r="E595" s="43">
        <v>41403.46875</v>
      </c>
      <c r="F595" s="43">
        <v>41403.80972222222</v>
      </c>
      <c r="G595" s="43">
        <v>41403.775000000001</v>
      </c>
      <c r="H595" t="s">
        <v>29</v>
      </c>
      <c r="I595">
        <v>60000012556475</v>
      </c>
      <c r="J595" t="s">
        <v>2394</v>
      </c>
      <c r="K595" t="s">
        <v>2395</v>
      </c>
      <c r="L595" t="s">
        <v>41</v>
      </c>
      <c r="M595">
        <v>4</v>
      </c>
      <c r="N595" t="s">
        <v>33</v>
      </c>
      <c r="O595">
        <v>60000015461254</v>
      </c>
      <c r="P595">
        <v>60000016462669</v>
      </c>
      <c r="Q595">
        <v>140256000002662</v>
      </c>
      <c r="S595" t="s">
        <v>34</v>
      </c>
      <c r="T595" t="s">
        <v>35</v>
      </c>
      <c r="U595" t="s">
        <v>36</v>
      </c>
      <c r="X595" t="s">
        <v>37</v>
      </c>
      <c r="AD595" t="s">
        <v>4904</v>
      </c>
      <c r="AE595" t="s">
        <v>1453</v>
      </c>
      <c r="AF595" t="s">
        <v>4904</v>
      </c>
      <c r="AG595" t="s">
        <v>4904</v>
      </c>
      <c r="AH595">
        <v>1</v>
      </c>
      <c r="AI595">
        <v>438</v>
      </c>
      <c r="AJ595">
        <v>586</v>
      </c>
      <c r="AK595">
        <v>586</v>
      </c>
      <c r="AL595">
        <v>586</v>
      </c>
      <c r="AM595">
        <v>586</v>
      </c>
      <c r="AN595" t="s">
        <v>1410</v>
      </c>
      <c r="AO595" t="s">
        <v>5420</v>
      </c>
    </row>
    <row r="596" spans="1:41" x14ac:dyDescent="0.25">
      <c r="A596">
        <v>1</v>
      </c>
      <c r="B596" t="s">
        <v>28</v>
      </c>
      <c r="C596">
        <v>393103</v>
      </c>
      <c r="D596" t="str">
        <f>VLOOKUP(C596,MUNICÍPO_SETOR!A$2:D$49,4,0)</f>
        <v>CLEBER RODRIGUES DA SILVA</v>
      </c>
      <c r="E596" s="43">
        <v>41403.46875</v>
      </c>
      <c r="F596" s="43">
        <v>41403.80972222222</v>
      </c>
      <c r="G596" s="43">
        <v>41403.775000000001</v>
      </c>
      <c r="H596" t="s">
        <v>29</v>
      </c>
      <c r="I596">
        <v>60000012556475</v>
      </c>
      <c r="J596" t="s">
        <v>2394</v>
      </c>
      <c r="K596" t="s">
        <v>2395</v>
      </c>
      <c r="L596" t="s">
        <v>41</v>
      </c>
      <c r="M596">
        <v>4</v>
      </c>
      <c r="N596" t="s">
        <v>33</v>
      </c>
      <c r="O596">
        <v>60000015461254</v>
      </c>
      <c r="P596">
        <v>60000016462669</v>
      </c>
      <c r="Q596">
        <v>140256000002662</v>
      </c>
      <c r="S596" t="s">
        <v>34</v>
      </c>
      <c r="T596" t="s">
        <v>35</v>
      </c>
      <c r="U596" t="s">
        <v>36</v>
      </c>
      <c r="X596" t="s">
        <v>37</v>
      </c>
      <c r="AD596" t="s">
        <v>4904</v>
      </c>
      <c r="AE596" t="s">
        <v>1453</v>
      </c>
      <c r="AF596" t="s">
        <v>4904</v>
      </c>
      <c r="AG596" t="s">
        <v>4904</v>
      </c>
      <c r="AH596">
        <v>1</v>
      </c>
      <c r="AI596">
        <v>438</v>
      </c>
      <c r="AJ596">
        <v>586</v>
      </c>
      <c r="AK596">
        <v>586</v>
      </c>
      <c r="AL596">
        <v>586</v>
      </c>
      <c r="AM596">
        <v>586</v>
      </c>
      <c r="AN596" t="s">
        <v>1409</v>
      </c>
      <c r="AO596" t="s">
        <v>5419</v>
      </c>
    </row>
    <row r="597" spans="1:41" x14ac:dyDescent="0.25">
      <c r="A597">
        <v>1</v>
      </c>
      <c r="B597" t="s">
        <v>28</v>
      </c>
      <c r="C597">
        <v>393103</v>
      </c>
      <c r="D597" t="str">
        <f>VLOOKUP(C597,MUNICÍPO_SETOR!A$2:D$49,4,0)</f>
        <v>CLEBER RODRIGUES DA SILVA</v>
      </c>
      <c r="E597" s="43">
        <v>41403.46875</v>
      </c>
      <c r="F597" s="43">
        <v>41403.80972222222</v>
      </c>
      <c r="G597" s="43">
        <v>41403.775000000001</v>
      </c>
      <c r="H597" t="s">
        <v>29</v>
      </c>
      <c r="I597">
        <v>60000012556475</v>
      </c>
      <c r="J597" t="s">
        <v>2394</v>
      </c>
      <c r="K597" t="s">
        <v>2395</v>
      </c>
      <c r="L597" t="s">
        <v>41</v>
      </c>
      <c r="M597">
        <v>4</v>
      </c>
      <c r="N597" t="s">
        <v>33</v>
      </c>
      <c r="O597">
        <v>60000015461254</v>
      </c>
      <c r="P597">
        <v>60000016462669</v>
      </c>
      <c r="Q597">
        <v>140256000002662</v>
      </c>
      <c r="S597" t="s">
        <v>34</v>
      </c>
      <c r="T597" t="s">
        <v>35</v>
      </c>
      <c r="U597" t="s">
        <v>36</v>
      </c>
      <c r="X597" t="s">
        <v>37</v>
      </c>
      <c r="AD597" t="s">
        <v>4904</v>
      </c>
      <c r="AE597" t="s">
        <v>1453</v>
      </c>
      <c r="AF597" t="s">
        <v>4904</v>
      </c>
      <c r="AG597" t="s">
        <v>4904</v>
      </c>
      <c r="AH597">
        <v>1</v>
      </c>
      <c r="AI597">
        <v>438</v>
      </c>
      <c r="AJ597">
        <v>586</v>
      </c>
      <c r="AK597">
        <v>586</v>
      </c>
      <c r="AL597">
        <v>586</v>
      </c>
      <c r="AM597">
        <v>586</v>
      </c>
      <c r="AN597" t="s">
        <v>1410</v>
      </c>
      <c r="AO597" t="s">
        <v>5420</v>
      </c>
    </row>
    <row r="598" spans="1:41" x14ac:dyDescent="0.25">
      <c r="A598">
        <v>1</v>
      </c>
      <c r="B598" t="s">
        <v>28</v>
      </c>
      <c r="C598">
        <v>393103</v>
      </c>
      <c r="D598" t="str">
        <f>VLOOKUP(C598,MUNICÍPO_SETOR!A$2:D$49,4,0)</f>
        <v>CLEBER RODRIGUES DA SILVA</v>
      </c>
      <c r="E598" s="43">
        <v>41403.40625</v>
      </c>
      <c r="F598" s="43">
        <v>41403.771527777775</v>
      </c>
      <c r="G598" s="43">
        <v>41403.732638888891</v>
      </c>
      <c r="H598" t="s">
        <v>29</v>
      </c>
      <c r="I598">
        <v>60000012336483</v>
      </c>
      <c r="J598" t="s">
        <v>2370</v>
      </c>
      <c r="K598" t="s">
        <v>2371</v>
      </c>
      <c r="L598" t="s">
        <v>41</v>
      </c>
      <c r="M598">
        <v>6</v>
      </c>
      <c r="N598" t="s">
        <v>33</v>
      </c>
      <c r="O598">
        <v>60000015461254</v>
      </c>
      <c r="P598">
        <v>60000016462669</v>
      </c>
      <c r="Q598">
        <v>140256000002637</v>
      </c>
      <c r="S598" t="s">
        <v>34</v>
      </c>
      <c r="T598" t="s">
        <v>35</v>
      </c>
      <c r="U598" t="s">
        <v>36</v>
      </c>
      <c r="X598" t="s">
        <v>37</v>
      </c>
      <c r="AD598" t="s">
        <v>4905</v>
      </c>
      <c r="AE598" t="s">
        <v>1453</v>
      </c>
      <c r="AF598" t="s">
        <v>4905</v>
      </c>
      <c r="AG598" t="s">
        <v>4905</v>
      </c>
      <c r="AH598">
        <v>1</v>
      </c>
      <c r="AI598">
        <v>291</v>
      </c>
      <c r="AJ598">
        <v>371</v>
      </c>
      <c r="AK598">
        <v>371</v>
      </c>
      <c r="AL598">
        <v>371</v>
      </c>
      <c r="AM598">
        <v>371</v>
      </c>
      <c r="AN598" t="s">
        <v>1409</v>
      </c>
      <c r="AO598" t="s">
        <v>5421</v>
      </c>
    </row>
    <row r="599" spans="1:41" x14ac:dyDescent="0.25">
      <c r="A599">
        <v>1</v>
      </c>
      <c r="B599" t="s">
        <v>28</v>
      </c>
      <c r="C599">
        <v>393103</v>
      </c>
      <c r="D599" t="str">
        <f>VLOOKUP(C599,MUNICÍPO_SETOR!A$2:D$49,4,0)</f>
        <v>CLEBER RODRIGUES DA SILVA</v>
      </c>
      <c r="E599" s="43">
        <v>41403.40625</v>
      </c>
      <c r="F599" s="43">
        <v>41403.771527777775</v>
      </c>
      <c r="G599" s="43">
        <v>41403.732638888891</v>
      </c>
      <c r="H599" t="s">
        <v>29</v>
      </c>
      <c r="I599">
        <v>60000012336483</v>
      </c>
      <c r="J599" t="s">
        <v>2370</v>
      </c>
      <c r="K599" t="s">
        <v>2371</v>
      </c>
      <c r="L599" t="s">
        <v>41</v>
      </c>
      <c r="M599">
        <v>6</v>
      </c>
      <c r="N599" t="s">
        <v>33</v>
      </c>
      <c r="O599">
        <v>60000015461254</v>
      </c>
      <c r="P599">
        <v>60000016462669</v>
      </c>
      <c r="Q599">
        <v>140256000002637</v>
      </c>
      <c r="S599" t="s">
        <v>34</v>
      </c>
      <c r="T599" t="s">
        <v>35</v>
      </c>
      <c r="U599" t="s">
        <v>36</v>
      </c>
      <c r="X599" t="s">
        <v>37</v>
      </c>
      <c r="AD599" t="s">
        <v>4905</v>
      </c>
      <c r="AE599" t="s">
        <v>1453</v>
      </c>
      <c r="AF599" t="s">
        <v>4905</v>
      </c>
      <c r="AG599" t="s">
        <v>4905</v>
      </c>
      <c r="AH599">
        <v>1</v>
      </c>
      <c r="AI599">
        <v>291</v>
      </c>
      <c r="AJ599">
        <v>371</v>
      </c>
      <c r="AK599">
        <v>371</v>
      </c>
      <c r="AL599">
        <v>371</v>
      </c>
      <c r="AM599">
        <v>371</v>
      </c>
      <c r="AN599" t="s">
        <v>1410</v>
      </c>
      <c r="AO599" t="s">
        <v>5422</v>
      </c>
    </row>
    <row r="600" spans="1:41" x14ac:dyDescent="0.25">
      <c r="A600">
        <v>1</v>
      </c>
      <c r="B600" t="s">
        <v>28</v>
      </c>
      <c r="C600">
        <v>393103</v>
      </c>
      <c r="D600" t="str">
        <f>VLOOKUP(C600,MUNICÍPO_SETOR!A$2:D$49,4,0)</f>
        <v>CLEBER RODRIGUES DA SILVA</v>
      </c>
      <c r="E600" s="43">
        <v>41403.40625</v>
      </c>
      <c r="F600" s="43">
        <v>41403.771527777775</v>
      </c>
      <c r="G600" s="43">
        <v>41403.732638888891</v>
      </c>
      <c r="H600" t="s">
        <v>29</v>
      </c>
      <c r="I600">
        <v>60000012336483</v>
      </c>
      <c r="J600" t="s">
        <v>2370</v>
      </c>
      <c r="K600" t="s">
        <v>2371</v>
      </c>
      <c r="L600" t="s">
        <v>41</v>
      </c>
      <c r="M600">
        <v>6</v>
      </c>
      <c r="N600" t="s">
        <v>33</v>
      </c>
      <c r="O600">
        <v>60000015461254</v>
      </c>
      <c r="P600">
        <v>60000016462669</v>
      </c>
      <c r="Q600">
        <v>140256000002637</v>
      </c>
      <c r="S600" t="s">
        <v>34</v>
      </c>
      <c r="T600" t="s">
        <v>35</v>
      </c>
      <c r="U600" t="s">
        <v>36</v>
      </c>
      <c r="X600" t="s">
        <v>37</v>
      </c>
      <c r="AD600" t="s">
        <v>4905</v>
      </c>
      <c r="AE600" t="s">
        <v>1453</v>
      </c>
      <c r="AF600" t="s">
        <v>4905</v>
      </c>
      <c r="AG600" t="s">
        <v>4905</v>
      </c>
      <c r="AH600">
        <v>1</v>
      </c>
      <c r="AI600">
        <v>291</v>
      </c>
      <c r="AJ600">
        <v>371</v>
      </c>
      <c r="AK600">
        <v>371</v>
      </c>
      <c r="AL600">
        <v>371</v>
      </c>
      <c r="AM600">
        <v>371</v>
      </c>
      <c r="AN600" t="s">
        <v>1409</v>
      </c>
      <c r="AO600" t="s">
        <v>5421</v>
      </c>
    </row>
    <row r="601" spans="1:41" x14ac:dyDescent="0.25">
      <c r="A601">
        <v>1</v>
      </c>
      <c r="B601" t="s">
        <v>28</v>
      </c>
      <c r="C601">
        <v>393103</v>
      </c>
      <c r="D601" t="str">
        <f>VLOOKUP(C601,MUNICÍPO_SETOR!A$2:D$49,4,0)</f>
        <v>CLEBER RODRIGUES DA SILVA</v>
      </c>
      <c r="E601" s="43">
        <v>41403.40625</v>
      </c>
      <c r="F601" s="43">
        <v>41403.771527777775</v>
      </c>
      <c r="G601" s="43">
        <v>41403.732638888891</v>
      </c>
      <c r="H601" t="s">
        <v>29</v>
      </c>
      <c r="I601">
        <v>60000012336483</v>
      </c>
      <c r="J601" t="s">
        <v>2370</v>
      </c>
      <c r="K601" t="s">
        <v>2371</v>
      </c>
      <c r="L601" t="s">
        <v>41</v>
      </c>
      <c r="M601">
        <v>6</v>
      </c>
      <c r="N601" t="s">
        <v>33</v>
      </c>
      <c r="O601">
        <v>60000015461254</v>
      </c>
      <c r="P601">
        <v>60000016462669</v>
      </c>
      <c r="Q601">
        <v>140256000002637</v>
      </c>
      <c r="S601" t="s">
        <v>34</v>
      </c>
      <c r="T601" t="s">
        <v>35</v>
      </c>
      <c r="U601" t="s">
        <v>36</v>
      </c>
      <c r="X601" t="s">
        <v>37</v>
      </c>
      <c r="AD601" t="s">
        <v>4905</v>
      </c>
      <c r="AE601" t="s">
        <v>1453</v>
      </c>
      <c r="AF601" t="s">
        <v>4905</v>
      </c>
      <c r="AG601" t="s">
        <v>4905</v>
      </c>
      <c r="AH601">
        <v>1</v>
      </c>
      <c r="AI601">
        <v>291</v>
      </c>
      <c r="AJ601">
        <v>371</v>
      </c>
      <c r="AK601">
        <v>371</v>
      </c>
      <c r="AL601">
        <v>371</v>
      </c>
      <c r="AM601">
        <v>371</v>
      </c>
      <c r="AN601" t="s">
        <v>1410</v>
      </c>
      <c r="AO601" t="s">
        <v>5422</v>
      </c>
    </row>
    <row r="602" spans="1:41" x14ac:dyDescent="0.25">
      <c r="A602">
        <v>1</v>
      </c>
      <c r="B602" t="s">
        <v>28</v>
      </c>
      <c r="C602">
        <v>393103</v>
      </c>
      <c r="D602" t="str">
        <f>VLOOKUP(C602,MUNICÍPO_SETOR!A$2:D$49,4,0)</f>
        <v>CLEBER RODRIGUES DA SILVA</v>
      </c>
      <c r="E602" s="43">
        <v>41403.375</v>
      </c>
      <c r="F602" s="43">
        <v>41403.76458333333</v>
      </c>
      <c r="G602" s="43">
        <v>41403.732638888891</v>
      </c>
      <c r="H602" t="s">
        <v>29</v>
      </c>
      <c r="I602">
        <v>60000012466051</v>
      </c>
      <c r="J602" t="s">
        <v>379</v>
      </c>
      <c r="K602" t="s">
        <v>380</v>
      </c>
      <c r="L602" t="s">
        <v>41</v>
      </c>
      <c r="M602">
        <v>4</v>
      </c>
      <c r="N602" t="s">
        <v>33</v>
      </c>
      <c r="O602">
        <v>60000015461254</v>
      </c>
      <c r="P602">
        <v>60000016462669</v>
      </c>
      <c r="Q602">
        <v>140256000002612</v>
      </c>
      <c r="S602" t="s">
        <v>34</v>
      </c>
      <c r="T602" t="s">
        <v>35</v>
      </c>
      <c r="U602" t="s">
        <v>36</v>
      </c>
      <c r="X602" t="s">
        <v>37</v>
      </c>
      <c r="AD602" t="s">
        <v>4906</v>
      </c>
      <c r="AE602" t="s">
        <v>1453</v>
      </c>
      <c r="AF602" t="s">
        <v>4906</v>
      </c>
      <c r="AG602" t="s">
        <v>4906</v>
      </c>
      <c r="AH602">
        <v>1</v>
      </c>
      <c r="AI602">
        <v>240</v>
      </c>
      <c r="AJ602">
        <v>427</v>
      </c>
      <c r="AK602">
        <v>427</v>
      </c>
      <c r="AL602">
        <v>427</v>
      </c>
      <c r="AM602">
        <v>427</v>
      </c>
      <c r="AN602" t="s">
        <v>1409</v>
      </c>
      <c r="AO602" t="s">
        <v>5423</v>
      </c>
    </row>
    <row r="603" spans="1:41" x14ac:dyDescent="0.25">
      <c r="A603">
        <v>1</v>
      </c>
      <c r="B603" t="s">
        <v>28</v>
      </c>
      <c r="C603">
        <v>393103</v>
      </c>
      <c r="D603" t="str">
        <f>VLOOKUP(C603,MUNICÍPO_SETOR!A$2:D$49,4,0)</f>
        <v>CLEBER RODRIGUES DA SILVA</v>
      </c>
      <c r="E603" s="43">
        <v>41403.375</v>
      </c>
      <c r="F603" s="43">
        <v>41403.76458333333</v>
      </c>
      <c r="G603" s="43">
        <v>41403.732638888891</v>
      </c>
      <c r="H603" t="s">
        <v>29</v>
      </c>
      <c r="I603">
        <v>60000012466051</v>
      </c>
      <c r="J603" t="s">
        <v>379</v>
      </c>
      <c r="K603" t="s">
        <v>380</v>
      </c>
      <c r="L603" t="s">
        <v>41</v>
      </c>
      <c r="M603">
        <v>4</v>
      </c>
      <c r="N603" t="s">
        <v>33</v>
      </c>
      <c r="O603">
        <v>60000015461254</v>
      </c>
      <c r="P603">
        <v>60000016462669</v>
      </c>
      <c r="Q603">
        <v>140256000002612</v>
      </c>
      <c r="S603" t="s">
        <v>34</v>
      </c>
      <c r="T603" t="s">
        <v>35</v>
      </c>
      <c r="U603" t="s">
        <v>36</v>
      </c>
      <c r="X603" t="s">
        <v>37</v>
      </c>
      <c r="AD603" t="s">
        <v>4906</v>
      </c>
      <c r="AE603" t="s">
        <v>1453</v>
      </c>
      <c r="AF603" t="s">
        <v>4906</v>
      </c>
      <c r="AG603" t="s">
        <v>4906</v>
      </c>
      <c r="AH603">
        <v>1</v>
      </c>
      <c r="AI603">
        <v>240</v>
      </c>
      <c r="AJ603">
        <v>427</v>
      </c>
      <c r="AK603">
        <v>427</v>
      </c>
      <c r="AL603">
        <v>427</v>
      </c>
      <c r="AM603">
        <v>427</v>
      </c>
      <c r="AN603" t="s">
        <v>1410</v>
      </c>
      <c r="AO603" t="s">
        <v>5424</v>
      </c>
    </row>
    <row r="604" spans="1:41" x14ac:dyDescent="0.25">
      <c r="A604">
        <v>1</v>
      </c>
      <c r="B604" t="s">
        <v>28</v>
      </c>
      <c r="C604">
        <v>393103</v>
      </c>
      <c r="D604" t="str">
        <f>VLOOKUP(C604,MUNICÍPO_SETOR!A$2:D$49,4,0)</f>
        <v>CLEBER RODRIGUES DA SILVA</v>
      </c>
      <c r="E604" s="43">
        <v>41403.375</v>
      </c>
      <c r="F604" s="43">
        <v>41403.76458333333</v>
      </c>
      <c r="G604" s="43">
        <v>41403.732638888891</v>
      </c>
      <c r="H604" t="s">
        <v>29</v>
      </c>
      <c r="I604">
        <v>60000012466051</v>
      </c>
      <c r="J604" t="s">
        <v>379</v>
      </c>
      <c r="K604" t="s">
        <v>380</v>
      </c>
      <c r="L604" t="s">
        <v>41</v>
      </c>
      <c r="M604">
        <v>4</v>
      </c>
      <c r="N604" t="s">
        <v>33</v>
      </c>
      <c r="O604">
        <v>60000015461254</v>
      </c>
      <c r="P604">
        <v>60000016462669</v>
      </c>
      <c r="Q604">
        <v>140256000002612</v>
      </c>
      <c r="S604" t="s">
        <v>34</v>
      </c>
      <c r="T604" t="s">
        <v>35</v>
      </c>
      <c r="U604" t="s">
        <v>36</v>
      </c>
      <c r="X604" t="s">
        <v>37</v>
      </c>
      <c r="AD604" t="s">
        <v>4906</v>
      </c>
      <c r="AE604" t="s">
        <v>1453</v>
      </c>
      <c r="AF604" t="s">
        <v>4906</v>
      </c>
      <c r="AG604" t="s">
        <v>4906</v>
      </c>
      <c r="AH604">
        <v>1</v>
      </c>
      <c r="AI604">
        <v>240</v>
      </c>
      <c r="AJ604">
        <v>427</v>
      </c>
      <c r="AK604">
        <v>427</v>
      </c>
      <c r="AL604">
        <v>427</v>
      </c>
      <c r="AM604">
        <v>427</v>
      </c>
      <c r="AN604" t="s">
        <v>1409</v>
      </c>
      <c r="AO604" t="s">
        <v>5423</v>
      </c>
    </row>
    <row r="605" spans="1:41" x14ac:dyDescent="0.25">
      <c r="A605">
        <v>1</v>
      </c>
      <c r="B605" t="s">
        <v>28</v>
      </c>
      <c r="C605">
        <v>393103</v>
      </c>
      <c r="D605" t="str">
        <f>VLOOKUP(C605,MUNICÍPO_SETOR!A$2:D$49,4,0)</f>
        <v>CLEBER RODRIGUES DA SILVA</v>
      </c>
      <c r="E605" s="43">
        <v>41403.375</v>
      </c>
      <c r="F605" s="43">
        <v>41403.76458333333</v>
      </c>
      <c r="G605" s="43">
        <v>41403.732638888891</v>
      </c>
      <c r="H605" t="s">
        <v>29</v>
      </c>
      <c r="I605">
        <v>60000012466051</v>
      </c>
      <c r="J605" t="s">
        <v>379</v>
      </c>
      <c r="K605" t="s">
        <v>380</v>
      </c>
      <c r="L605" t="s">
        <v>41</v>
      </c>
      <c r="M605">
        <v>4</v>
      </c>
      <c r="N605" t="s">
        <v>33</v>
      </c>
      <c r="O605">
        <v>60000015461254</v>
      </c>
      <c r="P605">
        <v>60000016462669</v>
      </c>
      <c r="Q605">
        <v>140256000002612</v>
      </c>
      <c r="S605" t="s">
        <v>34</v>
      </c>
      <c r="T605" t="s">
        <v>35</v>
      </c>
      <c r="U605" t="s">
        <v>36</v>
      </c>
      <c r="X605" t="s">
        <v>37</v>
      </c>
      <c r="AD605" t="s">
        <v>4906</v>
      </c>
      <c r="AE605" t="s">
        <v>1453</v>
      </c>
      <c r="AF605" t="s">
        <v>4906</v>
      </c>
      <c r="AG605" t="s">
        <v>4906</v>
      </c>
      <c r="AH605">
        <v>1</v>
      </c>
      <c r="AI605">
        <v>240</v>
      </c>
      <c r="AJ605">
        <v>427</v>
      </c>
      <c r="AK605">
        <v>427</v>
      </c>
      <c r="AL605">
        <v>427</v>
      </c>
      <c r="AM605">
        <v>427</v>
      </c>
      <c r="AN605" t="s">
        <v>1410</v>
      </c>
      <c r="AO605" t="s">
        <v>5424</v>
      </c>
    </row>
    <row r="606" spans="1:41" x14ac:dyDescent="0.25">
      <c r="A606">
        <v>1</v>
      </c>
      <c r="B606" t="s">
        <v>28</v>
      </c>
      <c r="C606">
        <v>393103</v>
      </c>
      <c r="D606" t="str">
        <f>VLOOKUP(C606,MUNICÍPO_SETOR!A$2:D$49,4,0)</f>
        <v>CLEBER RODRIGUES DA SILVA</v>
      </c>
      <c r="E606" s="43">
        <v>41403.340277777781</v>
      </c>
      <c r="F606" s="43">
        <v>41403.756249999999</v>
      </c>
      <c r="G606" s="43">
        <v>41403.722222222219</v>
      </c>
      <c r="H606" t="s">
        <v>29</v>
      </c>
      <c r="I606">
        <v>60000012403335</v>
      </c>
      <c r="J606" t="s">
        <v>2391</v>
      </c>
      <c r="K606" t="s">
        <v>2392</v>
      </c>
      <c r="L606" t="s">
        <v>41</v>
      </c>
      <c r="M606">
        <v>6</v>
      </c>
      <c r="N606" t="s">
        <v>33</v>
      </c>
      <c r="O606">
        <v>60000015461254</v>
      </c>
      <c r="P606">
        <v>60000016462669</v>
      </c>
      <c r="Q606">
        <v>140256000002584</v>
      </c>
      <c r="S606" t="s">
        <v>34</v>
      </c>
      <c r="T606" t="s">
        <v>35</v>
      </c>
      <c r="U606" t="s">
        <v>36</v>
      </c>
      <c r="X606" t="s">
        <v>37</v>
      </c>
      <c r="AD606" t="s">
        <v>4907</v>
      </c>
      <c r="AE606" t="s">
        <v>1453</v>
      </c>
      <c r="AF606" t="s">
        <v>4907</v>
      </c>
      <c r="AG606" t="s">
        <v>4907</v>
      </c>
      <c r="AH606">
        <v>1</v>
      </c>
      <c r="AI606">
        <v>360</v>
      </c>
      <c r="AJ606">
        <v>360</v>
      </c>
      <c r="AK606">
        <v>360</v>
      </c>
      <c r="AL606">
        <v>360</v>
      </c>
      <c r="AM606">
        <v>360</v>
      </c>
      <c r="AN606" t="s">
        <v>1409</v>
      </c>
      <c r="AO606" t="s">
        <v>4907</v>
      </c>
    </row>
    <row r="607" spans="1:41" x14ac:dyDescent="0.25">
      <c r="A607">
        <v>1</v>
      </c>
      <c r="B607" t="s">
        <v>28</v>
      </c>
      <c r="C607">
        <v>393103</v>
      </c>
      <c r="D607" t="str">
        <f>VLOOKUP(C607,MUNICÍPO_SETOR!A$2:D$49,4,0)</f>
        <v>CLEBER RODRIGUES DA SILVA</v>
      </c>
      <c r="E607" s="43">
        <v>41403.340277777781</v>
      </c>
      <c r="F607" s="43">
        <v>41403.756249999999</v>
      </c>
      <c r="G607" s="43">
        <v>41403.722222222219</v>
      </c>
      <c r="H607" t="s">
        <v>29</v>
      </c>
      <c r="I607">
        <v>60000012403335</v>
      </c>
      <c r="J607" t="s">
        <v>2391</v>
      </c>
      <c r="K607" t="s">
        <v>2392</v>
      </c>
      <c r="L607" t="s">
        <v>41</v>
      </c>
      <c r="M607">
        <v>6</v>
      </c>
      <c r="N607" t="s">
        <v>33</v>
      </c>
      <c r="O607">
        <v>60000015461254</v>
      </c>
      <c r="P607">
        <v>60000016462669</v>
      </c>
      <c r="Q607">
        <v>140256000002584</v>
      </c>
      <c r="S607" t="s">
        <v>34</v>
      </c>
      <c r="T607" t="s">
        <v>35</v>
      </c>
      <c r="U607" t="s">
        <v>36</v>
      </c>
      <c r="X607" t="s">
        <v>37</v>
      </c>
      <c r="AD607" t="s">
        <v>4907</v>
      </c>
      <c r="AE607" t="s">
        <v>1453</v>
      </c>
      <c r="AF607" t="s">
        <v>4907</v>
      </c>
      <c r="AG607" t="s">
        <v>4907</v>
      </c>
      <c r="AH607">
        <v>1</v>
      </c>
      <c r="AI607">
        <v>360</v>
      </c>
      <c r="AJ607">
        <v>360</v>
      </c>
      <c r="AK607">
        <v>360</v>
      </c>
      <c r="AL607">
        <v>360</v>
      </c>
      <c r="AM607">
        <v>360</v>
      </c>
      <c r="AN607" t="s">
        <v>1409</v>
      </c>
      <c r="AO607" t="s">
        <v>4907</v>
      </c>
    </row>
    <row r="608" spans="1:41" x14ac:dyDescent="0.25">
      <c r="A608">
        <v>1</v>
      </c>
      <c r="B608" t="s">
        <v>28</v>
      </c>
      <c r="C608">
        <v>393103</v>
      </c>
      <c r="D608" t="str">
        <f>VLOOKUP(C608,MUNICÍPO_SETOR!A$2:D$49,4,0)</f>
        <v>CLEBER RODRIGUES DA SILVA</v>
      </c>
      <c r="E608" s="43">
        <v>41402.708333333336</v>
      </c>
      <c r="F608" s="43">
        <v>41402.753472222219</v>
      </c>
      <c r="G608" s="43">
        <v>41402.715277777781</v>
      </c>
      <c r="H608" t="s">
        <v>29</v>
      </c>
      <c r="I608">
        <v>60000012319159</v>
      </c>
      <c r="J608" t="s">
        <v>4908</v>
      </c>
      <c r="K608" t="s">
        <v>4909</v>
      </c>
      <c r="L608" t="s">
        <v>41</v>
      </c>
      <c r="M608">
        <v>4</v>
      </c>
      <c r="N608" t="s">
        <v>33</v>
      </c>
      <c r="O608">
        <v>60000015461254</v>
      </c>
      <c r="P608">
        <v>60000016462669</v>
      </c>
      <c r="Q608">
        <v>140256000002521</v>
      </c>
      <c r="S608" t="s">
        <v>34</v>
      </c>
      <c r="T608" t="s">
        <v>35</v>
      </c>
      <c r="U608" t="s">
        <v>36</v>
      </c>
      <c r="X608" t="s">
        <v>37</v>
      </c>
      <c r="AD608" t="s">
        <v>4910</v>
      </c>
      <c r="AE608" t="s">
        <v>1453</v>
      </c>
      <c r="AF608" t="s">
        <v>4910</v>
      </c>
      <c r="AG608" t="s">
        <v>4910</v>
      </c>
      <c r="AH608">
        <v>1</v>
      </c>
      <c r="AI608">
        <v>323</v>
      </c>
      <c r="AJ608">
        <v>323</v>
      </c>
      <c r="AK608">
        <v>323</v>
      </c>
      <c r="AL608">
        <v>323</v>
      </c>
      <c r="AM608">
        <v>323</v>
      </c>
      <c r="AN608" t="s">
        <v>1409</v>
      </c>
      <c r="AO608" t="s">
        <v>4910</v>
      </c>
    </row>
    <row r="609" spans="1:41" x14ac:dyDescent="0.25">
      <c r="A609">
        <v>1</v>
      </c>
      <c r="B609" t="s">
        <v>28</v>
      </c>
      <c r="C609">
        <v>393103</v>
      </c>
      <c r="D609" t="str">
        <f>VLOOKUP(C609,MUNICÍPO_SETOR!A$2:D$49,4,0)</f>
        <v>CLEBER RODRIGUES DA SILVA</v>
      </c>
      <c r="E609" s="43">
        <v>41402.708333333336</v>
      </c>
      <c r="F609" s="43">
        <v>41402.753472222219</v>
      </c>
      <c r="G609" s="43">
        <v>41402.715277777781</v>
      </c>
      <c r="H609" t="s">
        <v>29</v>
      </c>
      <c r="I609">
        <v>60000012319159</v>
      </c>
      <c r="J609" t="s">
        <v>4908</v>
      </c>
      <c r="K609" t="s">
        <v>4909</v>
      </c>
      <c r="L609" t="s">
        <v>41</v>
      </c>
      <c r="M609">
        <v>4</v>
      </c>
      <c r="N609" t="s">
        <v>33</v>
      </c>
      <c r="O609">
        <v>60000015461254</v>
      </c>
      <c r="P609">
        <v>60000016462669</v>
      </c>
      <c r="Q609">
        <v>140256000002521</v>
      </c>
      <c r="S609" t="s">
        <v>34</v>
      </c>
      <c r="T609" t="s">
        <v>35</v>
      </c>
      <c r="U609" t="s">
        <v>36</v>
      </c>
      <c r="X609" t="s">
        <v>37</v>
      </c>
      <c r="AD609" t="s">
        <v>4910</v>
      </c>
      <c r="AE609" t="s">
        <v>1453</v>
      </c>
      <c r="AF609" t="s">
        <v>4910</v>
      </c>
      <c r="AG609" t="s">
        <v>4910</v>
      </c>
      <c r="AH609">
        <v>1</v>
      </c>
      <c r="AI609">
        <v>323</v>
      </c>
      <c r="AJ609">
        <v>323</v>
      </c>
      <c r="AK609">
        <v>323</v>
      </c>
      <c r="AL609">
        <v>323</v>
      </c>
      <c r="AM609">
        <v>323</v>
      </c>
      <c r="AN609" t="s">
        <v>1409</v>
      </c>
      <c r="AO609" t="s">
        <v>4910</v>
      </c>
    </row>
    <row r="610" spans="1:41" x14ac:dyDescent="0.25">
      <c r="A610">
        <v>1</v>
      </c>
      <c r="B610" t="s">
        <v>28</v>
      </c>
      <c r="C610">
        <v>393103</v>
      </c>
      <c r="D610" t="str">
        <f>VLOOKUP(C610,MUNICÍPO_SETOR!A$2:D$49,4,0)</f>
        <v>CLEBER RODRIGUES DA SILVA</v>
      </c>
      <c r="E610" s="43">
        <v>41402.65625</v>
      </c>
      <c r="F610" s="43">
        <v>41402.762499999997</v>
      </c>
      <c r="G610" s="43">
        <v>41402.725694444445</v>
      </c>
      <c r="H610" t="s">
        <v>29</v>
      </c>
      <c r="I610">
        <v>60000047063708</v>
      </c>
      <c r="J610" t="s">
        <v>2382</v>
      </c>
      <c r="K610" t="s">
        <v>2383</v>
      </c>
      <c r="L610" t="s">
        <v>41</v>
      </c>
      <c r="N610" t="s">
        <v>33</v>
      </c>
      <c r="O610">
        <v>60000015461254</v>
      </c>
      <c r="P610">
        <v>60000016462669</v>
      </c>
      <c r="Q610">
        <v>140256000002556</v>
      </c>
      <c r="S610" t="s">
        <v>34</v>
      </c>
      <c r="T610" t="s">
        <v>35</v>
      </c>
      <c r="U610" t="s">
        <v>36</v>
      </c>
      <c r="X610" t="s">
        <v>37</v>
      </c>
      <c r="AD610" t="s">
        <v>4911</v>
      </c>
      <c r="AE610" t="s">
        <v>1453</v>
      </c>
      <c r="AF610" t="s">
        <v>4911</v>
      </c>
      <c r="AG610" t="s">
        <v>4911</v>
      </c>
      <c r="AH610">
        <v>1</v>
      </c>
      <c r="AI610">
        <v>368</v>
      </c>
      <c r="AJ610">
        <v>368</v>
      </c>
      <c r="AK610">
        <v>368</v>
      </c>
      <c r="AL610">
        <v>368</v>
      </c>
      <c r="AM610">
        <v>368</v>
      </c>
      <c r="AN610" t="s">
        <v>1409</v>
      </c>
      <c r="AO610" t="s">
        <v>4911</v>
      </c>
    </row>
    <row r="611" spans="1:41" x14ac:dyDescent="0.25">
      <c r="A611">
        <v>1</v>
      </c>
      <c r="B611" t="s">
        <v>28</v>
      </c>
      <c r="C611">
        <v>393103</v>
      </c>
      <c r="D611" t="str">
        <f>VLOOKUP(C611,MUNICÍPO_SETOR!A$2:D$49,4,0)</f>
        <v>CLEBER RODRIGUES DA SILVA</v>
      </c>
      <c r="E611" s="43">
        <v>41402.65625</v>
      </c>
      <c r="F611" s="43">
        <v>41402.762499999997</v>
      </c>
      <c r="G611" s="43">
        <v>41402.725694444445</v>
      </c>
      <c r="H611" t="s">
        <v>29</v>
      </c>
      <c r="I611">
        <v>60000047063708</v>
      </c>
      <c r="J611" t="s">
        <v>2382</v>
      </c>
      <c r="K611" t="s">
        <v>2383</v>
      </c>
      <c r="L611" t="s">
        <v>41</v>
      </c>
      <c r="N611" t="s">
        <v>33</v>
      </c>
      <c r="O611">
        <v>60000015461254</v>
      </c>
      <c r="P611">
        <v>60000016462669</v>
      </c>
      <c r="Q611">
        <v>140256000002556</v>
      </c>
      <c r="S611" t="s">
        <v>34</v>
      </c>
      <c r="T611" t="s">
        <v>35</v>
      </c>
      <c r="U611" t="s">
        <v>36</v>
      </c>
      <c r="X611" t="s">
        <v>37</v>
      </c>
      <c r="AD611" t="s">
        <v>4911</v>
      </c>
      <c r="AE611" t="s">
        <v>1453</v>
      </c>
      <c r="AF611" t="s">
        <v>4911</v>
      </c>
      <c r="AG611" t="s">
        <v>4911</v>
      </c>
      <c r="AH611">
        <v>1</v>
      </c>
      <c r="AI611">
        <v>368</v>
      </c>
      <c r="AJ611">
        <v>368</v>
      </c>
      <c r="AK611">
        <v>368</v>
      </c>
      <c r="AL611">
        <v>368</v>
      </c>
      <c r="AM611">
        <v>368</v>
      </c>
      <c r="AN611" t="s">
        <v>1409</v>
      </c>
      <c r="AO611" t="s">
        <v>4911</v>
      </c>
    </row>
    <row r="612" spans="1:41" x14ac:dyDescent="0.25">
      <c r="A612">
        <v>1</v>
      </c>
      <c r="B612" t="s">
        <v>28</v>
      </c>
      <c r="C612">
        <v>393103</v>
      </c>
      <c r="D612" t="str">
        <f>VLOOKUP(C612,MUNICÍPO_SETOR!A$2:D$49,4,0)</f>
        <v>CLEBER RODRIGUES DA SILVA</v>
      </c>
      <c r="E612" s="43">
        <v>41402.611111111109</v>
      </c>
      <c r="F612" s="43">
        <v>41402.73541666667</v>
      </c>
      <c r="G612" s="43">
        <v>41402.694444444445</v>
      </c>
      <c r="H612" t="s">
        <v>29</v>
      </c>
      <c r="I612">
        <v>60000012421019</v>
      </c>
      <c r="J612" t="s">
        <v>382</v>
      </c>
      <c r="K612" t="s">
        <v>383</v>
      </c>
      <c r="L612" t="s">
        <v>41</v>
      </c>
      <c r="M612">
        <v>3</v>
      </c>
      <c r="N612" t="s">
        <v>33</v>
      </c>
      <c r="O612">
        <v>60000015461254</v>
      </c>
      <c r="P612">
        <v>60000016462669</v>
      </c>
      <c r="Q612">
        <v>140256000002496</v>
      </c>
      <c r="S612" t="s">
        <v>34</v>
      </c>
      <c r="T612" t="s">
        <v>35</v>
      </c>
      <c r="U612" t="s">
        <v>36</v>
      </c>
      <c r="X612" t="s">
        <v>37</v>
      </c>
      <c r="AD612" t="s">
        <v>4912</v>
      </c>
      <c r="AE612" t="s">
        <v>1453</v>
      </c>
      <c r="AF612" t="s">
        <v>4912</v>
      </c>
      <c r="AG612" t="s">
        <v>4912</v>
      </c>
      <c r="AH612">
        <v>1</v>
      </c>
      <c r="AI612">
        <v>189</v>
      </c>
      <c r="AJ612">
        <v>369</v>
      </c>
      <c r="AK612">
        <v>369</v>
      </c>
      <c r="AL612">
        <v>369</v>
      </c>
      <c r="AM612">
        <v>369</v>
      </c>
      <c r="AN612" t="s">
        <v>1409</v>
      </c>
      <c r="AO612" t="s">
        <v>5425</v>
      </c>
    </row>
    <row r="613" spans="1:41" x14ac:dyDescent="0.25">
      <c r="A613">
        <v>1</v>
      </c>
      <c r="B613" t="s">
        <v>28</v>
      </c>
      <c r="C613">
        <v>393103</v>
      </c>
      <c r="D613" t="str">
        <f>VLOOKUP(C613,MUNICÍPO_SETOR!A$2:D$49,4,0)</f>
        <v>CLEBER RODRIGUES DA SILVA</v>
      </c>
      <c r="E613" s="43">
        <v>41402.611111111109</v>
      </c>
      <c r="F613" s="43">
        <v>41402.73541666667</v>
      </c>
      <c r="G613" s="43">
        <v>41402.694444444445</v>
      </c>
      <c r="H613" t="s">
        <v>29</v>
      </c>
      <c r="I613">
        <v>60000012421019</v>
      </c>
      <c r="J613" t="s">
        <v>382</v>
      </c>
      <c r="K613" t="s">
        <v>383</v>
      </c>
      <c r="L613" t="s">
        <v>41</v>
      </c>
      <c r="M613">
        <v>3</v>
      </c>
      <c r="N613" t="s">
        <v>33</v>
      </c>
      <c r="O613">
        <v>60000015461254</v>
      </c>
      <c r="P613">
        <v>60000016462669</v>
      </c>
      <c r="Q613">
        <v>140256000002496</v>
      </c>
      <c r="S613" t="s">
        <v>34</v>
      </c>
      <c r="T613" t="s">
        <v>35</v>
      </c>
      <c r="U613" t="s">
        <v>36</v>
      </c>
      <c r="X613" t="s">
        <v>37</v>
      </c>
      <c r="AD613" t="s">
        <v>4912</v>
      </c>
      <c r="AE613" t="s">
        <v>1453</v>
      </c>
      <c r="AF613" t="s">
        <v>4912</v>
      </c>
      <c r="AG613" t="s">
        <v>4912</v>
      </c>
      <c r="AH613">
        <v>1</v>
      </c>
      <c r="AI613">
        <v>189</v>
      </c>
      <c r="AJ613">
        <v>369</v>
      </c>
      <c r="AK613">
        <v>369</v>
      </c>
      <c r="AL613">
        <v>369</v>
      </c>
      <c r="AM613">
        <v>369</v>
      </c>
      <c r="AN613" t="s">
        <v>1410</v>
      </c>
      <c r="AO613" t="s">
        <v>5426</v>
      </c>
    </row>
    <row r="614" spans="1:41" x14ac:dyDescent="0.25">
      <c r="A614">
        <v>1</v>
      </c>
      <c r="B614" t="s">
        <v>28</v>
      </c>
      <c r="C614">
        <v>393103</v>
      </c>
      <c r="D614" t="str">
        <f>VLOOKUP(C614,MUNICÍPO_SETOR!A$2:D$49,4,0)</f>
        <v>CLEBER RODRIGUES DA SILVA</v>
      </c>
      <c r="E614" s="43">
        <v>41402.611111111109</v>
      </c>
      <c r="F614" s="43">
        <v>41402.73541666667</v>
      </c>
      <c r="G614" s="43">
        <v>41402.694444444445</v>
      </c>
      <c r="H614" t="s">
        <v>29</v>
      </c>
      <c r="I614">
        <v>60000012421019</v>
      </c>
      <c r="J614" t="s">
        <v>382</v>
      </c>
      <c r="K614" t="s">
        <v>383</v>
      </c>
      <c r="L614" t="s">
        <v>41</v>
      </c>
      <c r="M614">
        <v>3</v>
      </c>
      <c r="N614" t="s">
        <v>33</v>
      </c>
      <c r="O614">
        <v>60000015461254</v>
      </c>
      <c r="P614">
        <v>60000016462669</v>
      </c>
      <c r="Q614">
        <v>140256000002496</v>
      </c>
      <c r="S614" t="s">
        <v>34</v>
      </c>
      <c r="T614" t="s">
        <v>35</v>
      </c>
      <c r="U614" t="s">
        <v>36</v>
      </c>
      <c r="X614" t="s">
        <v>37</v>
      </c>
      <c r="AD614" t="s">
        <v>4912</v>
      </c>
      <c r="AE614" t="s">
        <v>1453</v>
      </c>
      <c r="AF614" t="s">
        <v>4912</v>
      </c>
      <c r="AG614" t="s">
        <v>4912</v>
      </c>
      <c r="AH614">
        <v>1</v>
      </c>
      <c r="AI614">
        <v>189</v>
      </c>
      <c r="AJ614">
        <v>369</v>
      </c>
      <c r="AK614">
        <v>369</v>
      </c>
      <c r="AL614">
        <v>369</v>
      </c>
      <c r="AM614">
        <v>369</v>
      </c>
      <c r="AN614" t="s">
        <v>1409</v>
      </c>
      <c r="AO614" t="s">
        <v>5425</v>
      </c>
    </row>
    <row r="615" spans="1:41" x14ac:dyDescent="0.25">
      <c r="A615">
        <v>1</v>
      </c>
      <c r="B615" t="s">
        <v>28</v>
      </c>
      <c r="C615">
        <v>393103</v>
      </c>
      <c r="D615" t="str">
        <f>VLOOKUP(C615,MUNICÍPO_SETOR!A$2:D$49,4,0)</f>
        <v>CLEBER RODRIGUES DA SILVA</v>
      </c>
      <c r="E615" s="43">
        <v>41402.611111111109</v>
      </c>
      <c r="F615" s="43">
        <v>41402.73541666667</v>
      </c>
      <c r="G615" s="43">
        <v>41402.694444444445</v>
      </c>
      <c r="H615" t="s">
        <v>29</v>
      </c>
      <c r="I615">
        <v>60000012421019</v>
      </c>
      <c r="J615" t="s">
        <v>382</v>
      </c>
      <c r="K615" t="s">
        <v>383</v>
      </c>
      <c r="L615" t="s">
        <v>41</v>
      </c>
      <c r="M615">
        <v>3</v>
      </c>
      <c r="N615" t="s">
        <v>33</v>
      </c>
      <c r="O615">
        <v>60000015461254</v>
      </c>
      <c r="P615">
        <v>60000016462669</v>
      </c>
      <c r="Q615">
        <v>140256000002496</v>
      </c>
      <c r="S615" t="s">
        <v>34</v>
      </c>
      <c r="T615" t="s">
        <v>35</v>
      </c>
      <c r="U615" t="s">
        <v>36</v>
      </c>
      <c r="X615" t="s">
        <v>37</v>
      </c>
      <c r="AD615" t="s">
        <v>4912</v>
      </c>
      <c r="AE615" t="s">
        <v>1453</v>
      </c>
      <c r="AF615" t="s">
        <v>4912</v>
      </c>
      <c r="AG615" t="s">
        <v>4912</v>
      </c>
      <c r="AH615">
        <v>1</v>
      </c>
      <c r="AI615">
        <v>189</v>
      </c>
      <c r="AJ615">
        <v>369</v>
      </c>
      <c r="AK615">
        <v>369</v>
      </c>
      <c r="AL615">
        <v>369</v>
      </c>
      <c r="AM615">
        <v>369</v>
      </c>
      <c r="AN615" t="s">
        <v>1410</v>
      </c>
      <c r="AO615" t="s">
        <v>5426</v>
      </c>
    </row>
    <row r="616" spans="1:41" x14ac:dyDescent="0.25">
      <c r="A616">
        <v>1</v>
      </c>
      <c r="B616" t="s">
        <v>28</v>
      </c>
      <c r="C616">
        <v>393103</v>
      </c>
      <c r="D616" t="str">
        <f>VLOOKUP(C616,MUNICÍPO_SETOR!A$2:D$49,4,0)</f>
        <v>CLEBER RODRIGUES DA SILVA</v>
      </c>
      <c r="E616" s="43">
        <v>41402.496527777781</v>
      </c>
      <c r="F616" s="43">
        <v>41402.727083333331</v>
      </c>
      <c r="G616" s="43">
        <v>41402.694444444445</v>
      </c>
      <c r="H616" t="s">
        <v>29</v>
      </c>
      <c r="I616">
        <v>60000017150794</v>
      </c>
      <c r="J616" t="s">
        <v>2363</v>
      </c>
      <c r="K616" t="s">
        <v>2364</v>
      </c>
      <c r="L616" t="s">
        <v>2365</v>
      </c>
      <c r="M616">
        <v>3</v>
      </c>
      <c r="N616" t="s">
        <v>135</v>
      </c>
      <c r="O616">
        <v>60000015461254</v>
      </c>
      <c r="P616">
        <v>60000016462669</v>
      </c>
      <c r="Q616">
        <v>140256000002471</v>
      </c>
      <c r="S616" t="s">
        <v>34</v>
      </c>
      <c r="T616" t="s">
        <v>35</v>
      </c>
      <c r="U616" t="s">
        <v>36</v>
      </c>
      <c r="X616" t="s">
        <v>37</v>
      </c>
      <c r="AD616" t="s">
        <v>4913</v>
      </c>
      <c r="AE616" t="s">
        <v>1453</v>
      </c>
      <c r="AF616" t="s">
        <v>4913</v>
      </c>
      <c r="AG616" t="s">
        <v>4913</v>
      </c>
      <c r="AH616">
        <v>1</v>
      </c>
      <c r="AI616">
        <v>480</v>
      </c>
      <c r="AJ616">
        <v>590</v>
      </c>
      <c r="AK616">
        <v>590</v>
      </c>
      <c r="AL616">
        <v>590</v>
      </c>
      <c r="AM616">
        <v>590</v>
      </c>
      <c r="AN616" t="s">
        <v>1409</v>
      </c>
      <c r="AO616" t="s">
        <v>5427</v>
      </c>
    </row>
    <row r="617" spans="1:41" x14ac:dyDescent="0.25">
      <c r="A617">
        <v>1</v>
      </c>
      <c r="B617" t="s">
        <v>28</v>
      </c>
      <c r="C617">
        <v>393103</v>
      </c>
      <c r="D617" t="str">
        <f>VLOOKUP(C617,MUNICÍPO_SETOR!A$2:D$49,4,0)</f>
        <v>CLEBER RODRIGUES DA SILVA</v>
      </c>
      <c r="E617" s="43">
        <v>41402.496527777781</v>
      </c>
      <c r="F617" s="43">
        <v>41402.727083333331</v>
      </c>
      <c r="G617" s="43">
        <v>41402.694444444445</v>
      </c>
      <c r="H617" t="s">
        <v>29</v>
      </c>
      <c r="I617">
        <v>60000017150794</v>
      </c>
      <c r="J617" t="s">
        <v>2363</v>
      </c>
      <c r="K617" t="s">
        <v>2364</v>
      </c>
      <c r="L617" t="s">
        <v>2365</v>
      </c>
      <c r="M617">
        <v>3</v>
      </c>
      <c r="N617" t="s">
        <v>135</v>
      </c>
      <c r="O617">
        <v>60000015461254</v>
      </c>
      <c r="P617">
        <v>60000016462669</v>
      </c>
      <c r="Q617">
        <v>140256000002471</v>
      </c>
      <c r="S617" t="s">
        <v>34</v>
      </c>
      <c r="T617" t="s">
        <v>35</v>
      </c>
      <c r="U617" t="s">
        <v>36</v>
      </c>
      <c r="X617" t="s">
        <v>37</v>
      </c>
      <c r="AD617" t="s">
        <v>4913</v>
      </c>
      <c r="AE617" t="s">
        <v>1453</v>
      </c>
      <c r="AF617" t="s">
        <v>4913</v>
      </c>
      <c r="AG617" t="s">
        <v>4913</v>
      </c>
      <c r="AH617">
        <v>1</v>
      </c>
      <c r="AI617">
        <v>480</v>
      </c>
      <c r="AJ617">
        <v>590</v>
      </c>
      <c r="AK617">
        <v>590</v>
      </c>
      <c r="AL617">
        <v>590</v>
      </c>
      <c r="AM617">
        <v>590</v>
      </c>
      <c r="AN617" t="s">
        <v>1410</v>
      </c>
      <c r="AO617" t="s">
        <v>5428</v>
      </c>
    </row>
    <row r="618" spans="1:41" x14ac:dyDescent="0.25">
      <c r="A618">
        <v>1</v>
      </c>
      <c r="B618" t="s">
        <v>28</v>
      </c>
      <c r="C618">
        <v>393103</v>
      </c>
      <c r="D618" t="str">
        <f>VLOOKUP(C618,MUNICÍPO_SETOR!A$2:D$49,4,0)</f>
        <v>CLEBER RODRIGUES DA SILVA</v>
      </c>
      <c r="E618" s="43">
        <v>41402.496527777781</v>
      </c>
      <c r="F618" s="43">
        <v>41402.727083333331</v>
      </c>
      <c r="G618" s="43">
        <v>41402.694444444445</v>
      </c>
      <c r="H618" t="s">
        <v>29</v>
      </c>
      <c r="I618">
        <v>60000017150794</v>
      </c>
      <c r="J618" t="s">
        <v>2363</v>
      </c>
      <c r="K618" t="s">
        <v>2364</v>
      </c>
      <c r="L618" t="s">
        <v>2365</v>
      </c>
      <c r="M618">
        <v>3</v>
      </c>
      <c r="N618" t="s">
        <v>135</v>
      </c>
      <c r="O618">
        <v>60000015461254</v>
      </c>
      <c r="P618">
        <v>60000016462669</v>
      </c>
      <c r="Q618">
        <v>140256000002471</v>
      </c>
      <c r="S618" t="s">
        <v>34</v>
      </c>
      <c r="T618" t="s">
        <v>35</v>
      </c>
      <c r="U618" t="s">
        <v>36</v>
      </c>
      <c r="X618" t="s">
        <v>37</v>
      </c>
      <c r="AD618" t="s">
        <v>4913</v>
      </c>
      <c r="AE618" t="s">
        <v>1453</v>
      </c>
      <c r="AF618" t="s">
        <v>4913</v>
      </c>
      <c r="AG618" t="s">
        <v>4913</v>
      </c>
      <c r="AH618">
        <v>1</v>
      </c>
      <c r="AI618">
        <v>480</v>
      </c>
      <c r="AJ618">
        <v>590</v>
      </c>
      <c r="AK618">
        <v>590</v>
      </c>
      <c r="AL618">
        <v>590</v>
      </c>
      <c r="AM618">
        <v>590</v>
      </c>
      <c r="AN618" t="s">
        <v>1409</v>
      </c>
      <c r="AO618" t="s">
        <v>5427</v>
      </c>
    </row>
    <row r="619" spans="1:41" x14ac:dyDescent="0.25">
      <c r="A619">
        <v>1</v>
      </c>
      <c r="B619" t="s">
        <v>28</v>
      </c>
      <c r="C619">
        <v>393103</v>
      </c>
      <c r="D619" t="str">
        <f>VLOOKUP(C619,MUNICÍPO_SETOR!A$2:D$49,4,0)</f>
        <v>CLEBER RODRIGUES DA SILVA</v>
      </c>
      <c r="E619" s="43">
        <v>41402.496527777781</v>
      </c>
      <c r="F619" s="43">
        <v>41402.727083333331</v>
      </c>
      <c r="G619" s="43">
        <v>41402.694444444445</v>
      </c>
      <c r="H619" t="s">
        <v>29</v>
      </c>
      <c r="I619">
        <v>60000017150794</v>
      </c>
      <c r="J619" t="s">
        <v>2363</v>
      </c>
      <c r="K619" t="s">
        <v>2364</v>
      </c>
      <c r="L619" t="s">
        <v>2365</v>
      </c>
      <c r="M619">
        <v>3</v>
      </c>
      <c r="N619" t="s">
        <v>135</v>
      </c>
      <c r="O619">
        <v>60000015461254</v>
      </c>
      <c r="P619">
        <v>60000016462669</v>
      </c>
      <c r="Q619">
        <v>140256000002471</v>
      </c>
      <c r="S619" t="s">
        <v>34</v>
      </c>
      <c r="T619" t="s">
        <v>35</v>
      </c>
      <c r="U619" t="s">
        <v>36</v>
      </c>
      <c r="X619" t="s">
        <v>37</v>
      </c>
      <c r="AD619" t="s">
        <v>4913</v>
      </c>
      <c r="AE619" t="s">
        <v>1453</v>
      </c>
      <c r="AF619" t="s">
        <v>4913</v>
      </c>
      <c r="AG619" t="s">
        <v>4913</v>
      </c>
      <c r="AH619">
        <v>1</v>
      </c>
      <c r="AI619">
        <v>480</v>
      </c>
      <c r="AJ619">
        <v>590</v>
      </c>
      <c r="AK619">
        <v>590</v>
      </c>
      <c r="AL619">
        <v>590</v>
      </c>
      <c r="AM619">
        <v>590</v>
      </c>
      <c r="AN619" t="s">
        <v>1410</v>
      </c>
      <c r="AO619" t="s">
        <v>5428</v>
      </c>
    </row>
    <row r="620" spans="1:41" x14ac:dyDescent="0.25">
      <c r="A620">
        <v>1</v>
      </c>
      <c r="B620" t="s">
        <v>28</v>
      </c>
      <c r="C620">
        <v>393103</v>
      </c>
      <c r="D620" t="str">
        <f>VLOOKUP(C620,MUNICÍPO_SETOR!A$2:D$49,4,0)</f>
        <v>CLEBER RODRIGUES DA SILVA</v>
      </c>
      <c r="E620" s="43">
        <v>41402.496527777781</v>
      </c>
      <c r="F620" s="43">
        <v>41402.727083333331</v>
      </c>
      <c r="G620" s="43">
        <v>41402.694444444445</v>
      </c>
      <c r="H620" t="s">
        <v>29</v>
      </c>
      <c r="I620">
        <v>60000017150794</v>
      </c>
      <c r="J620" t="s">
        <v>2363</v>
      </c>
      <c r="K620" t="s">
        <v>2364</v>
      </c>
      <c r="L620" t="s">
        <v>2365</v>
      </c>
      <c r="M620">
        <v>3</v>
      </c>
      <c r="N620" t="s">
        <v>135</v>
      </c>
      <c r="O620">
        <v>60000015461254</v>
      </c>
      <c r="P620">
        <v>60000016462669</v>
      </c>
      <c r="Q620">
        <v>140256000002471</v>
      </c>
      <c r="S620" t="s">
        <v>34</v>
      </c>
      <c r="T620" t="s">
        <v>35</v>
      </c>
      <c r="U620" t="s">
        <v>36</v>
      </c>
      <c r="X620" t="s">
        <v>37</v>
      </c>
      <c r="AD620" t="s">
        <v>4913</v>
      </c>
      <c r="AE620" t="s">
        <v>1453</v>
      </c>
      <c r="AF620" t="s">
        <v>4913</v>
      </c>
      <c r="AG620" t="s">
        <v>4913</v>
      </c>
      <c r="AH620">
        <v>1</v>
      </c>
      <c r="AI620">
        <v>480</v>
      </c>
      <c r="AJ620">
        <v>590</v>
      </c>
      <c r="AK620">
        <v>590</v>
      </c>
      <c r="AL620">
        <v>590</v>
      </c>
      <c r="AM620">
        <v>590</v>
      </c>
      <c r="AN620" t="s">
        <v>1409</v>
      </c>
      <c r="AO620" t="s">
        <v>5427</v>
      </c>
    </row>
    <row r="621" spans="1:41" x14ac:dyDescent="0.25">
      <c r="A621">
        <v>1</v>
      </c>
      <c r="B621" t="s">
        <v>28</v>
      </c>
      <c r="C621">
        <v>393103</v>
      </c>
      <c r="D621" t="str">
        <f>VLOOKUP(C621,MUNICÍPO_SETOR!A$2:D$49,4,0)</f>
        <v>CLEBER RODRIGUES DA SILVA</v>
      </c>
      <c r="E621" s="43">
        <v>41402.496527777781</v>
      </c>
      <c r="F621" s="43">
        <v>41402.727083333331</v>
      </c>
      <c r="G621" s="43">
        <v>41402.694444444445</v>
      </c>
      <c r="H621" t="s">
        <v>29</v>
      </c>
      <c r="I621">
        <v>60000017150794</v>
      </c>
      <c r="J621" t="s">
        <v>2363</v>
      </c>
      <c r="K621" t="s">
        <v>2364</v>
      </c>
      <c r="L621" t="s">
        <v>2365</v>
      </c>
      <c r="M621">
        <v>3</v>
      </c>
      <c r="N621" t="s">
        <v>135</v>
      </c>
      <c r="O621">
        <v>60000015461254</v>
      </c>
      <c r="P621">
        <v>60000016462669</v>
      </c>
      <c r="Q621">
        <v>140256000002471</v>
      </c>
      <c r="S621" t="s">
        <v>34</v>
      </c>
      <c r="T621" t="s">
        <v>35</v>
      </c>
      <c r="U621" t="s">
        <v>36</v>
      </c>
      <c r="X621" t="s">
        <v>37</v>
      </c>
      <c r="AD621" t="s">
        <v>4913</v>
      </c>
      <c r="AE621" t="s">
        <v>1453</v>
      </c>
      <c r="AF621" t="s">
        <v>4913</v>
      </c>
      <c r="AG621" t="s">
        <v>4913</v>
      </c>
      <c r="AH621">
        <v>1</v>
      </c>
      <c r="AI621">
        <v>480</v>
      </c>
      <c r="AJ621">
        <v>590</v>
      </c>
      <c r="AK621">
        <v>590</v>
      </c>
      <c r="AL621">
        <v>590</v>
      </c>
      <c r="AM621">
        <v>590</v>
      </c>
      <c r="AN621" t="s">
        <v>1410</v>
      </c>
      <c r="AO621" t="s">
        <v>5428</v>
      </c>
    </row>
    <row r="622" spans="1:41" x14ac:dyDescent="0.25">
      <c r="A622">
        <v>1</v>
      </c>
      <c r="B622" t="s">
        <v>28</v>
      </c>
      <c r="C622">
        <v>393103</v>
      </c>
      <c r="D622" t="str">
        <f>VLOOKUP(C622,MUNICÍPO_SETOR!A$2:D$49,4,0)</f>
        <v>CLEBER RODRIGUES DA SILVA</v>
      </c>
      <c r="E622" s="43">
        <v>41402.46875</v>
      </c>
      <c r="F622" s="43">
        <v>41402.719444444447</v>
      </c>
      <c r="G622" s="43">
        <v>41402.683333333334</v>
      </c>
      <c r="H622" t="s">
        <v>29</v>
      </c>
      <c r="I622">
        <v>60000012591615</v>
      </c>
      <c r="J622" t="s">
        <v>2367</v>
      </c>
      <c r="K622" t="s">
        <v>2368</v>
      </c>
      <c r="L622" t="s">
        <v>41</v>
      </c>
      <c r="M622">
        <v>4</v>
      </c>
      <c r="N622" t="s">
        <v>135</v>
      </c>
      <c r="O622">
        <v>60000015461254</v>
      </c>
      <c r="P622">
        <v>60000016462669</v>
      </c>
      <c r="Q622">
        <v>140256000002446</v>
      </c>
      <c r="S622" t="s">
        <v>34</v>
      </c>
      <c r="T622" t="s">
        <v>35</v>
      </c>
      <c r="U622" t="s">
        <v>36</v>
      </c>
      <c r="X622" t="s">
        <v>37</v>
      </c>
      <c r="AD622" t="s">
        <v>4914</v>
      </c>
      <c r="AE622" t="s">
        <v>1453</v>
      </c>
      <c r="AF622" t="s">
        <v>4914</v>
      </c>
      <c r="AG622" t="s">
        <v>4914</v>
      </c>
      <c r="AH622">
        <v>1</v>
      </c>
      <c r="AI622">
        <v>387</v>
      </c>
      <c r="AJ622">
        <v>387</v>
      </c>
      <c r="AK622">
        <v>387</v>
      </c>
      <c r="AL622">
        <v>387</v>
      </c>
      <c r="AM622">
        <v>387</v>
      </c>
      <c r="AN622" t="s">
        <v>1409</v>
      </c>
      <c r="AO622" t="s">
        <v>4914</v>
      </c>
    </row>
    <row r="623" spans="1:41" x14ac:dyDescent="0.25">
      <c r="A623">
        <v>1</v>
      </c>
      <c r="B623" t="s">
        <v>28</v>
      </c>
      <c r="C623">
        <v>393103</v>
      </c>
      <c r="D623" t="str">
        <f>VLOOKUP(C623,MUNICÍPO_SETOR!A$2:D$49,4,0)</f>
        <v>CLEBER RODRIGUES DA SILVA</v>
      </c>
      <c r="E623" s="43">
        <v>41402.46875</v>
      </c>
      <c r="F623" s="43">
        <v>41402.719444444447</v>
      </c>
      <c r="G623" s="43">
        <v>41402.683333333334</v>
      </c>
      <c r="H623" t="s">
        <v>29</v>
      </c>
      <c r="I623">
        <v>60000012591615</v>
      </c>
      <c r="J623" t="s">
        <v>2367</v>
      </c>
      <c r="K623" t="s">
        <v>2368</v>
      </c>
      <c r="L623" t="s">
        <v>41</v>
      </c>
      <c r="M623">
        <v>4</v>
      </c>
      <c r="N623" t="s">
        <v>135</v>
      </c>
      <c r="O623">
        <v>60000015461254</v>
      </c>
      <c r="P623">
        <v>60000016462669</v>
      </c>
      <c r="Q623">
        <v>140256000002446</v>
      </c>
      <c r="S623" t="s">
        <v>34</v>
      </c>
      <c r="T623" t="s">
        <v>35</v>
      </c>
      <c r="U623" t="s">
        <v>36</v>
      </c>
      <c r="X623" t="s">
        <v>37</v>
      </c>
      <c r="AD623" t="s">
        <v>4914</v>
      </c>
      <c r="AE623" t="s">
        <v>1453</v>
      </c>
      <c r="AF623" t="s">
        <v>4914</v>
      </c>
      <c r="AG623" t="s">
        <v>4914</v>
      </c>
      <c r="AH623">
        <v>1</v>
      </c>
      <c r="AI623">
        <v>387</v>
      </c>
      <c r="AJ623">
        <v>387</v>
      </c>
      <c r="AK623">
        <v>387</v>
      </c>
      <c r="AL623">
        <v>387</v>
      </c>
      <c r="AM623">
        <v>387</v>
      </c>
      <c r="AN623" t="s">
        <v>1409</v>
      </c>
      <c r="AO623" t="s">
        <v>4914</v>
      </c>
    </row>
    <row r="624" spans="1:41" x14ac:dyDescent="0.25">
      <c r="A624">
        <v>1</v>
      </c>
      <c r="B624" t="s">
        <v>28</v>
      </c>
      <c r="C624">
        <v>393103</v>
      </c>
      <c r="D624" t="str">
        <f>VLOOKUP(C624,MUNICÍPO_SETOR!A$2:D$49,4,0)</f>
        <v>CLEBER RODRIGUES DA SILVA</v>
      </c>
      <c r="E624" s="43">
        <v>41402.420138888891</v>
      </c>
      <c r="F624" s="43">
        <v>41402.711805555555</v>
      </c>
      <c r="G624" s="43">
        <v>41402.67291666667</v>
      </c>
      <c r="H624" t="s">
        <v>29</v>
      </c>
      <c r="I624">
        <v>60000012244627</v>
      </c>
      <c r="J624" t="s">
        <v>2373</v>
      </c>
      <c r="K624" t="s">
        <v>2374</v>
      </c>
      <c r="L624" t="s">
        <v>41</v>
      </c>
      <c r="M624">
        <v>4</v>
      </c>
      <c r="N624" t="s">
        <v>135</v>
      </c>
      <c r="O624">
        <v>60000015461254</v>
      </c>
      <c r="P624">
        <v>60000016462669</v>
      </c>
      <c r="Q624">
        <v>140256000002421</v>
      </c>
      <c r="S624" t="s">
        <v>34</v>
      </c>
      <c r="T624" t="s">
        <v>35</v>
      </c>
      <c r="U624" t="s">
        <v>36</v>
      </c>
      <c r="X624" t="s">
        <v>37</v>
      </c>
      <c r="AD624" t="s">
        <v>4915</v>
      </c>
      <c r="AE624" t="s">
        <v>1453</v>
      </c>
      <c r="AF624" t="s">
        <v>4915</v>
      </c>
      <c r="AG624" t="s">
        <v>4915</v>
      </c>
      <c r="AH624">
        <v>264</v>
      </c>
      <c r="AI624">
        <v>564</v>
      </c>
      <c r="AJ624">
        <v>564</v>
      </c>
      <c r="AK624">
        <v>564</v>
      </c>
      <c r="AL624">
        <v>564</v>
      </c>
      <c r="AM624">
        <v>564</v>
      </c>
      <c r="AN624" t="s">
        <v>1409</v>
      </c>
      <c r="AO624" t="s">
        <v>5429</v>
      </c>
    </row>
    <row r="625" spans="1:41" x14ac:dyDescent="0.25">
      <c r="A625">
        <v>1</v>
      </c>
      <c r="B625" t="s">
        <v>28</v>
      </c>
      <c r="C625">
        <v>393103</v>
      </c>
      <c r="D625" t="str">
        <f>VLOOKUP(C625,MUNICÍPO_SETOR!A$2:D$49,4,0)</f>
        <v>CLEBER RODRIGUES DA SILVA</v>
      </c>
      <c r="E625" s="43">
        <v>41402.420138888891</v>
      </c>
      <c r="F625" s="43">
        <v>41402.711805555555</v>
      </c>
      <c r="G625" s="43">
        <v>41402.67291666667</v>
      </c>
      <c r="H625" t="s">
        <v>29</v>
      </c>
      <c r="I625">
        <v>60000012244627</v>
      </c>
      <c r="J625" t="s">
        <v>2373</v>
      </c>
      <c r="K625" t="s">
        <v>2374</v>
      </c>
      <c r="L625" t="s">
        <v>41</v>
      </c>
      <c r="M625">
        <v>4</v>
      </c>
      <c r="N625" t="s">
        <v>135</v>
      </c>
      <c r="O625">
        <v>60000015461254</v>
      </c>
      <c r="P625">
        <v>60000016462669</v>
      </c>
      <c r="Q625">
        <v>140256000002421</v>
      </c>
      <c r="S625" t="s">
        <v>34</v>
      </c>
      <c r="T625" t="s">
        <v>35</v>
      </c>
      <c r="U625" t="s">
        <v>36</v>
      </c>
      <c r="X625" t="s">
        <v>37</v>
      </c>
      <c r="AD625" t="s">
        <v>4915</v>
      </c>
      <c r="AE625" t="s">
        <v>1453</v>
      </c>
      <c r="AF625" t="s">
        <v>4915</v>
      </c>
      <c r="AG625" t="s">
        <v>4915</v>
      </c>
      <c r="AH625">
        <v>264</v>
      </c>
      <c r="AI625">
        <v>564</v>
      </c>
      <c r="AJ625">
        <v>564</v>
      </c>
      <c r="AK625">
        <v>564</v>
      </c>
      <c r="AL625">
        <v>564</v>
      </c>
      <c r="AM625">
        <v>564</v>
      </c>
      <c r="AN625" t="s">
        <v>1409</v>
      </c>
      <c r="AO625" t="s">
        <v>5429</v>
      </c>
    </row>
    <row r="626" spans="1:41" x14ac:dyDescent="0.25">
      <c r="A626">
        <v>1</v>
      </c>
      <c r="B626" t="s">
        <v>28</v>
      </c>
      <c r="C626">
        <v>393103</v>
      </c>
      <c r="D626" t="str">
        <f>VLOOKUP(C626,MUNICÍPO_SETOR!A$2:D$49,4,0)</f>
        <v>CLEBER RODRIGUES DA SILVA</v>
      </c>
      <c r="E626" s="43">
        <v>41402.402777777781</v>
      </c>
      <c r="F626" s="43">
        <v>41402.703472222223</v>
      </c>
      <c r="G626" s="43">
        <v>41402.662499999999</v>
      </c>
      <c r="H626" t="s">
        <v>29</v>
      </c>
      <c r="I626">
        <v>60000012583563</v>
      </c>
      <c r="J626" t="s">
        <v>2388</v>
      </c>
      <c r="K626" t="s">
        <v>2389</v>
      </c>
      <c r="L626" t="s">
        <v>41</v>
      </c>
      <c r="M626">
        <v>6</v>
      </c>
      <c r="N626" t="s">
        <v>135</v>
      </c>
      <c r="O626">
        <v>60000015461254</v>
      </c>
      <c r="P626">
        <v>60000016462669</v>
      </c>
      <c r="Q626">
        <v>140256000002396</v>
      </c>
      <c r="S626" t="s">
        <v>34</v>
      </c>
      <c r="T626" t="s">
        <v>35</v>
      </c>
      <c r="U626" t="s">
        <v>36</v>
      </c>
      <c r="X626" t="s">
        <v>37</v>
      </c>
      <c r="AD626" t="s">
        <v>4916</v>
      </c>
      <c r="AE626" t="s">
        <v>1453</v>
      </c>
      <c r="AF626" t="s">
        <v>4916</v>
      </c>
      <c r="AG626" t="s">
        <v>4916</v>
      </c>
      <c r="AH626">
        <v>1</v>
      </c>
      <c r="AI626">
        <v>523</v>
      </c>
      <c r="AJ626">
        <v>523</v>
      </c>
      <c r="AK626">
        <v>523</v>
      </c>
      <c r="AL626">
        <v>523</v>
      </c>
      <c r="AM626">
        <v>523</v>
      </c>
      <c r="AN626" t="s">
        <v>1409</v>
      </c>
      <c r="AO626" t="s">
        <v>4916</v>
      </c>
    </row>
    <row r="627" spans="1:41" x14ac:dyDescent="0.25">
      <c r="A627">
        <v>1</v>
      </c>
      <c r="B627" t="s">
        <v>28</v>
      </c>
      <c r="C627">
        <v>393103</v>
      </c>
      <c r="D627" t="str">
        <f>VLOOKUP(C627,MUNICÍPO_SETOR!A$2:D$49,4,0)</f>
        <v>CLEBER RODRIGUES DA SILVA</v>
      </c>
      <c r="E627" s="43">
        <v>41402.402777777781</v>
      </c>
      <c r="F627" s="43">
        <v>41402.703472222223</v>
      </c>
      <c r="G627" s="43">
        <v>41402.662499999999</v>
      </c>
      <c r="H627" t="s">
        <v>29</v>
      </c>
      <c r="I627">
        <v>60000012583563</v>
      </c>
      <c r="J627" t="s">
        <v>2388</v>
      </c>
      <c r="K627" t="s">
        <v>2389</v>
      </c>
      <c r="L627" t="s">
        <v>41</v>
      </c>
      <c r="M627">
        <v>6</v>
      </c>
      <c r="N627" t="s">
        <v>135</v>
      </c>
      <c r="O627">
        <v>60000015461254</v>
      </c>
      <c r="P627">
        <v>60000016462669</v>
      </c>
      <c r="Q627">
        <v>140256000002396</v>
      </c>
      <c r="S627" t="s">
        <v>34</v>
      </c>
      <c r="T627" t="s">
        <v>35</v>
      </c>
      <c r="U627" t="s">
        <v>36</v>
      </c>
      <c r="X627" t="s">
        <v>37</v>
      </c>
      <c r="AD627" t="s">
        <v>4916</v>
      </c>
      <c r="AE627" t="s">
        <v>1453</v>
      </c>
      <c r="AF627" t="s">
        <v>4916</v>
      </c>
      <c r="AG627" t="s">
        <v>4916</v>
      </c>
      <c r="AH627">
        <v>1</v>
      </c>
      <c r="AI627">
        <v>523</v>
      </c>
      <c r="AJ627">
        <v>523</v>
      </c>
      <c r="AK627">
        <v>523</v>
      </c>
      <c r="AL627">
        <v>523</v>
      </c>
      <c r="AM627">
        <v>523</v>
      </c>
      <c r="AN627" t="s">
        <v>1409</v>
      </c>
      <c r="AO627" t="s">
        <v>4916</v>
      </c>
    </row>
    <row r="628" spans="1:41" x14ac:dyDescent="0.25">
      <c r="A628">
        <v>1</v>
      </c>
      <c r="B628" t="s">
        <v>28</v>
      </c>
      <c r="C628">
        <v>393103</v>
      </c>
      <c r="D628" t="str">
        <f>VLOOKUP(C628,MUNICÍPO_SETOR!A$2:D$49,4,0)</f>
        <v>CLEBER RODRIGUES DA SILVA</v>
      </c>
      <c r="E628" s="43">
        <v>41401.704861111109</v>
      </c>
      <c r="F628" s="43">
        <v>41401.765277777777</v>
      </c>
      <c r="G628" s="43">
        <v>41401.779861111114</v>
      </c>
      <c r="H628" t="s">
        <v>110</v>
      </c>
      <c r="I628">
        <v>60000016840316</v>
      </c>
      <c r="K628" t="s">
        <v>4917</v>
      </c>
      <c r="N628" t="s">
        <v>33</v>
      </c>
      <c r="O628">
        <v>60000015461254</v>
      </c>
      <c r="P628">
        <v>60000016462669</v>
      </c>
      <c r="Q628">
        <v>140256000002371</v>
      </c>
      <c r="S628" t="s">
        <v>34</v>
      </c>
      <c r="T628" t="s">
        <v>35</v>
      </c>
      <c r="X628" t="s">
        <v>37</v>
      </c>
      <c r="Y628" t="s">
        <v>176</v>
      </c>
      <c r="AD628" t="s">
        <v>4918</v>
      </c>
      <c r="AE628" t="s">
        <v>1437</v>
      </c>
      <c r="AF628" t="s">
        <v>4918</v>
      </c>
      <c r="AG628" t="s">
        <v>4918</v>
      </c>
      <c r="AH628">
        <v>1</v>
      </c>
      <c r="AI628">
        <v>191</v>
      </c>
      <c r="AJ628">
        <v>191</v>
      </c>
      <c r="AK628">
        <v>191</v>
      </c>
      <c r="AL628">
        <v>191</v>
      </c>
      <c r="AM628">
        <v>191</v>
      </c>
      <c r="AN628" t="s">
        <v>1409</v>
      </c>
      <c r="AO628" t="s">
        <v>4918</v>
      </c>
    </row>
    <row r="629" spans="1:41" x14ac:dyDescent="0.25">
      <c r="A629">
        <v>1</v>
      </c>
      <c r="B629" t="s">
        <v>28</v>
      </c>
      <c r="C629">
        <v>393103</v>
      </c>
      <c r="D629" t="str">
        <f>VLOOKUP(C629,MUNICÍPO_SETOR!A$2:D$49,4,0)</f>
        <v>CLEBER RODRIGUES DA SILVA</v>
      </c>
      <c r="E629" s="43">
        <v>41401.638888888891</v>
      </c>
      <c r="F629" s="43">
        <v>41401.759722222225</v>
      </c>
      <c r="G629" s="43">
        <v>41401.779861111114</v>
      </c>
      <c r="H629" t="s">
        <v>29</v>
      </c>
      <c r="I629">
        <v>60000017152394</v>
      </c>
      <c r="J629" t="s">
        <v>4919</v>
      </c>
      <c r="K629" t="s">
        <v>4920</v>
      </c>
      <c r="L629" t="s">
        <v>32</v>
      </c>
      <c r="M629">
        <v>4</v>
      </c>
      <c r="N629" t="s">
        <v>135</v>
      </c>
      <c r="O629">
        <v>60000015461254</v>
      </c>
      <c r="P629">
        <v>60000016462669</v>
      </c>
      <c r="Q629">
        <v>140256000002362</v>
      </c>
      <c r="S629" t="s">
        <v>34</v>
      </c>
      <c r="T629" t="s">
        <v>35</v>
      </c>
      <c r="U629" t="s">
        <v>36</v>
      </c>
      <c r="X629" t="s">
        <v>37</v>
      </c>
      <c r="AD629" t="s">
        <v>4921</v>
      </c>
      <c r="AE629" t="s">
        <v>1437</v>
      </c>
      <c r="AF629" t="s">
        <v>4921</v>
      </c>
      <c r="AG629" t="s">
        <v>4921</v>
      </c>
      <c r="AH629">
        <v>1</v>
      </c>
      <c r="AI629">
        <v>377</v>
      </c>
      <c r="AJ629">
        <v>377</v>
      </c>
      <c r="AK629">
        <v>377</v>
      </c>
      <c r="AL629">
        <v>377</v>
      </c>
      <c r="AM629">
        <v>377</v>
      </c>
      <c r="AN629" t="s">
        <v>1409</v>
      </c>
      <c r="AO629" t="s">
        <v>4921</v>
      </c>
    </row>
    <row r="630" spans="1:41" x14ac:dyDescent="0.25">
      <c r="A630">
        <v>1</v>
      </c>
      <c r="B630" t="s">
        <v>28</v>
      </c>
      <c r="C630">
        <v>393103</v>
      </c>
      <c r="D630" t="str">
        <f>VLOOKUP(C630,MUNICÍPO_SETOR!A$2:D$49,4,0)</f>
        <v>CLEBER RODRIGUES DA SILVA</v>
      </c>
      <c r="E630" s="43">
        <v>41401.583333333336</v>
      </c>
      <c r="F630" s="43">
        <v>41401.754166666666</v>
      </c>
      <c r="G630" s="43">
        <v>41401.715277777781</v>
      </c>
      <c r="H630" t="s">
        <v>29</v>
      </c>
      <c r="I630">
        <v>60000012561331</v>
      </c>
      <c r="J630" t="s">
        <v>427</v>
      </c>
      <c r="K630" t="s">
        <v>428</v>
      </c>
      <c r="L630" t="s">
        <v>32</v>
      </c>
      <c r="M630">
        <v>4</v>
      </c>
      <c r="N630" t="s">
        <v>135</v>
      </c>
      <c r="O630">
        <v>60000015461254</v>
      </c>
      <c r="P630">
        <v>60000016462669</v>
      </c>
      <c r="Q630">
        <v>140256000002353</v>
      </c>
      <c r="S630" t="s">
        <v>34</v>
      </c>
      <c r="T630" t="s">
        <v>35</v>
      </c>
      <c r="U630" t="s">
        <v>36</v>
      </c>
      <c r="X630" t="s">
        <v>37</v>
      </c>
      <c r="AD630" t="s">
        <v>4922</v>
      </c>
      <c r="AE630" t="s">
        <v>1437</v>
      </c>
      <c r="AF630" t="s">
        <v>4922</v>
      </c>
      <c r="AG630" t="s">
        <v>4922</v>
      </c>
      <c r="AH630">
        <v>86</v>
      </c>
      <c r="AI630">
        <v>666</v>
      </c>
      <c r="AJ630">
        <v>666</v>
      </c>
      <c r="AK630">
        <v>666</v>
      </c>
      <c r="AL630">
        <v>666</v>
      </c>
      <c r="AM630">
        <v>666</v>
      </c>
      <c r="AN630" t="s">
        <v>1409</v>
      </c>
      <c r="AO630" t="s">
        <v>5430</v>
      </c>
    </row>
    <row r="631" spans="1:41" x14ac:dyDescent="0.25">
      <c r="A631">
        <v>1</v>
      </c>
      <c r="B631" t="s">
        <v>28</v>
      </c>
      <c r="C631">
        <v>393103</v>
      </c>
      <c r="D631" t="str">
        <f>VLOOKUP(C631,MUNICÍPO_SETOR!A$2:D$49,4,0)</f>
        <v>CLEBER RODRIGUES DA SILVA</v>
      </c>
      <c r="E631" s="43">
        <v>41401.444444444445</v>
      </c>
      <c r="F631" s="43">
        <v>41401.747916666667</v>
      </c>
      <c r="G631" s="43">
        <v>41401.715277777781</v>
      </c>
      <c r="H631" t="s">
        <v>29</v>
      </c>
      <c r="I631">
        <v>60000017153278</v>
      </c>
      <c r="J631" t="s">
        <v>436</v>
      </c>
      <c r="K631" t="s">
        <v>437</v>
      </c>
      <c r="L631" t="s">
        <v>32</v>
      </c>
      <c r="M631">
        <v>4</v>
      </c>
      <c r="N631" t="s">
        <v>135</v>
      </c>
      <c r="O631">
        <v>60000015461254</v>
      </c>
      <c r="P631">
        <v>60000016462669</v>
      </c>
      <c r="Q631">
        <v>140256000002344</v>
      </c>
      <c r="S631" t="s">
        <v>34</v>
      </c>
      <c r="T631" t="s">
        <v>35</v>
      </c>
      <c r="U631" t="s">
        <v>36</v>
      </c>
      <c r="X631" t="s">
        <v>37</v>
      </c>
      <c r="AD631" t="s">
        <v>4923</v>
      </c>
      <c r="AE631" t="s">
        <v>1437</v>
      </c>
      <c r="AF631" t="s">
        <v>4923</v>
      </c>
      <c r="AG631" t="s">
        <v>4923</v>
      </c>
      <c r="AH631">
        <v>1</v>
      </c>
      <c r="AI631">
        <v>284</v>
      </c>
      <c r="AJ631">
        <v>563</v>
      </c>
      <c r="AK631">
        <v>563</v>
      </c>
      <c r="AL631">
        <v>563</v>
      </c>
      <c r="AM631">
        <v>563</v>
      </c>
      <c r="AN631" t="s">
        <v>1409</v>
      </c>
      <c r="AO631" t="s">
        <v>5431</v>
      </c>
    </row>
    <row r="632" spans="1:41" x14ac:dyDescent="0.25">
      <c r="A632">
        <v>1</v>
      </c>
      <c r="B632" t="s">
        <v>28</v>
      </c>
      <c r="C632">
        <v>393103</v>
      </c>
      <c r="D632" t="str">
        <f>VLOOKUP(C632,MUNICÍPO_SETOR!A$2:D$49,4,0)</f>
        <v>CLEBER RODRIGUES DA SILVA</v>
      </c>
      <c r="E632" s="43">
        <v>41401.444444444445</v>
      </c>
      <c r="F632" s="43">
        <v>41401.747916666667</v>
      </c>
      <c r="G632" s="43">
        <v>41401.715277777781</v>
      </c>
      <c r="H632" t="s">
        <v>29</v>
      </c>
      <c r="I632">
        <v>60000017153278</v>
      </c>
      <c r="J632" t="s">
        <v>436</v>
      </c>
      <c r="K632" t="s">
        <v>437</v>
      </c>
      <c r="L632" t="s">
        <v>32</v>
      </c>
      <c r="M632">
        <v>4</v>
      </c>
      <c r="N632" t="s">
        <v>135</v>
      </c>
      <c r="O632">
        <v>60000015461254</v>
      </c>
      <c r="P632">
        <v>60000016462669</v>
      </c>
      <c r="Q632">
        <v>140256000002344</v>
      </c>
      <c r="S632" t="s">
        <v>34</v>
      </c>
      <c r="T632" t="s">
        <v>35</v>
      </c>
      <c r="U632" t="s">
        <v>36</v>
      </c>
      <c r="X632" t="s">
        <v>37</v>
      </c>
      <c r="AD632" t="s">
        <v>4923</v>
      </c>
      <c r="AE632" t="s">
        <v>1437</v>
      </c>
      <c r="AF632" t="s">
        <v>4923</v>
      </c>
      <c r="AG632" t="s">
        <v>4923</v>
      </c>
      <c r="AH632">
        <v>1</v>
      </c>
      <c r="AI632">
        <v>284</v>
      </c>
      <c r="AJ632">
        <v>563</v>
      </c>
      <c r="AK632">
        <v>563</v>
      </c>
      <c r="AL632">
        <v>563</v>
      </c>
      <c r="AM632">
        <v>563</v>
      </c>
      <c r="AN632" t="s">
        <v>1410</v>
      </c>
      <c r="AO632" t="s">
        <v>5432</v>
      </c>
    </row>
    <row r="633" spans="1:41" x14ac:dyDescent="0.25">
      <c r="A633">
        <v>1</v>
      </c>
      <c r="B633" t="s">
        <v>28</v>
      </c>
      <c r="C633">
        <v>393103</v>
      </c>
      <c r="D633" t="str">
        <f>VLOOKUP(C633,MUNICÍPO_SETOR!A$2:D$49,4,0)</f>
        <v>CLEBER RODRIGUES DA SILVA</v>
      </c>
      <c r="E633" s="43">
        <v>41401.413194444445</v>
      </c>
      <c r="F633" s="43">
        <v>41401.645833333336</v>
      </c>
      <c r="G633" s="43">
        <v>41401.694444444445</v>
      </c>
      <c r="H633" t="s">
        <v>29</v>
      </c>
      <c r="I633">
        <v>60000012418319</v>
      </c>
      <c r="J633" t="s">
        <v>439</v>
      </c>
      <c r="K633" t="s">
        <v>440</v>
      </c>
      <c r="L633" t="s">
        <v>32</v>
      </c>
      <c r="M633">
        <v>4</v>
      </c>
      <c r="N633" t="s">
        <v>135</v>
      </c>
      <c r="O633">
        <v>60000015461254</v>
      </c>
      <c r="P633">
        <v>60000016462669</v>
      </c>
      <c r="Q633">
        <v>140256000002335</v>
      </c>
      <c r="S633" t="s">
        <v>34</v>
      </c>
      <c r="T633" t="s">
        <v>35</v>
      </c>
      <c r="U633" t="s">
        <v>36</v>
      </c>
      <c r="X633" t="s">
        <v>37</v>
      </c>
      <c r="AD633" t="s">
        <v>4924</v>
      </c>
      <c r="AE633" t="s">
        <v>1437</v>
      </c>
      <c r="AF633" t="s">
        <v>4924</v>
      </c>
      <c r="AG633" t="s">
        <v>4924</v>
      </c>
      <c r="AH633">
        <v>1</v>
      </c>
      <c r="AI633">
        <v>297</v>
      </c>
      <c r="AJ633">
        <v>476</v>
      </c>
      <c r="AK633">
        <v>476</v>
      </c>
      <c r="AL633">
        <v>476</v>
      </c>
      <c r="AM633">
        <v>476</v>
      </c>
      <c r="AN633" t="s">
        <v>1409</v>
      </c>
      <c r="AO633" t="s">
        <v>5433</v>
      </c>
    </row>
    <row r="634" spans="1:41" x14ac:dyDescent="0.25">
      <c r="A634">
        <v>1</v>
      </c>
      <c r="B634" t="s">
        <v>28</v>
      </c>
      <c r="C634">
        <v>393103</v>
      </c>
      <c r="D634" t="str">
        <f>VLOOKUP(C634,MUNICÍPO_SETOR!A$2:D$49,4,0)</f>
        <v>CLEBER RODRIGUES DA SILVA</v>
      </c>
      <c r="E634" s="43">
        <v>41401.413194444445</v>
      </c>
      <c r="F634" s="43">
        <v>41401.645833333336</v>
      </c>
      <c r="G634" s="43">
        <v>41401.694444444445</v>
      </c>
      <c r="H634" t="s">
        <v>29</v>
      </c>
      <c r="I634">
        <v>60000012418319</v>
      </c>
      <c r="J634" t="s">
        <v>439</v>
      </c>
      <c r="K634" t="s">
        <v>440</v>
      </c>
      <c r="L634" t="s">
        <v>32</v>
      </c>
      <c r="M634">
        <v>4</v>
      </c>
      <c r="N634" t="s">
        <v>135</v>
      </c>
      <c r="O634">
        <v>60000015461254</v>
      </c>
      <c r="P634">
        <v>60000016462669</v>
      </c>
      <c r="Q634">
        <v>140256000002335</v>
      </c>
      <c r="S634" t="s">
        <v>34</v>
      </c>
      <c r="T634" t="s">
        <v>35</v>
      </c>
      <c r="U634" t="s">
        <v>36</v>
      </c>
      <c r="X634" t="s">
        <v>37</v>
      </c>
      <c r="AD634" t="s">
        <v>4924</v>
      </c>
      <c r="AE634" t="s">
        <v>1437</v>
      </c>
      <c r="AF634" t="s">
        <v>4924</v>
      </c>
      <c r="AG634" t="s">
        <v>4924</v>
      </c>
      <c r="AH634">
        <v>1</v>
      </c>
      <c r="AI634">
        <v>297</v>
      </c>
      <c r="AJ634">
        <v>476</v>
      </c>
      <c r="AK634">
        <v>476</v>
      </c>
      <c r="AL634">
        <v>476</v>
      </c>
      <c r="AM634">
        <v>476</v>
      </c>
      <c r="AN634" t="s">
        <v>1410</v>
      </c>
      <c r="AO634" t="s">
        <v>5434</v>
      </c>
    </row>
    <row r="635" spans="1:41" x14ac:dyDescent="0.25">
      <c r="A635">
        <v>1</v>
      </c>
      <c r="B635" t="s">
        <v>28</v>
      </c>
      <c r="C635">
        <v>393103</v>
      </c>
      <c r="D635" t="str">
        <f>VLOOKUP(C635,MUNICÍPO_SETOR!A$2:D$49,4,0)</f>
        <v>CLEBER RODRIGUES DA SILVA</v>
      </c>
      <c r="E635" s="43">
        <v>41401.402777777781</v>
      </c>
      <c r="F635" s="43">
        <v>41401.501388888886</v>
      </c>
      <c r="G635" s="43">
        <v>41401.599305555559</v>
      </c>
      <c r="H635" t="s">
        <v>29</v>
      </c>
      <c r="I635">
        <v>60000012552139</v>
      </c>
      <c r="J635" t="s">
        <v>442</v>
      </c>
      <c r="K635" t="s">
        <v>443</v>
      </c>
      <c r="L635" t="s">
        <v>32</v>
      </c>
      <c r="M635">
        <v>4</v>
      </c>
      <c r="N635" t="s">
        <v>33</v>
      </c>
      <c r="O635">
        <v>60000015461254</v>
      </c>
      <c r="P635">
        <v>60000016462669</v>
      </c>
      <c r="Q635">
        <v>140256000002326</v>
      </c>
      <c r="S635" t="s">
        <v>34</v>
      </c>
      <c r="T635" t="s">
        <v>35</v>
      </c>
      <c r="U635" t="s">
        <v>36</v>
      </c>
      <c r="X635" t="s">
        <v>37</v>
      </c>
      <c r="AD635" t="s">
        <v>4925</v>
      </c>
      <c r="AE635" t="s">
        <v>1437</v>
      </c>
      <c r="AF635" t="s">
        <v>4925</v>
      </c>
      <c r="AG635" t="s">
        <v>4925</v>
      </c>
      <c r="AH635">
        <v>1</v>
      </c>
      <c r="AI635">
        <v>433</v>
      </c>
      <c r="AJ635">
        <v>433</v>
      </c>
      <c r="AK635">
        <v>433</v>
      </c>
      <c r="AL635">
        <v>433</v>
      </c>
      <c r="AM635">
        <v>433</v>
      </c>
      <c r="AN635" t="s">
        <v>1409</v>
      </c>
      <c r="AO635" t="s">
        <v>4925</v>
      </c>
    </row>
    <row r="636" spans="1:41" x14ac:dyDescent="0.25">
      <c r="A636">
        <v>1</v>
      </c>
      <c r="B636" t="s">
        <v>28</v>
      </c>
      <c r="C636">
        <v>393103</v>
      </c>
      <c r="D636" t="str">
        <f>VLOOKUP(C636,MUNICÍPO_SETOR!A$2:D$49,4,0)</f>
        <v>CLEBER RODRIGUES DA SILVA</v>
      </c>
      <c r="E636" s="43">
        <v>41401.364583333336</v>
      </c>
      <c r="F636" s="43">
        <v>41401.492361111108</v>
      </c>
      <c r="G636" s="43">
        <v>41401.457638888889</v>
      </c>
      <c r="H636" t="s">
        <v>29</v>
      </c>
      <c r="I636">
        <v>60000012528339</v>
      </c>
      <c r="J636" t="s">
        <v>2316</v>
      </c>
      <c r="K636" t="s">
        <v>2317</v>
      </c>
      <c r="L636" t="s">
        <v>32</v>
      </c>
      <c r="M636">
        <v>6</v>
      </c>
      <c r="N636" t="s">
        <v>33</v>
      </c>
      <c r="O636">
        <v>60000015461254</v>
      </c>
      <c r="P636">
        <v>60000016462669</v>
      </c>
      <c r="Q636">
        <v>140256000002317</v>
      </c>
      <c r="S636" t="s">
        <v>34</v>
      </c>
      <c r="T636" t="s">
        <v>35</v>
      </c>
      <c r="U636" t="s">
        <v>36</v>
      </c>
      <c r="X636" t="s">
        <v>37</v>
      </c>
      <c r="AD636" t="s">
        <v>4926</v>
      </c>
      <c r="AE636" t="s">
        <v>1437</v>
      </c>
      <c r="AF636" t="s">
        <v>4926</v>
      </c>
      <c r="AG636" t="s">
        <v>4926</v>
      </c>
      <c r="AH636">
        <v>1</v>
      </c>
      <c r="AI636">
        <v>304</v>
      </c>
      <c r="AJ636">
        <v>352</v>
      </c>
      <c r="AK636">
        <v>352</v>
      </c>
      <c r="AL636">
        <v>352</v>
      </c>
      <c r="AM636">
        <v>352</v>
      </c>
      <c r="AN636" t="s">
        <v>1409</v>
      </c>
      <c r="AO636" t="s">
        <v>5435</v>
      </c>
    </row>
    <row r="637" spans="1:41" x14ac:dyDescent="0.25">
      <c r="A637">
        <v>1</v>
      </c>
      <c r="B637" t="s">
        <v>28</v>
      </c>
      <c r="C637">
        <v>393103</v>
      </c>
      <c r="D637" t="str">
        <f>VLOOKUP(C637,MUNICÍPO_SETOR!A$2:D$49,4,0)</f>
        <v>CLEBER RODRIGUES DA SILVA</v>
      </c>
      <c r="E637" s="43">
        <v>41401.364583333336</v>
      </c>
      <c r="F637" s="43">
        <v>41401.492361111108</v>
      </c>
      <c r="G637" s="43">
        <v>41401.457638888889</v>
      </c>
      <c r="H637" t="s">
        <v>29</v>
      </c>
      <c r="I637">
        <v>60000012528339</v>
      </c>
      <c r="J637" t="s">
        <v>2316</v>
      </c>
      <c r="K637" t="s">
        <v>2317</v>
      </c>
      <c r="L637" t="s">
        <v>32</v>
      </c>
      <c r="M637">
        <v>6</v>
      </c>
      <c r="N637" t="s">
        <v>33</v>
      </c>
      <c r="O637">
        <v>60000015461254</v>
      </c>
      <c r="P637">
        <v>60000016462669</v>
      </c>
      <c r="Q637">
        <v>140256000002317</v>
      </c>
      <c r="S637" t="s">
        <v>34</v>
      </c>
      <c r="T637" t="s">
        <v>35</v>
      </c>
      <c r="U637" t="s">
        <v>36</v>
      </c>
      <c r="X637" t="s">
        <v>37</v>
      </c>
      <c r="AD637" t="s">
        <v>4926</v>
      </c>
      <c r="AE637" t="s">
        <v>1437</v>
      </c>
      <c r="AF637" t="s">
        <v>4926</v>
      </c>
      <c r="AG637" t="s">
        <v>4926</v>
      </c>
      <c r="AH637">
        <v>1</v>
      </c>
      <c r="AI637">
        <v>304</v>
      </c>
      <c r="AJ637">
        <v>352</v>
      </c>
      <c r="AK637">
        <v>352</v>
      </c>
      <c r="AL637">
        <v>352</v>
      </c>
      <c r="AM637">
        <v>352</v>
      </c>
      <c r="AN637" t="s">
        <v>1410</v>
      </c>
      <c r="AO637" t="s">
        <v>5436</v>
      </c>
    </row>
    <row r="638" spans="1:41" x14ac:dyDescent="0.25">
      <c r="A638">
        <v>1</v>
      </c>
      <c r="B638" t="s">
        <v>28</v>
      </c>
      <c r="C638">
        <v>393103</v>
      </c>
      <c r="D638" t="str">
        <f>VLOOKUP(C638,MUNICÍPO_SETOR!A$2:D$49,4,0)</f>
        <v>CLEBER RODRIGUES DA SILVA</v>
      </c>
      <c r="E638" s="43">
        <v>41400.704861111109</v>
      </c>
      <c r="F638" s="43">
        <v>41400.742361111108</v>
      </c>
      <c r="G638" s="43">
        <v>41400.830555555556</v>
      </c>
      <c r="H638" t="s">
        <v>29</v>
      </c>
      <c r="I638">
        <v>60000017154794</v>
      </c>
      <c r="J638" t="s">
        <v>394</v>
      </c>
      <c r="K638" t="s">
        <v>395</v>
      </c>
      <c r="L638" t="s">
        <v>32</v>
      </c>
      <c r="M638">
        <v>3</v>
      </c>
      <c r="N638" t="s">
        <v>33</v>
      </c>
      <c r="O638">
        <v>60000015461254</v>
      </c>
      <c r="P638">
        <v>60000016462669</v>
      </c>
      <c r="Q638">
        <v>140256000002308</v>
      </c>
      <c r="S638" t="s">
        <v>34</v>
      </c>
      <c r="T638" t="s">
        <v>35</v>
      </c>
      <c r="U638" t="s">
        <v>36</v>
      </c>
      <c r="X638" t="s">
        <v>37</v>
      </c>
      <c r="AD638" t="s">
        <v>4927</v>
      </c>
      <c r="AE638" t="s">
        <v>1437</v>
      </c>
      <c r="AF638" t="s">
        <v>4927</v>
      </c>
      <c r="AG638" t="s">
        <v>4927</v>
      </c>
      <c r="AH638">
        <v>1</v>
      </c>
      <c r="AI638">
        <v>213</v>
      </c>
      <c r="AJ638">
        <v>213</v>
      </c>
      <c r="AK638">
        <v>213</v>
      </c>
      <c r="AL638">
        <v>213</v>
      </c>
      <c r="AM638">
        <v>213</v>
      </c>
      <c r="AN638" t="s">
        <v>1409</v>
      </c>
      <c r="AO638" t="s">
        <v>4927</v>
      </c>
    </row>
    <row r="639" spans="1:41" x14ac:dyDescent="0.25">
      <c r="A639">
        <v>1</v>
      </c>
      <c r="B639" t="s">
        <v>28</v>
      </c>
      <c r="C639">
        <v>393103</v>
      </c>
      <c r="D639" t="str">
        <f>VLOOKUP(C639,MUNICÍPO_SETOR!A$2:D$49,4,0)</f>
        <v>CLEBER RODRIGUES DA SILVA</v>
      </c>
      <c r="E639" s="43">
        <v>41400.649305555555</v>
      </c>
      <c r="F639" s="43">
        <v>41400.740277777775</v>
      </c>
      <c r="G639" s="43">
        <v>41400.830555555556</v>
      </c>
      <c r="H639" t="s">
        <v>29</v>
      </c>
      <c r="I639">
        <v>60000017152914</v>
      </c>
      <c r="J639" t="s">
        <v>397</v>
      </c>
      <c r="K639" t="s">
        <v>398</v>
      </c>
      <c r="L639" t="s">
        <v>32</v>
      </c>
      <c r="M639">
        <v>3</v>
      </c>
      <c r="N639" t="s">
        <v>33</v>
      </c>
      <c r="O639">
        <v>60000015461254</v>
      </c>
      <c r="P639">
        <v>60000016462669</v>
      </c>
      <c r="Q639">
        <v>140256000002299</v>
      </c>
      <c r="S639" t="s">
        <v>34</v>
      </c>
      <c r="T639" t="s">
        <v>35</v>
      </c>
      <c r="U639" t="s">
        <v>36</v>
      </c>
      <c r="X639" t="s">
        <v>37</v>
      </c>
      <c r="AD639" t="s">
        <v>4928</v>
      </c>
      <c r="AE639" t="s">
        <v>1437</v>
      </c>
      <c r="AF639" t="s">
        <v>4928</v>
      </c>
      <c r="AG639" t="s">
        <v>4928</v>
      </c>
      <c r="AH639">
        <v>1</v>
      </c>
      <c r="AI639">
        <v>200</v>
      </c>
      <c r="AJ639">
        <v>200</v>
      </c>
      <c r="AK639">
        <v>200</v>
      </c>
      <c r="AL639">
        <v>200</v>
      </c>
      <c r="AM639">
        <v>200</v>
      </c>
      <c r="AN639" t="s">
        <v>1409</v>
      </c>
      <c r="AO639" t="s">
        <v>4928</v>
      </c>
    </row>
    <row r="640" spans="1:41" x14ac:dyDescent="0.25">
      <c r="A640">
        <v>1</v>
      </c>
      <c r="B640" t="s">
        <v>28</v>
      </c>
      <c r="C640">
        <v>393103</v>
      </c>
      <c r="D640" t="str">
        <f>VLOOKUP(C640,MUNICÍPO_SETOR!A$2:D$49,4,0)</f>
        <v>CLEBER RODRIGUES DA SILVA</v>
      </c>
      <c r="E640" s="43">
        <v>41400.597222222219</v>
      </c>
      <c r="F640" s="43">
        <v>41400.659722222219</v>
      </c>
      <c r="G640" s="43">
        <v>41400.628472222219</v>
      </c>
      <c r="H640" t="s">
        <v>110</v>
      </c>
      <c r="I640">
        <v>60000016841361</v>
      </c>
      <c r="K640" t="s">
        <v>4929</v>
      </c>
      <c r="N640" t="s">
        <v>33</v>
      </c>
      <c r="O640">
        <v>60000015461254</v>
      </c>
      <c r="P640">
        <v>60000016462669</v>
      </c>
      <c r="Q640">
        <v>140256000002291</v>
      </c>
      <c r="S640" t="s">
        <v>34</v>
      </c>
      <c r="T640" t="s">
        <v>35</v>
      </c>
      <c r="X640" t="s">
        <v>37</v>
      </c>
      <c r="AD640" t="s">
        <v>4930</v>
      </c>
      <c r="AE640" t="s">
        <v>1437</v>
      </c>
      <c r="AF640" t="s">
        <v>4930</v>
      </c>
      <c r="AG640" t="s">
        <v>4930</v>
      </c>
      <c r="AH640">
        <v>1</v>
      </c>
      <c r="AI640">
        <v>110</v>
      </c>
      <c r="AJ640">
        <v>110</v>
      </c>
      <c r="AK640">
        <v>110</v>
      </c>
      <c r="AL640">
        <v>110</v>
      </c>
      <c r="AM640">
        <v>110</v>
      </c>
      <c r="AN640" t="s">
        <v>1409</v>
      </c>
      <c r="AO640" t="s">
        <v>4930</v>
      </c>
    </row>
    <row r="641" spans="1:41" x14ac:dyDescent="0.25">
      <c r="A641">
        <v>1</v>
      </c>
      <c r="B641" t="s">
        <v>28</v>
      </c>
      <c r="C641">
        <v>393103</v>
      </c>
      <c r="D641" t="str">
        <f>VLOOKUP(C641,MUNICÍPO_SETOR!A$2:D$49,4,0)</f>
        <v>CLEBER RODRIGUES DA SILVA</v>
      </c>
      <c r="E641" s="43">
        <v>41400.444444444445</v>
      </c>
      <c r="F641" s="43">
        <v>41400.65347222222</v>
      </c>
      <c r="G641" s="43">
        <v>41400.617361111108</v>
      </c>
      <c r="H641" t="s">
        <v>29</v>
      </c>
      <c r="I641">
        <v>60000012468747</v>
      </c>
      <c r="J641" t="s">
        <v>457</v>
      </c>
      <c r="K641" t="s">
        <v>458</v>
      </c>
      <c r="L641" t="s">
        <v>32</v>
      </c>
      <c r="M641">
        <v>6</v>
      </c>
      <c r="N641" t="s">
        <v>33</v>
      </c>
      <c r="O641">
        <v>60000015461254</v>
      </c>
      <c r="P641">
        <v>60000016462669</v>
      </c>
      <c r="Q641">
        <v>140256000002282</v>
      </c>
      <c r="S641" t="s">
        <v>34</v>
      </c>
      <c r="T641" t="s">
        <v>35</v>
      </c>
      <c r="U641" t="s">
        <v>36</v>
      </c>
      <c r="X641" t="s">
        <v>37</v>
      </c>
      <c r="AD641" t="s">
        <v>4931</v>
      </c>
      <c r="AE641" t="s">
        <v>1437</v>
      </c>
      <c r="AF641" t="s">
        <v>4931</v>
      </c>
      <c r="AG641" t="s">
        <v>4931</v>
      </c>
      <c r="AH641">
        <v>1</v>
      </c>
      <c r="AI641">
        <v>435</v>
      </c>
      <c r="AJ641">
        <v>435</v>
      </c>
      <c r="AK641">
        <v>435</v>
      </c>
      <c r="AL641">
        <v>435</v>
      </c>
      <c r="AM641">
        <v>435</v>
      </c>
      <c r="AN641" t="s">
        <v>1409</v>
      </c>
      <c r="AO641" t="s">
        <v>4931</v>
      </c>
    </row>
    <row r="642" spans="1:41" x14ac:dyDescent="0.25">
      <c r="A642">
        <v>1</v>
      </c>
      <c r="B642" t="s">
        <v>28</v>
      </c>
      <c r="C642">
        <v>393103</v>
      </c>
      <c r="D642" t="str">
        <f>VLOOKUP(C642,MUNICÍPO_SETOR!A$2:D$49,4,0)</f>
        <v>CLEBER RODRIGUES DA SILVA</v>
      </c>
      <c r="E642" s="43">
        <v>41400.409722222219</v>
      </c>
      <c r="F642" s="43">
        <v>41400.648611111108</v>
      </c>
      <c r="G642" s="43">
        <v>41400.617361111108</v>
      </c>
      <c r="H642" t="s">
        <v>29</v>
      </c>
      <c r="I642">
        <v>60000012429343</v>
      </c>
      <c r="J642" t="s">
        <v>460</v>
      </c>
      <c r="K642" t="s">
        <v>461</v>
      </c>
      <c r="L642" t="s">
        <v>32</v>
      </c>
      <c r="M642">
        <v>6</v>
      </c>
      <c r="N642" t="s">
        <v>33</v>
      </c>
      <c r="O642">
        <v>60000015461254</v>
      </c>
      <c r="P642">
        <v>60000016462669</v>
      </c>
      <c r="Q642">
        <v>140256000002271</v>
      </c>
      <c r="S642" t="s">
        <v>34</v>
      </c>
      <c r="T642" t="s">
        <v>35</v>
      </c>
      <c r="U642" t="s">
        <v>36</v>
      </c>
      <c r="X642" t="s">
        <v>37</v>
      </c>
      <c r="AD642" t="s">
        <v>4932</v>
      </c>
      <c r="AE642" t="s">
        <v>1437</v>
      </c>
      <c r="AF642" t="s">
        <v>4932</v>
      </c>
      <c r="AG642" t="s">
        <v>4932</v>
      </c>
      <c r="AH642">
        <v>1</v>
      </c>
      <c r="AI642">
        <v>252</v>
      </c>
      <c r="AJ642">
        <v>252</v>
      </c>
      <c r="AK642">
        <v>252</v>
      </c>
      <c r="AL642">
        <v>252</v>
      </c>
      <c r="AM642">
        <v>252</v>
      </c>
      <c r="AN642" t="s">
        <v>1409</v>
      </c>
      <c r="AO642" t="s">
        <v>4932</v>
      </c>
    </row>
    <row r="643" spans="1:41" x14ac:dyDescent="0.25">
      <c r="A643">
        <v>1</v>
      </c>
      <c r="B643" t="s">
        <v>28</v>
      </c>
      <c r="C643">
        <v>393103</v>
      </c>
      <c r="D643" t="str">
        <f>VLOOKUP(C643,MUNICÍPO_SETOR!A$2:D$49,4,0)</f>
        <v>CLEBER RODRIGUES DA SILVA</v>
      </c>
      <c r="E643" s="43">
        <v>41400.361111111109</v>
      </c>
      <c r="F643" s="43">
        <v>41400.642361111109</v>
      </c>
      <c r="G643" s="43">
        <v>41400.617361111108</v>
      </c>
      <c r="H643" t="s">
        <v>110</v>
      </c>
      <c r="I643">
        <v>60000016840523</v>
      </c>
      <c r="K643" t="s">
        <v>422</v>
      </c>
      <c r="N643" t="s">
        <v>33</v>
      </c>
      <c r="O643">
        <v>60000015461254</v>
      </c>
      <c r="P643">
        <v>60000016462669</v>
      </c>
      <c r="Q643">
        <v>140256000002265</v>
      </c>
      <c r="S643" t="s">
        <v>34</v>
      </c>
      <c r="T643" t="s">
        <v>35</v>
      </c>
      <c r="X643" t="s">
        <v>37</v>
      </c>
      <c r="AD643" t="s">
        <v>4933</v>
      </c>
      <c r="AE643" t="s">
        <v>1437</v>
      </c>
      <c r="AF643" t="s">
        <v>4933</v>
      </c>
      <c r="AG643" t="s">
        <v>4933</v>
      </c>
      <c r="AH643">
        <v>1</v>
      </c>
      <c r="AI643">
        <v>84</v>
      </c>
      <c r="AJ643">
        <v>84</v>
      </c>
      <c r="AK643">
        <v>84</v>
      </c>
      <c r="AL643">
        <v>84</v>
      </c>
      <c r="AM643">
        <v>84</v>
      </c>
      <c r="AN643" t="s">
        <v>1409</v>
      </c>
      <c r="AO643" t="s">
        <v>4933</v>
      </c>
    </row>
    <row r="644" spans="1:41" x14ac:dyDescent="0.25">
      <c r="A644">
        <v>1</v>
      </c>
      <c r="B644" t="s">
        <v>28</v>
      </c>
      <c r="C644">
        <v>393103</v>
      </c>
      <c r="D644" t="str">
        <f>VLOOKUP(C644,MUNICÍPO_SETOR!A$2:D$49,4,0)</f>
        <v>CLEBER RODRIGUES DA SILVA</v>
      </c>
      <c r="E644" s="43">
        <v>41397.704861111109</v>
      </c>
      <c r="F644" s="43">
        <v>41397.750694444447</v>
      </c>
      <c r="G644" s="43">
        <v>41400.433333333334</v>
      </c>
      <c r="H644" t="s">
        <v>29</v>
      </c>
      <c r="I644">
        <v>60000012484787</v>
      </c>
      <c r="J644" t="s">
        <v>454</v>
      </c>
      <c r="K644" t="s">
        <v>455</v>
      </c>
      <c r="L644" t="s">
        <v>32</v>
      </c>
      <c r="M644">
        <v>3</v>
      </c>
      <c r="N644" t="s">
        <v>33</v>
      </c>
      <c r="O644">
        <v>60000015461254</v>
      </c>
      <c r="P644">
        <v>60000016462669</v>
      </c>
      <c r="Q644">
        <v>140256000002256</v>
      </c>
      <c r="S644" t="s">
        <v>34</v>
      </c>
      <c r="T644" t="s">
        <v>35</v>
      </c>
      <c r="U644" t="s">
        <v>36</v>
      </c>
      <c r="X644" t="s">
        <v>37</v>
      </c>
      <c r="AD644" t="s">
        <v>4934</v>
      </c>
      <c r="AE644" t="s">
        <v>1437</v>
      </c>
      <c r="AF644" t="s">
        <v>4934</v>
      </c>
      <c r="AG644" t="s">
        <v>4934</v>
      </c>
      <c r="AH644">
        <v>1</v>
      </c>
      <c r="AI644">
        <v>532</v>
      </c>
      <c r="AJ644">
        <v>532</v>
      </c>
      <c r="AK644">
        <v>532</v>
      </c>
      <c r="AL644">
        <v>532</v>
      </c>
      <c r="AM644">
        <v>532</v>
      </c>
      <c r="AN644" t="s">
        <v>1409</v>
      </c>
      <c r="AO644" t="s">
        <v>4934</v>
      </c>
    </row>
    <row r="645" spans="1:41" x14ac:dyDescent="0.25">
      <c r="A645">
        <v>1</v>
      </c>
      <c r="B645" t="s">
        <v>28</v>
      </c>
      <c r="C645">
        <v>393103</v>
      </c>
      <c r="D645" t="str">
        <f>VLOOKUP(C645,MUNICÍPO_SETOR!A$2:D$49,4,0)</f>
        <v>CLEBER RODRIGUES DA SILVA</v>
      </c>
      <c r="E645" s="43">
        <v>41397.642361111109</v>
      </c>
      <c r="F645" s="43">
        <v>41397.643750000003</v>
      </c>
      <c r="G645" s="43">
        <v>41397.706250000003</v>
      </c>
      <c r="H645" t="s">
        <v>29</v>
      </c>
      <c r="I645">
        <v>60000012400379</v>
      </c>
      <c r="J645" t="s">
        <v>2267</v>
      </c>
      <c r="K645" t="s">
        <v>2268</v>
      </c>
      <c r="L645" t="s">
        <v>41</v>
      </c>
      <c r="M645">
        <v>4</v>
      </c>
      <c r="N645" t="s">
        <v>33</v>
      </c>
      <c r="O645">
        <v>60000015461254</v>
      </c>
      <c r="P645">
        <v>60000016462669</v>
      </c>
      <c r="Q645">
        <v>140256000002247</v>
      </c>
      <c r="S645" t="s">
        <v>34</v>
      </c>
      <c r="T645" t="s">
        <v>35</v>
      </c>
      <c r="U645" t="s">
        <v>36</v>
      </c>
      <c r="X645" t="s">
        <v>37</v>
      </c>
      <c r="AD645" t="s">
        <v>4935</v>
      </c>
      <c r="AE645" t="s">
        <v>1437</v>
      </c>
      <c r="AF645" t="s">
        <v>4935</v>
      </c>
      <c r="AG645" t="s">
        <v>4935</v>
      </c>
      <c r="AH645">
        <v>1</v>
      </c>
      <c r="AI645">
        <v>270</v>
      </c>
      <c r="AJ645">
        <v>270</v>
      </c>
      <c r="AK645">
        <v>270</v>
      </c>
      <c r="AL645">
        <v>270</v>
      </c>
      <c r="AM645">
        <v>270</v>
      </c>
      <c r="AN645" t="s">
        <v>1409</v>
      </c>
      <c r="AO645" t="s">
        <v>4935</v>
      </c>
    </row>
    <row r="646" spans="1:41" x14ac:dyDescent="0.25">
      <c r="A646">
        <v>1</v>
      </c>
      <c r="B646" t="s">
        <v>28</v>
      </c>
      <c r="C646">
        <v>393103</v>
      </c>
      <c r="D646" t="str">
        <f>VLOOKUP(C646,MUNICÍPO_SETOR!A$2:D$49,4,0)</f>
        <v>CLEBER RODRIGUES DA SILVA</v>
      </c>
      <c r="E646" s="43">
        <v>41397.642361111109</v>
      </c>
      <c r="F646" s="43">
        <v>41397.643750000003</v>
      </c>
      <c r="G646" s="43">
        <v>41397.706250000003</v>
      </c>
      <c r="H646" t="s">
        <v>29</v>
      </c>
      <c r="I646">
        <v>60000012400379</v>
      </c>
      <c r="J646" t="s">
        <v>2267</v>
      </c>
      <c r="K646" t="s">
        <v>2268</v>
      </c>
      <c r="L646" t="s">
        <v>41</v>
      </c>
      <c r="M646">
        <v>4</v>
      </c>
      <c r="N646" t="s">
        <v>33</v>
      </c>
      <c r="O646">
        <v>60000015461254</v>
      </c>
      <c r="P646">
        <v>60000016462669</v>
      </c>
      <c r="Q646">
        <v>140256000002247</v>
      </c>
      <c r="S646" t="s">
        <v>34</v>
      </c>
      <c r="T646" t="s">
        <v>35</v>
      </c>
      <c r="U646" t="s">
        <v>36</v>
      </c>
      <c r="X646" t="s">
        <v>37</v>
      </c>
      <c r="AD646" t="s">
        <v>4935</v>
      </c>
      <c r="AE646" t="s">
        <v>1437</v>
      </c>
      <c r="AF646" t="s">
        <v>4935</v>
      </c>
      <c r="AG646" t="s">
        <v>4935</v>
      </c>
      <c r="AH646">
        <v>1</v>
      </c>
      <c r="AI646">
        <v>270</v>
      </c>
      <c r="AJ646">
        <v>270</v>
      </c>
      <c r="AK646">
        <v>270</v>
      </c>
      <c r="AL646">
        <v>270</v>
      </c>
      <c r="AM646">
        <v>270</v>
      </c>
      <c r="AN646" t="s">
        <v>1409</v>
      </c>
      <c r="AO646" t="s">
        <v>4935</v>
      </c>
    </row>
    <row r="647" spans="1:41" x14ac:dyDescent="0.25">
      <c r="A647">
        <v>1</v>
      </c>
      <c r="B647" t="s">
        <v>28</v>
      </c>
      <c r="C647">
        <v>393103</v>
      </c>
      <c r="D647" t="str">
        <f>VLOOKUP(C647,MUNICÍPO_SETOR!A$2:D$49,4,0)</f>
        <v>CLEBER RODRIGUES DA SILVA</v>
      </c>
      <c r="E647" s="43">
        <v>41397.482638888891</v>
      </c>
      <c r="F647" s="43">
        <v>41397.642361111109</v>
      </c>
      <c r="G647" s="43">
        <v>41397.602083333331</v>
      </c>
      <c r="H647" t="s">
        <v>29</v>
      </c>
      <c r="I647">
        <v>60000012270539</v>
      </c>
      <c r="J647" t="s">
        <v>408</v>
      </c>
      <c r="K647" t="s">
        <v>409</v>
      </c>
      <c r="L647" t="s">
        <v>41</v>
      </c>
      <c r="M647">
        <v>6</v>
      </c>
      <c r="N647" t="s">
        <v>33</v>
      </c>
      <c r="O647">
        <v>60000015461254</v>
      </c>
      <c r="P647">
        <v>60000016462669</v>
      </c>
      <c r="Q647">
        <v>140256000002238</v>
      </c>
      <c r="S647" t="s">
        <v>34</v>
      </c>
      <c r="T647" t="s">
        <v>35</v>
      </c>
      <c r="U647" t="s">
        <v>36</v>
      </c>
      <c r="X647" t="s">
        <v>37</v>
      </c>
      <c r="AD647" t="s">
        <v>4936</v>
      </c>
      <c r="AE647" t="s">
        <v>1437</v>
      </c>
      <c r="AF647" t="s">
        <v>4936</v>
      </c>
      <c r="AG647" t="s">
        <v>4936</v>
      </c>
      <c r="AH647">
        <v>1</v>
      </c>
      <c r="AI647">
        <v>312</v>
      </c>
      <c r="AJ647">
        <v>312</v>
      </c>
      <c r="AK647">
        <v>312</v>
      </c>
      <c r="AL647">
        <v>312</v>
      </c>
      <c r="AM647">
        <v>312</v>
      </c>
      <c r="AN647" t="s">
        <v>1409</v>
      </c>
      <c r="AO647" t="s">
        <v>4936</v>
      </c>
    </row>
    <row r="648" spans="1:41" x14ac:dyDescent="0.25">
      <c r="A648">
        <v>1</v>
      </c>
      <c r="B648" t="s">
        <v>28</v>
      </c>
      <c r="C648">
        <v>393103</v>
      </c>
      <c r="D648" t="str">
        <f>VLOOKUP(C648,MUNICÍPO_SETOR!A$2:D$49,4,0)</f>
        <v>CLEBER RODRIGUES DA SILVA</v>
      </c>
      <c r="E648" s="43">
        <v>41397.482638888891</v>
      </c>
      <c r="F648" s="43">
        <v>41397.642361111109</v>
      </c>
      <c r="G648" s="43">
        <v>41397.602083333331</v>
      </c>
      <c r="H648" t="s">
        <v>29</v>
      </c>
      <c r="I648">
        <v>60000012270539</v>
      </c>
      <c r="J648" t="s">
        <v>408</v>
      </c>
      <c r="K648" t="s">
        <v>409</v>
      </c>
      <c r="L648" t="s">
        <v>41</v>
      </c>
      <c r="M648">
        <v>6</v>
      </c>
      <c r="N648" t="s">
        <v>33</v>
      </c>
      <c r="O648">
        <v>60000015461254</v>
      </c>
      <c r="P648">
        <v>60000016462669</v>
      </c>
      <c r="Q648">
        <v>140256000002238</v>
      </c>
      <c r="S648" t="s">
        <v>34</v>
      </c>
      <c r="T648" t="s">
        <v>35</v>
      </c>
      <c r="U648" t="s">
        <v>36</v>
      </c>
      <c r="X648" t="s">
        <v>37</v>
      </c>
      <c r="AD648" t="s">
        <v>4936</v>
      </c>
      <c r="AE648" t="s">
        <v>1437</v>
      </c>
      <c r="AF648" t="s">
        <v>4936</v>
      </c>
      <c r="AG648" t="s">
        <v>4936</v>
      </c>
      <c r="AH648">
        <v>1</v>
      </c>
      <c r="AI648">
        <v>312</v>
      </c>
      <c r="AJ648">
        <v>312</v>
      </c>
      <c r="AK648">
        <v>312</v>
      </c>
      <c r="AL648">
        <v>312</v>
      </c>
      <c r="AM648">
        <v>312</v>
      </c>
      <c r="AN648" t="s">
        <v>1409</v>
      </c>
      <c r="AO648" t="s">
        <v>4936</v>
      </c>
    </row>
    <row r="649" spans="1:41" x14ac:dyDescent="0.25">
      <c r="A649">
        <v>1</v>
      </c>
      <c r="B649" t="s">
        <v>28</v>
      </c>
      <c r="C649">
        <v>393103</v>
      </c>
      <c r="D649" t="str">
        <f>VLOOKUP(C649,MUNICÍPO_SETOR!A$2:D$49,4,0)</f>
        <v>CLEBER RODRIGUES DA SILVA</v>
      </c>
      <c r="E649" s="43">
        <v>41397.402777777781</v>
      </c>
      <c r="F649" s="43">
        <v>41397.638888888891</v>
      </c>
      <c r="G649" s="43">
        <v>41397.602083333331</v>
      </c>
      <c r="H649" t="s">
        <v>29</v>
      </c>
      <c r="I649">
        <v>140256000001426</v>
      </c>
      <c r="J649" t="s">
        <v>2287</v>
      </c>
      <c r="K649" t="s">
        <v>2288</v>
      </c>
      <c r="L649" t="s">
        <v>45</v>
      </c>
      <c r="N649" t="s">
        <v>33</v>
      </c>
      <c r="O649">
        <v>60000015461254</v>
      </c>
      <c r="P649">
        <v>60000016462669</v>
      </c>
      <c r="Q649">
        <v>140256000002222</v>
      </c>
      <c r="S649" t="s">
        <v>34</v>
      </c>
      <c r="T649" t="s">
        <v>35</v>
      </c>
      <c r="U649" t="s">
        <v>36</v>
      </c>
      <c r="X649" t="s">
        <v>37</v>
      </c>
      <c r="AD649" t="s">
        <v>4937</v>
      </c>
      <c r="AE649" t="s">
        <v>1437</v>
      </c>
      <c r="AF649" t="s">
        <v>4937</v>
      </c>
      <c r="AG649" t="s">
        <v>4937</v>
      </c>
      <c r="AH649">
        <v>1</v>
      </c>
      <c r="AI649">
        <v>324</v>
      </c>
      <c r="AJ649">
        <v>324</v>
      </c>
      <c r="AK649">
        <v>324</v>
      </c>
      <c r="AL649">
        <v>324</v>
      </c>
      <c r="AM649">
        <v>324</v>
      </c>
      <c r="AN649" t="s">
        <v>1409</v>
      </c>
      <c r="AO649" t="s">
        <v>4937</v>
      </c>
    </row>
    <row r="650" spans="1:41" x14ac:dyDescent="0.25">
      <c r="A650">
        <v>1</v>
      </c>
      <c r="B650" t="s">
        <v>28</v>
      </c>
      <c r="C650">
        <v>393103</v>
      </c>
      <c r="D650" t="str">
        <f>VLOOKUP(C650,MUNICÍPO_SETOR!A$2:D$49,4,0)</f>
        <v>CLEBER RODRIGUES DA SILVA</v>
      </c>
      <c r="E650" s="43">
        <v>41397.402777777781</v>
      </c>
      <c r="F650" s="43">
        <v>41397.640277777777</v>
      </c>
      <c r="G650" s="43">
        <v>41397.602083333331</v>
      </c>
      <c r="H650" t="s">
        <v>29</v>
      </c>
      <c r="I650">
        <v>140256000001404</v>
      </c>
      <c r="J650" t="s">
        <v>2296</v>
      </c>
      <c r="K650" t="s">
        <v>2297</v>
      </c>
      <c r="L650" t="s">
        <v>45</v>
      </c>
      <c r="N650" t="s">
        <v>33</v>
      </c>
      <c r="O650">
        <v>60000015461254</v>
      </c>
      <c r="P650">
        <v>60000016462669</v>
      </c>
      <c r="Q650">
        <v>140256000002230</v>
      </c>
      <c r="S650" t="s">
        <v>34</v>
      </c>
      <c r="T650" t="s">
        <v>35</v>
      </c>
      <c r="U650" t="s">
        <v>36</v>
      </c>
      <c r="X650" t="s">
        <v>37</v>
      </c>
      <c r="AD650" t="s">
        <v>4938</v>
      </c>
      <c r="AE650" t="s">
        <v>1437</v>
      </c>
      <c r="AF650" t="s">
        <v>4938</v>
      </c>
      <c r="AG650" t="s">
        <v>4938</v>
      </c>
      <c r="AH650">
        <v>1</v>
      </c>
      <c r="AI650">
        <v>325</v>
      </c>
      <c r="AJ650">
        <v>325</v>
      </c>
      <c r="AK650">
        <v>325</v>
      </c>
      <c r="AL650">
        <v>325</v>
      </c>
      <c r="AM650">
        <v>325</v>
      </c>
      <c r="AN650" t="s">
        <v>1409</v>
      </c>
      <c r="AO650" t="s">
        <v>4938</v>
      </c>
    </row>
    <row r="651" spans="1:41" x14ac:dyDescent="0.25">
      <c r="A651">
        <v>1</v>
      </c>
      <c r="B651" t="s">
        <v>28</v>
      </c>
      <c r="C651">
        <v>393103</v>
      </c>
      <c r="D651" t="str">
        <f>VLOOKUP(C651,MUNICÍPO_SETOR!A$2:D$49,4,0)</f>
        <v>CLEBER RODRIGUES DA SILVA</v>
      </c>
      <c r="E651" s="43">
        <v>41397.368055555555</v>
      </c>
      <c r="F651" s="43">
        <v>41397.636805555558</v>
      </c>
      <c r="G651" s="43">
        <v>41397.602083333331</v>
      </c>
      <c r="H651" t="s">
        <v>29</v>
      </c>
      <c r="I651">
        <v>140256000001415</v>
      </c>
      <c r="J651" t="s">
        <v>2293</v>
      </c>
      <c r="K651" t="s">
        <v>2294</v>
      </c>
      <c r="L651" t="s">
        <v>41</v>
      </c>
      <c r="N651" t="s">
        <v>33</v>
      </c>
      <c r="O651">
        <v>60000015461254</v>
      </c>
      <c r="P651">
        <v>60000016462669</v>
      </c>
      <c r="Q651">
        <v>140256000002214</v>
      </c>
      <c r="S651" t="s">
        <v>34</v>
      </c>
      <c r="T651" t="s">
        <v>35</v>
      </c>
      <c r="U651" t="s">
        <v>36</v>
      </c>
      <c r="X651" t="s">
        <v>37</v>
      </c>
      <c r="AD651" t="s">
        <v>4939</v>
      </c>
      <c r="AE651" t="s">
        <v>1437</v>
      </c>
      <c r="AF651" t="s">
        <v>4939</v>
      </c>
      <c r="AG651" t="s">
        <v>4939</v>
      </c>
      <c r="AH651">
        <v>1</v>
      </c>
      <c r="AI651">
        <v>326</v>
      </c>
      <c r="AJ651">
        <v>326</v>
      </c>
      <c r="AK651">
        <v>326</v>
      </c>
      <c r="AL651">
        <v>326</v>
      </c>
      <c r="AM651">
        <v>326</v>
      </c>
      <c r="AN651" t="s">
        <v>1409</v>
      </c>
      <c r="AO651" t="s">
        <v>4939</v>
      </c>
    </row>
    <row r="652" spans="1:41" x14ac:dyDescent="0.25">
      <c r="A652">
        <v>1</v>
      </c>
      <c r="B652" t="s">
        <v>28</v>
      </c>
      <c r="C652">
        <v>393103</v>
      </c>
      <c r="D652" t="str">
        <f>VLOOKUP(C652,MUNICÍPO_SETOR!A$2:D$49,4,0)</f>
        <v>CLEBER RODRIGUES DA SILVA</v>
      </c>
      <c r="E652" s="43">
        <v>41396.71875</v>
      </c>
      <c r="F652" s="43">
        <v>41396.806250000001</v>
      </c>
      <c r="G652" s="43">
        <v>41397.306944444441</v>
      </c>
      <c r="H652" t="s">
        <v>29</v>
      </c>
      <c r="I652">
        <v>60000012554399</v>
      </c>
      <c r="J652" t="s">
        <v>445</v>
      </c>
      <c r="K652" t="s">
        <v>446</v>
      </c>
      <c r="L652" t="s">
        <v>32</v>
      </c>
      <c r="M652">
        <v>6</v>
      </c>
      <c r="N652" t="s">
        <v>33</v>
      </c>
      <c r="O652">
        <v>60000015461254</v>
      </c>
      <c r="P652">
        <v>60000016462669</v>
      </c>
      <c r="Q652">
        <v>140256000002193</v>
      </c>
      <c r="S652" t="s">
        <v>34</v>
      </c>
      <c r="T652" t="s">
        <v>35</v>
      </c>
      <c r="U652" t="s">
        <v>36</v>
      </c>
      <c r="X652" t="s">
        <v>37</v>
      </c>
      <c r="AD652" t="s">
        <v>4940</v>
      </c>
      <c r="AE652" t="s">
        <v>1437</v>
      </c>
      <c r="AF652" t="s">
        <v>4940</v>
      </c>
      <c r="AG652" t="s">
        <v>4940</v>
      </c>
      <c r="AH652">
        <v>1</v>
      </c>
      <c r="AI652">
        <v>253</v>
      </c>
      <c r="AJ652">
        <v>253</v>
      </c>
      <c r="AK652">
        <v>253</v>
      </c>
      <c r="AL652">
        <v>253</v>
      </c>
      <c r="AM652">
        <v>253</v>
      </c>
      <c r="AN652" t="s">
        <v>1409</v>
      </c>
      <c r="AO652" t="s">
        <v>4940</v>
      </c>
    </row>
    <row r="653" spans="1:41" x14ac:dyDescent="0.25">
      <c r="A653">
        <v>1</v>
      </c>
      <c r="B653" t="s">
        <v>28</v>
      </c>
      <c r="C653">
        <v>393103</v>
      </c>
      <c r="D653" t="str">
        <f>VLOOKUP(C653,MUNICÍPO_SETOR!A$2:D$49,4,0)</f>
        <v>CLEBER RODRIGUES DA SILVA</v>
      </c>
      <c r="E653" s="43">
        <v>41396.638888888891</v>
      </c>
      <c r="F653" s="43">
        <v>41396.803472222222</v>
      </c>
      <c r="G653" s="43">
        <v>41397.306944444441</v>
      </c>
      <c r="H653" t="s">
        <v>110</v>
      </c>
      <c r="I653">
        <v>60000016840857</v>
      </c>
      <c r="K653" t="s">
        <v>2335</v>
      </c>
      <c r="N653" t="s">
        <v>33</v>
      </c>
      <c r="O653">
        <v>60000015461254</v>
      </c>
      <c r="P653">
        <v>60000016462669</v>
      </c>
      <c r="Q653">
        <v>140256000002185</v>
      </c>
      <c r="S653" t="s">
        <v>34</v>
      </c>
      <c r="T653" t="s">
        <v>35</v>
      </c>
      <c r="X653" t="s">
        <v>37</v>
      </c>
      <c r="AD653" t="s">
        <v>4941</v>
      </c>
      <c r="AE653" t="s">
        <v>1437</v>
      </c>
      <c r="AF653" t="s">
        <v>4941</v>
      </c>
      <c r="AG653" t="s">
        <v>4941</v>
      </c>
      <c r="AH653">
        <v>1</v>
      </c>
      <c r="AI653">
        <v>165</v>
      </c>
      <c r="AJ653">
        <v>165</v>
      </c>
      <c r="AK653">
        <v>165</v>
      </c>
      <c r="AL653">
        <v>165</v>
      </c>
      <c r="AM653">
        <v>165</v>
      </c>
      <c r="AN653" t="s">
        <v>1409</v>
      </c>
      <c r="AO653" t="s">
        <v>4941</v>
      </c>
    </row>
    <row r="654" spans="1:41" x14ac:dyDescent="0.25">
      <c r="A654">
        <v>1</v>
      </c>
      <c r="B654" t="s">
        <v>28</v>
      </c>
      <c r="C654">
        <v>393103</v>
      </c>
      <c r="D654" t="str">
        <f>VLOOKUP(C654,MUNICÍPO_SETOR!A$2:D$49,4,0)</f>
        <v>CLEBER RODRIGUES DA SILVA</v>
      </c>
      <c r="E654" s="43">
        <v>41396.604166666664</v>
      </c>
      <c r="F654" s="43">
        <v>41396.800694444442</v>
      </c>
      <c r="G654" s="43">
        <v>41397.306944444441</v>
      </c>
      <c r="H654" t="s">
        <v>29</v>
      </c>
      <c r="I654">
        <v>60000017152570</v>
      </c>
      <c r="J654" t="s">
        <v>2207</v>
      </c>
      <c r="K654" t="s">
        <v>2208</v>
      </c>
      <c r="L654" t="s">
        <v>41</v>
      </c>
      <c r="M654">
        <v>6</v>
      </c>
      <c r="N654" t="s">
        <v>33</v>
      </c>
      <c r="O654">
        <v>60000015461254</v>
      </c>
      <c r="P654">
        <v>60000016462669</v>
      </c>
      <c r="Q654">
        <v>140256000002176</v>
      </c>
      <c r="S654" t="s">
        <v>34</v>
      </c>
      <c r="T654" t="s">
        <v>35</v>
      </c>
      <c r="U654" t="s">
        <v>36</v>
      </c>
      <c r="X654" t="s">
        <v>37</v>
      </c>
      <c r="AD654" t="s">
        <v>4942</v>
      </c>
      <c r="AE654" t="s">
        <v>1437</v>
      </c>
      <c r="AF654" t="s">
        <v>4942</v>
      </c>
      <c r="AG654" t="s">
        <v>4942</v>
      </c>
      <c r="AH654">
        <v>1</v>
      </c>
      <c r="AI654">
        <v>241</v>
      </c>
      <c r="AJ654">
        <v>241</v>
      </c>
      <c r="AK654">
        <v>241</v>
      </c>
      <c r="AL654">
        <v>241</v>
      </c>
      <c r="AM654">
        <v>241</v>
      </c>
      <c r="AN654" t="s">
        <v>1409</v>
      </c>
      <c r="AO654" t="s">
        <v>4942</v>
      </c>
    </row>
    <row r="655" spans="1:41" x14ac:dyDescent="0.25">
      <c r="A655">
        <v>1</v>
      </c>
      <c r="B655" t="s">
        <v>28</v>
      </c>
      <c r="C655">
        <v>393103</v>
      </c>
      <c r="D655" t="str">
        <f>VLOOKUP(C655,MUNICÍPO_SETOR!A$2:D$49,4,0)</f>
        <v>CLEBER RODRIGUES DA SILVA</v>
      </c>
      <c r="E655" s="43">
        <v>41396.604166666664</v>
      </c>
      <c r="F655" s="43">
        <v>41396.800694444442</v>
      </c>
      <c r="G655" s="43">
        <v>41397.306944444441</v>
      </c>
      <c r="H655" t="s">
        <v>29</v>
      </c>
      <c r="I655">
        <v>60000017152570</v>
      </c>
      <c r="J655" t="s">
        <v>2207</v>
      </c>
      <c r="K655" t="s">
        <v>2208</v>
      </c>
      <c r="L655" t="s">
        <v>41</v>
      </c>
      <c r="M655">
        <v>6</v>
      </c>
      <c r="N655" t="s">
        <v>33</v>
      </c>
      <c r="O655">
        <v>60000015461254</v>
      </c>
      <c r="P655">
        <v>60000016462669</v>
      </c>
      <c r="Q655">
        <v>140256000002176</v>
      </c>
      <c r="S655" t="s">
        <v>34</v>
      </c>
      <c r="T655" t="s">
        <v>35</v>
      </c>
      <c r="U655" t="s">
        <v>36</v>
      </c>
      <c r="X655" t="s">
        <v>37</v>
      </c>
      <c r="AD655" t="s">
        <v>4942</v>
      </c>
      <c r="AE655" t="s">
        <v>1437</v>
      </c>
      <c r="AF655" t="s">
        <v>4942</v>
      </c>
      <c r="AG655" t="s">
        <v>4942</v>
      </c>
      <c r="AH655">
        <v>1</v>
      </c>
      <c r="AI655">
        <v>241</v>
      </c>
      <c r="AJ655">
        <v>241</v>
      </c>
      <c r="AK655">
        <v>241</v>
      </c>
      <c r="AL655">
        <v>241</v>
      </c>
      <c r="AM655">
        <v>241</v>
      </c>
      <c r="AN655" t="s">
        <v>1409</v>
      </c>
      <c r="AO655" t="s">
        <v>4942</v>
      </c>
    </row>
    <row r="656" spans="1:41" x14ac:dyDescent="0.25">
      <c r="A656">
        <v>1</v>
      </c>
      <c r="B656" t="s">
        <v>28</v>
      </c>
      <c r="C656">
        <v>393103</v>
      </c>
      <c r="D656" t="str">
        <f>VLOOKUP(C656,MUNICÍPO_SETOR!A$2:D$49,4,0)</f>
        <v>CLEBER RODRIGUES DA SILVA</v>
      </c>
      <c r="E656" s="43">
        <v>41396.430555555555</v>
      </c>
      <c r="F656" s="43">
        <v>41396.797222222223</v>
      </c>
      <c r="G656" s="43">
        <v>41396.758333333331</v>
      </c>
      <c r="H656" t="s">
        <v>29</v>
      </c>
      <c r="I656">
        <v>60000012298127</v>
      </c>
      <c r="J656" t="s">
        <v>451</v>
      </c>
      <c r="K656" t="s">
        <v>452</v>
      </c>
      <c r="L656" t="s">
        <v>238</v>
      </c>
      <c r="N656" t="s">
        <v>33</v>
      </c>
      <c r="O656">
        <v>60000015461254</v>
      </c>
      <c r="P656">
        <v>60000016462669</v>
      </c>
      <c r="Q656">
        <v>140256000002167</v>
      </c>
      <c r="S656" t="s">
        <v>34</v>
      </c>
      <c r="T656" t="s">
        <v>35</v>
      </c>
      <c r="U656" t="s">
        <v>36</v>
      </c>
      <c r="X656" t="s">
        <v>37</v>
      </c>
      <c r="Y656" t="s">
        <v>176</v>
      </c>
      <c r="AD656" t="s">
        <v>4943</v>
      </c>
      <c r="AE656" t="s">
        <v>1437</v>
      </c>
      <c r="AF656" t="s">
        <v>4943</v>
      </c>
      <c r="AG656" t="s">
        <v>4943</v>
      </c>
      <c r="AH656">
        <v>1</v>
      </c>
      <c r="AI656">
        <v>267</v>
      </c>
      <c r="AJ656">
        <v>267</v>
      </c>
      <c r="AK656">
        <v>267</v>
      </c>
      <c r="AL656">
        <v>267</v>
      </c>
      <c r="AM656">
        <v>267</v>
      </c>
      <c r="AN656" t="s">
        <v>1409</v>
      </c>
      <c r="AO656" t="s">
        <v>4943</v>
      </c>
    </row>
    <row r="657" spans="1:41" x14ac:dyDescent="0.25">
      <c r="A657">
        <v>1</v>
      </c>
      <c r="B657" t="s">
        <v>28</v>
      </c>
      <c r="C657">
        <v>393103</v>
      </c>
      <c r="D657" t="str">
        <f>VLOOKUP(C657,MUNICÍPO_SETOR!A$2:D$49,4,0)</f>
        <v>CLEBER RODRIGUES DA SILVA</v>
      </c>
      <c r="E657" s="43">
        <v>41396.357638888891</v>
      </c>
      <c r="F657" s="43">
        <v>41396.793055555558</v>
      </c>
      <c r="G657" s="43">
        <v>41396.758333333331</v>
      </c>
      <c r="H657" t="s">
        <v>110</v>
      </c>
      <c r="I657">
        <v>60000016840204</v>
      </c>
      <c r="K657" t="s">
        <v>406</v>
      </c>
      <c r="N657" t="s">
        <v>33</v>
      </c>
      <c r="O657">
        <v>60000015461254</v>
      </c>
      <c r="P657">
        <v>60000016462669</v>
      </c>
      <c r="Q657">
        <v>140256000002159</v>
      </c>
      <c r="S657" t="s">
        <v>34</v>
      </c>
      <c r="T657" t="s">
        <v>35</v>
      </c>
      <c r="X657" t="s">
        <v>37</v>
      </c>
      <c r="AD657" t="s">
        <v>4944</v>
      </c>
      <c r="AE657" t="s">
        <v>1437</v>
      </c>
      <c r="AF657" t="s">
        <v>4944</v>
      </c>
      <c r="AG657" t="s">
        <v>4944</v>
      </c>
      <c r="AH657">
        <v>1</v>
      </c>
      <c r="AI657">
        <v>246</v>
      </c>
      <c r="AJ657">
        <v>246</v>
      </c>
      <c r="AK657">
        <v>246</v>
      </c>
      <c r="AL657">
        <v>246</v>
      </c>
      <c r="AM657">
        <v>246</v>
      </c>
      <c r="AN657" t="s">
        <v>1409</v>
      </c>
      <c r="AO657" t="s">
        <v>4944</v>
      </c>
    </row>
    <row r="658" spans="1:41" x14ac:dyDescent="0.25">
      <c r="A658">
        <v>1</v>
      </c>
      <c r="B658" t="s">
        <v>28</v>
      </c>
      <c r="C658">
        <v>393103</v>
      </c>
      <c r="D658" t="str">
        <f>VLOOKUP(C658,MUNICÍPO_SETOR!A$2:D$49,4,0)</f>
        <v>CLEBER RODRIGUES DA SILVA</v>
      </c>
      <c r="E658" s="43">
        <v>41394.697916666664</v>
      </c>
      <c r="F658" s="43">
        <v>41394.740277777775</v>
      </c>
      <c r="G658" s="43">
        <v>41396.300000000003</v>
      </c>
      <c r="H658" t="s">
        <v>29</v>
      </c>
      <c r="I658">
        <v>60000017152570</v>
      </c>
      <c r="J658" t="s">
        <v>2207</v>
      </c>
      <c r="K658" t="s">
        <v>2208</v>
      </c>
      <c r="L658" t="s">
        <v>41</v>
      </c>
      <c r="M658">
        <v>6</v>
      </c>
      <c r="N658" t="s">
        <v>33</v>
      </c>
      <c r="O658">
        <v>60000015461254</v>
      </c>
      <c r="P658">
        <v>60000016462669</v>
      </c>
      <c r="Q658">
        <v>140256000002150</v>
      </c>
      <c r="S658" t="s">
        <v>34</v>
      </c>
      <c r="T658" t="s">
        <v>35</v>
      </c>
      <c r="U658" t="s">
        <v>36</v>
      </c>
      <c r="X658" t="s">
        <v>37</v>
      </c>
      <c r="AD658" t="s">
        <v>2209</v>
      </c>
      <c r="AE658" t="s">
        <v>1437</v>
      </c>
      <c r="AF658" t="s">
        <v>2209</v>
      </c>
      <c r="AG658" t="s">
        <v>2209</v>
      </c>
      <c r="AH658">
        <v>1</v>
      </c>
      <c r="AI658">
        <v>198</v>
      </c>
      <c r="AJ658">
        <v>198</v>
      </c>
      <c r="AK658">
        <v>198</v>
      </c>
      <c r="AL658">
        <v>198</v>
      </c>
      <c r="AM658">
        <v>198</v>
      </c>
      <c r="AN658" t="s">
        <v>1409</v>
      </c>
      <c r="AO658" t="s">
        <v>2209</v>
      </c>
    </row>
    <row r="659" spans="1:41" x14ac:dyDescent="0.25">
      <c r="A659">
        <v>1</v>
      </c>
      <c r="B659" t="s">
        <v>28</v>
      </c>
      <c r="C659">
        <v>393103</v>
      </c>
      <c r="D659" t="str">
        <f>VLOOKUP(C659,MUNICÍPO_SETOR!A$2:D$49,4,0)</f>
        <v>CLEBER RODRIGUES DA SILVA</v>
      </c>
      <c r="E659" s="43">
        <v>41394.697916666664</v>
      </c>
      <c r="F659" s="43">
        <v>41394.740277777775</v>
      </c>
      <c r="G659" s="43">
        <v>41396.300000000003</v>
      </c>
      <c r="H659" t="s">
        <v>29</v>
      </c>
      <c r="I659">
        <v>60000017152570</v>
      </c>
      <c r="J659" t="s">
        <v>2207</v>
      </c>
      <c r="K659" t="s">
        <v>2208</v>
      </c>
      <c r="L659" t="s">
        <v>41</v>
      </c>
      <c r="M659">
        <v>6</v>
      </c>
      <c r="N659" t="s">
        <v>33</v>
      </c>
      <c r="O659">
        <v>60000015461254</v>
      </c>
      <c r="P659">
        <v>60000016462669</v>
      </c>
      <c r="Q659">
        <v>140256000002150</v>
      </c>
      <c r="S659" t="s">
        <v>34</v>
      </c>
      <c r="T659" t="s">
        <v>35</v>
      </c>
      <c r="U659" t="s">
        <v>36</v>
      </c>
      <c r="X659" t="s">
        <v>37</v>
      </c>
      <c r="AD659" t="s">
        <v>2209</v>
      </c>
      <c r="AE659" t="s">
        <v>1437</v>
      </c>
      <c r="AF659" t="s">
        <v>2209</v>
      </c>
      <c r="AG659" t="s">
        <v>2209</v>
      </c>
      <c r="AH659">
        <v>1</v>
      </c>
      <c r="AI659">
        <v>198</v>
      </c>
      <c r="AJ659">
        <v>198</v>
      </c>
      <c r="AK659">
        <v>198</v>
      </c>
      <c r="AL659">
        <v>198</v>
      </c>
      <c r="AM659">
        <v>198</v>
      </c>
      <c r="AN659" t="s">
        <v>1409</v>
      </c>
      <c r="AO659" t="s">
        <v>2209</v>
      </c>
    </row>
    <row r="660" spans="1:41" x14ac:dyDescent="0.25">
      <c r="A660">
        <v>1</v>
      </c>
      <c r="B660" t="s">
        <v>28</v>
      </c>
      <c r="C660">
        <v>393103</v>
      </c>
      <c r="D660" t="str">
        <f>VLOOKUP(C660,MUNICÍPO_SETOR!A$2:D$49,4,0)</f>
        <v>CLEBER RODRIGUES DA SILVA</v>
      </c>
      <c r="E660" s="43">
        <v>41394.618055555555</v>
      </c>
      <c r="F660" s="43">
        <v>41394.70208333333</v>
      </c>
      <c r="G660" s="43">
        <v>41394.664583333331</v>
      </c>
      <c r="H660" t="s">
        <v>29</v>
      </c>
      <c r="I660">
        <v>60000012554399</v>
      </c>
      <c r="J660" t="s">
        <v>445</v>
      </c>
      <c r="K660" t="s">
        <v>446</v>
      </c>
      <c r="L660" t="s">
        <v>32</v>
      </c>
      <c r="M660">
        <v>6</v>
      </c>
      <c r="N660" t="s">
        <v>33</v>
      </c>
      <c r="O660">
        <v>60000015461254</v>
      </c>
      <c r="P660">
        <v>60000016462669</v>
      </c>
      <c r="Q660">
        <v>140256000002141</v>
      </c>
      <c r="S660" t="s">
        <v>34</v>
      </c>
      <c r="T660" t="s">
        <v>35</v>
      </c>
      <c r="U660" t="s">
        <v>36</v>
      </c>
      <c r="X660" t="s">
        <v>37</v>
      </c>
      <c r="AD660" t="s">
        <v>2210</v>
      </c>
      <c r="AE660" t="s">
        <v>1437</v>
      </c>
      <c r="AF660" t="s">
        <v>2210</v>
      </c>
      <c r="AG660" t="s">
        <v>2210</v>
      </c>
      <c r="AH660">
        <v>1</v>
      </c>
      <c r="AI660">
        <v>264</v>
      </c>
      <c r="AJ660">
        <v>264</v>
      </c>
      <c r="AK660">
        <v>264</v>
      </c>
      <c r="AL660">
        <v>264</v>
      </c>
      <c r="AM660">
        <v>264</v>
      </c>
      <c r="AN660" t="s">
        <v>1409</v>
      </c>
      <c r="AO660" t="s">
        <v>2210</v>
      </c>
    </row>
    <row r="661" spans="1:41" x14ac:dyDescent="0.25">
      <c r="A661">
        <v>1</v>
      </c>
      <c r="B661" t="s">
        <v>28</v>
      </c>
      <c r="C661">
        <v>393103</v>
      </c>
      <c r="D661" t="str">
        <f>VLOOKUP(C661,MUNICÍPO_SETOR!A$2:D$49,4,0)</f>
        <v>CLEBER RODRIGUES DA SILVA</v>
      </c>
      <c r="E661" s="43">
        <v>41394.482638888891</v>
      </c>
      <c r="F661" s="43">
        <v>41394.696527777778</v>
      </c>
      <c r="G661" s="43">
        <v>41394.664583333331</v>
      </c>
      <c r="H661" t="s">
        <v>29</v>
      </c>
      <c r="I661">
        <v>60000012421011</v>
      </c>
      <c r="J661" t="s">
        <v>417</v>
      </c>
      <c r="K661" t="s">
        <v>418</v>
      </c>
      <c r="L661" t="s">
        <v>32</v>
      </c>
      <c r="M661">
        <v>3</v>
      </c>
      <c r="N661" t="s">
        <v>33</v>
      </c>
      <c r="O661">
        <v>60000015461254</v>
      </c>
      <c r="P661">
        <v>60000016462669</v>
      </c>
      <c r="Q661">
        <v>140256000002132</v>
      </c>
      <c r="S661" t="s">
        <v>34</v>
      </c>
      <c r="T661" t="s">
        <v>35</v>
      </c>
      <c r="U661" t="s">
        <v>36</v>
      </c>
      <c r="X661" t="s">
        <v>37</v>
      </c>
      <c r="AD661" t="s">
        <v>2211</v>
      </c>
      <c r="AE661" t="s">
        <v>1437</v>
      </c>
      <c r="AF661" t="s">
        <v>2211</v>
      </c>
      <c r="AG661" t="s">
        <v>2211</v>
      </c>
      <c r="AH661">
        <v>189</v>
      </c>
      <c r="AI661">
        <v>431</v>
      </c>
      <c r="AJ661">
        <v>431</v>
      </c>
      <c r="AK661">
        <v>431</v>
      </c>
      <c r="AL661">
        <v>431</v>
      </c>
      <c r="AM661">
        <v>431</v>
      </c>
      <c r="AN661" t="s">
        <v>1409</v>
      </c>
      <c r="AO661" t="s">
        <v>4552</v>
      </c>
    </row>
    <row r="662" spans="1:41" x14ac:dyDescent="0.25">
      <c r="A662">
        <v>1</v>
      </c>
      <c r="B662" t="s">
        <v>28</v>
      </c>
      <c r="C662">
        <v>393103</v>
      </c>
      <c r="D662" t="str">
        <f>VLOOKUP(C662,MUNICÍPO_SETOR!A$2:D$49,4,0)</f>
        <v>CLEBER RODRIGUES DA SILVA</v>
      </c>
      <c r="E662" s="43">
        <v>41394.388888888891</v>
      </c>
      <c r="F662" s="43">
        <v>41394.689583333333</v>
      </c>
      <c r="G662" s="43">
        <v>41394.654166666667</v>
      </c>
      <c r="H662" t="s">
        <v>29</v>
      </c>
      <c r="I662">
        <v>60000012418319</v>
      </c>
      <c r="J662" t="s">
        <v>439</v>
      </c>
      <c r="K662" t="s">
        <v>440</v>
      </c>
      <c r="L662" t="s">
        <v>32</v>
      </c>
      <c r="M662">
        <v>4</v>
      </c>
      <c r="N662" t="s">
        <v>33</v>
      </c>
      <c r="O662">
        <v>60000015461254</v>
      </c>
      <c r="P662">
        <v>60000016462669</v>
      </c>
      <c r="Q662">
        <v>140256000002123</v>
      </c>
      <c r="S662" t="s">
        <v>34</v>
      </c>
      <c r="T662" t="s">
        <v>35</v>
      </c>
      <c r="U662" t="s">
        <v>36</v>
      </c>
      <c r="X662" t="s">
        <v>37</v>
      </c>
      <c r="AD662" t="s">
        <v>2212</v>
      </c>
      <c r="AE662" t="s">
        <v>1437</v>
      </c>
      <c r="AF662" t="s">
        <v>2212</v>
      </c>
      <c r="AG662" t="s">
        <v>2212</v>
      </c>
      <c r="AH662">
        <v>1</v>
      </c>
      <c r="AI662">
        <v>273</v>
      </c>
      <c r="AJ662">
        <v>273</v>
      </c>
      <c r="AK662">
        <v>273</v>
      </c>
      <c r="AL662">
        <v>273</v>
      </c>
      <c r="AM662">
        <v>273</v>
      </c>
      <c r="AN662" t="s">
        <v>1409</v>
      </c>
      <c r="AO662" t="s">
        <v>2212</v>
      </c>
    </row>
    <row r="663" spans="1:41" x14ac:dyDescent="0.25">
      <c r="A663">
        <v>1</v>
      </c>
      <c r="B663" t="s">
        <v>28</v>
      </c>
      <c r="C663">
        <v>393103</v>
      </c>
      <c r="D663" t="str">
        <f>VLOOKUP(C663,MUNICÍPO_SETOR!A$2:D$49,4,0)</f>
        <v>CLEBER RODRIGUES DA SILVA</v>
      </c>
      <c r="E663" s="43">
        <v>41393.694444444445</v>
      </c>
      <c r="F663" s="43">
        <v>41393.781944444447</v>
      </c>
      <c r="G663" s="43">
        <v>41394.293749999997</v>
      </c>
      <c r="H663" t="s">
        <v>29</v>
      </c>
      <c r="I663">
        <v>60000012313687</v>
      </c>
      <c r="J663" t="s">
        <v>2213</v>
      </c>
      <c r="K663" t="s">
        <v>2214</v>
      </c>
      <c r="L663" t="s">
        <v>41</v>
      </c>
      <c r="M663">
        <v>4</v>
      </c>
      <c r="N663" t="s">
        <v>33</v>
      </c>
      <c r="O663">
        <v>60000015461254</v>
      </c>
      <c r="P663">
        <v>60000016462669</v>
      </c>
      <c r="Q663">
        <v>140256000002106</v>
      </c>
      <c r="S663" t="s">
        <v>34</v>
      </c>
      <c r="T663" t="s">
        <v>35</v>
      </c>
      <c r="U663" t="s">
        <v>36</v>
      </c>
      <c r="X663" t="s">
        <v>37</v>
      </c>
      <c r="AD663" t="s">
        <v>2215</v>
      </c>
      <c r="AE663" t="s">
        <v>1437</v>
      </c>
      <c r="AF663" t="s">
        <v>2215</v>
      </c>
      <c r="AG663" t="s">
        <v>2215</v>
      </c>
      <c r="AH663">
        <v>1</v>
      </c>
      <c r="AI663">
        <v>209</v>
      </c>
      <c r="AJ663">
        <v>209</v>
      </c>
      <c r="AK663">
        <v>209</v>
      </c>
      <c r="AL663">
        <v>209</v>
      </c>
      <c r="AM663">
        <v>209</v>
      </c>
      <c r="AN663" t="s">
        <v>1409</v>
      </c>
      <c r="AO663" t="s">
        <v>2215</v>
      </c>
    </row>
    <row r="664" spans="1:41" x14ac:dyDescent="0.25">
      <c r="A664">
        <v>1</v>
      </c>
      <c r="B664" t="s">
        <v>28</v>
      </c>
      <c r="C664">
        <v>393103</v>
      </c>
      <c r="D664" t="str">
        <f>VLOOKUP(C664,MUNICÍPO_SETOR!A$2:D$49,4,0)</f>
        <v>CLEBER RODRIGUES DA SILVA</v>
      </c>
      <c r="E664" s="43">
        <v>41393.694444444445</v>
      </c>
      <c r="F664" s="43">
        <v>41393.781944444447</v>
      </c>
      <c r="G664" s="43">
        <v>41394.293749999997</v>
      </c>
      <c r="H664" t="s">
        <v>29</v>
      </c>
      <c r="I664">
        <v>60000012313687</v>
      </c>
      <c r="J664" t="s">
        <v>2213</v>
      </c>
      <c r="K664" t="s">
        <v>2214</v>
      </c>
      <c r="L664" t="s">
        <v>41</v>
      </c>
      <c r="M664">
        <v>4</v>
      </c>
      <c r="N664" t="s">
        <v>33</v>
      </c>
      <c r="O664">
        <v>60000015461254</v>
      </c>
      <c r="P664">
        <v>60000016462669</v>
      </c>
      <c r="Q664">
        <v>140256000002106</v>
      </c>
      <c r="S664" t="s">
        <v>34</v>
      </c>
      <c r="T664" t="s">
        <v>35</v>
      </c>
      <c r="U664" t="s">
        <v>36</v>
      </c>
      <c r="X664" t="s">
        <v>37</v>
      </c>
      <c r="AD664" t="s">
        <v>2215</v>
      </c>
      <c r="AE664" t="s">
        <v>1437</v>
      </c>
      <c r="AF664" t="s">
        <v>2215</v>
      </c>
      <c r="AG664" t="s">
        <v>2215</v>
      </c>
      <c r="AH664">
        <v>1</v>
      </c>
      <c r="AI664">
        <v>209</v>
      </c>
      <c r="AJ664">
        <v>209</v>
      </c>
      <c r="AK664">
        <v>209</v>
      </c>
      <c r="AL664">
        <v>209</v>
      </c>
      <c r="AM664">
        <v>209</v>
      </c>
      <c r="AN664" t="s">
        <v>1409</v>
      </c>
      <c r="AO664" t="s">
        <v>2215</v>
      </c>
    </row>
    <row r="665" spans="1:41" x14ac:dyDescent="0.25">
      <c r="A665">
        <v>1</v>
      </c>
      <c r="B665" t="s">
        <v>28</v>
      </c>
      <c r="C665">
        <v>393103</v>
      </c>
      <c r="D665" t="str">
        <f>VLOOKUP(C665,MUNICÍPO_SETOR!A$2:D$49,4,0)</f>
        <v>CLEBER RODRIGUES DA SILVA</v>
      </c>
      <c r="E665" s="43">
        <v>41393.631944444445</v>
      </c>
      <c r="F665" s="43">
        <v>41393.777777777781</v>
      </c>
      <c r="G665" s="43">
        <v>41394.293749999997</v>
      </c>
      <c r="H665" t="s">
        <v>29</v>
      </c>
      <c r="I665">
        <v>60000012249075</v>
      </c>
      <c r="J665" t="s">
        <v>2216</v>
      </c>
      <c r="K665" t="s">
        <v>2217</v>
      </c>
      <c r="L665" t="s">
        <v>41</v>
      </c>
      <c r="M665">
        <v>3</v>
      </c>
      <c r="N665" t="s">
        <v>33</v>
      </c>
      <c r="O665">
        <v>60000015461254</v>
      </c>
      <c r="P665">
        <v>60000016462669</v>
      </c>
      <c r="Q665">
        <v>140256000002097</v>
      </c>
      <c r="S665" t="s">
        <v>34</v>
      </c>
      <c r="T665" t="s">
        <v>35</v>
      </c>
      <c r="U665" t="s">
        <v>36</v>
      </c>
      <c r="X665" t="s">
        <v>37</v>
      </c>
      <c r="AD665" t="s">
        <v>2218</v>
      </c>
      <c r="AE665" t="s">
        <v>1437</v>
      </c>
      <c r="AF665" t="s">
        <v>2218</v>
      </c>
      <c r="AG665" t="s">
        <v>2218</v>
      </c>
      <c r="AH665">
        <v>1</v>
      </c>
      <c r="AI665">
        <v>192</v>
      </c>
      <c r="AJ665">
        <v>192</v>
      </c>
      <c r="AK665">
        <v>192</v>
      </c>
      <c r="AL665">
        <v>192</v>
      </c>
      <c r="AM665">
        <v>192</v>
      </c>
      <c r="AN665" t="s">
        <v>1409</v>
      </c>
      <c r="AO665" t="s">
        <v>2218</v>
      </c>
    </row>
    <row r="666" spans="1:41" x14ac:dyDescent="0.25">
      <c r="A666">
        <v>1</v>
      </c>
      <c r="B666" t="s">
        <v>28</v>
      </c>
      <c r="C666">
        <v>393103</v>
      </c>
      <c r="D666" t="str">
        <f>VLOOKUP(C666,MUNICÍPO_SETOR!A$2:D$49,4,0)</f>
        <v>CLEBER RODRIGUES DA SILVA</v>
      </c>
      <c r="E666" s="43">
        <v>41393.631944444445</v>
      </c>
      <c r="F666" s="43">
        <v>41393.777777777781</v>
      </c>
      <c r="G666" s="43">
        <v>41394.293749999997</v>
      </c>
      <c r="H666" t="s">
        <v>29</v>
      </c>
      <c r="I666">
        <v>60000012249075</v>
      </c>
      <c r="J666" t="s">
        <v>2216</v>
      </c>
      <c r="K666" t="s">
        <v>2217</v>
      </c>
      <c r="L666" t="s">
        <v>41</v>
      </c>
      <c r="M666">
        <v>3</v>
      </c>
      <c r="N666" t="s">
        <v>33</v>
      </c>
      <c r="O666">
        <v>60000015461254</v>
      </c>
      <c r="P666">
        <v>60000016462669</v>
      </c>
      <c r="Q666">
        <v>140256000002097</v>
      </c>
      <c r="S666" t="s">
        <v>34</v>
      </c>
      <c r="T666" t="s">
        <v>35</v>
      </c>
      <c r="U666" t="s">
        <v>36</v>
      </c>
      <c r="X666" t="s">
        <v>37</v>
      </c>
      <c r="AD666" t="s">
        <v>2218</v>
      </c>
      <c r="AE666" t="s">
        <v>1437</v>
      </c>
      <c r="AF666" t="s">
        <v>2218</v>
      </c>
      <c r="AG666" t="s">
        <v>2218</v>
      </c>
      <c r="AH666">
        <v>1</v>
      </c>
      <c r="AI666">
        <v>192</v>
      </c>
      <c r="AJ666">
        <v>192</v>
      </c>
      <c r="AK666">
        <v>192</v>
      </c>
      <c r="AL666">
        <v>192</v>
      </c>
      <c r="AM666">
        <v>192</v>
      </c>
      <c r="AN666" t="s">
        <v>1409</v>
      </c>
      <c r="AO666" t="s">
        <v>2218</v>
      </c>
    </row>
    <row r="667" spans="1:41" x14ac:dyDescent="0.25">
      <c r="A667">
        <v>1</v>
      </c>
      <c r="B667" t="s">
        <v>28</v>
      </c>
      <c r="C667">
        <v>393103</v>
      </c>
      <c r="D667" t="str">
        <f>VLOOKUP(C667,MUNICÍPO_SETOR!A$2:D$49,4,0)</f>
        <v>CLEBER RODRIGUES DA SILVA</v>
      </c>
      <c r="E667" s="43">
        <v>41393.5</v>
      </c>
      <c r="F667" s="43">
        <v>41393.773611111108</v>
      </c>
      <c r="G667" s="43">
        <v>41393.73333333333</v>
      </c>
      <c r="H667" t="s">
        <v>29</v>
      </c>
      <c r="I667">
        <v>60000017152570</v>
      </c>
      <c r="J667" t="s">
        <v>2207</v>
      </c>
      <c r="K667" t="s">
        <v>2208</v>
      </c>
      <c r="L667" t="s">
        <v>41</v>
      </c>
      <c r="M667">
        <v>6</v>
      </c>
      <c r="N667" t="s">
        <v>33</v>
      </c>
      <c r="O667">
        <v>60000015461254</v>
      </c>
      <c r="P667">
        <v>60000016462669</v>
      </c>
      <c r="Q667">
        <v>140256000002088</v>
      </c>
      <c r="S667" t="s">
        <v>34</v>
      </c>
      <c r="T667" t="s">
        <v>35</v>
      </c>
      <c r="U667" t="s">
        <v>36</v>
      </c>
      <c r="X667" t="s">
        <v>37</v>
      </c>
      <c r="AD667" t="s">
        <v>2219</v>
      </c>
      <c r="AE667" t="s">
        <v>1437</v>
      </c>
      <c r="AF667" t="s">
        <v>2219</v>
      </c>
      <c r="AG667" t="s">
        <v>2219</v>
      </c>
      <c r="AH667">
        <v>1</v>
      </c>
      <c r="AI667">
        <v>270</v>
      </c>
      <c r="AJ667">
        <v>270</v>
      </c>
      <c r="AK667">
        <v>270</v>
      </c>
      <c r="AL667">
        <v>270</v>
      </c>
      <c r="AM667">
        <v>270</v>
      </c>
      <c r="AN667" t="s">
        <v>1409</v>
      </c>
      <c r="AO667" t="s">
        <v>2219</v>
      </c>
    </row>
    <row r="668" spans="1:41" x14ac:dyDescent="0.25">
      <c r="A668">
        <v>1</v>
      </c>
      <c r="B668" t="s">
        <v>28</v>
      </c>
      <c r="C668">
        <v>393103</v>
      </c>
      <c r="D668" t="str">
        <f>VLOOKUP(C668,MUNICÍPO_SETOR!A$2:D$49,4,0)</f>
        <v>CLEBER RODRIGUES DA SILVA</v>
      </c>
      <c r="E668" s="43">
        <v>41393.5</v>
      </c>
      <c r="F668" s="43">
        <v>41393.773611111108</v>
      </c>
      <c r="G668" s="43">
        <v>41393.73333333333</v>
      </c>
      <c r="H668" t="s">
        <v>29</v>
      </c>
      <c r="I668">
        <v>60000017152570</v>
      </c>
      <c r="J668" t="s">
        <v>2207</v>
      </c>
      <c r="K668" t="s">
        <v>2208</v>
      </c>
      <c r="L668" t="s">
        <v>41</v>
      </c>
      <c r="M668">
        <v>6</v>
      </c>
      <c r="N668" t="s">
        <v>33</v>
      </c>
      <c r="O668">
        <v>60000015461254</v>
      </c>
      <c r="P668">
        <v>60000016462669</v>
      </c>
      <c r="Q668">
        <v>140256000002088</v>
      </c>
      <c r="S668" t="s">
        <v>34</v>
      </c>
      <c r="T668" t="s">
        <v>35</v>
      </c>
      <c r="U668" t="s">
        <v>36</v>
      </c>
      <c r="X668" t="s">
        <v>37</v>
      </c>
      <c r="AD668" t="s">
        <v>2219</v>
      </c>
      <c r="AE668" t="s">
        <v>1437</v>
      </c>
      <c r="AF668" t="s">
        <v>2219</v>
      </c>
      <c r="AG668" t="s">
        <v>2219</v>
      </c>
      <c r="AH668">
        <v>1</v>
      </c>
      <c r="AI668">
        <v>270</v>
      </c>
      <c r="AJ668">
        <v>270</v>
      </c>
      <c r="AK668">
        <v>270</v>
      </c>
      <c r="AL668">
        <v>270</v>
      </c>
      <c r="AM668">
        <v>270</v>
      </c>
      <c r="AN668" t="s">
        <v>1409</v>
      </c>
      <c r="AO668" t="s">
        <v>2219</v>
      </c>
    </row>
    <row r="669" spans="1:41" x14ac:dyDescent="0.25">
      <c r="A669">
        <v>1</v>
      </c>
      <c r="B669" t="s">
        <v>28</v>
      </c>
      <c r="C669">
        <v>393103</v>
      </c>
      <c r="D669" t="str">
        <f>VLOOKUP(C669,MUNICÍPO_SETOR!A$2:D$49,4,0)</f>
        <v>CLEBER RODRIGUES DA SILVA</v>
      </c>
      <c r="E669" s="43">
        <v>41393.378472222219</v>
      </c>
      <c r="F669" s="43">
        <v>41393.770138888889</v>
      </c>
      <c r="G669" s="43">
        <v>41393.73333333333</v>
      </c>
      <c r="H669" t="s">
        <v>29</v>
      </c>
      <c r="I669">
        <v>60000012246443</v>
      </c>
      <c r="J669" t="s">
        <v>448</v>
      </c>
      <c r="K669" t="s">
        <v>449</v>
      </c>
      <c r="L669" t="s">
        <v>32</v>
      </c>
      <c r="M669">
        <v>6</v>
      </c>
      <c r="N669" t="s">
        <v>33</v>
      </c>
      <c r="O669">
        <v>60000015461254</v>
      </c>
      <c r="P669">
        <v>60000016462669</v>
      </c>
      <c r="Q669">
        <v>140256000002079</v>
      </c>
      <c r="S669" t="s">
        <v>34</v>
      </c>
      <c r="T669" t="s">
        <v>35</v>
      </c>
      <c r="U669" t="s">
        <v>36</v>
      </c>
      <c r="X669" t="s">
        <v>37</v>
      </c>
      <c r="AD669" t="s">
        <v>2220</v>
      </c>
      <c r="AE669" t="s">
        <v>1437</v>
      </c>
      <c r="AF669" t="s">
        <v>2220</v>
      </c>
      <c r="AG669" t="s">
        <v>2220</v>
      </c>
      <c r="AH669">
        <v>1</v>
      </c>
      <c r="AI669">
        <v>246</v>
      </c>
      <c r="AJ669">
        <v>246</v>
      </c>
      <c r="AK669">
        <v>246</v>
      </c>
      <c r="AL669">
        <v>246</v>
      </c>
      <c r="AM669">
        <v>246</v>
      </c>
      <c r="AN669" t="s">
        <v>1409</v>
      </c>
      <c r="AO669" t="s">
        <v>2220</v>
      </c>
    </row>
    <row r="670" spans="1:41" x14ac:dyDescent="0.25">
      <c r="A670">
        <v>1</v>
      </c>
      <c r="B670" t="s">
        <v>28</v>
      </c>
      <c r="C670">
        <v>393103</v>
      </c>
      <c r="D670" t="str">
        <f>VLOOKUP(C670,MUNICÍPO_SETOR!A$2:D$49,4,0)</f>
        <v>CLEBER RODRIGUES DA SILVA</v>
      </c>
      <c r="E670" s="43">
        <v>41390.440972222219</v>
      </c>
      <c r="F670" s="43">
        <v>41390.561111111114</v>
      </c>
      <c r="G670" s="43">
        <v>41393.265277777777</v>
      </c>
      <c r="H670" t="s">
        <v>29</v>
      </c>
      <c r="I670">
        <v>60000012348195</v>
      </c>
      <c r="J670" t="s">
        <v>2221</v>
      </c>
      <c r="K670" t="s">
        <v>2222</v>
      </c>
      <c r="L670" t="s">
        <v>41</v>
      </c>
      <c r="M670">
        <v>4</v>
      </c>
      <c r="N670" t="s">
        <v>33</v>
      </c>
      <c r="O670">
        <v>60000015461254</v>
      </c>
      <c r="P670">
        <v>60000016462669</v>
      </c>
      <c r="Q670">
        <v>140256000002006</v>
      </c>
      <c r="S670" t="s">
        <v>34</v>
      </c>
      <c r="T670" t="s">
        <v>35</v>
      </c>
      <c r="U670" t="s">
        <v>36</v>
      </c>
      <c r="X670" t="s">
        <v>37</v>
      </c>
      <c r="AD670" t="s">
        <v>2223</v>
      </c>
      <c r="AE670" t="s">
        <v>1453</v>
      </c>
      <c r="AF670" t="s">
        <v>2223</v>
      </c>
      <c r="AG670" t="s">
        <v>2223</v>
      </c>
      <c r="AH670">
        <v>1</v>
      </c>
      <c r="AI670">
        <v>273</v>
      </c>
      <c r="AJ670">
        <v>273</v>
      </c>
      <c r="AK670">
        <v>273</v>
      </c>
      <c r="AL670">
        <v>273</v>
      </c>
      <c r="AM670">
        <v>273</v>
      </c>
      <c r="AN670" t="s">
        <v>1409</v>
      </c>
      <c r="AO670" t="s">
        <v>2223</v>
      </c>
    </row>
    <row r="671" spans="1:41" x14ac:dyDescent="0.25">
      <c r="A671">
        <v>1</v>
      </c>
      <c r="B671" t="s">
        <v>28</v>
      </c>
      <c r="C671">
        <v>393103</v>
      </c>
      <c r="D671" t="str">
        <f>VLOOKUP(C671,MUNICÍPO_SETOR!A$2:D$49,4,0)</f>
        <v>CLEBER RODRIGUES DA SILVA</v>
      </c>
      <c r="E671" s="43">
        <v>41390.440972222219</v>
      </c>
      <c r="F671" s="43">
        <v>41390.561111111114</v>
      </c>
      <c r="G671" s="43">
        <v>41393.265277777777</v>
      </c>
      <c r="H671" t="s">
        <v>29</v>
      </c>
      <c r="I671">
        <v>60000012348195</v>
      </c>
      <c r="J671" t="s">
        <v>2221</v>
      </c>
      <c r="K671" t="s">
        <v>2222</v>
      </c>
      <c r="L671" t="s">
        <v>41</v>
      </c>
      <c r="M671">
        <v>4</v>
      </c>
      <c r="N671" t="s">
        <v>33</v>
      </c>
      <c r="O671">
        <v>60000015461254</v>
      </c>
      <c r="P671">
        <v>60000016462669</v>
      </c>
      <c r="Q671">
        <v>140256000002006</v>
      </c>
      <c r="S671" t="s">
        <v>34</v>
      </c>
      <c r="T671" t="s">
        <v>35</v>
      </c>
      <c r="U671" t="s">
        <v>36</v>
      </c>
      <c r="X671" t="s">
        <v>37</v>
      </c>
      <c r="AD671" t="s">
        <v>2223</v>
      </c>
      <c r="AE671" t="s">
        <v>1453</v>
      </c>
      <c r="AF671" t="s">
        <v>2223</v>
      </c>
      <c r="AG671" t="s">
        <v>2223</v>
      </c>
      <c r="AH671">
        <v>1</v>
      </c>
      <c r="AI671">
        <v>273</v>
      </c>
      <c r="AJ671">
        <v>273</v>
      </c>
      <c r="AK671">
        <v>273</v>
      </c>
      <c r="AL671">
        <v>273</v>
      </c>
      <c r="AM671">
        <v>273</v>
      </c>
      <c r="AN671" t="s">
        <v>1409</v>
      </c>
      <c r="AO671" t="s">
        <v>2223</v>
      </c>
    </row>
    <row r="672" spans="1:41" x14ac:dyDescent="0.25">
      <c r="A672">
        <v>1</v>
      </c>
      <c r="B672" t="s">
        <v>28</v>
      </c>
      <c r="C672">
        <v>393103</v>
      </c>
      <c r="D672" t="str">
        <f>VLOOKUP(C672,MUNICÍPO_SETOR!A$2:D$49,4,0)</f>
        <v>CLEBER RODRIGUES DA SILVA</v>
      </c>
      <c r="E672" s="43">
        <v>41389.739583333336</v>
      </c>
      <c r="F672" s="43">
        <v>41389.824305555558</v>
      </c>
      <c r="G672" s="43">
        <v>41389.785416666666</v>
      </c>
      <c r="H672" t="s">
        <v>29</v>
      </c>
      <c r="I672">
        <v>60000012550743</v>
      </c>
      <c r="J672" t="s">
        <v>2224</v>
      </c>
      <c r="K672" t="s">
        <v>2225</v>
      </c>
      <c r="L672" t="s">
        <v>41</v>
      </c>
      <c r="M672">
        <v>4</v>
      </c>
      <c r="N672" t="s">
        <v>33</v>
      </c>
      <c r="O672">
        <v>60000015461254</v>
      </c>
      <c r="P672">
        <v>60000016462669</v>
      </c>
      <c r="Q672">
        <v>140256000001989</v>
      </c>
      <c r="S672" t="s">
        <v>34</v>
      </c>
      <c r="T672" t="s">
        <v>35</v>
      </c>
      <c r="U672" t="s">
        <v>36</v>
      </c>
      <c r="X672" t="s">
        <v>37</v>
      </c>
      <c r="AD672" t="s">
        <v>2226</v>
      </c>
      <c r="AE672" t="s">
        <v>1437</v>
      </c>
      <c r="AF672" t="s">
        <v>2226</v>
      </c>
      <c r="AG672" t="s">
        <v>2226</v>
      </c>
      <c r="AH672">
        <v>147</v>
      </c>
      <c r="AI672">
        <v>301</v>
      </c>
      <c r="AJ672">
        <v>473</v>
      </c>
      <c r="AK672">
        <v>473</v>
      </c>
      <c r="AL672">
        <v>473</v>
      </c>
      <c r="AM672">
        <v>473</v>
      </c>
      <c r="AN672" t="s">
        <v>1409</v>
      </c>
      <c r="AO672" t="s">
        <v>4284</v>
      </c>
    </row>
    <row r="673" spans="1:41" x14ac:dyDescent="0.25">
      <c r="A673">
        <v>1</v>
      </c>
      <c r="B673" t="s">
        <v>28</v>
      </c>
      <c r="C673">
        <v>393103</v>
      </c>
      <c r="D673" t="str">
        <f>VLOOKUP(C673,MUNICÍPO_SETOR!A$2:D$49,4,0)</f>
        <v>CLEBER RODRIGUES DA SILVA</v>
      </c>
      <c r="E673" s="43">
        <v>41389.739583333336</v>
      </c>
      <c r="F673" s="43">
        <v>41389.824305555558</v>
      </c>
      <c r="G673" s="43">
        <v>41389.785416666666</v>
      </c>
      <c r="H673" t="s">
        <v>29</v>
      </c>
      <c r="I673">
        <v>60000012550743</v>
      </c>
      <c r="J673" t="s">
        <v>2224</v>
      </c>
      <c r="K673" t="s">
        <v>2225</v>
      </c>
      <c r="L673" t="s">
        <v>41</v>
      </c>
      <c r="M673">
        <v>4</v>
      </c>
      <c r="N673" t="s">
        <v>33</v>
      </c>
      <c r="O673">
        <v>60000015461254</v>
      </c>
      <c r="P673">
        <v>60000016462669</v>
      </c>
      <c r="Q673">
        <v>140256000001989</v>
      </c>
      <c r="S673" t="s">
        <v>34</v>
      </c>
      <c r="T673" t="s">
        <v>35</v>
      </c>
      <c r="U673" t="s">
        <v>36</v>
      </c>
      <c r="X673" t="s">
        <v>37</v>
      </c>
      <c r="AD673" t="s">
        <v>2226</v>
      </c>
      <c r="AE673" t="s">
        <v>1437</v>
      </c>
      <c r="AF673" t="s">
        <v>2226</v>
      </c>
      <c r="AG673" t="s">
        <v>2226</v>
      </c>
      <c r="AH673">
        <v>147</v>
      </c>
      <c r="AI673">
        <v>301</v>
      </c>
      <c r="AJ673">
        <v>473</v>
      </c>
      <c r="AK673">
        <v>473</v>
      </c>
      <c r="AL673">
        <v>473</v>
      </c>
      <c r="AM673">
        <v>473</v>
      </c>
      <c r="AN673" t="s">
        <v>1410</v>
      </c>
      <c r="AO673" t="s">
        <v>4553</v>
      </c>
    </row>
    <row r="674" spans="1:41" x14ac:dyDescent="0.25">
      <c r="A674">
        <v>1</v>
      </c>
      <c r="B674" t="s">
        <v>28</v>
      </c>
      <c r="C674">
        <v>393103</v>
      </c>
      <c r="D674" t="str">
        <f>VLOOKUP(C674,MUNICÍPO_SETOR!A$2:D$49,4,0)</f>
        <v>CLEBER RODRIGUES DA SILVA</v>
      </c>
      <c r="E674" s="43">
        <v>41389.739583333336</v>
      </c>
      <c r="F674" s="43">
        <v>41389.824305555558</v>
      </c>
      <c r="G674" s="43">
        <v>41389.785416666666</v>
      </c>
      <c r="H674" t="s">
        <v>29</v>
      </c>
      <c r="I674">
        <v>60000012550743</v>
      </c>
      <c r="J674" t="s">
        <v>2224</v>
      </c>
      <c r="K674" t="s">
        <v>2225</v>
      </c>
      <c r="L674" t="s">
        <v>41</v>
      </c>
      <c r="M674">
        <v>4</v>
      </c>
      <c r="N674" t="s">
        <v>33</v>
      </c>
      <c r="O674">
        <v>60000015461254</v>
      </c>
      <c r="P674">
        <v>60000016462669</v>
      </c>
      <c r="Q674">
        <v>140256000001989</v>
      </c>
      <c r="S674" t="s">
        <v>34</v>
      </c>
      <c r="T674" t="s">
        <v>35</v>
      </c>
      <c r="U674" t="s">
        <v>36</v>
      </c>
      <c r="X674" t="s">
        <v>37</v>
      </c>
      <c r="AD674" t="s">
        <v>2226</v>
      </c>
      <c r="AE674" t="s">
        <v>1453</v>
      </c>
      <c r="AF674" t="s">
        <v>2226</v>
      </c>
      <c r="AG674" t="s">
        <v>2226</v>
      </c>
      <c r="AH674">
        <v>147</v>
      </c>
      <c r="AI674">
        <v>301</v>
      </c>
      <c r="AJ674">
        <v>473</v>
      </c>
      <c r="AK674">
        <v>473</v>
      </c>
      <c r="AL674">
        <v>473</v>
      </c>
      <c r="AM674">
        <v>473</v>
      </c>
      <c r="AN674" t="s">
        <v>1409</v>
      </c>
      <c r="AO674" t="s">
        <v>4284</v>
      </c>
    </row>
    <row r="675" spans="1:41" x14ac:dyDescent="0.25">
      <c r="A675">
        <v>1</v>
      </c>
      <c r="B675" t="s">
        <v>28</v>
      </c>
      <c r="C675">
        <v>393103</v>
      </c>
      <c r="D675" t="str">
        <f>VLOOKUP(C675,MUNICÍPO_SETOR!A$2:D$49,4,0)</f>
        <v>CLEBER RODRIGUES DA SILVA</v>
      </c>
      <c r="E675" s="43">
        <v>41389.739583333336</v>
      </c>
      <c r="F675" s="43">
        <v>41389.824305555558</v>
      </c>
      <c r="G675" s="43">
        <v>41389.785416666666</v>
      </c>
      <c r="H675" t="s">
        <v>29</v>
      </c>
      <c r="I675">
        <v>60000012550743</v>
      </c>
      <c r="J675" t="s">
        <v>2224</v>
      </c>
      <c r="K675" t="s">
        <v>2225</v>
      </c>
      <c r="L675" t="s">
        <v>41</v>
      </c>
      <c r="M675">
        <v>4</v>
      </c>
      <c r="N675" t="s">
        <v>33</v>
      </c>
      <c r="O675">
        <v>60000015461254</v>
      </c>
      <c r="P675">
        <v>60000016462669</v>
      </c>
      <c r="Q675">
        <v>140256000001989</v>
      </c>
      <c r="S675" t="s">
        <v>34</v>
      </c>
      <c r="T675" t="s">
        <v>35</v>
      </c>
      <c r="U675" t="s">
        <v>36</v>
      </c>
      <c r="X675" t="s">
        <v>37</v>
      </c>
      <c r="AD675" t="s">
        <v>2226</v>
      </c>
      <c r="AE675" t="s">
        <v>1453</v>
      </c>
      <c r="AF675" t="s">
        <v>2226</v>
      </c>
      <c r="AG675" t="s">
        <v>2226</v>
      </c>
      <c r="AH675">
        <v>147</v>
      </c>
      <c r="AI675">
        <v>301</v>
      </c>
      <c r="AJ675">
        <v>473</v>
      </c>
      <c r="AK675">
        <v>473</v>
      </c>
      <c r="AL675">
        <v>473</v>
      </c>
      <c r="AM675">
        <v>473</v>
      </c>
      <c r="AN675" t="s">
        <v>1410</v>
      </c>
      <c r="AO675" t="s">
        <v>4553</v>
      </c>
    </row>
    <row r="676" spans="1:41" x14ac:dyDescent="0.25">
      <c r="A676">
        <v>1</v>
      </c>
      <c r="B676" t="s">
        <v>28</v>
      </c>
      <c r="C676">
        <v>393103</v>
      </c>
      <c r="D676" t="str">
        <f>VLOOKUP(C676,MUNICÍPO_SETOR!A$2:D$49,4,0)</f>
        <v>CLEBER RODRIGUES DA SILVA</v>
      </c>
      <c r="E676" s="43">
        <v>41389.739583333336</v>
      </c>
      <c r="F676" s="43">
        <v>41389.824305555558</v>
      </c>
      <c r="G676" s="43">
        <v>41389.785416666666</v>
      </c>
      <c r="H676" t="s">
        <v>29</v>
      </c>
      <c r="I676">
        <v>60000012550743</v>
      </c>
      <c r="J676" t="s">
        <v>2224</v>
      </c>
      <c r="K676" t="s">
        <v>2225</v>
      </c>
      <c r="L676" t="s">
        <v>41</v>
      </c>
      <c r="M676">
        <v>4</v>
      </c>
      <c r="N676" t="s">
        <v>33</v>
      </c>
      <c r="O676">
        <v>60000015461254</v>
      </c>
      <c r="P676">
        <v>60000016462669</v>
      </c>
      <c r="Q676">
        <v>140256000001989</v>
      </c>
      <c r="S676" t="s">
        <v>34</v>
      </c>
      <c r="T676" t="s">
        <v>35</v>
      </c>
      <c r="U676" t="s">
        <v>36</v>
      </c>
      <c r="X676" t="s">
        <v>37</v>
      </c>
      <c r="AD676" t="s">
        <v>2226</v>
      </c>
      <c r="AE676" t="s">
        <v>1453</v>
      </c>
      <c r="AF676" t="s">
        <v>2226</v>
      </c>
      <c r="AG676" t="s">
        <v>2226</v>
      </c>
      <c r="AH676">
        <v>147</v>
      </c>
      <c r="AI676">
        <v>301</v>
      </c>
      <c r="AJ676">
        <v>473</v>
      </c>
      <c r="AK676">
        <v>473</v>
      </c>
      <c r="AL676">
        <v>473</v>
      </c>
      <c r="AM676">
        <v>473</v>
      </c>
      <c r="AN676" t="s">
        <v>1409</v>
      </c>
      <c r="AO676" t="s">
        <v>4284</v>
      </c>
    </row>
    <row r="677" spans="1:41" x14ac:dyDescent="0.25">
      <c r="A677">
        <v>1</v>
      </c>
      <c r="B677" t="s">
        <v>28</v>
      </c>
      <c r="C677">
        <v>393103</v>
      </c>
      <c r="D677" t="str">
        <f>VLOOKUP(C677,MUNICÍPO_SETOR!A$2:D$49,4,0)</f>
        <v>CLEBER RODRIGUES DA SILVA</v>
      </c>
      <c r="E677" s="43">
        <v>41389.739583333336</v>
      </c>
      <c r="F677" s="43">
        <v>41389.824305555558</v>
      </c>
      <c r="G677" s="43">
        <v>41389.785416666666</v>
      </c>
      <c r="H677" t="s">
        <v>29</v>
      </c>
      <c r="I677">
        <v>60000012550743</v>
      </c>
      <c r="J677" t="s">
        <v>2224</v>
      </c>
      <c r="K677" t="s">
        <v>2225</v>
      </c>
      <c r="L677" t="s">
        <v>41</v>
      </c>
      <c r="M677">
        <v>4</v>
      </c>
      <c r="N677" t="s">
        <v>33</v>
      </c>
      <c r="O677">
        <v>60000015461254</v>
      </c>
      <c r="P677">
        <v>60000016462669</v>
      </c>
      <c r="Q677">
        <v>140256000001989</v>
      </c>
      <c r="S677" t="s">
        <v>34</v>
      </c>
      <c r="T677" t="s">
        <v>35</v>
      </c>
      <c r="U677" t="s">
        <v>36</v>
      </c>
      <c r="X677" t="s">
        <v>37</v>
      </c>
      <c r="AD677" t="s">
        <v>2226</v>
      </c>
      <c r="AE677" t="s">
        <v>1453</v>
      </c>
      <c r="AF677" t="s">
        <v>2226</v>
      </c>
      <c r="AG677" t="s">
        <v>2226</v>
      </c>
      <c r="AH677">
        <v>147</v>
      </c>
      <c r="AI677">
        <v>301</v>
      </c>
      <c r="AJ677">
        <v>473</v>
      </c>
      <c r="AK677">
        <v>473</v>
      </c>
      <c r="AL677">
        <v>473</v>
      </c>
      <c r="AM677">
        <v>473</v>
      </c>
      <c r="AN677" t="s">
        <v>1410</v>
      </c>
      <c r="AO677" t="s">
        <v>4553</v>
      </c>
    </row>
    <row r="678" spans="1:41" x14ac:dyDescent="0.25">
      <c r="A678">
        <v>1</v>
      </c>
      <c r="B678" t="s">
        <v>28</v>
      </c>
      <c r="C678">
        <v>393103</v>
      </c>
      <c r="D678" t="str">
        <f>VLOOKUP(C678,MUNICÍPO_SETOR!A$2:D$49,4,0)</f>
        <v>CLEBER RODRIGUES DA SILVA</v>
      </c>
      <c r="E678" s="43">
        <v>41389.645833333336</v>
      </c>
      <c r="F678" s="43">
        <v>41389.820138888892</v>
      </c>
      <c r="G678" s="43">
        <v>41389.785416666666</v>
      </c>
      <c r="H678" t="s">
        <v>29</v>
      </c>
      <c r="I678">
        <v>60000012516779</v>
      </c>
      <c r="J678" t="s">
        <v>2227</v>
      </c>
      <c r="K678" t="s">
        <v>2228</v>
      </c>
      <c r="L678" t="s">
        <v>41</v>
      </c>
      <c r="M678">
        <v>6</v>
      </c>
      <c r="N678" t="s">
        <v>135</v>
      </c>
      <c r="O678">
        <v>60000015461254</v>
      </c>
      <c r="P678">
        <v>60000016462669</v>
      </c>
      <c r="Q678">
        <v>140256000001980</v>
      </c>
      <c r="S678" t="s">
        <v>34</v>
      </c>
      <c r="T678" t="s">
        <v>35</v>
      </c>
      <c r="U678" t="s">
        <v>36</v>
      </c>
      <c r="X678" t="s">
        <v>37</v>
      </c>
      <c r="AD678" t="s">
        <v>2229</v>
      </c>
      <c r="AE678" t="s">
        <v>1453</v>
      </c>
      <c r="AF678" t="s">
        <v>2229</v>
      </c>
      <c r="AG678" t="s">
        <v>2229</v>
      </c>
      <c r="AH678">
        <v>1</v>
      </c>
      <c r="AI678">
        <v>361</v>
      </c>
      <c r="AJ678">
        <v>361</v>
      </c>
      <c r="AK678">
        <v>361</v>
      </c>
      <c r="AL678">
        <v>361</v>
      </c>
      <c r="AM678">
        <v>361</v>
      </c>
      <c r="AN678" t="s">
        <v>1409</v>
      </c>
      <c r="AO678" t="s">
        <v>2229</v>
      </c>
    </row>
    <row r="679" spans="1:41" x14ac:dyDescent="0.25">
      <c r="A679">
        <v>1</v>
      </c>
      <c r="B679" t="s">
        <v>28</v>
      </c>
      <c r="C679">
        <v>393103</v>
      </c>
      <c r="D679" t="str">
        <f>VLOOKUP(C679,MUNICÍPO_SETOR!A$2:D$49,4,0)</f>
        <v>CLEBER RODRIGUES DA SILVA</v>
      </c>
      <c r="E679" s="43">
        <v>41389.645833333336</v>
      </c>
      <c r="F679" s="43">
        <v>41389.820138888892</v>
      </c>
      <c r="G679" s="43">
        <v>41389.785416666666</v>
      </c>
      <c r="H679" t="s">
        <v>29</v>
      </c>
      <c r="I679">
        <v>60000012516779</v>
      </c>
      <c r="J679" t="s">
        <v>2227</v>
      </c>
      <c r="K679" t="s">
        <v>2228</v>
      </c>
      <c r="L679" t="s">
        <v>41</v>
      </c>
      <c r="M679">
        <v>6</v>
      </c>
      <c r="N679" t="s">
        <v>135</v>
      </c>
      <c r="O679">
        <v>60000015461254</v>
      </c>
      <c r="P679">
        <v>60000016462669</v>
      </c>
      <c r="Q679">
        <v>140256000001980</v>
      </c>
      <c r="S679" t="s">
        <v>34</v>
      </c>
      <c r="T679" t="s">
        <v>35</v>
      </c>
      <c r="U679" t="s">
        <v>36</v>
      </c>
      <c r="X679" t="s">
        <v>37</v>
      </c>
      <c r="AD679" t="s">
        <v>2229</v>
      </c>
      <c r="AE679" t="s">
        <v>1453</v>
      </c>
      <c r="AF679" t="s">
        <v>2229</v>
      </c>
      <c r="AG679" t="s">
        <v>2229</v>
      </c>
      <c r="AH679">
        <v>1</v>
      </c>
      <c r="AI679">
        <v>361</v>
      </c>
      <c r="AJ679">
        <v>361</v>
      </c>
      <c r="AK679">
        <v>361</v>
      </c>
      <c r="AL679">
        <v>361</v>
      </c>
      <c r="AM679">
        <v>361</v>
      </c>
      <c r="AN679" t="s">
        <v>1409</v>
      </c>
      <c r="AO679" t="s">
        <v>2229</v>
      </c>
    </row>
    <row r="680" spans="1:41" x14ac:dyDescent="0.25">
      <c r="A680">
        <v>1</v>
      </c>
      <c r="B680" t="s">
        <v>28</v>
      </c>
      <c r="C680">
        <v>393103</v>
      </c>
      <c r="D680" t="str">
        <f>VLOOKUP(C680,MUNICÍPO_SETOR!A$2:D$49,4,0)</f>
        <v>CLEBER RODRIGUES DA SILVA</v>
      </c>
      <c r="E680" s="43">
        <v>41389.59375</v>
      </c>
      <c r="F680" s="43">
        <v>41389.638888888891</v>
      </c>
      <c r="G680" s="43">
        <v>41389.761805555558</v>
      </c>
      <c r="H680" t="s">
        <v>29</v>
      </c>
      <c r="I680">
        <v>60000012450031</v>
      </c>
      <c r="J680" t="s">
        <v>2230</v>
      </c>
      <c r="K680" t="s">
        <v>2231</v>
      </c>
      <c r="L680" t="s">
        <v>41</v>
      </c>
      <c r="M680">
        <v>4</v>
      </c>
      <c r="N680" t="s">
        <v>135</v>
      </c>
      <c r="O680">
        <v>60000015461254</v>
      </c>
      <c r="P680">
        <v>60000016462669</v>
      </c>
      <c r="Q680">
        <v>140256000001968</v>
      </c>
      <c r="S680" t="s">
        <v>34</v>
      </c>
      <c r="T680" t="s">
        <v>35</v>
      </c>
      <c r="U680" t="s">
        <v>36</v>
      </c>
      <c r="X680" t="s">
        <v>37</v>
      </c>
      <c r="AD680" t="s">
        <v>2232</v>
      </c>
      <c r="AE680" t="s">
        <v>1453</v>
      </c>
      <c r="AF680" t="s">
        <v>2232</v>
      </c>
      <c r="AG680" t="s">
        <v>2232</v>
      </c>
      <c r="AH680">
        <v>126</v>
      </c>
      <c r="AI680">
        <v>283</v>
      </c>
      <c r="AJ680">
        <v>283</v>
      </c>
      <c r="AK680">
        <v>283</v>
      </c>
      <c r="AL680">
        <v>283</v>
      </c>
      <c r="AM680">
        <v>283</v>
      </c>
      <c r="AN680" t="s">
        <v>1409</v>
      </c>
      <c r="AO680" t="s">
        <v>4554</v>
      </c>
    </row>
    <row r="681" spans="1:41" x14ac:dyDescent="0.25">
      <c r="A681">
        <v>1</v>
      </c>
      <c r="B681" t="s">
        <v>28</v>
      </c>
      <c r="C681">
        <v>393103</v>
      </c>
      <c r="D681" t="str">
        <f>VLOOKUP(C681,MUNICÍPO_SETOR!A$2:D$49,4,0)</f>
        <v>CLEBER RODRIGUES DA SILVA</v>
      </c>
      <c r="E681" s="43">
        <v>41389.59375</v>
      </c>
      <c r="F681" s="43">
        <v>41389.638888888891</v>
      </c>
      <c r="G681" s="43">
        <v>41389.761805555558</v>
      </c>
      <c r="H681" t="s">
        <v>29</v>
      </c>
      <c r="I681">
        <v>60000012450031</v>
      </c>
      <c r="J681" t="s">
        <v>2230</v>
      </c>
      <c r="K681" t="s">
        <v>2231</v>
      </c>
      <c r="L681" t="s">
        <v>41</v>
      </c>
      <c r="M681">
        <v>4</v>
      </c>
      <c r="N681" t="s">
        <v>135</v>
      </c>
      <c r="O681">
        <v>60000015461254</v>
      </c>
      <c r="P681">
        <v>60000016462669</v>
      </c>
      <c r="Q681">
        <v>140256000001968</v>
      </c>
      <c r="S681" t="s">
        <v>34</v>
      </c>
      <c r="T681" t="s">
        <v>35</v>
      </c>
      <c r="U681" t="s">
        <v>36</v>
      </c>
      <c r="X681" t="s">
        <v>37</v>
      </c>
      <c r="AD681" t="s">
        <v>2232</v>
      </c>
      <c r="AE681" t="s">
        <v>1453</v>
      </c>
      <c r="AF681" t="s">
        <v>2232</v>
      </c>
      <c r="AG681" t="s">
        <v>2232</v>
      </c>
      <c r="AH681">
        <v>126</v>
      </c>
      <c r="AI681">
        <v>283</v>
      </c>
      <c r="AJ681">
        <v>283</v>
      </c>
      <c r="AK681">
        <v>283</v>
      </c>
      <c r="AL681">
        <v>283</v>
      </c>
      <c r="AM681">
        <v>283</v>
      </c>
      <c r="AN681" t="s">
        <v>1409</v>
      </c>
      <c r="AO681" t="s">
        <v>4554</v>
      </c>
    </row>
    <row r="682" spans="1:41" x14ac:dyDescent="0.25">
      <c r="A682">
        <v>1</v>
      </c>
      <c r="B682" t="s">
        <v>28</v>
      </c>
      <c r="C682">
        <v>393103</v>
      </c>
      <c r="D682" t="str">
        <f>VLOOKUP(C682,MUNICÍPO_SETOR!A$2:D$49,4,0)</f>
        <v>CLEBER RODRIGUES DA SILVA</v>
      </c>
      <c r="E682" s="43">
        <v>41389.46875</v>
      </c>
      <c r="F682" s="43">
        <v>41389.627083333333</v>
      </c>
      <c r="G682" s="43">
        <v>41389.597916666666</v>
      </c>
      <c r="H682" t="s">
        <v>29</v>
      </c>
      <c r="I682">
        <v>60000012393939</v>
      </c>
      <c r="J682" t="s">
        <v>2233</v>
      </c>
      <c r="K682" t="s">
        <v>2234</v>
      </c>
      <c r="L682" t="s">
        <v>41</v>
      </c>
      <c r="M682">
        <v>4</v>
      </c>
      <c r="N682" t="s">
        <v>135</v>
      </c>
      <c r="O682">
        <v>60000015461254</v>
      </c>
      <c r="P682">
        <v>60000016462669</v>
      </c>
      <c r="Q682">
        <v>140256000001959</v>
      </c>
      <c r="S682" t="s">
        <v>34</v>
      </c>
      <c r="T682" t="s">
        <v>35</v>
      </c>
      <c r="U682" t="s">
        <v>36</v>
      </c>
      <c r="X682" t="s">
        <v>37</v>
      </c>
      <c r="AD682" t="s">
        <v>2235</v>
      </c>
      <c r="AE682" t="s">
        <v>1453</v>
      </c>
      <c r="AF682" t="s">
        <v>2235</v>
      </c>
      <c r="AG682" t="s">
        <v>2235</v>
      </c>
      <c r="AH682">
        <v>1</v>
      </c>
      <c r="AI682">
        <v>195</v>
      </c>
      <c r="AJ682">
        <v>195</v>
      </c>
      <c r="AK682">
        <v>195</v>
      </c>
      <c r="AL682">
        <v>195</v>
      </c>
      <c r="AM682">
        <v>195</v>
      </c>
      <c r="AN682" t="s">
        <v>1409</v>
      </c>
      <c r="AO682" t="s">
        <v>2235</v>
      </c>
    </row>
    <row r="683" spans="1:41" x14ac:dyDescent="0.25">
      <c r="A683">
        <v>1</v>
      </c>
      <c r="B683" t="s">
        <v>28</v>
      </c>
      <c r="C683">
        <v>393103</v>
      </c>
      <c r="D683" t="str">
        <f>VLOOKUP(C683,MUNICÍPO_SETOR!A$2:D$49,4,0)</f>
        <v>CLEBER RODRIGUES DA SILVA</v>
      </c>
      <c r="E683" s="43">
        <v>41389.46875</v>
      </c>
      <c r="F683" s="43">
        <v>41389.627083333333</v>
      </c>
      <c r="G683" s="43">
        <v>41389.597916666666</v>
      </c>
      <c r="H683" t="s">
        <v>29</v>
      </c>
      <c r="I683">
        <v>60000012393939</v>
      </c>
      <c r="J683" t="s">
        <v>2233</v>
      </c>
      <c r="K683" t="s">
        <v>2234</v>
      </c>
      <c r="L683" t="s">
        <v>41</v>
      </c>
      <c r="M683">
        <v>4</v>
      </c>
      <c r="N683" t="s">
        <v>135</v>
      </c>
      <c r="O683">
        <v>60000015461254</v>
      </c>
      <c r="P683">
        <v>60000016462669</v>
      </c>
      <c r="Q683">
        <v>140256000001959</v>
      </c>
      <c r="S683" t="s">
        <v>34</v>
      </c>
      <c r="T683" t="s">
        <v>35</v>
      </c>
      <c r="U683" t="s">
        <v>36</v>
      </c>
      <c r="X683" t="s">
        <v>37</v>
      </c>
      <c r="AD683" t="s">
        <v>2235</v>
      </c>
      <c r="AE683" t="s">
        <v>1453</v>
      </c>
      <c r="AF683" t="s">
        <v>2235</v>
      </c>
      <c r="AG683" t="s">
        <v>2235</v>
      </c>
      <c r="AH683">
        <v>1</v>
      </c>
      <c r="AI683">
        <v>195</v>
      </c>
      <c r="AJ683">
        <v>195</v>
      </c>
      <c r="AK683">
        <v>195</v>
      </c>
      <c r="AL683">
        <v>195</v>
      </c>
      <c r="AM683">
        <v>195</v>
      </c>
      <c r="AN683" t="s">
        <v>1409</v>
      </c>
      <c r="AO683" t="s">
        <v>2235</v>
      </c>
    </row>
    <row r="684" spans="1:41" x14ac:dyDescent="0.25">
      <c r="A684">
        <v>1</v>
      </c>
      <c r="B684" t="s">
        <v>28</v>
      </c>
      <c r="C684">
        <v>393103</v>
      </c>
      <c r="D684" t="str">
        <f>VLOOKUP(C684,MUNICÍPO_SETOR!A$2:D$49,4,0)</f>
        <v>CLEBER RODRIGUES DA SILVA</v>
      </c>
      <c r="E684" s="43">
        <v>41389.423611111109</v>
      </c>
      <c r="F684" s="43">
        <v>41389.619444444441</v>
      </c>
      <c r="G684" s="43">
        <v>41389.597916666666</v>
      </c>
      <c r="H684" t="s">
        <v>29</v>
      </c>
      <c r="I684">
        <v>60000012357323</v>
      </c>
      <c r="J684" t="s">
        <v>2236</v>
      </c>
      <c r="K684" t="s">
        <v>2237</v>
      </c>
      <c r="L684" t="s">
        <v>180</v>
      </c>
      <c r="M684">
        <v>3</v>
      </c>
      <c r="N684" t="s">
        <v>135</v>
      </c>
      <c r="O684">
        <v>60000015461254</v>
      </c>
      <c r="P684">
        <v>60000016462669</v>
      </c>
      <c r="Q684">
        <v>140256000001950</v>
      </c>
      <c r="S684" t="s">
        <v>34</v>
      </c>
      <c r="T684" t="s">
        <v>35</v>
      </c>
      <c r="U684" t="s">
        <v>36</v>
      </c>
      <c r="X684" t="s">
        <v>37</v>
      </c>
      <c r="AD684" t="s">
        <v>2238</v>
      </c>
      <c r="AE684" t="s">
        <v>1453</v>
      </c>
      <c r="AF684" t="s">
        <v>2238</v>
      </c>
      <c r="AG684" t="s">
        <v>2238</v>
      </c>
      <c r="AH684">
        <v>1</v>
      </c>
      <c r="AI684">
        <v>272</v>
      </c>
      <c r="AJ684">
        <v>272</v>
      </c>
      <c r="AK684">
        <v>272</v>
      </c>
      <c r="AL684">
        <v>272</v>
      </c>
      <c r="AM684">
        <v>272</v>
      </c>
      <c r="AN684" t="s">
        <v>1409</v>
      </c>
      <c r="AO684" t="s">
        <v>2238</v>
      </c>
    </row>
    <row r="685" spans="1:41" x14ac:dyDescent="0.25">
      <c r="A685">
        <v>1</v>
      </c>
      <c r="B685" t="s">
        <v>28</v>
      </c>
      <c r="C685">
        <v>393103</v>
      </c>
      <c r="D685" t="str">
        <f>VLOOKUP(C685,MUNICÍPO_SETOR!A$2:D$49,4,0)</f>
        <v>CLEBER RODRIGUES DA SILVA</v>
      </c>
      <c r="E685" s="43">
        <v>41389.423611111109</v>
      </c>
      <c r="F685" s="43">
        <v>41389.619444444441</v>
      </c>
      <c r="G685" s="43">
        <v>41389.597916666666</v>
      </c>
      <c r="H685" t="s">
        <v>29</v>
      </c>
      <c r="I685">
        <v>60000012357323</v>
      </c>
      <c r="J685" t="s">
        <v>2236</v>
      </c>
      <c r="K685" t="s">
        <v>2237</v>
      </c>
      <c r="L685" t="s">
        <v>180</v>
      </c>
      <c r="M685">
        <v>3</v>
      </c>
      <c r="N685" t="s">
        <v>135</v>
      </c>
      <c r="O685">
        <v>60000015461254</v>
      </c>
      <c r="P685">
        <v>60000016462669</v>
      </c>
      <c r="Q685">
        <v>140256000001950</v>
      </c>
      <c r="S685" t="s">
        <v>34</v>
      </c>
      <c r="T685" t="s">
        <v>35</v>
      </c>
      <c r="U685" t="s">
        <v>36</v>
      </c>
      <c r="X685" t="s">
        <v>37</v>
      </c>
      <c r="AD685" t="s">
        <v>2238</v>
      </c>
      <c r="AE685" t="s">
        <v>1453</v>
      </c>
      <c r="AF685" t="s">
        <v>2238</v>
      </c>
      <c r="AG685" t="s">
        <v>2238</v>
      </c>
      <c r="AH685">
        <v>1</v>
      </c>
      <c r="AI685">
        <v>272</v>
      </c>
      <c r="AJ685">
        <v>272</v>
      </c>
      <c r="AK685">
        <v>272</v>
      </c>
      <c r="AL685">
        <v>272</v>
      </c>
      <c r="AM685">
        <v>272</v>
      </c>
      <c r="AN685" t="s">
        <v>1409</v>
      </c>
      <c r="AO685" t="s">
        <v>2238</v>
      </c>
    </row>
    <row r="686" spans="1:41" x14ac:dyDescent="0.25">
      <c r="A686">
        <v>1</v>
      </c>
      <c r="B686" t="s">
        <v>28</v>
      </c>
      <c r="C686">
        <v>393103</v>
      </c>
      <c r="D686" t="str">
        <f>VLOOKUP(C686,MUNICÍPO_SETOR!A$2:D$49,4,0)</f>
        <v>CLEBER RODRIGUES DA SILVA</v>
      </c>
      <c r="E686" s="43">
        <v>41389.388888888891</v>
      </c>
      <c r="F686" s="43">
        <v>41389.574305555558</v>
      </c>
      <c r="G686" s="43">
        <v>41389.597916666666</v>
      </c>
      <c r="H686" t="s">
        <v>29</v>
      </c>
      <c r="I686">
        <v>60000017153794</v>
      </c>
      <c r="J686" t="s">
        <v>2239</v>
      </c>
      <c r="K686" t="s">
        <v>2240</v>
      </c>
      <c r="L686" t="s">
        <v>41</v>
      </c>
      <c r="M686">
        <v>4</v>
      </c>
      <c r="N686" t="s">
        <v>135</v>
      </c>
      <c r="O686">
        <v>60000015461254</v>
      </c>
      <c r="P686">
        <v>60000016462669</v>
      </c>
      <c r="Q686">
        <v>140256000001941</v>
      </c>
      <c r="S686" t="s">
        <v>34</v>
      </c>
      <c r="T686" t="s">
        <v>35</v>
      </c>
      <c r="U686" t="s">
        <v>36</v>
      </c>
      <c r="X686" t="s">
        <v>37</v>
      </c>
      <c r="AD686" t="s">
        <v>2241</v>
      </c>
      <c r="AE686" t="s">
        <v>1453</v>
      </c>
      <c r="AF686" t="s">
        <v>2241</v>
      </c>
      <c r="AG686" t="s">
        <v>2241</v>
      </c>
      <c r="AH686">
        <v>1</v>
      </c>
      <c r="AI686">
        <v>233</v>
      </c>
      <c r="AJ686">
        <v>233</v>
      </c>
      <c r="AK686">
        <v>233</v>
      </c>
      <c r="AL686">
        <v>233</v>
      </c>
      <c r="AM686">
        <v>233</v>
      </c>
      <c r="AN686" t="s">
        <v>1409</v>
      </c>
      <c r="AO686" t="s">
        <v>2241</v>
      </c>
    </row>
    <row r="687" spans="1:41" x14ac:dyDescent="0.25">
      <c r="A687">
        <v>1</v>
      </c>
      <c r="B687" t="s">
        <v>28</v>
      </c>
      <c r="C687">
        <v>393103</v>
      </c>
      <c r="D687" t="str">
        <f>VLOOKUP(C687,MUNICÍPO_SETOR!A$2:D$49,4,0)</f>
        <v>CLEBER RODRIGUES DA SILVA</v>
      </c>
      <c r="E687" s="43">
        <v>41389.388888888891</v>
      </c>
      <c r="F687" s="43">
        <v>41389.574305555558</v>
      </c>
      <c r="G687" s="43">
        <v>41389.597916666666</v>
      </c>
      <c r="H687" t="s">
        <v>29</v>
      </c>
      <c r="I687">
        <v>60000017153794</v>
      </c>
      <c r="J687" t="s">
        <v>2239</v>
      </c>
      <c r="K687" t="s">
        <v>2240</v>
      </c>
      <c r="L687" t="s">
        <v>41</v>
      </c>
      <c r="M687">
        <v>4</v>
      </c>
      <c r="N687" t="s">
        <v>135</v>
      </c>
      <c r="O687">
        <v>60000015461254</v>
      </c>
      <c r="P687">
        <v>60000016462669</v>
      </c>
      <c r="Q687">
        <v>140256000001941</v>
      </c>
      <c r="S687" t="s">
        <v>34</v>
      </c>
      <c r="T687" t="s">
        <v>35</v>
      </c>
      <c r="U687" t="s">
        <v>36</v>
      </c>
      <c r="X687" t="s">
        <v>37</v>
      </c>
      <c r="AD687" t="s">
        <v>2241</v>
      </c>
      <c r="AE687" t="s">
        <v>1453</v>
      </c>
      <c r="AF687" t="s">
        <v>2241</v>
      </c>
      <c r="AG687" t="s">
        <v>2241</v>
      </c>
      <c r="AH687">
        <v>1</v>
      </c>
      <c r="AI687">
        <v>233</v>
      </c>
      <c r="AJ687">
        <v>233</v>
      </c>
      <c r="AK687">
        <v>233</v>
      </c>
      <c r="AL687">
        <v>233</v>
      </c>
      <c r="AM687">
        <v>233</v>
      </c>
      <c r="AN687" t="s">
        <v>1409</v>
      </c>
      <c r="AO687" t="s">
        <v>2241</v>
      </c>
    </row>
    <row r="688" spans="1:41" x14ac:dyDescent="0.25">
      <c r="A688">
        <v>1</v>
      </c>
      <c r="B688" t="s">
        <v>28</v>
      </c>
      <c r="C688">
        <v>393103</v>
      </c>
      <c r="D688" t="str">
        <f>VLOOKUP(C688,MUNICÍPO_SETOR!A$2:D$49,4,0)</f>
        <v>CLEBER RODRIGUES DA SILVA</v>
      </c>
      <c r="E688" s="43">
        <v>41389.329861111109</v>
      </c>
      <c r="F688" s="43">
        <v>41389.566666666666</v>
      </c>
      <c r="G688" s="43">
        <v>41389.53125</v>
      </c>
      <c r="H688" t="s">
        <v>29</v>
      </c>
      <c r="I688">
        <v>60000017152510</v>
      </c>
      <c r="J688" t="s">
        <v>2242</v>
      </c>
      <c r="K688" t="s">
        <v>2243</v>
      </c>
      <c r="L688" t="s">
        <v>180</v>
      </c>
      <c r="M688">
        <v>3</v>
      </c>
      <c r="N688" t="s">
        <v>33</v>
      </c>
      <c r="O688">
        <v>60000015461254</v>
      </c>
      <c r="P688">
        <v>60000016462669</v>
      </c>
      <c r="Q688">
        <v>140256000001932</v>
      </c>
      <c r="S688" t="s">
        <v>34</v>
      </c>
      <c r="T688" t="s">
        <v>35</v>
      </c>
      <c r="U688" t="s">
        <v>36</v>
      </c>
      <c r="X688" t="s">
        <v>37</v>
      </c>
      <c r="AD688" t="s">
        <v>2244</v>
      </c>
      <c r="AE688" t="s">
        <v>1453</v>
      </c>
      <c r="AF688" t="s">
        <v>2244</v>
      </c>
      <c r="AG688" t="s">
        <v>2244</v>
      </c>
      <c r="AH688">
        <v>234</v>
      </c>
      <c r="AI688">
        <v>376</v>
      </c>
      <c r="AJ688">
        <v>376</v>
      </c>
      <c r="AK688">
        <v>376</v>
      </c>
      <c r="AL688">
        <v>376</v>
      </c>
      <c r="AM688">
        <v>376</v>
      </c>
      <c r="AN688" t="s">
        <v>1409</v>
      </c>
      <c r="AO688" t="s">
        <v>4555</v>
      </c>
    </row>
    <row r="689" spans="1:41" x14ac:dyDescent="0.25">
      <c r="A689">
        <v>1</v>
      </c>
      <c r="B689" t="s">
        <v>28</v>
      </c>
      <c r="C689">
        <v>393103</v>
      </c>
      <c r="D689" t="str">
        <f>VLOOKUP(C689,MUNICÍPO_SETOR!A$2:D$49,4,0)</f>
        <v>CLEBER RODRIGUES DA SILVA</v>
      </c>
      <c r="E689" s="43">
        <v>41389.329861111109</v>
      </c>
      <c r="F689" s="43">
        <v>41389.566666666666</v>
      </c>
      <c r="G689" s="43">
        <v>41389.53125</v>
      </c>
      <c r="H689" t="s">
        <v>29</v>
      </c>
      <c r="I689">
        <v>60000017152510</v>
      </c>
      <c r="J689" t="s">
        <v>2242</v>
      </c>
      <c r="K689" t="s">
        <v>2243</v>
      </c>
      <c r="L689" t="s">
        <v>180</v>
      </c>
      <c r="M689">
        <v>3</v>
      </c>
      <c r="N689" t="s">
        <v>33</v>
      </c>
      <c r="O689">
        <v>60000015461254</v>
      </c>
      <c r="P689">
        <v>60000016462669</v>
      </c>
      <c r="Q689">
        <v>140256000001932</v>
      </c>
      <c r="S689" t="s">
        <v>34</v>
      </c>
      <c r="T689" t="s">
        <v>35</v>
      </c>
      <c r="U689" t="s">
        <v>36</v>
      </c>
      <c r="X689" t="s">
        <v>37</v>
      </c>
      <c r="AD689" t="s">
        <v>2244</v>
      </c>
      <c r="AE689" t="s">
        <v>1453</v>
      </c>
      <c r="AF689" t="s">
        <v>2244</v>
      </c>
      <c r="AG689" t="s">
        <v>2244</v>
      </c>
      <c r="AH689">
        <v>234</v>
      </c>
      <c r="AI689">
        <v>376</v>
      </c>
      <c r="AJ689">
        <v>376</v>
      </c>
      <c r="AK689">
        <v>376</v>
      </c>
      <c r="AL689">
        <v>376</v>
      </c>
      <c r="AM689">
        <v>376</v>
      </c>
      <c r="AN689" t="s">
        <v>1409</v>
      </c>
      <c r="AO689" t="s">
        <v>4555</v>
      </c>
    </row>
    <row r="690" spans="1:41" x14ac:dyDescent="0.25">
      <c r="A690">
        <v>1</v>
      </c>
      <c r="B690" t="s">
        <v>28</v>
      </c>
      <c r="C690">
        <v>393103</v>
      </c>
      <c r="D690" t="str">
        <f>VLOOKUP(C690,MUNICÍPO_SETOR!A$2:D$49,4,0)</f>
        <v>CLEBER RODRIGUES DA SILVA</v>
      </c>
      <c r="E690" s="43">
        <v>41388.739583333336</v>
      </c>
      <c r="F690" s="43">
        <v>41388.838194444441</v>
      </c>
      <c r="G690" s="43">
        <v>41388.798611111109</v>
      </c>
      <c r="H690" t="s">
        <v>29</v>
      </c>
      <c r="I690">
        <v>60000012463451</v>
      </c>
      <c r="J690" t="s">
        <v>2245</v>
      </c>
      <c r="K690" t="s">
        <v>2246</v>
      </c>
      <c r="L690" t="s">
        <v>41</v>
      </c>
      <c r="M690">
        <v>4</v>
      </c>
      <c r="N690" t="s">
        <v>135</v>
      </c>
      <c r="O690">
        <v>60000015461254</v>
      </c>
      <c r="P690">
        <v>60000016462669</v>
      </c>
      <c r="Q690">
        <v>140256000001909</v>
      </c>
      <c r="S690" t="s">
        <v>34</v>
      </c>
      <c r="T690" t="s">
        <v>35</v>
      </c>
      <c r="U690" t="s">
        <v>36</v>
      </c>
      <c r="X690" t="s">
        <v>37</v>
      </c>
      <c r="AD690" t="s">
        <v>2247</v>
      </c>
      <c r="AE690" t="s">
        <v>1453</v>
      </c>
      <c r="AF690" t="s">
        <v>2247</v>
      </c>
      <c r="AG690" t="s">
        <v>2247</v>
      </c>
      <c r="AH690">
        <v>1</v>
      </c>
      <c r="AI690">
        <v>305</v>
      </c>
      <c r="AJ690">
        <v>305</v>
      </c>
      <c r="AK690">
        <v>305</v>
      </c>
      <c r="AL690">
        <v>305</v>
      </c>
      <c r="AM690">
        <v>305</v>
      </c>
      <c r="AN690" t="s">
        <v>1409</v>
      </c>
      <c r="AO690" t="s">
        <v>2247</v>
      </c>
    </row>
    <row r="691" spans="1:41" x14ac:dyDescent="0.25">
      <c r="A691">
        <v>1</v>
      </c>
      <c r="B691" t="s">
        <v>28</v>
      </c>
      <c r="C691">
        <v>393103</v>
      </c>
      <c r="D691" t="str">
        <f>VLOOKUP(C691,MUNICÍPO_SETOR!A$2:D$49,4,0)</f>
        <v>CLEBER RODRIGUES DA SILVA</v>
      </c>
      <c r="E691" s="43">
        <v>41388.739583333336</v>
      </c>
      <c r="F691" s="43">
        <v>41388.838194444441</v>
      </c>
      <c r="G691" s="43">
        <v>41388.798611111109</v>
      </c>
      <c r="H691" t="s">
        <v>29</v>
      </c>
      <c r="I691">
        <v>60000012463451</v>
      </c>
      <c r="J691" t="s">
        <v>2245</v>
      </c>
      <c r="K691" t="s">
        <v>2246</v>
      </c>
      <c r="L691" t="s">
        <v>41</v>
      </c>
      <c r="M691">
        <v>4</v>
      </c>
      <c r="N691" t="s">
        <v>135</v>
      </c>
      <c r="O691">
        <v>60000015461254</v>
      </c>
      <c r="P691">
        <v>60000016462669</v>
      </c>
      <c r="Q691">
        <v>140256000001909</v>
      </c>
      <c r="S691" t="s">
        <v>34</v>
      </c>
      <c r="T691" t="s">
        <v>35</v>
      </c>
      <c r="U691" t="s">
        <v>36</v>
      </c>
      <c r="X691" t="s">
        <v>37</v>
      </c>
      <c r="AD691" t="s">
        <v>2247</v>
      </c>
      <c r="AE691" t="s">
        <v>1453</v>
      </c>
      <c r="AF691" t="s">
        <v>2247</v>
      </c>
      <c r="AG691" t="s">
        <v>2247</v>
      </c>
      <c r="AH691">
        <v>1</v>
      </c>
      <c r="AI691">
        <v>305</v>
      </c>
      <c r="AJ691">
        <v>305</v>
      </c>
      <c r="AK691">
        <v>305</v>
      </c>
      <c r="AL691">
        <v>305</v>
      </c>
      <c r="AM691">
        <v>305</v>
      </c>
      <c r="AN691" t="s">
        <v>1409</v>
      </c>
      <c r="AO691" t="s">
        <v>2247</v>
      </c>
    </row>
    <row r="692" spans="1:41" x14ac:dyDescent="0.25">
      <c r="A692">
        <v>1</v>
      </c>
      <c r="B692" t="s">
        <v>28</v>
      </c>
      <c r="C692">
        <v>393103</v>
      </c>
      <c r="D692" t="str">
        <f>VLOOKUP(C692,MUNICÍPO_SETOR!A$2:D$49,4,0)</f>
        <v>CLEBER RODRIGUES DA SILVA</v>
      </c>
      <c r="E692" s="43">
        <v>41388.708333333336</v>
      </c>
      <c r="F692" s="43">
        <v>41388.834722222222</v>
      </c>
      <c r="G692" s="43">
        <v>41388.798611111109</v>
      </c>
      <c r="H692" t="s">
        <v>29</v>
      </c>
      <c r="I692">
        <v>60000012562431</v>
      </c>
      <c r="J692" t="s">
        <v>2248</v>
      </c>
      <c r="K692" t="s">
        <v>2249</v>
      </c>
      <c r="L692" t="s">
        <v>41</v>
      </c>
      <c r="M692">
        <v>4</v>
      </c>
      <c r="N692" t="s">
        <v>135</v>
      </c>
      <c r="O692">
        <v>60000015461254</v>
      </c>
      <c r="P692">
        <v>60000016462669</v>
      </c>
      <c r="Q692">
        <v>140256000001900</v>
      </c>
      <c r="S692" t="s">
        <v>34</v>
      </c>
      <c r="T692" t="s">
        <v>35</v>
      </c>
      <c r="U692" t="s">
        <v>36</v>
      </c>
      <c r="X692" t="s">
        <v>37</v>
      </c>
      <c r="AD692" t="s">
        <v>2250</v>
      </c>
      <c r="AE692" t="s">
        <v>1453</v>
      </c>
      <c r="AF692" t="s">
        <v>2250</v>
      </c>
      <c r="AG692" t="s">
        <v>2250</v>
      </c>
      <c r="AH692">
        <v>147</v>
      </c>
      <c r="AI692">
        <v>441</v>
      </c>
      <c r="AJ692">
        <v>441</v>
      </c>
      <c r="AK692">
        <v>441</v>
      </c>
      <c r="AL692">
        <v>441</v>
      </c>
      <c r="AM692">
        <v>441</v>
      </c>
      <c r="AN692" t="s">
        <v>1409</v>
      </c>
      <c r="AO692" t="s">
        <v>4556</v>
      </c>
    </row>
    <row r="693" spans="1:41" x14ac:dyDescent="0.25">
      <c r="A693">
        <v>1</v>
      </c>
      <c r="B693" t="s">
        <v>28</v>
      </c>
      <c r="C693">
        <v>393103</v>
      </c>
      <c r="D693" t="str">
        <f>VLOOKUP(C693,MUNICÍPO_SETOR!A$2:D$49,4,0)</f>
        <v>CLEBER RODRIGUES DA SILVA</v>
      </c>
      <c r="E693" s="43">
        <v>41388.708333333336</v>
      </c>
      <c r="F693" s="43">
        <v>41388.834722222222</v>
      </c>
      <c r="G693" s="43">
        <v>41388.798611111109</v>
      </c>
      <c r="H693" t="s">
        <v>29</v>
      </c>
      <c r="I693">
        <v>60000012562431</v>
      </c>
      <c r="J693" t="s">
        <v>2248</v>
      </c>
      <c r="K693" t="s">
        <v>2249</v>
      </c>
      <c r="L693" t="s">
        <v>41</v>
      </c>
      <c r="M693">
        <v>4</v>
      </c>
      <c r="N693" t="s">
        <v>135</v>
      </c>
      <c r="O693">
        <v>60000015461254</v>
      </c>
      <c r="P693">
        <v>60000016462669</v>
      </c>
      <c r="Q693">
        <v>140256000001900</v>
      </c>
      <c r="S693" t="s">
        <v>34</v>
      </c>
      <c r="T693" t="s">
        <v>35</v>
      </c>
      <c r="U693" t="s">
        <v>36</v>
      </c>
      <c r="X693" t="s">
        <v>37</v>
      </c>
      <c r="AD693" t="s">
        <v>2250</v>
      </c>
      <c r="AE693" t="s">
        <v>1453</v>
      </c>
      <c r="AF693" t="s">
        <v>2250</v>
      </c>
      <c r="AG693" t="s">
        <v>2250</v>
      </c>
      <c r="AH693">
        <v>147</v>
      </c>
      <c r="AI693">
        <v>441</v>
      </c>
      <c r="AJ693">
        <v>441</v>
      </c>
      <c r="AK693">
        <v>441</v>
      </c>
      <c r="AL693">
        <v>441</v>
      </c>
      <c r="AM693">
        <v>441</v>
      </c>
      <c r="AN693" t="s">
        <v>1409</v>
      </c>
      <c r="AO693" t="s">
        <v>4556</v>
      </c>
    </row>
    <row r="694" spans="1:41" x14ac:dyDescent="0.25">
      <c r="A694">
        <v>1</v>
      </c>
      <c r="B694" t="s">
        <v>28</v>
      </c>
      <c r="C694">
        <v>393103</v>
      </c>
      <c r="D694" t="str">
        <f>VLOOKUP(C694,MUNICÍPO_SETOR!A$2:D$49,4,0)</f>
        <v>CLEBER RODRIGUES DA SILVA</v>
      </c>
      <c r="E694" s="43">
        <v>41388.621527777781</v>
      </c>
      <c r="F694" s="43">
        <v>41388.84097222222</v>
      </c>
      <c r="G694" s="43">
        <v>41397.191666666666</v>
      </c>
      <c r="H694" t="s">
        <v>29</v>
      </c>
      <c r="I694">
        <v>60000012401639</v>
      </c>
      <c r="J694" t="s">
        <v>4945</v>
      </c>
      <c r="K694" t="s">
        <v>4946</v>
      </c>
      <c r="L694" t="s">
        <v>41</v>
      </c>
      <c r="N694" t="s">
        <v>135</v>
      </c>
      <c r="O694">
        <v>60000015461254</v>
      </c>
      <c r="P694">
        <v>60000016462669</v>
      </c>
      <c r="Q694">
        <v>140256000001918</v>
      </c>
      <c r="S694" t="s">
        <v>34</v>
      </c>
      <c r="T694" t="s">
        <v>35</v>
      </c>
      <c r="U694" t="s">
        <v>36</v>
      </c>
      <c r="X694" t="s">
        <v>37</v>
      </c>
      <c r="AD694" t="s">
        <v>2251</v>
      </c>
      <c r="AE694" t="s">
        <v>1453</v>
      </c>
      <c r="AF694" t="s">
        <v>2251</v>
      </c>
      <c r="AG694" t="s">
        <v>2251</v>
      </c>
      <c r="AH694">
        <v>104</v>
      </c>
      <c r="AI694">
        <v>248</v>
      </c>
      <c r="AJ694">
        <v>248</v>
      </c>
      <c r="AK694">
        <v>248</v>
      </c>
      <c r="AL694">
        <v>248</v>
      </c>
      <c r="AM694">
        <v>248</v>
      </c>
      <c r="AN694" t="s">
        <v>1409</v>
      </c>
      <c r="AO694" t="s">
        <v>4557</v>
      </c>
    </row>
    <row r="695" spans="1:41" x14ac:dyDescent="0.25">
      <c r="A695">
        <v>1</v>
      </c>
      <c r="B695" t="s">
        <v>28</v>
      </c>
      <c r="C695">
        <v>393103</v>
      </c>
      <c r="D695" t="str">
        <f>VLOOKUP(C695,MUNICÍPO_SETOR!A$2:D$49,4,0)</f>
        <v>CLEBER RODRIGUES DA SILVA</v>
      </c>
      <c r="E695" s="43">
        <v>41388.621527777781</v>
      </c>
      <c r="F695" s="43">
        <v>41388.84097222222</v>
      </c>
      <c r="G695" s="43">
        <v>41397.191666666666</v>
      </c>
      <c r="H695" t="s">
        <v>29</v>
      </c>
      <c r="I695">
        <v>60000012401639</v>
      </c>
      <c r="J695" t="s">
        <v>4945</v>
      </c>
      <c r="K695" t="s">
        <v>4946</v>
      </c>
      <c r="L695" t="s">
        <v>41</v>
      </c>
      <c r="N695" t="s">
        <v>135</v>
      </c>
      <c r="O695">
        <v>60000015461254</v>
      </c>
      <c r="P695">
        <v>60000016462669</v>
      </c>
      <c r="Q695">
        <v>140256000001918</v>
      </c>
      <c r="S695" t="s">
        <v>34</v>
      </c>
      <c r="T695" t="s">
        <v>35</v>
      </c>
      <c r="U695" t="s">
        <v>36</v>
      </c>
      <c r="X695" t="s">
        <v>37</v>
      </c>
      <c r="AD695" t="s">
        <v>2251</v>
      </c>
      <c r="AE695" t="s">
        <v>1453</v>
      </c>
      <c r="AF695" t="s">
        <v>2251</v>
      </c>
      <c r="AG695" t="s">
        <v>2251</v>
      </c>
      <c r="AH695">
        <v>104</v>
      </c>
      <c r="AI695">
        <v>248</v>
      </c>
      <c r="AJ695">
        <v>248</v>
      </c>
      <c r="AK695">
        <v>248</v>
      </c>
      <c r="AL695">
        <v>248</v>
      </c>
      <c r="AM695">
        <v>248</v>
      </c>
      <c r="AN695" t="s">
        <v>1409</v>
      </c>
      <c r="AO695" t="s">
        <v>4557</v>
      </c>
    </row>
    <row r="696" spans="1:41" x14ac:dyDescent="0.25">
      <c r="A696">
        <v>1</v>
      </c>
      <c r="B696" t="s">
        <v>28</v>
      </c>
      <c r="C696">
        <v>393103</v>
      </c>
      <c r="D696" t="str">
        <f>VLOOKUP(C696,MUNICÍPO_SETOR!A$2:D$49,4,0)</f>
        <v>CLEBER RODRIGUES DA SILVA</v>
      </c>
      <c r="E696" s="43">
        <v>41388.600694444445</v>
      </c>
      <c r="F696" s="43">
        <v>41388.635416666664</v>
      </c>
      <c r="G696" s="43">
        <v>41388.725694444445</v>
      </c>
      <c r="H696" t="s">
        <v>29</v>
      </c>
      <c r="I696">
        <v>60000012428471</v>
      </c>
      <c r="J696" t="s">
        <v>2252</v>
      </c>
      <c r="K696" t="s">
        <v>2253</v>
      </c>
      <c r="L696" t="s">
        <v>41</v>
      </c>
      <c r="M696">
        <v>6</v>
      </c>
      <c r="N696" t="s">
        <v>135</v>
      </c>
      <c r="O696">
        <v>60000015461254</v>
      </c>
      <c r="P696">
        <v>60000016462669</v>
      </c>
      <c r="Q696">
        <v>140256000001796</v>
      </c>
      <c r="S696" t="s">
        <v>34</v>
      </c>
      <c r="T696" t="s">
        <v>35</v>
      </c>
      <c r="U696" t="s">
        <v>36</v>
      </c>
      <c r="X696" t="s">
        <v>37</v>
      </c>
      <c r="AD696" t="s">
        <v>2254</v>
      </c>
      <c r="AE696" t="s">
        <v>1453</v>
      </c>
      <c r="AF696" t="s">
        <v>2254</v>
      </c>
      <c r="AG696" t="s">
        <v>2254</v>
      </c>
      <c r="AH696">
        <v>1</v>
      </c>
      <c r="AI696">
        <v>359</v>
      </c>
      <c r="AJ696">
        <v>359</v>
      </c>
      <c r="AK696">
        <v>359</v>
      </c>
      <c r="AL696">
        <v>359</v>
      </c>
      <c r="AM696">
        <v>359</v>
      </c>
      <c r="AN696" t="s">
        <v>1409</v>
      </c>
      <c r="AO696" t="s">
        <v>2254</v>
      </c>
    </row>
    <row r="697" spans="1:41" x14ac:dyDescent="0.25">
      <c r="A697">
        <v>1</v>
      </c>
      <c r="B697" t="s">
        <v>28</v>
      </c>
      <c r="C697">
        <v>393103</v>
      </c>
      <c r="D697" t="str">
        <f>VLOOKUP(C697,MUNICÍPO_SETOR!A$2:D$49,4,0)</f>
        <v>CLEBER RODRIGUES DA SILVA</v>
      </c>
      <c r="E697" s="43">
        <v>41388.600694444445</v>
      </c>
      <c r="F697" s="43">
        <v>41388.635416666664</v>
      </c>
      <c r="G697" s="43">
        <v>41388.725694444445</v>
      </c>
      <c r="H697" t="s">
        <v>29</v>
      </c>
      <c r="I697">
        <v>60000012428471</v>
      </c>
      <c r="J697" t="s">
        <v>2252</v>
      </c>
      <c r="K697" t="s">
        <v>2253</v>
      </c>
      <c r="L697" t="s">
        <v>41</v>
      </c>
      <c r="M697">
        <v>6</v>
      </c>
      <c r="N697" t="s">
        <v>135</v>
      </c>
      <c r="O697">
        <v>60000015461254</v>
      </c>
      <c r="P697">
        <v>60000016462669</v>
      </c>
      <c r="Q697">
        <v>140256000001796</v>
      </c>
      <c r="S697" t="s">
        <v>34</v>
      </c>
      <c r="T697" t="s">
        <v>35</v>
      </c>
      <c r="U697" t="s">
        <v>36</v>
      </c>
      <c r="X697" t="s">
        <v>37</v>
      </c>
      <c r="AD697" t="s">
        <v>2254</v>
      </c>
      <c r="AE697" t="s">
        <v>1453</v>
      </c>
      <c r="AF697" t="s">
        <v>2254</v>
      </c>
      <c r="AG697" t="s">
        <v>2254</v>
      </c>
      <c r="AH697">
        <v>1</v>
      </c>
      <c r="AI697">
        <v>359</v>
      </c>
      <c r="AJ697">
        <v>359</v>
      </c>
      <c r="AK697">
        <v>359</v>
      </c>
      <c r="AL697">
        <v>359</v>
      </c>
      <c r="AM697">
        <v>359</v>
      </c>
      <c r="AN697" t="s">
        <v>1409</v>
      </c>
      <c r="AO697" t="s">
        <v>2254</v>
      </c>
    </row>
    <row r="698" spans="1:41" x14ac:dyDescent="0.25">
      <c r="A698">
        <v>1</v>
      </c>
      <c r="B698" t="s">
        <v>28</v>
      </c>
      <c r="C698">
        <v>393103</v>
      </c>
      <c r="D698" t="str">
        <f>VLOOKUP(C698,MUNICÍPO_SETOR!A$2:D$49,4,0)</f>
        <v>CLEBER RODRIGUES DA SILVA</v>
      </c>
      <c r="E698" s="43">
        <v>41388.503472222219</v>
      </c>
      <c r="F698" s="43">
        <v>41388.629861111112</v>
      </c>
      <c r="G698" s="43">
        <v>41388.725694444445</v>
      </c>
      <c r="H698" t="s">
        <v>29</v>
      </c>
      <c r="I698">
        <v>60000012246831</v>
      </c>
      <c r="J698" t="s">
        <v>2255</v>
      </c>
      <c r="K698" t="s">
        <v>2256</v>
      </c>
      <c r="L698" t="s">
        <v>41</v>
      </c>
      <c r="M698">
        <v>4</v>
      </c>
      <c r="N698" t="s">
        <v>135</v>
      </c>
      <c r="O698">
        <v>60000015461254</v>
      </c>
      <c r="P698">
        <v>60000016462669</v>
      </c>
      <c r="Q698">
        <v>140256000001787</v>
      </c>
      <c r="S698" t="s">
        <v>34</v>
      </c>
      <c r="T698" t="s">
        <v>35</v>
      </c>
      <c r="U698" t="s">
        <v>36</v>
      </c>
      <c r="X698" t="s">
        <v>37</v>
      </c>
      <c r="AD698" t="s">
        <v>2257</v>
      </c>
      <c r="AE698" t="s">
        <v>1453</v>
      </c>
      <c r="AF698" t="s">
        <v>2257</v>
      </c>
      <c r="AG698" t="s">
        <v>2257</v>
      </c>
      <c r="AH698">
        <v>285</v>
      </c>
      <c r="AI698">
        <v>423</v>
      </c>
      <c r="AJ698">
        <v>423</v>
      </c>
      <c r="AK698">
        <v>423</v>
      </c>
      <c r="AL698">
        <v>423</v>
      </c>
      <c r="AM698">
        <v>423</v>
      </c>
      <c r="AN698" t="s">
        <v>1409</v>
      </c>
      <c r="AO698" t="s">
        <v>4429</v>
      </c>
    </row>
    <row r="699" spans="1:41" x14ac:dyDescent="0.25">
      <c r="A699">
        <v>1</v>
      </c>
      <c r="B699" t="s">
        <v>28</v>
      </c>
      <c r="C699">
        <v>393103</v>
      </c>
      <c r="D699" t="str">
        <f>VLOOKUP(C699,MUNICÍPO_SETOR!A$2:D$49,4,0)</f>
        <v>CLEBER RODRIGUES DA SILVA</v>
      </c>
      <c r="E699" s="43">
        <v>41388.503472222219</v>
      </c>
      <c r="F699" s="43">
        <v>41388.629861111112</v>
      </c>
      <c r="G699" s="43">
        <v>41388.725694444445</v>
      </c>
      <c r="H699" t="s">
        <v>29</v>
      </c>
      <c r="I699">
        <v>60000012246831</v>
      </c>
      <c r="J699" t="s">
        <v>2255</v>
      </c>
      <c r="K699" t="s">
        <v>2256</v>
      </c>
      <c r="L699" t="s">
        <v>41</v>
      </c>
      <c r="M699">
        <v>4</v>
      </c>
      <c r="N699" t="s">
        <v>135</v>
      </c>
      <c r="O699">
        <v>60000015461254</v>
      </c>
      <c r="P699">
        <v>60000016462669</v>
      </c>
      <c r="Q699">
        <v>140256000001787</v>
      </c>
      <c r="S699" t="s">
        <v>34</v>
      </c>
      <c r="T699" t="s">
        <v>35</v>
      </c>
      <c r="U699" t="s">
        <v>36</v>
      </c>
      <c r="X699" t="s">
        <v>37</v>
      </c>
      <c r="AD699" t="s">
        <v>2257</v>
      </c>
      <c r="AE699" t="s">
        <v>1453</v>
      </c>
      <c r="AF699" t="s">
        <v>2257</v>
      </c>
      <c r="AG699" t="s">
        <v>2257</v>
      </c>
      <c r="AH699">
        <v>285</v>
      </c>
      <c r="AI699">
        <v>423</v>
      </c>
      <c r="AJ699">
        <v>423</v>
      </c>
      <c r="AK699">
        <v>423</v>
      </c>
      <c r="AL699">
        <v>423</v>
      </c>
      <c r="AM699">
        <v>423</v>
      </c>
      <c r="AN699" t="s">
        <v>1409</v>
      </c>
      <c r="AO699" t="s">
        <v>4429</v>
      </c>
    </row>
    <row r="700" spans="1:41" x14ac:dyDescent="0.25">
      <c r="A700">
        <v>1</v>
      </c>
      <c r="B700" t="s">
        <v>28</v>
      </c>
      <c r="C700">
        <v>393103</v>
      </c>
      <c r="D700" t="str">
        <f>VLOOKUP(C700,MUNICÍPO_SETOR!A$2:D$49,4,0)</f>
        <v>CLEBER RODRIGUES DA SILVA</v>
      </c>
      <c r="E700" s="43">
        <v>41388.46875</v>
      </c>
      <c r="F700" s="43">
        <v>41388.82916666667</v>
      </c>
      <c r="G700" s="43">
        <v>41397.191666666666</v>
      </c>
      <c r="H700" t="s">
        <v>29</v>
      </c>
      <c r="I700">
        <v>60000012319771</v>
      </c>
      <c r="J700" t="s">
        <v>4947</v>
      </c>
      <c r="K700" t="s">
        <v>2258</v>
      </c>
      <c r="L700" t="s">
        <v>41</v>
      </c>
      <c r="N700" t="s">
        <v>135</v>
      </c>
      <c r="O700">
        <v>60000015461254</v>
      </c>
      <c r="P700">
        <v>60000016462669</v>
      </c>
      <c r="Q700">
        <v>140256000001888</v>
      </c>
      <c r="S700" t="s">
        <v>34</v>
      </c>
      <c r="T700" t="s">
        <v>35</v>
      </c>
      <c r="U700" t="s">
        <v>36</v>
      </c>
      <c r="X700" t="s">
        <v>37</v>
      </c>
      <c r="AD700" t="s">
        <v>2259</v>
      </c>
      <c r="AE700" t="s">
        <v>1453</v>
      </c>
      <c r="AF700" t="s">
        <v>2259</v>
      </c>
      <c r="AG700" t="s">
        <v>2259</v>
      </c>
      <c r="AH700">
        <v>234</v>
      </c>
      <c r="AI700">
        <v>446</v>
      </c>
      <c r="AJ700">
        <v>446</v>
      </c>
      <c r="AK700">
        <v>446</v>
      </c>
      <c r="AL700">
        <v>446</v>
      </c>
      <c r="AM700">
        <v>446</v>
      </c>
      <c r="AN700" t="s">
        <v>1409</v>
      </c>
      <c r="AO700" t="s">
        <v>4558</v>
      </c>
    </row>
    <row r="701" spans="1:41" x14ac:dyDescent="0.25">
      <c r="A701">
        <v>1</v>
      </c>
      <c r="B701" t="s">
        <v>28</v>
      </c>
      <c r="C701">
        <v>393103</v>
      </c>
      <c r="D701" t="str">
        <f>VLOOKUP(C701,MUNICÍPO_SETOR!A$2:D$49,4,0)</f>
        <v>CLEBER RODRIGUES DA SILVA</v>
      </c>
      <c r="E701" s="43">
        <v>41388.46875</v>
      </c>
      <c r="F701" s="43">
        <v>41388.82916666667</v>
      </c>
      <c r="G701" s="43">
        <v>41397.191666666666</v>
      </c>
      <c r="H701" t="s">
        <v>29</v>
      </c>
      <c r="I701">
        <v>60000012319771</v>
      </c>
      <c r="J701" t="s">
        <v>4947</v>
      </c>
      <c r="K701" t="s">
        <v>2258</v>
      </c>
      <c r="L701" t="s">
        <v>41</v>
      </c>
      <c r="N701" t="s">
        <v>135</v>
      </c>
      <c r="O701">
        <v>60000015461254</v>
      </c>
      <c r="P701">
        <v>60000016462669</v>
      </c>
      <c r="Q701">
        <v>140256000001888</v>
      </c>
      <c r="S701" t="s">
        <v>34</v>
      </c>
      <c r="T701" t="s">
        <v>35</v>
      </c>
      <c r="U701" t="s">
        <v>36</v>
      </c>
      <c r="X701" t="s">
        <v>37</v>
      </c>
      <c r="AD701" t="s">
        <v>2259</v>
      </c>
      <c r="AE701" t="s">
        <v>1453</v>
      </c>
      <c r="AF701" t="s">
        <v>2259</v>
      </c>
      <c r="AG701" t="s">
        <v>2259</v>
      </c>
      <c r="AH701">
        <v>234</v>
      </c>
      <c r="AI701">
        <v>446</v>
      </c>
      <c r="AJ701">
        <v>446</v>
      </c>
      <c r="AK701">
        <v>446</v>
      </c>
      <c r="AL701">
        <v>446</v>
      </c>
      <c r="AM701">
        <v>446</v>
      </c>
      <c r="AN701" t="s">
        <v>1409</v>
      </c>
      <c r="AO701" t="s">
        <v>4558</v>
      </c>
    </row>
    <row r="702" spans="1:41" x14ac:dyDescent="0.25">
      <c r="A702">
        <v>1</v>
      </c>
      <c r="B702" t="s">
        <v>28</v>
      </c>
      <c r="C702">
        <v>393103</v>
      </c>
      <c r="D702" t="str">
        <f>VLOOKUP(C702,MUNICÍPO_SETOR!A$2:D$49,4,0)</f>
        <v>CLEBER RODRIGUES DA SILVA</v>
      </c>
      <c r="E702" s="43">
        <v>41387.666666666664</v>
      </c>
      <c r="F702" s="43">
        <v>41387.801388888889</v>
      </c>
      <c r="G702" s="43">
        <v>41388.419444444444</v>
      </c>
      <c r="H702" t="s">
        <v>29</v>
      </c>
      <c r="I702">
        <v>60000012561331</v>
      </c>
      <c r="J702" t="s">
        <v>427</v>
      </c>
      <c r="K702" t="s">
        <v>428</v>
      </c>
      <c r="L702" t="s">
        <v>32</v>
      </c>
      <c r="M702">
        <v>4</v>
      </c>
      <c r="N702" t="s">
        <v>33</v>
      </c>
      <c r="O702">
        <v>60000015461254</v>
      </c>
      <c r="P702">
        <v>60000016462669</v>
      </c>
      <c r="Q702">
        <v>140256000001723</v>
      </c>
      <c r="S702" t="s">
        <v>34</v>
      </c>
      <c r="T702" t="s">
        <v>35</v>
      </c>
      <c r="U702" t="s">
        <v>36</v>
      </c>
      <c r="X702" t="s">
        <v>37</v>
      </c>
      <c r="AD702" t="s">
        <v>2260</v>
      </c>
      <c r="AE702" t="s">
        <v>1437</v>
      </c>
      <c r="AF702" t="s">
        <v>2260</v>
      </c>
      <c r="AG702" t="s">
        <v>2260</v>
      </c>
      <c r="AH702">
        <v>29</v>
      </c>
      <c r="AI702">
        <v>207</v>
      </c>
      <c r="AJ702">
        <v>207</v>
      </c>
      <c r="AK702">
        <v>207</v>
      </c>
      <c r="AL702">
        <v>207</v>
      </c>
      <c r="AM702">
        <v>207</v>
      </c>
      <c r="AN702" t="s">
        <v>1409</v>
      </c>
      <c r="AO702" t="s">
        <v>4559</v>
      </c>
    </row>
    <row r="703" spans="1:41" x14ac:dyDescent="0.25">
      <c r="A703">
        <v>1</v>
      </c>
      <c r="B703" t="s">
        <v>28</v>
      </c>
      <c r="C703">
        <v>393103</v>
      </c>
      <c r="D703" t="str">
        <f>VLOOKUP(C703,MUNICÍPO_SETOR!A$2:D$49,4,0)</f>
        <v>CLEBER RODRIGUES DA SILVA</v>
      </c>
      <c r="E703" s="43">
        <v>41387.607638888891</v>
      </c>
      <c r="F703" s="43">
        <v>41387.797222222223</v>
      </c>
      <c r="G703" s="43">
        <v>41388.419444444444</v>
      </c>
      <c r="H703" t="s">
        <v>29</v>
      </c>
      <c r="I703">
        <v>60000012374079</v>
      </c>
      <c r="J703" t="s">
        <v>2261</v>
      </c>
      <c r="K703" t="s">
        <v>2262</v>
      </c>
      <c r="L703" t="s">
        <v>32</v>
      </c>
      <c r="M703">
        <v>3</v>
      </c>
      <c r="N703" t="s">
        <v>33</v>
      </c>
      <c r="O703">
        <v>60000015461254</v>
      </c>
      <c r="P703">
        <v>60000016462669</v>
      </c>
      <c r="Q703">
        <v>140256000001714</v>
      </c>
      <c r="S703" t="s">
        <v>34</v>
      </c>
      <c r="T703" t="s">
        <v>35</v>
      </c>
      <c r="U703" t="s">
        <v>61</v>
      </c>
      <c r="X703" t="s">
        <v>37</v>
      </c>
      <c r="AD703" t="s">
        <v>2263</v>
      </c>
      <c r="AE703" t="s">
        <v>1437</v>
      </c>
      <c r="AF703" t="s">
        <v>2263</v>
      </c>
      <c r="AG703" t="s">
        <v>2263</v>
      </c>
      <c r="AH703">
        <v>1</v>
      </c>
      <c r="AI703">
        <v>309</v>
      </c>
      <c r="AJ703">
        <v>309</v>
      </c>
      <c r="AK703">
        <v>309</v>
      </c>
      <c r="AL703">
        <v>309</v>
      </c>
      <c r="AM703">
        <v>309</v>
      </c>
      <c r="AN703" t="s">
        <v>1409</v>
      </c>
      <c r="AO703" t="s">
        <v>2263</v>
      </c>
    </row>
    <row r="704" spans="1:41" x14ac:dyDescent="0.25">
      <c r="A704">
        <v>1</v>
      </c>
      <c r="B704" t="s">
        <v>28</v>
      </c>
      <c r="C704">
        <v>393103</v>
      </c>
      <c r="D704" t="str">
        <f>VLOOKUP(C704,MUNICÍPO_SETOR!A$2:D$49,4,0)</f>
        <v>CLEBER RODRIGUES DA SILVA</v>
      </c>
      <c r="E704" s="43">
        <v>41387.607638888891</v>
      </c>
      <c r="F704" s="43">
        <v>41387.797222222223</v>
      </c>
      <c r="G704" s="43">
        <v>41388.419444444444</v>
      </c>
      <c r="H704" t="s">
        <v>29</v>
      </c>
      <c r="I704">
        <v>60000012374079</v>
      </c>
      <c r="J704" t="s">
        <v>2261</v>
      </c>
      <c r="K704" t="s">
        <v>2262</v>
      </c>
      <c r="L704" t="s">
        <v>32</v>
      </c>
      <c r="M704">
        <v>3</v>
      </c>
      <c r="N704" t="s">
        <v>33</v>
      </c>
      <c r="O704">
        <v>60000015461254</v>
      </c>
      <c r="P704">
        <v>60000016462669</v>
      </c>
      <c r="Q704">
        <v>140256000001714</v>
      </c>
      <c r="S704" t="s">
        <v>34</v>
      </c>
      <c r="T704" t="s">
        <v>35</v>
      </c>
      <c r="U704" t="s">
        <v>61</v>
      </c>
      <c r="X704" t="s">
        <v>37</v>
      </c>
      <c r="AD704" t="s">
        <v>2263</v>
      </c>
      <c r="AE704" t="s">
        <v>1437</v>
      </c>
      <c r="AF704" t="s">
        <v>2263</v>
      </c>
      <c r="AG704" t="s">
        <v>2263</v>
      </c>
      <c r="AH704">
        <v>1</v>
      </c>
      <c r="AI704">
        <v>309</v>
      </c>
      <c r="AJ704">
        <v>309</v>
      </c>
      <c r="AK704">
        <v>309</v>
      </c>
      <c r="AL704">
        <v>309</v>
      </c>
      <c r="AM704">
        <v>309</v>
      </c>
      <c r="AN704" t="s">
        <v>1409</v>
      </c>
      <c r="AO704" t="s">
        <v>2263</v>
      </c>
    </row>
    <row r="705" spans="1:41" x14ac:dyDescent="0.25">
      <c r="A705">
        <v>1</v>
      </c>
      <c r="B705" t="s">
        <v>28</v>
      </c>
      <c r="C705">
        <v>393103</v>
      </c>
      <c r="D705" t="str">
        <f>VLOOKUP(C705,MUNICÍPO_SETOR!A$2:D$49,4,0)</f>
        <v>CLEBER RODRIGUES DA SILVA</v>
      </c>
      <c r="E705" s="43">
        <v>41387.413194444445</v>
      </c>
      <c r="F705" s="43">
        <v>41387.752083333333</v>
      </c>
      <c r="G705" s="43">
        <v>41387.752083333333</v>
      </c>
      <c r="H705" t="s">
        <v>29</v>
      </c>
      <c r="I705">
        <v>60000012410191</v>
      </c>
      <c r="J705" t="s">
        <v>2264</v>
      </c>
      <c r="K705" t="s">
        <v>2265</v>
      </c>
      <c r="L705" t="s">
        <v>41</v>
      </c>
      <c r="M705">
        <v>4</v>
      </c>
      <c r="N705" t="s">
        <v>33</v>
      </c>
      <c r="O705">
        <v>60000015461254</v>
      </c>
      <c r="P705">
        <v>60000016462669</v>
      </c>
      <c r="Q705">
        <v>140256000001705</v>
      </c>
      <c r="S705" t="s">
        <v>34</v>
      </c>
      <c r="T705" t="s">
        <v>35</v>
      </c>
      <c r="U705" t="s">
        <v>36</v>
      </c>
      <c r="X705" t="s">
        <v>37</v>
      </c>
      <c r="AD705" t="s">
        <v>2266</v>
      </c>
      <c r="AE705" t="s">
        <v>1437</v>
      </c>
      <c r="AF705" t="s">
        <v>2266</v>
      </c>
      <c r="AG705" t="s">
        <v>2266</v>
      </c>
      <c r="AH705">
        <v>1</v>
      </c>
      <c r="AI705">
        <v>171</v>
      </c>
      <c r="AJ705">
        <v>171</v>
      </c>
      <c r="AK705">
        <v>171</v>
      </c>
      <c r="AL705">
        <v>171</v>
      </c>
      <c r="AM705">
        <v>171</v>
      </c>
      <c r="AN705" t="s">
        <v>1409</v>
      </c>
      <c r="AO705" t="s">
        <v>2266</v>
      </c>
    </row>
    <row r="706" spans="1:41" x14ac:dyDescent="0.25">
      <c r="A706">
        <v>1</v>
      </c>
      <c r="B706" t="s">
        <v>28</v>
      </c>
      <c r="C706">
        <v>393103</v>
      </c>
      <c r="D706" t="str">
        <f>VLOOKUP(C706,MUNICÍPO_SETOR!A$2:D$49,4,0)</f>
        <v>CLEBER RODRIGUES DA SILVA</v>
      </c>
      <c r="E706" s="43">
        <v>41387.413194444445</v>
      </c>
      <c r="F706" s="43">
        <v>41387.752083333333</v>
      </c>
      <c r="G706" s="43">
        <v>41387.752083333333</v>
      </c>
      <c r="H706" t="s">
        <v>29</v>
      </c>
      <c r="I706">
        <v>60000012410191</v>
      </c>
      <c r="J706" t="s">
        <v>2264</v>
      </c>
      <c r="K706" t="s">
        <v>2265</v>
      </c>
      <c r="L706" t="s">
        <v>41</v>
      </c>
      <c r="M706">
        <v>4</v>
      </c>
      <c r="N706" t="s">
        <v>33</v>
      </c>
      <c r="O706">
        <v>60000015461254</v>
      </c>
      <c r="P706">
        <v>60000016462669</v>
      </c>
      <c r="Q706">
        <v>140256000001705</v>
      </c>
      <c r="S706" t="s">
        <v>34</v>
      </c>
      <c r="T706" t="s">
        <v>35</v>
      </c>
      <c r="U706" t="s">
        <v>36</v>
      </c>
      <c r="X706" t="s">
        <v>37</v>
      </c>
      <c r="AD706" t="s">
        <v>2266</v>
      </c>
      <c r="AE706" t="s">
        <v>1437</v>
      </c>
      <c r="AF706" t="s">
        <v>2266</v>
      </c>
      <c r="AG706" t="s">
        <v>2266</v>
      </c>
      <c r="AH706">
        <v>1</v>
      </c>
      <c r="AI706">
        <v>171</v>
      </c>
      <c r="AJ706">
        <v>171</v>
      </c>
      <c r="AK706">
        <v>171</v>
      </c>
      <c r="AL706">
        <v>171</v>
      </c>
      <c r="AM706">
        <v>171</v>
      </c>
      <c r="AN706" t="s">
        <v>1409</v>
      </c>
      <c r="AO706" t="s">
        <v>2266</v>
      </c>
    </row>
    <row r="707" spans="1:41" x14ac:dyDescent="0.25">
      <c r="A707">
        <v>1</v>
      </c>
      <c r="B707" t="s">
        <v>28</v>
      </c>
      <c r="C707">
        <v>393103</v>
      </c>
      <c r="D707" t="str">
        <f>VLOOKUP(C707,MUNICÍPO_SETOR!A$2:D$49,4,0)</f>
        <v>CLEBER RODRIGUES DA SILVA</v>
      </c>
      <c r="E707" s="43">
        <v>41387.378472222219</v>
      </c>
      <c r="F707" s="43">
        <v>41387.749305555553</v>
      </c>
      <c r="G707" s="43">
        <v>41387.709027777775</v>
      </c>
      <c r="H707" t="s">
        <v>29</v>
      </c>
      <c r="I707">
        <v>60000012400379</v>
      </c>
      <c r="J707" t="s">
        <v>2267</v>
      </c>
      <c r="K707" t="s">
        <v>2268</v>
      </c>
      <c r="L707" t="s">
        <v>41</v>
      </c>
      <c r="M707">
        <v>4</v>
      </c>
      <c r="N707" t="s">
        <v>33</v>
      </c>
      <c r="O707">
        <v>60000015461254</v>
      </c>
      <c r="P707">
        <v>60000016462669</v>
      </c>
      <c r="Q707">
        <v>140256000001696</v>
      </c>
      <c r="S707" t="s">
        <v>34</v>
      </c>
      <c r="T707" t="s">
        <v>35</v>
      </c>
      <c r="U707" t="s">
        <v>36</v>
      </c>
      <c r="X707" t="s">
        <v>37</v>
      </c>
      <c r="AD707" t="s">
        <v>2269</v>
      </c>
      <c r="AE707" t="s">
        <v>1437</v>
      </c>
      <c r="AF707" t="s">
        <v>2269</v>
      </c>
      <c r="AG707" t="s">
        <v>2269</v>
      </c>
      <c r="AH707">
        <v>123</v>
      </c>
      <c r="AI707">
        <v>309</v>
      </c>
      <c r="AJ707">
        <v>309</v>
      </c>
      <c r="AK707">
        <v>309</v>
      </c>
      <c r="AL707">
        <v>309</v>
      </c>
      <c r="AM707">
        <v>309</v>
      </c>
      <c r="AN707" t="s">
        <v>1409</v>
      </c>
      <c r="AO707" t="s">
        <v>4560</v>
      </c>
    </row>
    <row r="708" spans="1:41" x14ac:dyDescent="0.25">
      <c r="A708">
        <v>1</v>
      </c>
      <c r="B708" t="s">
        <v>28</v>
      </c>
      <c r="C708">
        <v>393103</v>
      </c>
      <c r="D708" t="str">
        <f>VLOOKUP(C708,MUNICÍPO_SETOR!A$2:D$49,4,0)</f>
        <v>CLEBER RODRIGUES DA SILVA</v>
      </c>
      <c r="E708" s="43">
        <v>41387.378472222219</v>
      </c>
      <c r="F708" s="43">
        <v>41387.749305555553</v>
      </c>
      <c r="G708" s="43">
        <v>41387.709027777775</v>
      </c>
      <c r="H708" t="s">
        <v>29</v>
      </c>
      <c r="I708">
        <v>60000012400379</v>
      </c>
      <c r="J708" t="s">
        <v>2267</v>
      </c>
      <c r="K708" t="s">
        <v>2268</v>
      </c>
      <c r="L708" t="s">
        <v>41</v>
      </c>
      <c r="M708">
        <v>4</v>
      </c>
      <c r="N708" t="s">
        <v>33</v>
      </c>
      <c r="O708">
        <v>60000015461254</v>
      </c>
      <c r="P708">
        <v>60000016462669</v>
      </c>
      <c r="Q708">
        <v>140256000001696</v>
      </c>
      <c r="S708" t="s">
        <v>34</v>
      </c>
      <c r="T708" t="s">
        <v>35</v>
      </c>
      <c r="U708" t="s">
        <v>36</v>
      </c>
      <c r="X708" t="s">
        <v>37</v>
      </c>
      <c r="AD708" t="s">
        <v>2269</v>
      </c>
      <c r="AE708" t="s">
        <v>1437</v>
      </c>
      <c r="AF708" t="s">
        <v>2269</v>
      </c>
      <c r="AG708" t="s">
        <v>2269</v>
      </c>
      <c r="AH708">
        <v>123</v>
      </c>
      <c r="AI708">
        <v>309</v>
      </c>
      <c r="AJ708">
        <v>309</v>
      </c>
      <c r="AK708">
        <v>309</v>
      </c>
      <c r="AL708">
        <v>309</v>
      </c>
      <c r="AM708">
        <v>309</v>
      </c>
      <c r="AN708" t="s">
        <v>1409</v>
      </c>
      <c r="AO708" t="s">
        <v>4560</v>
      </c>
    </row>
    <row r="709" spans="1:41" x14ac:dyDescent="0.25">
      <c r="A709">
        <v>1</v>
      </c>
      <c r="B709" t="s">
        <v>28</v>
      </c>
      <c r="C709">
        <v>393103</v>
      </c>
      <c r="D709" t="str">
        <f>VLOOKUP(C709,MUNICÍPO_SETOR!A$2:D$49,4,0)</f>
        <v>CLEBER RODRIGUES DA SILVA</v>
      </c>
      <c r="E709" s="43">
        <v>41386.715277777781</v>
      </c>
      <c r="F709" s="43">
        <v>41386.880555555559</v>
      </c>
      <c r="G709" s="43">
        <v>41387.261805555558</v>
      </c>
      <c r="H709" t="s">
        <v>29</v>
      </c>
      <c r="I709">
        <v>140256000001656</v>
      </c>
      <c r="J709" t="s">
        <v>4948</v>
      </c>
      <c r="K709" t="s">
        <v>4949</v>
      </c>
      <c r="L709" t="s">
        <v>45</v>
      </c>
      <c r="N709" t="s">
        <v>33</v>
      </c>
      <c r="O709">
        <v>60000015461254</v>
      </c>
      <c r="P709">
        <v>60000016462669</v>
      </c>
      <c r="Q709">
        <v>140256000001679</v>
      </c>
      <c r="S709" t="s">
        <v>34</v>
      </c>
      <c r="T709" t="s">
        <v>35</v>
      </c>
      <c r="U709" t="s">
        <v>36</v>
      </c>
      <c r="X709" t="s">
        <v>37</v>
      </c>
      <c r="AD709" t="s">
        <v>2270</v>
      </c>
      <c r="AE709" t="s">
        <v>1437</v>
      </c>
      <c r="AF709" t="s">
        <v>2270</v>
      </c>
      <c r="AG709" t="s">
        <v>2270</v>
      </c>
      <c r="AH709">
        <v>1</v>
      </c>
      <c r="AI709">
        <v>308</v>
      </c>
      <c r="AJ709">
        <v>308</v>
      </c>
      <c r="AK709">
        <v>308</v>
      </c>
      <c r="AL709">
        <v>308</v>
      </c>
      <c r="AM709">
        <v>308</v>
      </c>
      <c r="AN709" t="s">
        <v>1409</v>
      </c>
      <c r="AO709" t="s">
        <v>2270</v>
      </c>
    </row>
    <row r="710" spans="1:41" x14ac:dyDescent="0.25">
      <c r="A710">
        <v>1</v>
      </c>
      <c r="B710" t="s">
        <v>28</v>
      </c>
      <c r="C710">
        <v>393103</v>
      </c>
      <c r="D710" t="str">
        <f>VLOOKUP(C710,MUNICÍPO_SETOR!A$2:D$49,4,0)</f>
        <v>CLEBER RODRIGUES DA SILVA</v>
      </c>
      <c r="E710" s="43">
        <v>41386.673611111109</v>
      </c>
      <c r="F710" s="43">
        <v>41386.873611111114</v>
      </c>
      <c r="G710" s="43">
        <v>41386.834722222222</v>
      </c>
      <c r="H710" t="s">
        <v>29</v>
      </c>
      <c r="I710">
        <v>60000012270647</v>
      </c>
      <c r="J710" t="s">
        <v>2271</v>
      </c>
      <c r="K710" t="s">
        <v>2272</v>
      </c>
      <c r="L710" t="s">
        <v>41</v>
      </c>
      <c r="M710">
        <v>3</v>
      </c>
      <c r="N710" t="s">
        <v>33</v>
      </c>
      <c r="O710">
        <v>60000015461254</v>
      </c>
      <c r="P710">
        <v>60000016462669</v>
      </c>
      <c r="Q710">
        <v>140256000001649</v>
      </c>
      <c r="S710" t="s">
        <v>34</v>
      </c>
      <c r="T710" t="s">
        <v>35</v>
      </c>
      <c r="U710" t="s">
        <v>36</v>
      </c>
      <c r="X710" t="s">
        <v>37</v>
      </c>
      <c r="AD710" t="s">
        <v>2273</v>
      </c>
      <c r="AE710" t="s">
        <v>1437</v>
      </c>
      <c r="AF710" t="s">
        <v>2273</v>
      </c>
      <c r="AG710" t="s">
        <v>2273</v>
      </c>
      <c r="AH710">
        <v>1</v>
      </c>
      <c r="AI710">
        <v>148</v>
      </c>
      <c r="AJ710">
        <v>354</v>
      </c>
      <c r="AK710">
        <v>354</v>
      </c>
      <c r="AL710">
        <v>354</v>
      </c>
      <c r="AM710">
        <v>354</v>
      </c>
      <c r="AN710" t="s">
        <v>1409</v>
      </c>
      <c r="AO710" t="s">
        <v>4285</v>
      </c>
    </row>
    <row r="711" spans="1:41" x14ac:dyDescent="0.25">
      <c r="A711">
        <v>1</v>
      </c>
      <c r="B711" t="s">
        <v>28</v>
      </c>
      <c r="C711">
        <v>393103</v>
      </c>
      <c r="D711" t="str">
        <f>VLOOKUP(C711,MUNICÍPO_SETOR!A$2:D$49,4,0)</f>
        <v>CLEBER RODRIGUES DA SILVA</v>
      </c>
      <c r="E711" s="43">
        <v>41386.673611111109</v>
      </c>
      <c r="F711" s="43">
        <v>41386.873611111114</v>
      </c>
      <c r="G711" s="43">
        <v>41386.834722222222</v>
      </c>
      <c r="H711" t="s">
        <v>29</v>
      </c>
      <c r="I711">
        <v>60000012270647</v>
      </c>
      <c r="J711" t="s">
        <v>2271</v>
      </c>
      <c r="K711" t="s">
        <v>2272</v>
      </c>
      <c r="L711" t="s">
        <v>41</v>
      </c>
      <c r="M711">
        <v>3</v>
      </c>
      <c r="N711" t="s">
        <v>33</v>
      </c>
      <c r="O711">
        <v>60000015461254</v>
      </c>
      <c r="P711">
        <v>60000016462669</v>
      </c>
      <c r="Q711">
        <v>140256000001649</v>
      </c>
      <c r="S711" t="s">
        <v>34</v>
      </c>
      <c r="T711" t="s">
        <v>35</v>
      </c>
      <c r="U711" t="s">
        <v>36</v>
      </c>
      <c r="X711" t="s">
        <v>37</v>
      </c>
      <c r="AD711" t="s">
        <v>2273</v>
      </c>
      <c r="AE711" t="s">
        <v>1437</v>
      </c>
      <c r="AF711" t="s">
        <v>2273</v>
      </c>
      <c r="AG711" t="s">
        <v>2273</v>
      </c>
      <c r="AH711">
        <v>1</v>
      </c>
      <c r="AI711">
        <v>148</v>
      </c>
      <c r="AJ711">
        <v>354</v>
      </c>
      <c r="AK711">
        <v>354</v>
      </c>
      <c r="AL711">
        <v>354</v>
      </c>
      <c r="AM711">
        <v>354</v>
      </c>
      <c r="AN711" t="s">
        <v>1410</v>
      </c>
      <c r="AO711" t="s">
        <v>4561</v>
      </c>
    </row>
    <row r="712" spans="1:41" x14ac:dyDescent="0.25">
      <c r="A712">
        <v>1</v>
      </c>
      <c r="B712" t="s">
        <v>28</v>
      </c>
      <c r="C712">
        <v>393103</v>
      </c>
      <c r="D712" t="str">
        <f>VLOOKUP(C712,MUNICÍPO_SETOR!A$2:D$49,4,0)</f>
        <v>CLEBER RODRIGUES DA SILVA</v>
      </c>
      <c r="E712" s="43">
        <v>41386.59375</v>
      </c>
      <c r="F712" s="43">
        <v>41386.869444444441</v>
      </c>
      <c r="G712" s="43">
        <v>41386.834722222222</v>
      </c>
      <c r="H712" t="s">
        <v>29</v>
      </c>
      <c r="I712">
        <v>60000012300119</v>
      </c>
      <c r="J712" t="s">
        <v>424</v>
      </c>
      <c r="K712" t="s">
        <v>425</v>
      </c>
      <c r="L712" t="s">
        <v>32</v>
      </c>
      <c r="M712">
        <v>6</v>
      </c>
      <c r="N712" t="s">
        <v>33</v>
      </c>
      <c r="O712">
        <v>60000015461254</v>
      </c>
      <c r="P712">
        <v>60000016462669</v>
      </c>
      <c r="Q712">
        <v>140256000001640</v>
      </c>
      <c r="S712" t="s">
        <v>34</v>
      </c>
      <c r="T712" t="s">
        <v>35</v>
      </c>
      <c r="U712" t="s">
        <v>36</v>
      </c>
      <c r="X712" t="s">
        <v>37</v>
      </c>
      <c r="AD712" t="s">
        <v>2274</v>
      </c>
      <c r="AE712" t="s">
        <v>1437</v>
      </c>
      <c r="AF712" t="s">
        <v>2274</v>
      </c>
      <c r="AG712" t="s">
        <v>2274</v>
      </c>
      <c r="AH712">
        <v>1</v>
      </c>
      <c r="AI712">
        <v>134</v>
      </c>
      <c r="AJ712">
        <v>303</v>
      </c>
      <c r="AK712">
        <v>303</v>
      </c>
      <c r="AL712">
        <v>303</v>
      </c>
      <c r="AM712">
        <v>303</v>
      </c>
      <c r="AN712" t="s">
        <v>1409</v>
      </c>
      <c r="AO712" t="s">
        <v>4286</v>
      </c>
    </row>
    <row r="713" spans="1:41" x14ac:dyDescent="0.25">
      <c r="A713">
        <v>1</v>
      </c>
      <c r="B713" t="s">
        <v>28</v>
      </c>
      <c r="C713">
        <v>393103</v>
      </c>
      <c r="D713" t="str">
        <f>VLOOKUP(C713,MUNICÍPO_SETOR!A$2:D$49,4,0)</f>
        <v>CLEBER RODRIGUES DA SILVA</v>
      </c>
      <c r="E713" s="43">
        <v>41386.59375</v>
      </c>
      <c r="F713" s="43">
        <v>41386.869444444441</v>
      </c>
      <c r="G713" s="43">
        <v>41386.834722222222</v>
      </c>
      <c r="H713" t="s">
        <v>29</v>
      </c>
      <c r="I713">
        <v>60000012300119</v>
      </c>
      <c r="J713" t="s">
        <v>424</v>
      </c>
      <c r="K713" t="s">
        <v>425</v>
      </c>
      <c r="L713" t="s">
        <v>32</v>
      </c>
      <c r="M713">
        <v>6</v>
      </c>
      <c r="N713" t="s">
        <v>33</v>
      </c>
      <c r="O713">
        <v>60000015461254</v>
      </c>
      <c r="P713">
        <v>60000016462669</v>
      </c>
      <c r="Q713">
        <v>140256000001640</v>
      </c>
      <c r="S713" t="s">
        <v>34</v>
      </c>
      <c r="T713" t="s">
        <v>35</v>
      </c>
      <c r="U713" t="s">
        <v>36</v>
      </c>
      <c r="X713" t="s">
        <v>37</v>
      </c>
      <c r="AD713" t="s">
        <v>2274</v>
      </c>
      <c r="AE713" t="s">
        <v>1437</v>
      </c>
      <c r="AF713" t="s">
        <v>2274</v>
      </c>
      <c r="AG713" t="s">
        <v>2274</v>
      </c>
      <c r="AH713">
        <v>1</v>
      </c>
      <c r="AI713">
        <v>134</v>
      </c>
      <c r="AJ713">
        <v>303</v>
      </c>
      <c r="AK713">
        <v>303</v>
      </c>
      <c r="AL713">
        <v>303</v>
      </c>
      <c r="AM713">
        <v>303</v>
      </c>
      <c r="AN713" t="s">
        <v>1410</v>
      </c>
      <c r="AO713" t="s">
        <v>4562</v>
      </c>
    </row>
    <row r="714" spans="1:41" x14ac:dyDescent="0.25">
      <c r="A714">
        <v>1</v>
      </c>
      <c r="B714" t="s">
        <v>28</v>
      </c>
      <c r="C714">
        <v>393103</v>
      </c>
      <c r="D714" t="str">
        <f>VLOOKUP(C714,MUNICÍPO_SETOR!A$2:D$49,4,0)</f>
        <v>CLEBER RODRIGUES DA SILVA</v>
      </c>
      <c r="E714" s="43">
        <v>41386.454861111109</v>
      </c>
      <c r="F714" s="43">
        <v>41386.865277777775</v>
      </c>
      <c r="G714" s="43">
        <v>41386.834722222222</v>
      </c>
      <c r="H714" t="s">
        <v>29</v>
      </c>
      <c r="I714">
        <v>60000012429343</v>
      </c>
      <c r="J714" t="s">
        <v>460</v>
      </c>
      <c r="K714" t="s">
        <v>461</v>
      </c>
      <c r="L714" t="s">
        <v>32</v>
      </c>
      <c r="M714">
        <v>6</v>
      </c>
      <c r="N714" t="s">
        <v>33</v>
      </c>
      <c r="O714">
        <v>60000015461254</v>
      </c>
      <c r="P714">
        <v>60000016462669</v>
      </c>
      <c r="Q714">
        <v>140256000001631</v>
      </c>
      <c r="S714" t="s">
        <v>34</v>
      </c>
      <c r="T714" t="s">
        <v>35</v>
      </c>
      <c r="U714" t="s">
        <v>36</v>
      </c>
      <c r="X714" t="s">
        <v>37</v>
      </c>
      <c r="AD714" t="s">
        <v>2275</v>
      </c>
      <c r="AE714" t="s">
        <v>1437</v>
      </c>
      <c r="AF714" t="s">
        <v>2275</v>
      </c>
      <c r="AG714" t="s">
        <v>2275</v>
      </c>
      <c r="AH714">
        <v>1</v>
      </c>
      <c r="AI714">
        <v>119</v>
      </c>
      <c r="AJ714">
        <v>328</v>
      </c>
      <c r="AK714">
        <v>328</v>
      </c>
      <c r="AL714">
        <v>328</v>
      </c>
      <c r="AM714">
        <v>328</v>
      </c>
      <c r="AN714" t="s">
        <v>1409</v>
      </c>
      <c r="AO714" t="s">
        <v>4287</v>
      </c>
    </row>
    <row r="715" spans="1:41" x14ac:dyDescent="0.25">
      <c r="A715">
        <v>1</v>
      </c>
      <c r="B715" t="s">
        <v>28</v>
      </c>
      <c r="C715">
        <v>393103</v>
      </c>
      <c r="D715" t="str">
        <f>VLOOKUP(C715,MUNICÍPO_SETOR!A$2:D$49,4,0)</f>
        <v>CLEBER RODRIGUES DA SILVA</v>
      </c>
      <c r="E715" s="43">
        <v>41386.454861111109</v>
      </c>
      <c r="F715" s="43">
        <v>41386.865277777775</v>
      </c>
      <c r="G715" s="43">
        <v>41386.834722222222</v>
      </c>
      <c r="H715" t="s">
        <v>29</v>
      </c>
      <c r="I715">
        <v>60000012429343</v>
      </c>
      <c r="J715" t="s">
        <v>460</v>
      </c>
      <c r="K715" t="s">
        <v>461</v>
      </c>
      <c r="L715" t="s">
        <v>32</v>
      </c>
      <c r="M715">
        <v>6</v>
      </c>
      <c r="N715" t="s">
        <v>33</v>
      </c>
      <c r="O715">
        <v>60000015461254</v>
      </c>
      <c r="P715">
        <v>60000016462669</v>
      </c>
      <c r="Q715">
        <v>140256000001631</v>
      </c>
      <c r="S715" t="s">
        <v>34</v>
      </c>
      <c r="T715" t="s">
        <v>35</v>
      </c>
      <c r="U715" t="s">
        <v>36</v>
      </c>
      <c r="X715" t="s">
        <v>37</v>
      </c>
      <c r="AD715" t="s">
        <v>2275</v>
      </c>
      <c r="AE715" t="s">
        <v>1437</v>
      </c>
      <c r="AF715" t="s">
        <v>2275</v>
      </c>
      <c r="AG715" t="s">
        <v>2275</v>
      </c>
      <c r="AH715">
        <v>1</v>
      </c>
      <c r="AI715">
        <v>119</v>
      </c>
      <c r="AJ715">
        <v>328</v>
      </c>
      <c r="AK715">
        <v>328</v>
      </c>
      <c r="AL715">
        <v>328</v>
      </c>
      <c r="AM715">
        <v>328</v>
      </c>
      <c r="AN715" t="s">
        <v>1410</v>
      </c>
      <c r="AO715" t="s">
        <v>4563</v>
      </c>
    </row>
    <row r="716" spans="1:41" x14ac:dyDescent="0.25">
      <c r="A716">
        <v>1</v>
      </c>
      <c r="B716" t="s">
        <v>28</v>
      </c>
      <c r="C716">
        <v>393103</v>
      </c>
      <c r="D716" t="str">
        <f>VLOOKUP(C716,MUNICÍPO_SETOR!A$2:D$49,4,0)</f>
        <v>CLEBER RODRIGUES DA SILVA</v>
      </c>
      <c r="E716" s="43">
        <v>41386.395833333336</v>
      </c>
      <c r="F716" s="43">
        <v>41386.862500000003</v>
      </c>
      <c r="G716" s="43">
        <v>41386.824305555558</v>
      </c>
      <c r="H716" t="s">
        <v>29</v>
      </c>
      <c r="I716">
        <v>60000012468747</v>
      </c>
      <c r="J716" t="s">
        <v>457</v>
      </c>
      <c r="K716" t="s">
        <v>458</v>
      </c>
      <c r="L716" t="s">
        <v>32</v>
      </c>
      <c r="M716">
        <v>6</v>
      </c>
      <c r="N716" t="s">
        <v>33</v>
      </c>
      <c r="O716">
        <v>60000015461254</v>
      </c>
      <c r="P716">
        <v>60000016462669</v>
      </c>
      <c r="Q716">
        <v>140256000001622</v>
      </c>
      <c r="S716" t="s">
        <v>34</v>
      </c>
      <c r="T716" t="s">
        <v>35</v>
      </c>
      <c r="U716" t="s">
        <v>36</v>
      </c>
      <c r="X716" t="s">
        <v>37</v>
      </c>
      <c r="AD716" t="s">
        <v>2276</v>
      </c>
      <c r="AE716" t="s">
        <v>1437</v>
      </c>
      <c r="AF716" t="s">
        <v>2276</v>
      </c>
      <c r="AG716" t="s">
        <v>2276</v>
      </c>
      <c r="AH716">
        <v>1</v>
      </c>
      <c r="AI716">
        <v>119</v>
      </c>
      <c r="AJ716">
        <v>382</v>
      </c>
      <c r="AK716">
        <v>382</v>
      </c>
      <c r="AL716">
        <v>382</v>
      </c>
      <c r="AM716">
        <v>382</v>
      </c>
      <c r="AN716" t="s">
        <v>1409</v>
      </c>
      <c r="AO716" t="s">
        <v>4287</v>
      </c>
    </row>
    <row r="717" spans="1:41" x14ac:dyDescent="0.25">
      <c r="A717">
        <v>1</v>
      </c>
      <c r="B717" t="s">
        <v>28</v>
      </c>
      <c r="C717">
        <v>393103</v>
      </c>
      <c r="D717" t="str">
        <f>VLOOKUP(C717,MUNICÍPO_SETOR!A$2:D$49,4,0)</f>
        <v>CLEBER RODRIGUES DA SILVA</v>
      </c>
      <c r="E717" s="43">
        <v>41386.395833333336</v>
      </c>
      <c r="F717" s="43">
        <v>41386.862500000003</v>
      </c>
      <c r="G717" s="43">
        <v>41386.824305555558</v>
      </c>
      <c r="H717" t="s">
        <v>29</v>
      </c>
      <c r="I717">
        <v>60000012468747</v>
      </c>
      <c r="J717" t="s">
        <v>457</v>
      </c>
      <c r="K717" t="s">
        <v>458</v>
      </c>
      <c r="L717" t="s">
        <v>32</v>
      </c>
      <c r="M717">
        <v>6</v>
      </c>
      <c r="N717" t="s">
        <v>33</v>
      </c>
      <c r="O717">
        <v>60000015461254</v>
      </c>
      <c r="P717">
        <v>60000016462669</v>
      </c>
      <c r="Q717">
        <v>140256000001622</v>
      </c>
      <c r="S717" t="s">
        <v>34</v>
      </c>
      <c r="T717" t="s">
        <v>35</v>
      </c>
      <c r="U717" t="s">
        <v>36</v>
      </c>
      <c r="X717" t="s">
        <v>37</v>
      </c>
      <c r="AD717" t="s">
        <v>2276</v>
      </c>
      <c r="AE717" t="s">
        <v>1437</v>
      </c>
      <c r="AF717" t="s">
        <v>2276</v>
      </c>
      <c r="AG717" t="s">
        <v>2276</v>
      </c>
      <c r="AH717">
        <v>1</v>
      </c>
      <c r="AI717">
        <v>119</v>
      </c>
      <c r="AJ717">
        <v>382</v>
      </c>
      <c r="AK717">
        <v>382</v>
      </c>
      <c r="AL717">
        <v>382</v>
      </c>
      <c r="AM717">
        <v>382</v>
      </c>
      <c r="AN717" t="s">
        <v>1410</v>
      </c>
      <c r="AO717" t="s">
        <v>4564</v>
      </c>
    </row>
    <row r="718" spans="1:41" x14ac:dyDescent="0.25">
      <c r="A718">
        <v>1</v>
      </c>
      <c r="B718" t="s">
        <v>28</v>
      </c>
      <c r="C718">
        <v>393103</v>
      </c>
      <c r="D718" t="str">
        <f>VLOOKUP(C718,MUNICÍPO_SETOR!A$2:D$49,4,0)</f>
        <v>CLEBER RODRIGUES DA SILVA</v>
      </c>
      <c r="E718" s="43">
        <v>41383.486111111109</v>
      </c>
      <c r="F718" s="43">
        <v>41383.754166666666</v>
      </c>
      <c r="G718" s="43">
        <v>41386.347916666666</v>
      </c>
      <c r="H718" t="s">
        <v>29</v>
      </c>
      <c r="I718">
        <v>60000012403791</v>
      </c>
      <c r="J718" t="s">
        <v>2277</v>
      </c>
      <c r="K718" t="s">
        <v>2278</v>
      </c>
      <c r="L718" t="s">
        <v>32</v>
      </c>
      <c r="M718">
        <v>3</v>
      </c>
      <c r="N718" t="s">
        <v>33</v>
      </c>
      <c r="O718">
        <v>60000015461254</v>
      </c>
      <c r="P718">
        <v>60000016462669</v>
      </c>
      <c r="Q718">
        <v>140256000001611</v>
      </c>
      <c r="S718" t="s">
        <v>34</v>
      </c>
      <c r="T718" t="s">
        <v>35</v>
      </c>
      <c r="U718" t="s">
        <v>36</v>
      </c>
      <c r="X718" t="s">
        <v>37</v>
      </c>
      <c r="AD718" t="s">
        <v>2279</v>
      </c>
      <c r="AE718" t="s">
        <v>1437</v>
      </c>
      <c r="AF718" t="s">
        <v>2279</v>
      </c>
      <c r="AG718" t="s">
        <v>2279</v>
      </c>
      <c r="AH718">
        <v>1</v>
      </c>
      <c r="AI718">
        <v>245</v>
      </c>
      <c r="AJ718">
        <v>245</v>
      </c>
      <c r="AK718">
        <v>245</v>
      </c>
      <c r="AL718">
        <v>245</v>
      </c>
      <c r="AM718">
        <v>245</v>
      </c>
      <c r="AN718" t="s">
        <v>1409</v>
      </c>
      <c r="AO718" t="s">
        <v>2279</v>
      </c>
    </row>
    <row r="719" spans="1:41" x14ac:dyDescent="0.25">
      <c r="A719">
        <v>1</v>
      </c>
      <c r="B719" t="s">
        <v>28</v>
      </c>
      <c r="C719">
        <v>393103</v>
      </c>
      <c r="D719" t="str">
        <f>VLOOKUP(C719,MUNICÍPO_SETOR!A$2:D$49,4,0)</f>
        <v>CLEBER RODRIGUES DA SILVA</v>
      </c>
      <c r="E719" s="43">
        <v>41383.430555555555</v>
      </c>
      <c r="F719" s="43">
        <v>41383.752083333333</v>
      </c>
      <c r="G719" s="43">
        <v>41386.347916666666</v>
      </c>
      <c r="H719" t="s">
        <v>29</v>
      </c>
      <c r="I719">
        <v>60000012418319</v>
      </c>
      <c r="J719" t="s">
        <v>439</v>
      </c>
      <c r="K719" t="s">
        <v>440</v>
      </c>
      <c r="L719" t="s">
        <v>32</v>
      </c>
      <c r="M719">
        <v>4</v>
      </c>
      <c r="N719" t="s">
        <v>33</v>
      </c>
      <c r="O719">
        <v>60000015461254</v>
      </c>
      <c r="P719">
        <v>60000016462669</v>
      </c>
      <c r="Q719">
        <v>140256000001602</v>
      </c>
      <c r="S719" t="s">
        <v>34</v>
      </c>
      <c r="T719" t="s">
        <v>35</v>
      </c>
      <c r="U719" t="s">
        <v>36</v>
      </c>
      <c r="X719" t="s">
        <v>37</v>
      </c>
      <c r="AD719" t="s">
        <v>2280</v>
      </c>
      <c r="AE719" t="s">
        <v>1437</v>
      </c>
      <c r="AF719" t="s">
        <v>2280</v>
      </c>
      <c r="AG719" t="s">
        <v>2280</v>
      </c>
      <c r="AH719">
        <v>1</v>
      </c>
      <c r="AI719">
        <v>388</v>
      </c>
      <c r="AJ719">
        <v>388</v>
      </c>
      <c r="AK719">
        <v>388</v>
      </c>
      <c r="AL719">
        <v>388</v>
      </c>
      <c r="AM719">
        <v>388</v>
      </c>
      <c r="AN719" t="s">
        <v>1409</v>
      </c>
      <c r="AO719" t="s">
        <v>2280</v>
      </c>
    </row>
    <row r="720" spans="1:41" x14ac:dyDescent="0.25">
      <c r="A720">
        <v>1</v>
      </c>
      <c r="B720" t="s">
        <v>28</v>
      </c>
      <c r="C720">
        <v>393103</v>
      </c>
      <c r="D720" t="str">
        <f>VLOOKUP(C720,MUNICÍPO_SETOR!A$2:D$49,4,0)</f>
        <v>CLEBER RODRIGUES DA SILVA</v>
      </c>
      <c r="E720" s="43">
        <v>41383.375</v>
      </c>
      <c r="F720" s="43">
        <v>41383.749305555553</v>
      </c>
      <c r="G720" s="43">
        <v>41386.347916666666</v>
      </c>
      <c r="H720" t="s">
        <v>110</v>
      </c>
      <c r="I720">
        <v>60000016840753</v>
      </c>
      <c r="K720" t="s">
        <v>2281</v>
      </c>
      <c r="N720" t="s">
        <v>33</v>
      </c>
      <c r="O720">
        <v>60000015461254</v>
      </c>
      <c r="P720">
        <v>60000016462669</v>
      </c>
      <c r="Q720">
        <v>140256000001594</v>
      </c>
      <c r="S720" t="s">
        <v>34</v>
      </c>
      <c r="T720" t="s">
        <v>35</v>
      </c>
      <c r="X720" t="s">
        <v>37</v>
      </c>
      <c r="AD720" t="s">
        <v>2282</v>
      </c>
      <c r="AE720" t="s">
        <v>1437</v>
      </c>
      <c r="AF720" t="s">
        <v>2282</v>
      </c>
      <c r="AG720" t="s">
        <v>2282</v>
      </c>
      <c r="AH720">
        <v>1</v>
      </c>
      <c r="AI720">
        <v>167</v>
      </c>
      <c r="AJ720">
        <v>167</v>
      </c>
      <c r="AK720">
        <v>167</v>
      </c>
      <c r="AL720">
        <v>167</v>
      </c>
      <c r="AM720">
        <v>167</v>
      </c>
      <c r="AN720" t="s">
        <v>1409</v>
      </c>
      <c r="AO720" t="s">
        <v>2282</v>
      </c>
    </row>
    <row r="721" spans="1:41" x14ac:dyDescent="0.25">
      <c r="A721">
        <v>1</v>
      </c>
      <c r="B721" t="s">
        <v>28</v>
      </c>
      <c r="C721">
        <v>393103</v>
      </c>
      <c r="D721" t="str">
        <f>VLOOKUP(C721,MUNICÍPO_SETOR!A$2:D$49,4,0)</f>
        <v>CLEBER RODRIGUES DA SILVA</v>
      </c>
      <c r="E721" s="43">
        <v>41382.708333333336</v>
      </c>
      <c r="F721" s="43">
        <v>41382.800694444442</v>
      </c>
      <c r="G721" s="43">
        <v>41383.294444444444</v>
      </c>
      <c r="H721" t="s">
        <v>29</v>
      </c>
      <c r="I721">
        <v>60000012542635</v>
      </c>
      <c r="J721" t="s">
        <v>400</v>
      </c>
      <c r="K721" t="s">
        <v>401</v>
      </c>
      <c r="L721" t="s">
        <v>32</v>
      </c>
      <c r="M721">
        <v>4</v>
      </c>
      <c r="N721" t="s">
        <v>33</v>
      </c>
      <c r="O721">
        <v>60000015461254</v>
      </c>
      <c r="P721">
        <v>60000016462669</v>
      </c>
      <c r="Q721">
        <v>140256000001584</v>
      </c>
      <c r="S721" t="s">
        <v>34</v>
      </c>
      <c r="T721" t="s">
        <v>35</v>
      </c>
      <c r="U721" t="s">
        <v>36</v>
      </c>
      <c r="X721" t="s">
        <v>37</v>
      </c>
      <c r="AD721" t="s">
        <v>2283</v>
      </c>
      <c r="AE721" t="s">
        <v>1437</v>
      </c>
      <c r="AF721" t="s">
        <v>2283</v>
      </c>
      <c r="AG721" t="s">
        <v>2283</v>
      </c>
      <c r="AH721">
        <v>1</v>
      </c>
      <c r="AI721">
        <v>268</v>
      </c>
      <c r="AJ721">
        <v>398</v>
      </c>
      <c r="AK721">
        <v>398</v>
      </c>
      <c r="AL721">
        <v>398</v>
      </c>
      <c r="AM721">
        <v>398</v>
      </c>
      <c r="AN721" t="s">
        <v>1409</v>
      </c>
      <c r="AO721" t="s">
        <v>4288</v>
      </c>
    </row>
    <row r="722" spans="1:41" x14ac:dyDescent="0.25">
      <c r="A722">
        <v>1</v>
      </c>
      <c r="B722" t="s">
        <v>28</v>
      </c>
      <c r="C722">
        <v>393103</v>
      </c>
      <c r="D722" t="str">
        <f>VLOOKUP(C722,MUNICÍPO_SETOR!A$2:D$49,4,0)</f>
        <v>CLEBER RODRIGUES DA SILVA</v>
      </c>
      <c r="E722" s="43">
        <v>41382.708333333336</v>
      </c>
      <c r="F722" s="43">
        <v>41382.800694444442</v>
      </c>
      <c r="G722" s="43">
        <v>41383.294444444444</v>
      </c>
      <c r="H722" t="s">
        <v>29</v>
      </c>
      <c r="I722">
        <v>60000012542635</v>
      </c>
      <c r="J722" t="s">
        <v>400</v>
      </c>
      <c r="K722" t="s">
        <v>401</v>
      </c>
      <c r="L722" t="s">
        <v>32</v>
      </c>
      <c r="M722">
        <v>4</v>
      </c>
      <c r="N722" t="s">
        <v>33</v>
      </c>
      <c r="O722">
        <v>60000015461254</v>
      </c>
      <c r="P722">
        <v>60000016462669</v>
      </c>
      <c r="Q722">
        <v>140256000001584</v>
      </c>
      <c r="S722" t="s">
        <v>34</v>
      </c>
      <c r="T722" t="s">
        <v>35</v>
      </c>
      <c r="U722" t="s">
        <v>36</v>
      </c>
      <c r="X722" t="s">
        <v>37</v>
      </c>
      <c r="AD722" t="s">
        <v>2283</v>
      </c>
      <c r="AE722" t="s">
        <v>1437</v>
      </c>
      <c r="AF722" t="s">
        <v>2283</v>
      </c>
      <c r="AG722" t="s">
        <v>2283</v>
      </c>
      <c r="AH722">
        <v>1</v>
      </c>
      <c r="AI722">
        <v>268</v>
      </c>
      <c r="AJ722">
        <v>398</v>
      </c>
      <c r="AK722">
        <v>398</v>
      </c>
      <c r="AL722">
        <v>398</v>
      </c>
      <c r="AM722">
        <v>398</v>
      </c>
      <c r="AN722" t="s">
        <v>1410</v>
      </c>
      <c r="AO722" t="s">
        <v>4565</v>
      </c>
    </row>
    <row r="723" spans="1:41" x14ac:dyDescent="0.25">
      <c r="A723">
        <v>1</v>
      </c>
      <c r="B723" t="s">
        <v>28</v>
      </c>
      <c r="C723">
        <v>393103</v>
      </c>
      <c r="D723" t="str">
        <f>VLOOKUP(C723,MUNICÍPO_SETOR!A$2:D$49,4,0)</f>
        <v>CLEBER RODRIGUES DA SILVA</v>
      </c>
      <c r="E723" s="43">
        <v>41382.635416666664</v>
      </c>
      <c r="F723" s="43">
        <v>41382.795138888891</v>
      </c>
      <c r="G723" s="43">
        <v>41382.756944444445</v>
      </c>
      <c r="H723" t="s">
        <v>29</v>
      </c>
      <c r="I723">
        <v>140256000001437</v>
      </c>
      <c r="J723" t="s">
        <v>2284</v>
      </c>
      <c r="K723" t="s">
        <v>2285</v>
      </c>
      <c r="L723" t="s">
        <v>45</v>
      </c>
      <c r="N723" t="s">
        <v>33</v>
      </c>
      <c r="O723">
        <v>60000015461254</v>
      </c>
      <c r="P723">
        <v>60000016462669</v>
      </c>
      <c r="Q723">
        <v>140256000001576</v>
      </c>
      <c r="S723" t="s">
        <v>34</v>
      </c>
      <c r="T723" t="s">
        <v>35</v>
      </c>
      <c r="U723" t="s">
        <v>36</v>
      </c>
      <c r="X723" t="s">
        <v>37</v>
      </c>
      <c r="AD723" t="s">
        <v>2286</v>
      </c>
      <c r="AE723" t="s">
        <v>1437</v>
      </c>
      <c r="AF723" t="s">
        <v>2286</v>
      </c>
      <c r="AG723" t="s">
        <v>2286</v>
      </c>
      <c r="AH723">
        <v>178</v>
      </c>
      <c r="AI723">
        <v>340</v>
      </c>
      <c r="AJ723">
        <v>340</v>
      </c>
      <c r="AK723">
        <v>340</v>
      </c>
      <c r="AL723">
        <v>340</v>
      </c>
      <c r="AM723">
        <v>340</v>
      </c>
      <c r="AN723" t="s">
        <v>1409</v>
      </c>
      <c r="AO723" t="s">
        <v>4566</v>
      </c>
    </row>
    <row r="724" spans="1:41" x14ac:dyDescent="0.25">
      <c r="A724">
        <v>1</v>
      </c>
      <c r="B724" t="s">
        <v>28</v>
      </c>
      <c r="C724">
        <v>393103</v>
      </c>
      <c r="D724" t="str">
        <f>VLOOKUP(C724,MUNICÍPO_SETOR!A$2:D$49,4,0)</f>
        <v>CLEBER RODRIGUES DA SILVA</v>
      </c>
      <c r="E724" s="43">
        <v>41382.604166666664</v>
      </c>
      <c r="F724" s="43">
        <v>41382.791666666664</v>
      </c>
      <c r="G724" s="43">
        <v>41382.756944444445</v>
      </c>
      <c r="H724" t="s">
        <v>29</v>
      </c>
      <c r="I724">
        <v>140256000001426</v>
      </c>
      <c r="J724" t="s">
        <v>2287</v>
      </c>
      <c r="K724" t="s">
        <v>2288</v>
      </c>
      <c r="L724" t="s">
        <v>45</v>
      </c>
      <c r="N724" t="s">
        <v>33</v>
      </c>
      <c r="O724">
        <v>60000015461254</v>
      </c>
      <c r="P724">
        <v>60000016462669</v>
      </c>
      <c r="Q724">
        <v>140256000001568</v>
      </c>
      <c r="S724" t="s">
        <v>34</v>
      </c>
      <c r="T724" t="s">
        <v>35</v>
      </c>
      <c r="U724" t="s">
        <v>36</v>
      </c>
      <c r="X724" t="s">
        <v>37</v>
      </c>
      <c r="AD724" t="s">
        <v>2289</v>
      </c>
      <c r="AE724" t="s">
        <v>1437</v>
      </c>
      <c r="AF724" t="s">
        <v>2289</v>
      </c>
      <c r="AG724" t="s">
        <v>2289</v>
      </c>
      <c r="AH724">
        <v>292</v>
      </c>
      <c r="AI724">
        <v>516</v>
      </c>
      <c r="AJ724">
        <v>516</v>
      </c>
      <c r="AK724">
        <v>516</v>
      </c>
      <c r="AL724">
        <v>516</v>
      </c>
      <c r="AM724">
        <v>516</v>
      </c>
      <c r="AN724" t="s">
        <v>1409</v>
      </c>
      <c r="AO724" t="s">
        <v>4567</v>
      </c>
    </row>
    <row r="725" spans="1:41" x14ac:dyDescent="0.25">
      <c r="A725">
        <v>1</v>
      </c>
      <c r="B725" t="s">
        <v>28</v>
      </c>
      <c r="C725">
        <v>393103</v>
      </c>
      <c r="D725" t="str">
        <f>VLOOKUP(C725,MUNICÍPO_SETOR!A$2:D$49,4,0)</f>
        <v>CLEBER RODRIGUES DA SILVA</v>
      </c>
      <c r="E725" s="43">
        <v>41382.513888888891</v>
      </c>
      <c r="F725" s="43">
        <v>41382.787499999999</v>
      </c>
      <c r="G725" s="43">
        <v>41382.746527777781</v>
      </c>
      <c r="H725" t="s">
        <v>29</v>
      </c>
      <c r="I725">
        <v>60000012351155</v>
      </c>
      <c r="J725" t="s">
        <v>2290</v>
      </c>
      <c r="K725" t="s">
        <v>2291</v>
      </c>
      <c r="L725" t="s">
        <v>32</v>
      </c>
      <c r="M725">
        <v>3</v>
      </c>
      <c r="N725" t="s">
        <v>33</v>
      </c>
      <c r="O725">
        <v>60000015461254</v>
      </c>
      <c r="P725">
        <v>60000016462669</v>
      </c>
      <c r="Q725">
        <v>140256000001559</v>
      </c>
      <c r="S725" t="s">
        <v>34</v>
      </c>
      <c r="T725" t="s">
        <v>35</v>
      </c>
      <c r="U725" t="s">
        <v>36</v>
      </c>
      <c r="X725" t="s">
        <v>37</v>
      </c>
      <c r="AD725" t="s">
        <v>2292</v>
      </c>
      <c r="AE725" t="s">
        <v>1437</v>
      </c>
      <c r="AF725" t="s">
        <v>2292</v>
      </c>
      <c r="AG725" t="s">
        <v>2292</v>
      </c>
      <c r="AH725">
        <v>1</v>
      </c>
      <c r="AI725">
        <v>173</v>
      </c>
      <c r="AJ725">
        <v>540</v>
      </c>
      <c r="AK725">
        <v>540</v>
      </c>
      <c r="AL725">
        <v>540</v>
      </c>
      <c r="AM725">
        <v>540</v>
      </c>
      <c r="AN725" t="s">
        <v>1409</v>
      </c>
      <c r="AO725" t="s">
        <v>4289</v>
      </c>
    </row>
    <row r="726" spans="1:41" x14ac:dyDescent="0.25">
      <c r="A726">
        <v>1</v>
      </c>
      <c r="B726" t="s">
        <v>28</v>
      </c>
      <c r="C726">
        <v>393103</v>
      </c>
      <c r="D726" t="str">
        <f>VLOOKUP(C726,MUNICÍPO_SETOR!A$2:D$49,4,0)</f>
        <v>CLEBER RODRIGUES DA SILVA</v>
      </c>
      <c r="E726" s="43">
        <v>41382.513888888891</v>
      </c>
      <c r="F726" s="43">
        <v>41382.787499999999</v>
      </c>
      <c r="G726" s="43">
        <v>41382.746527777781</v>
      </c>
      <c r="H726" t="s">
        <v>29</v>
      </c>
      <c r="I726">
        <v>60000012351155</v>
      </c>
      <c r="J726" t="s">
        <v>2290</v>
      </c>
      <c r="K726" t="s">
        <v>2291</v>
      </c>
      <c r="L726" t="s">
        <v>32</v>
      </c>
      <c r="M726">
        <v>3</v>
      </c>
      <c r="N726" t="s">
        <v>33</v>
      </c>
      <c r="O726">
        <v>60000015461254</v>
      </c>
      <c r="P726">
        <v>60000016462669</v>
      </c>
      <c r="Q726">
        <v>140256000001559</v>
      </c>
      <c r="S726" t="s">
        <v>34</v>
      </c>
      <c r="T726" t="s">
        <v>35</v>
      </c>
      <c r="U726" t="s">
        <v>36</v>
      </c>
      <c r="X726" t="s">
        <v>37</v>
      </c>
      <c r="AD726" t="s">
        <v>2292</v>
      </c>
      <c r="AE726" t="s">
        <v>1437</v>
      </c>
      <c r="AF726" t="s">
        <v>2292</v>
      </c>
      <c r="AG726" t="s">
        <v>2292</v>
      </c>
      <c r="AH726">
        <v>1</v>
      </c>
      <c r="AI726">
        <v>173</v>
      </c>
      <c r="AJ726">
        <v>540</v>
      </c>
      <c r="AK726">
        <v>540</v>
      </c>
      <c r="AL726">
        <v>540</v>
      </c>
      <c r="AM726">
        <v>540</v>
      </c>
      <c r="AN726" t="s">
        <v>1410</v>
      </c>
      <c r="AO726" t="s">
        <v>4568</v>
      </c>
    </row>
    <row r="727" spans="1:41" x14ac:dyDescent="0.25">
      <c r="A727">
        <v>1</v>
      </c>
      <c r="B727" t="s">
        <v>28</v>
      </c>
      <c r="C727">
        <v>393103</v>
      </c>
      <c r="D727" t="str">
        <f>VLOOKUP(C727,MUNICÍPO_SETOR!A$2:D$49,4,0)</f>
        <v>CLEBER RODRIGUES DA SILVA</v>
      </c>
      <c r="E727" s="43">
        <v>41382.420138888891</v>
      </c>
      <c r="F727" s="43">
        <v>41382.77847222222</v>
      </c>
      <c r="G727" s="43">
        <v>41382.746527777781</v>
      </c>
      <c r="H727" t="s">
        <v>29</v>
      </c>
      <c r="I727">
        <v>140256000001415</v>
      </c>
      <c r="J727" t="s">
        <v>2293</v>
      </c>
      <c r="K727" t="s">
        <v>2294</v>
      </c>
      <c r="L727" t="s">
        <v>41</v>
      </c>
      <c r="N727" t="s">
        <v>33</v>
      </c>
      <c r="O727">
        <v>60000015461254</v>
      </c>
      <c r="P727">
        <v>60000016462669</v>
      </c>
      <c r="Q727">
        <v>140256000001525</v>
      </c>
      <c r="S727" t="s">
        <v>34</v>
      </c>
      <c r="T727" t="s">
        <v>35</v>
      </c>
      <c r="U727" t="s">
        <v>36</v>
      </c>
      <c r="X727" t="s">
        <v>37</v>
      </c>
      <c r="AD727" t="s">
        <v>2295</v>
      </c>
      <c r="AE727" t="s">
        <v>1437</v>
      </c>
      <c r="AF727" t="s">
        <v>2295</v>
      </c>
      <c r="AG727" t="s">
        <v>2295</v>
      </c>
      <c r="AH727">
        <v>186</v>
      </c>
      <c r="AI727">
        <v>485</v>
      </c>
      <c r="AJ727">
        <v>485</v>
      </c>
      <c r="AK727">
        <v>485</v>
      </c>
      <c r="AL727">
        <v>485</v>
      </c>
      <c r="AM727">
        <v>485</v>
      </c>
      <c r="AN727" t="s">
        <v>1409</v>
      </c>
      <c r="AO727" t="s">
        <v>4569</v>
      </c>
    </row>
    <row r="728" spans="1:41" x14ac:dyDescent="0.25">
      <c r="A728">
        <v>1</v>
      </c>
      <c r="B728" t="s">
        <v>28</v>
      </c>
      <c r="C728">
        <v>393103</v>
      </c>
      <c r="D728" t="str">
        <f>VLOOKUP(C728,MUNICÍPO_SETOR!A$2:D$49,4,0)</f>
        <v>CLEBER RODRIGUES DA SILVA</v>
      </c>
      <c r="E728" s="43">
        <v>41382.395833333336</v>
      </c>
      <c r="F728" s="43">
        <v>41382.772916666669</v>
      </c>
      <c r="G728" s="43">
        <v>41382.73541666667</v>
      </c>
      <c r="H728" t="s">
        <v>29</v>
      </c>
      <c r="I728">
        <v>140256000001404</v>
      </c>
      <c r="J728" t="s">
        <v>2296</v>
      </c>
      <c r="K728" t="s">
        <v>2297</v>
      </c>
      <c r="L728" t="s">
        <v>45</v>
      </c>
      <c r="N728" t="s">
        <v>33</v>
      </c>
      <c r="O728">
        <v>60000015461254</v>
      </c>
      <c r="P728">
        <v>60000016462669</v>
      </c>
      <c r="Q728">
        <v>140256000001505</v>
      </c>
      <c r="S728" t="s">
        <v>34</v>
      </c>
      <c r="T728" t="s">
        <v>35</v>
      </c>
      <c r="U728" t="s">
        <v>36</v>
      </c>
      <c r="X728" t="s">
        <v>37</v>
      </c>
      <c r="AD728" t="s">
        <v>2298</v>
      </c>
      <c r="AE728" t="s">
        <v>1437</v>
      </c>
      <c r="AF728" t="s">
        <v>2298</v>
      </c>
      <c r="AG728" t="s">
        <v>2298</v>
      </c>
      <c r="AH728">
        <v>1</v>
      </c>
      <c r="AI728">
        <v>270</v>
      </c>
      <c r="AJ728">
        <v>438</v>
      </c>
      <c r="AK728">
        <v>438</v>
      </c>
      <c r="AL728">
        <v>438</v>
      </c>
      <c r="AM728">
        <v>438</v>
      </c>
      <c r="AN728" t="s">
        <v>1409</v>
      </c>
      <c r="AO728" t="s">
        <v>4290</v>
      </c>
    </row>
    <row r="729" spans="1:41" x14ac:dyDescent="0.25">
      <c r="A729">
        <v>1</v>
      </c>
      <c r="B729" t="s">
        <v>28</v>
      </c>
      <c r="C729">
        <v>393103</v>
      </c>
      <c r="D729" t="str">
        <f>VLOOKUP(C729,MUNICÍPO_SETOR!A$2:D$49,4,0)</f>
        <v>CLEBER RODRIGUES DA SILVA</v>
      </c>
      <c r="E729" s="43">
        <v>41382.395833333336</v>
      </c>
      <c r="F729" s="43">
        <v>41382.772916666669</v>
      </c>
      <c r="G729" s="43">
        <v>41382.73541666667</v>
      </c>
      <c r="H729" t="s">
        <v>29</v>
      </c>
      <c r="I729">
        <v>140256000001404</v>
      </c>
      <c r="J729" t="s">
        <v>2296</v>
      </c>
      <c r="K729" t="s">
        <v>2297</v>
      </c>
      <c r="L729" t="s">
        <v>45</v>
      </c>
      <c r="N729" t="s">
        <v>33</v>
      </c>
      <c r="O729">
        <v>60000015461254</v>
      </c>
      <c r="P729">
        <v>60000016462669</v>
      </c>
      <c r="Q729">
        <v>140256000001505</v>
      </c>
      <c r="S729" t="s">
        <v>34</v>
      </c>
      <c r="T729" t="s">
        <v>35</v>
      </c>
      <c r="U729" t="s">
        <v>36</v>
      </c>
      <c r="X729" t="s">
        <v>37</v>
      </c>
      <c r="AD729" t="s">
        <v>2298</v>
      </c>
      <c r="AE729" t="s">
        <v>1437</v>
      </c>
      <c r="AF729" t="s">
        <v>2298</v>
      </c>
      <c r="AG729" t="s">
        <v>2298</v>
      </c>
      <c r="AH729">
        <v>1</v>
      </c>
      <c r="AI729">
        <v>270</v>
      </c>
      <c r="AJ729">
        <v>438</v>
      </c>
      <c r="AK729">
        <v>438</v>
      </c>
      <c r="AL729">
        <v>438</v>
      </c>
      <c r="AM729">
        <v>438</v>
      </c>
      <c r="AN729" t="s">
        <v>1410</v>
      </c>
      <c r="AO729" t="s">
        <v>4570</v>
      </c>
    </row>
    <row r="730" spans="1:41" x14ac:dyDescent="0.25">
      <c r="A730">
        <v>1</v>
      </c>
      <c r="B730" t="s">
        <v>28</v>
      </c>
      <c r="C730">
        <v>393103</v>
      </c>
      <c r="D730" t="str">
        <f>VLOOKUP(C730,MUNICÍPO_SETOR!A$2:D$49,4,0)</f>
        <v>CLEBER RODRIGUES DA SILVA</v>
      </c>
      <c r="E730" s="43">
        <v>41382.371527777781</v>
      </c>
      <c r="F730" s="43">
        <v>41382.765972222223</v>
      </c>
      <c r="G730" s="43">
        <v>41382.724999999999</v>
      </c>
      <c r="H730" t="s">
        <v>29</v>
      </c>
      <c r="I730">
        <v>60000012556291</v>
      </c>
      <c r="J730" t="s">
        <v>403</v>
      </c>
      <c r="K730" t="s">
        <v>404</v>
      </c>
      <c r="L730" t="s">
        <v>32</v>
      </c>
      <c r="M730">
        <v>3</v>
      </c>
      <c r="N730" t="s">
        <v>33</v>
      </c>
      <c r="O730">
        <v>60000015461254</v>
      </c>
      <c r="P730">
        <v>60000016462669</v>
      </c>
      <c r="Q730">
        <v>140256000001496</v>
      </c>
      <c r="S730" t="s">
        <v>34</v>
      </c>
      <c r="T730" t="s">
        <v>35</v>
      </c>
      <c r="U730" t="s">
        <v>36</v>
      </c>
      <c r="X730" t="s">
        <v>37</v>
      </c>
      <c r="AD730" t="s">
        <v>2299</v>
      </c>
      <c r="AE730" t="s">
        <v>1437</v>
      </c>
      <c r="AF730" t="s">
        <v>2299</v>
      </c>
      <c r="AG730" t="s">
        <v>2299</v>
      </c>
      <c r="AH730">
        <v>1</v>
      </c>
      <c r="AI730">
        <v>433</v>
      </c>
      <c r="AJ730">
        <v>433</v>
      </c>
      <c r="AK730">
        <v>433</v>
      </c>
      <c r="AL730">
        <v>433</v>
      </c>
      <c r="AM730">
        <v>433</v>
      </c>
      <c r="AN730" t="s">
        <v>1409</v>
      </c>
      <c r="AO730" t="s">
        <v>2299</v>
      </c>
    </row>
    <row r="731" spans="1:41" x14ac:dyDescent="0.25">
      <c r="A731">
        <v>1</v>
      </c>
      <c r="B731" t="s">
        <v>28</v>
      </c>
      <c r="C731">
        <v>393103</v>
      </c>
      <c r="D731" t="str">
        <f>VLOOKUP(C731,MUNICÍPO_SETOR!A$2:D$49,4,0)</f>
        <v>CLEBER RODRIGUES DA SILVA</v>
      </c>
      <c r="E731" s="43">
        <v>41381.680555555555</v>
      </c>
      <c r="F731" s="43">
        <v>41381.74722222222</v>
      </c>
      <c r="G731" s="43">
        <v>41381.84652777778</v>
      </c>
      <c r="H731" t="s">
        <v>29</v>
      </c>
      <c r="I731">
        <v>60000012355571</v>
      </c>
      <c r="J731" t="s">
        <v>2300</v>
      </c>
      <c r="K731" t="s">
        <v>2301</v>
      </c>
      <c r="L731" t="s">
        <v>32</v>
      </c>
      <c r="M731">
        <v>4</v>
      </c>
      <c r="N731" t="s">
        <v>33</v>
      </c>
      <c r="O731">
        <v>60000015461254</v>
      </c>
      <c r="P731">
        <v>60000016462669</v>
      </c>
      <c r="Q731">
        <v>140256000001397</v>
      </c>
      <c r="S731" t="s">
        <v>34</v>
      </c>
      <c r="T731" t="s">
        <v>35</v>
      </c>
      <c r="U731" t="s">
        <v>36</v>
      </c>
      <c r="X731" t="s">
        <v>37</v>
      </c>
      <c r="AD731" t="s">
        <v>2302</v>
      </c>
      <c r="AE731" t="s">
        <v>1437</v>
      </c>
      <c r="AF731" t="s">
        <v>2302</v>
      </c>
      <c r="AG731" t="s">
        <v>2302</v>
      </c>
      <c r="AH731">
        <v>1</v>
      </c>
      <c r="AI731">
        <v>384</v>
      </c>
      <c r="AJ731">
        <v>384</v>
      </c>
      <c r="AK731">
        <v>384</v>
      </c>
      <c r="AL731">
        <v>384</v>
      </c>
      <c r="AM731">
        <v>384</v>
      </c>
      <c r="AN731" t="s">
        <v>1409</v>
      </c>
      <c r="AO731" t="s">
        <v>2302</v>
      </c>
    </row>
    <row r="732" spans="1:41" x14ac:dyDescent="0.25">
      <c r="A732">
        <v>1</v>
      </c>
      <c r="B732" t="s">
        <v>28</v>
      </c>
      <c r="C732">
        <v>393103</v>
      </c>
      <c r="D732" t="str">
        <f>VLOOKUP(C732,MUNICÍPO_SETOR!A$2:D$49,4,0)</f>
        <v>CLEBER RODRIGUES DA SILVA</v>
      </c>
      <c r="E732" s="43">
        <v>41381.583333333336</v>
      </c>
      <c r="F732" s="43">
        <v>41381.68472222222</v>
      </c>
      <c r="G732" s="43">
        <v>41381.699305555558</v>
      </c>
      <c r="H732" t="s">
        <v>29</v>
      </c>
      <c r="I732">
        <v>60000012278787</v>
      </c>
      <c r="J732" t="s">
        <v>2303</v>
      </c>
      <c r="K732" t="s">
        <v>2304</v>
      </c>
      <c r="L732" t="s">
        <v>238</v>
      </c>
      <c r="N732" t="s">
        <v>33</v>
      </c>
      <c r="O732">
        <v>60000015461254</v>
      </c>
      <c r="P732">
        <v>60000016462669</v>
      </c>
      <c r="Q732">
        <v>140256000001361</v>
      </c>
      <c r="S732" t="s">
        <v>34</v>
      </c>
      <c r="T732" t="s">
        <v>35</v>
      </c>
      <c r="U732" t="s">
        <v>36</v>
      </c>
      <c r="X732" t="s">
        <v>176</v>
      </c>
      <c r="AD732" t="s">
        <v>2305</v>
      </c>
      <c r="AE732" t="s">
        <v>1437</v>
      </c>
      <c r="AF732" t="s">
        <v>2305</v>
      </c>
      <c r="AG732" t="s">
        <v>2305</v>
      </c>
      <c r="AH732">
        <v>129</v>
      </c>
      <c r="AI732">
        <v>445</v>
      </c>
      <c r="AJ732">
        <v>445</v>
      </c>
      <c r="AK732">
        <v>445</v>
      </c>
      <c r="AL732">
        <v>445</v>
      </c>
      <c r="AM732">
        <v>445</v>
      </c>
      <c r="AN732" t="s">
        <v>1409</v>
      </c>
      <c r="AO732" t="s">
        <v>4571</v>
      </c>
    </row>
    <row r="733" spans="1:41" x14ac:dyDescent="0.25">
      <c r="A733">
        <v>1</v>
      </c>
      <c r="B733" t="s">
        <v>28</v>
      </c>
      <c r="C733">
        <v>393103</v>
      </c>
      <c r="D733" t="str">
        <f>VLOOKUP(C733,MUNICÍPO_SETOR!A$2:D$49,4,0)</f>
        <v>CLEBER RODRIGUES DA SILVA</v>
      </c>
      <c r="E733" s="43">
        <v>41381.46875</v>
      </c>
      <c r="F733" s="43">
        <v>41381.681944444441</v>
      </c>
      <c r="G733" s="43">
        <v>41381.643055555556</v>
      </c>
      <c r="H733" t="s">
        <v>29</v>
      </c>
      <c r="I733">
        <v>60000012246443</v>
      </c>
      <c r="J733" t="s">
        <v>448</v>
      </c>
      <c r="K733" t="s">
        <v>449</v>
      </c>
      <c r="L733" t="s">
        <v>32</v>
      </c>
      <c r="M733">
        <v>6</v>
      </c>
      <c r="N733" t="s">
        <v>33</v>
      </c>
      <c r="O733">
        <v>60000015461254</v>
      </c>
      <c r="P733">
        <v>60000016462669</v>
      </c>
      <c r="Q733">
        <v>140256000001352</v>
      </c>
      <c r="S733" t="s">
        <v>34</v>
      </c>
      <c r="T733" t="s">
        <v>35</v>
      </c>
      <c r="U733" t="s">
        <v>36</v>
      </c>
      <c r="X733" t="s">
        <v>37</v>
      </c>
      <c r="AD733" t="s">
        <v>2306</v>
      </c>
      <c r="AE733" t="s">
        <v>1437</v>
      </c>
      <c r="AF733" t="s">
        <v>2306</v>
      </c>
      <c r="AG733" t="s">
        <v>2306</v>
      </c>
      <c r="AH733">
        <v>1</v>
      </c>
      <c r="AI733">
        <v>245</v>
      </c>
      <c r="AJ733">
        <v>245</v>
      </c>
      <c r="AK733">
        <v>245</v>
      </c>
      <c r="AL733">
        <v>245</v>
      </c>
      <c r="AM733">
        <v>245</v>
      </c>
      <c r="AN733" t="s">
        <v>1409</v>
      </c>
      <c r="AO733" t="s">
        <v>2306</v>
      </c>
    </row>
    <row r="734" spans="1:41" x14ac:dyDescent="0.25">
      <c r="A734">
        <v>1</v>
      </c>
      <c r="B734" t="s">
        <v>28</v>
      </c>
      <c r="C734">
        <v>393103</v>
      </c>
      <c r="D734" t="str">
        <f>VLOOKUP(C734,MUNICÍPO_SETOR!A$2:D$49,4,0)</f>
        <v>CLEBER RODRIGUES DA SILVA</v>
      </c>
      <c r="E734" s="43">
        <v>41381.381944444445</v>
      </c>
      <c r="F734" s="43">
        <v>41381.666666666664</v>
      </c>
      <c r="G734" s="43">
        <v>41381.631944444445</v>
      </c>
      <c r="H734" t="s">
        <v>29</v>
      </c>
      <c r="I734">
        <v>60000012572355</v>
      </c>
      <c r="J734" t="s">
        <v>2307</v>
      </c>
      <c r="K734" t="s">
        <v>2308</v>
      </c>
      <c r="L734" t="s">
        <v>41</v>
      </c>
      <c r="M734">
        <v>3</v>
      </c>
      <c r="N734" t="s">
        <v>33</v>
      </c>
      <c r="O734">
        <v>60000015461254</v>
      </c>
      <c r="P734">
        <v>60000016462669</v>
      </c>
      <c r="Q734">
        <v>140256000001314</v>
      </c>
      <c r="S734" t="s">
        <v>34</v>
      </c>
      <c r="T734" t="s">
        <v>35</v>
      </c>
      <c r="U734" t="s">
        <v>36</v>
      </c>
      <c r="X734" t="s">
        <v>37</v>
      </c>
      <c r="AD734" t="s">
        <v>2309</v>
      </c>
      <c r="AE734" t="s">
        <v>1437</v>
      </c>
      <c r="AF734" t="s">
        <v>2309</v>
      </c>
      <c r="AG734" t="s">
        <v>2309</v>
      </c>
      <c r="AH734">
        <v>1</v>
      </c>
      <c r="AI734">
        <v>288</v>
      </c>
      <c r="AJ734">
        <v>288</v>
      </c>
      <c r="AK734">
        <v>288</v>
      </c>
      <c r="AL734">
        <v>288</v>
      </c>
      <c r="AM734">
        <v>288</v>
      </c>
      <c r="AN734" t="s">
        <v>1409</v>
      </c>
      <c r="AO734" t="s">
        <v>2309</v>
      </c>
    </row>
    <row r="735" spans="1:41" x14ac:dyDescent="0.25">
      <c r="A735">
        <v>1</v>
      </c>
      <c r="B735" t="s">
        <v>28</v>
      </c>
      <c r="C735">
        <v>393103</v>
      </c>
      <c r="D735" t="str">
        <f>VLOOKUP(C735,MUNICÍPO_SETOR!A$2:D$49,4,0)</f>
        <v>CLEBER RODRIGUES DA SILVA</v>
      </c>
      <c r="E735" s="43">
        <v>41381.347222222219</v>
      </c>
      <c r="F735" s="43">
        <v>41381.661111111112</v>
      </c>
      <c r="G735" s="43">
        <v>41381.621527777781</v>
      </c>
      <c r="H735" t="s">
        <v>29</v>
      </c>
      <c r="I735">
        <v>60000017153806</v>
      </c>
      <c r="J735" t="s">
        <v>2310</v>
      </c>
      <c r="K735" t="s">
        <v>2311</v>
      </c>
      <c r="L735" t="s">
        <v>32</v>
      </c>
      <c r="M735">
        <v>6</v>
      </c>
      <c r="N735" t="s">
        <v>33</v>
      </c>
      <c r="O735">
        <v>60000015461254</v>
      </c>
      <c r="P735">
        <v>60000016462669</v>
      </c>
      <c r="Q735">
        <v>140256000001292</v>
      </c>
      <c r="S735" t="s">
        <v>34</v>
      </c>
      <c r="T735" t="s">
        <v>35</v>
      </c>
      <c r="U735" t="s">
        <v>36</v>
      </c>
      <c r="X735" t="s">
        <v>37</v>
      </c>
      <c r="AD735" t="s">
        <v>2312</v>
      </c>
      <c r="AE735" t="s">
        <v>1437</v>
      </c>
      <c r="AF735" t="s">
        <v>2312</v>
      </c>
      <c r="AG735" t="s">
        <v>2312</v>
      </c>
      <c r="AH735">
        <v>1</v>
      </c>
      <c r="AI735">
        <v>279</v>
      </c>
      <c r="AJ735">
        <v>279</v>
      </c>
      <c r="AK735">
        <v>279</v>
      </c>
      <c r="AL735">
        <v>279</v>
      </c>
      <c r="AM735">
        <v>279</v>
      </c>
      <c r="AN735" t="s">
        <v>1409</v>
      </c>
      <c r="AO735" t="s">
        <v>2312</v>
      </c>
    </row>
    <row r="736" spans="1:41" x14ac:dyDescent="0.25">
      <c r="A736">
        <v>1</v>
      </c>
      <c r="B736" t="s">
        <v>28</v>
      </c>
      <c r="C736">
        <v>393103</v>
      </c>
      <c r="D736" t="str">
        <f>VLOOKUP(C736,MUNICÍPO_SETOR!A$2:D$49,4,0)</f>
        <v>CLEBER RODRIGUES DA SILVA</v>
      </c>
      <c r="E736" s="43">
        <v>41380.708333333336</v>
      </c>
      <c r="F736" s="43">
        <v>41380.867361111108</v>
      </c>
      <c r="G736" s="43">
        <v>41380.970138888886</v>
      </c>
      <c r="H736" t="s">
        <v>29</v>
      </c>
      <c r="I736">
        <v>60000012262235</v>
      </c>
      <c r="J736" t="s">
        <v>2313</v>
      </c>
      <c r="K736" t="s">
        <v>2314</v>
      </c>
      <c r="L736" t="s">
        <v>238</v>
      </c>
      <c r="N736" t="s">
        <v>33</v>
      </c>
      <c r="O736">
        <v>60000015461254</v>
      </c>
      <c r="P736">
        <v>60000016462669</v>
      </c>
      <c r="Q736">
        <v>140256000001255</v>
      </c>
      <c r="S736" t="s">
        <v>34</v>
      </c>
      <c r="T736" t="s">
        <v>35</v>
      </c>
      <c r="U736" t="s">
        <v>36</v>
      </c>
      <c r="X736" t="s">
        <v>37</v>
      </c>
      <c r="AD736" t="s">
        <v>2315</v>
      </c>
      <c r="AE736" t="s">
        <v>1437</v>
      </c>
      <c r="AF736" t="s">
        <v>2315</v>
      </c>
      <c r="AG736" t="s">
        <v>2315</v>
      </c>
      <c r="AH736">
        <v>1</v>
      </c>
      <c r="AI736">
        <v>88</v>
      </c>
      <c r="AJ736">
        <v>88</v>
      </c>
      <c r="AK736">
        <v>88</v>
      </c>
      <c r="AL736">
        <v>88</v>
      </c>
      <c r="AM736">
        <v>88</v>
      </c>
      <c r="AN736" t="s">
        <v>1409</v>
      </c>
      <c r="AO736" t="s">
        <v>2315</v>
      </c>
    </row>
    <row r="737" spans="1:41" x14ac:dyDescent="0.25">
      <c r="A737">
        <v>1</v>
      </c>
      <c r="B737" t="s">
        <v>28</v>
      </c>
      <c r="C737">
        <v>393103</v>
      </c>
      <c r="D737" t="str">
        <f>VLOOKUP(C737,MUNICÍPO_SETOR!A$2:D$49,4,0)</f>
        <v>CLEBER RODRIGUES DA SILVA</v>
      </c>
      <c r="E737" s="43">
        <v>41380.677083333336</v>
      </c>
      <c r="F737" s="43">
        <v>41380.869444444441</v>
      </c>
      <c r="G737" s="43">
        <v>41380.970138888886</v>
      </c>
      <c r="H737" t="s">
        <v>29</v>
      </c>
      <c r="I737">
        <v>60000012528339</v>
      </c>
      <c r="J737" t="s">
        <v>2316</v>
      </c>
      <c r="K737" t="s">
        <v>2317</v>
      </c>
      <c r="L737" t="s">
        <v>32</v>
      </c>
      <c r="M737">
        <v>6</v>
      </c>
      <c r="N737" t="s">
        <v>33</v>
      </c>
      <c r="O737">
        <v>60000015461254</v>
      </c>
      <c r="P737">
        <v>60000016462669</v>
      </c>
      <c r="Q737">
        <v>140256000001263</v>
      </c>
      <c r="S737" t="s">
        <v>34</v>
      </c>
      <c r="T737" t="s">
        <v>35</v>
      </c>
      <c r="U737" t="s">
        <v>36</v>
      </c>
      <c r="X737" t="s">
        <v>37</v>
      </c>
      <c r="AD737" t="s">
        <v>2318</v>
      </c>
      <c r="AE737" t="s">
        <v>1437</v>
      </c>
      <c r="AF737" t="s">
        <v>2318</v>
      </c>
      <c r="AG737" t="s">
        <v>2318</v>
      </c>
      <c r="AH737">
        <v>1</v>
      </c>
      <c r="AI737">
        <v>108</v>
      </c>
      <c r="AJ737">
        <v>108</v>
      </c>
      <c r="AK737">
        <v>108</v>
      </c>
      <c r="AL737">
        <v>108</v>
      </c>
      <c r="AM737">
        <v>108</v>
      </c>
      <c r="AN737" t="s">
        <v>1409</v>
      </c>
      <c r="AO737" t="s">
        <v>2318</v>
      </c>
    </row>
    <row r="738" spans="1:41" x14ac:dyDescent="0.25">
      <c r="A738">
        <v>1</v>
      </c>
      <c r="B738" t="s">
        <v>28</v>
      </c>
      <c r="C738">
        <v>393103</v>
      </c>
      <c r="D738" t="str">
        <f>VLOOKUP(C738,MUNICÍPO_SETOR!A$2:D$49,4,0)</f>
        <v>CLEBER RODRIGUES DA SILVA</v>
      </c>
      <c r="E738" s="43">
        <v>41380.625</v>
      </c>
      <c r="F738" s="43">
        <v>41380.865277777775</v>
      </c>
      <c r="G738" s="43">
        <v>41380.969444444447</v>
      </c>
      <c r="H738" t="s">
        <v>29</v>
      </c>
      <c r="I738">
        <v>60000012512079</v>
      </c>
      <c r="J738" t="s">
        <v>2319</v>
      </c>
      <c r="K738" t="s">
        <v>2320</v>
      </c>
      <c r="L738" t="s">
        <v>238</v>
      </c>
      <c r="N738" t="s">
        <v>33</v>
      </c>
      <c r="O738">
        <v>60000015461254</v>
      </c>
      <c r="P738">
        <v>60000016462669</v>
      </c>
      <c r="Q738">
        <v>140256000001246</v>
      </c>
      <c r="S738" t="s">
        <v>34</v>
      </c>
      <c r="T738" t="s">
        <v>35</v>
      </c>
      <c r="U738" t="s">
        <v>36</v>
      </c>
      <c r="X738" t="s">
        <v>176</v>
      </c>
      <c r="Y738" t="s">
        <v>37</v>
      </c>
      <c r="AD738" t="s">
        <v>2321</v>
      </c>
      <c r="AE738" t="s">
        <v>1437</v>
      </c>
      <c r="AF738" t="s">
        <v>2321</v>
      </c>
      <c r="AG738" t="s">
        <v>2321</v>
      </c>
      <c r="AH738">
        <v>1</v>
      </c>
      <c r="AI738">
        <v>281</v>
      </c>
      <c r="AJ738">
        <v>281</v>
      </c>
      <c r="AK738">
        <v>281</v>
      </c>
      <c r="AL738">
        <v>281</v>
      </c>
      <c r="AM738">
        <v>281</v>
      </c>
      <c r="AN738" t="s">
        <v>1409</v>
      </c>
      <c r="AO738" t="s">
        <v>2321</v>
      </c>
    </row>
    <row r="739" spans="1:41" x14ac:dyDescent="0.25">
      <c r="A739">
        <v>1</v>
      </c>
      <c r="B739" t="s">
        <v>28</v>
      </c>
      <c r="C739">
        <v>393103</v>
      </c>
      <c r="D739" t="str">
        <f>VLOOKUP(C739,MUNICÍPO_SETOR!A$2:D$49,4,0)</f>
        <v>CLEBER RODRIGUES DA SILVA</v>
      </c>
      <c r="E739" s="43">
        <v>41380.510416666664</v>
      </c>
      <c r="F739" s="43">
        <v>41380.861805555556</v>
      </c>
      <c r="G739" s="43">
        <v>41380.969444444447</v>
      </c>
      <c r="H739" t="s">
        <v>29</v>
      </c>
      <c r="I739">
        <v>60000012400379</v>
      </c>
      <c r="J739" t="s">
        <v>2267</v>
      </c>
      <c r="K739" t="s">
        <v>2268</v>
      </c>
      <c r="L739" t="s">
        <v>41</v>
      </c>
      <c r="M739">
        <v>4</v>
      </c>
      <c r="N739" t="s">
        <v>33</v>
      </c>
      <c r="O739">
        <v>60000015461254</v>
      </c>
      <c r="P739">
        <v>60000016462669</v>
      </c>
      <c r="Q739">
        <v>140256000001237</v>
      </c>
      <c r="S739" t="s">
        <v>34</v>
      </c>
      <c r="T739" t="s">
        <v>35</v>
      </c>
      <c r="U739" t="s">
        <v>36</v>
      </c>
      <c r="X739" t="s">
        <v>37</v>
      </c>
      <c r="AD739" t="s">
        <v>2322</v>
      </c>
      <c r="AE739" t="s">
        <v>1437</v>
      </c>
      <c r="AF739" t="s">
        <v>2322</v>
      </c>
      <c r="AG739" t="s">
        <v>2322</v>
      </c>
      <c r="AH739">
        <v>1</v>
      </c>
      <c r="AI739">
        <v>244</v>
      </c>
      <c r="AJ739">
        <v>385</v>
      </c>
      <c r="AK739">
        <v>385</v>
      </c>
      <c r="AL739">
        <v>385</v>
      </c>
      <c r="AM739">
        <v>385</v>
      </c>
      <c r="AN739" t="s">
        <v>1409</v>
      </c>
      <c r="AO739" t="s">
        <v>4291</v>
      </c>
    </row>
    <row r="740" spans="1:41" x14ac:dyDescent="0.25">
      <c r="A740">
        <v>1</v>
      </c>
      <c r="B740" t="s">
        <v>28</v>
      </c>
      <c r="C740">
        <v>393103</v>
      </c>
      <c r="D740" t="str">
        <f>VLOOKUP(C740,MUNICÍPO_SETOR!A$2:D$49,4,0)</f>
        <v>CLEBER RODRIGUES DA SILVA</v>
      </c>
      <c r="E740" s="43">
        <v>41380.510416666664</v>
      </c>
      <c r="F740" s="43">
        <v>41380.861805555556</v>
      </c>
      <c r="G740" s="43">
        <v>41380.969444444447</v>
      </c>
      <c r="H740" t="s">
        <v>29</v>
      </c>
      <c r="I740">
        <v>60000012400379</v>
      </c>
      <c r="J740" t="s">
        <v>2267</v>
      </c>
      <c r="K740" t="s">
        <v>2268</v>
      </c>
      <c r="L740" t="s">
        <v>41</v>
      </c>
      <c r="M740">
        <v>4</v>
      </c>
      <c r="N740" t="s">
        <v>33</v>
      </c>
      <c r="O740">
        <v>60000015461254</v>
      </c>
      <c r="P740">
        <v>60000016462669</v>
      </c>
      <c r="Q740">
        <v>140256000001237</v>
      </c>
      <c r="S740" t="s">
        <v>34</v>
      </c>
      <c r="T740" t="s">
        <v>35</v>
      </c>
      <c r="U740" t="s">
        <v>36</v>
      </c>
      <c r="X740" t="s">
        <v>37</v>
      </c>
      <c r="AD740" t="s">
        <v>2322</v>
      </c>
      <c r="AE740" t="s">
        <v>1437</v>
      </c>
      <c r="AF740" t="s">
        <v>2322</v>
      </c>
      <c r="AG740" t="s">
        <v>2322</v>
      </c>
      <c r="AH740">
        <v>1</v>
      </c>
      <c r="AI740">
        <v>244</v>
      </c>
      <c r="AJ740">
        <v>385</v>
      </c>
      <c r="AK740">
        <v>385</v>
      </c>
      <c r="AL740">
        <v>385</v>
      </c>
      <c r="AM740">
        <v>385</v>
      </c>
      <c r="AN740" t="s">
        <v>1410</v>
      </c>
      <c r="AO740" t="s">
        <v>4572</v>
      </c>
    </row>
    <row r="741" spans="1:41" x14ac:dyDescent="0.25">
      <c r="A741">
        <v>1</v>
      </c>
      <c r="B741" t="s">
        <v>28</v>
      </c>
      <c r="C741">
        <v>393103</v>
      </c>
      <c r="D741" t="str">
        <f>VLOOKUP(C741,MUNICÍPO_SETOR!A$2:D$49,4,0)</f>
        <v>CLEBER RODRIGUES DA SILVA</v>
      </c>
      <c r="E741" s="43">
        <v>41380.510416666664</v>
      </c>
      <c r="F741" s="43">
        <v>41380.861805555556</v>
      </c>
      <c r="G741" s="43">
        <v>41380.969444444447</v>
      </c>
      <c r="H741" t="s">
        <v>29</v>
      </c>
      <c r="I741">
        <v>60000012400379</v>
      </c>
      <c r="J741" t="s">
        <v>2267</v>
      </c>
      <c r="K741" t="s">
        <v>2268</v>
      </c>
      <c r="L741" t="s">
        <v>41</v>
      </c>
      <c r="M741">
        <v>4</v>
      </c>
      <c r="N741" t="s">
        <v>33</v>
      </c>
      <c r="O741">
        <v>60000015461254</v>
      </c>
      <c r="P741">
        <v>60000016462669</v>
      </c>
      <c r="Q741">
        <v>140256000001237</v>
      </c>
      <c r="S741" t="s">
        <v>34</v>
      </c>
      <c r="T741" t="s">
        <v>35</v>
      </c>
      <c r="U741" t="s">
        <v>36</v>
      </c>
      <c r="X741" t="s">
        <v>37</v>
      </c>
      <c r="AD741" t="s">
        <v>2322</v>
      </c>
      <c r="AE741" t="s">
        <v>1437</v>
      </c>
      <c r="AF741" t="s">
        <v>2322</v>
      </c>
      <c r="AG741" t="s">
        <v>2322</v>
      </c>
      <c r="AH741">
        <v>1</v>
      </c>
      <c r="AI741">
        <v>244</v>
      </c>
      <c r="AJ741">
        <v>385</v>
      </c>
      <c r="AK741">
        <v>385</v>
      </c>
      <c r="AL741">
        <v>385</v>
      </c>
      <c r="AM741">
        <v>385</v>
      </c>
      <c r="AN741" t="s">
        <v>1409</v>
      </c>
      <c r="AO741" t="s">
        <v>4291</v>
      </c>
    </row>
    <row r="742" spans="1:41" x14ac:dyDescent="0.25">
      <c r="A742">
        <v>1</v>
      </c>
      <c r="B742" t="s">
        <v>28</v>
      </c>
      <c r="C742">
        <v>393103</v>
      </c>
      <c r="D742" t="str">
        <f>VLOOKUP(C742,MUNICÍPO_SETOR!A$2:D$49,4,0)</f>
        <v>CLEBER RODRIGUES DA SILVA</v>
      </c>
      <c r="E742" s="43">
        <v>41380.510416666664</v>
      </c>
      <c r="F742" s="43">
        <v>41380.861805555556</v>
      </c>
      <c r="G742" s="43">
        <v>41380.969444444447</v>
      </c>
      <c r="H742" t="s">
        <v>29</v>
      </c>
      <c r="I742">
        <v>60000012400379</v>
      </c>
      <c r="J742" t="s">
        <v>2267</v>
      </c>
      <c r="K742" t="s">
        <v>2268</v>
      </c>
      <c r="L742" t="s">
        <v>41</v>
      </c>
      <c r="M742">
        <v>4</v>
      </c>
      <c r="N742" t="s">
        <v>33</v>
      </c>
      <c r="O742">
        <v>60000015461254</v>
      </c>
      <c r="P742">
        <v>60000016462669</v>
      </c>
      <c r="Q742">
        <v>140256000001237</v>
      </c>
      <c r="S742" t="s">
        <v>34</v>
      </c>
      <c r="T742" t="s">
        <v>35</v>
      </c>
      <c r="U742" t="s">
        <v>36</v>
      </c>
      <c r="X742" t="s">
        <v>37</v>
      </c>
      <c r="AD742" t="s">
        <v>2322</v>
      </c>
      <c r="AE742" t="s">
        <v>1437</v>
      </c>
      <c r="AF742" t="s">
        <v>2322</v>
      </c>
      <c r="AG742" t="s">
        <v>2322</v>
      </c>
      <c r="AH742">
        <v>1</v>
      </c>
      <c r="AI742">
        <v>244</v>
      </c>
      <c r="AJ742">
        <v>385</v>
      </c>
      <c r="AK742">
        <v>385</v>
      </c>
      <c r="AL742">
        <v>385</v>
      </c>
      <c r="AM742">
        <v>385</v>
      </c>
      <c r="AN742" t="s">
        <v>1410</v>
      </c>
      <c r="AO742" t="s">
        <v>4572</v>
      </c>
    </row>
    <row r="743" spans="1:41" x14ac:dyDescent="0.25">
      <c r="A743">
        <v>1</v>
      </c>
      <c r="B743" t="s">
        <v>28</v>
      </c>
      <c r="C743">
        <v>393103</v>
      </c>
      <c r="D743" t="str">
        <f>VLOOKUP(C743,MUNICÍPO_SETOR!A$2:D$49,4,0)</f>
        <v>CLEBER RODRIGUES DA SILVA</v>
      </c>
      <c r="E743" s="43">
        <v>41380.461805555555</v>
      </c>
      <c r="F743" s="43">
        <v>41380.856249999997</v>
      </c>
      <c r="G743" s="43">
        <v>41386.400694444441</v>
      </c>
      <c r="H743" t="s">
        <v>29</v>
      </c>
      <c r="I743">
        <v>60000012327275</v>
      </c>
      <c r="J743" t="s">
        <v>2323</v>
      </c>
      <c r="K743" t="s">
        <v>2324</v>
      </c>
      <c r="N743" t="s">
        <v>33</v>
      </c>
      <c r="O743">
        <v>60000015461254</v>
      </c>
      <c r="P743">
        <v>60000016462669</v>
      </c>
      <c r="Q743">
        <v>140256000001229</v>
      </c>
      <c r="S743" t="s">
        <v>34</v>
      </c>
      <c r="T743" t="s">
        <v>35</v>
      </c>
      <c r="X743" t="s">
        <v>37</v>
      </c>
      <c r="AD743" t="s">
        <v>2325</v>
      </c>
      <c r="AE743" t="s">
        <v>1437</v>
      </c>
      <c r="AF743" t="s">
        <v>2325</v>
      </c>
      <c r="AG743" t="s">
        <v>2325</v>
      </c>
      <c r="AH743">
        <v>1</v>
      </c>
      <c r="AI743">
        <v>305</v>
      </c>
      <c r="AJ743">
        <v>305</v>
      </c>
      <c r="AK743">
        <v>305</v>
      </c>
      <c r="AL743">
        <v>305</v>
      </c>
      <c r="AM743">
        <v>305</v>
      </c>
      <c r="AN743" t="s">
        <v>1409</v>
      </c>
      <c r="AO743" t="s">
        <v>2325</v>
      </c>
    </row>
    <row r="744" spans="1:41" x14ac:dyDescent="0.25">
      <c r="A744">
        <v>1</v>
      </c>
      <c r="B744" t="s">
        <v>28</v>
      </c>
      <c r="C744">
        <v>393103</v>
      </c>
      <c r="D744" t="str">
        <f>VLOOKUP(C744,MUNICÍPO_SETOR!A$2:D$49,4,0)</f>
        <v>CLEBER RODRIGUES DA SILVA</v>
      </c>
      <c r="E744" s="43">
        <v>41380.423611111109</v>
      </c>
      <c r="F744" s="43">
        <v>41380.849305555559</v>
      </c>
      <c r="G744" s="43">
        <v>41380.96875</v>
      </c>
      <c r="H744" t="s">
        <v>29</v>
      </c>
      <c r="I744">
        <v>60000012410191</v>
      </c>
      <c r="J744" t="s">
        <v>2264</v>
      </c>
      <c r="K744" t="s">
        <v>2265</v>
      </c>
      <c r="L744" t="s">
        <v>41</v>
      </c>
      <c r="M744">
        <v>4</v>
      </c>
      <c r="N744" t="s">
        <v>33</v>
      </c>
      <c r="O744">
        <v>60000015461254</v>
      </c>
      <c r="P744">
        <v>60000016462669</v>
      </c>
      <c r="Q744">
        <v>140256000001187</v>
      </c>
      <c r="S744" t="s">
        <v>34</v>
      </c>
      <c r="T744" t="s">
        <v>35</v>
      </c>
      <c r="U744" t="s">
        <v>36</v>
      </c>
      <c r="X744" t="s">
        <v>37</v>
      </c>
      <c r="AD744" t="s">
        <v>2326</v>
      </c>
      <c r="AE744" t="s">
        <v>1437</v>
      </c>
      <c r="AF744" t="s">
        <v>2326</v>
      </c>
      <c r="AG744" t="s">
        <v>2326</v>
      </c>
      <c r="AH744">
        <v>136</v>
      </c>
      <c r="AI744">
        <v>352</v>
      </c>
      <c r="AJ744">
        <v>352</v>
      </c>
      <c r="AK744">
        <v>352</v>
      </c>
      <c r="AL744">
        <v>352</v>
      </c>
      <c r="AM744">
        <v>352</v>
      </c>
      <c r="AN744" t="s">
        <v>1409</v>
      </c>
      <c r="AO744" t="s">
        <v>4573</v>
      </c>
    </row>
    <row r="745" spans="1:41" x14ac:dyDescent="0.25">
      <c r="A745">
        <v>1</v>
      </c>
      <c r="B745" t="s">
        <v>28</v>
      </c>
      <c r="C745">
        <v>393103</v>
      </c>
      <c r="D745" t="str">
        <f>VLOOKUP(C745,MUNICÍPO_SETOR!A$2:D$49,4,0)</f>
        <v>CLEBER RODRIGUES DA SILVA</v>
      </c>
      <c r="E745" s="43">
        <v>41380.423611111109</v>
      </c>
      <c r="F745" s="43">
        <v>41380.849305555559</v>
      </c>
      <c r="G745" s="43">
        <v>41380.96875</v>
      </c>
      <c r="H745" t="s">
        <v>29</v>
      </c>
      <c r="I745">
        <v>60000012410191</v>
      </c>
      <c r="J745" t="s">
        <v>2264</v>
      </c>
      <c r="K745" t="s">
        <v>2265</v>
      </c>
      <c r="L745" t="s">
        <v>41</v>
      </c>
      <c r="M745">
        <v>4</v>
      </c>
      <c r="N745" t="s">
        <v>33</v>
      </c>
      <c r="O745">
        <v>60000015461254</v>
      </c>
      <c r="P745">
        <v>60000016462669</v>
      </c>
      <c r="Q745">
        <v>140256000001187</v>
      </c>
      <c r="S745" t="s">
        <v>34</v>
      </c>
      <c r="T745" t="s">
        <v>35</v>
      </c>
      <c r="U745" t="s">
        <v>36</v>
      </c>
      <c r="X745" t="s">
        <v>37</v>
      </c>
      <c r="AD745" t="s">
        <v>2326</v>
      </c>
      <c r="AE745" t="s">
        <v>1437</v>
      </c>
      <c r="AF745" t="s">
        <v>2326</v>
      </c>
      <c r="AG745" t="s">
        <v>2326</v>
      </c>
      <c r="AH745">
        <v>136</v>
      </c>
      <c r="AI745">
        <v>352</v>
      </c>
      <c r="AJ745">
        <v>352</v>
      </c>
      <c r="AK745">
        <v>352</v>
      </c>
      <c r="AL745">
        <v>352</v>
      </c>
      <c r="AM745">
        <v>352</v>
      </c>
      <c r="AN745" t="s">
        <v>1409</v>
      </c>
      <c r="AO745" t="s">
        <v>4573</v>
      </c>
    </row>
    <row r="746" spans="1:41" x14ac:dyDescent="0.25">
      <c r="A746">
        <v>1</v>
      </c>
      <c r="B746" t="s">
        <v>28</v>
      </c>
      <c r="C746">
        <v>393103</v>
      </c>
      <c r="D746" t="str">
        <f>VLOOKUP(C746,MUNICÍPO_SETOR!A$2:D$49,4,0)</f>
        <v>CLEBER RODRIGUES DA SILVA</v>
      </c>
      <c r="E746" s="43">
        <v>41379.680555555555</v>
      </c>
      <c r="F746" s="43">
        <v>41379.869444444441</v>
      </c>
      <c r="G746" s="43">
        <v>41379.830555555556</v>
      </c>
      <c r="H746" t="s">
        <v>29</v>
      </c>
      <c r="I746">
        <v>60000017971696</v>
      </c>
      <c r="J746" t="s">
        <v>2327</v>
      </c>
      <c r="K746" t="s">
        <v>2328</v>
      </c>
      <c r="L746" t="s">
        <v>41</v>
      </c>
      <c r="M746">
        <v>4</v>
      </c>
      <c r="N746" t="s">
        <v>33</v>
      </c>
      <c r="O746">
        <v>60000015461254</v>
      </c>
      <c r="P746">
        <v>60000016462669</v>
      </c>
      <c r="Q746">
        <v>140256000001143</v>
      </c>
      <c r="S746" t="s">
        <v>34</v>
      </c>
      <c r="T746" t="s">
        <v>35</v>
      </c>
      <c r="U746" t="s">
        <v>36</v>
      </c>
      <c r="X746" t="s">
        <v>37</v>
      </c>
      <c r="AD746" t="s">
        <v>2329</v>
      </c>
      <c r="AE746" t="s">
        <v>1437</v>
      </c>
      <c r="AF746" t="s">
        <v>2329</v>
      </c>
      <c r="AG746" t="s">
        <v>2329</v>
      </c>
      <c r="AH746">
        <v>1</v>
      </c>
      <c r="AI746">
        <v>377</v>
      </c>
      <c r="AJ746">
        <v>377</v>
      </c>
      <c r="AK746">
        <v>377</v>
      </c>
      <c r="AL746">
        <v>377</v>
      </c>
      <c r="AM746">
        <v>377</v>
      </c>
      <c r="AN746" t="s">
        <v>1409</v>
      </c>
      <c r="AO746" t="s">
        <v>2329</v>
      </c>
    </row>
    <row r="747" spans="1:41" x14ac:dyDescent="0.25">
      <c r="A747">
        <v>1</v>
      </c>
      <c r="B747" t="s">
        <v>28</v>
      </c>
      <c r="C747">
        <v>393103</v>
      </c>
      <c r="D747" t="str">
        <f>VLOOKUP(C747,MUNICÍPO_SETOR!A$2:D$49,4,0)</f>
        <v>CLEBER RODRIGUES DA SILVA</v>
      </c>
      <c r="E747" s="43">
        <v>41379.638888888891</v>
      </c>
      <c r="F747" s="43">
        <v>41379.862500000003</v>
      </c>
      <c r="G747" s="43">
        <v>41379.830555555556</v>
      </c>
      <c r="H747" t="s">
        <v>29</v>
      </c>
      <c r="I747">
        <v>60000012249075</v>
      </c>
      <c r="J747" t="s">
        <v>2216</v>
      </c>
      <c r="K747" t="s">
        <v>2217</v>
      </c>
      <c r="L747" t="s">
        <v>41</v>
      </c>
      <c r="M747">
        <v>3</v>
      </c>
      <c r="N747" t="s">
        <v>33</v>
      </c>
      <c r="O747">
        <v>60000015461254</v>
      </c>
      <c r="P747">
        <v>60000016462669</v>
      </c>
      <c r="Q747">
        <v>140256000001120</v>
      </c>
      <c r="S747" t="s">
        <v>34</v>
      </c>
      <c r="T747" t="s">
        <v>35</v>
      </c>
      <c r="U747" t="s">
        <v>36</v>
      </c>
      <c r="X747" t="s">
        <v>37</v>
      </c>
      <c r="AD747" t="s">
        <v>2330</v>
      </c>
      <c r="AE747" t="s">
        <v>1437</v>
      </c>
      <c r="AF747" t="s">
        <v>2330</v>
      </c>
      <c r="AG747" t="s">
        <v>2330</v>
      </c>
      <c r="AH747">
        <v>1</v>
      </c>
      <c r="AI747">
        <v>277</v>
      </c>
      <c r="AJ747">
        <v>277</v>
      </c>
      <c r="AK747">
        <v>277</v>
      </c>
      <c r="AL747">
        <v>277</v>
      </c>
      <c r="AM747">
        <v>277</v>
      </c>
      <c r="AN747" t="s">
        <v>1409</v>
      </c>
      <c r="AO747" t="s">
        <v>2330</v>
      </c>
    </row>
    <row r="748" spans="1:41" x14ac:dyDescent="0.25">
      <c r="A748">
        <v>1</v>
      </c>
      <c r="B748" t="s">
        <v>28</v>
      </c>
      <c r="C748">
        <v>393103</v>
      </c>
      <c r="D748" t="str">
        <f>VLOOKUP(C748,MUNICÍPO_SETOR!A$2:D$49,4,0)</f>
        <v>CLEBER RODRIGUES DA SILVA</v>
      </c>
      <c r="E748" s="43">
        <v>41379.638888888891</v>
      </c>
      <c r="F748" s="43">
        <v>41379.862500000003</v>
      </c>
      <c r="G748" s="43">
        <v>41379.830555555556</v>
      </c>
      <c r="H748" t="s">
        <v>29</v>
      </c>
      <c r="I748">
        <v>60000012249075</v>
      </c>
      <c r="J748" t="s">
        <v>2216</v>
      </c>
      <c r="K748" t="s">
        <v>2217</v>
      </c>
      <c r="L748" t="s">
        <v>41</v>
      </c>
      <c r="M748">
        <v>3</v>
      </c>
      <c r="N748" t="s">
        <v>33</v>
      </c>
      <c r="O748">
        <v>60000015461254</v>
      </c>
      <c r="P748">
        <v>60000016462669</v>
      </c>
      <c r="Q748">
        <v>140256000001120</v>
      </c>
      <c r="S748" t="s">
        <v>34</v>
      </c>
      <c r="T748" t="s">
        <v>35</v>
      </c>
      <c r="U748" t="s">
        <v>36</v>
      </c>
      <c r="X748" t="s">
        <v>37</v>
      </c>
      <c r="AD748" t="s">
        <v>2330</v>
      </c>
      <c r="AE748" t="s">
        <v>1437</v>
      </c>
      <c r="AF748" t="s">
        <v>2330</v>
      </c>
      <c r="AG748" t="s">
        <v>2330</v>
      </c>
      <c r="AH748">
        <v>1</v>
      </c>
      <c r="AI748">
        <v>277</v>
      </c>
      <c r="AJ748">
        <v>277</v>
      </c>
      <c r="AK748">
        <v>277</v>
      </c>
      <c r="AL748">
        <v>277</v>
      </c>
      <c r="AM748">
        <v>277</v>
      </c>
      <c r="AN748" t="s">
        <v>1409</v>
      </c>
      <c r="AO748" t="s">
        <v>2330</v>
      </c>
    </row>
    <row r="749" spans="1:41" x14ac:dyDescent="0.25">
      <c r="A749">
        <v>1</v>
      </c>
      <c r="B749" t="s">
        <v>28</v>
      </c>
      <c r="C749">
        <v>393103</v>
      </c>
      <c r="D749" t="str">
        <f>VLOOKUP(C749,MUNICÍPO_SETOR!A$2:D$49,4,0)</f>
        <v>CLEBER RODRIGUES DA SILVA</v>
      </c>
      <c r="E749" s="43">
        <v>41379.611111111109</v>
      </c>
      <c r="F749" s="43">
        <v>41379.855555555558</v>
      </c>
      <c r="G749" s="43">
        <v>41379.819444444445</v>
      </c>
      <c r="H749" t="s">
        <v>29</v>
      </c>
      <c r="I749">
        <v>60000012313687</v>
      </c>
      <c r="J749" t="s">
        <v>2213</v>
      </c>
      <c r="K749" t="s">
        <v>2214</v>
      </c>
      <c r="L749" t="s">
        <v>41</v>
      </c>
      <c r="M749">
        <v>4</v>
      </c>
      <c r="N749" t="s">
        <v>33</v>
      </c>
      <c r="O749">
        <v>60000015461254</v>
      </c>
      <c r="P749">
        <v>60000016462669</v>
      </c>
      <c r="Q749">
        <v>140256000001097</v>
      </c>
      <c r="S749" t="s">
        <v>34</v>
      </c>
      <c r="T749" t="s">
        <v>35</v>
      </c>
      <c r="U749" t="s">
        <v>36</v>
      </c>
      <c r="X749" t="s">
        <v>37</v>
      </c>
      <c r="AD749" t="s">
        <v>2331</v>
      </c>
      <c r="AE749" t="s">
        <v>1437</v>
      </c>
      <c r="AF749" t="s">
        <v>2331</v>
      </c>
      <c r="AG749" t="s">
        <v>2331</v>
      </c>
      <c r="AH749">
        <v>1</v>
      </c>
      <c r="AI749">
        <v>230</v>
      </c>
      <c r="AJ749">
        <v>368</v>
      </c>
      <c r="AK749">
        <v>368</v>
      </c>
      <c r="AL749">
        <v>368</v>
      </c>
      <c r="AM749">
        <v>368</v>
      </c>
      <c r="AN749" t="s">
        <v>1409</v>
      </c>
      <c r="AO749" t="s">
        <v>4292</v>
      </c>
    </row>
    <row r="750" spans="1:41" x14ac:dyDescent="0.25">
      <c r="A750">
        <v>1</v>
      </c>
      <c r="B750" t="s">
        <v>28</v>
      </c>
      <c r="C750">
        <v>393103</v>
      </c>
      <c r="D750" t="str">
        <f>VLOOKUP(C750,MUNICÍPO_SETOR!A$2:D$49,4,0)</f>
        <v>CLEBER RODRIGUES DA SILVA</v>
      </c>
      <c r="E750" s="43">
        <v>41379.611111111109</v>
      </c>
      <c r="F750" s="43">
        <v>41379.855555555558</v>
      </c>
      <c r="G750" s="43">
        <v>41379.819444444445</v>
      </c>
      <c r="H750" t="s">
        <v>29</v>
      </c>
      <c r="I750">
        <v>60000012313687</v>
      </c>
      <c r="J750" t="s">
        <v>2213</v>
      </c>
      <c r="K750" t="s">
        <v>2214</v>
      </c>
      <c r="L750" t="s">
        <v>41</v>
      </c>
      <c r="M750">
        <v>4</v>
      </c>
      <c r="N750" t="s">
        <v>33</v>
      </c>
      <c r="O750">
        <v>60000015461254</v>
      </c>
      <c r="P750">
        <v>60000016462669</v>
      </c>
      <c r="Q750">
        <v>140256000001097</v>
      </c>
      <c r="S750" t="s">
        <v>34</v>
      </c>
      <c r="T750" t="s">
        <v>35</v>
      </c>
      <c r="U750" t="s">
        <v>36</v>
      </c>
      <c r="X750" t="s">
        <v>37</v>
      </c>
      <c r="AD750" t="s">
        <v>2331</v>
      </c>
      <c r="AE750" t="s">
        <v>1437</v>
      </c>
      <c r="AF750" t="s">
        <v>2331</v>
      </c>
      <c r="AG750" t="s">
        <v>2331</v>
      </c>
      <c r="AH750">
        <v>1</v>
      </c>
      <c r="AI750">
        <v>230</v>
      </c>
      <c r="AJ750">
        <v>368</v>
      </c>
      <c r="AK750">
        <v>368</v>
      </c>
      <c r="AL750">
        <v>368</v>
      </c>
      <c r="AM750">
        <v>368</v>
      </c>
      <c r="AN750" t="s">
        <v>1410</v>
      </c>
      <c r="AO750" t="s">
        <v>4574</v>
      </c>
    </row>
    <row r="751" spans="1:41" x14ac:dyDescent="0.25">
      <c r="A751">
        <v>1</v>
      </c>
      <c r="B751" t="s">
        <v>28</v>
      </c>
      <c r="C751">
        <v>393103</v>
      </c>
      <c r="D751" t="str">
        <f>VLOOKUP(C751,MUNICÍPO_SETOR!A$2:D$49,4,0)</f>
        <v>CLEBER RODRIGUES DA SILVA</v>
      </c>
      <c r="E751" s="43">
        <v>41379.611111111109</v>
      </c>
      <c r="F751" s="43">
        <v>41379.855555555558</v>
      </c>
      <c r="G751" s="43">
        <v>41379.819444444445</v>
      </c>
      <c r="H751" t="s">
        <v>29</v>
      </c>
      <c r="I751">
        <v>60000012313687</v>
      </c>
      <c r="J751" t="s">
        <v>2213</v>
      </c>
      <c r="K751" t="s">
        <v>2214</v>
      </c>
      <c r="L751" t="s">
        <v>41</v>
      </c>
      <c r="M751">
        <v>4</v>
      </c>
      <c r="N751" t="s">
        <v>33</v>
      </c>
      <c r="O751">
        <v>60000015461254</v>
      </c>
      <c r="P751">
        <v>60000016462669</v>
      </c>
      <c r="Q751">
        <v>140256000001097</v>
      </c>
      <c r="S751" t="s">
        <v>34</v>
      </c>
      <c r="T751" t="s">
        <v>35</v>
      </c>
      <c r="U751" t="s">
        <v>36</v>
      </c>
      <c r="X751" t="s">
        <v>37</v>
      </c>
      <c r="AD751" t="s">
        <v>2331</v>
      </c>
      <c r="AE751" t="s">
        <v>1437</v>
      </c>
      <c r="AF751" t="s">
        <v>2331</v>
      </c>
      <c r="AG751" t="s">
        <v>2331</v>
      </c>
      <c r="AH751">
        <v>1</v>
      </c>
      <c r="AI751">
        <v>230</v>
      </c>
      <c r="AJ751">
        <v>368</v>
      </c>
      <c r="AK751">
        <v>368</v>
      </c>
      <c r="AL751">
        <v>368</v>
      </c>
      <c r="AM751">
        <v>368</v>
      </c>
      <c r="AN751" t="s">
        <v>1409</v>
      </c>
      <c r="AO751" t="s">
        <v>4292</v>
      </c>
    </row>
    <row r="752" spans="1:41" x14ac:dyDescent="0.25">
      <c r="A752">
        <v>1</v>
      </c>
      <c r="B752" t="s">
        <v>28</v>
      </c>
      <c r="C752">
        <v>393103</v>
      </c>
      <c r="D752" t="str">
        <f>VLOOKUP(C752,MUNICÍPO_SETOR!A$2:D$49,4,0)</f>
        <v>CLEBER RODRIGUES DA SILVA</v>
      </c>
      <c r="E752" s="43">
        <v>41379.611111111109</v>
      </c>
      <c r="F752" s="43">
        <v>41379.855555555558</v>
      </c>
      <c r="G752" s="43">
        <v>41379.819444444445</v>
      </c>
      <c r="H752" t="s">
        <v>29</v>
      </c>
      <c r="I752">
        <v>60000012313687</v>
      </c>
      <c r="J752" t="s">
        <v>2213</v>
      </c>
      <c r="K752" t="s">
        <v>2214</v>
      </c>
      <c r="L752" t="s">
        <v>41</v>
      </c>
      <c r="M752">
        <v>4</v>
      </c>
      <c r="N752" t="s">
        <v>33</v>
      </c>
      <c r="O752">
        <v>60000015461254</v>
      </c>
      <c r="P752">
        <v>60000016462669</v>
      </c>
      <c r="Q752">
        <v>140256000001097</v>
      </c>
      <c r="S752" t="s">
        <v>34</v>
      </c>
      <c r="T752" t="s">
        <v>35</v>
      </c>
      <c r="U752" t="s">
        <v>36</v>
      </c>
      <c r="X752" t="s">
        <v>37</v>
      </c>
      <c r="AD752" t="s">
        <v>2331</v>
      </c>
      <c r="AE752" t="s">
        <v>1437</v>
      </c>
      <c r="AF752" t="s">
        <v>2331</v>
      </c>
      <c r="AG752" t="s">
        <v>2331</v>
      </c>
      <c r="AH752">
        <v>1</v>
      </c>
      <c r="AI752">
        <v>230</v>
      </c>
      <c r="AJ752">
        <v>368</v>
      </c>
      <c r="AK752">
        <v>368</v>
      </c>
      <c r="AL752">
        <v>368</v>
      </c>
      <c r="AM752">
        <v>368</v>
      </c>
      <c r="AN752" t="s">
        <v>1410</v>
      </c>
      <c r="AO752" t="s">
        <v>4574</v>
      </c>
    </row>
    <row r="753" spans="1:41" x14ac:dyDescent="0.25">
      <c r="A753">
        <v>1</v>
      </c>
      <c r="B753" t="s">
        <v>28</v>
      </c>
      <c r="C753">
        <v>393103</v>
      </c>
      <c r="D753" t="str">
        <f>VLOOKUP(C753,MUNICÍPO_SETOR!A$2:D$49,4,0)</f>
        <v>CLEBER RODRIGUES DA SILVA</v>
      </c>
      <c r="E753" s="43">
        <v>41379.465277777781</v>
      </c>
      <c r="F753" s="43">
        <v>41379.570138888892</v>
      </c>
      <c r="G753" s="43">
        <v>41379.683333333334</v>
      </c>
      <c r="H753" t="s">
        <v>29</v>
      </c>
      <c r="I753">
        <v>60000012468747</v>
      </c>
      <c r="J753" t="s">
        <v>457</v>
      </c>
      <c r="K753" t="s">
        <v>458</v>
      </c>
      <c r="L753" t="s">
        <v>32</v>
      </c>
      <c r="M753">
        <v>6</v>
      </c>
      <c r="N753" t="s">
        <v>33</v>
      </c>
      <c r="O753">
        <v>60000015461254</v>
      </c>
      <c r="P753">
        <v>60000016462669</v>
      </c>
      <c r="Q753">
        <v>140256000001074</v>
      </c>
      <c r="S753" t="s">
        <v>34</v>
      </c>
      <c r="T753" t="s">
        <v>35</v>
      </c>
      <c r="U753" t="s">
        <v>36</v>
      </c>
      <c r="X753" t="s">
        <v>37</v>
      </c>
      <c r="AD753" t="s">
        <v>2332</v>
      </c>
      <c r="AE753" t="s">
        <v>1437</v>
      </c>
      <c r="AF753" t="s">
        <v>2332</v>
      </c>
      <c r="AG753" t="s">
        <v>2332</v>
      </c>
      <c r="AH753">
        <v>1</v>
      </c>
      <c r="AI753">
        <v>170</v>
      </c>
      <c r="AJ753">
        <v>382</v>
      </c>
      <c r="AK753">
        <v>382</v>
      </c>
      <c r="AL753">
        <v>382</v>
      </c>
      <c r="AM753">
        <v>382</v>
      </c>
      <c r="AN753" t="s">
        <v>1409</v>
      </c>
      <c r="AO753" t="s">
        <v>4293</v>
      </c>
    </row>
    <row r="754" spans="1:41" x14ac:dyDescent="0.25">
      <c r="A754">
        <v>1</v>
      </c>
      <c r="B754" t="s">
        <v>28</v>
      </c>
      <c r="C754">
        <v>393103</v>
      </c>
      <c r="D754" t="str">
        <f>VLOOKUP(C754,MUNICÍPO_SETOR!A$2:D$49,4,0)</f>
        <v>CLEBER RODRIGUES DA SILVA</v>
      </c>
      <c r="E754" s="43">
        <v>41379.465277777781</v>
      </c>
      <c r="F754" s="43">
        <v>41379.570138888892</v>
      </c>
      <c r="G754" s="43">
        <v>41379.683333333334</v>
      </c>
      <c r="H754" t="s">
        <v>29</v>
      </c>
      <c r="I754">
        <v>60000012468747</v>
      </c>
      <c r="J754" t="s">
        <v>457</v>
      </c>
      <c r="K754" t="s">
        <v>458</v>
      </c>
      <c r="L754" t="s">
        <v>32</v>
      </c>
      <c r="M754">
        <v>6</v>
      </c>
      <c r="N754" t="s">
        <v>33</v>
      </c>
      <c r="O754">
        <v>60000015461254</v>
      </c>
      <c r="P754">
        <v>60000016462669</v>
      </c>
      <c r="Q754">
        <v>140256000001074</v>
      </c>
      <c r="S754" t="s">
        <v>34</v>
      </c>
      <c r="T754" t="s">
        <v>35</v>
      </c>
      <c r="U754" t="s">
        <v>36</v>
      </c>
      <c r="X754" t="s">
        <v>37</v>
      </c>
      <c r="AD754" t="s">
        <v>2332</v>
      </c>
      <c r="AE754" t="s">
        <v>1437</v>
      </c>
      <c r="AF754" t="s">
        <v>2332</v>
      </c>
      <c r="AG754" t="s">
        <v>2332</v>
      </c>
      <c r="AH754">
        <v>1</v>
      </c>
      <c r="AI754">
        <v>170</v>
      </c>
      <c r="AJ754">
        <v>382</v>
      </c>
      <c r="AK754">
        <v>382</v>
      </c>
      <c r="AL754">
        <v>382</v>
      </c>
      <c r="AM754">
        <v>382</v>
      </c>
      <c r="AN754" t="s">
        <v>1410</v>
      </c>
      <c r="AO754" t="s">
        <v>4575</v>
      </c>
    </row>
    <row r="755" spans="1:41" x14ac:dyDescent="0.25">
      <c r="A755">
        <v>1</v>
      </c>
      <c r="B755" t="s">
        <v>28</v>
      </c>
      <c r="C755">
        <v>393103</v>
      </c>
      <c r="D755" t="str">
        <f>VLOOKUP(C755,MUNICÍPO_SETOR!A$2:D$49,4,0)</f>
        <v>CLEBER RODRIGUES DA SILVA</v>
      </c>
      <c r="E755" s="43">
        <v>41379.430555555555</v>
      </c>
      <c r="F755" s="43">
        <v>41379.566666666666</v>
      </c>
      <c r="G755" s="43">
        <v>41379.683333333334</v>
      </c>
      <c r="H755" t="s">
        <v>29</v>
      </c>
      <c r="I755">
        <v>60000012429343</v>
      </c>
      <c r="J755" t="s">
        <v>460</v>
      </c>
      <c r="K755" t="s">
        <v>461</v>
      </c>
      <c r="L755" t="s">
        <v>32</v>
      </c>
      <c r="M755">
        <v>6</v>
      </c>
      <c r="N755" t="s">
        <v>33</v>
      </c>
      <c r="O755">
        <v>60000015461254</v>
      </c>
      <c r="P755">
        <v>60000016462669</v>
      </c>
      <c r="Q755">
        <v>140256000001051</v>
      </c>
      <c r="S755" t="s">
        <v>34</v>
      </c>
      <c r="T755" t="s">
        <v>35</v>
      </c>
      <c r="U755" t="s">
        <v>36</v>
      </c>
      <c r="X755" t="s">
        <v>37</v>
      </c>
      <c r="AD755" t="s">
        <v>2333</v>
      </c>
      <c r="AE755" t="s">
        <v>1437</v>
      </c>
      <c r="AF755" t="s">
        <v>2333</v>
      </c>
      <c r="AG755" t="s">
        <v>2333</v>
      </c>
      <c r="AH755">
        <v>1</v>
      </c>
      <c r="AI755">
        <v>268</v>
      </c>
      <c r="AJ755">
        <v>268</v>
      </c>
      <c r="AK755">
        <v>268</v>
      </c>
      <c r="AL755">
        <v>268</v>
      </c>
      <c r="AM755">
        <v>268</v>
      </c>
      <c r="AN755" t="s">
        <v>1409</v>
      </c>
      <c r="AO755" t="s">
        <v>2333</v>
      </c>
    </row>
    <row r="756" spans="1:41" x14ac:dyDescent="0.25">
      <c r="A756">
        <v>1</v>
      </c>
      <c r="B756" t="s">
        <v>28</v>
      </c>
      <c r="C756">
        <v>393103</v>
      </c>
      <c r="D756" t="str">
        <f>VLOOKUP(C756,MUNICÍPO_SETOR!A$2:D$49,4,0)</f>
        <v>CLEBER RODRIGUES DA SILVA</v>
      </c>
      <c r="E756" s="43">
        <v>41379.375</v>
      </c>
      <c r="F756" s="43">
        <v>41379.561805555553</v>
      </c>
      <c r="G756" s="43">
        <v>41379.683333333334</v>
      </c>
      <c r="H756" t="s">
        <v>29</v>
      </c>
      <c r="I756">
        <v>60000017153278</v>
      </c>
      <c r="J756" t="s">
        <v>436</v>
      </c>
      <c r="K756" t="s">
        <v>437</v>
      </c>
      <c r="L756" t="s">
        <v>32</v>
      </c>
      <c r="M756">
        <v>4</v>
      </c>
      <c r="N756" t="s">
        <v>33</v>
      </c>
      <c r="O756">
        <v>60000015461254</v>
      </c>
      <c r="P756">
        <v>60000016462669</v>
      </c>
      <c r="Q756">
        <v>140256000001029</v>
      </c>
      <c r="S756" t="s">
        <v>34</v>
      </c>
      <c r="T756" t="s">
        <v>35</v>
      </c>
      <c r="U756" t="s">
        <v>36</v>
      </c>
      <c r="X756" t="s">
        <v>37</v>
      </c>
      <c r="AD756" t="s">
        <v>2334</v>
      </c>
      <c r="AE756" t="s">
        <v>1437</v>
      </c>
      <c r="AF756" t="s">
        <v>2334</v>
      </c>
      <c r="AG756" t="s">
        <v>2334</v>
      </c>
      <c r="AH756">
        <v>1</v>
      </c>
      <c r="AI756">
        <v>145</v>
      </c>
      <c r="AJ756">
        <v>357</v>
      </c>
      <c r="AK756">
        <v>357</v>
      </c>
      <c r="AL756">
        <v>357</v>
      </c>
      <c r="AM756">
        <v>357</v>
      </c>
      <c r="AN756" t="s">
        <v>1409</v>
      </c>
      <c r="AO756" t="s">
        <v>4294</v>
      </c>
    </row>
    <row r="757" spans="1:41" x14ac:dyDescent="0.25">
      <c r="A757">
        <v>1</v>
      </c>
      <c r="B757" t="s">
        <v>28</v>
      </c>
      <c r="C757">
        <v>393103</v>
      </c>
      <c r="D757" t="str">
        <f>VLOOKUP(C757,MUNICÍPO_SETOR!A$2:D$49,4,0)</f>
        <v>CLEBER RODRIGUES DA SILVA</v>
      </c>
      <c r="E757" s="43">
        <v>41379.375</v>
      </c>
      <c r="F757" s="43">
        <v>41379.561805555553</v>
      </c>
      <c r="G757" s="43">
        <v>41379.683333333334</v>
      </c>
      <c r="H757" t="s">
        <v>29</v>
      </c>
      <c r="I757">
        <v>60000017153278</v>
      </c>
      <c r="J757" t="s">
        <v>436</v>
      </c>
      <c r="K757" t="s">
        <v>437</v>
      </c>
      <c r="L757" t="s">
        <v>32</v>
      </c>
      <c r="M757">
        <v>4</v>
      </c>
      <c r="N757" t="s">
        <v>33</v>
      </c>
      <c r="O757">
        <v>60000015461254</v>
      </c>
      <c r="P757">
        <v>60000016462669</v>
      </c>
      <c r="Q757">
        <v>140256000001029</v>
      </c>
      <c r="S757" t="s">
        <v>34</v>
      </c>
      <c r="T757" t="s">
        <v>35</v>
      </c>
      <c r="U757" t="s">
        <v>36</v>
      </c>
      <c r="X757" t="s">
        <v>37</v>
      </c>
      <c r="AD757" t="s">
        <v>2334</v>
      </c>
      <c r="AE757" t="s">
        <v>1437</v>
      </c>
      <c r="AF757" t="s">
        <v>2334</v>
      </c>
      <c r="AG757" t="s">
        <v>2334</v>
      </c>
      <c r="AH757">
        <v>1</v>
      </c>
      <c r="AI757">
        <v>145</v>
      </c>
      <c r="AJ757">
        <v>357</v>
      </c>
      <c r="AK757">
        <v>357</v>
      </c>
      <c r="AL757">
        <v>357</v>
      </c>
      <c r="AM757">
        <v>357</v>
      </c>
      <c r="AN757" t="s">
        <v>1410</v>
      </c>
      <c r="AO757" t="s">
        <v>4575</v>
      </c>
    </row>
    <row r="758" spans="1:41" x14ac:dyDescent="0.25">
      <c r="A758">
        <v>1</v>
      </c>
      <c r="B758" t="s">
        <v>28</v>
      </c>
      <c r="C758">
        <v>393103</v>
      </c>
      <c r="D758" t="str">
        <f>VLOOKUP(C758,MUNICÍPO_SETOR!A$2:D$49,4,0)</f>
        <v>CLEBER RODRIGUES DA SILVA</v>
      </c>
      <c r="E758" s="43">
        <v>41376.694444444445</v>
      </c>
      <c r="F758" s="43">
        <v>41376.697222222225</v>
      </c>
      <c r="G758" s="43">
        <v>41379.51666666667</v>
      </c>
      <c r="H758" t="s">
        <v>110</v>
      </c>
      <c r="I758">
        <v>60000016840857</v>
      </c>
      <c r="K758" t="s">
        <v>2335</v>
      </c>
      <c r="N758" t="s">
        <v>33</v>
      </c>
      <c r="O758">
        <v>60000015461254</v>
      </c>
      <c r="P758">
        <v>60000016462669</v>
      </c>
      <c r="Q758">
        <v>140256000001007</v>
      </c>
      <c r="S758" t="s">
        <v>34</v>
      </c>
      <c r="T758" t="s">
        <v>35</v>
      </c>
      <c r="X758" t="s">
        <v>37</v>
      </c>
      <c r="AD758" t="s">
        <v>2336</v>
      </c>
      <c r="AE758" t="s">
        <v>1437</v>
      </c>
      <c r="AF758" t="s">
        <v>2336</v>
      </c>
      <c r="AG758" t="s">
        <v>2336</v>
      </c>
      <c r="AH758">
        <v>1</v>
      </c>
      <c r="AI758">
        <v>149</v>
      </c>
      <c r="AJ758">
        <v>149</v>
      </c>
      <c r="AK758">
        <v>149</v>
      </c>
      <c r="AL758">
        <v>149</v>
      </c>
      <c r="AM758">
        <v>149</v>
      </c>
      <c r="AN758" t="s">
        <v>1409</v>
      </c>
      <c r="AO758" t="s">
        <v>2336</v>
      </c>
    </row>
    <row r="759" spans="1:41" x14ac:dyDescent="0.25">
      <c r="A759">
        <v>1</v>
      </c>
      <c r="B759" t="s">
        <v>28</v>
      </c>
      <c r="C759">
        <v>393103</v>
      </c>
      <c r="D759" t="str">
        <f>VLOOKUP(C759,MUNICÍPO_SETOR!A$2:D$49,4,0)</f>
        <v>CLEBER RODRIGUES DA SILVA</v>
      </c>
      <c r="E759" s="43">
        <v>41376.628472222219</v>
      </c>
      <c r="F759" s="43">
        <v>41376.694444444445</v>
      </c>
      <c r="G759" s="43">
        <v>41379.51666666667</v>
      </c>
      <c r="H759" t="s">
        <v>29</v>
      </c>
      <c r="I759">
        <v>60000017152570</v>
      </c>
      <c r="J759" t="s">
        <v>2207</v>
      </c>
      <c r="K759" t="s">
        <v>2208</v>
      </c>
      <c r="L759" t="s">
        <v>41</v>
      </c>
      <c r="M759">
        <v>6</v>
      </c>
      <c r="N759" t="s">
        <v>33</v>
      </c>
      <c r="O759">
        <v>60000015461254</v>
      </c>
      <c r="P759">
        <v>60000016462669</v>
      </c>
      <c r="Q759">
        <v>140256000000998</v>
      </c>
      <c r="S759" t="s">
        <v>34</v>
      </c>
      <c r="T759" t="s">
        <v>35</v>
      </c>
      <c r="U759" t="s">
        <v>36</v>
      </c>
      <c r="X759" t="s">
        <v>37</v>
      </c>
      <c r="AD759" t="s">
        <v>2337</v>
      </c>
      <c r="AE759" t="s">
        <v>1437</v>
      </c>
      <c r="AF759" t="s">
        <v>2337</v>
      </c>
      <c r="AG759" t="s">
        <v>2337</v>
      </c>
      <c r="AH759">
        <v>1</v>
      </c>
      <c r="AI759">
        <v>384</v>
      </c>
      <c r="AJ759">
        <v>384</v>
      </c>
      <c r="AK759">
        <v>384</v>
      </c>
      <c r="AL759">
        <v>384</v>
      </c>
      <c r="AM759">
        <v>384</v>
      </c>
      <c r="AN759" t="s">
        <v>1409</v>
      </c>
      <c r="AO759" t="s">
        <v>2337</v>
      </c>
    </row>
    <row r="760" spans="1:41" x14ac:dyDescent="0.25">
      <c r="A760">
        <v>1</v>
      </c>
      <c r="B760" t="s">
        <v>28</v>
      </c>
      <c r="C760">
        <v>393103</v>
      </c>
      <c r="D760" t="str">
        <f>VLOOKUP(C760,MUNICÍPO_SETOR!A$2:D$49,4,0)</f>
        <v>CLEBER RODRIGUES DA SILVA</v>
      </c>
      <c r="E760" s="43">
        <v>41376.628472222219</v>
      </c>
      <c r="F760" s="43">
        <v>41376.694444444445</v>
      </c>
      <c r="G760" s="43">
        <v>41379.51666666667</v>
      </c>
      <c r="H760" t="s">
        <v>29</v>
      </c>
      <c r="I760">
        <v>60000017152570</v>
      </c>
      <c r="J760" t="s">
        <v>2207</v>
      </c>
      <c r="K760" t="s">
        <v>2208</v>
      </c>
      <c r="L760" t="s">
        <v>41</v>
      </c>
      <c r="M760">
        <v>6</v>
      </c>
      <c r="N760" t="s">
        <v>33</v>
      </c>
      <c r="O760">
        <v>60000015461254</v>
      </c>
      <c r="P760">
        <v>60000016462669</v>
      </c>
      <c r="Q760">
        <v>140256000000998</v>
      </c>
      <c r="S760" t="s">
        <v>34</v>
      </c>
      <c r="T760" t="s">
        <v>35</v>
      </c>
      <c r="U760" t="s">
        <v>36</v>
      </c>
      <c r="X760" t="s">
        <v>37</v>
      </c>
      <c r="AD760" t="s">
        <v>2337</v>
      </c>
      <c r="AE760" t="s">
        <v>1437</v>
      </c>
      <c r="AF760" t="s">
        <v>2337</v>
      </c>
      <c r="AG760" t="s">
        <v>2337</v>
      </c>
      <c r="AH760">
        <v>1</v>
      </c>
      <c r="AI760">
        <v>384</v>
      </c>
      <c r="AJ760">
        <v>384</v>
      </c>
      <c r="AK760">
        <v>384</v>
      </c>
      <c r="AL760">
        <v>384</v>
      </c>
      <c r="AM760">
        <v>384</v>
      </c>
      <c r="AN760" t="s">
        <v>1409</v>
      </c>
      <c r="AO760" t="s">
        <v>2337</v>
      </c>
    </row>
    <row r="761" spans="1:41" x14ac:dyDescent="0.25">
      <c r="A761">
        <v>1</v>
      </c>
      <c r="B761" t="s">
        <v>28</v>
      </c>
      <c r="C761">
        <v>393103</v>
      </c>
      <c r="D761" t="str">
        <f>VLOOKUP(C761,MUNICÍPO_SETOR!A$2:D$49,4,0)</f>
        <v>CLEBER RODRIGUES DA SILVA</v>
      </c>
      <c r="E761" s="43">
        <v>41376.444444444445</v>
      </c>
      <c r="F761" s="43">
        <v>41376.540277777778</v>
      </c>
      <c r="G761" s="43">
        <v>41376.512499999997</v>
      </c>
      <c r="H761" t="s">
        <v>29</v>
      </c>
      <c r="I761">
        <v>60000012270539</v>
      </c>
      <c r="J761" t="s">
        <v>408</v>
      </c>
      <c r="K761" t="s">
        <v>409</v>
      </c>
      <c r="L761" t="s">
        <v>41</v>
      </c>
      <c r="M761">
        <v>6</v>
      </c>
      <c r="N761" t="s">
        <v>33</v>
      </c>
      <c r="O761">
        <v>60000015461254</v>
      </c>
      <c r="P761">
        <v>60000016462669</v>
      </c>
      <c r="Q761">
        <v>140256000000947</v>
      </c>
      <c r="S761" t="s">
        <v>34</v>
      </c>
      <c r="T761" t="s">
        <v>35</v>
      </c>
      <c r="U761" t="s">
        <v>36</v>
      </c>
      <c r="X761" t="s">
        <v>37</v>
      </c>
      <c r="AD761" t="s">
        <v>2338</v>
      </c>
      <c r="AE761" t="s">
        <v>1437</v>
      </c>
      <c r="AF761" t="s">
        <v>2338</v>
      </c>
      <c r="AG761" t="s">
        <v>2338</v>
      </c>
      <c r="AH761">
        <v>1</v>
      </c>
      <c r="AI761">
        <v>340</v>
      </c>
      <c r="AJ761">
        <v>340</v>
      </c>
      <c r="AK761">
        <v>340</v>
      </c>
      <c r="AL761">
        <v>340</v>
      </c>
      <c r="AM761">
        <v>340</v>
      </c>
      <c r="AN761" t="s">
        <v>1409</v>
      </c>
      <c r="AO761" t="s">
        <v>2338</v>
      </c>
    </row>
    <row r="762" spans="1:41" x14ac:dyDescent="0.25">
      <c r="A762">
        <v>1</v>
      </c>
      <c r="B762" t="s">
        <v>28</v>
      </c>
      <c r="C762">
        <v>393103</v>
      </c>
      <c r="D762" t="str">
        <f>VLOOKUP(C762,MUNICÍPO_SETOR!A$2:D$49,4,0)</f>
        <v>CLEBER RODRIGUES DA SILVA</v>
      </c>
      <c r="E762" s="43">
        <v>41376.444444444445</v>
      </c>
      <c r="F762" s="43">
        <v>41376.540277777778</v>
      </c>
      <c r="G762" s="43">
        <v>41376.512499999997</v>
      </c>
      <c r="H762" t="s">
        <v>29</v>
      </c>
      <c r="I762">
        <v>60000012270539</v>
      </c>
      <c r="J762" t="s">
        <v>408</v>
      </c>
      <c r="K762" t="s">
        <v>409</v>
      </c>
      <c r="L762" t="s">
        <v>41</v>
      </c>
      <c r="M762">
        <v>6</v>
      </c>
      <c r="N762" t="s">
        <v>33</v>
      </c>
      <c r="O762">
        <v>60000015461254</v>
      </c>
      <c r="P762">
        <v>60000016462669</v>
      </c>
      <c r="Q762">
        <v>140256000000947</v>
      </c>
      <c r="S762" t="s">
        <v>34</v>
      </c>
      <c r="T762" t="s">
        <v>35</v>
      </c>
      <c r="U762" t="s">
        <v>36</v>
      </c>
      <c r="X762" t="s">
        <v>37</v>
      </c>
      <c r="AD762" t="s">
        <v>2338</v>
      </c>
      <c r="AE762" t="s">
        <v>1437</v>
      </c>
      <c r="AF762" t="s">
        <v>2338</v>
      </c>
      <c r="AG762" t="s">
        <v>2338</v>
      </c>
      <c r="AH762">
        <v>1</v>
      </c>
      <c r="AI762">
        <v>340</v>
      </c>
      <c r="AJ762">
        <v>340</v>
      </c>
      <c r="AK762">
        <v>340</v>
      </c>
      <c r="AL762">
        <v>340</v>
      </c>
      <c r="AM762">
        <v>340</v>
      </c>
      <c r="AN762" t="s">
        <v>1409</v>
      </c>
      <c r="AO762" t="s">
        <v>2338</v>
      </c>
    </row>
    <row r="763" spans="1:41" x14ac:dyDescent="0.25">
      <c r="A763">
        <v>1</v>
      </c>
      <c r="B763" t="s">
        <v>28</v>
      </c>
      <c r="C763">
        <v>393103</v>
      </c>
      <c r="D763" t="str">
        <f>VLOOKUP(C763,MUNICÍPO_SETOR!A$2:D$49,4,0)</f>
        <v>CLEBER RODRIGUES DA SILVA</v>
      </c>
      <c r="E763" s="43">
        <v>41376.375</v>
      </c>
      <c r="F763" s="43">
        <v>41376.536805555559</v>
      </c>
      <c r="G763" s="43">
        <v>41376.512499999997</v>
      </c>
      <c r="H763" t="s">
        <v>29</v>
      </c>
      <c r="I763">
        <v>60000012362347</v>
      </c>
      <c r="J763" t="s">
        <v>2339</v>
      </c>
      <c r="K763" t="s">
        <v>2340</v>
      </c>
      <c r="L763" t="s">
        <v>41</v>
      </c>
      <c r="M763">
        <v>3</v>
      </c>
      <c r="N763" t="s">
        <v>33</v>
      </c>
      <c r="O763">
        <v>60000015461254</v>
      </c>
      <c r="P763">
        <v>60000016462669</v>
      </c>
      <c r="Q763">
        <v>140256000000938</v>
      </c>
      <c r="S763" t="s">
        <v>34</v>
      </c>
      <c r="T763" t="s">
        <v>35</v>
      </c>
      <c r="U763" t="s">
        <v>36</v>
      </c>
      <c r="X763" t="s">
        <v>37</v>
      </c>
      <c r="AD763" t="s">
        <v>2341</v>
      </c>
      <c r="AE763" t="s">
        <v>1437</v>
      </c>
      <c r="AF763" t="s">
        <v>2341</v>
      </c>
      <c r="AG763" t="s">
        <v>2341</v>
      </c>
      <c r="AH763">
        <v>1</v>
      </c>
      <c r="AI763">
        <v>511</v>
      </c>
      <c r="AJ763">
        <v>511</v>
      </c>
      <c r="AK763">
        <v>511</v>
      </c>
      <c r="AL763">
        <v>511</v>
      </c>
      <c r="AM763">
        <v>511</v>
      </c>
      <c r="AN763" t="s">
        <v>1409</v>
      </c>
      <c r="AO763" t="s">
        <v>2341</v>
      </c>
    </row>
    <row r="764" spans="1:41" x14ac:dyDescent="0.25">
      <c r="A764">
        <v>1</v>
      </c>
      <c r="B764" t="s">
        <v>28</v>
      </c>
      <c r="C764">
        <v>393103</v>
      </c>
      <c r="D764" t="str">
        <f>VLOOKUP(C764,MUNICÍPO_SETOR!A$2:D$49,4,0)</f>
        <v>CLEBER RODRIGUES DA SILVA</v>
      </c>
      <c r="E764" s="43">
        <v>41376.347222222219</v>
      </c>
      <c r="F764" s="43">
        <v>41376.52847222222</v>
      </c>
      <c r="G764" s="43">
        <v>41376.494444444441</v>
      </c>
      <c r="H764" t="s">
        <v>110</v>
      </c>
      <c r="I764">
        <v>60000016840961</v>
      </c>
      <c r="K764" t="s">
        <v>2342</v>
      </c>
      <c r="N764" t="s">
        <v>33</v>
      </c>
      <c r="O764">
        <v>60000015461254</v>
      </c>
      <c r="P764">
        <v>60000016462669</v>
      </c>
      <c r="Q764">
        <v>140256000000918</v>
      </c>
      <c r="S764" t="s">
        <v>34</v>
      </c>
      <c r="T764" t="s">
        <v>35</v>
      </c>
      <c r="X764" t="s">
        <v>37</v>
      </c>
      <c r="AD764" t="s">
        <v>2343</v>
      </c>
      <c r="AE764" t="s">
        <v>1437</v>
      </c>
      <c r="AF764" t="s">
        <v>2343</v>
      </c>
      <c r="AG764" t="s">
        <v>2343</v>
      </c>
      <c r="AH764">
        <v>1</v>
      </c>
      <c r="AI764">
        <v>211</v>
      </c>
      <c r="AJ764">
        <v>211</v>
      </c>
      <c r="AK764">
        <v>211</v>
      </c>
      <c r="AL764">
        <v>211</v>
      </c>
      <c r="AM764">
        <v>211</v>
      </c>
      <c r="AN764" t="s">
        <v>1409</v>
      </c>
      <c r="AO764" t="s">
        <v>2343</v>
      </c>
    </row>
    <row r="765" spans="1:41" x14ac:dyDescent="0.25">
      <c r="A765">
        <v>1</v>
      </c>
      <c r="B765" t="s">
        <v>28</v>
      </c>
      <c r="C765">
        <v>393103</v>
      </c>
      <c r="D765" t="str">
        <f>VLOOKUP(C765,MUNICÍPO_SETOR!A$2:D$49,4,0)</f>
        <v>CLEBER RODRIGUES DA SILVA</v>
      </c>
      <c r="E765" s="43">
        <v>41375.708333333336</v>
      </c>
      <c r="F765" s="43">
        <v>41375.82708333333</v>
      </c>
      <c r="G765" s="43">
        <v>41376.409722222219</v>
      </c>
      <c r="H765" t="s">
        <v>29</v>
      </c>
      <c r="I765">
        <v>60000012355571</v>
      </c>
      <c r="J765" t="s">
        <v>2300</v>
      </c>
      <c r="K765" t="s">
        <v>2301</v>
      </c>
      <c r="L765" t="s">
        <v>32</v>
      </c>
      <c r="M765">
        <v>4</v>
      </c>
      <c r="N765" t="s">
        <v>33</v>
      </c>
      <c r="O765">
        <v>60000015461254</v>
      </c>
      <c r="P765">
        <v>60000016462669</v>
      </c>
      <c r="Q765">
        <v>140256000000909</v>
      </c>
      <c r="S765" t="s">
        <v>34</v>
      </c>
      <c r="T765" t="s">
        <v>35</v>
      </c>
      <c r="U765" t="s">
        <v>36</v>
      </c>
      <c r="X765" t="s">
        <v>37</v>
      </c>
      <c r="AD765" t="s">
        <v>2344</v>
      </c>
      <c r="AE765" t="s">
        <v>1437</v>
      </c>
      <c r="AF765" t="s">
        <v>2344</v>
      </c>
      <c r="AG765" t="s">
        <v>2344</v>
      </c>
      <c r="AH765">
        <v>1</v>
      </c>
      <c r="AI765">
        <v>127</v>
      </c>
      <c r="AJ765">
        <v>127</v>
      </c>
      <c r="AK765">
        <v>127</v>
      </c>
      <c r="AL765">
        <v>127</v>
      </c>
      <c r="AM765">
        <v>127</v>
      </c>
      <c r="AN765" t="s">
        <v>1409</v>
      </c>
      <c r="AO765" t="s">
        <v>2344</v>
      </c>
    </row>
    <row r="766" spans="1:41" x14ac:dyDescent="0.25">
      <c r="A766">
        <v>1</v>
      </c>
      <c r="B766" t="s">
        <v>28</v>
      </c>
      <c r="C766">
        <v>393103</v>
      </c>
      <c r="D766" t="str">
        <f>VLOOKUP(C766,MUNICÍPO_SETOR!A$2:D$49,4,0)</f>
        <v>CLEBER RODRIGUES DA SILVA</v>
      </c>
      <c r="E766" s="43">
        <v>41375.659722222219</v>
      </c>
      <c r="F766" s="43">
        <v>41375.822222222225</v>
      </c>
      <c r="G766" s="43">
        <v>41376.409722222219</v>
      </c>
      <c r="H766" t="s">
        <v>29</v>
      </c>
      <c r="I766">
        <v>60000012283975</v>
      </c>
      <c r="J766" t="s">
        <v>2345</v>
      </c>
      <c r="K766" t="s">
        <v>2346</v>
      </c>
      <c r="L766" t="s">
        <v>32</v>
      </c>
      <c r="M766">
        <v>3</v>
      </c>
      <c r="N766" t="s">
        <v>33</v>
      </c>
      <c r="O766">
        <v>60000015461254</v>
      </c>
      <c r="P766">
        <v>60000016462669</v>
      </c>
      <c r="Q766">
        <v>140256000000900</v>
      </c>
      <c r="S766" t="s">
        <v>34</v>
      </c>
      <c r="T766" t="s">
        <v>35</v>
      </c>
      <c r="U766" t="s">
        <v>36</v>
      </c>
      <c r="X766" t="s">
        <v>37</v>
      </c>
      <c r="AD766" t="s">
        <v>2347</v>
      </c>
      <c r="AE766" t="s">
        <v>1437</v>
      </c>
      <c r="AF766" t="s">
        <v>2347</v>
      </c>
      <c r="AG766" t="s">
        <v>2347</v>
      </c>
      <c r="AH766">
        <v>1</v>
      </c>
      <c r="AI766">
        <v>218</v>
      </c>
      <c r="AJ766">
        <v>218</v>
      </c>
      <c r="AK766">
        <v>218</v>
      </c>
      <c r="AL766">
        <v>218</v>
      </c>
      <c r="AM766">
        <v>218</v>
      </c>
      <c r="AN766" t="s">
        <v>1409</v>
      </c>
      <c r="AO766" t="s">
        <v>2347</v>
      </c>
    </row>
    <row r="767" spans="1:41" x14ac:dyDescent="0.25">
      <c r="A767">
        <v>1</v>
      </c>
      <c r="B767" t="s">
        <v>28</v>
      </c>
      <c r="C767">
        <v>393103</v>
      </c>
      <c r="D767" t="str">
        <f>VLOOKUP(C767,MUNICÍPO_SETOR!A$2:D$49,4,0)</f>
        <v>CLEBER RODRIGUES DA SILVA</v>
      </c>
      <c r="E767" s="43">
        <v>41375.597222222219</v>
      </c>
      <c r="F767" s="43">
        <v>41375.68472222222</v>
      </c>
      <c r="G767" s="43">
        <v>41375.739583333336</v>
      </c>
      <c r="H767" t="s">
        <v>29</v>
      </c>
      <c r="I767">
        <v>60000012250291</v>
      </c>
      <c r="J767" t="s">
        <v>2348</v>
      </c>
      <c r="K767" t="s">
        <v>2349</v>
      </c>
      <c r="L767" t="s">
        <v>41</v>
      </c>
      <c r="M767">
        <v>3</v>
      </c>
      <c r="N767" t="s">
        <v>33</v>
      </c>
      <c r="O767">
        <v>60000015461254</v>
      </c>
      <c r="P767">
        <v>60000016462669</v>
      </c>
      <c r="Q767">
        <v>140256000000891</v>
      </c>
      <c r="S767" t="s">
        <v>34</v>
      </c>
      <c r="T767" t="s">
        <v>35</v>
      </c>
      <c r="U767" t="s">
        <v>36</v>
      </c>
      <c r="X767" t="s">
        <v>37</v>
      </c>
      <c r="AD767" t="s">
        <v>2350</v>
      </c>
      <c r="AE767" t="s">
        <v>1437</v>
      </c>
      <c r="AF767" t="s">
        <v>2350</v>
      </c>
      <c r="AG767" t="s">
        <v>2350</v>
      </c>
      <c r="AH767">
        <v>1</v>
      </c>
      <c r="AI767">
        <v>263</v>
      </c>
      <c r="AJ767">
        <v>263</v>
      </c>
      <c r="AK767">
        <v>263</v>
      </c>
      <c r="AL767">
        <v>263</v>
      </c>
      <c r="AM767">
        <v>263</v>
      </c>
      <c r="AN767" t="s">
        <v>1409</v>
      </c>
      <c r="AO767" t="s">
        <v>2350</v>
      </c>
    </row>
    <row r="768" spans="1:41" x14ac:dyDescent="0.25">
      <c r="A768">
        <v>1</v>
      </c>
      <c r="B768" t="s">
        <v>28</v>
      </c>
      <c r="C768">
        <v>393103</v>
      </c>
      <c r="D768" t="str">
        <f>VLOOKUP(C768,MUNICÍPO_SETOR!A$2:D$49,4,0)</f>
        <v>CLEBER RODRIGUES DA SILVA</v>
      </c>
      <c r="E768" s="43">
        <v>41375.46875</v>
      </c>
      <c r="F768" s="43">
        <v>41375.681250000001</v>
      </c>
      <c r="G768" s="43">
        <v>41375.643750000003</v>
      </c>
      <c r="H768" t="s">
        <v>29</v>
      </c>
      <c r="I768">
        <v>60000012391979</v>
      </c>
      <c r="J768" t="s">
        <v>2351</v>
      </c>
      <c r="K768" t="s">
        <v>2352</v>
      </c>
      <c r="L768" t="s">
        <v>32</v>
      </c>
      <c r="M768">
        <v>3</v>
      </c>
      <c r="N768" t="s">
        <v>33</v>
      </c>
      <c r="O768">
        <v>60000015461254</v>
      </c>
      <c r="P768">
        <v>60000016462669</v>
      </c>
      <c r="Q768">
        <v>140256000000868</v>
      </c>
      <c r="S768" t="s">
        <v>34</v>
      </c>
      <c r="T768" t="s">
        <v>35</v>
      </c>
      <c r="U768" t="s">
        <v>36</v>
      </c>
      <c r="X768" t="s">
        <v>37</v>
      </c>
      <c r="AD768" t="s">
        <v>2353</v>
      </c>
      <c r="AE768" t="s">
        <v>1437</v>
      </c>
      <c r="AF768" t="s">
        <v>2353</v>
      </c>
      <c r="AG768" t="s">
        <v>2353</v>
      </c>
      <c r="AH768">
        <v>1</v>
      </c>
      <c r="AI768">
        <v>240</v>
      </c>
      <c r="AJ768">
        <v>240</v>
      </c>
      <c r="AK768">
        <v>240</v>
      </c>
      <c r="AL768">
        <v>240</v>
      </c>
      <c r="AM768">
        <v>240</v>
      </c>
      <c r="AN768" t="s">
        <v>1409</v>
      </c>
      <c r="AO768" t="s">
        <v>2353</v>
      </c>
    </row>
    <row r="769" spans="1:41" x14ac:dyDescent="0.25">
      <c r="A769">
        <v>1</v>
      </c>
      <c r="B769" t="s">
        <v>28</v>
      </c>
      <c r="C769">
        <v>393103</v>
      </c>
      <c r="D769" t="str">
        <f>VLOOKUP(C769,MUNICÍPO_SETOR!A$2:D$49,4,0)</f>
        <v>CLEBER RODRIGUES DA SILVA</v>
      </c>
      <c r="E769" s="43">
        <v>41375.4375</v>
      </c>
      <c r="F769" s="43">
        <v>41375.597916666666</v>
      </c>
      <c r="G769" s="43">
        <v>41375.632638888892</v>
      </c>
      <c r="H769" t="s">
        <v>29</v>
      </c>
      <c r="I769">
        <v>60000012535835</v>
      </c>
      <c r="J769" t="s">
        <v>2354</v>
      </c>
      <c r="K769" t="s">
        <v>2355</v>
      </c>
      <c r="L769" t="s">
        <v>32</v>
      </c>
      <c r="M769">
        <v>3</v>
      </c>
      <c r="N769" t="s">
        <v>33</v>
      </c>
      <c r="O769">
        <v>60000015461254</v>
      </c>
      <c r="P769">
        <v>60000016462669</v>
      </c>
      <c r="Q769">
        <v>140256000000849</v>
      </c>
      <c r="S769" t="s">
        <v>34</v>
      </c>
      <c r="T769" t="s">
        <v>35</v>
      </c>
      <c r="U769" t="s">
        <v>36</v>
      </c>
      <c r="X769" t="s">
        <v>37</v>
      </c>
      <c r="AD769" t="s">
        <v>2356</v>
      </c>
      <c r="AE769" t="s">
        <v>1437</v>
      </c>
      <c r="AF769" t="s">
        <v>2356</v>
      </c>
      <c r="AG769" t="s">
        <v>2356</v>
      </c>
      <c r="AH769">
        <v>1</v>
      </c>
      <c r="AI769">
        <v>379</v>
      </c>
      <c r="AJ769">
        <v>379</v>
      </c>
      <c r="AK769">
        <v>379</v>
      </c>
      <c r="AL769">
        <v>379</v>
      </c>
      <c r="AM769">
        <v>379</v>
      </c>
      <c r="AN769" t="s">
        <v>1409</v>
      </c>
      <c r="AO769" t="s">
        <v>2356</v>
      </c>
    </row>
    <row r="770" spans="1:41" x14ac:dyDescent="0.25">
      <c r="A770">
        <v>1</v>
      </c>
      <c r="B770" t="s">
        <v>28</v>
      </c>
      <c r="C770">
        <v>393103</v>
      </c>
      <c r="D770" t="str">
        <f>VLOOKUP(C770,MUNICÍPO_SETOR!A$2:D$49,4,0)</f>
        <v>CLEBER RODRIGUES DA SILVA</v>
      </c>
      <c r="E770" s="43">
        <v>41375.368055555555</v>
      </c>
      <c r="F770" s="43">
        <v>41375.593055555553</v>
      </c>
      <c r="G770" s="43">
        <v>41375.556250000001</v>
      </c>
      <c r="H770" t="s">
        <v>29</v>
      </c>
      <c r="I770">
        <v>60000012340331</v>
      </c>
      <c r="J770" t="s">
        <v>2357</v>
      </c>
      <c r="K770" t="s">
        <v>2358</v>
      </c>
      <c r="L770" t="s">
        <v>32</v>
      </c>
      <c r="M770">
        <v>3</v>
      </c>
      <c r="N770" t="s">
        <v>33</v>
      </c>
      <c r="O770">
        <v>60000015461254</v>
      </c>
      <c r="P770">
        <v>60000016462669</v>
      </c>
      <c r="Q770">
        <v>140256000000826</v>
      </c>
      <c r="S770" t="s">
        <v>34</v>
      </c>
      <c r="T770" t="s">
        <v>35</v>
      </c>
      <c r="U770" t="s">
        <v>36</v>
      </c>
      <c r="X770" t="s">
        <v>37</v>
      </c>
      <c r="AD770" t="s">
        <v>2359</v>
      </c>
      <c r="AE770" t="s">
        <v>1437</v>
      </c>
      <c r="AF770" t="s">
        <v>2359</v>
      </c>
      <c r="AG770" t="s">
        <v>2359</v>
      </c>
      <c r="AH770">
        <v>228</v>
      </c>
      <c r="AI770">
        <v>412</v>
      </c>
      <c r="AJ770">
        <v>412</v>
      </c>
      <c r="AK770">
        <v>412</v>
      </c>
      <c r="AL770">
        <v>412</v>
      </c>
      <c r="AM770">
        <v>412</v>
      </c>
      <c r="AN770" t="s">
        <v>1409</v>
      </c>
      <c r="AO770" t="s">
        <v>4576</v>
      </c>
    </row>
    <row r="771" spans="1:41" x14ac:dyDescent="0.25">
      <c r="A771">
        <v>1</v>
      </c>
      <c r="B771" t="s">
        <v>28</v>
      </c>
      <c r="C771">
        <v>393103</v>
      </c>
      <c r="D771" t="str">
        <f>VLOOKUP(C771,MUNICÍPO_SETOR!A$2:D$49,4,0)</f>
        <v>CLEBER RODRIGUES DA SILVA</v>
      </c>
      <c r="E771" s="43">
        <v>41374.517361111109</v>
      </c>
      <c r="F771" s="43">
        <v>41374.741666666669</v>
      </c>
      <c r="G771" s="43">
        <v>41375.279166666667</v>
      </c>
      <c r="H771" t="s">
        <v>29</v>
      </c>
      <c r="I771">
        <v>60000012496455</v>
      </c>
      <c r="J771" t="s">
        <v>2360</v>
      </c>
      <c r="K771" t="s">
        <v>2361</v>
      </c>
      <c r="L771" t="s">
        <v>41</v>
      </c>
      <c r="M771">
        <v>4</v>
      </c>
      <c r="N771" t="s">
        <v>33</v>
      </c>
      <c r="O771">
        <v>60000015461254</v>
      </c>
      <c r="P771">
        <v>60000016462669</v>
      </c>
      <c r="Q771">
        <v>140256000000755</v>
      </c>
      <c r="S771" t="s">
        <v>34</v>
      </c>
      <c r="T771" t="s">
        <v>35</v>
      </c>
      <c r="U771" t="s">
        <v>36</v>
      </c>
      <c r="X771" t="s">
        <v>37</v>
      </c>
      <c r="AD771" t="s">
        <v>2362</v>
      </c>
      <c r="AE771" t="s">
        <v>1453</v>
      </c>
      <c r="AF771" t="s">
        <v>2362</v>
      </c>
      <c r="AG771" t="s">
        <v>2362</v>
      </c>
      <c r="AH771">
        <v>167</v>
      </c>
      <c r="AI771">
        <v>409</v>
      </c>
      <c r="AJ771">
        <v>409</v>
      </c>
      <c r="AK771">
        <v>409</v>
      </c>
      <c r="AL771">
        <v>409</v>
      </c>
      <c r="AM771">
        <v>409</v>
      </c>
      <c r="AN771" t="s">
        <v>1409</v>
      </c>
      <c r="AO771" t="s">
        <v>4577</v>
      </c>
    </row>
    <row r="772" spans="1:41" x14ac:dyDescent="0.25">
      <c r="A772">
        <v>1</v>
      </c>
      <c r="B772" t="s">
        <v>28</v>
      </c>
      <c r="C772">
        <v>393103</v>
      </c>
      <c r="D772" t="str">
        <f>VLOOKUP(C772,MUNICÍPO_SETOR!A$2:D$49,4,0)</f>
        <v>CLEBER RODRIGUES DA SILVA</v>
      </c>
      <c r="E772" s="43">
        <v>41374.517361111109</v>
      </c>
      <c r="F772" s="43">
        <v>41374.741666666669</v>
      </c>
      <c r="G772" s="43">
        <v>41375.279166666667</v>
      </c>
      <c r="H772" t="s">
        <v>29</v>
      </c>
      <c r="I772">
        <v>60000012496455</v>
      </c>
      <c r="J772" t="s">
        <v>2360</v>
      </c>
      <c r="K772" t="s">
        <v>2361</v>
      </c>
      <c r="L772" t="s">
        <v>41</v>
      </c>
      <c r="M772">
        <v>4</v>
      </c>
      <c r="N772" t="s">
        <v>33</v>
      </c>
      <c r="O772">
        <v>60000015461254</v>
      </c>
      <c r="P772">
        <v>60000016462669</v>
      </c>
      <c r="Q772">
        <v>140256000000755</v>
      </c>
      <c r="S772" t="s">
        <v>34</v>
      </c>
      <c r="T772" t="s">
        <v>35</v>
      </c>
      <c r="U772" t="s">
        <v>36</v>
      </c>
      <c r="X772" t="s">
        <v>37</v>
      </c>
      <c r="AD772" t="s">
        <v>2362</v>
      </c>
      <c r="AE772" t="s">
        <v>1453</v>
      </c>
      <c r="AF772" t="s">
        <v>2362</v>
      </c>
      <c r="AG772" t="s">
        <v>2362</v>
      </c>
      <c r="AH772">
        <v>167</v>
      </c>
      <c r="AI772">
        <v>409</v>
      </c>
      <c r="AJ772">
        <v>409</v>
      </c>
      <c r="AK772">
        <v>409</v>
      </c>
      <c r="AL772">
        <v>409</v>
      </c>
      <c r="AM772">
        <v>409</v>
      </c>
      <c r="AN772" t="s">
        <v>1409</v>
      </c>
      <c r="AO772" t="s">
        <v>4577</v>
      </c>
    </row>
    <row r="773" spans="1:41" x14ac:dyDescent="0.25">
      <c r="A773">
        <v>1</v>
      </c>
      <c r="B773" t="s">
        <v>28</v>
      </c>
      <c r="C773">
        <v>393103</v>
      </c>
      <c r="D773" t="str">
        <f>VLOOKUP(C773,MUNICÍPO_SETOR!A$2:D$49,4,0)</f>
        <v>CLEBER RODRIGUES DA SILVA</v>
      </c>
      <c r="E773" s="43">
        <v>41374.479166666664</v>
      </c>
      <c r="F773" s="43">
        <v>41374.73541666667</v>
      </c>
      <c r="G773" s="43">
        <v>41375.279166666667</v>
      </c>
      <c r="H773" t="s">
        <v>29</v>
      </c>
      <c r="I773">
        <v>60000017150794</v>
      </c>
      <c r="J773" t="s">
        <v>2363</v>
      </c>
      <c r="K773" t="s">
        <v>2364</v>
      </c>
      <c r="L773" t="s">
        <v>2365</v>
      </c>
      <c r="M773">
        <v>3</v>
      </c>
      <c r="N773" t="s">
        <v>33</v>
      </c>
      <c r="O773">
        <v>60000015461254</v>
      </c>
      <c r="P773">
        <v>60000016462669</v>
      </c>
      <c r="Q773">
        <v>140256000000733</v>
      </c>
      <c r="S773" t="s">
        <v>34</v>
      </c>
      <c r="T773" t="s">
        <v>35</v>
      </c>
      <c r="U773" t="s">
        <v>36</v>
      </c>
      <c r="X773" t="s">
        <v>37</v>
      </c>
      <c r="AD773" t="s">
        <v>2366</v>
      </c>
      <c r="AE773" t="s">
        <v>1453</v>
      </c>
      <c r="AF773" t="s">
        <v>2366</v>
      </c>
      <c r="AG773" t="s">
        <v>2366</v>
      </c>
      <c r="AH773">
        <v>1</v>
      </c>
      <c r="AI773">
        <v>532</v>
      </c>
      <c r="AJ773">
        <v>532</v>
      </c>
      <c r="AK773">
        <v>532</v>
      </c>
      <c r="AL773">
        <v>532</v>
      </c>
      <c r="AM773">
        <v>532</v>
      </c>
      <c r="AN773" t="s">
        <v>1409</v>
      </c>
      <c r="AO773" t="s">
        <v>2366</v>
      </c>
    </row>
    <row r="774" spans="1:41" x14ac:dyDescent="0.25">
      <c r="A774">
        <v>1</v>
      </c>
      <c r="B774" t="s">
        <v>28</v>
      </c>
      <c r="C774">
        <v>393103</v>
      </c>
      <c r="D774" t="str">
        <f>VLOOKUP(C774,MUNICÍPO_SETOR!A$2:D$49,4,0)</f>
        <v>CLEBER RODRIGUES DA SILVA</v>
      </c>
      <c r="E774" s="43">
        <v>41374.479166666664</v>
      </c>
      <c r="F774" s="43">
        <v>41374.73541666667</v>
      </c>
      <c r="G774" s="43">
        <v>41375.279166666667</v>
      </c>
      <c r="H774" t="s">
        <v>29</v>
      </c>
      <c r="I774">
        <v>60000017150794</v>
      </c>
      <c r="J774" t="s">
        <v>2363</v>
      </c>
      <c r="K774" t="s">
        <v>2364</v>
      </c>
      <c r="L774" t="s">
        <v>2365</v>
      </c>
      <c r="M774">
        <v>3</v>
      </c>
      <c r="N774" t="s">
        <v>33</v>
      </c>
      <c r="O774">
        <v>60000015461254</v>
      </c>
      <c r="P774">
        <v>60000016462669</v>
      </c>
      <c r="Q774">
        <v>140256000000733</v>
      </c>
      <c r="S774" t="s">
        <v>34</v>
      </c>
      <c r="T774" t="s">
        <v>35</v>
      </c>
      <c r="U774" t="s">
        <v>36</v>
      </c>
      <c r="X774" t="s">
        <v>37</v>
      </c>
      <c r="AD774" t="s">
        <v>2366</v>
      </c>
      <c r="AE774" t="s">
        <v>1453</v>
      </c>
      <c r="AF774" t="s">
        <v>2366</v>
      </c>
      <c r="AG774" t="s">
        <v>2366</v>
      </c>
      <c r="AH774">
        <v>1</v>
      </c>
      <c r="AI774">
        <v>532</v>
      </c>
      <c r="AJ774">
        <v>532</v>
      </c>
      <c r="AK774">
        <v>532</v>
      </c>
      <c r="AL774">
        <v>532</v>
      </c>
      <c r="AM774">
        <v>532</v>
      </c>
      <c r="AN774" t="s">
        <v>1409</v>
      </c>
      <c r="AO774" t="s">
        <v>2366</v>
      </c>
    </row>
    <row r="775" spans="1:41" x14ac:dyDescent="0.25">
      <c r="A775">
        <v>1</v>
      </c>
      <c r="B775" t="s">
        <v>28</v>
      </c>
      <c r="C775">
        <v>393103</v>
      </c>
      <c r="D775" t="str">
        <f>VLOOKUP(C775,MUNICÍPO_SETOR!A$2:D$49,4,0)</f>
        <v>CLEBER RODRIGUES DA SILVA</v>
      </c>
      <c r="E775" s="43">
        <v>41374.479166666664</v>
      </c>
      <c r="F775" s="43">
        <v>41374.73541666667</v>
      </c>
      <c r="G775" s="43">
        <v>41375.279166666667</v>
      </c>
      <c r="H775" t="s">
        <v>29</v>
      </c>
      <c r="I775">
        <v>60000017150794</v>
      </c>
      <c r="J775" t="s">
        <v>2363</v>
      </c>
      <c r="K775" t="s">
        <v>2364</v>
      </c>
      <c r="L775" t="s">
        <v>2365</v>
      </c>
      <c r="M775">
        <v>3</v>
      </c>
      <c r="N775" t="s">
        <v>33</v>
      </c>
      <c r="O775">
        <v>60000015461254</v>
      </c>
      <c r="P775">
        <v>60000016462669</v>
      </c>
      <c r="Q775">
        <v>140256000000733</v>
      </c>
      <c r="S775" t="s">
        <v>34</v>
      </c>
      <c r="T775" t="s">
        <v>35</v>
      </c>
      <c r="U775" t="s">
        <v>36</v>
      </c>
      <c r="X775" t="s">
        <v>37</v>
      </c>
      <c r="AD775" t="s">
        <v>2366</v>
      </c>
      <c r="AE775" t="s">
        <v>1453</v>
      </c>
      <c r="AF775" t="s">
        <v>2366</v>
      </c>
      <c r="AG775" t="s">
        <v>2366</v>
      </c>
      <c r="AH775">
        <v>1</v>
      </c>
      <c r="AI775">
        <v>532</v>
      </c>
      <c r="AJ775">
        <v>532</v>
      </c>
      <c r="AK775">
        <v>532</v>
      </c>
      <c r="AL775">
        <v>532</v>
      </c>
      <c r="AM775">
        <v>532</v>
      </c>
      <c r="AN775" t="s">
        <v>1409</v>
      </c>
      <c r="AO775" t="s">
        <v>2366</v>
      </c>
    </row>
    <row r="776" spans="1:41" x14ac:dyDescent="0.25">
      <c r="A776">
        <v>1</v>
      </c>
      <c r="B776" t="s">
        <v>28</v>
      </c>
      <c r="C776">
        <v>393103</v>
      </c>
      <c r="D776" t="str">
        <f>VLOOKUP(C776,MUNICÍPO_SETOR!A$2:D$49,4,0)</f>
        <v>CLEBER RODRIGUES DA SILVA</v>
      </c>
      <c r="E776" s="43">
        <v>41374.451388888891</v>
      </c>
      <c r="F776" s="43">
        <v>41374.726388888892</v>
      </c>
      <c r="G776" s="43">
        <v>41375.279166666667</v>
      </c>
      <c r="H776" t="s">
        <v>29</v>
      </c>
      <c r="I776">
        <v>60000012591615</v>
      </c>
      <c r="J776" t="s">
        <v>2367</v>
      </c>
      <c r="K776" t="s">
        <v>2368</v>
      </c>
      <c r="L776" t="s">
        <v>41</v>
      </c>
      <c r="M776">
        <v>4</v>
      </c>
      <c r="N776" t="s">
        <v>33</v>
      </c>
      <c r="O776">
        <v>60000015461254</v>
      </c>
      <c r="P776">
        <v>60000016462669</v>
      </c>
      <c r="Q776">
        <v>140256000000712</v>
      </c>
      <c r="S776" t="s">
        <v>34</v>
      </c>
      <c r="T776" t="s">
        <v>35</v>
      </c>
      <c r="U776" t="s">
        <v>36</v>
      </c>
      <c r="X776" t="s">
        <v>37</v>
      </c>
      <c r="AD776" t="s">
        <v>2369</v>
      </c>
      <c r="AE776" t="s">
        <v>1453</v>
      </c>
      <c r="AF776" t="s">
        <v>2369</v>
      </c>
      <c r="AG776" t="s">
        <v>2369</v>
      </c>
      <c r="AH776">
        <v>115</v>
      </c>
      <c r="AI776">
        <v>253</v>
      </c>
      <c r="AJ776">
        <v>253</v>
      </c>
      <c r="AK776">
        <v>253</v>
      </c>
      <c r="AL776">
        <v>253</v>
      </c>
      <c r="AM776">
        <v>253</v>
      </c>
      <c r="AN776" t="s">
        <v>1409</v>
      </c>
      <c r="AO776" t="s">
        <v>4578</v>
      </c>
    </row>
    <row r="777" spans="1:41" x14ac:dyDescent="0.25">
      <c r="A777">
        <v>1</v>
      </c>
      <c r="B777" t="s">
        <v>28</v>
      </c>
      <c r="C777">
        <v>393103</v>
      </c>
      <c r="D777" t="str">
        <f>VLOOKUP(C777,MUNICÍPO_SETOR!A$2:D$49,4,0)</f>
        <v>CLEBER RODRIGUES DA SILVA</v>
      </c>
      <c r="E777" s="43">
        <v>41374.451388888891</v>
      </c>
      <c r="F777" s="43">
        <v>41374.726388888892</v>
      </c>
      <c r="G777" s="43">
        <v>41375.279166666667</v>
      </c>
      <c r="H777" t="s">
        <v>29</v>
      </c>
      <c r="I777">
        <v>60000012591615</v>
      </c>
      <c r="J777" t="s">
        <v>2367</v>
      </c>
      <c r="K777" t="s">
        <v>2368</v>
      </c>
      <c r="L777" t="s">
        <v>41</v>
      </c>
      <c r="M777">
        <v>4</v>
      </c>
      <c r="N777" t="s">
        <v>33</v>
      </c>
      <c r="O777">
        <v>60000015461254</v>
      </c>
      <c r="P777">
        <v>60000016462669</v>
      </c>
      <c r="Q777">
        <v>140256000000712</v>
      </c>
      <c r="S777" t="s">
        <v>34</v>
      </c>
      <c r="T777" t="s">
        <v>35</v>
      </c>
      <c r="U777" t="s">
        <v>36</v>
      </c>
      <c r="X777" t="s">
        <v>37</v>
      </c>
      <c r="AD777" t="s">
        <v>2369</v>
      </c>
      <c r="AE777" t="s">
        <v>1453</v>
      </c>
      <c r="AF777" t="s">
        <v>2369</v>
      </c>
      <c r="AG777" t="s">
        <v>2369</v>
      </c>
      <c r="AH777">
        <v>115</v>
      </c>
      <c r="AI777">
        <v>253</v>
      </c>
      <c r="AJ777">
        <v>253</v>
      </c>
      <c r="AK777">
        <v>253</v>
      </c>
      <c r="AL777">
        <v>253</v>
      </c>
      <c r="AM777">
        <v>253</v>
      </c>
      <c r="AN777" t="s">
        <v>1409</v>
      </c>
      <c r="AO777" t="s">
        <v>4578</v>
      </c>
    </row>
    <row r="778" spans="1:41" x14ac:dyDescent="0.25">
      <c r="A778">
        <v>1</v>
      </c>
      <c r="B778" t="s">
        <v>28</v>
      </c>
      <c r="C778">
        <v>393103</v>
      </c>
      <c r="D778" t="str">
        <f>VLOOKUP(C778,MUNICÍPO_SETOR!A$2:D$49,4,0)</f>
        <v>CLEBER RODRIGUES DA SILVA</v>
      </c>
      <c r="E778" s="43">
        <v>41374.399305555555</v>
      </c>
      <c r="F778" s="43">
        <v>41374.697916666664</v>
      </c>
      <c r="G778" s="43">
        <v>41374.666666666664</v>
      </c>
      <c r="H778" t="s">
        <v>29</v>
      </c>
      <c r="I778">
        <v>60000012336483</v>
      </c>
      <c r="J778" t="s">
        <v>2370</v>
      </c>
      <c r="K778" t="s">
        <v>2371</v>
      </c>
      <c r="L778" t="s">
        <v>41</v>
      </c>
      <c r="M778">
        <v>6</v>
      </c>
      <c r="N778" t="s">
        <v>33</v>
      </c>
      <c r="O778">
        <v>60000015461254</v>
      </c>
      <c r="P778">
        <v>60000016462669</v>
      </c>
      <c r="Q778">
        <v>140256000000689</v>
      </c>
      <c r="S778" t="s">
        <v>34</v>
      </c>
      <c r="T778" t="s">
        <v>35</v>
      </c>
      <c r="U778" t="s">
        <v>36</v>
      </c>
      <c r="X778" t="s">
        <v>37</v>
      </c>
      <c r="AD778" t="s">
        <v>2372</v>
      </c>
      <c r="AE778" t="s">
        <v>1453</v>
      </c>
      <c r="AF778" t="s">
        <v>2372</v>
      </c>
      <c r="AG778" t="s">
        <v>2372</v>
      </c>
      <c r="AH778">
        <v>197</v>
      </c>
      <c r="AI778">
        <v>318</v>
      </c>
      <c r="AJ778">
        <v>318</v>
      </c>
      <c r="AK778">
        <v>318</v>
      </c>
      <c r="AL778">
        <v>318</v>
      </c>
      <c r="AM778">
        <v>318</v>
      </c>
      <c r="AN778" t="s">
        <v>1409</v>
      </c>
      <c r="AO778" t="s">
        <v>4579</v>
      </c>
    </row>
    <row r="779" spans="1:41" x14ac:dyDescent="0.25">
      <c r="A779">
        <v>1</v>
      </c>
      <c r="B779" t="s">
        <v>28</v>
      </c>
      <c r="C779">
        <v>393103</v>
      </c>
      <c r="D779" t="str">
        <f>VLOOKUP(C779,MUNICÍPO_SETOR!A$2:D$49,4,0)</f>
        <v>CLEBER RODRIGUES DA SILVA</v>
      </c>
      <c r="E779" s="43">
        <v>41374.399305555555</v>
      </c>
      <c r="F779" s="43">
        <v>41374.697916666664</v>
      </c>
      <c r="G779" s="43">
        <v>41374.666666666664</v>
      </c>
      <c r="H779" t="s">
        <v>29</v>
      </c>
      <c r="I779">
        <v>60000012336483</v>
      </c>
      <c r="J779" t="s">
        <v>2370</v>
      </c>
      <c r="K779" t="s">
        <v>2371</v>
      </c>
      <c r="L779" t="s">
        <v>41</v>
      </c>
      <c r="M779">
        <v>6</v>
      </c>
      <c r="N779" t="s">
        <v>33</v>
      </c>
      <c r="O779">
        <v>60000015461254</v>
      </c>
      <c r="P779">
        <v>60000016462669</v>
      </c>
      <c r="Q779">
        <v>140256000000689</v>
      </c>
      <c r="S779" t="s">
        <v>34</v>
      </c>
      <c r="T779" t="s">
        <v>35</v>
      </c>
      <c r="U779" t="s">
        <v>36</v>
      </c>
      <c r="X779" t="s">
        <v>37</v>
      </c>
      <c r="AD779" t="s">
        <v>2372</v>
      </c>
      <c r="AE779" t="s">
        <v>1453</v>
      </c>
      <c r="AF779" t="s">
        <v>2372</v>
      </c>
      <c r="AG779" t="s">
        <v>2372</v>
      </c>
      <c r="AH779">
        <v>197</v>
      </c>
      <c r="AI779">
        <v>318</v>
      </c>
      <c r="AJ779">
        <v>318</v>
      </c>
      <c r="AK779">
        <v>318</v>
      </c>
      <c r="AL779">
        <v>318</v>
      </c>
      <c r="AM779">
        <v>318</v>
      </c>
      <c r="AN779" t="s">
        <v>1409</v>
      </c>
      <c r="AO779" t="s">
        <v>4579</v>
      </c>
    </row>
    <row r="780" spans="1:41" x14ac:dyDescent="0.25">
      <c r="A780">
        <v>1</v>
      </c>
      <c r="B780" t="s">
        <v>28</v>
      </c>
      <c r="C780">
        <v>393103</v>
      </c>
      <c r="D780" t="str">
        <f>VLOOKUP(C780,MUNICÍPO_SETOR!A$2:D$49,4,0)</f>
        <v>CLEBER RODRIGUES DA SILVA</v>
      </c>
      <c r="E780" s="43">
        <v>41374.361111111109</v>
      </c>
      <c r="F780" s="43">
        <v>41374.436111111114</v>
      </c>
      <c r="G780" s="43">
        <v>41374.477777777778</v>
      </c>
      <c r="H780" t="s">
        <v>29</v>
      </c>
      <c r="I780">
        <v>60000012244627</v>
      </c>
      <c r="J780" t="s">
        <v>2373</v>
      </c>
      <c r="K780" t="s">
        <v>2374</v>
      </c>
      <c r="L780" t="s">
        <v>41</v>
      </c>
      <c r="M780">
        <v>4</v>
      </c>
      <c r="N780" t="s">
        <v>33</v>
      </c>
      <c r="O780">
        <v>60000015461254</v>
      </c>
      <c r="P780">
        <v>60000016462669</v>
      </c>
      <c r="Q780">
        <v>140256000000669</v>
      </c>
      <c r="S780" t="s">
        <v>34</v>
      </c>
      <c r="T780" t="s">
        <v>35</v>
      </c>
      <c r="U780" t="s">
        <v>36</v>
      </c>
      <c r="X780" t="s">
        <v>37</v>
      </c>
      <c r="AD780" t="s">
        <v>2375</v>
      </c>
      <c r="AE780" t="s">
        <v>1453</v>
      </c>
      <c r="AF780" t="s">
        <v>2375</v>
      </c>
      <c r="AG780" t="s">
        <v>2375</v>
      </c>
      <c r="AH780">
        <v>1</v>
      </c>
      <c r="AI780">
        <v>184</v>
      </c>
      <c r="AJ780">
        <v>296</v>
      </c>
      <c r="AK780">
        <v>405</v>
      </c>
      <c r="AL780">
        <v>405</v>
      </c>
      <c r="AM780">
        <v>405</v>
      </c>
      <c r="AN780" t="s">
        <v>1409</v>
      </c>
      <c r="AO780" t="s">
        <v>4295</v>
      </c>
    </row>
    <row r="781" spans="1:41" x14ac:dyDescent="0.25">
      <c r="A781">
        <v>1</v>
      </c>
      <c r="B781" t="s">
        <v>28</v>
      </c>
      <c r="C781">
        <v>393103</v>
      </c>
      <c r="D781" t="str">
        <f>VLOOKUP(C781,MUNICÍPO_SETOR!A$2:D$49,4,0)</f>
        <v>CLEBER RODRIGUES DA SILVA</v>
      </c>
      <c r="E781" s="43">
        <v>41374.361111111109</v>
      </c>
      <c r="F781" s="43">
        <v>41374.436111111114</v>
      </c>
      <c r="G781" s="43">
        <v>41374.477777777778</v>
      </c>
      <c r="H781" t="s">
        <v>29</v>
      </c>
      <c r="I781">
        <v>60000012244627</v>
      </c>
      <c r="J781" t="s">
        <v>2373</v>
      </c>
      <c r="K781" t="s">
        <v>2374</v>
      </c>
      <c r="L781" t="s">
        <v>41</v>
      </c>
      <c r="M781">
        <v>4</v>
      </c>
      <c r="N781" t="s">
        <v>33</v>
      </c>
      <c r="O781">
        <v>60000015461254</v>
      </c>
      <c r="P781">
        <v>60000016462669</v>
      </c>
      <c r="Q781">
        <v>140256000000669</v>
      </c>
      <c r="S781" t="s">
        <v>34</v>
      </c>
      <c r="T781" t="s">
        <v>35</v>
      </c>
      <c r="U781" t="s">
        <v>36</v>
      </c>
      <c r="X781" t="s">
        <v>37</v>
      </c>
      <c r="AD781" t="s">
        <v>2375</v>
      </c>
      <c r="AE781" t="s">
        <v>1453</v>
      </c>
      <c r="AF781" t="s">
        <v>2375</v>
      </c>
      <c r="AG781" t="s">
        <v>2375</v>
      </c>
      <c r="AH781">
        <v>1</v>
      </c>
      <c r="AI781">
        <v>184</v>
      </c>
      <c r="AJ781">
        <v>296</v>
      </c>
      <c r="AK781">
        <v>405</v>
      </c>
      <c r="AL781">
        <v>405</v>
      </c>
      <c r="AM781">
        <v>405</v>
      </c>
      <c r="AN781" t="s">
        <v>1410</v>
      </c>
      <c r="AO781" t="s">
        <v>4296</v>
      </c>
    </row>
    <row r="782" spans="1:41" x14ac:dyDescent="0.25">
      <c r="A782">
        <v>1</v>
      </c>
      <c r="B782" t="s">
        <v>28</v>
      </c>
      <c r="C782">
        <v>393103</v>
      </c>
      <c r="D782" t="str">
        <f>VLOOKUP(C782,MUNICÍPO_SETOR!A$2:D$49,4,0)</f>
        <v>CLEBER RODRIGUES DA SILVA</v>
      </c>
      <c r="E782" s="43">
        <v>41374.361111111109</v>
      </c>
      <c r="F782" s="43">
        <v>41374.436111111114</v>
      </c>
      <c r="G782" s="43">
        <v>41374.477777777778</v>
      </c>
      <c r="H782" t="s">
        <v>29</v>
      </c>
      <c r="I782">
        <v>60000012244627</v>
      </c>
      <c r="J782" t="s">
        <v>2373</v>
      </c>
      <c r="K782" t="s">
        <v>2374</v>
      </c>
      <c r="L782" t="s">
        <v>41</v>
      </c>
      <c r="M782">
        <v>4</v>
      </c>
      <c r="N782" t="s">
        <v>33</v>
      </c>
      <c r="O782">
        <v>60000015461254</v>
      </c>
      <c r="P782">
        <v>60000016462669</v>
      </c>
      <c r="Q782">
        <v>140256000000669</v>
      </c>
      <c r="S782" t="s">
        <v>34</v>
      </c>
      <c r="T782" t="s">
        <v>35</v>
      </c>
      <c r="U782" t="s">
        <v>36</v>
      </c>
      <c r="X782" t="s">
        <v>37</v>
      </c>
      <c r="AD782" t="s">
        <v>2375</v>
      </c>
      <c r="AE782" t="s">
        <v>1453</v>
      </c>
      <c r="AF782" t="s">
        <v>2375</v>
      </c>
      <c r="AG782" t="s">
        <v>2375</v>
      </c>
      <c r="AH782">
        <v>1</v>
      </c>
      <c r="AI782">
        <v>184</v>
      </c>
      <c r="AJ782">
        <v>296</v>
      </c>
      <c r="AK782">
        <v>405</v>
      </c>
      <c r="AL782">
        <v>405</v>
      </c>
      <c r="AM782">
        <v>405</v>
      </c>
      <c r="AN782" t="s">
        <v>1411</v>
      </c>
      <c r="AO782" t="s">
        <v>4580</v>
      </c>
    </row>
    <row r="783" spans="1:41" x14ac:dyDescent="0.25">
      <c r="A783">
        <v>1</v>
      </c>
      <c r="B783" t="s">
        <v>28</v>
      </c>
      <c r="C783">
        <v>393103</v>
      </c>
      <c r="D783" t="str">
        <f>VLOOKUP(C783,MUNICÍPO_SETOR!A$2:D$49,4,0)</f>
        <v>CLEBER RODRIGUES DA SILVA</v>
      </c>
      <c r="E783" s="43">
        <v>41374.361111111109</v>
      </c>
      <c r="F783" s="43">
        <v>41374.436111111114</v>
      </c>
      <c r="G783" s="43">
        <v>41374.477777777778</v>
      </c>
      <c r="H783" t="s">
        <v>29</v>
      </c>
      <c r="I783">
        <v>60000012244627</v>
      </c>
      <c r="J783" t="s">
        <v>2373</v>
      </c>
      <c r="K783" t="s">
        <v>2374</v>
      </c>
      <c r="L783" t="s">
        <v>41</v>
      </c>
      <c r="M783">
        <v>4</v>
      </c>
      <c r="N783" t="s">
        <v>33</v>
      </c>
      <c r="O783">
        <v>60000015461254</v>
      </c>
      <c r="P783">
        <v>60000016462669</v>
      </c>
      <c r="Q783">
        <v>140256000000669</v>
      </c>
      <c r="S783" t="s">
        <v>34</v>
      </c>
      <c r="T783" t="s">
        <v>35</v>
      </c>
      <c r="U783" t="s">
        <v>36</v>
      </c>
      <c r="X783" t="s">
        <v>37</v>
      </c>
      <c r="AD783" t="s">
        <v>2375</v>
      </c>
      <c r="AE783" t="s">
        <v>1453</v>
      </c>
      <c r="AF783" t="s">
        <v>2375</v>
      </c>
      <c r="AG783" t="s">
        <v>2375</v>
      </c>
      <c r="AH783">
        <v>1</v>
      </c>
      <c r="AI783">
        <v>184</v>
      </c>
      <c r="AJ783">
        <v>296</v>
      </c>
      <c r="AK783">
        <v>405</v>
      </c>
      <c r="AL783">
        <v>405</v>
      </c>
      <c r="AM783">
        <v>405</v>
      </c>
      <c r="AN783" t="s">
        <v>1409</v>
      </c>
      <c r="AO783" t="s">
        <v>4295</v>
      </c>
    </row>
    <row r="784" spans="1:41" x14ac:dyDescent="0.25">
      <c r="A784">
        <v>1</v>
      </c>
      <c r="B784" t="s">
        <v>28</v>
      </c>
      <c r="C784">
        <v>393103</v>
      </c>
      <c r="D784" t="str">
        <f>VLOOKUP(C784,MUNICÍPO_SETOR!A$2:D$49,4,0)</f>
        <v>CLEBER RODRIGUES DA SILVA</v>
      </c>
      <c r="E784" s="43">
        <v>41374.361111111109</v>
      </c>
      <c r="F784" s="43">
        <v>41374.436111111114</v>
      </c>
      <c r="G784" s="43">
        <v>41374.477777777778</v>
      </c>
      <c r="H784" t="s">
        <v>29</v>
      </c>
      <c r="I784">
        <v>60000012244627</v>
      </c>
      <c r="J784" t="s">
        <v>2373</v>
      </c>
      <c r="K784" t="s">
        <v>2374</v>
      </c>
      <c r="L784" t="s">
        <v>41</v>
      </c>
      <c r="M784">
        <v>4</v>
      </c>
      <c r="N784" t="s">
        <v>33</v>
      </c>
      <c r="O784">
        <v>60000015461254</v>
      </c>
      <c r="P784">
        <v>60000016462669</v>
      </c>
      <c r="Q784">
        <v>140256000000669</v>
      </c>
      <c r="S784" t="s">
        <v>34</v>
      </c>
      <c r="T784" t="s">
        <v>35</v>
      </c>
      <c r="U784" t="s">
        <v>36</v>
      </c>
      <c r="X784" t="s">
        <v>37</v>
      </c>
      <c r="AD784" t="s">
        <v>2375</v>
      </c>
      <c r="AE784" t="s">
        <v>1453</v>
      </c>
      <c r="AF784" t="s">
        <v>2375</v>
      </c>
      <c r="AG784" t="s">
        <v>2375</v>
      </c>
      <c r="AH784">
        <v>1</v>
      </c>
      <c r="AI784">
        <v>184</v>
      </c>
      <c r="AJ784">
        <v>296</v>
      </c>
      <c r="AK784">
        <v>405</v>
      </c>
      <c r="AL784">
        <v>405</v>
      </c>
      <c r="AM784">
        <v>405</v>
      </c>
      <c r="AN784" t="s">
        <v>1410</v>
      </c>
      <c r="AO784" t="s">
        <v>4296</v>
      </c>
    </row>
    <row r="785" spans="1:41" x14ac:dyDescent="0.25">
      <c r="A785">
        <v>1</v>
      </c>
      <c r="B785" t="s">
        <v>28</v>
      </c>
      <c r="C785">
        <v>393103</v>
      </c>
      <c r="D785" t="str">
        <f>VLOOKUP(C785,MUNICÍPO_SETOR!A$2:D$49,4,0)</f>
        <v>CLEBER RODRIGUES DA SILVA</v>
      </c>
      <c r="E785" s="43">
        <v>41374.361111111109</v>
      </c>
      <c r="F785" s="43">
        <v>41374.436111111114</v>
      </c>
      <c r="G785" s="43">
        <v>41374.477777777778</v>
      </c>
      <c r="H785" t="s">
        <v>29</v>
      </c>
      <c r="I785">
        <v>60000012244627</v>
      </c>
      <c r="J785" t="s">
        <v>2373</v>
      </c>
      <c r="K785" t="s">
        <v>2374</v>
      </c>
      <c r="L785" t="s">
        <v>41</v>
      </c>
      <c r="M785">
        <v>4</v>
      </c>
      <c r="N785" t="s">
        <v>33</v>
      </c>
      <c r="O785">
        <v>60000015461254</v>
      </c>
      <c r="P785">
        <v>60000016462669</v>
      </c>
      <c r="Q785">
        <v>140256000000669</v>
      </c>
      <c r="S785" t="s">
        <v>34</v>
      </c>
      <c r="T785" t="s">
        <v>35</v>
      </c>
      <c r="U785" t="s">
        <v>36</v>
      </c>
      <c r="X785" t="s">
        <v>37</v>
      </c>
      <c r="AD785" t="s">
        <v>2375</v>
      </c>
      <c r="AE785" t="s">
        <v>1453</v>
      </c>
      <c r="AF785" t="s">
        <v>2375</v>
      </c>
      <c r="AG785" t="s">
        <v>2375</v>
      </c>
      <c r="AH785">
        <v>1</v>
      </c>
      <c r="AI785">
        <v>184</v>
      </c>
      <c r="AJ785">
        <v>296</v>
      </c>
      <c r="AK785">
        <v>405</v>
      </c>
      <c r="AL785">
        <v>405</v>
      </c>
      <c r="AM785">
        <v>405</v>
      </c>
      <c r="AN785" t="s">
        <v>1411</v>
      </c>
      <c r="AO785" t="s">
        <v>4580</v>
      </c>
    </row>
    <row r="786" spans="1:41" x14ac:dyDescent="0.25">
      <c r="A786">
        <v>1</v>
      </c>
      <c r="B786" t="s">
        <v>28</v>
      </c>
      <c r="C786">
        <v>393103</v>
      </c>
      <c r="D786" t="str">
        <f>VLOOKUP(C786,MUNICÍPO_SETOR!A$2:D$49,4,0)</f>
        <v>CLEBER RODRIGUES DA SILVA</v>
      </c>
      <c r="E786" s="43">
        <v>41373.711805555555</v>
      </c>
      <c r="F786" s="43">
        <v>41373.779861111114</v>
      </c>
      <c r="G786" s="43">
        <v>41373.739583333336</v>
      </c>
      <c r="H786" t="s">
        <v>29</v>
      </c>
      <c r="I786">
        <v>60000012309207</v>
      </c>
      <c r="J786" t="s">
        <v>2376</v>
      </c>
      <c r="K786" t="s">
        <v>2377</v>
      </c>
      <c r="L786" t="s">
        <v>41</v>
      </c>
      <c r="M786">
        <v>3</v>
      </c>
      <c r="N786" t="s">
        <v>33</v>
      </c>
      <c r="O786">
        <v>60000015461254</v>
      </c>
      <c r="P786">
        <v>60000016462669</v>
      </c>
      <c r="Q786">
        <v>140256000000610</v>
      </c>
      <c r="S786" t="s">
        <v>34</v>
      </c>
      <c r="T786" t="s">
        <v>35</v>
      </c>
      <c r="U786" t="s">
        <v>36</v>
      </c>
      <c r="X786" t="s">
        <v>37</v>
      </c>
      <c r="AD786" t="s">
        <v>2378</v>
      </c>
      <c r="AE786" t="s">
        <v>1453</v>
      </c>
      <c r="AF786" t="s">
        <v>2378</v>
      </c>
      <c r="AG786" t="s">
        <v>2378</v>
      </c>
      <c r="AH786">
        <v>1</v>
      </c>
      <c r="AI786">
        <v>189</v>
      </c>
      <c r="AJ786">
        <v>464</v>
      </c>
      <c r="AK786">
        <v>582</v>
      </c>
      <c r="AL786">
        <v>678</v>
      </c>
      <c r="AM786">
        <v>678</v>
      </c>
      <c r="AN786" t="s">
        <v>1409</v>
      </c>
      <c r="AO786" t="s">
        <v>4297</v>
      </c>
    </row>
    <row r="787" spans="1:41" x14ac:dyDescent="0.25">
      <c r="A787">
        <v>1</v>
      </c>
      <c r="B787" t="s">
        <v>28</v>
      </c>
      <c r="C787">
        <v>393103</v>
      </c>
      <c r="D787" t="str">
        <f>VLOOKUP(C787,MUNICÍPO_SETOR!A$2:D$49,4,0)</f>
        <v>CLEBER RODRIGUES DA SILVA</v>
      </c>
      <c r="E787" s="43">
        <v>41373.711805555555</v>
      </c>
      <c r="F787" s="43">
        <v>41373.779861111114</v>
      </c>
      <c r="G787" s="43">
        <v>41373.739583333336</v>
      </c>
      <c r="H787" t="s">
        <v>29</v>
      </c>
      <c r="I787">
        <v>60000012309207</v>
      </c>
      <c r="J787" t="s">
        <v>2376</v>
      </c>
      <c r="K787" t="s">
        <v>2377</v>
      </c>
      <c r="L787" t="s">
        <v>41</v>
      </c>
      <c r="M787">
        <v>3</v>
      </c>
      <c r="N787" t="s">
        <v>33</v>
      </c>
      <c r="O787">
        <v>60000015461254</v>
      </c>
      <c r="P787">
        <v>60000016462669</v>
      </c>
      <c r="Q787">
        <v>140256000000610</v>
      </c>
      <c r="S787" t="s">
        <v>34</v>
      </c>
      <c r="T787" t="s">
        <v>35</v>
      </c>
      <c r="U787" t="s">
        <v>36</v>
      </c>
      <c r="X787" t="s">
        <v>37</v>
      </c>
      <c r="AD787" t="s">
        <v>2378</v>
      </c>
      <c r="AE787" t="s">
        <v>1453</v>
      </c>
      <c r="AF787" t="s">
        <v>2378</v>
      </c>
      <c r="AG787" t="s">
        <v>2378</v>
      </c>
      <c r="AH787">
        <v>1</v>
      </c>
      <c r="AI787">
        <v>189</v>
      </c>
      <c r="AJ787">
        <v>464</v>
      </c>
      <c r="AK787">
        <v>582</v>
      </c>
      <c r="AL787">
        <v>678</v>
      </c>
      <c r="AM787">
        <v>678</v>
      </c>
      <c r="AN787" t="s">
        <v>1410</v>
      </c>
      <c r="AO787" t="s">
        <v>4298</v>
      </c>
    </row>
    <row r="788" spans="1:41" x14ac:dyDescent="0.25">
      <c r="A788">
        <v>1</v>
      </c>
      <c r="B788" t="s">
        <v>28</v>
      </c>
      <c r="C788">
        <v>393103</v>
      </c>
      <c r="D788" t="str">
        <f>VLOOKUP(C788,MUNICÍPO_SETOR!A$2:D$49,4,0)</f>
        <v>CLEBER RODRIGUES DA SILVA</v>
      </c>
      <c r="E788" s="43">
        <v>41373.711805555555</v>
      </c>
      <c r="F788" s="43">
        <v>41373.779861111114</v>
      </c>
      <c r="G788" s="43">
        <v>41373.739583333336</v>
      </c>
      <c r="H788" t="s">
        <v>29</v>
      </c>
      <c r="I788">
        <v>60000012309207</v>
      </c>
      <c r="J788" t="s">
        <v>2376</v>
      </c>
      <c r="K788" t="s">
        <v>2377</v>
      </c>
      <c r="L788" t="s">
        <v>41</v>
      </c>
      <c r="M788">
        <v>3</v>
      </c>
      <c r="N788" t="s">
        <v>33</v>
      </c>
      <c r="O788">
        <v>60000015461254</v>
      </c>
      <c r="P788">
        <v>60000016462669</v>
      </c>
      <c r="Q788">
        <v>140256000000610</v>
      </c>
      <c r="S788" t="s">
        <v>34</v>
      </c>
      <c r="T788" t="s">
        <v>35</v>
      </c>
      <c r="U788" t="s">
        <v>36</v>
      </c>
      <c r="X788" t="s">
        <v>37</v>
      </c>
      <c r="AD788" t="s">
        <v>2378</v>
      </c>
      <c r="AE788" t="s">
        <v>1453</v>
      </c>
      <c r="AF788" t="s">
        <v>2378</v>
      </c>
      <c r="AG788" t="s">
        <v>2378</v>
      </c>
      <c r="AH788">
        <v>1</v>
      </c>
      <c r="AI788">
        <v>189</v>
      </c>
      <c r="AJ788">
        <v>464</v>
      </c>
      <c r="AK788">
        <v>582</v>
      </c>
      <c r="AL788">
        <v>678</v>
      </c>
      <c r="AM788">
        <v>678</v>
      </c>
      <c r="AN788" t="s">
        <v>1411</v>
      </c>
      <c r="AO788" t="s">
        <v>4299</v>
      </c>
    </row>
    <row r="789" spans="1:41" x14ac:dyDescent="0.25">
      <c r="A789">
        <v>1</v>
      </c>
      <c r="B789" t="s">
        <v>28</v>
      </c>
      <c r="C789">
        <v>393103</v>
      </c>
      <c r="D789" t="str">
        <f>VLOOKUP(C789,MUNICÍPO_SETOR!A$2:D$49,4,0)</f>
        <v>CLEBER RODRIGUES DA SILVA</v>
      </c>
      <c r="E789" s="43">
        <v>41373.711805555555</v>
      </c>
      <c r="F789" s="43">
        <v>41373.779861111114</v>
      </c>
      <c r="G789" s="43">
        <v>41373.739583333336</v>
      </c>
      <c r="H789" t="s">
        <v>29</v>
      </c>
      <c r="I789">
        <v>60000012309207</v>
      </c>
      <c r="J789" t="s">
        <v>2376</v>
      </c>
      <c r="K789" t="s">
        <v>2377</v>
      </c>
      <c r="L789" t="s">
        <v>41</v>
      </c>
      <c r="M789">
        <v>3</v>
      </c>
      <c r="N789" t="s">
        <v>33</v>
      </c>
      <c r="O789">
        <v>60000015461254</v>
      </c>
      <c r="P789">
        <v>60000016462669</v>
      </c>
      <c r="Q789">
        <v>140256000000610</v>
      </c>
      <c r="S789" t="s">
        <v>34</v>
      </c>
      <c r="T789" t="s">
        <v>35</v>
      </c>
      <c r="U789" t="s">
        <v>36</v>
      </c>
      <c r="X789" t="s">
        <v>37</v>
      </c>
      <c r="AD789" t="s">
        <v>2378</v>
      </c>
      <c r="AE789" t="s">
        <v>1453</v>
      </c>
      <c r="AF789" t="s">
        <v>2378</v>
      </c>
      <c r="AG789" t="s">
        <v>2378</v>
      </c>
      <c r="AH789">
        <v>1</v>
      </c>
      <c r="AI789">
        <v>189</v>
      </c>
      <c r="AJ789">
        <v>464</v>
      </c>
      <c r="AK789">
        <v>582</v>
      </c>
      <c r="AL789">
        <v>678</v>
      </c>
      <c r="AM789">
        <v>678</v>
      </c>
      <c r="AN789" t="s">
        <v>1412</v>
      </c>
      <c r="AO789" t="s">
        <v>4581</v>
      </c>
    </row>
    <row r="790" spans="1:41" x14ac:dyDescent="0.25">
      <c r="A790">
        <v>1</v>
      </c>
      <c r="B790" t="s">
        <v>28</v>
      </c>
      <c r="C790">
        <v>393103</v>
      </c>
      <c r="D790" t="str">
        <f>VLOOKUP(C790,MUNICÍPO_SETOR!A$2:D$49,4,0)</f>
        <v>CLEBER RODRIGUES DA SILVA</v>
      </c>
      <c r="E790" s="43">
        <v>41373.711805555555</v>
      </c>
      <c r="F790" s="43">
        <v>41373.779861111114</v>
      </c>
      <c r="G790" s="43">
        <v>41373.739583333336</v>
      </c>
      <c r="H790" t="s">
        <v>29</v>
      </c>
      <c r="I790">
        <v>60000012309207</v>
      </c>
      <c r="J790" t="s">
        <v>2376</v>
      </c>
      <c r="K790" t="s">
        <v>2377</v>
      </c>
      <c r="L790" t="s">
        <v>41</v>
      </c>
      <c r="M790">
        <v>3</v>
      </c>
      <c r="N790" t="s">
        <v>33</v>
      </c>
      <c r="O790">
        <v>60000015461254</v>
      </c>
      <c r="P790">
        <v>60000016462669</v>
      </c>
      <c r="Q790">
        <v>140256000000610</v>
      </c>
      <c r="S790" t="s">
        <v>34</v>
      </c>
      <c r="T790" t="s">
        <v>35</v>
      </c>
      <c r="U790" t="s">
        <v>36</v>
      </c>
      <c r="X790" t="s">
        <v>37</v>
      </c>
      <c r="AD790" t="s">
        <v>2378</v>
      </c>
      <c r="AE790" t="s">
        <v>1453</v>
      </c>
      <c r="AF790" t="s">
        <v>2378</v>
      </c>
      <c r="AG790" t="s">
        <v>2378</v>
      </c>
      <c r="AH790">
        <v>1</v>
      </c>
      <c r="AI790">
        <v>189</v>
      </c>
      <c r="AJ790">
        <v>464</v>
      </c>
      <c r="AK790">
        <v>582</v>
      </c>
      <c r="AL790">
        <v>678</v>
      </c>
      <c r="AM790">
        <v>678</v>
      </c>
      <c r="AN790" t="s">
        <v>1409</v>
      </c>
      <c r="AO790" t="s">
        <v>4297</v>
      </c>
    </row>
    <row r="791" spans="1:41" x14ac:dyDescent="0.25">
      <c r="A791">
        <v>1</v>
      </c>
      <c r="B791" t="s">
        <v>28</v>
      </c>
      <c r="C791">
        <v>393103</v>
      </c>
      <c r="D791" t="str">
        <f>VLOOKUP(C791,MUNICÍPO_SETOR!A$2:D$49,4,0)</f>
        <v>CLEBER RODRIGUES DA SILVA</v>
      </c>
      <c r="E791" s="43">
        <v>41373.711805555555</v>
      </c>
      <c r="F791" s="43">
        <v>41373.779861111114</v>
      </c>
      <c r="G791" s="43">
        <v>41373.739583333336</v>
      </c>
      <c r="H791" t="s">
        <v>29</v>
      </c>
      <c r="I791">
        <v>60000012309207</v>
      </c>
      <c r="J791" t="s">
        <v>2376</v>
      </c>
      <c r="K791" t="s">
        <v>2377</v>
      </c>
      <c r="L791" t="s">
        <v>41</v>
      </c>
      <c r="M791">
        <v>3</v>
      </c>
      <c r="N791" t="s">
        <v>33</v>
      </c>
      <c r="O791">
        <v>60000015461254</v>
      </c>
      <c r="P791">
        <v>60000016462669</v>
      </c>
      <c r="Q791">
        <v>140256000000610</v>
      </c>
      <c r="S791" t="s">
        <v>34</v>
      </c>
      <c r="T791" t="s">
        <v>35</v>
      </c>
      <c r="U791" t="s">
        <v>36</v>
      </c>
      <c r="X791" t="s">
        <v>37</v>
      </c>
      <c r="AD791" t="s">
        <v>2378</v>
      </c>
      <c r="AE791" t="s">
        <v>1453</v>
      </c>
      <c r="AF791" t="s">
        <v>2378</v>
      </c>
      <c r="AG791" t="s">
        <v>2378</v>
      </c>
      <c r="AH791">
        <v>1</v>
      </c>
      <c r="AI791">
        <v>189</v>
      </c>
      <c r="AJ791">
        <v>464</v>
      </c>
      <c r="AK791">
        <v>582</v>
      </c>
      <c r="AL791">
        <v>678</v>
      </c>
      <c r="AM791">
        <v>678</v>
      </c>
      <c r="AN791" t="s">
        <v>1410</v>
      </c>
      <c r="AO791" t="s">
        <v>4298</v>
      </c>
    </row>
    <row r="792" spans="1:41" x14ac:dyDescent="0.25">
      <c r="A792">
        <v>1</v>
      </c>
      <c r="B792" t="s">
        <v>28</v>
      </c>
      <c r="C792">
        <v>393103</v>
      </c>
      <c r="D792" t="str">
        <f>VLOOKUP(C792,MUNICÍPO_SETOR!A$2:D$49,4,0)</f>
        <v>CLEBER RODRIGUES DA SILVA</v>
      </c>
      <c r="E792" s="43">
        <v>41373.711805555555</v>
      </c>
      <c r="F792" s="43">
        <v>41373.779861111114</v>
      </c>
      <c r="G792" s="43">
        <v>41373.739583333336</v>
      </c>
      <c r="H792" t="s">
        <v>29</v>
      </c>
      <c r="I792">
        <v>60000012309207</v>
      </c>
      <c r="J792" t="s">
        <v>2376</v>
      </c>
      <c r="K792" t="s">
        <v>2377</v>
      </c>
      <c r="L792" t="s">
        <v>41</v>
      </c>
      <c r="M792">
        <v>3</v>
      </c>
      <c r="N792" t="s">
        <v>33</v>
      </c>
      <c r="O792">
        <v>60000015461254</v>
      </c>
      <c r="P792">
        <v>60000016462669</v>
      </c>
      <c r="Q792">
        <v>140256000000610</v>
      </c>
      <c r="S792" t="s">
        <v>34</v>
      </c>
      <c r="T792" t="s">
        <v>35</v>
      </c>
      <c r="U792" t="s">
        <v>36</v>
      </c>
      <c r="X792" t="s">
        <v>37</v>
      </c>
      <c r="AD792" t="s">
        <v>2378</v>
      </c>
      <c r="AE792" t="s">
        <v>1453</v>
      </c>
      <c r="AF792" t="s">
        <v>2378</v>
      </c>
      <c r="AG792" t="s">
        <v>2378</v>
      </c>
      <c r="AH792">
        <v>1</v>
      </c>
      <c r="AI792">
        <v>189</v>
      </c>
      <c r="AJ792">
        <v>464</v>
      </c>
      <c r="AK792">
        <v>582</v>
      </c>
      <c r="AL792">
        <v>678</v>
      </c>
      <c r="AM792">
        <v>678</v>
      </c>
      <c r="AN792" t="s">
        <v>1411</v>
      </c>
      <c r="AO792" t="s">
        <v>4299</v>
      </c>
    </row>
    <row r="793" spans="1:41" x14ac:dyDescent="0.25">
      <c r="A793">
        <v>1</v>
      </c>
      <c r="B793" t="s">
        <v>28</v>
      </c>
      <c r="C793">
        <v>393103</v>
      </c>
      <c r="D793" t="str">
        <f>VLOOKUP(C793,MUNICÍPO_SETOR!A$2:D$49,4,0)</f>
        <v>CLEBER RODRIGUES DA SILVA</v>
      </c>
      <c r="E793" s="43">
        <v>41373.711805555555</v>
      </c>
      <c r="F793" s="43">
        <v>41373.779861111114</v>
      </c>
      <c r="G793" s="43">
        <v>41373.739583333336</v>
      </c>
      <c r="H793" t="s">
        <v>29</v>
      </c>
      <c r="I793">
        <v>60000012309207</v>
      </c>
      <c r="J793" t="s">
        <v>2376</v>
      </c>
      <c r="K793" t="s">
        <v>2377</v>
      </c>
      <c r="L793" t="s">
        <v>41</v>
      </c>
      <c r="M793">
        <v>3</v>
      </c>
      <c r="N793" t="s">
        <v>33</v>
      </c>
      <c r="O793">
        <v>60000015461254</v>
      </c>
      <c r="P793">
        <v>60000016462669</v>
      </c>
      <c r="Q793">
        <v>140256000000610</v>
      </c>
      <c r="S793" t="s">
        <v>34</v>
      </c>
      <c r="T793" t="s">
        <v>35</v>
      </c>
      <c r="U793" t="s">
        <v>36</v>
      </c>
      <c r="X793" t="s">
        <v>37</v>
      </c>
      <c r="AD793" t="s">
        <v>2378</v>
      </c>
      <c r="AE793" t="s">
        <v>1453</v>
      </c>
      <c r="AF793" t="s">
        <v>2378</v>
      </c>
      <c r="AG793" t="s">
        <v>2378</v>
      </c>
      <c r="AH793">
        <v>1</v>
      </c>
      <c r="AI793">
        <v>189</v>
      </c>
      <c r="AJ793">
        <v>464</v>
      </c>
      <c r="AK793">
        <v>582</v>
      </c>
      <c r="AL793">
        <v>678</v>
      </c>
      <c r="AM793">
        <v>678</v>
      </c>
      <c r="AN793" t="s">
        <v>1412</v>
      </c>
      <c r="AO793" t="s">
        <v>4581</v>
      </c>
    </row>
    <row r="794" spans="1:41" x14ac:dyDescent="0.25">
      <c r="A794">
        <v>1</v>
      </c>
      <c r="B794" t="s">
        <v>28</v>
      </c>
      <c r="C794">
        <v>393103</v>
      </c>
      <c r="D794" t="str">
        <f>VLOOKUP(C794,MUNICÍPO_SETOR!A$2:D$49,4,0)</f>
        <v>CLEBER RODRIGUES DA SILVA</v>
      </c>
      <c r="E794" s="43">
        <v>41373.65625</v>
      </c>
      <c r="F794" s="43">
        <v>41373.770138888889</v>
      </c>
      <c r="G794" s="43">
        <v>41386.400694444441</v>
      </c>
      <c r="H794" t="s">
        <v>29</v>
      </c>
      <c r="I794">
        <v>60000012558299</v>
      </c>
      <c r="J794" t="s">
        <v>2379</v>
      </c>
      <c r="K794" t="s">
        <v>2380</v>
      </c>
      <c r="N794" t="s">
        <v>33</v>
      </c>
      <c r="O794">
        <v>60000015461254</v>
      </c>
      <c r="P794">
        <v>60000016462669</v>
      </c>
      <c r="Q794">
        <v>140256000000589</v>
      </c>
      <c r="S794" t="s">
        <v>34</v>
      </c>
      <c r="T794" t="s">
        <v>35</v>
      </c>
      <c r="X794" t="s">
        <v>37</v>
      </c>
      <c r="AD794" t="s">
        <v>2381</v>
      </c>
      <c r="AE794" t="s">
        <v>1453</v>
      </c>
      <c r="AF794" t="s">
        <v>2381</v>
      </c>
      <c r="AG794" t="s">
        <v>2381</v>
      </c>
      <c r="AH794">
        <v>25</v>
      </c>
      <c r="AI794">
        <v>278</v>
      </c>
      <c r="AJ794">
        <v>435</v>
      </c>
      <c r="AK794">
        <v>435</v>
      </c>
      <c r="AL794">
        <v>435</v>
      </c>
      <c r="AM794">
        <v>435</v>
      </c>
      <c r="AN794" t="s">
        <v>1409</v>
      </c>
      <c r="AO794" t="s">
        <v>4300</v>
      </c>
    </row>
    <row r="795" spans="1:41" x14ac:dyDescent="0.25">
      <c r="A795">
        <v>1</v>
      </c>
      <c r="B795" t="s">
        <v>28</v>
      </c>
      <c r="C795">
        <v>393103</v>
      </c>
      <c r="D795" t="str">
        <f>VLOOKUP(C795,MUNICÍPO_SETOR!A$2:D$49,4,0)</f>
        <v>CLEBER RODRIGUES DA SILVA</v>
      </c>
      <c r="E795" s="43">
        <v>41373.65625</v>
      </c>
      <c r="F795" s="43">
        <v>41373.770138888889</v>
      </c>
      <c r="G795" s="43">
        <v>41386.400694444441</v>
      </c>
      <c r="H795" t="s">
        <v>29</v>
      </c>
      <c r="I795">
        <v>60000012558299</v>
      </c>
      <c r="J795" t="s">
        <v>2379</v>
      </c>
      <c r="K795" t="s">
        <v>2380</v>
      </c>
      <c r="N795" t="s">
        <v>33</v>
      </c>
      <c r="O795">
        <v>60000015461254</v>
      </c>
      <c r="P795">
        <v>60000016462669</v>
      </c>
      <c r="Q795">
        <v>140256000000589</v>
      </c>
      <c r="S795" t="s">
        <v>34</v>
      </c>
      <c r="T795" t="s">
        <v>35</v>
      </c>
      <c r="X795" t="s">
        <v>37</v>
      </c>
      <c r="AD795" t="s">
        <v>2381</v>
      </c>
      <c r="AE795" t="s">
        <v>1453</v>
      </c>
      <c r="AF795" t="s">
        <v>2381</v>
      </c>
      <c r="AG795" t="s">
        <v>2381</v>
      </c>
      <c r="AH795">
        <v>25</v>
      </c>
      <c r="AI795">
        <v>278</v>
      </c>
      <c r="AJ795">
        <v>435</v>
      </c>
      <c r="AK795">
        <v>435</v>
      </c>
      <c r="AL795">
        <v>435</v>
      </c>
      <c r="AM795">
        <v>435</v>
      </c>
      <c r="AN795" t="s">
        <v>1410</v>
      </c>
      <c r="AO795" t="s">
        <v>4582</v>
      </c>
    </row>
    <row r="796" spans="1:41" x14ac:dyDescent="0.25">
      <c r="A796">
        <v>1</v>
      </c>
      <c r="B796" t="s">
        <v>28</v>
      </c>
      <c r="C796">
        <v>393103</v>
      </c>
      <c r="D796" t="str">
        <f>VLOOKUP(C796,MUNICÍPO_SETOR!A$2:D$49,4,0)</f>
        <v>CLEBER RODRIGUES DA SILVA</v>
      </c>
      <c r="E796" s="43">
        <v>41373.479166666664</v>
      </c>
      <c r="F796" s="43">
        <v>41373.675694444442</v>
      </c>
      <c r="G796" s="43">
        <v>41383.190972222219</v>
      </c>
      <c r="H796" t="s">
        <v>29</v>
      </c>
      <c r="I796">
        <v>60000047063708</v>
      </c>
      <c r="J796" t="s">
        <v>2382</v>
      </c>
      <c r="K796" t="s">
        <v>2383</v>
      </c>
      <c r="L796" t="s">
        <v>41</v>
      </c>
      <c r="N796" t="s">
        <v>33</v>
      </c>
      <c r="O796">
        <v>60000015461254</v>
      </c>
      <c r="P796">
        <v>60000016462669</v>
      </c>
      <c r="Q796">
        <v>140256000000550</v>
      </c>
      <c r="S796" t="s">
        <v>34</v>
      </c>
      <c r="T796" t="s">
        <v>35</v>
      </c>
      <c r="U796" t="s">
        <v>36</v>
      </c>
      <c r="X796" t="s">
        <v>37</v>
      </c>
      <c r="AD796" t="s">
        <v>2384</v>
      </c>
      <c r="AE796" t="s">
        <v>1453</v>
      </c>
      <c r="AF796" t="s">
        <v>2384</v>
      </c>
      <c r="AG796" t="s">
        <v>2384</v>
      </c>
      <c r="AH796">
        <v>1</v>
      </c>
      <c r="AI796">
        <v>276</v>
      </c>
      <c r="AJ796">
        <v>276</v>
      </c>
      <c r="AK796">
        <v>276</v>
      </c>
      <c r="AL796">
        <v>276</v>
      </c>
      <c r="AM796">
        <v>276</v>
      </c>
      <c r="AN796" t="s">
        <v>1409</v>
      </c>
      <c r="AO796" t="s">
        <v>2384</v>
      </c>
    </row>
    <row r="797" spans="1:41" x14ac:dyDescent="0.25">
      <c r="A797">
        <v>1</v>
      </c>
      <c r="B797" t="s">
        <v>28</v>
      </c>
      <c r="C797">
        <v>393103</v>
      </c>
      <c r="D797" t="str">
        <f>VLOOKUP(C797,MUNICÍPO_SETOR!A$2:D$49,4,0)</f>
        <v>CLEBER RODRIGUES DA SILVA</v>
      </c>
      <c r="E797" s="43">
        <v>41373.479166666664</v>
      </c>
      <c r="F797" s="43">
        <v>41373.675694444442</v>
      </c>
      <c r="G797" s="43">
        <v>41383.190972222219</v>
      </c>
      <c r="H797" t="s">
        <v>29</v>
      </c>
      <c r="I797">
        <v>60000047063708</v>
      </c>
      <c r="J797" t="s">
        <v>2382</v>
      </c>
      <c r="K797" t="s">
        <v>2383</v>
      </c>
      <c r="L797" t="s">
        <v>41</v>
      </c>
      <c r="N797" t="s">
        <v>33</v>
      </c>
      <c r="O797">
        <v>60000015461254</v>
      </c>
      <c r="P797">
        <v>60000016462669</v>
      </c>
      <c r="Q797">
        <v>140256000000550</v>
      </c>
      <c r="S797" t="s">
        <v>34</v>
      </c>
      <c r="T797" t="s">
        <v>35</v>
      </c>
      <c r="U797" t="s">
        <v>36</v>
      </c>
      <c r="X797" t="s">
        <v>37</v>
      </c>
      <c r="AD797" t="s">
        <v>2384</v>
      </c>
      <c r="AE797" t="s">
        <v>1453</v>
      </c>
      <c r="AF797" t="s">
        <v>2384</v>
      </c>
      <c r="AG797" t="s">
        <v>2384</v>
      </c>
      <c r="AH797">
        <v>1</v>
      </c>
      <c r="AI797">
        <v>276</v>
      </c>
      <c r="AJ797">
        <v>276</v>
      </c>
      <c r="AK797">
        <v>276</v>
      </c>
      <c r="AL797">
        <v>276</v>
      </c>
      <c r="AM797">
        <v>276</v>
      </c>
      <c r="AN797" t="s">
        <v>1409</v>
      </c>
      <c r="AO797" t="s">
        <v>2384</v>
      </c>
    </row>
    <row r="798" spans="1:41" x14ac:dyDescent="0.25">
      <c r="A798">
        <v>1</v>
      </c>
      <c r="B798" t="s">
        <v>28</v>
      </c>
      <c r="C798">
        <v>393103</v>
      </c>
      <c r="D798" t="str">
        <f>VLOOKUP(C798,MUNICÍPO_SETOR!A$2:D$49,4,0)</f>
        <v>CLEBER RODRIGUES DA SILVA</v>
      </c>
      <c r="E798" s="43">
        <v>41373.451388888891</v>
      </c>
      <c r="F798" s="43">
        <v>41373.617361111108</v>
      </c>
      <c r="G798" s="43">
        <v>41373.57916666667</v>
      </c>
      <c r="H798" t="s">
        <v>29</v>
      </c>
      <c r="I798">
        <v>60000012346111</v>
      </c>
      <c r="J798" t="s">
        <v>2385</v>
      </c>
      <c r="K798" t="s">
        <v>2386</v>
      </c>
      <c r="L798" t="s">
        <v>41</v>
      </c>
      <c r="M798">
        <v>3</v>
      </c>
      <c r="N798" t="s">
        <v>33</v>
      </c>
      <c r="O798">
        <v>60000015461254</v>
      </c>
      <c r="P798">
        <v>60000016462669</v>
      </c>
      <c r="Q798">
        <v>140256000000505</v>
      </c>
      <c r="S798" t="s">
        <v>34</v>
      </c>
      <c r="T798" t="s">
        <v>35</v>
      </c>
      <c r="U798" t="s">
        <v>36</v>
      </c>
      <c r="X798" t="s">
        <v>37</v>
      </c>
      <c r="AD798" t="s">
        <v>2387</v>
      </c>
      <c r="AE798" t="s">
        <v>1453</v>
      </c>
      <c r="AF798" t="s">
        <v>2387</v>
      </c>
      <c r="AG798" t="s">
        <v>2387</v>
      </c>
      <c r="AH798">
        <v>1</v>
      </c>
      <c r="AI798">
        <v>445</v>
      </c>
      <c r="AJ798">
        <v>547</v>
      </c>
      <c r="AK798">
        <v>547</v>
      </c>
      <c r="AL798">
        <v>547</v>
      </c>
      <c r="AM798">
        <v>547</v>
      </c>
      <c r="AN798" t="s">
        <v>1409</v>
      </c>
      <c r="AO798" t="s">
        <v>4301</v>
      </c>
    </row>
    <row r="799" spans="1:41" x14ac:dyDescent="0.25">
      <c r="A799">
        <v>1</v>
      </c>
      <c r="B799" t="s">
        <v>28</v>
      </c>
      <c r="C799">
        <v>393103</v>
      </c>
      <c r="D799" t="str">
        <f>VLOOKUP(C799,MUNICÍPO_SETOR!A$2:D$49,4,0)</f>
        <v>CLEBER RODRIGUES DA SILVA</v>
      </c>
      <c r="E799" s="43">
        <v>41373.451388888891</v>
      </c>
      <c r="F799" s="43">
        <v>41373.617361111108</v>
      </c>
      <c r="G799" s="43">
        <v>41373.57916666667</v>
      </c>
      <c r="H799" t="s">
        <v>29</v>
      </c>
      <c r="I799">
        <v>60000012346111</v>
      </c>
      <c r="J799" t="s">
        <v>2385</v>
      </c>
      <c r="K799" t="s">
        <v>2386</v>
      </c>
      <c r="L799" t="s">
        <v>41</v>
      </c>
      <c r="M799">
        <v>3</v>
      </c>
      <c r="N799" t="s">
        <v>33</v>
      </c>
      <c r="O799">
        <v>60000015461254</v>
      </c>
      <c r="P799">
        <v>60000016462669</v>
      </c>
      <c r="Q799">
        <v>140256000000505</v>
      </c>
      <c r="S799" t="s">
        <v>34</v>
      </c>
      <c r="T799" t="s">
        <v>35</v>
      </c>
      <c r="U799" t="s">
        <v>36</v>
      </c>
      <c r="X799" t="s">
        <v>37</v>
      </c>
      <c r="AD799" t="s">
        <v>2387</v>
      </c>
      <c r="AE799" t="s">
        <v>1453</v>
      </c>
      <c r="AF799" t="s">
        <v>2387</v>
      </c>
      <c r="AG799" t="s">
        <v>2387</v>
      </c>
      <c r="AH799">
        <v>1</v>
      </c>
      <c r="AI799">
        <v>445</v>
      </c>
      <c r="AJ799">
        <v>547</v>
      </c>
      <c r="AK799">
        <v>547</v>
      </c>
      <c r="AL799">
        <v>547</v>
      </c>
      <c r="AM799">
        <v>547</v>
      </c>
      <c r="AN799" t="s">
        <v>1410</v>
      </c>
      <c r="AO799" t="s">
        <v>4583</v>
      </c>
    </row>
    <row r="800" spans="1:41" x14ac:dyDescent="0.25">
      <c r="A800">
        <v>1</v>
      </c>
      <c r="B800" t="s">
        <v>28</v>
      </c>
      <c r="C800">
        <v>393103</v>
      </c>
      <c r="D800" t="str">
        <f>VLOOKUP(C800,MUNICÍPO_SETOR!A$2:D$49,4,0)</f>
        <v>CLEBER RODRIGUES DA SILVA</v>
      </c>
      <c r="E800" s="43">
        <v>41373.451388888891</v>
      </c>
      <c r="F800" s="43">
        <v>41373.617361111108</v>
      </c>
      <c r="G800" s="43">
        <v>41373.57916666667</v>
      </c>
      <c r="H800" t="s">
        <v>29</v>
      </c>
      <c r="I800">
        <v>60000012346111</v>
      </c>
      <c r="J800" t="s">
        <v>2385</v>
      </c>
      <c r="K800" t="s">
        <v>2386</v>
      </c>
      <c r="L800" t="s">
        <v>41</v>
      </c>
      <c r="M800">
        <v>3</v>
      </c>
      <c r="N800" t="s">
        <v>33</v>
      </c>
      <c r="O800">
        <v>60000015461254</v>
      </c>
      <c r="P800">
        <v>60000016462669</v>
      </c>
      <c r="Q800">
        <v>140256000000505</v>
      </c>
      <c r="S800" t="s">
        <v>34</v>
      </c>
      <c r="T800" t="s">
        <v>35</v>
      </c>
      <c r="U800" t="s">
        <v>36</v>
      </c>
      <c r="X800" t="s">
        <v>37</v>
      </c>
      <c r="AD800" t="s">
        <v>2387</v>
      </c>
      <c r="AE800" t="s">
        <v>1453</v>
      </c>
      <c r="AF800" t="s">
        <v>2387</v>
      </c>
      <c r="AG800" t="s">
        <v>2387</v>
      </c>
      <c r="AH800">
        <v>1</v>
      </c>
      <c r="AI800">
        <v>445</v>
      </c>
      <c r="AJ800">
        <v>547</v>
      </c>
      <c r="AK800">
        <v>547</v>
      </c>
      <c r="AL800">
        <v>547</v>
      </c>
      <c r="AM800">
        <v>547</v>
      </c>
      <c r="AN800" t="s">
        <v>1409</v>
      </c>
      <c r="AO800" t="s">
        <v>4301</v>
      </c>
    </row>
    <row r="801" spans="1:41" x14ac:dyDescent="0.25">
      <c r="A801">
        <v>1</v>
      </c>
      <c r="B801" t="s">
        <v>28</v>
      </c>
      <c r="C801">
        <v>393103</v>
      </c>
      <c r="D801" t="str">
        <f>VLOOKUP(C801,MUNICÍPO_SETOR!A$2:D$49,4,0)</f>
        <v>CLEBER RODRIGUES DA SILVA</v>
      </c>
      <c r="E801" s="43">
        <v>41373.451388888891</v>
      </c>
      <c r="F801" s="43">
        <v>41373.617361111108</v>
      </c>
      <c r="G801" s="43">
        <v>41373.57916666667</v>
      </c>
      <c r="H801" t="s">
        <v>29</v>
      </c>
      <c r="I801">
        <v>60000012346111</v>
      </c>
      <c r="J801" t="s">
        <v>2385</v>
      </c>
      <c r="K801" t="s">
        <v>2386</v>
      </c>
      <c r="L801" t="s">
        <v>41</v>
      </c>
      <c r="M801">
        <v>3</v>
      </c>
      <c r="N801" t="s">
        <v>33</v>
      </c>
      <c r="O801">
        <v>60000015461254</v>
      </c>
      <c r="P801">
        <v>60000016462669</v>
      </c>
      <c r="Q801">
        <v>140256000000505</v>
      </c>
      <c r="S801" t="s">
        <v>34</v>
      </c>
      <c r="T801" t="s">
        <v>35</v>
      </c>
      <c r="U801" t="s">
        <v>36</v>
      </c>
      <c r="X801" t="s">
        <v>37</v>
      </c>
      <c r="AD801" t="s">
        <v>2387</v>
      </c>
      <c r="AE801" t="s">
        <v>1453</v>
      </c>
      <c r="AF801" t="s">
        <v>2387</v>
      </c>
      <c r="AG801" t="s">
        <v>2387</v>
      </c>
      <c r="AH801">
        <v>1</v>
      </c>
      <c r="AI801">
        <v>445</v>
      </c>
      <c r="AJ801">
        <v>547</v>
      </c>
      <c r="AK801">
        <v>547</v>
      </c>
      <c r="AL801">
        <v>547</v>
      </c>
      <c r="AM801">
        <v>547</v>
      </c>
      <c r="AN801" t="s">
        <v>1410</v>
      </c>
      <c r="AO801" t="s">
        <v>4583</v>
      </c>
    </row>
    <row r="802" spans="1:41" x14ac:dyDescent="0.25">
      <c r="A802">
        <v>1</v>
      </c>
      <c r="B802" t="s">
        <v>28</v>
      </c>
      <c r="C802">
        <v>393103</v>
      </c>
      <c r="D802" t="str">
        <f>VLOOKUP(C802,MUNICÍPO_SETOR!A$2:D$49,4,0)</f>
        <v>CLEBER RODRIGUES DA SILVA</v>
      </c>
      <c r="E802" s="43">
        <v>41373.416666666664</v>
      </c>
      <c r="F802" s="43">
        <v>41373.606944444444</v>
      </c>
      <c r="G802" s="43">
        <v>41373.566666666666</v>
      </c>
      <c r="H802" t="s">
        <v>29</v>
      </c>
      <c r="I802">
        <v>60000012583563</v>
      </c>
      <c r="J802" t="s">
        <v>2388</v>
      </c>
      <c r="K802" t="s">
        <v>2389</v>
      </c>
      <c r="L802" t="s">
        <v>41</v>
      </c>
      <c r="M802">
        <v>6</v>
      </c>
      <c r="N802" t="s">
        <v>33</v>
      </c>
      <c r="O802">
        <v>60000015461254</v>
      </c>
      <c r="P802">
        <v>60000016462669</v>
      </c>
      <c r="Q802">
        <v>140256000000483</v>
      </c>
      <c r="S802" t="s">
        <v>34</v>
      </c>
      <c r="T802" t="s">
        <v>35</v>
      </c>
      <c r="U802" t="s">
        <v>36</v>
      </c>
      <c r="X802" t="s">
        <v>37</v>
      </c>
      <c r="AD802" t="s">
        <v>2390</v>
      </c>
      <c r="AE802" t="s">
        <v>1453</v>
      </c>
      <c r="AF802" t="s">
        <v>2390</v>
      </c>
      <c r="AG802" t="s">
        <v>2390</v>
      </c>
      <c r="AH802">
        <v>1</v>
      </c>
      <c r="AI802">
        <v>309</v>
      </c>
      <c r="AJ802">
        <v>420</v>
      </c>
      <c r="AK802">
        <v>420</v>
      </c>
      <c r="AL802">
        <v>420</v>
      </c>
      <c r="AM802">
        <v>420</v>
      </c>
      <c r="AN802" t="s">
        <v>1409</v>
      </c>
      <c r="AO802" t="s">
        <v>4302</v>
      </c>
    </row>
    <row r="803" spans="1:41" x14ac:dyDescent="0.25">
      <c r="A803">
        <v>1</v>
      </c>
      <c r="B803" t="s">
        <v>28</v>
      </c>
      <c r="C803">
        <v>393103</v>
      </c>
      <c r="D803" t="str">
        <f>VLOOKUP(C803,MUNICÍPO_SETOR!A$2:D$49,4,0)</f>
        <v>CLEBER RODRIGUES DA SILVA</v>
      </c>
      <c r="E803" s="43">
        <v>41373.416666666664</v>
      </c>
      <c r="F803" s="43">
        <v>41373.606944444444</v>
      </c>
      <c r="G803" s="43">
        <v>41373.566666666666</v>
      </c>
      <c r="H803" t="s">
        <v>29</v>
      </c>
      <c r="I803">
        <v>60000012583563</v>
      </c>
      <c r="J803" t="s">
        <v>2388</v>
      </c>
      <c r="K803" t="s">
        <v>2389</v>
      </c>
      <c r="L803" t="s">
        <v>41</v>
      </c>
      <c r="M803">
        <v>6</v>
      </c>
      <c r="N803" t="s">
        <v>33</v>
      </c>
      <c r="O803">
        <v>60000015461254</v>
      </c>
      <c r="P803">
        <v>60000016462669</v>
      </c>
      <c r="Q803">
        <v>140256000000483</v>
      </c>
      <c r="S803" t="s">
        <v>34</v>
      </c>
      <c r="T803" t="s">
        <v>35</v>
      </c>
      <c r="U803" t="s">
        <v>36</v>
      </c>
      <c r="X803" t="s">
        <v>37</v>
      </c>
      <c r="AD803" t="s">
        <v>2390</v>
      </c>
      <c r="AE803" t="s">
        <v>1453</v>
      </c>
      <c r="AF803" t="s">
        <v>2390</v>
      </c>
      <c r="AG803" t="s">
        <v>2390</v>
      </c>
      <c r="AH803">
        <v>1</v>
      </c>
      <c r="AI803">
        <v>309</v>
      </c>
      <c r="AJ803">
        <v>420</v>
      </c>
      <c r="AK803">
        <v>420</v>
      </c>
      <c r="AL803">
        <v>420</v>
      </c>
      <c r="AM803">
        <v>420</v>
      </c>
      <c r="AN803" t="s">
        <v>1410</v>
      </c>
      <c r="AO803" t="s">
        <v>4584</v>
      </c>
    </row>
    <row r="804" spans="1:41" x14ac:dyDescent="0.25">
      <c r="A804">
        <v>1</v>
      </c>
      <c r="B804" t="s">
        <v>28</v>
      </c>
      <c r="C804">
        <v>393103</v>
      </c>
      <c r="D804" t="str">
        <f>VLOOKUP(C804,MUNICÍPO_SETOR!A$2:D$49,4,0)</f>
        <v>CLEBER RODRIGUES DA SILVA</v>
      </c>
      <c r="E804" s="43">
        <v>41373.416666666664</v>
      </c>
      <c r="F804" s="43">
        <v>41373.606944444444</v>
      </c>
      <c r="G804" s="43">
        <v>41373.566666666666</v>
      </c>
      <c r="H804" t="s">
        <v>29</v>
      </c>
      <c r="I804">
        <v>60000012583563</v>
      </c>
      <c r="J804" t="s">
        <v>2388</v>
      </c>
      <c r="K804" t="s">
        <v>2389</v>
      </c>
      <c r="L804" t="s">
        <v>41</v>
      </c>
      <c r="M804">
        <v>6</v>
      </c>
      <c r="N804" t="s">
        <v>33</v>
      </c>
      <c r="O804">
        <v>60000015461254</v>
      </c>
      <c r="P804">
        <v>60000016462669</v>
      </c>
      <c r="Q804">
        <v>140256000000483</v>
      </c>
      <c r="S804" t="s">
        <v>34</v>
      </c>
      <c r="T804" t="s">
        <v>35</v>
      </c>
      <c r="U804" t="s">
        <v>36</v>
      </c>
      <c r="X804" t="s">
        <v>37</v>
      </c>
      <c r="AD804" t="s">
        <v>2390</v>
      </c>
      <c r="AE804" t="s">
        <v>1453</v>
      </c>
      <c r="AF804" t="s">
        <v>2390</v>
      </c>
      <c r="AG804" t="s">
        <v>2390</v>
      </c>
      <c r="AH804">
        <v>1</v>
      </c>
      <c r="AI804">
        <v>309</v>
      </c>
      <c r="AJ804">
        <v>420</v>
      </c>
      <c r="AK804">
        <v>420</v>
      </c>
      <c r="AL804">
        <v>420</v>
      </c>
      <c r="AM804">
        <v>420</v>
      </c>
      <c r="AN804" t="s">
        <v>1409</v>
      </c>
      <c r="AO804" t="s">
        <v>4302</v>
      </c>
    </row>
    <row r="805" spans="1:41" x14ac:dyDescent="0.25">
      <c r="A805">
        <v>1</v>
      </c>
      <c r="B805" t="s">
        <v>28</v>
      </c>
      <c r="C805">
        <v>393103</v>
      </c>
      <c r="D805" t="str">
        <f>VLOOKUP(C805,MUNICÍPO_SETOR!A$2:D$49,4,0)</f>
        <v>CLEBER RODRIGUES DA SILVA</v>
      </c>
      <c r="E805" s="43">
        <v>41373.416666666664</v>
      </c>
      <c r="F805" s="43">
        <v>41373.606944444444</v>
      </c>
      <c r="G805" s="43">
        <v>41373.566666666666</v>
      </c>
      <c r="H805" t="s">
        <v>29</v>
      </c>
      <c r="I805">
        <v>60000012583563</v>
      </c>
      <c r="J805" t="s">
        <v>2388</v>
      </c>
      <c r="K805" t="s">
        <v>2389</v>
      </c>
      <c r="L805" t="s">
        <v>41</v>
      </c>
      <c r="M805">
        <v>6</v>
      </c>
      <c r="N805" t="s">
        <v>33</v>
      </c>
      <c r="O805">
        <v>60000015461254</v>
      </c>
      <c r="P805">
        <v>60000016462669</v>
      </c>
      <c r="Q805">
        <v>140256000000483</v>
      </c>
      <c r="S805" t="s">
        <v>34</v>
      </c>
      <c r="T805" t="s">
        <v>35</v>
      </c>
      <c r="U805" t="s">
        <v>36</v>
      </c>
      <c r="X805" t="s">
        <v>37</v>
      </c>
      <c r="AD805" t="s">
        <v>2390</v>
      </c>
      <c r="AE805" t="s">
        <v>1453</v>
      </c>
      <c r="AF805" t="s">
        <v>2390</v>
      </c>
      <c r="AG805" t="s">
        <v>2390</v>
      </c>
      <c r="AH805">
        <v>1</v>
      </c>
      <c r="AI805">
        <v>309</v>
      </c>
      <c r="AJ805">
        <v>420</v>
      </c>
      <c r="AK805">
        <v>420</v>
      </c>
      <c r="AL805">
        <v>420</v>
      </c>
      <c r="AM805">
        <v>420</v>
      </c>
      <c r="AN805" t="s">
        <v>1410</v>
      </c>
      <c r="AO805" t="s">
        <v>4584</v>
      </c>
    </row>
    <row r="806" spans="1:41" x14ac:dyDescent="0.25">
      <c r="A806">
        <v>1</v>
      </c>
      <c r="B806" t="s">
        <v>28</v>
      </c>
      <c r="C806">
        <v>393103</v>
      </c>
      <c r="D806" t="str">
        <f>VLOOKUP(C806,MUNICÍPO_SETOR!A$2:D$49,4,0)</f>
        <v>CLEBER RODRIGUES DA SILVA</v>
      </c>
      <c r="E806" s="43">
        <v>41373.364583333336</v>
      </c>
      <c r="F806" s="43">
        <v>41373.5</v>
      </c>
      <c r="G806" s="43">
        <v>41373.555555555555</v>
      </c>
      <c r="H806" t="s">
        <v>29</v>
      </c>
      <c r="I806">
        <v>60000012403335</v>
      </c>
      <c r="J806" t="s">
        <v>2391</v>
      </c>
      <c r="K806" t="s">
        <v>2392</v>
      </c>
      <c r="L806" t="s">
        <v>41</v>
      </c>
      <c r="M806">
        <v>6</v>
      </c>
      <c r="N806" t="s">
        <v>33</v>
      </c>
      <c r="O806">
        <v>60000015461254</v>
      </c>
      <c r="P806">
        <v>60000016462669</v>
      </c>
      <c r="Q806">
        <v>140256000000461</v>
      </c>
      <c r="S806" t="s">
        <v>34</v>
      </c>
      <c r="T806" t="s">
        <v>35</v>
      </c>
      <c r="U806" t="s">
        <v>36</v>
      </c>
      <c r="X806" t="s">
        <v>37</v>
      </c>
      <c r="AD806" t="s">
        <v>2393</v>
      </c>
      <c r="AE806" t="s">
        <v>1453</v>
      </c>
      <c r="AF806" t="s">
        <v>2393</v>
      </c>
      <c r="AG806" t="s">
        <v>2393</v>
      </c>
      <c r="AH806">
        <v>1</v>
      </c>
      <c r="AI806">
        <v>344</v>
      </c>
      <c r="AJ806">
        <v>439</v>
      </c>
      <c r="AK806">
        <v>439</v>
      </c>
      <c r="AL806">
        <v>439</v>
      </c>
      <c r="AM806">
        <v>439</v>
      </c>
      <c r="AN806" t="s">
        <v>1409</v>
      </c>
      <c r="AO806" t="s">
        <v>4303</v>
      </c>
    </row>
    <row r="807" spans="1:41" x14ac:dyDescent="0.25">
      <c r="A807">
        <v>1</v>
      </c>
      <c r="B807" t="s">
        <v>28</v>
      </c>
      <c r="C807">
        <v>393103</v>
      </c>
      <c r="D807" t="str">
        <f>VLOOKUP(C807,MUNICÍPO_SETOR!A$2:D$49,4,0)</f>
        <v>CLEBER RODRIGUES DA SILVA</v>
      </c>
      <c r="E807" s="43">
        <v>41373.364583333336</v>
      </c>
      <c r="F807" s="43">
        <v>41373.5</v>
      </c>
      <c r="G807" s="43">
        <v>41373.555555555555</v>
      </c>
      <c r="H807" t="s">
        <v>29</v>
      </c>
      <c r="I807">
        <v>60000012403335</v>
      </c>
      <c r="J807" t="s">
        <v>2391</v>
      </c>
      <c r="K807" t="s">
        <v>2392</v>
      </c>
      <c r="L807" t="s">
        <v>41</v>
      </c>
      <c r="M807">
        <v>6</v>
      </c>
      <c r="N807" t="s">
        <v>33</v>
      </c>
      <c r="O807">
        <v>60000015461254</v>
      </c>
      <c r="P807">
        <v>60000016462669</v>
      </c>
      <c r="Q807">
        <v>140256000000461</v>
      </c>
      <c r="S807" t="s">
        <v>34</v>
      </c>
      <c r="T807" t="s">
        <v>35</v>
      </c>
      <c r="U807" t="s">
        <v>36</v>
      </c>
      <c r="X807" t="s">
        <v>37</v>
      </c>
      <c r="AD807" t="s">
        <v>2393</v>
      </c>
      <c r="AE807" t="s">
        <v>1453</v>
      </c>
      <c r="AF807" t="s">
        <v>2393</v>
      </c>
      <c r="AG807" t="s">
        <v>2393</v>
      </c>
      <c r="AH807">
        <v>1</v>
      </c>
      <c r="AI807">
        <v>344</v>
      </c>
      <c r="AJ807">
        <v>439</v>
      </c>
      <c r="AK807">
        <v>439</v>
      </c>
      <c r="AL807">
        <v>439</v>
      </c>
      <c r="AM807">
        <v>439</v>
      </c>
      <c r="AN807" t="s">
        <v>1410</v>
      </c>
      <c r="AO807" t="s">
        <v>4585</v>
      </c>
    </row>
    <row r="808" spans="1:41" x14ac:dyDescent="0.25">
      <c r="A808">
        <v>1</v>
      </c>
      <c r="B808" t="s">
        <v>28</v>
      </c>
      <c r="C808">
        <v>393103</v>
      </c>
      <c r="D808" t="str">
        <f>VLOOKUP(C808,MUNICÍPO_SETOR!A$2:D$49,4,0)</f>
        <v>CLEBER RODRIGUES DA SILVA</v>
      </c>
      <c r="E808" s="43">
        <v>41373.364583333336</v>
      </c>
      <c r="F808" s="43">
        <v>41373.5</v>
      </c>
      <c r="G808" s="43">
        <v>41373.555555555555</v>
      </c>
      <c r="H808" t="s">
        <v>29</v>
      </c>
      <c r="I808">
        <v>60000012403335</v>
      </c>
      <c r="J808" t="s">
        <v>2391</v>
      </c>
      <c r="K808" t="s">
        <v>2392</v>
      </c>
      <c r="L808" t="s">
        <v>41</v>
      </c>
      <c r="M808">
        <v>6</v>
      </c>
      <c r="N808" t="s">
        <v>33</v>
      </c>
      <c r="O808">
        <v>60000015461254</v>
      </c>
      <c r="P808">
        <v>60000016462669</v>
      </c>
      <c r="Q808">
        <v>140256000000461</v>
      </c>
      <c r="S808" t="s">
        <v>34</v>
      </c>
      <c r="T808" t="s">
        <v>35</v>
      </c>
      <c r="U808" t="s">
        <v>36</v>
      </c>
      <c r="X808" t="s">
        <v>37</v>
      </c>
      <c r="AD808" t="s">
        <v>2393</v>
      </c>
      <c r="AE808" t="s">
        <v>1453</v>
      </c>
      <c r="AF808" t="s">
        <v>2393</v>
      </c>
      <c r="AG808" t="s">
        <v>2393</v>
      </c>
      <c r="AH808">
        <v>1</v>
      </c>
      <c r="AI808">
        <v>344</v>
      </c>
      <c r="AJ808">
        <v>439</v>
      </c>
      <c r="AK808">
        <v>439</v>
      </c>
      <c r="AL808">
        <v>439</v>
      </c>
      <c r="AM808">
        <v>439</v>
      </c>
      <c r="AN808" t="s">
        <v>1409</v>
      </c>
      <c r="AO808" t="s">
        <v>4303</v>
      </c>
    </row>
    <row r="809" spans="1:41" x14ac:dyDescent="0.25">
      <c r="A809">
        <v>1</v>
      </c>
      <c r="B809" t="s">
        <v>28</v>
      </c>
      <c r="C809">
        <v>393103</v>
      </c>
      <c r="D809" t="str">
        <f>VLOOKUP(C809,MUNICÍPO_SETOR!A$2:D$49,4,0)</f>
        <v>CLEBER RODRIGUES DA SILVA</v>
      </c>
      <c r="E809" s="43">
        <v>41373.364583333336</v>
      </c>
      <c r="F809" s="43">
        <v>41373.5</v>
      </c>
      <c r="G809" s="43">
        <v>41373.555555555555</v>
      </c>
      <c r="H809" t="s">
        <v>29</v>
      </c>
      <c r="I809">
        <v>60000012403335</v>
      </c>
      <c r="J809" t="s">
        <v>2391</v>
      </c>
      <c r="K809" t="s">
        <v>2392</v>
      </c>
      <c r="L809" t="s">
        <v>41</v>
      </c>
      <c r="M809">
        <v>6</v>
      </c>
      <c r="N809" t="s">
        <v>33</v>
      </c>
      <c r="O809">
        <v>60000015461254</v>
      </c>
      <c r="P809">
        <v>60000016462669</v>
      </c>
      <c r="Q809">
        <v>140256000000461</v>
      </c>
      <c r="S809" t="s">
        <v>34</v>
      </c>
      <c r="T809" t="s">
        <v>35</v>
      </c>
      <c r="U809" t="s">
        <v>36</v>
      </c>
      <c r="X809" t="s">
        <v>37</v>
      </c>
      <c r="AD809" t="s">
        <v>2393</v>
      </c>
      <c r="AE809" t="s">
        <v>1453</v>
      </c>
      <c r="AF809" t="s">
        <v>2393</v>
      </c>
      <c r="AG809" t="s">
        <v>2393</v>
      </c>
      <c r="AH809">
        <v>1</v>
      </c>
      <c r="AI809">
        <v>344</v>
      </c>
      <c r="AJ809">
        <v>439</v>
      </c>
      <c r="AK809">
        <v>439</v>
      </c>
      <c r="AL809">
        <v>439</v>
      </c>
      <c r="AM809">
        <v>439</v>
      </c>
      <c r="AN809" t="s">
        <v>1410</v>
      </c>
      <c r="AO809" t="s">
        <v>4585</v>
      </c>
    </row>
    <row r="810" spans="1:41" x14ac:dyDescent="0.25">
      <c r="A810">
        <v>1</v>
      </c>
      <c r="B810" t="s">
        <v>28</v>
      </c>
      <c r="C810">
        <v>393103</v>
      </c>
      <c r="D810" t="str">
        <f>VLOOKUP(C810,MUNICÍPO_SETOR!A$2:D$49,4,0)</f>
        <v>CLEBER RODRIGUES DA SILVA</v>
      </c>
      <c r="E810" s="43">
        <v>41372.701388888891</v>
      </c>
      <c r="F810" s="43">
        <v>41372.993055555555</v>
      </c>
      <c r="G810" s="43">
        <v>41373.449999999997</v>
      </c>
      <c r="H810" t="s">
        <v>29</v>
      </c>
      <c r="I810">
        <v>60000012556475</v>
      </c>
      <c r="J810" t="s">
        <v>2394</v>
      </c>
      <c r="K810" t="s">
        <v>2395</v>
      </c>
      <c r="L810" t="s">
        <v>41</v>
      </c>
      <c r="M810">
        <v>4</v>
      </c>
      <c r="N810" t="s">
        <v>33</v>
      </c>
      <c r="O810">
        <v>60000015461254</v>
      </c>
      <c r="P810">
        <v>60000016462669</v>
      </c>
      <c r="Q810">
        <v>140256000000438</v>
      </c>
      <c r="S810" t="s">
        <v>34</v>
      </c>
      <c r="T810" t="s">
        <v>35</v>
      </c>
      <c r="U810" t="s">
        <v>36</v>
      </c>
      <c r="X810" t="s">
        <v>37</v>
      </c>
      <c r="AD810" t="s">
        <v>2396</v>
      </c>
      <c r="AE810" t="s">
        <v>1453</v>
      </c>
      <c r="AF810" t="s">
        <v>2396</v>
      </c>
      <c r="AG810" t="s">
        <v>2396</v>
      </c>
      <c r="AH810">
        <v>1</v>
      </c>
      <c r="AI810">
        <v>242</v>
      </c>
      <c r="AJ810">
        <v>242</v>
      </c>
      <c r="AK810">
        <v>242</v>
      </c>
      <c r="AL810">
        <v>242</v>
      </c>
      <c r="AM810">
        <v>242</v>
      </c>
      <c r="AN810" t="s">
        <v>1409</v>
      </c>
      <c r="AO810" t="s">
        <v>2396</v>
      </c>
    </row>
    <row r="811" spans="1:41" x14ac:dyDescent="0.25">
      <c r="A811">
        <v>1</v>
      </c>
      <c r="B811" t="s">
        <v>28</v>
      </c>
      <c r="C811">
        <v>393103</v>
      </c>
      <c r="D811" t="str">
        <f>VLOOKUP(C811,MUNICÍPO_SETOR!A$2:D$49,4,0)</f>
        <v>CLEBER RODRIGUES DA SILVA</v>
      </c>
      <c r="E811" s="43">
        <v>41372.701388888891</v>
      </c>
      <c r="F811" s="43">
        <v>41372.993055555555</v>
      </c>
      <c r="G811" s="43">
        <v>41373.449999999997</v>
      </c>
      <c r="H811" t="s">
        <v>29</v>
      </c>
      <c r="I811">
        <v>60000012556475</v>
      </c>
      <c r="J811" t="s">
        <v>2394</v>
      </c>
      <c r="K811" t="s">
        <v>2395</v>
      </c>
      <c r="L811" t="s">
        <v>41</v>
      </c>
      <c r="M811">
        <v>4</v>
      </c>
      <c r="N811" t="s">
        <v>33</v>
      </c>
      <c r="O811">
        <v>60000015461254</v>
      </c>
      <c r="P811">
        <v>60000016462669</v>
      </c>
      <c r="Q811">
        <v>140256000000438</v>
      </c>
      <c r="S811" t="s">
        <v>34</v>
      </c>
      <c r="T811" t="s">
        <v>35</v>
      </c>
      <c r="U811" t="s">
        <v>36</v>
      </c>
      <c r="X811" t="s">
        <v>37</v>
      </c>
      <c r="AD811" t="s">
        <v>2396</v>
      </c>
      <c r="AE811" t="s">
        <v>1453</v>
      </c>
      <c r="AF811" t="s">
        <v>2396</v>
      </c>
      <c r="AG811" t="s">
        <v>2396</v>
      </c>
      <c r="AH811">
        <v>1</v>
      </c>
      <c r="AI811">
        <v>242</v>
      </c>
      <c r="AJ811">
        <v>242</v>
      </c>
      <c r="AK811">
        <v>242</v>
      </c>
      <c r="AL811">
        <v>242</v>
      </c>
      <c r="AM811">
        <v>242</v>
      </c>
      <c r="AN811" t="s">
        <v>1409</v>
      </c>
      <c r="AO811" t="s">
        <v>2396</v>
      </c>
    </row>
    <row r="812" spans="1:41" x14ac:dyDescent="0.25">
      <c r="A812">
        <v>1</v>
      </c>
      <c r="B812" t="s">
        <v>28</v>
      </c>
      <c r="C812">
        <v>393103</v>
      </c>
      <c r="D812" t="str">
        <f>VLOOKUP(C812,MUNICÍPO_SETOR!A$2:D$49,4,0)</f>
        <v>CLEBER RODRIGUES DA SILVA</v>
      </c>
      <c r="E812" s="43">
        <v>41372.645833333336</v>
      </c>
      <c r="F812" s="43">
        <v>41372.990277777775</v>
      </c>
      <c r="G812" s="43">
        <v>41373.449999999997</v>
      </c>
      <c r="H812" t="s">
        <v>29</v>
      </c>
      <c r="I812">
        <v>60000012553491</v>
      </c>
      <c r="J812" t="s">
        <v>2397</v>
      </c>
      <c r="K812" t="s">
        <v>2398</v>
      </c>
      <c r="L812" t="s">
        <v>41</v>
      </c>
      <c r="M812">
        <v>6</v>
      </c>
      <c r="N812" t="s">
        <v>33</v>
      </c>
      <c r="O812">
        <v>60000015461254</v>
      </c>
      <c r="P812">
        <v>60000016462669</v>
      </c>
      <c r="Q812">
        <v>140256000000429</v>
      </c>
      <c r="S812" t="s">
        <v>34</v>
      </c>
      <c r="T812" t="s">
        <v>35</v>
      </c>
      <c r="U812" t="s">
        <v>36</v>
      </c>
      <c r="X812" t="s">
        <v>37</v>
      </c>
      <c r="AD812" t="s">
        <v>2399</v>
      </c>
      <c r="AE812" t="s">
        <v>1453</v>
      </c>
      <c r="AF812" t="s">
        <v>2399</v>
      </c>
      <c r="AG812" t="s">
        <v>2399</v>
      </c>
      <c r="AH812">
        <v>89</v>
      </c>
      <c r="AI812">
        <v>315</v>
      </c>
      <c r="AJ812">
        <v>315</v>
      </c>
      <c r="AK812">
        <v>315</v>
      </c>
      <c r="AL812">
        <v>315</v>
      </c>
      <c r="AM812">
        <v>315</v>
      </c>
      <c r="AN812" t="s">
        <v>1409</v>
      </c>
      <c r="AO812" t="s">
        <v>4586</v>
      </c>
    </row>
    <row r="813" spans="1:41" x14ac:dyDescent="0.25">
      <c r="A813">
        <v>1</v>
      </c>
      <c r="B813" t="s">
        <v>28</v>
      </c>
      <c r="C813">
        <v>393103</v>
      </c>
      <c r="D813" t="str">
        <f>VLOOKUP(C813,MUNICÍPO_SETOR!A$2:D$49,4,0)</f>
        <v>CLEBER RODRIGUES DA SILVA</v>
      </c>
      <c r="E813" s="43">
        <v>41372.645833333336</v>
      </c>
      <c r="F813" s="43">
        <v>41372.990277777775</v>
      </c>
      <c r="G813" s="43">
        <v>41373.449999999997</v>
      </c>
      <c r="H813" t="s">
        <v>29</v>
      </c>
      <c r="I813">
        <v>60000012553491</v>
      </c>
      <c r="J813" t="s">
        <v>2397</v>
      </c>
      <c r="K813" t="s">
        <v>2398</v>
      </c>
      <c r="L813" t="s">
        <v>41</v>
      </c>
      <c r="M813">
        <v>6</v>
      </c>
      <c r="N813" t="s">
        <v>33</v>
      </c>
      <c r="O813">
        <v>60000015461254</v>
      </c>
      <c r="P813">
        <v>60000016462669</v>
      </c>
      <c r="Q813">
        <v>140256000000429</v>
      </c>
      <c r="S813" t="s">
        <v>34</v>
      </c>
      <c r="T813" t="s">
        <v>35</v>
      </c>
      <c r="U813" t="s">
        <v>36</v>
      </c>
      <c r="X813" t="s">
        <v>37</v>
      </c>
      <c r="AD813" t="s">
        <v>2399</v>
      </c>
      <c r="AE813" t="s">
        <v>1453</v>
      </c>
      <c r="AF813" t="s">
        <v>2399</v>
      </c>
      <c r="AG813" t="s">
        <v>2399</v>
      </c>
      <c r="AH813">
        <v>89</v>
      </c>
      <c r="AI813">
        <v>315</v>
      </c>
      <c r="AJ813">
        <v>315</v>
      </c>
      <c r="AK813">
        <v>315</v>
      </c>
      <c r="AL813">
        <v>315</v>
      </c>
      <c r="AM813">
        <v>315</v>
      </c>
      <c r="AN813" t="s">
        <v>1409</v>
      </c>
      <c r="AO813" t="s">
        <v>4586</v>
      </c>
    </row>
    <row r="814" spans="1:41" x14ac:dyDescent="0.25">
      <c r="A814">
        <v>1</v>
      </c>
      <c r="B814" t="s">
        <v>28</v>
      </c>
      <c r="C814">
        <v>393103</v>
      </c>
      <c r="D814" t="str">
        <f>VLOOKUP(C814,MUNICÍPO_SETOR!A$2:D$49,4,0)</f>
        <v>CLEBER RODRIGUES DA SILVA</v>
      </c>
      <c r="E814" s="43">
        <v>41372.590277777781</v>
      </c>
      <c r="F814" s="43">
        <v>41372.984027777777</v>
      </c>
      <c r="G814" s="43">
        <v>41372.944444444445</v>
      </c>
      <c r="H814" t="s">
        <v>29</v>
      </c>
      <c r="I814">
        <v>60000012249019</v>
      </c>
      <c r="J814" t="s">
        <v>376</v>
      </c>
      <c r="K814" t="s">
        <v>377</v>
      </c>
      <c r="L814" t="s">
        <v>41</v>
      </c>
      <c r="M814">
        <v>4</v>
      </c>
      <c r="N814" t="s">
        <v>33</v>
      </c>
      <c r="O814">
        <v>60000015461254</v>
      </c>
      <c r="P814">
        <v>60000016462669</v>
      </c>
      <c r="Q814">
        <v>140256000000420</v>
      </c>
      <c r="S814" t="s">
        <v>34</v>
      </c>
      <c r="T814" t="s">
        <v>35</v>
      </c>
      <c r="U814" t="s">
        <v>36</v>
      </c>
      <c r="X814" t="s">
        <v>37</v>
      </c>
      <c r="AD814" t="s">
        <v>378</v>
      </c>
      <c r="AE814" t="s">
        <v>1453</v>
      </c>
      <c r="AF814" t="s">
        <v>378</v>
      </c>
      <c r="AG814" t="s">
        <v>378</v>
      </c>
      <c r="AH814">
        <v>1</v>
      </c>
      <c r="AI814">
        <v>154</v>
      </c>
      <c r="AJ814">
        <v>309</v>
      </c>
      <c r="AK814">
        <v>309</v>
      </c>
      <c r="AL814">
        <v>309</v>
      </c>
      <c r="AM814">
        <v>309</v>
      </c>
      <c r="AN814" t="s">
        <v>1409</v>
      </c>
      <c r="AO814" t="s">
        <v>1360</v>
      </c>
    </row>
    <row r="815" spans="1:41" x14ac:dyDescent="0.25">
      <c r="A815">
        <v>1</v>
      </c>
      <c r="B815" t="s">
        <v>28</v>
      </c>
      <c r="C815">
        <v>393103</v>
      </c>
      <c r="D815" t="str">
        <f>VLOOKUP(C815,MUNICÍPO_SETOR!A$2:D$49,4,0)</f>
        <v>CLEBER RODRIGUES DA SILVA</v>
      </c>
      <c r="E815" s="43">
        <v>41372.590277777781</v>
      </c>
      <c r="F815" s="43">
        <v>41372.984027777777</v>
      </c>
      <c r="G815" s="43">
        <v>41372.944444444445</v>
      </c>
      <c r="H815" t="s">
        <v>29</v>
      </c>
      <c r="I815">
        <v>60000012249019</v>
      </c>
      <c r="J815" t="s">
        <v>376</v>
      </c>
      <c r="K815" t="s">
        <v>377</v>
      </c>
      <c r="L815" t="s">
        <v>41</v>
      </c>
      <c r="M815">
        <v>4</v>
      </c>
      <c r="N815" t="s">
        <v>33</v>
      </c>
      <c r="O815">
        <v>60000015461254</v>
      </c>
      <c r="P815">
        <v>60000016462669</v>
      </c>
      <c r="Q815">
        <v>140256000000420</v>
      </c>
      <c r="S815" t="s">
        <v>34</v>
      </c>
      <c r="T815" t="s">
        <v>35</v>
      </c>
      <c r="U815" t="s">
        <v>36</v>
      </c>
      <c r="X815" t="s">
        <v>37</v>
      </c>
      <c r="AD815" t="s">
        <v>378</v>
      </c>
      <c r="AE815" t="s">
        <v>1453</v>
      </c>
      <c r="AF815" t="s">
        <v>378</v>
      </c>
      <c r="AG815" t="s">
        <v>378</v>
      </c>
      <c r="AH815">
        <v>1</v>
      </c>
      <c r="AI815">
        <v>154</v>
      </c>
      <c r="AJ815">
        <v>309</v>
      </c>
      <c r="AK815">
        <v>309</v>
      </c>
      <c r="AL815">
        <v>309</v>
      </c>
      <c r="AM815">
        <v>309</v>
      </c>
      <c r="AN815" t="s">
        <v>1410</v>
      </c>
      <c r="AO815" t="s">
        <v>4587</v>
      </c>
    </row>
    <row r="816" spans="1:41" x14ac:dyDescent="0.25">
      <c r="A816">
        <v>1</v>
      </c>
      <c r="B816" t="s">
        <v>28</v>
      </c>
      <c r="C816">
        <v>393103</v>
      </c>
      <c r="D816" t="str">
        <f>VLOOKUP(C816,MUNICÍPO_SETOR!A$2:D$49,4,0)</f>
        <v>CLEBER RODRIGUES DA SILVA</v>
      </c>
      <c r="E816" s="43">
        <v>41372.590277777781</v>
      </c>
      <c r="F816" s="43">
        <v>41372.984027777777</v>
      </c>
      <c r="G816" s="43">
        <v>41372.944444444445</v>
      </c>
      <c r="H816" t="s">
        <v>29</v>
      </c>
      <c r="I816">
        <v>60000012249019</v>
      </c>
      <c r="J816" t="s">
        <v>376</v>
      </c>
      <c r="K816" t="s">
        <v>377</v>
      </c>
      <c r="L816" t="s">
        <v>41</v>
      </c>
      <c r="M816">
        <v>4</v>
      </c>
      <c r="N816" t="s">
        <v>33</v>
      </c>
      <c r="O816">
        <v>60000015461254</v>
      </c>
      <c r="P816">
        <v>60000016462669</v>
      </c>
      <c r="Q816">
        <v>140256000000420</v>
      </c>
      <c r="S816" t="s">
        <v>34</v>
      </c>
      <c r="T816" t="s">
        <v>35</v>
      </c>
      <c r="U816" t="s">
        <v>36</v>
      </c>
      <c r="X816" t="s">
        <v>37</v>
      </c>
      <c r="AD816" t="s">
        <v>378</v>
      </c>
      <c r="AE816" t="s">
        <v>1453</v>
      </c>
      <c r="AF816" t="s">
        <v>378</v>
      </c>
      <c r="AG816" t="s">
        <v>378</v>
      </c>
      <c r="AH816">
        <v>1</v>
      </c>
      <c r="AI816">
        <v>154</v>
      </c>
      <c r="AJ816">
        <v>309</v>
      </c>
      <c r="AK816">
        <v>309</v>
      </c>
      <c r="AL816">
        <v>309</v>
      </c>
      <c r="AM816">
        <v>309</v>
      </c>
      <c r="AN816" t="s">
        <v>1409</v>
      </c>
      <c r="AO816" t="s">
        <v>1360</v>
      </c>
    </row>
    <row r="817" spans="1:41" x14ac:dyDescent="0.25">
      <c r="A817">
        <v>1</v>
      </c>
      <c r="B817" t="s">
        <v>28</v>
      </c>
      <c r="C817">
        <v>393103</v>
      </c>
      <c r="D817" t="str">
        <f>VLOOKUP(C817,MUNICÍPO_SETOR!A$2:D$49,4,0)</f>
        <v>CLEBER RODRIGUES DA SILVA</v>
      </c>
      <c r="E817" s="43">
        <v>41372.590277777781</v>
      </c>
      <c r="F817" s="43">
        <v>41372.984027777777</v>
      </c>
      <c r="G817" s="43">
        <v>41372.944444444445</v>
      </c>
      <c r="H817" t="s">
        <v>29</v>
      </c>
      <c r="I817">
        <v>60000012249019</v>
      </c>
      <c r="J817" t="s">
        <v>376</v>
      </c>
      <c r="K817" t="s">
        <v>377</v>
      </c>
      <c r="L817" t="s">
        <v>41</v>
      </c>
      <c r="M817">
        <v>4</v>
      </c>
      <c r="N817" t="s">
        <v>33</v>
      </c>
      <c r="O817">
        <v>60000015461254</v>
      </c>
      <c r="P817">
        <v>60000016462669</v>
      </c>
      <c r="Q817">
        <v>140256000000420</v>
      </c>
      <c r="S817" t="s">
        <v>34</v>
      </c>
      <c r="T817" t="s">
        <v>35</v>
      </c>
      <c r="U817" t="s">
        <v>36</v>
      </c>
      <c r="X817" t="s">
        <v>37</v>
      </c>
      <c r="AD817" t="s">
        <v>378</v>
      </c>
      <c r="AE817" t="s">
        <v>1453</v>
      </c>
      <c r="AF817" t="s">
        <v>378</v>
      </c>
      <c r="AG817" t="s">
        <v>378</v>
      </c>
      <c r="AH817">
        <v>1</v>
      </c>
      <c r="AI817">
        <v>154</v>
      </c>
      <c r="AJ817">
        <v>309</v>
      </c>
      <c r="AK817">
        <v>309</v>
      </c>
      <c r="AL817">
        <v>309</v>
      </c>
      <c r="AM817">
        <v>309</v>
      </c>
      <c r="AN817" t="s">
        <v>1410</v>
      </c>
      <c r="AO817" t="s">
        <v>4587</v>
      </c>
    </row>
    <row r="818" spans="1:41" x14ac:dyDescent="0.25">
      <c r="A818">
        <v>1</v>
      </c>
      <c r="B818" t="s">
        <v>28</v>
      </c>
      <c r="C818">
        <v>393103</v>
      </c>
      <c r="D818" t="str">
        <f>VLOOKUP(C818,MUNICÍPO_SETOR!A$2:D$49,4,0)</f>
        <v>CLEBER RODRIGUES DA SILVA</v>
      </c>
      <c r="E818" s="43">
        <v>41372.5625</v>
      </c>
      <c r="F818" s="43">
        <v>41372.977777777778</v>
      </c>
      <c r="G818" s="43">
        <v>41372.944444444445</v>
      </c>
      <c r="H818" t="s">
        <v>29</v>
      </c>
      <c r="I818">
        <v>60000012466051</v>
      </c>
      <c r="J818" t="s">
        <v>379</v>
      </c>
      <c r="K818" t="s">
        <v>380</v>
      </c>
      <c r="L818" t="s">
        <v>41</v>
      </c>
      <c r="M818">
        <v>4</v>
      </c>
      <c r="N818" t="s">
        <v>135</v>
      </c>
      <c r="O818">
        <v>60000015461254</v>
      </c>
      <c r="P818">
        <v>60000016462669</v>
      </c>
      <c r="Q818">
        <v>140256000000411</v>
      </c>
      <c r="S818" t="s">
        <v>34</v>
      </c>
      <c r="T818" t="s">
        <v>35</v>
      </c>
      <c r="U818" t="s">
        <v>36</v>
      </c>
      <c r="X818" t="s">
        <v>37</v>
      </c>
      <c r="AD818" t="s">
        <v>381</v>
      </c>
      <c r="AE818" t="s">
        <v>1453</v>
      </c>
      <c r="AF818" t="s">
        <v>381</v>
      </c>
      <c r="AG818" t="s">
        <v>381</v>
      </c>
      <c r="AH818">
        <v>1</v>
      </c>
      <c r="AI818">
        <v>499</v>
      </c>
      <c r="AJ818">
        <v>499</v>
      </c>
      <c r="AK818">
        <v>499</v>
      </c>
      <c r="AL818">
        <v>499</v>
      </c>
      <c r="AM818">
        <v>499</v>
      </c>
      <c r="AN818" t="s">
        <v>1409</v>
      </c>
      <c r="AO818" t="s">
        <v>381</v>
      </c>
    </row>
    <row r="819" spans="1:41" x14ac:dyDescent="0.25">
      <c r="A819">
        <v>1</v>
      </c>
      <c r="B819" t="s">
        <v>28</v>
      </c>
      <c r="C819">
        <v>393103</v>
      </c>
      <c r="D819" t="str">
        <f>VLOOKUP(C819,MUNICÍPO_SETOR!A$2:D$49,4,0)</f>
        <v>CLEBER RODRIGUES DA SILVA</v>
      </c>
      <c r="E819" s="43">
        <v>41372.5625</v>
      </c>
      <c r="F819" s="43">
        <v>41372.977777777778</v>
      </c>
      <c r="G819" s="43">
        <v>41372.944444444445</v>
      </c>
      <c r="H819" t="s">
        <v>29</v>
      </c>
      <c r="I819">
        <v>60000012466051</v>
      </c>
      <c r="J819" t="s">
        <v>379</v>
      </c>
      <c r="K819" t="s">
        <v>380</v>
      </c>
      <c r="L819" t="s">
        <v>41</v>
      </c>
      <c r="M819">
        <v>4</v>
      </c>
      <c r="N819" t="s">
        <v>135</v>
      </c>
      <c r="O819">
        <v>60000015461254</v>
      </c>
      <c r="P819">
        <v>60000016462669</v>
      </c>
      <c r="Q819">
        <v>140256000000411</v>
      </c>
      <c r="S819" t="s">
        <v>34</v>
      </c>
      <c r="T819" t="s">
        <v>35</v>
      </c>
      <c r="U819" t="s">
        <v>36</v>
      </c>
      <c r="X819" t="s">
        <v>37</v>
      </c>
      <c r="AD819" t="s">
        <v>381</v>
      </c>
      <c r="AE819" t="s">
        <v>1453</v>
      </c>
      <c r="AF819" t="s">
        <v>381</v>
      </c>
      <c r="AG819" t="s">
        <v>381</v>
      </c>
      <c r="AH819">
        <v>1</v>
      </c>
      <c r="AI819">
        <v>499</v>
      </c>
      <c r="AJ819">
        <v>499</v>
      </c>
      <c r="AK819">
        <v>499</v>
      </c>
      <c r="AL819">
        <v>499</v>
      </c>
      <c r="AM819">
        <v>499</v>
      </c>
      <c r="AN819" t="s">
        <v>1409</v>
      </c>
      <c r="AO819" t="s">
        <v>381</v>
      </c>
    </row>
    <row r="820" spans="1:41" x14ac:dyDescent="0.25">
      <c r="A820">
        <v>1</v>
      </c>
      <c r="B820" t="s">
        <v>28</v>
      </c>
      <c r="C820">
        <v>393103</v>
      </c>
      <c r="D820" t="str">
        <f>VLOOKUP(C820,MUNICÍPO_SETOR!A$2:D$49,4,0)</f>
        <v>CLEBER RODRIGUES DA SILVA</v>
      </c>
      <c r="E820" s="43">
        <v>41372.423611111109</v>
      </c>
      <c r="F820" s="43">
        <v>41372.746527777781</v>
      </c>
      <c r="G820" s="43">
        <v>41372.934027777781</v>
      </c>
      <c r="H820" t="s">
        <v>29</v>
      </c>
      <c r="I820">
        <v>60000012421019</v>
      </c>
      <c r="J820" t="s">
        <v>382</v>
      </c>
      <c r="K820" t="s">
        <v>383</v>
      </c>
      <c r="L820" t="s">
        <v>41</v>
      </c>
      <c r="M820">
        <v>3</v>
      </c>
      <c r="N820" t="s">
        <v>135</v>
      </c>
      <c r="O820">
        <v>60000015461254</v>
      </c>
      <c r="P820">
        <v>60000016462669</v>
      </c>
      <c r="Q820">
        <v>140256000000402</v>
      </c>
      <c r="S820" t="s">
        <v>34</v>
      </c>
      <c r="T820" t="s">
        <v>35</v>
      </c>
      <c r="U820" t="s">
        <v>36</v>
      </c>
      <c r="X820" t="s">
        <v>37</v>
      </c>
      <c r="AD820" t="s">
        <v>384</v>
      </c>
      <c r="AE820" t="s">
        <v>1453</v>
      </c>
      <c r="AF820" t="s">
        <v>384</v>
      </c>
      <c r="AG820" t="s">
        <v>384</v>
      </c>
      <c r="AH820">
        <v>1</v>
      </c>
      <c r="AI820">
        <v>190</v>
      </c>
      <c r="AJ820">
        <v>190</v>
      </c>
      <c r="AK820">
        <v>190</v>
      </c>
      <c r="AL820">
        <v>190</v>
      </c>
      <c r="AM820">
        <v>190</v>
      </c>
      <c r="AN820" t="s">
        <v>1409</v>
      </c>
      <c r="AO820" t="s">
        <v>384</v>
      </c>
    </row>
    <row r="821" spans="1:41" x14ac:dyDescent="0.25">
      <c r="A821">
        <v>1</v>
      </c>
      <c r="B821" t="s">
        <v>28</v>
      </c>
      <c r="C821">
        <v>393103</v>
      </c>
      <c r="D821" t="str">
        <f>VLOOKUP(C821,MUNICÍPO_SETOR!A$2:D$49,4,0)</f>
        <v>CLEBER RODRIGUES DA SILVA</v>
      </c>
      <c r="E821" s="43">
        <v>41372.423611111109</v>
      </c>
      <c r="F821" s="43">
        <v>41372.746527777781</v>
      </c>
      <c r="G821" s="43">
        <v>41372.934027777781</v>
      </c>
      <c r="H821" t="s">
        <v>29</v>
      </c>
      <c r="I821">
        <v>60000012421019</v>
      </c>
      <c r="J821" t="s">
        <v>382</v>
      </c>
      <c r="K821" t="s">
        <v>383</v>
      </c>
      <c r="L821" t="s">
        <v>41</v>
      </c>
      <c r="M821">
        <v>3</v>
      </c>
      <c r="N821" t="s">
        <v>135</v>
      </c>
      <c r="O821">
        <v>60000015461254</v>
      </c>
      <c r="P821">
        <v>60000016462669</v>
      </c>
      <c r="Q821">
        <v>140256000000402</v>
      </c>
      <c r="S821" t="s">
        <v>34</v>
      </c>
      <c r="T821" t="s">
        <v>35</v>
      </c>
      <c r="U821" t="s">
        <v>36</v>
      </c>
      <c r="X821" t="s">
        <v>37</v>
      </c>
      <c r="AD821" t="s">
        <v>384</v>
      </c>
      <c r="AE821" t="s">
        <v>1453</v>
      </c>
      <c r="AF821" t="s">
        <v>384</v>
      </c>
      <c r="AG821" t="s">
        <v>384</v>
      </c>
      <c r="AH821">
        <v>1</v>
      </c>
      <c r="AI821">
        <v>190</v>
      </c>
      <c r="AJ821">
        <v>190</v>
      </c>
      <c r="AK821">
        <v>190</v>
      </c>
      <c r="AL821">
        <v>190</v>
      </c>
      <c r="AM821">
        <v>190</v>
      </c>
      <c r="AN821" t="s">
        <v>1409</v>
      </c>
      <c r="AO821" t="s">
        <v>384</v>
      </c>
    </row>
    <row r="822" spans="1:41" x14ac:dyDescent="0.25">
      <c r="A822">
        <v>1</v>
      </c>
      <c r="B822" t="s">
        <v>28</v>
      </c>
      <c r="C822">
        <v>393103</v>
      </c>
      <c r="D822" t="str">
        <f>VLOOKUP(C822,MUNICÍPO_SETOR!A$2:D$49,4,0)</f>
        <v>CLEBER RODRIGUES DA SILVA</v>
      </c>
      <c r="E822" s="43">
        <v>41372.413194444445</v>
      </c>
      <c r="F822" s="43">
        <v>41372.745138888888</v>
      </c>
      <c r="G822" s="43">
        <v>41372.709027777775</v>
      </c>
      <c r="H822" t="s">
        <v>29</v>
      </c>
      <c r="I822">
        <v>60000012552563</v>
      </c>
      <c r="J822" t="s">
        <v>385</v>
      </c>
      <c r="K822" t="s">
        <v>386</v>
      </c>
      <c r="L822" t="s">
        <v>41</v>
      </c>
      <c r="M822">
        <v>3</v>
      </c>
      <c r="N822" t="s">
        <v>135</v>
      </c>
      <c r="O822">
        <v>60000015461254</v>
      </c>
      <c r="P822">
        <v>60000016462669</v>
      </c>
      <c r="Q822">
        <v>140256000000393</v>
      </c>
      <c r="S822" t="s">
        <v>34</v>
      </c>
      <c r="T822" t="s">
        <v>35</v>
      </c>
      <c r="U822" t="s">
        <v>36</v>
      </c>
      <c r="X822" t="s">
        <v>37</v>
      </c>
      <c r="AD822" t="s">
        <v>387</v>
      </c>
      <c r="AE822" t="s">
        <v>1453</v>
      </c>
      <c r="AF822" t="s">
        <v>387</v>
      </c>
      <c r="AG822" t="s">
        <v>387</v>
      </c>
      <c r="AH822">
        <v>1</v>
      </c>
      <c r="AI822">
        <v>290</v>
      </c>
      <c r="AJ822">
        <v>290</v>
      </c>
      <c r="AK822">
        <v>290</v>
      </c>
      <c r="AL822">
        <v>290</v>
      </c>
      <c r="AM822">
        <v>290</v>
      </c>
      <c r="AN822" t="s">
        <v>1409</v>
      </c>
      <c r="AO822" t="s">
        <v>387</v>
      </c>
    </row>
    <row r="823" spans="1:41" x14ac:dyDescent="0.25">
      <c r="A823">
        <v>1</v>
      </c>
      <c r="B823" t="s">
        <v>28</v>
      </c>
      <c r="C823">
        <v>393103</v>
      </c>
      <c r="D823" t="str">
        <f>VLOOKUP(C823,MUNICÍPO_SETOR!A$2:D$49,4,0)</f>
        <v>CLEBER RODRIGUES DA SILVA</v>
      </c>
      <c r="E823" s="43">
        <v>41372.413194444445</v>
      </c>
      <c r="F823" s="43">
        <v>41372.745138888888</v>
      </c>
      <c r="G823" s="43">
        <v>41372.709027777775</v>
      </c>
      <c r="H823" t="s">
        <v>29</v>
      </c>
      <c r="I823">
        <v>60000012552563</v>
      </c>
      <c r="J823" t="s">
        <v>385</v>
      </c>
      <c r="K823" t="s">
        <v>386</v>
      </c>
      <c r="L823" t="s">
        <v>41</v>
      </c>
      <c r="M823">
        <v>3</v>
      </c>
      <c r="N823" t="s">
        <v>135</v>
      </c>
      <c r="O823">
        <v>60000015461254</v>
      </c>
      <c r="P823">
        <v>60000016462669</v>
      </c>
      <c r="Q823">
        <v>140256000000393</v>
      </c>
      <c r="S823" t="s">
        <v>34</v>
      </c>
      <c r="T823" t="s">
        <v>35</v>
      </c>
      <c r="U823" t="s">
        <v>36</v>
      </c>
      <c r="X823" t="s">
        <v>37</v>
      </c>
      <c r="AD823" t="s">
        <v>387</v>
      </c>
      <c r="AE823" t="s">
        <v>1453</v>
      </c>
      <c r="AF823" t="s">
        <v>387</v>
      </c>
      <c r="AG823" t="s">
        <v>387</v>
      </c>
      <c r="AH823">
        <v>1</v>
      </c>
      <c r="AI823">
        <v>290</v>
      </c>
      <c r="AJ823">
        <v>290</v>
      </c>
      <c r="AK823">
        <v>290</v>
      </c>
      <c r="AL823">
        <v>290</v>
      </c>
      <c r="AM823">
        <v>290</v>
      </c>
      <c r="AN823" t="s">
        <v>1409</v>
      </c>
      <c r="AO823" t="s">
        <v>387</v>
      </c>
    </row>
    <row r="824" spans="1:41" x14ac:dyDescent="0.25">
      <c r="A824">
        <v>1</v>
      </c>
      <c r="B824" t="s">
        <v>28</v>
      </c>
      <c r="C824">
        <v>393103</v>
      </c>
      <c r="D824" t="str">
        <f>VLOOKUP(C824,MUNICÍPO_SETOR!A$2:D$49,4,0)</f>
        <v>CLEBER RODRIGUES DA SILVA</v>
      </c>
      <c r="E824" s="43">
        <v>41372.395833333336</v>
      </c>
      <c r="F824" s="43">
        <v>41372.739583333336</v>
      </c>
      <c r="G824" s="43">
        <v>41372.698611111111</v>
      </c>
      <c r="H824" t="s">
        <v>29</v>
      </c>
      <c r="I824">
        <v>60000012306959</v>
      </c>
      <c r="J824" t="s">
        <v>388</v>
      </c>
      <c r="K824" t="s">
        <v>389</v>
      </c>
      <c r="L824" t="s">
        <v>41</v>
      </c>
      <c r="M824">
        <v>4</v>
      </c>
      <c r="N824" t="s">
        <v>135</v>
      </c>
      <c r="O824">
        <v>60000015461254</v>
      </c>
      <c r="P824">
        <v>60000016462669</v>
      </c>
      <c r="Q824">
        <v>140256000000384</v>
      </c>
      <c r="S824" t="s">
        <v>34</v>
      </c>
      <c r="T824" t="s">
        <v>35</v>
      </c>
      <c r="U824" t="s">
        <v>36</v>
      </c>
      <c r="X824" t="s">
        <v>37</v>
      </c>
      <c r="AD824" t="s">
        <v>390</v>
      </c>
      <c r="AE824" t="s">
        <v>1453</v>
      </c>
      <c r="AF824" t="s">
        <v>390</v>
      </c>
      <c r="AG824" t="s">
        <v>390</v>
      </c>
      <c r="AH824">
        <v>1</v>
      </c>
      <c r="AI824">
        <v>328</v>
      </c>
      <c r="AJ824">
        <v>328</v>
      </c>
      <c r="AK824">
        <v>328</v>
      </c>
      <c r="AL824">
        <v>328</v>
      </c>
      <c r="AM824">
        <v>328</v>
      </c>
      <c r="AN824" t="s">
        <v>1409</v>
      </c>
      <c r="AO824" t="s">
        <v>390</v>
      </c>
    </row>
    <row r="825" spans="1:41" x14ac:dyDescent="0.25">
      <c r="A825">
        <v>1</v>
      </c>
      <c r="B825" t="s">
        <v>28</v>
      </c>
      <c r="C825">
        <v>393103</v>
      </c>
      <c r="D825" t="str">
        <f>VLOOKUP(C825,MUNICÍPO_SETOR!A$2:D$49,4,0)</f>
        <v>CLEBER RODRIGUES DA SILVA</v>
      </c>
      <c r="E825" s="43">
        <v>41372.395833333336</v>
      </c>
      <c r="F825" s="43">
        <v>41372.739583333336</v>
      </c>
      <c r="G825" s="43">
        <v>41372.698611111111</v>
      </c>
      <c r="H825" t="s">
        <v>29</v>
      </c>
      <c r="I825">
        <v>60000012306959</v>
      </c>
      <c r="J825" t="s">
        <v>388</v>
      </c>
      <c r="K825" t="s">
        <v>389</v>
      </c>
      <c r="L825" t="s">
        <v>41</v>
      </c>
      <c r="M825">
        <v>4</v>
      </c>
      <c r="N825" t="s">
        <v>135</v>
      </c>
      <c r="O825">
        <v>60000015461254</v>
      </c>
      <c r="P825">
        <v>60000016462669</v>
      </c>
      <c r="Q825">
        <v>140256000000384</v>
      </c>
      <c r="S825" t="s">
        <v>34</v>
      </c>
      <c r="T825" t="s">
        <v>35</v>
      </c>
      <c r="U825" t="s">
        <v>36</v>
      </c>
      <c r="X825" t="s">
        <v>37</v>
      </c>
      <c r="AD825" t="s">
        <v>390</v>
      </c>
      <c r="AE825" t="s">
        <v>1453</v>
      </c>
      <c r="AF825" t="s">
        <v>390</v>
      </c>
      <c r="AG825" t="s">
        <v>390</v>
      </c>
      <c r="AH825">
        <v>1</v>
      </c>
      <c r="AI825">
        <v>328</v>
      </c>
      <c r="AJ825">
        <v>328</v>
      </c>
      <c r="AK825">
        <v>328</v>
      </c>
      <c r="AL825">
        <v>328</v>
      </c>
      <c r="AM825">
        <v>328</v>
      </c>
      <c r="AN825" t="s">
        <v>1409</v>
      </c>
      <c r="AO825" t="s">
        <v>390</v>
      </c>
    </row>
    <row r="826" spans="1:41" x14ac:dyDescent="0.25">
      <c r="A826">
        <v>1</v>
      </c>
      <c r="B826" t="s">
        <v>28</v>
      </c>
      <c r="C826">
        <v>393103</v>
      </c>
      <c r="D826" t="str">
        <f>VLOOKUP(C826,MUNICÍPO_SETOR!A$2:D$49,4,0)</f>
        <v>CLEBER RODRIGUES DA SILVA</v>
      </c>
      <c r="E826" s="43">
        <v>41372.385416666664</v>
      </c>
      <c r="F826" s="43">
        <v>41372.736111111109</v>
      </c>
      <c r="G826" s="43">
        <v>41372.698611111111</v>
      </c>
      <c r="H826" t="s">
        <v>29</v>
      </c>
      <c r="I826">
        <v>60000012443135</v>
      </c>
      <c r="J826" t="s">
        <v>391</v>
      </c>
      <c r="K826" t="s">
        <v>392</v>
      </c>
      <c r="L826" t="s">
        <v>41</v>
      </c>
      <c r="M826">
        <v>4</v>
      </c>
      <c r="N826" t="s">
        <v>33</v>
      </c>
      <c r="O826">
        <v>60000015461254</v>
      </c>
      <c r="P826">
        <v>60000016462669</v>
      </c>
      <c r="Q826">
        <v>140256000000375</v>
      </c>
      <c r="S826" t="s">
        <v>34</v>
      </c>
      <c r="T826" t="s">
        <v>35</v>
      </c>
      <c r="U826" t="s">
        <v>36</v>
      </c>
      <c r="X826" t="s">
        <v>37</v>
      </c>
      <c r="AD826" t="s">
        <v>393</v>
      </c>
      <c r="AE826" t="s">
        <v>1453</v>
      </c>
      <c r="AF826" t="s">
        <v>393</v>
      </c>
      <c r="AG826" t="s">
        <v>393</v>
      </c>
      <c r="AH826">
        <v>1</v>
      </c>
      <c r="AI826">
        <v>431</v>
      </c>
      <c r="AJ826">
        <v>431</v>
      </c>
      <c r="AK826">
        <v>431</v>
      </c>
      <c r="AL826">
        <v>431</v>
      </c>
      <c r="AM826">
        <v>431</v>
      </c>
      <c r="AN826" t="s">
        <v>1409</v>
      </c>
      <c r="AO826" t="s">
        <v>393</v>
      </c>
    </row>
    <row r="827" spans="1:41" x14ac:dyDescent="0.25">
      <c r="A827">
        <v>1</v>
      </c>
      <c r="B827" t="s">
        <v>28</v>
      </c>
      <c r="C827">
        <v>393103</v>
      </c>
      <c r="D827" t="str">
        <f>VLOOKUP(C827,MUNICÍPO_SETOR!A$2:D$49,4,0)</f>
        <v>CLEBER RODRIGUES DA SILVA</v>
      </c>
      <c r="E827" s="43">
        <v>41372.385416666664</v>
      </c>
      <c r="F827" s="43">
        <v>41372.736111111109</v>
      </c>
      <c r="G827" s="43">
        <v>41372.698611111111</v>
      </c>
      <c r="H827" t="s">
        <v>29</v>
      </c>
      <c r="I827">
        <v>60000012443135</v>
      </c>
      <c r="J827" t="s">
        <v>391</v>
      </c>
      <c r="K827" t="s">
        <v>392</v>
      </c>
      <c r="L827" t="s">
        <v>41</v>
      </c>
      <c r="M827">
        <v>4</v>
      </c>
      <c r="N827" t="s">
        <v>33</v>
      </c>
      <c r="O827">
        <v>60000015461254</v>
      </c>
      <c r="P827">
        <v>60000016462669</v>
      </c>
      <c r="Q827">
        <v>140256000000375</v>
      </c>
      <c r="S827" t="s">
        <v>34</v>
      </c>
      <c r="T827" t="s">
        <v>35</v>
      </c>
      <c r="U827" t="s">
        <v>36</v>
      </c>
      <c r="X827" t="s">
        <v>37</v>
      </c>
      <c r="AD827" t="s">
        <v>393</v>
      </c>
      <c r="AE827" t="s">
        <v>1453</v>
      </c>
      <c r="AF827" t="s">
        <v>393</v>
      </c>
      <c r="AG827" t="s">
        <v>393</v>
      </c>
      <c r="AH827">
        <v>1</v>
      </c>
      <c r="AI827">
        <v>431</v>
      </c>
      <c r="AJ827">
        <v>431</v>
      </c>
      <c r="AK827">
        <v>431</v>
      </c>
      <c r="AL827">
        <v>431</v>
      </c>
      <c r="AM827">
        <v>431</v>
      </c>
      <c r="AN827" t="s">
        <v>1409</v>
      </c>
      <c r="AO827" t="s">
        <v>393</v>
      </c>
    </row>
    <row r="828" spans="1:41" x14ac:dyDescent="0.25">
      <c r="A828">
        <v>1</v>
      </c>
      <c r="B828" t="s">
        <v>28</v>
      </c>
      <c r="C828">
        <v>393103</v>
      </c>
      <c r="D828" t="str">
        <f>VLOOKUP(C828,MUNICÍPO_SETOR!A$2:D$49,4,0)</f>
        <v>CLEBER RODRIGUES DA SILVA</v>
      </c>
      <c r="E828" s="43">
        <v>41368.71875</v>
      </c>
      <c r="F828" s="43">
        <v>41368.79791666667</v>
      </c>
      <c r="G828" s="43">
        <v>41368.756944444445</v>
      </c>
      <c r="H828" t="s">
        <v>29</v>
      </c>
      <c r="I828">
        <v>60000017154794</v>
      </c>
      <c r="J828" t="s">
        <v>394</v>
      </c>
      <c r="K828" t="s">
        <v>395</v>
      </c>
      <c r="L828" t="s">
        <v>32</v>
      </c>
      <c r="M828">
        <v>3</v>
      </c>
      <c r="N828" t="s">
        <v>33</v>
      </c>
      <c r="O828">
        <v>60000015461254</v>
      </c>
      <c r="P828">
        <v>60000016462669</v>
      </c>
      <c r="Q828">
        <v>140256000000366</v>
      </c>
      <c r="S828" t="s">
        <v>34</v>
      </c>
      <c r="T828" t="s">
        <v>35</v>
      </c>
      <c r="U828" t="s">
        <v>36</v>
      </c>
      <c r="X828" t="s">
        <v>37</v>
      </c>
      <c r="AD828" t="s">
        <v>396</v>
      </c>
      <c r="AE828" t="s">
        <v>1437</v>
      </c>
      <c r="AF828" t="s">
        <v>396</v>
      </c>
      <c r="AG828" t="s">
        <v>396</v>
      </c>
      <c r="AH828">
        <v>1</v>
      </c>
      <c r="AI828">
        <v>323</v>
      </c>
      <c r="AJ828">
        <v>323</v>
      </c>
      <c r="AK828">
        <v>323</v>
      </c>
      <c r="AL828">
        <v>323</v>
      </c>
      <c r="AM828">
        <v>323</v>
      </c>
      <c r="AN828" t="s">
        <v>1409</v>
      </c>
      <c r="AO828" t="s">
        <v>396</v>
      </c>
    </row>
    <row r="829" spans="1:41" x14ac:dyDescent="0.25">
      <c r="A829">
        <v>1</v>
      </c>
      <c r="B829" t="s">
        <v>28</v>
      </c>
      <c r="C829">
        <v>393103</v>
      </c>
      <c r="D829" t="str">
        <f>VLOOKUP(C829,MUNICÍPO_SETOR!A$2:D$49,4,0)</f>
        <v>CLEBER RODRIGUES DA SILVA</v>
      </c>
      <c r="E829" s="43">
        <v>41368.621527777781</v>
      </c>
      <c r="F829" s="43">
        <v>41368.791666666664</v>
      </c>
      <c r="G829" s="43">
        <v>41368.756944444445</v>
      </c>
      <c r="H829" t="s">
        <v>29</v>
      </c>
      <c r="I829">
        <v>60000017152914</v>
      </c>
      <c r="J829" t="s">
        <v>397</v>
      </c>
      <c r="K829" t="s">
        <v>398</v>
      </c>
      <c r="L829" t="s">
        <v>32</v>
      </c>
      <c r="M829">
        <v>3</v>
      </c>
      <c r="N829" t="s">
        <v>33</v>
      </c>
      <c r="O829">
        <v>60000015461254</v>
      </c>
      <c r="P829">
        <v>60000016462669</v>
      </c>
      <c r="Q829">
        <v>140256000000343</v>
      </c>
      <c r="S829" t="s">
        <v>34</v>
      </c>
      <c r="T829" t="s">
        <v>35</v>
      </c>
      <c r="U829" t="s">
        <v>36</v>
      </c>
      <c r="X829" t="s">
        <v>37</v>
      </c>
      <c r="AD829" t="s">
        <v>399</v>
      </c>
      <c r="AE829" t="s">
        <v>1437</v>
      </c>
      <c r="AF829" t="s">
        <v>399</v>
      </c>
      <c r="AG829" t="s">
        <v>399</v>
      </c>
      <c r="AH829">
        <v>1</v>
      </c>
      <c r="AI829">
        <v>307</v>
      </c>
      <c r="AJ829">
        <v>307</v>
      </c>
      <c r="AK829">
        <v>307</v>
      </c>
      <c r="AL829">
        <v>307</v>
      </c>
      <c r="AM829">
        <v>307</v>
      </c>
      <c r="AN829" t="s">
        <v>1409</v>
      </c>
      <c r="AO829" t="s">
        <v>399</v>
      </c>
    </row>
    <row r="830" spans="1:41" x14ac:dyDescent="0.25">
      <c r="A830">
        <v>1</v>
      </c>
      <c r="B830" t="s">
        <v>28</v>
      </c>
      <c r="C830">
        <v>393103</v>
      </c>
      <c r="D830" t="str">
        <f>VLOOKUP(C830,MUNICÍPO_SETOR!A$2:D$49,4,0)</f>
        <v>CLEBER RODRIGUES DA SILVA</v>
      </c>
      <c r="E830" s="43">
        <v>41368.482638888891</v>
      </c>
      <c r="F830" s="43">
        <v>41368.728472222225</v>
      </c>
      <c r="G830" s="43">
        <v>41368.689583333333</v>
      </c>
      <c r="H830" t="s">
        <v>29</v>
      </c>
      <c r="I830">
        <v>60000012542635</v>
      </c>
      <c r="J830" t="s">
        <v>400</v>
      </c>
      <c r="K830" t="s">
        <v>401</v>
      </c>
      <c r="L830" t="s">
        <v>32</v>
      </c>
      <c r="M830">
        <v>4</v>
      </c>
      <c r="N830" t="s">
        <v>33</v>
      </c>
      <c r="O830">
        <v>60000015461254</v>
      </c>
      <c r="P830">
        <v>60000016462669</v>
      </c>
      <c r="Q830">
        <v>140256000000320</v>
      </c>
      <c r="S830" t="s">
        <v>34</v>
      </c>
      <c r="T830" t="s">
        <v>35</v>
      </c>
      <c r="U830" t="s">
        <v>36</v>
      </c>
      <c r="X830" t="s">
        <v>37</v>
      </c>
      <c r="AD830" t="s">
        <v>402</v>
      </c>
      <c r="AE830" t="s">
        <v>1437</v>
      </c>
      <c r="AF830" t="s">
        <v>402</v>
      </c>
      <c r="AG830" t="s">
        <v>402</v>
      </c>
      <c r="AH830">
        <v>1</v>
      </c>
      <c r="AI830">
        <v>194</v>
      </c>
      <c r="AJ830">
        <v>194</v>
      </c>
      <c r="AK830">
        <v>194</v>
      </c>
      <c r="AL830">
        <v>194</v>
      </c>
      <c r="AM830">
        <v>194</v>
      </c>
      <c r="AN830" t="s">
        <v>1409</v>
      </c>
      <c r="AO830" t="s">
        <v>402</v>
      </c>
    </row>
    <row r="831" spans="1:41" x14ac:dyDescent="0.25">
      <c r="A831">
        <v>1</v>
      </c>
      <c r="B831" t="s">
        <v>28</v>
      </c>
      <c r="C831">
        <v>393103</v>
      </c>
      <c r="D831" t="str">
        <f>VLOOKUP(C831,MUNICÍPO_SETOR!A$2:D$49,4,0)</f>
        <v>CLEBER RODRIGUES DA SILVA</v>
      </c>
      <c r="E831" s="43">
        <v>41368.465277777781</v>
      </c>
      <c r="F831" s="43">
        <v>41368.715277777781</v>
      </c>
      <c r="G831" s="43">
        <v>41368.678472222222</v>
      </c>
      <c r="H831" t="s">
        <v>29</v>
      </c>
      <c r="I831">
        <v>60000012556291</v>
      </c>
      <c r="J831" t="s">
        <v>403</v>
      </c>
      <c r="K831" t="s">
        <v>404</v>
      </c>
      <c r="L831" t="s">
        <v>32</v>
      </c>
      <c r="M831">
        <v>3</v>
      </c>
      <c r="N831" t="s">
        <v>33</v>
      </c>
      <c r="O831">
        <v>60000015461254</v>
      </c>
      <c r="P831">
        <v>60000016462669</v>
      </c>
      <c r="Q831">
        <v>140256000000298</v>
      </c>
      <c r="S831" t="s">
        <v>34</v>
      </c>
      <c r="T831" t="s">
        <v>35</v>
      </c>
      <c r="U831" t="s">
        <v>36</v>
      </c>
      <c r="X831" t="s">
        <v>37</v>
      </c>
      <c r="AD831" t="s">
        <v>405</v>
      </c>
      <c r="AE831" t="s">
        <v>1437</v>
      </c>
      <c r="AF831" t="s">
        <v>405</v>
      </c>
      <c r="AG831" t="s">
        <v>405</v>
      </c>
      <c r="AH831">
        <v>1</v>
      </c>
      <c r="AI831">
        <v>423</v>
      </c>
      <c r="AJ831">
        <v>423</v>
      </c>
      <c r="AK831">
        <v>423</v>
      </c>
      <c r="AL831">
        <v>423</v>
      </c>
      <c r="AM831">
        <v>423</v>
      </c>
      <c r="AN831" t="s">
        <v>1409</v>
      </c>
      <c r="AO831" t="s">
        <v>405</v>
      </c>
    </row>
    <row r="832" spans="1:41" x14ac:dyDescent="0.25">
      <c r="A832">
        <v>1</v>
      </c>
      <c r="B832" t="s">
        <v>28</v>
      </c>
      <c r="C832">
        <v>393103</v>
      </c>
      <c r="D832" t="str">
        <f>VLOOKUP(C832,MUNICÍPO_SETOR!A$2:D$49,4,0)</f>
        <v>CLEBER RODRIGUES DA SILVA</v>
      </c>
      <c r="E832" s="43">
        <v>41368.416666666664</v>
      </c>
      <c r="F832" s="43">
        <v>41368.705555555556</v>
      </c>
      <c r="G832" s="43">
        <v>41368.668055555558</v>
      </c>
      <c r="H832" t="s">
        <v>110</v>
      </c>
      <c r="I832">
        <v>60000016840204</v>
      </c>
      <c r="K832" t="s">
        <v>406</v>
      </c>
      <c r="N832" t="s">
        <v>33</v>
      </c>
      <c r="O832">
        <v>60000015461254</v>
      </c>
      <c r="P832">
        <v>60000016462669</v>
      </c>
      <c r="Q832">
        <v>140256000000272</v>
      </c>
      <c r="S832" t="s">
        <v>34</v>
      </c>
      <c r="T832" t="s">
        <v>35</v>
      </c>
      <c r="X832" t="s">
        <v>37</v>
      </c>
      <c r="Y832" t="s">
        <v>176</v>
      </c>
      <c r="AD832" t="s">
        <v>407</v>
      </c>
      <c r="AE832" t="s">
        <v>1437</v>
      </c>
      <c r="AF832" t="s">
        <v>407</v>
      </c>
      <c r="AG832" t="s">
        <v>407</v>
      </c>
      <c r="AH832">
        <v>1</v>
      </c>
      <c r="AI832">
        <v>148</v>
      </c>
      <c r="AJ832">
        <v>148</v>
      </c>
      <c r="AK832">
        <v>148</v>
      </c>
      <c r="AL832">
        <v>148</v>
      </c>
      <c r="AM832">
        <v>148</v>
      </c>
      <c r="AN832" t="s">
        <v>1409</v>
      </c>
      <c r="AO832" t="s">
        <v>407</v>
      </c>
    </row>
    <row r="833" spans="1:41" x14ac:dyDescent="0.25">
      <c r="A833">
        <v>1</v>
      </c>
      <c r="B833" t="s">
        <v>28</v>
      </c>
      <c r="C833">
        <v>393103</v>
      </c>
      <c r="D833" t="str">
        <f>VLOOKUP(C833,MUNICÍPO_SETOR!A$2:D$49,4,0)</f>
        <v>CLEBER RODRIGUES DA SILVA</v>
      </c>
      <c r="E833" s="43">
        <v>41368.392361111109</v>
      </c>
      <c r="F833" s="43">
        <v>41368.702777777777</v>
      </c>
      <c r="G833" s="43">
        <v>41368.668055555558</v>
      </c>
      <c r="H833" t="s">
        <v>29</v>
      </c>
      <c r="I833">
        <v>60000012270539</v>
      </c>
      <c r="J833" t="s">
        <v>408</v>
      </c>
      <c r="K833" t="s">
        <v>409</v>
      </c>
      <c r="L833" t="s">
        <v>41</v>
      </c>
      <c r="M833">
        <v>6</v>
      </c>
      <c r="N833" t="s">
        <v>33</v>
      </c>
      <c r="O833">
        <v>60000015461254</v>
      </c>
      <c r="P833">
        <v>60000016462669</v>
      </c>
      <c r="Q833">
        <v>140256000000263</v>
      </c>
      <c r="S833" t="s">
        <v>34</v>
      </c>
      <c r="T833" t="s">
        <v>35</v>
      </c>
      <c r="U833" t="s">
        <v>36</v>
      </c>
      <c r="X833" t="s">
        <v>37</v>
      </c>
      <c r="AD833" t="s">
        <v>410</v>
      </c>
      <c r="AE833" t="s">
        <v>1437</v>
      </c>
      <c r="AF833" t="s">
        <v>410</v>
      </c>
      <c r="AG833" t="s">
        <v>410</v>
      </c>
      <c r="AH833">
        <v>212</v>
      </c>
      <c r="AI833">
        <v>308</v>
      </c>
      <c r="AJ833">
        <v>308</v>
      </c>
      <c r="AK833">
        <v>308</v>
      </c>
      <c r="AL833">
        <v>308</v>
      </c>
      <c r="AM833">
        <v>308</v>
      </c>
      <c r="AN833" t="s">
        <v>1409</v>
      </c>
      <c r="AO833" t="s">
        <v>4588</v>
      </c>
    </row>
    <row r="834" spans="1:41" x14ac:dyDescent="0.25">
      <c r="A834">
        <v>1</v>
      </c>
      <c r="B834" t="s">
        <v>28</v>
      </c>
      <c r="C834">
        <v>393103</v>
      </c>
      <c r="D834" t="str">
        <f>VLOOKUP(C834,MUNICÍPO_SETOR!A$2:D$49,4,0)</f>
        <v>CLEBER RODRIGUES DA SILVA</v>
      </c>
      <c r="E834" s="43">
        <v>41368.392361111109</v>
      </c>
      <c r="F834" s="43">
        <v>41368.702777777777</v>
      </c>
      <c r="G834" s="43">
        <v>41368.668055555558</v>
      </c>
      <c r="H834" t="s">
        <v>29</v>
      </c>
      <c r="I834">
        <v>60000012270539</v>
      </c>
      <c r="J834" t="s">
        <v>408</v>
      </c>
      <c r="K834" t="s">
        <v>409</v>
      </c>
      <c r="L834" t="s">
        <v>41</v>
      </c>
      <c r="M834">
        <v>6</v>
      </c>
      <c r="N834" t="s">
        <v>33</v>
      </c>
      <c r="O834">
        <v>60000015461254</v>
      </c>
      <c r="P834">
        <v>60000016462669</v>
      </c>
      <c r="Q834">
        <v>140256000000263</v>
      </c>
      <c r="S834" t="s">
        <v>34</v>
      </c>
      <c r="T834" t="s">
        <v>35</v>
      </c>
      <c r="U834" t="s">
        <v>36</v>
      </c>
      <c r="X834" t="s">
        <v>37</v>
      </c>
      <c r="AD834" t="s">
        <v>410</v>
      </c>
      <c r="AE834" t="s">
        <v>1437</v>
      </c>
      <c r="AF834" t="s">
        <v>410</v>
      </c>
      <c r="AG834" t="s">
        <v>410</v>
      </c>
      <c r="AH834">
        <v>212</v>
      </c>
      <c r="AI834">
        <v>308</v>
      </c>
      <c r="AJ834">
        <v>308</v>
      </c>
      <c r="AK834">
        <v>308</v>
      </c>
      <c r="AL834">
        <v>308</v>
      </c>
      <c r="AM834">
        <v>308</v>
      </c>
      <c r="AN834" t="s">
        <v>1409</v>
      </c>
      <c r="AO834" t="s">
        <v>4588</v>
      </c>
    </row>
    <row r="835" spans="1:41" x14ac:dyDescent="0.25">
      <c r="A835">
        <v>1</v>
      </c>
      <c r="B835" t="s">
        <v>28</v>
      </c>
      <c r="C835">
        <v>393103</v>
      </c>
      <c r="D835" t="str">
        <f>VLOOKUP(C835,MUNICÍPO_SETOR!A$2:D$49,4,0)</f>
        <v>CLEBER RODRIGUES DA SILVA</v>
      </c>
      <c r="E835" s="43">
        <v>41367.666666666664</v>
      </c>
      <c r="F835" s="43">
        <v>41367.736805555556</v>
      </c>
      <c r="G835" s="43">
        <v>41367.785416666666</v>
      </c>
      <c r="H835" t="s">
        <v>29</v>
      </c>
      <c r="I835">
        <v>60000012382587</v>
      </c>
      <c r="J835" t="s">
        <v>411</v>
      </c>
      <c r="K835" t="s">
        <v>412</v>
      </c>
      <c r="L835" t="s">
        <v>41</v>
      </c>
      <c r="M835">
        <v>3</v>
      </c>
      <c r="N835" t="s">
        <v>33</v>
      </c>
      <c r="O835">
        <v>60000015461254</v>
      </c>
      <c r="P835">
        <v>60000016462669</v>
      </c>
      <c r="Q835">
        <v>140256000000212</v>
      </c>
      <c r="S835" t="s">
        <v>34</v>
      </c>
      <c r="T835" t="s">
        <v>35</v>
      </c>
      <c r="U835" t="s">
        <v>36</v>
      </c>
      <c r="X835" t="s">
        <v>37</v>
      </c>
      <c r="AD835" t="s">
        <v>413</v>
      </c>
      <c r="AE835" t="s">
        <v>1437</v>
      </c>
      <c r="AF835" t="s">
        <v>413</v>
      </c>
      <c r="AG835" t="s">
        <v>413</v>
      </c>
      <c r="AH835">
        <v>1</v>
      </c>
      <c r="AI835">
        <v>171</v>
      </c>
      <c r="AJ835">
        <v>171</v>
      </c>
      <c r="AK835">
        <v>171</v>
      </c>
      <c r="AL835">
        <v>171</v>
      </c>
      <c r="AM835">
        <v>171</v>
      </c>
      <c r="AN835" t="s">
        <v>1409</v>
      </c>
      <c r="AO835" t="s">
        <v>413</v>
      </c>
    </row>
    <row r="836" spans="1:41" x14ac:dyDescent="0.25">
      <c r="A836">
        <v>1</v>
      </c>
      <c r="B836" t="s">
        <v>28</v>
      </c>
      <c r="C836">
        <v>393103</v>
      </c>
      <c r="D836" t="str">
        <f>VLOOKUP(C836,MUNICÍPO_SETOR!A$2:D$49,4,0)</f>
        <v>CLEBER RODRIGUES DA SILVA</v>
      </c>
      <c r="E836" s="43">
        <v>41367.621527777781</v>
      </c>
      <c r="F836" s="43">
        <v>41367.704861111109</v>
      </c>
      <c r="G836" s="43">
        <v>41367.692361111112</v>
      </c>
      <c r="H836" t="s">
        <v>29</v>
      </c>
      <c r="I836">
        <v>60000012328259</v>
      </c>
      <c r="J836" t="s">
        <v>414</v>
      </c>
      <c r="K836" t="s">
        <v>415</v>
      </c>
      <c r="L836" t="s">
        <v>41</v>
      </c>
      <c r="M836">
        <v>4</v>
      </c>
      <c r="N836" t="s">
        <v>33</v>
      </c>
      <c r="O836">
        <v>60000015461254</v>
      </c>
      <c r="P836">
        <v>60000016462669</v>
      </c>
      <c r="Q836">
        <v>140256000000203</v>
      </c>
      <c r="S836" t="s">
        <v>34</v>
      </c>
      <c r="T836" t="s">
        <v>35</v>
      </c>
      <c r="U836" t="s">
        <v>36</v>
      </c>
      <c r="X836" t="s">
        <v>37</v>
      </c>
      <c r="AD836" t="s">
        <v>416</v>
      </c>
      <c r="AE836" t="s">
        <v>1437</v>
      </c>
      <c r="AF836" t="s">
        <v>416</v>
      </c>
      <c r="AG836" t="s">
        <v>416</v>
      </c>
      <c r="AH836">
        <v>1</v>
      </c>
      <c r="AI836">
        <v>526</v>
      </c>
      <c r="AJ836">
        <v>526</v>
      </c>
      <c r="AK836">
        <v>526</v>
      </c>
      <c r="AL836">
        <v>526</v>
      </c>
      <c r="AM836">
        <v>526</v>
      </c>
      <c r="AN836" t="s">
        <v>1409</v>
      </c>
      <c r="AO836" t="s">
        <v>416</v>
      </c>
    </row>
    <row r="837" spans="1:41" x14ac:dyDescent="0.25">
      <c r="A837">
        <v>1</v>
      </c>
      <c r="B837" t="s">
        <v>28</v>
      </c>
      <c r="C837">
        <v>393103</v>
      </c>
      <c r="D837" t="str">
        <f>VLOOKUP(C837,MUNICÍPO_SETOR!A$2:D$49,4,0)</f>
        <v>CLEBER RODRIGUES DA SILVA</v>
      </c>
      <c r="E837" s="43">
        <v>41367.621527777781</v>
      </c>
      <c r="F837" s="43">
        <v>41367.704861111109</v>
      </c>
      <c r="G837" s="43">
        <v>41367.692361111112</v>
      </c>
      <c r="H837" t="s">
        <v>29</v>
      </c>
      <c r="I837">
        <v>60000012328259</v>
      </c>
      <c r="J837" t="s">
        <v>414</v>
      </c>
      <c r="K837" t="s">
        <v>415</v>
      </c>
      <c r="L837" t="s">
        <v>32</v>
      </c>
      <c r="M837">
        <v>4</v>
      </c>
      <c r="N837" t="s">
        <v>33</v>
      </c>
      <c r="O837">
        <v>60000015461254</v>
      </c>
      <c r="P837">
        <v>60000016462669</v>
      </c>
      <c r="Q837">
        <v>140256000000203</v>
      </c>
      <c r="S837" t="s">
        <v>34</v>
      </c>
      <c r="T837" t="s">
        <v>35</v>
      </c>
      <c r="U837" t="s">
        <v>36</v>
      </c>
      <c r="X837" t="s">
        <v>37</v>
      </c>
      <c r="AD837" t="s">
        <v>416</v>
      </c>
      <c r="AE837" t="s">
        <v>1437</v>
      </c>
      <c r="AF837" t="s">
        <v>416</v>
      </c>
      <c r="AG837" t="s">
        <v>416</v>
      </c>
      <c r="AH837">
        <v>1</v>
      </c>
      <c r="AI837">
        <v>526</v>
      </c>
      <c r="AJ837">
        <v>526</v>
      </c>
      <c r="AK837">
        <v>526</v>
      </c>
      <c r="AL837">
        <v>526</v>
      </c>
      <c r="AM837">
        <v>526</v>
      </c>
      <c r="AN837" t="s">
        <v>1409</v>
      </c>
      <c r="AO837" t="s">
        <v>416</v>
      </c>
    </row>
    <row r="838" spans="1:41" x14ac:dyDescent="0.25">
      <c r="A838">
        <v>1</v>
      </c>
      <c r="B838" t="s">
        <v>28</v>
      </c>
      <c r="C838">
        <v>393103</v>
      </c>
      <c r="D838" t="str">
        <f>VLOOKUP(C838,MUNICÍPO_SETOR!A$2:D$49,4,0)</f>
        <v>CLEBER RODRIGUES DA SILVA</v>
      </c>
      <c r="E838" s="43">
        <v>41367.5625</v>
      </c>
      <c r="F838" s="43">
        <v>41367.694444444445</v>
      </c>
      <c r="G838" s="43">
        <v>41367.655555555553</v>
      </c>
      <c r="H838" t="s">
        <v>29</v>
      </c>
      <c r="I838">
        <v>60000012421011</v>
      </c>
      <c r="J838" t="s">
        <v>417</v>
      </c>
      <c r="K838" t="s">
        <v>418</v>
      </c>
      <c r="L838" t="s">
        <v>32</v>
      </c>
      <c r="M838">
        <v>3</v>
      </c>
      <c r="N838" t="s">
        <v>33</v>
      </c>
      <c r="O838">
        <v>60000015461254</v>
      </c>
      <c r="P838">
        <v>60000016462669</v>
      </c>
      <c r="Q838">
        <v>140256000000194</v>
      </c>
      <c r="S838" t="s">
        <v>34</v>
      </c>
      <c r="T838" t="s">
        <v>35</v>
      </c>
      <c r="U838" t="s">
        <v>36</v>
      </c>
      <c r="X838" t="s">
        <v>37</v>
      </c>
      <c r="AD838" t="s">
        <v>419</v>
      </c>
      <c r="AE838" t="s">
        <v>1437</v>
      </c>
      <c r="AF838" t="s">
        <v>419</v>
      </c>
      <c r="AG838" t="s">
        <v>419</v>
      </c>
      <c r="AH838">
        <v>1</v>
      </c>
      <c r="AI838">
        <v>215</v>
      </c>
      <c r="AJ838">
        <v>300</v>
      </c>
      <c r="AK838">
        <v>300</v>
      </c>
      <c r="AL838">
        <v>300</v>
      </c>
      <c r="AM838">
        <v>300</v>
      </c>
      <c r="AN838" t="s">
        <v>1409</v>
      </c>
      <c r="AO838" t="s">
        <v>1358</v>
      </c>
    </row>
    <row r="839" spans="1:41" x14ac:dyDescent="0.25">
      <c r="A839">
        <v>1</v>
      </c>
      <c r="B839" t="s">
        <v>28</v>
      </c>
      <c r="C839">
        <v>393103</v>
      </c>
      <c r="D839" t="str">
        <f>VLOOKUP(C839,MUNICÍPO_SETOR!A$2:D$49,4,0)</f>
        <v>CLEBER RODRIGUES DA SILVA</v>
      </c>
      <c r="E839" s="43">
        <v>41367.5625</v>
      </c>
      <c r="F839" s="43">
        <v>41367.694444444445</v>
      </c>
      <c r="G839" s="43">
        <v>41367.655555555553</v>
      </c>
      <c r="H839" t="s">
        <v>29</v>
      </c>
      <c r="I839">
        <v>60000012421011</v>
      </c>
      <c r="J839" t="s">
        <v>417</v>
      </c>
      <c r="K839" t="s">
        <v>418</v>
      </c>
      <c r="L839" t="s">
        <v>32</v>
      </c>
      <c r="M839">
        <v>3</v>
      </c>
      <c r="N839" t="s">
        <v>33</v>
      </c>
      <c r="O839">
        <v>60000015461254</v>
      </c>
      <c r="P839">
        <v>60000016462669</v>
      </c>
      <c r="Q839">
        <v>140256000000194</v>
      </c>
      <c r="S839" t="s">
        <v>34</v>
      </c>
      <c r="T839" t="s">
        <v>35</v>
      </c>
      <c r="U839" t="s">
        <v>36</v>
      </c>
      <c r="X839" t="s">
        <v>37</v>
      </c>
      <c r="AD839" t="s">
        <v>419</v>
      </c>
      <c r="AE839" t="s">
        <v>1437</v>
      </c>
      <c r="AF839" t="s">
        <v>419</v>
      </c>
      <c r="AG839" t="s">
        <v>419</v>
      </c>
      <c r="AH839">
        <v>1</v>
      </c>
      <c r="AI839">
        <v>215</v>
      </c>
      <c r="AJ839">
        <v>300</v>
      </c>
      <c r="AK839">
        <v>300</v>
      </c>
      <c r="AL839">
        <v>300</v>
      </c>
      <c r="AM839">
        <v>300</v>
      </c>
      <c r="AN839" t="s">
        <v>1410</v>
      </c>
      <c r="AO839" t="s">
        <v>4589</v>
      </c>
    </row>
    <row r="840" spans="1:41" x14ac:dyDescent="0.25">
      <c r="A840">
        <v>1</v>
      </c>
      <c r="B840" t="s">
        <v>28</v>
      </c>
      <c r="C840">
        <v>393103</v>
      </c>
      <c r="D840" t="str">
        <f>VLOOKUP(C840,MUNICÍPO_SETOR!A$2:D$49,4,0)</f>
        <v>CLEBER RODRIGUES DA SILVA</v>
      </c>
      <c r="E840" s="43">
        <v>41367.479166666664</v>
      </c>
      <c r="F840" s="43">
        <v>41367.688888888886</v>
      </c>
      <c r="G840" s="43">
        <v>41367.655555555553</v>
      </c>
      <c r="H840" t="s">
        <v>110</v>
      </c>
      <c r="I840">
        <v>60000016840911</v>
      </c>
      <c r="K840" t="s">
        <v>420</v>
      </c>
      <c r="N840" t="s">
        <v>33</v>
      </c>
      <c r="O840">
        <v>60000015461254</v>
      </c>
      <c r="P840">
        <v>60000016462669</v>
      </c>
      <c r="Q840">
        <v>140256000000186</v>
      </c>
      <c r="S840" t="s">
        <v>34</v>
      </c>
      <c r="T840" t="s">
        <v>35</v>
      </c>
      <c r="X840" t="s">
        <v>37</v>
      </c>
      <c r="AD840" t="s">
        <v>421</v>
      </c>
      <c r="AE840" t="s">
        <v>1437</v>
      </c>
      <c r="AF840" t="s">
        <v>421</v>
      </c>
      <c r="AG840" t="s">
        <v>421</v>
      </c>
      <c r="AH840">
        <v>1</v>
      </c>
      <c r="AI840">
        <v>137</v>
      </c>
      <c r="AJ840">
        <v>137</v>
      </c>
      <c r="AK840">
        <v>137</v>
      </c>
      <c r="AL840">
        <v>137</v>
      </c>
      <c r="AM840">
        <v>137</v>
      </c>
      <c r="AN840" t="s">
        <v>1409</v>
      </c>
      <c r="AO840" t="s">
        <v>421</v>
      </c>
    </row>
    <row r="841" spans="1:41" x14ac:dyDescent="0.25">
      <c r="A841">
        <v>1</v>
      </c>
      <c r="B841" t="s">
        <v>28</v>
      </c>
      <c r="C841">
        <v>393103</v>
      </c>
      <c r="D841" t="str">
        <f>VLOOKUP(C841,MUNICÍPO_SETOR!A$2:D$49,4,0)</f>
        <v>CLEBER RODRIGUES DA SILVA</v>
      </c>
      <c r="E841" s="43">
        <v>41367.454861111109</v>
      </c>
      <c r="F841" s="43">
        <v>41367.686805555553</v>
      </c>
      <c r="G841" s="43">
        <v>41367.655555555553</v>
      </c>
      <c r="H841" t="s">
        <v>110</v>
      </c>
      <c r="I841">
        <v>60000016840523</v>
      </c>
      <c r="K841" t="s">
        <v>422</v>
      </c>
      <c r="N841" t="s">
        <v>33</v>
      </c>
      <c r="O841">
        <v>60000015461254</v>
      </c>
      <c r="P841">
        <v>60000016462669</v>
      </c>
      <c r="Q841">
        <v>140256000000177</v>
      </c>
      <c r="S841" t="s">
        <v>34</v>
      </c>
      <c r="T841" t="s">
        <v>35</v>
      </c>
      <c r="X841" t="s">
        <v>37</v>
      </c>
      <c r="Y841" t="s">
        <v>176</v>
      </c>
      <c r="AD841" t="s">
        <v>423</v>
      </c>
      <c r="AE841" t="s">
        <v>1437</v>
      </c>
      <c r="AF841" t="s">
        <v>423</v>
      </c>
      <c r="AG841" t="s">
        <v>423</v>
      </c>
      <c r="AH841">
        <v>1</v>
      </c>
      <c r="AI841">
        <v>174</v>
      </c>
      <c r="AJ841">
        <v>174</v>
      </c>
      <c r="AK841">
        <v>174</v>
      </c>
      <c r="AL841">
        <v>174</v>
      </c>
      <c r="AM841">
        <v>174</v>
      </c>
      <c r="AN841" t="s">
        <v>1409</v>
      </c>
      <c r="AO841" t="s">
        <v>423</v>
      </c>
    </row>
    <row r="842" spans="1:41" x14ac:dyDescent="0.25">
      <c r="A842">
        <v>1</v>
      </c>
      <c r="B842" t="s">
        <v>28</v>
      </c>
      <c r="C842">
        <v>393103</v>
      </c>
      <c r="D842" t="str">
        <f>VLOOKUP(C842,MUNICÍPO_SETOR!A$2:D$49,4,0)</f>
        <v>CLEBER RODRIGUES DA SILVA</v>
      </c>
      <c r="E842" s="43">
        <v>41367.430555555555</v>
      </c>
      <c r="F842" s="43">
        <v>41367.684027777781</v>
      </c>
      <c r="G842" s="43">
        <v>41367.644444444442</v>
      </c>
      <c r="H842" t="s">
        <v>29</v>
      </c>
      <c r="I842">
        <v>60000012300119</v>
      </c>
      <c r="J842" t="s">
        <v>424</v>
      </c>
      <c r="K842" t="s">
        <v>425</v>
      </c>
      <c r="L842" t="s">
        <v>32</v>
      </c>
      <c r="M842">
        <v>6</v>
      </c>
      <c r="N842" t="s">
        <v>33</v>
      </c>
      <c r="O842">
        <v>60000015461254</v>
      </c>
      <c r="P842">
        <v>60000016462669</v>
      </c>
      <c r="Q842">
        <v>140256000000168</v>
      </c>
      <c r="S842" t="s">
        <v>34</v>
      </c>
      <c r="T842" t="s">
        <v>35</v>
      </c>
      <c r="U842" t="s">
        <v>36</v>
      </c>
      <c r="X842" t="s">
        <v>37</v>
      </c>
      <c r="AD842" t="s">
        <v>426</v>
      </c>
      <c r="AE842" t="s">
        <v>1437</v>
      </c>
      <c r="AF842" t="s">
        <v>426</v>
      </c>
      <c r="AG842" t="s">
        <v>426</v>
      </c>
      <c r="AH842">
        <v>1</v>
      </c>
      <c r="AI842">
        <v>405</v>
      </c>
      <c r="AJ842">
        <v>405</v>
      </c>
      <c r="AK842">
        <v>405</v>
      </c>
      <c r="AL842">
        <v>405</v>
      </c>
      <c r="AM842">
        <v>405</v>
      </c>
      <c r="AN842" t="s">
        <v>1409</v>
      </c>
      <c r="AO842" t="s">
        <v>426</v>
      </c>
    </row>
    <row r="843" spans="1:41" x14ac:dyDescent="0.25">
      <c r="A843">
        <v>1</v>
      </c>
      <c r="B843" t="s">
        <v>28</v>
      </c>
      <c r="C843">
        <v>393103</v>
      </c>
      <c r="D843" t="str">
        <f>VLOOKUP(C843,MUNICÍPO_SETOR!A$2:D$49,4,0)</f>
        <v>CLEBER RODRIGUES DA SILVA</v>
      </c>
      <c r="E843" s="43">
        <v>41366.704861111109</v>
      </c>
      <c r="F843" s="43">
        <v>41366.738194444442</v>
      </c>
      <c r="G843" s="43">
        <v>41367.271527777775</v>
      </c>
      <c r="H843" t="s">
        <v>29</v>
      </c>
      <c r="I843">
        <v>60000012561331</v>
      </c>
      <c r="J843" t="s">
        <v>427</v>
      </c>
      <c r="K843" t="s">
        <v>428</v>
      </c>
      <c r="L843" t="s">
        <v>32</v>
      </c>
      <c r="M843">
        <v>4</v>
      </c>
      <c r="N843" t="s">
        <v>33</v>
      </c>
      <c r="O843">
        <v>60000015461254</v>
      </c>
      <c r="P843">
        <v>60000016462669</v>
      </c>
      <c r="Q843">
        <v>140256000000147</v>
      </c>
      <c r="S843" t="s">
        <v>34</v>
      </c>
      <c r="T843" t="s">
        <v>35</v>
      </c>
      <c r="U843" t="s">
        <v>36</v>
      </c>
      <c r="X843" t="s">
        <v>37</v>
      </c>
      <c r="AD843" t="s">
        <v>429</v>
      </c>
      <c r="AE843" t="s">
        <v>1437</v>
      </c>
      <c r="AF843" t="s">
        <v>429</v>
      </c>
      <c r="AG843" t="s">
        <v>429</v>
      </c>
      <c r="AH843">
        <v>1</v>
      </c>
      <c r="AI843">
        <v>325</v>
      </c>
      <c r="AJ843">
        <v>325</v>
      </c>
      <c r="AK843">
        <v>325</v>
      </c>
      <c r="AL843">
        <v>325</v>
      </c>
      <c r="AM843">
        <v>325</v>
      </c>
      <c r="AN843" t="s">
        <v>1409</v>
      </c>
      <c r="AO843" t="s">
        <v>429</v>
      </c>
    </row>
    <row r="844" spans="1:41" x14ac:dyDescent="0.25">
      <c r="A844">
        <v>1</v>
      </c>
      <c r="B844" t="s">
        <v>28</v>
      </c>
      <c r="C844">
        <v>393103</v>
      </c>
      <c r="D844" t="str">
        <f>VLOOKUP(C844,MUNICÍPO_SETOR!A$2:D$49,4,0)</f>
        <v>CLEBER RODRIGUES DA SILVA</v>
      </c>
      <c r="E844" s="43">
        <v>41366.625</v>
      </c>
      <c r="F844" s="43">
        <v>41366.699999999997</v>
      </c>
      <c r="G844" s="43">
        <v>41366.690972222219</v>
      </c>
      <c r="H844" t="s">
        <v>29</v>
      </c>
      <c r="I844">
        <v>60000012285903</v>
      </c>
      <c r="J844" t="s">
        <v>430</v>
      </c>
      <c r="K844" t="s">
        <v>431</v>
      </c>
      <c r="L844" t="s">
        <v>32</v>
      </c>
      <c r="M844">
        <v>3</v>
      </c>
      <c r="N844" t="s">
        <v>33</v>
      </c>
      <c r="O844">
        <v>60000015461254</v>
      </c>
      <c r="P844">
        <v>60000016462669</v>
      </c>
      <c r="Q844">
        <v>140256000000138</v>
      </c>
      <c r="S844" t="s">
        <v>34</v>
      </c>
      <c r="T844" t="s">
        <v>35</v>
      </c>
      <c r="U844" t="s">
        <v>36</v>
      </c>
      <c r="X844" t="s">
        <v>37</v>
      </c>
      <c r="AD844" t="s">
        <v>432</v>
      </c>
      <c r="AE844" t="s">
        <v>1437</v>
      </c>
      <c r="AF844" t="s">
        <v>432</v>
      </c>
      <c r="AG844" t="s">
        <v>432</v>
      </c>
      <c r="AH844">
        <v>1</v>
      </c>
      <c r="AI844">
        <v>226</v>
      </c>
      <c r="AJ844">
        <v>226</v>
      </c>
      <c r="AK844">
        <v>226</v>
      </c>
      <c r="AL844">
        <v>226</v>
      </c>
      <c r="AM844">
        <v>226</v>
      </c>
      <c r="AN844" t="s">
        <v>1409</v>
      </c>
      <c r="AO844" t="s">
        <v>432</v>
      </c>
    </row>
    <row r="845" spans="1:41" x14ac:dyDescent="0.25">
      <c r="A845">
        <v>1</v>
      </c>
      <c r="B845" t="s">
        <v>28</v>
      </c>
      <c r="C845">
        <v>393103</v>
      </c>
      <c r="D845" t="str">
        <f>VLOOKUP(C845,MUNICÍPO_SETOR!A$2:D$49,4,0)</f>
        <v>CLEBER RODRIGUES DA SILVA</v>
      </c>
      <c r="E845" s="43">
        <v>41366.534722222219</v>
      </c>
      <c r="F845" s="43">
        <v>41366.697222222225</v>
      </c>
      <c r="G845" s="43">
        <v>41366.656944444447</v>
      </c>
      <c r="H845" t="s">
        <v>29</v>
      </c>
      <c r="I845">
        <v>60000012550623</v>
      </c>
      <c r="J845" t="s">
        <v>433</v>
      </c>
      <c r="K845" t="s">
        <v>434</v>
      </c>
      <c r="L845" t="s">
        <v>32</v>
      </c>
      <c r="M845">
        <v>3</v>
      </c>
      <c r="N845" t="s">
        <v>33</v>
      </c>
      <c r="O845">
        <v>60000015461254</v>
      </c>
      <c r="P845">
        <v>60000016462669</v>
      </c>
      <c r="Q845">
        <v>140256000000129</v>
      </c>
      <c r="S845" t="s">
        <v>34</v>
      </c>
      <c r="T845" t="s">
        <v>35</v>
      </c>
      <c r="U845" t="s">
        <v>36</v>
      </c>
      <c r="X845" t="s">
        <v>37</v>
      </c>
      <c r="AD845" t="s">
        <v>435</v>
      </c>
      <c r="AE845" t="s">
        <v>1437</v>
      </c>
      <c r="AF845" t="s">
        <v>435</v>
      </c>
      <c r="AG845" t="s">
        <v>435</v>
      </c>
      <c r="AH845">
        <v>1</v>
      </c>
      <c r="AI845">
        <v>257</v>
      </c>
      <c r="AJ845">
        <v>257</v>
      </c>
      <c r="AK845">
        <v>257</v>
      </c>
      <c r="AL845">
        <v>257</v>
      </c>
      <c r="AM845">
        <v>257</v>
      </c>
      <c r="AN845" t="s">
        <v>1409</v>
      </c>
      <c r="AO845" t="s">
        <v>435</v>
      </c>
    </row>
    <row r="846" spans="1:41" x14ac:dyDescent="0.25">
      <c r="A846">
        <v>1</v>
      </c>
      <c r="B846" t="s">
        <v>28</v>
      </c>
      <c r="C846">
        <v>393103</v>
      </c>
      <c r="D846" t="str">
        <f>VLOOKUP(C846,MUNICÍPO_SETOR!A$2:D$49,4,0)</f>
        <v>CLEBER RODRIGUES DA SILVA</v>
      </c>
      <c r="E846" s="43">
        <v>41366.454861111109</v>
      </c>
      <c r="F846" s="43">
        <v>41366.693055555559</v>
      </c>
      <c r="G846" s="43">
        <v>41366.656944444447</v>
      </c>
      <c r="H846" t="s">
        <v>29</v>
      </c>
      <c r="I846">
        <v>60000017153278</v>
      </c>
      <c r="J846" t="s">
        <v>436</v>
      </c>
      <c r="K846" t="s">
        <v>437</v>
      </c>
      <c r="L846" t="s">
        <v>32</v>
      </c>
      <c r="M846">
        <v>4</v>
      </c>
      <c r="N846" t="s">
        <v>33</v>
      </c>
      <c r="O846">
        <v>60000015461254</v>
      </c>
      <c r="P846">
        <v>60000016462669</v>
      </c>
      <c r="Q846">
        <v>140256000000120</v>
      </c>
      <c r="S846" t="s">
        <v>34</v>
      </c>
      <c r="T846" t="s">
        <v>35</v>
      </c>
      <c r="U846" t="s">
        <v>36</v>
      </c>
      <c r="X846" t="s">
        <v>37</v>
      </c>
      <c r="AD846" t="s">
        <v>438</v>
      </c>
      <c r="AE846" t="s">
        <v>1437</v>
      </c>
      <c r="AF846" t="s">
        <v>438</v>
      </c>
      <c r="AG846" t="s">
        <v>438</v>
      </c>
      <c r="AH846">
        <v>1</v>
      </c>
      <c r="AI846">
        <v>250</v>
      </c>
      <c r="AJ846">
        <v>330</v>
      </c>
      <c r="AK846">
        <v>330</v>
      </c>
      <c r="AL846">
        <v>330</v>
      </c>
      <c r="AM846">
        <v>330</v>
      </c>
      <c r="AN846" t="s">
        <v>1409</v>
      </c>
      <c r="AO846" t="s">
        <v>1354</v>
      </c>
    </row>
    <row r="847" spans="1:41" x14ac:dyDescent="0.25">
      <c r="A847">
        <v>1</v>
      </c>
      <c r="B847" t="s">
        <v>28</v>
      </c>
      <c r="C847">
        <v>393103</v>
      </c>
      <c r="D847" t="str">
        <f>VLOOKUP(C847,MUNICÍPO_SETOR!A$2:D$49,4,0)</f>
        <v>CLEBER RODRIGUES DA SILVA</v>
      </c>
      <c r="E847" s="43">
        <v>41366.454861111109</v>
      </c>
      <c r="F847" s="43">
        <v>41366.693055555559</v>
      </c>
      <c r="G847" s="43">
        <v>41366.656944444447</v>
      </c>
      <c r="H847" t="s">
        <v>29</v>
      </c>
      <c r="I847">
        <v>60000017153278</v>
      </c>
      <c r="J847" t="s">
        <v>436</v>
      </c>
      <c r="K847" t="s">
        <v>437</v>
      </c>
      <c r="L847" t="s">
        <v>32</v>
      </c>
      <c r="M847">
        <v>4</v>
      </c>
      <c r="N847" t="s">
        <v>33</v>
      </c>
      <c r="O847">
        <v>60000015461254</v>
      </c>
      <c r="P847">
        <v>60000016462669</v>
      </c>
      <c r="Q847">
        <v>140256000000120</v>
      </c>
      <c r="S847" t="s">
        <v>34</v>
      </c>
      <c r="T847" t="s">
        <v>35</v>
      </c>
      <c r="U847" t="s">
        <v>36</v>
      </c>
      <c r="X847" t="s">
        <v>37</v>
      </c>
      <c r="AD847" t="s">
        <v>438</v>
      </c>
      <c r="AE847" t="s">
        <v>1437</v>
      </c>
      <c r="AF847" t="s">
        <v>438</v>
      </c>
      <c r="AG847" t="s">
        <v>438</v>
      </c>
      <c r="AH847">
        <v>1</v>
      </c>
      <c r="AI847">
        <v>250</v>
      </c>
      <c r="AJ847">
        <v>330</v>
      </c>
      <c r="AK847">
        <v>330</v>
      </c>
      <c r="AL847">
        <v>330</v>
      </c>
      <c r="AM847">
        <v>330</v>
      </c>
      <c r="AN847" t="s">
        <v>1410</v>
      </c>
      <c r="AO847" t="s">
        <v>4590</v>
      </c>
    </row>
    <row r="848" spans="1:41" x14ac:dyDescent="0.25">
      <c r="A848">
        <v>1</v>
      </c>
      <c r="B848" t="s">
        <v>28</v>
      </c>
      <c r="C848">
        <v>393103</v>
      </c>
      <c r="D848" t="str">
        <f>VLOOKUP(C848,MUNICÍPO_SETOR!A$2:D$49,4,0)</f>
        <v>CLEBER RODRIGUES DA SILVA</v>
      </c>
      <c r="E848" s="43">
        <v>41366.395833333336</v>
      </c>
      <c r="F848" s="43">
        <v>41366.688888888886</v>
      </c>
      <c r="G848" s="43">
        <v>41366.656944444447</v>
      </c>
      <c r="H848" t="s">
        <v>29</v>
      </c>
      <c r="I848">
        <v>60000012418319</v>
      </c>
      <c r="J848" t="s">
        <v>439</v>
      </c>
      <c r="K848" t="s">
        <v>440</v>
      </c>
      <c r="L848" t="s">
        <v>32</v>
      </c>
      <c r="M848">
        <v>4</v>
      </c>
      <c r="N848" t="s">
        <v>33</v>
      </c>
      <c r="O848">
        <v>60000015461254</v>
      </c>
      <c r="P848">
        <v>60000016462669</v>
      </c>
      <c r="Q848">
        <v>140256000000111</v>
      </c>
      <c r="S848" t="s">
        <v>34</v>
      </c>
      <c r="T848" t="s">
        <v>35</v>
      </c>
      <c r="U848" t="s">
        <v>36</v>
      </c>
      <c r="X848" t="s">
        <v>37</v>
      </c>
      <c r="AD848" t="s">
        <v>441</v>
      </c>
      <c r="AE848" t="s">
        <v>1437</v>
      </c>
      <c r="AF848" t="s">
        <v>441</v>
      </c>
      <c r="AG848" t="s">
        <v>441</v>
      </c>
      <c r="AH848">
        <v>1</v>
      </c>
      <c r="AI848">
        <v>350</v>
      </c>
      <c r="AJ848">
        <v>350</v>
      </c>
      <c r="AK848">
        <v>350</v>
      </c>
      <c r="AL848">
        <v>350</v>
      </c>
      <c r="AM848">
        <v>350</v>
      </c>
      <c r="AN848" t="s">
        <v>1409</v>
      </c>
      <c r="AO848" t="s">
        <v>441</v>
      </c>
    </row>
    <row r="849" spans="1:41" x14ac:dyDescent="0.25">
      <c r="A849">
        <v>1</v>
      </c>
      <c r="B849" t="s">
        <v>28</v>
      </c>
      <c r="C849">
        <v>393103</v>
      </c>
      <c r="D849" t="str">
        <f>VLOOKUP(C849,MUNICÍPO_SETOR!A$2:D$49,4,0)</f>
        <v>CLEBER RODRIGUES DA SILVA</v>
      </c>
      <c r="E849" s="43">
        <v>41366.361111111109</v>
      </c>
      <c r="F849" s="43">
        <v>41366.682638888888</v>
      </c>
      <c r="G849" s="43">
        <v>41366.645833333336</v>
      </c>
      <c r="H849" t="s">
        <v>29</v>
      </c>
      <c r="I849">
        <v>60000012552139</v>
      </c>
      <c r="J849" t="s">
        <v>442</v>
      </c>
      <c r="K849" t="s">
        <v>443</v>
      </c>
      <c r="L849" t="s">
        <v>32</v>
      </c>
      <c r="M849">
        <v>4</v>
      </c>
      <c r="N849" t="s">
        <v>33</v>
      </c>
      <c r="O849">
        <v>60000015461254</v>
      </c>
      <c r="P849">
        <v>60000016462669</v>
      </c>
      <c r="Q849">
        <v>140256000000102</v>
      </c>
      <c r="S849" t="s">
        <v>34</v>
      </c>
      <c r="T849" t="s">
        <v>35</v>
      </c>
      <c r="U849" t="s">
        <v>36</v>
      </c>
      <c r="X849" t="s">
        <v>37</v>
      </c>
      <c r="AD849" t="s">
        <v>444</v>
      </c>
      <c r="AE849" t="s">
        <v>1437</v>
      </c>
      <c r="AF849" t="s">
        <v>444</v>
      </c>
      <c r="AG849" t="s">
        <v>444</v>
      </c>
      <c r="AH849">
        <v>1</v>
      </c>
      <c r="AI849">
        <v>316</v>
      </c>
      <c r="AJ849">
        <v>316</v>
      </c>
      <c r="AK849">
        <v>316</v>
      </c>
      <c r="AL849">
        <v>316</v>
      </c>
      <c r="AM849">
        <v>316</v>
      </c>
      <c r="AN849" t="s">
        <v>1409</v>
      </c>
      <c r="AO849" t="s">
        <v>444</v>
      </c>
    </row>
    <row r="850" spans="1:41" x14ac:dyDescent="0.25">
      <c r="A850">
        <v>1</v>
      </c>
      <c r="B850" t="s">
        <v>28</v>
      </c>
      <c r="C850">
        <v>393103</v>
      </c>
      <c r="D850" t="str">
        <f>VLOOKUP(C850,MUNICÍPO_SETOR!A$2:D$49,4,0)</f>
        <v>CLEBER RODRIGUES DA SILVA</v>
      </c>
      <c r="E850" s="43">
        <v>41365.663194444445</v>
      </c>
      <c r="F850" s="43">
        <v>41365.771527777775</v>
      </c>
      <c r="G850" s="43">
        <v>41365.731944444444</v>
      </c>
      <c r="H850" t="s">
        <v>29</v>
      </c>
      <c r="I850">
        <v>60000012554399</v>
      </c>
      <c r="J850" t="s">
        <v>445</v>
      </c>
      <c r="K850" t="s">
        <v>446</v>
      </c>
      <c r="L850" t="s">
        <v>32</v>
      </c>
      <c r="M850">
        <v>6</v>
      </c>
      <c r="N850" t="s">
        <v>33</v>
      </c>
      <c r="O850">
        <v>60000015461254</v>
      </c>
      <c r="P850">
        <v>60000016462669</v>
      </c>
      <c r="Q850">
        <v>140256000000076</v>
      </c>
      <c r="S850" t="s">
        <v>34</v>
      </c>
      <c r="T850" t="s">
        <v>35</v>
      </c>
      <c r="U850" t="s">
        <v>36</v>
      </c>
      <c r="X850" t="s">
        <v>37</v>
      </c>
      <c r="AD850" t="s">
        <v>447</v>
      </c>
      <c r="AE850" t="s">
        <v>1437</v>
      </c>
      <c r="AF850" t="s">
        <v>447</v>
      </c>
      <c r="AG850" t="s">
        <v>447</v>
      </c>
      <c r="AH850">
        <v>1</v>
      </c>
      <c r="AI850">
        <v>414</v>
      </c>
      <c r="AJ850">
        <v>414</v>
      </c>
      <c r="AK850">
        <v>414</v>
      </c>
      <c r="AL850">
        <v>414</v>
      </c>
      <c r="AM850">
        <v>414</v>
      </c>
      <c r="AN850" t="s">
        <v>1409</v>
      </c>
      <c r="AO850" t="s">
        <v>447</v>
      </c>
    </row>
    <row r="851" spans="1:41" x14ac:dyDescent="0.25">
      <c r="A851">
        <v>1</v>
      </c>
      <c r="B851" t="s">
        <v>28</v>
      </c>
      <c r="C851">
        <v>393103</v>
      </c>
      <c r="D851" t="str">
        <f>VLOOKUP(C851,MUNICÍPO_SETOR!A$2:D$49,4,0)</f>
        <v>CLEBER RODRIGUES DA SILVA</v>
      </c>
      <c r="E851" s="43">
        <v>41365.600694444445</v>
      </c>
      <c r="F851" s="43">
        <v>41365.760416666664</v>
      </c>
      <c r="G851" s="43">
        <v>41365.72152777778</v>
      </c>
      <c r="H851" t="s">
        <v>29</v>
      </c>
      <c r="I851">
        <v>60000012246443</v>
      </c>
      <c r="J851" t="s">
        <v>448</v>
      </c>
      <c r="K851" t="s">
        <v>449</v>
      </c>
      <c r="L851" t="s">
        <v>32</v>
      </c>
      <c r="M851">
        <v>6</v>
      </c>
      <c r="N851" t="s">
        <v>33</v>
      </c>
      <c r="O851">
        <v>60000015461254</v>
      </c>
      <c r="P851">
        <v>60000016462669</v>
      </c>
      <c r="Q851">
        <v>140256000000067</v>
      </c>
      <c r="S851" t="s">
        <v>34</v>
      </c>
      <c r="T851" t="s">
        <v>35</v>
      </c>
      <c r="U851" t="s">
        <v>36</v>
      </c>
      <c r="X851" t="s">
        <v>37</v>
      </c>
      <c r="AD851" t="s">
        <v>450</v>
      </c>
      <c r="AE851" t="s">
        <v>1437</v>
      </c>
      <c r="AF851" t="s">
        <v>450</v>
      </c>
      <c r="AG851" t="s">
        <v>450</v>
      </c>
      <c r="AH851">
        <v>120</v>
      </c>
      <c r="AI851">
        <v>437</v>
      </c>
      <c r="AJ851">
        <v>437</v>
      </c>
      <c r="AK851">
        <v>437</v>
      </c>
      <c r="AL851">
        <v>437</v>
      </c>
      <c r="AM851">
        <v>437</v>
      </c>
      <c r="AN851" t="s">
        <v>1409</v>
      </c>
      <c r="AO851" t="s">
        <v>4430</v>
      </c>
    </row>
    <row r="852" spans="1:41" x14ac:dyDescent="0.25">
      <c r="A852">
        <v>1</v>
      </c>
      <c r="B852" t="s">
        <v>28</v>
      </c>
      <c r="C852">
        <v>393103</v>
      </c>
      <c r="D852" t="str">
        <f>VLOOKUP(C852,MUNICÍPO_SETOR!A$2:D$49,4,0)</f>
        <v>CLEBER RODRIGUES DA SILVA</v>
      </c>
      <c r="E852" s="43">
        <v>41365.465277777781</v>
      </c>
      <c r="F852" s="43">
        <v>41365.753472222219</v>
      </c>
      <c r="G852" s="43">
        <v>41365.72152777778</v>
      </c>
      <c r="H852" t="s">
        <v>29</v>
      </c>
      <c r="I852">
        <v>60000012298127</v>
      </c>
      <c r="J852" t="s">
        <v>451</v>
      </c>
      <c r="K852" t="s">
        <v>452</v>
      </c>
      <c r="L852" t="s">
        <v>238</v>
      </c>
      <c r="N852" t="s">
        <v>33</v>
      </c>
      <c r="O852">
        <v>60000015461254</v>
      </c>
      <c r="P852">
        <v>60000016462669</v>
      </c>
      <c r="Q852">
        <v>140256000000058</v>
      </c>
      <c r="S852" t="s">
        <v>34</v>
      </c>
      <c r="T852" t="s">
        <v>35</v>
      </c>
      <c r="U852" t="s">
        <v>36</v>
      </c>
      <c r="X852" t="s">
        <v>176</v>
      </c>
      <c r="Y852" t="s">
        <v>37</v>
      </c>
      <c r="AD852" t="s">
        <v>453</v>
      </c>
      <c r="AE852" t="s">
        <v>1437</v>
      </c>
      <c r="AF852" t="s">
        <v>453</v>
      </c>
      <c r="AG852" t="s">
        <v>453</v>
      </c>
      <c r="AH852">
        <v>1</v>
      </c>
      <c r="AI852">
        <v>252</v>
      </c>
      <c r="AJ852">
        <v>252</v>
      </c>
      <c r="AK852">
        <v>252</v>
      </c>
      <c r="AL852">
        <v>252</v>
      </c>
      <c r="AM852">
        <v>252</v>
      </c>
      <c r="AN852" t="s">
        <v>1409</v>
      </c>
      <c r="AO852" t="s">
        <v>453</v>
      </c>
    </row>
    <row r="853" spans="1:41" x14ac:dyDescent="0.25">
      <c r="A853">
        <v>1</v>
      </c>
      <c r="B853" t="s">
        <v>28</v>
      </c>
      <c r="C853">
        <v>393103</v>
      </c>
      <c r="D853" t="str">
        <f>VLOOKUP(C853,MUNICÍPO_SETOR!A$2:D$49,4,0)</f>
        <v>CLEBER RODRIGUES DA SILVA</v>
      </c>
      <c r="E853" s="43">
        <v>41365.4375</v>
      </c>
      <c r="F853" s="43">
        <v>41365.75</v>
      </c>
      <c r="G853" s="43">
        <v>41365.711111111108</v>
      </c>
      <c r="H853" t="s">
        <v>29</v>
      </c>
      <c r="I853">
        <v>60000012484787</v>
      </c>
      <c r="J853" t="s">
        <v>454</v>
      </c>
      <c r="K853" t="s">
        <v>455</v>
      </c>
      <c r="L853" t="s">
        <v>32</v>
      </c>
      <c r="M853">
        <v>3</v>
      </c>
      <c r="N853" t="s">
        <v>33</v>
      </c>
      <c r="O853">
        <v>60000015461254</v>
      </c>
      <c r="P853">
        <v>60000016462669</v>
      </c>
      <c r="Q853">
        <v>140256000000049</v>
      </c>
      <c r="S853" t="s">
        <v>34</v>
      </c>
      <c r="T853" t="s">
        <v>35</v>
      </c>
      <c r="U853" t="s">
        <v>36</v>
      </c>
      <c r="X853" t="s">
        <v>37</v>
      </c>
      <c r="AD853" t="s">
        <v>456</v>
      </c>
      <c r="AE853" t="s">
        <v>1437</v>
      </c>
      <c r="AF853" t="s">
        <v>456</v>
      </c>
      <c r="AG853" t="s">
        <v>456</v>
      </c>
      <c r="AH853">
        <v>168</v>
      </c>
      <c r="AI853">
        <v>323</v>
      </c>
      <c r="AJ853">
        <v>323</v>
      </c>
      <c r="AK853">
        <v>323</v>
      </c>
      <c r="AL853">
        <v>323</v>
      </c>
      <c r="AM853">
        <v>323</v>
      </c>
      <c r="AN853" t="s">
        <v>1409</v>
      </c>
      <c r="AO853" t="s">
        <v>4431</v>
      </c>
    </row>
    <row r="854" spans="1:41" x14ac:dyDescent="0.25">
      <c r="A854">
        <v>1</v>
      </c>
      <c r="B854" t="s">
        <v>28</v>
      </c>
      <c r="C854">
        <v>393103</v>
      </c>
      <c r="D854" t="str">
        <f>VLOOKUP(C854,MUNICÍPO_SETOR!A$2:D$49,4,0)</f>
        <v>CLEBER RODRIGUES DA SILVA</v>
      </c>
      <c r="E854" s="43">
        <v>41365.399305555555</v>
      </c>
      <c r="F854" s="43">
        <v>41365.636111111111</v>
      </c>
      <c r="G854" s="43">
        <v>41365.595833333333</v>
      </c>
      <c r="H854" t="s">
        <v>29</v>
      </c>
      <c r="I854">
        <v>60000012468747</v>
      </c>
      <c r="J854" t="s">
        <v>457</v>
      </c>
      <c r="K854" t="s">
        <v>458</v>
      </c>
      <c r="L854" t="s">
        <v>32</v>
      </c>
      <c r="M854">
        <v>6</v>
      </c>
      <c r="N854" t="s">
        <v>33</v>
      </c>
      <c r="O854">
        <v>60000015461254</v>
      </c>
      <c r="P854">
        <v>60000016462669</v>
      </c>
      <c r="Q854">
        <v>140256000000040</v>
      </c>
      <c r="S854" t="s">
        <v>34</v>
      </c>
      <c r="T854" t="s">
        <v>35</v>
      </c>
      <c r="U854" t="s">
        <v>36</v>
      </c>
      <c r="X854" t="s">
        <v>37</v>
      </c>
      <c r="AD854" t="s">
        <v>459</v>
      </c>
      <c r="AE854" t="s">
        <v>1437</v>
      </c>
      <c r="AF854" t="s">
        <v>459</v>
      </c>
      <c r="AG854" t="s">
        <v>459</v>
      </c>
      <c r="AH854">
        <v>1</v>
      </c>
      <c r="AI854">
        <v>230</v>
      </c>
      <c r="AJ854">
        <v>230</v>
      </c>
      <c r="AK854">
        <v>230</v>
      </c>
      <c r="AL854">
        <v>230</v>
      </c>
      <c r="AM854">
        <v>230</v>
      </c>
      <c r="AN854" t="s">
        <v>1409</v>
      </c>
      <c r="AO854" t="s">
        <v>459</v>
      </c>
    </row>
    <row r="855" spans="1:41" x14ac:dyDescent="0.25">
      <c r="A855">
        <v>1</v>
      </c>
      <c r="B855" t="s">
        <v>28</v>
      </c>
      <c r="C855">
        <v>393103</v>
      </c>
      <c r="D855" t="str">
        <f>VLOOKUP(C855,MUNICÍPO_SETOR!A$2:D$49,4,0)</f>
        <v>CLEBER RODRIGUES DA SILVA</v>
      </c>
      <c r="E855" s="43">
        <v>41365.368055555555</v>
      </c>
      <c r="F855" s="43">
        <v>41365.602777777778</v>
      </c>
      <c r="G855" s="43">
        <v>41365.563194444447</v>
      </c>
      <c r="H855" t="s">
        <v>29</v>
      </c>
      <c r="I855">
        <v>60000012429343</v>
      </c>
      <c r="J855" t="s">
        <v>460</v>
      </c>
      <c r="K855" t="s">
        <v>461</v>
      </c>
      <c r="L855" t="s">
        <v>32</v>
      </c>
      <c r="M855">
        <v>6</v>
      </c>
      <c r="N855" t="s">
        <v>33</v>
      </c>
      <c r="O855">
        <v>60000015461254</v>
      </c>
      <c r="P855">
        <v>60000016462669</v>
      </c>
      <c r="Q855">
        <v>140256000000031</v>
      </c>
      <c r="S855" t="s">
        <v>34</v>
      </c>
      <c r="T855" t="s">
        <v>35</v>
      </c>
      <c r="U855" t="s">
        <v>36</v>
      </c>
      <c r="X855" t="s">
        <v>37</v>
      </c>
      <c r="AD855" t="s">
        <v>462</v>
      </c>
      <c r="AE855" t="s">
        <v>1437</v>
      </c>
      <c r="AF855" t="s">
        <v>462</v>
      </c>
      <c r="AG855" t="s">
        <v>462</v>
      </c>
      <c r="AH855">
        <v>85</v>
      </c>
      <c r="AI855">
        <v>244</v>
      </c>
      <c r="AJ855">
        <v>399</v>
      </c>
      <c r="AK855">
        <v>399</v>
      </c>
      <c r="AL855">
        <v>399</v>
      </c>
      <c r="AM855">
        <v>399</v>
      </c>
      <c r="AN855" t="s">
        <v>1409</v>
      </c>
      <c r="AO855" t="s">
        <v>1421</v>
      </c>
    </row>
    <row r="856" spans="1:41" x14ac:dyDescent="0.25">
      <c r="A856">
        <v>1</v>
      </c>
      <c r="B856" t="s">
        <v>28</v>
      </c>
      <c r="C856">
        <v>393103</v>
      </c>
      <c r="D856" t="str">
        <f>VLOOKUP(C856,MUNICÍPO_SETOR!A$2:D$49,4,0)</f>
        <v>CLEBER RODRIGUES DA SILVA</v>
      </c>
      <c r="E856" s="43">
        <v>41365.368055555555</v>
      </c>
      <c r="F856" s="43">
        <v>41365.602777777778</v>
      </c>
      <c r="G856" s="43">
        <v>41365.563194444447</v>
      </c>
      <c r="H856" t="s">
        <v>29</v>
      </c>
      <c r="I856">
        <v>60000012429343</v>
      </c>
      <c r="J856" t="s">
        <v>460</v>
      </c>
      <c r="K856" t="s">
        <v>461</v>
      </c>
      <c r="L856" t="s">
        <v>32</v>
      </c>
      <c r="M856">
        <v>6</v>
      </c>
      <c r="N856" t="s">
        <v>33</v>
      </c>
      <c r="O856">
        <v>60000015461254</v>
      </c>
      <c r="P856">
        <v>60000016462669</v>
      </c>
      <c r="Q856">
        <v>140256000000031</v>
      </c>
      <c r="S856" t="s">
        <v>34</v>
      </c>
      <c r="T856" t="s">
        <v>35</v>
      </c>
      <c r="U856" t="s">
        <v>36</v>
      </c>
      <c r="X856" t="s">
        <v>37</v>
      </c>
      <c r="AD856" t="s">
        <v>462</v>
      </c>
      <c r="AE856" t="s">
        <v>1437</v>
      </c>
      <c r="AF856" t="s">
        <v>462</v>
      </c>
      <c r="AG856" t="s">
        <v>462</v>
      </c>
      <c r="AH856">
        <v>85</v>
      </c>
      <c r="AI856">
        <v>244</v>
      </c>
      <c r="AJ856">
        <v>399</v>
      </c>
      <c r="AK856">
        <v>399</v>
      </c>
      <c r="AL856">
        <v>399</v>
      </c>
      <c r="AM856">
        <v>399</v>
      </c>
      <c r="AN856" t="s">
        <v>1410</v>
      </c>
      <c r="AO856" t="s">
        <v>4591</v>
      </c>
    </row>
    <row r="857" spans="1:41" x14ac:dyDescent="0.25">
      <c r="A857">
        <v>1</v>
      </c>
      <c r="B857" t="s">
        <v>28</v>
      </c>
      <c r="C857">
        <v>392107</v>
      </c>
      <c r="D857" t="str">
        <f>VLOOKUP(C857,MUNICÍPO_SETOR!A$2:D$49,4,0)</f>
        <v>ELOHISTON DA SILVA CARRIJO</v>
      </c>
      <c r="E857" s="43">
        <v>41403.520833333336</v>
      </c>
      <c r="F857" s="43">
        <v>41403.700694444444</v>
      </c>
      <c r="G857" s="43">
        <v>41403.65902777778</v>
      </c>
      <c r="H857" t="s">
        <v>29</v>
      </c>
      <c r="I857">
        <v>60000012390323</v>
      </c>
      <c r="J857" t="s">
        <v>472</v>
      </c>
      <c r="K857" t="s">
        <v>473</v>
      </c>
      <c r="L857" t="s">
        <v>32</v>
      </c>
      <c r="M857">
        <v>4</v>
      </c>
      <c r="N857" t="s">
        <v>33</v>
      </c>
      <c r="O857">
        <v>60000015461254</v>
      </c>
      <c r="P857">
        <v>60000016462672</v>
      </c>
      <c r="Q857">
        <v>144247000000704</v>
      </c>
      <c r="S857" t="s">
        <v>34</v>
      </c>
      <c r="T857" t="s">
        <v>35</v>
      </c>
      <c r="U857" t="s">
        <v>36</v>
      </c>
      <c r="X857" t="s">
        <v>37</v>
      </c>
      <c r="AD857" t="s">
        <v>4950</v>
      </c>
      <c r="AE857" t="s">
        <v>1452</v>
      </c>
      <c r="AF857" t="s">
        <v>4950</v>
      </c>
      <c r="AG857" t="s">
        <v>4950</v>
      </c>
      <c r="AH857">
        <v>1</v>
      </c>
      <c r="AI857">
        <v>94</v>
      </c>
      <c r="AJ857">
        <v>94</v>
      </c>
      <c r="AK857">
        <v>94</v>
      </c>
      <c r="AL857">
        <v>94</v>
      </c>
      <c r="AM857">
        <v>94</v>
      </c>
      <c r="AN857" t="s">
        <v>1409</v>
      </c>
      <c r="AO857" t="s">
        <v>4950</v>
      </c>
    </row>
    <row r="858" spans="1:41" x14ac:dyDescent="0.25">
      <c r="A858">
        <v>1</v>
      </c>
      <c r="B858" t="s">
        <v>28</v>
      </c>
      <c r="C858">
        <v>392107</v>
      </c>
      <c r="D858" t="str">
        <f>VLOOKUP(C858,MUNICÍPO_SETOR!A$2:D$49,4,0)</f>
        <v>ELOHISTON DA SILVA CARRIJO</v>
      </c>
      <c r="E858" s="43">
        <v>41403.5</v>
      </c>
      <c r="F858" s="43">
        <v>41403.697222222225</v>
      </c>
      <c r="G858" s="43">
        <v>41403.655555555553</v>
      </c>
      <c r="H858" t="s">
        <v>29</v>
      </c>
      <c r="I858">
        <v>60000012415907</v>
      </c>
      <c r="J858" t="s">
        <v>2502</v>
      </c>
      <c r="K858" t="s">
        <v>2503</v>
      </c>
      <c r="L858" t="s">
        <v>32</v>
      </c>
      <c r="M858">
        <v>4</v>
      </c>
      <c r="N858" t="s">
        <v>33</v>
      </c>
      <c r="O858">
        <v>60000015461254</v>
      </c>
      <c r="P858">
        <v>60000016462672</v>
      </c>
      <c r="Q858">
        <v>144247000000688</v>
      </c>
      <c r="S858" t="s">
        <v>34</v>
      </c>
      <c r="T858" t="s">
        <v>35</v>
      </c>
      <c r="U858" t="s">
        <v>36</v>
      </c>
      <c r="X858" t="s">
        <v>37</v>
      </c>
      <c r="AD858" t="s">
        <v>4951</v>
      </c>
      <c r="AE858" t="s">
        <v>1452</v>
      </c>
      <c r="AF858" t="s">
        <v>4951</v>
      </c>
      <c r="AG858" t="s">
        <v>4951</v>
      </c>
      <c r="AH858">
        <v>1</v>
      </c>
      <c r="AI858">
        <v>151</v>
      </c>
      <c r="AJ858">
        <v>151</v>
      </c>
      <c r="AK858">
        <v>151</v>
      </c>
      <c r="AL858">
        <v>151</v>
      </c>
      <c r="AM858">
        <v>151</v>
      </c>
      <c r="AN858" t="s">
        <v>1409</v>
      </c>
      <c r="AO858" t="s">
        <v>4951</v>
      </c>
    </row>
    <row r="859" spans="1:41" x14ac:dyDescent="0.25">
      <c r="A859">
        <v>1</v>
      </c>
      <c r="B859" t="s">
        <v>28</v>
      </c>
      <c r="C859">
        <v>392107</v>
      </c>
      <c r="D859" t="str">
        <f>VLOOKUP(C859,MUNICÍPO_SETOR!A$2:D$49,4,0)</f>
        <v>ELOHISTON DA SILVA CARRIJO</v>
      </c>
      <c r="E859" s="43">
        <v>41403.458333333336</v>
      </c>
      <c r="F859" s="43">
        <v>41403.686111111114</v>
      </c>
      <c r="G859" s="43">
        <v>41403.644444444442</v>
      </c>
      <c r="H859" t="s">
        <v>29</v>
      </c>
      <c r="I859">
        <v>60000012400287</v>
      </c>
      <c r="J859" t="s">
        <v>2406</v>
      </c>
      <c r="K859" t="s">
        <v>2407</v>
      </c>
      <c r="L859" t="s">
        <v>41</v>
      </c>
      <c r="M859">
        <v>4</v>
      </c>
      <c r="N859" t="s">
        <v>33</v>
      </c>
      <c r="O859">
        <v>60000015461254</v>
      </c>
      <c r="P859">
        <v>60000016462672</v>
      </c>
      <c r="Q859">
        <v>144247000000645</v>
      </c>
      <c r="S859" t="s">
        <v>34</v>
      </c>
      <c r="T859" t="s">
        <v>35</v>
      </c>
      <c r="U859" t="s">
        <v>36</v>
      </c>
      <c r="X859" t="s">
        <v>37</v>
      </c>
      <c r="AD859" t="s">
        <v>4952</v>
      </c>
      <c r="AE859" t="s">
        <v>1452</v>
      </c>
      <c r="AF859" t="s">
        <v>4952</v>
      </c>
      <c r="AG859" t="s">
        <v>4952</v>
      </c>
      <c r="AH859">
        <v>1</v>
      </c>
      <c r="AI859">
        <v>139</v>
      </c>
      <c r="AJ859">
        <v>139</v>
      </c>
      <c r="AK859">
        <v>139</v>
      </c>
      <c r="AL859">
        <v>139</v>
      </c>
      <c r="AM859">
        <v>139</v>
      </c>
      <c r="AN859" t="s">
        <v>1409</v>
      </c>
      <c r="AO859" t="s">
        <v>4952</v>
      </c>
    </row>
    <row r="860" spans="1:41" x14ac:dyDescent="0.25">
      <c r="A860">
        <v>1</v>
      </c>
      <c r="B860" t="s">
        <v>28</v>
      </c>
      <c r="C860">
        <v>392107</v>
      </c>
      <c r="D860" t="str">
        <f>VLOOKUP(C860,MUNICÍPO_SETOR!A$2:D$49,4,0)</f>
        <v>ELOHISTON DA SILVA CARRIJO</v>
      </c>
      <c r="E860" s="43">
        <v>41403.4375</v>
      </c>
      <c r="F860" s="43">
        <v>41403.675000000003</v>
      </c>
      <c r="G860" s="43">
        <v>41403.633333333331</v>
      </c>
      <c r="H860" t="s">
        <v>29</v>
      </c>
      <c r="I860">
        <v>60000012377143</v>
      </c>
      <c r="J860" t="s">
        <v>475</v>
      </c>
      <c r="K860" t="s">
        <v>476</v>
      </c>
      <c r="L860" t="s">
        <v>32</v>
      </c>
      <c r="M860">
        <v>6</v>
      </c>
      <c r="N860" t="s">
        <v>33</v>
      </c>
      <c r="O860">
        <v>60000015461254</v>
      </c>
      <c r="P860">
        <v>60000016462672</v>
      </c>
      <c r="Q860">
        <v>144247000000615</v>
      </c>
      <c r="S860" t="s">
        <v>34</v>
      </c>
      <c r="T860" t="s">
        <v>35</v>
      </c>
      <c r="U860" t="s">
        <v>36</v>
      </c>
      <c r="X860" t="s">
        <v>37</v>
      </c>
      <c r="AD860" t="s">
        <v>4953</v>
      </c>
      <c r="AE860" t="s">
        <v>1452</v>
      </c>
      <c r="AF860" t="s">
        <v>4953</v>
      </c>
      <c r="AG860" t="s">
        <v>4953</v>
      </c>
      <c r="AH860">
        <v>28</v>
      </c>
      <c r="AI860">
        <v>257</v>
      </c>
      <c r="AJ860">
        <v>257</v>
      </c>
      <c r="AK860">
        <v>257</v>
      </c>
      <c r="AL860">
        <v>257</v>
      </c>
      <c r="AM860">
        <v>257</v>
      </c>
      <c r="AN860" t="s">
        <v>1409</v>
      </c>
      <c r="AO860" t="s">
        <v>5437</v>
      </c>
    </row>
    <row r="861" spans="1:41" x14ac:dyDescent="0.25">
      <c r="A861">
        <v>1</v>
      </c>
      <c r="B861" t="s">
        <v>28</v>
      </c>
      <c r="C861">
        <v>392107</v>
      </c>
      <c r="D861" t="str">
        <f>VLOOKUP(C861,MUNICÍPO_SETOR!A$2:D$49,4,0)</f>
        <v>ELOHISTON DA SILVA CARRIJO</v>
      </c>
      <c r="E861" s="43">
        <v>41403.395833333336</v>
      </c>
      <c r="F861" s="43">
        <v>41403.689583333333</v>
      </c>
      <c r="G861" s="43">
        <v>41403.647916666669</v>
      </c>
      <c r="H861" t="s">
        <v>29</v>
      </c>
      <c r="I861">
        <v>60000012291787</v>
      </c>
      <c r="J861" t="s">
        <v>478</v>
      </c>
      <c r="K861" t="s">
        <v>479</v>
      </c>
      <c r="L861" t="s">
        <v>32</v>
      </c>
      <c r="M861">
        <v>6</v>
      </c>
      <c r="N861" t="s">
        <v>33</v>
      </c>
      <c r="O861">
        <v>60000015461254</v>
      </c>
      <c r="P861">
        <v>60000016462672</v>
      </c>
      <c r="Q861">
        <v>144247000000655</v>
      </c>
      <c r="S861" t="s">
        <v>34</v>
      </c>
      <c r="T861" t="s">
        <v>35</v>
      </c>
      <c r="U861" t="s">
        <v>36</v>
      </c>
      <c r="X861" t="s">
        <v>37</v>
      </c>
      <c r="AD861" t="s">
        <v>4954</v>
      </c>
      <c r="AE861" t="s">
        <v>1452</v>
      </c>
      <c r="AF861" t="s">
        <v>4954</v>
      </c>
      <c r="AG861" t="s">
        <v>4954</v>
      </c>
      <c r="AH861">
        <v>36</v>
      </c>
      <c r="AI861">
        <v>203</v>
      </c>
      <c r="AJ861">
        <v>203</v>
      </c>
      <c r="AK861">
        <v>203</v>
      </c>
      <c r="AL861">
        <v>203</v>
      </c>
      <c r="AM861">
        <v>203</v>
      </c>
      <c r="AN861" t="s">
        <v>1409</v>
      </c>
      <c r="AO861" t="s">
        <v>5438</v>
      </c>
    </row>
    <row r="862" spans="1:41" x14ac:dyDescent="0.25">
      <c r="A862">
        <v>1</v>
      </c>
      <c r="B862" t="s">
        <v>28</v>
      </c>
      <c r="C862">
        <v>392107</v>
      </c>
      <c r="D862" t="str">
        <f>VLOOKUP(C862,MUNICÍPO_SETOR!A$2:D$49,4,0)</f>
        <v>ELOHISTON DA SILVA CARRIJO</v>
      </c>
      <c r="E862" s="43">
        <v>41403.375</v>
      </c>
      <c r="F862" s="43">
        <v>41403.679166666669</v>
      </c>
      <c r="G862" s="43">
        <v>41403.637499999997</v>
      </c>
      <c r="H862" t="s">
        <v>29</v>
      </c>
      <c r="I862">
        <v>60000012394159</v>
      </c>
      <c r="J862" t="s">
        <v>463</v>
      </c>
      <c r="K862" t="s">
        <v>464</v>
      </c>
      <c r="L862" t="s">
        <v>32</v>
      </c>
      <c r="M862">
        <v>6</v>
      </c>
      <c r="N862" t="s">
        <v>33</v>
      </c>
      <c r="O862">
        <v>60000015461254</v>
      </c>
      <c r="P862">
        <v>60000016462672</v>
      </c>
      <c r="Q862">
        <v>144247000000637</v>
      </c>
      <c r="S862" t="s">
        <v>34</v>
      </c>
      <c r="T862" t="s">
        <v>35</v>
      </c>
      <c r="U862" t="s">
        <v>36</v>
      </c>
      <c r="X862" t="s">
        <v>37</v>
      </c>
      <c r="AD862" t="s">
        <v>4955</v>
      </c>
      <c r="AE862" t="s">
        <v>1452</v>
      </c>
      <c r="AF862" t="s">
        <v>4955</v>
      </c>
      <c r="AG862" t="s">
        <v>4955</v>
      </c>
      <c r="AH862">
        <v>113</v>
      </c>
      <c r="AI862">
        <v>350</v>
      </c>
      <c r="AJ862">
        <v>350</v>
      </c>
      <c r="AK862">
        <v>350</v>
      </c>
      <c r="AL862">
        <v>350</v>
      </c>
      <c r="AM862">
        <v>350</v>
      </c>
      <c r="AN862" t="s">
        <v>1409</v>
      </c>
      <c r="AO862" t="s">
        <v>5439</v>
      </c>
    </row>
    <row r="863" spans="1:41" x14ac:dyDescent="0.25">
      <c r="A863">
        <v>1</v>
      </c>
      <c r="B863" t="s">
        <v>28</v>
      </c>
      <c r="C863">
        <v>392107</v>
      </c>
      <c r="D863" t="str">
        <f>VLOOKUP(C863,MUNICÍPO_SETOR!A$2:D$49,4,0)</f>
        <v>ELOHISTON DA SILVA CARRIJO</v>
      </c>
      <c r="E863" s="43">
        <v>41403.354166666664</v>
      </c>
      <c r="F863" s="43">
        <v>41403.695138888892</v>
      </c>
      <c r="G863" s="43">
        <v>41403.65347222222</v>
      </c>
      <c r="H863" t="s">
        <v>29</v>
      </c>
      <c r="I863">
        <v>60000012368267</v>
      </c>
      <c r="J863" t="s">
        <v>2433</v>
      </c>
      <c r="K863" t="s">
        <v>2434</v>
      </c>
      <c r="L863" t="s">
        <v>41</v>
      </c>
      <c r="M863">
        <v>4</v>
      </c>
      <c r="N863" t="s">
        <v>33</v>
      </c>
      <c r="O863">
        <v>60000015461254</v>
      </c>
      <c r="P863">
        <v>60000016462672</v>
      </c>
      <c r="Q863">
        <v>144247000000671</v>
      </c>
      <c r="S863" t="s">
        <v>34</v>
      </c>
      <c r="T863" t="s">
        <v>35</v>
      </c>
      <c r="U863" t="s">
        <v>36</v>
      </c>
      <c r="X863" t="s">
        <v>37</v>
      </c>
      <c r="AD863" t="s">
        <v>4956</v>
      </c>
      <c r="AE863" t="s">
        <v>1452</v>
      </c>
      <c r="AF863" t="s">
        <v>4956</v>
      </c>
      <c r="AG863" t="s">
        <v>4956</v>
      </c>
      <c r="AH863">
        <v>15</v>
      </c>
      <c r="AI863">
        <v>439</v>
      </c>
      <c r="AJ863">
        <v>439</v>
      </c>
      <c r="AK863">
        <v>439</v>
      </c>
      <c r="AL863">
        <v>439</v>
      </c>
      <c r="AM863">
        <v>439</v>
      </c>
      <c r="AN863" t="s">
        <v>1409</v>
      </c>
      <c r="AO863" t="s">
        <v>5440</v>
      </c>
    </row>
    <row r="864" spans="1:41" x14ac:dyDescent="0.25">
      <c r="A864">
        <v>1</v>
      </c>
      <c r="B864" t="s">
        <v>28</v>
      </c>
      <c r="C864">
        <v>392107</v>
      </c>
      <c r="D864" t="str">
        <f>VLOOKUP(C864,MUNICÍPO_SETOR!A$2:D$49,4,0)</f>
        <v>ELOHISTON DA SILVA CARRIJO</v>
      </c>
      <c r="E864" s="43">
        <v>41403.354166666664</v>
      </c>
      <c r="F864" s="43">
        <v>41403.695138888892</v>
      </c>
      <c r="G864" s="43">
        <v>41403.65347222222</v>
      </c>
      <c r="H864" t="s">
        <v>29</v>
      </c>
      <c r="I864">
        <v>60000012368267</v>
      </c>
      <c r="J864" t="s">
        <v>2433</v>
      </c>
      <c r="K864" t="s">
        <v>2434</v>
      </c>
      <c r="L864" t="s">
        <v>41</v>
      </c>
      <c r="M864">
        <v>4</v>
      </c>
      <c r="N864" t="s">
        <v>33</v>
      </c>
      <c r="O864">
        <v>60000015461254</v>
      </c>
      <c r="P864">
        <v>60000016462672</v>
      </c>
      <c r="Q864">
        <v>144247000000671</v>
      </c>
      <c r="S864" t="s">
        <v>34</v>
      </c>
      <c r="T864" t="s">
        <v>35</v>
      </c>
      <c r="U864" t="s">
        <v>36</v>
      </c>
      <c r="X864" t="s">
        <v>37</v>
      </c>
      <c r="AD864" t="s">
        <v>4956</v>
      </c>
      <c r="AE864" t="s">
        <v>1452</v>
      </c>
      <c r="AF864" t="s">
        <v>4956</v>
      </c>
      <c r="AG864" t="s">
        <v>4956</v>
      </c>
      <c r="AH864">
        <v>15</v>
      </c>
      <c r="AI864">
        <v>439</v>
      </c>
      <c r="AJ864">
        <v>439</v>
      </c>
      <c r="AK864">
        <v>439</v>
      </c>
      <c r="AL864">
        <v>439</v>
      </c>
      <c r="AM864">
        <v>439</v>
      </c>
      <c r="AN864" t="s">
        <v>1409</v>
      </c>
      <c r="AO864" t="s">
        <v>5440</v>
      </c>
    </row>
    <row r="865" spans="1:41" x14ac:dyDescent="0.25">
      <c r="A865">
        <v>1</v>
      </c>
      <c r="B865" t="s">
        <v>28</v>
      </c>
      <c r="C865">
        <v>392107</v>
      </c>
      <c r="D865" t="str">
        <f>VLOOKUP(C865,MUNICÍPO_SETOR!A$2:D$49,4,0)</f>
        <v>ELOHISTON DA SILVA CARRIJO</v>
      </c>
      <c r="E865" s="43">
        <v>41403.354166666664</v>
      </c>
      <c r="F865" s="43">
        <v>41403.672222222223</v>
      </c>
      <c r="G865" s="43">
        <v>41403.630555555559</v>
      </c>
      <c r="H865" t="s">
        <v>29</v>
      </c>
      <c r="I865">
        <v>60000012474119</v>
      </c>
      <c r="J865" t="s">
        <v>2416</v>
      </c>
      <c r="K865" t="s">
        <v>2417</v>
      </c>
      <c r="L865" t="s">
        <v>32</v>
      </c>
      <c r="M865">
        <v>4</v>
      </c>
      <c r="N865" t="s">
        <v>33</v>
      </c>
      <c r="O865">
        <v>60000015461254</v>
      </c>
      <c r="P865">
        <v>60000016462672</v>
      </c>
      <c r="Q865">
        <v>144247000000606</v>
      </c>
      <c r="S865" t="s">
        <v>34</v>
      </c>
      <c r="T865" t="s">
        <v>35</v>
      </c>
      <c r="U865" t="s">
        <v>36</v>
      </c>
      <c r="X865" t="s">
        <v>37</v>
      </c>
      <c r="AD865" t="s">
        <v>4957</v>
      </c>
      <c r="AE865" t="s">
        <v>1452</v>
      </c>
      <c r="AF865" t="s">
        <v>4957</v>
      </c>
      <c r="AG865" t="s">
        <v>4957</v>
      </c>
      <c r="AH865">
        <v>1</v>
      </c>
      <c r="AI865">
        <v>141</v>
      </c>
      <c r="AJ865">
        <v>141</v>
      </c>
      <c r="AK865">
        <v>141</v>
      </c>
      <c r="AL865">
        <v>141</v>
      </c>
      <c r="AM865">
        <v>141</v>
      </c>
      <c r="AN865" t="s">
        <v>1409</v>
      </c>
      <c r="AO865" t="s">
        <v>4957</v>
      </c>
    </row>
    <row r="866" spans="1:41" x14ac:dyDescent="0.25">
      <c r="A866">
        <v>1</v>
      </c>
      <c r="B866" t="s">
        <v>28</v>
      </c>
      <c r="C866">
        <v>392107</v>
      </c>
      <c r="D866" t="str">
        <f>VLOOKUP(C866,MUNICÍPO_SETOR!A$2:D$49,4,0)</f>
        <v>ELOHISTON DA SILVA CARRIJO</v>
      </c>
      <c r="E866" s="43">
        <v>41403.354166666664</v>
      </c>
      <c r="F866" s="43">
        <v>41403.67083333333</v>
      </c>
      <c r="G866" s="43">
        <v>41403.629166666666</v>
      </c>
      <c r="H866" t="s">
        <v>29</v>
      </c>
      <c r="I866">
        <v>60000012474119</v>
      </c>
      <c r="J866" t="s">
        <v>2416</v>
      </c>
      <c r="K866" t="s">
        <v>2417</v>
      </c>
      <c r="L866" t="s">
        <v>32</v>
      </c>
      <c r="M866">
        <v>4</v>
      </c>
      <c r="N866" t="s">
        <v>33</v>
      </c>
      <c r="O866">
        <v>60000015461254</v>
      </c>
      <c r="P866">
        <v>60000016462672</v>
      </c>
      <c r="Q866">
        <v>144247000000600</v>
      </c>
      <c r="S866" t="s">
        <v>34</v>
      </c>
      <c r="T866" t="s">
        <v>35</v>
      </c>
      <c r="U866" t="s">
        <v>36</v>
      </c>
      <c r="X866" t="s">
        <v>37</v>
      </c>
      <c r="AD866" t="s">
        <v>4958</v>
      </c>
      <c r="AE866" t="s">
        <v>1452</v>
      </c>
      <c r="AF866" t="s">
        <v>4958</v>
      </c>
      <c r="AG866" t="s">
        <v>4958</v>
      </c>
      <c r="AH866">
        <v>1</v>
      </c>
      <c r="AI866">
        <v>117</v>
      </c>
      <c r="AJ866">
        <v>117</v>
      </c>
      <c r="AK866">
        <v>117</v>
      </c>
      <c r="AL866">
        <v>117</v>
      </c>
      <c r="AM866">
        <v>117</v>
      </c>
      <c r="AN866" t="s">
        <v>1409</v>
      </c>
      <c r="AO866" t="s">
        <v>4958</v>
      </c>
    </row>
    <row r="867" spans="1:41" x14ac:dyDescent="0.25">
      <c r="A867">
        <v>1</v>
      </c>
      <c r="B867" t="s">
        <v>28</v>
      </c>
      <c r="C867">
        <v>392107</v>
      </c>
      <c r="D867" t="str">
        <f>VLOOKUP(C867,MUNICÍPO_SETOR!A$2:D$49,4,0)</f>
        <v>ELOHISTON DA SILVA CARRIJO</v>
      </c>
      <c r="E867" s="43">
        <v>41403.333333333336</v>
      </c>
      <c r="F867" s="43">
        <v>41403.666666666664</v>
      </c>
      <c r="G867" s="43">
        <v>41403.625</v>
      </c>
      <c r="H867" t="s">
        <v>29</v>
      </c>
      <c r="I867">
        <v>60000012361031</v>
      </c>
      <c r="J867" t="s">
        <v>2430</v>
      </c>
      <c r="K867" t="s">
        <v>2431</v>
      </c>
      <c r="L867" t="s">
        <v>32</v>
      </c>
      <c r="M867">
        <v>4</v>
      </c>
      <c r="N867" t="s">
        <v>33</v>
      </c>
      <c r="O867">
        <v>60000015461254</v>
      </c>
      <c r="P867">
        <v>60000016462672</v>
      </c>
      <c r="Q867">
        <v>144247000000576</v>
      </c>
      <c r="S867" t="s">
        <v>34</v>
      </c>
      <c r="T867" t="s">
        <v>35</v>
      </c>
      <c r="U867" t="s">
        <v>36</v>
      </c>
      <c r="X867" t="s">
        <v>37</v>
      </c>
      <c r="AD867" t="s">
        <v>4959</v>
      </c>
      <c r="AE867" t="s">
        <v>1452</v>
      </c>
      <c r="AF867" t="s">
        <v>4959</v>
      </c>
      <c r="AG867" t="s">
        <v>4959</v>
      </c>
      <c r="AH867">
        <v>27</v>
      </c>
      <c r="AI867">
        <v>162</v>
      </c>
      <c r="AJ867">
        <v>162</v>
      </c>
      <c r="AK867">
        <v>162</v>
      </c>
      <c r="AL867">
        <v>162</v>
      </c>
      <c r="AM867">
        <v>162</v>
      </c>
      <c r="AN867" t="s">
        <v>1409</v>
      </c>
      <c r="AO867" t="s">
        <v>5441</v>
      </c>
    </row>
    <row r="868" spans="1:41" x14ac:dyDescent="0.25">
      <c r="A868">
        <v>1</v>
      </c>
      <c r="B868" t="s">
        <v>28</v>
      </c>
      <c r="C868">
        <v>392107</v>
      </c>
      <c r="D868" t="str">
        <f>VLOOKUP(C868,MUNICÍPO_SETOR!A$2:D$49,4,0)</f>
        <v>ELOHISTON DA SILVA CARRIJO</v>
      </c>
      <c r="E868" s="43">
        <v>41402.489583333336</v>
      </c>
      <c r="F868" s="43">
        <v>41402.982638888891</v>
      </c>
      <c r="G868" s="43">
        <v>41403.377083333333</v>
      </c>
      <c r="H868" t="s">
        <v>29</v>
      </c>
      <c r="I868">
        <v>60000012527071</v>
      </c>
      <c r="J868" t="s">
        <v>4960</v>
      </c>
      <c r="K868" t="s">
        <v>4961</v>
      </c>
      <c r="L868" t="s">
        <v>32</v>
      </c>
      <c r="M868">
        <v>4</v>
      </c>
      <c r="N868" t="s">
        <v>33</v>
      </c>
      <c r="O868">
        <v>60000015461254</v>
      </c>
      <c r="P868">
        <v>60000016462672</v>
      </c>
      <c r="Q868">
        <v>157339000000452</v>
      </c>
      <c r="S868" t="s">
        <v>34</v>
      </c>
      <c r="T868" t="s">
        <v>35</v>
      </c>
      <c r="U868" t="s">
        <v>36</v>
      </c>
      <c r="X868" t="s">
        <v>37</v>
      </c>
      <c r="AD868" t="s">
        <v>4962</v>
      </c>
      <c r="AE868" t="s">
        <v>1490</v>
      </c>
      <c r="AF868" t="s">
        <v>4962</v>
      </c>
      <c r="AG868" t="s">
        <v>4962</v>
      </c>
      <c r="AH868">
        <v>1</v>
      </c>
      <c r="AI868">
        <v>27</v>
      </c>
      <c r="AJ868">
        <v>27</v>
      </c>
      <c r="AK868">
        <v>27</v>
      </c>
      <c r="AL868">
        <v>27</v>
      </c>
      <c r="AM868">
        <v>27</v>
      </c>
      <c r="AN868" t="s">
        <v>1409</v>
      </c>
      <c r="AO868" t="s">
        <v>4962</v>
      </c>
    </row>
    <row r="869" spans="1:41" x14ac:dyDescent="0.25">
      <c r="A869">
        <v>1</v>
      </c>
      <c r="B869" t="s">
        <v>28</v>
      </c>
      <c r="C869">
        <v>392107</v>
      </c>
      <c r="D869" t="str">
        <f>VLOOKUP(C869,MUNICÍPO_SETOR!A$2:D$49,4,0)</f>
        <v>ELOHISTON DA SILVA CARRIJO</v>
      </c>
      <c r="E869" s="43">
        <v>41402.474999999999</v>
      </c>
      <c r="F869" s="43">
        <v>41402.977777777778</v>
      </c>
      <c r="G869" s="43">
        <v>41403.377083333333</v>
      </c>
      <c r="H869" t="s">
        <v>29</v>
      </c>
      <c r="I869">
        <v>60000012480283</v>
      </c>
      <c r="J869" t="s">
        <v>493</v>
      </c>
      <c r="K869" t="s">
        <v>4963</v>
      </c>
      <c r="L869" t="s">
        <v>32</v>
      </c>
      <c r="M869">
        <v>4</v>
      </c>
      <c r="N869" t="s">
        <v>33</v>
      </c>
      <c r="O869">
        <v>60000015461254</v>
      </c>
      <c r="P869">
        <v>60000016462672</v>
      </c>
      <c r="Q869">
        <v>157339000000429</v>
      </c>
      <c r="S869" t="s">
        <v>34</v>
      </c>
      <c r="T869" t="s">
        <v>35</v>
      </c>
      <c r="U869" t="s">
        <v>36</v>
      </c>
      <c r="X869" t="s">
        <v>37</v>
      </c>
      <c r="AD869" t="s">
        <v>4964</v>
      </c>
      <c r="AE869" t="s">
        <v>1490</v>
      </c>
      <c r="AF869" t="s">
        <v>4964</v>
      </c>
      <c r="AG869" t="s">
        <v>4964</v>
      </c>
      <c r="AH869">
        <v>1</v>
      </c>
      <c r="AI869">
        <v>115</v>
      </c>
      <c r="AJ869">
        <v>115</v>
      </c>
      <c r="AK869">
        <v>115</v>
      </c>
      <c r="AL869">
        <v>115</v>
      </c>
      <c r="AM869">
        <v>115</v>
      </c>
      <c r="AN869" t="s">
        <v>1409</v>
      </c>
      <c r="AO869" t="s">
        <v>4964</v>
      </c>
    </row>
    <row r="870" spans="1:41" x14ac:dyDescent="0.25">
      <c r="A870">
        <v>1</v>
      </c>
      <c r="B870" t="s">
        <v>28</v>
      </c>
      <c r="C870">
        <v>392107</v>
      </c>
      <c r="D870" t="str">
        <f>VLOOKUP(C870,MUNICÍPO_SETOR!A$2:D$49,4,0)</f>
        <v>ELOHISTON DA SILVA CARRIJO</v>
      </c>
      <c r="E870" s="43">
        <v>41402.416666666664</v>
      </c>
      <c r="F870" s="43">
        <v>41403.431250000001</v>
      </c>
      <c r="G870" s="43">
        <v>41403.52847222222</v>
      </c>
      <c r="H870" t="s">
        <v>29</v>
      </c>
      <c r="I870">
        <v>60000012380019</v>
      </c>
      <c r="J870" t="s">
        <v>497</v>
      </c>
      <c r="K870" t="s">
        <v>498</v>
      </c>
      <c r="L870" t="s">
        <v>41</v>
      </c>
      <c r="M870">
        <v>4</v>
      </c>
      <c r="N870" t="s">
        <v>33</v>
      </c>
      <c r="O870">
        <v>60000015461254</v>
      </c>
      <c r="P870">
        <v>60000016462672</v>
      </c>
      <c r="Q870">
        <v>157339000000459</v>
      </c>
      <c r="S870" t="s">
        <v>34</v>
      </c>
      <c r="T870" t="s">
        <v>35</v>
      </c>
      <c r="U870" t="s">
        <v>36</v>
      </c>
      <c r="X870" t="s">
        <v>37</v>
      </c>
      <c r="AD870" t="s">
        <v>4965</v>
      </c>
      <c r="AE870" t="s">
        <v>1490</v>
      </c>
      <c r="AF870" t="s">
        <v>4965</v>
      </c>
      <c r="AG870" t="s">
        <v>4965</v>
      </c>
      <c r="AH870">
        <v>1</v>
      </c>
      <c r="AI870">
        <v>92</v>
      </c>
      <c r="AJ870">
        <v>92</v>
      </c>
      <c r="AK870">
        <v>92</v>
      </c>
      <c r="AL870">
        <v>92</v>
      </c>
      <c r="AM870">
        <v>92</v>
      </c>
      <c r="AN870" t="s">
        <v>1409</v>
      </c>
      <c r="AO870" t="s">
        <v>4965</v>
      </c>
    </row>
    <row r="871" spans="1:41" x14ac:dyDescent="0.25">
      <c r="A871">
        <v>1</v>
      </c>
      <c r="B871" t="s">
        <v>28</v>
      </c>
      <c r="C871">
        <v>392107</v>
      </c>
      <c r="D871" t="str">
        <f>VLOOKUP(C871,MUNICÍPO_SETOR!A$2:D$49,4,0)</f>
        <v>ELOHISTON DA SILVA CARRIJO</v>
      </c>
      <c r="E871" s="43">
        <v>41402.395833333336</v>
      </c>
      <c r="F871" s="43">
        <v>41402.973611111112</v>
      </c>
      <c r="G871" s="43">
        <v>41402.936111111114</v>
      </c>
      <c r="H871" t="s">
        <v>29</v>
      </c>
      <c r="I871">
        <v>60000012561747</v>
      </c>
      <c r="J871" t="s">
        <v>495</v>
      </c>
      <c r="K871" t="s">
        <v>4966</v>
      </c>
      <c r="L871" t="s">
        <v>32</v>
      </c>
      <c r="M871">
        <v>6</v>
      </c>
      <c r="N871" t="s">
        <v>33</v>
      </c>
      <c r="O871">
        <v>60000015461254</v>
      </c>
      <c r="P871">
        <v>60000016462672</v>
      </c>
      <c r="Q871">
        <v>157339000000406</v>
      </c>
      <c r="S871" t="s">
        <v>34</v>
      </c>
      <c r="T871" t="s">
        <v>35</v>
      </c>
      <c r="U871" t="s">
        <v>36</v>
      </c>
      <c r="X871" t="s">
        <v>37</v>
      </c>
      <c r="AD871" t="s">
        <v>4967</v>
      </c>
      <c r="AE871" t="s">
        <v>1490</v>
      </c>
      <c r="AF871" t="s">
        <v>4967</v>
      </c>
      <c r="AG871" t="s">
        <v>4967</v>
      </c>
      <c r="AH871">
        <v>1</v>
      </c>
      <c r="AI871">
        <v>62</v>
      </c>
      <c r="AJ871">
        <v>157</v>
      </c>
      <c r="AK871">
        <v>157</v>
      </c>
      <c r="AL871">
        <v>157</v>
      </c>
      <c r="AM871">
        <v>157</v>
      </c>
      <c r="AN871" t="s">
        <v>1409</v>
      </c>
      <c r="AO871" t="s">
        <v>5442</v>
      </c>
    </row>
    <row r="872" spans="1:41" x14ac:dyDescent="0.25">
      <c r="A872">
        <v>1</v>
      </c>
      <c r="B872" t="s">
        <v>28</v>
      </c>
      <c r="C872">
        <v>392107</v>
      </c>
      <c r="D872" t="str">
        <f>VLOOKUP(C872,MUNICÍPO_SETOR!A$2:D$49,4,0)</f>
        <v>ELOHISTON DA SILVA CARRIJO</v>
      </c>
      <c r="E872" s="43">
        <v>41402.395833333336</v>
      </c>
      <c r="F872" s="43">
        <v>41402.973611111112</v>
      </c>
      <c r="G872" s="43">
        <v>41402.936111111114</v>
      </c>
      <c r="H872" t="s">
        <v>29</v>
      </c>
      <c r="I872">
        <v>60000012561747</v>
      </c>
      <c r="J872" t="s">
        <v>495</v>
      </c>
      <c r="K872" t="s">
        <v>4966</v>
      </c>
      <c r="L872" t="s">
        <v>32</v>
      </c>
      <c r="M872">
        <v>6</v>
      </c>
      <c r="N872" t="s">
        <v>33</v>
      </c>
      <c r="O872">
        <v>60000015461254</v>
      </c>
      <c r="P872">
        <v>60000016462672</v>
      </c>
      <c r="Q872">
        <v>157339000000406</v>
      </c>
      <c r="S872" t="s">
        <v>34</v>
      </c>
      <c r="T872" t="s">
        <v>35</v>
      </c>
      <c r="U872" t="s">
        <v>36</v>
      </c>
      <c r="X872" t="s">
        <v>37</v>
      </c>
      <c r="AD872" t="s">
        <v>4967</v>
      </c>
      <c r="AE872" t="s">
        <v>1490</v>
      </c>
      <c r="AF872" t="s">
        <v>4967</v>
      </c>
      <c r="AG872" t="s">
        <v>4967</v>
      </c>
      <c r="AH872">
        <v>1</v>
      </c>
      <c r="AI872">
        <v>62</v>
      </c>
      <c r="AJ872">
        <v>157</v>
      </c>
      <c r="AK872">
        <v>157</v>
      </c>
      <c r="AL872">
        <v>157</v>
      </c>
      <c r="AM872">
        <v>157</v>
      </c>
      <c r="AN872" t="s">
        <v>1410</v>
      </c>
      <c r="AO872" t="s">
        <v>5443</v>
      </c>
    </row>
    <row r="873" spans="1:41" x14ac:dyDescent="0.25">
      <c r="A873">
        <v>1</v>
      </c>
      <c r="B873" t="s">
        <v>28</v>
      </c>
      <c r="C873">
        <v>392107</v>
      </c>
      <c r="D873" t="str">
        <f>VLOOKUP(C873,MUNICÍPO_SETOR!A$2:D$49,4,0)</f>
        <v>ELOHISTON DA SILVA CARRIJO</v>
      </c>
      <c r="E873" s="43">
        <v>41402.333333333336</v>
      </c>
      <c r="F873" s="43">
        <v>41402.969444444447</v>
      </c>
      <c r="G873" s="43">
        <v>41402.936111111114</v>
      </c>
      <c r="H873" t="s">
        <v>29</v>
      </c>
      <c r="I873">
        <v>60000012571179</v>
      </c>
      <c r="J873" t="s">
        <v>487</v>
      </c>
      <c r="K873" t="s">
        <v>488</v>
      </c>
      <c r="L873" t="s">
        <v>32</v>
      </c>
      <c r="M873">
        <v>3</v>
      </c>
      <c r="N873" t="s">
        <v>33</v>
      </c>
      <c r="O873">
        <v>60000015461254</v>
      </c>
      <c r="P873">
        <v>60000016462672</v>
      </c>
      <c r="Q873">
        <v>157339000000383</v>
      </c>
      <c r="S873" t="s">
        <v>34</v>
      </c>
      <c r="T873" t="s">
        <v>35</v>
      </c>
      <c r="U873" t="s">
        <v>36</v>
      </c>
      <c r="X873" t="s">
        <v>37</v>
      </c>
      <c r="AD873" t="s">
        <v>4968</v>
      </c>
      <c r="AE873" t="s">
        <v>1490</v>
      </c>
      <c r="AF873" t="s">
        <v>4968</v>
      </c>
      <c r="AG873" t="s">
        <v>4968</v>
      </c>
      <c r="AH873">
        <v>1</v>
      </c>
      <c r="AI873">
        <v>137</v>
      </c>
      <c r="AJ873">
        <v>137</v>
      </c>
      <c r="AK873">
        <v>137</v>
      </c>
      <c r="AL873">
        <v>137</v>
      </c>
      <c r="AM873">
        <v>137</v>
      </c>
      <c r="AN873" t="s">
        <v>1409</v>
      </c>
      <c r="AO873" t="s">
        <v>4968</v>
      </c>
    </row>
    <row r="874" spans="1:41" x14ac:dyDescent="0.25">
      <c r="A874">
        <v>1</v>
      </c>
      <c r="B874" t="s">
        <v>28</v>
      </c>
      <c r="C874">
        <v>392107</v>
      </c>
      <c r="D874" t="str">
        <f>VLOOKUP(C874,MUNICÍPO_SETOR!A$2:D$49,4,0)</f>
        <v>ELOHISTON DA SILVA CARRIJO</v>
      </c>
      <c r="E874" s="43">
        <v>41401.686111111114</v>
      </c>
      <c r="F874" s="43">
        <v>41401.73541666667</v>
      </c>
      <c r="G874" s="43">
        <v>41401.759027777778</v>
      </c>
      <c r="H874" t="s">
        <v>29</v>
      </c>
      <c r="I874">
        <v>60000012383715</v>
      </c>
      <c r="J874" t="s">
        <v>481</v>
      </c>
      <c r="K874" t="s">
        <v>482</v>
      </c>
      <c r="L874" t="s">
        <v>32</v>
      </c>
      <c r="M874">
        <v>3</v>
      </c>
      <c r="N874" t="s">
        <v>33</v>
      </c>
      <c r="O874">
        <v>60000015461254</v>
      </c>
      <c r="P874">
        <v>60000016462672</v>
      </c>
      <c r="Q874">
        <v>157339000000337</v>
      </c>
      <c r="S874" t="s">
        <v>34</v>
      </c>
      <c r="T874" t="s">
        <v>35</v>
      </c>
      <c r="U874" t="s">
        <v>36</v>
      </c>
      <c r="X874" t="s">
        <v>37</v>
      </c>
      <c r="AD874" t="s">
        <v>4969</v>
      </c>
      <c r="AE874" t="s">
        <v>1490</v>
      </c>
      <c r="AF874" t="s">
        <v>4969</v>
      </c>
      <c r="AG874" t="s">
        <v>4969</v>
      </c>
      <c r="AH874">
        <v>1</v>
      </c>
      <c r="AI874">
        <v>141</v>
      </c>
      <c r="AJ874">
        <v>141</v>
      </c>
      <c r="AK874">
        <v>141</v>
      </c>
      <c r="AL874">
        <v>141</v>
      </c>
      <c r="AM874">
        <v>141</v>
      </c>
      <c r="AN874" t="s">
        <v>1409</v>
      </c>
      <c r="AO874" t="s">
        <v>4969</v>
      </c>
    </row>
    <row r="875" spans="1:41" x14ac:dyDescent="0.25">
      <c r="A875">
        <v>1</v>
      </c>
      <c r="B875" t="s">
        <v>28</v>
      </c>
      <c r="C875">
        <v>392107</v>
      </c>
      <c r="D875" t="str">
        <f>VLOOKUP(C875,MUNICÍPO_SETOR!A$2:D$49,4,0)</f>
        <v>ELOHISTON DA SILVA CARRIJO</v>
      </c>
      <c r="E875" s="43">
        <v>41401.488888888889</v>
      </c>
      <c r="F875" s="43">
        <v>41401.65902777778</v>
      </c>
      <c r="G875" s="43">
        <v>41401.661805555559</v>
      </c>
      <c r="H875" t="s">
        <v>29</v>
      </c>
      <c r="I875">
        <v>60000012404751</v>
      </c>
      <c r="J875" t="s">
        <v>500</v>
      </c>
      <c r="K875" t="s">
        <v>501</v>
      </c>
      <c r="L875" t="s">
        <v>32</v>
      </c>
      <c r="M875">
        <v>6</v>
      </c>
      <c r="N875" t="s">
        <v>33</v>
      </c>
      <c r="O875">
        <v>60000015461254</v>
      </c>
      <c r="P875">
        <v>60000016462672</v>
      </c>
      <c r="Q875">
        <v>157339000000291</v>
      </c>
      <c r="S875" t="s">
        <v>34</v>
      </c>
      <c r="T875" t="s">
        <v>35</v>
      </c>
      <c r="U875" t="s">
        <v>36</v>
      </c>
      <c r="X875" t="s">
        <v>37</v>
      </c>
      <c r="AD875" t="s">
        <v>4970</v>
      </c>
      <c r="AE875" t="s">
        <v>1490</v>
      </c>
      <c r="AF875" t="s">
        <v>4970</v>
      </c>
      <c r="AG875" t="s">
        <v>4970</v>
      </c>
      <c r="AH875">
        <v>1</v>
      </c>
      <c r="AI875">
        <v>63</v>
      </c>
      <c r="AJ875">
        <v>270</v>
      </c>
      <c r="AK875">
        <v>270</v>
      </c>
      <c r="AL875">
        <v>270</v>
      </c>
      <c r="AM875">
        <v>270</v>
      </c>
      <c r="AN875" t="s">
        <v>1409</v>
      </c>
      <c r="AO875" t="s">
        <v>5444</v>
      </c>
    </row>
    <row r="876" spans="1:41" x14ac:dyDescent="0.25">
      <c r="A876">
        <v>1</v>
      </c>
      <c r="B876" t="s">
        <v>28</v>
      </c>
      <c r="C876">
        <v>392107</v>
      </c>
      <c r="D876" t="str">
        <f>VLOOKUP(C876,MUNICÍPO_SETOR!A$2:D$49,4,0)</f>
        <v>ELOHISTON DA SILVA CARRIJO</v>
      </c>
      <c r="E876" s="43">
        <v>41401.488888888889</v>
      </c>
      <c r="F876" s="43">
        <v>41401.65902777778</v>
      </c>
      <c r="G876" s="43">
        <v>41401.661805555559</v>
      </c>
      <c r="H876" t="s">
        <v>29</v>
      </c>
      <c r="I876">
        <v>60000012404751</v>
      </c>
      <c r="J876" t="s">
        <v>500</v>
      </c>
      <c r="K876" t="s">
        <v>501</v>
      </c>
      <c r="L876" t="s">
        <v>32</v>
      </c>
      <c r="M876">
        <v>6</v>
      </c>
      <c r="N876" t="s">
        <v>33</v>
      </c>
      <c r="O876">
        <v>60000015461254</v>
      </c>
      <c r="P876">
        <v>60000016462672</v>
      </c>
      <c r="Q876">
        <v>157339000000291</v>
      </c>
      <c r="S876" t="s">
        <v>34</v>
      </c>
      <c r="T876" t="s">
        <v>35</v>
      </c>
      <c r="U876" t="s">
        <v>36</v>
      </c>
      <c r="X876" t="s">
        <v>37</v>
      </c>
      <c r="AD876" t="s">
        <v>4970</v>
      </c>
      <c r="AE876" t="s">
        <v>1490</v>
      </c>
      <c r="AF876" t="s">
        <v>4970</v>
      </c>
      <c r="AG876" t="s">
        <v>4970</v>
      </c>
      <c r="AH876">
        <v>1</v>
      </c>
      <c r="AI876">
        <v>63</v>
      </c>
      <c r="AJ876">
        <v>270</v>
      </c>
      <c r="AK876">
        <v>270</v>
      </c>
      <c r="AL876">
        <v>270</v>
      </c>
      <c r="AM876">
        <v>270</v>
      </c>
      <c r="AN876" t="s">
        <v>1410</v>
      </c>
      <c r="AO876" t="s">
        <v>5445</v>
      </c>
    </row>
    <row r="877" spans="1:41" x14ac:dyDescent="0.25">
      <c r="A877">
        <v>1</v>
      </c>
      <c r="B877" t="s">
        <v>28</v>
      </c>
      <c r="C877">
        <v>392107</v>
      </c>
      <c r="D877" t="str">
        <f>VLOOKUP(C877,MUNICÍPO_SETOR!A$2:D$49,4,0)</f>
        <v>ELOHISTON DA SILVA CARRIJO</v>
      </c>
      <c r="E877" s="43">
        <v>41401.458333333336</v>
      </c>
      <c r="F877" s="43">
        <v>41401.750694444447</v>
      </c>
      <c r="G877" s="43">
        <v>41401.759027777778</v>
      </c>
      <c r="H877" t="s">
        <v>29</v>
      </c>
      <c r="I877">
        <v>60000012267203</v>
      </c>
      <c r="J877" t="s">
        <v>484</v>
      </c>
      <c r="K877" t="s">
        <v>485</v>
      </c>
      <c r="L877" t="s">
        <v>32</v>
      </c>
      <c r="M877">
        <v>3</v>
      </c>
      <c r="N877" t="s">
        <v>33</v>
      </c>
      <c r="O877">
        <v>60000015461254</v>
      </c>
      <c r="P877">
        <v>60000016462672</v>
      </c>
      <c r="Q877">
        <v>157339000000360</v>
      </c>
      <c r="S877" t="s">
        <v>34</v>
      </c>
      <c r="T877" t="s">
        <v>35</v>
      </c>
      <c r="U877" t="s">
        <v>36</v>
      </c>
      <c r="X877" t="s">
        <v>37</v>
      </c>
      <c r="AD877" t="s">
        <v>4971</v>
      </c>
      <c r="AE877" t="s">
        <v>1490</v>
      </c>
      <c r="AF877" t="s">
        <v>4971</v>
      </c>
      <c r="AG877" t="s">
        <v>4971</v>
      </c>
      <c r="AH877">
        <v>1</v>
      </c>
      <c r="AI877">
        <v>162</v>
      </c>
      <c r="AJ877">
        <v>162</v>
      </c>
      <c r="AK877">
        <v>162</v>
      </c>
      <c r="AL877">
        <v>162</v>
      </c>
      <c r="AM877">
        <v>162</v>
      </c>
      <c r="AN877" t="s">
        <v>1409</v>
      </c>
      <c r="AO877" t="s">
        <v>4971</v>
      </c>
    </row>
    <row r="878" spans="1:41" x14ac:dyDescent="0.25">
      <c r="A878">
        <v>1</v>
      </c>
      <c r="B878" t="s">
        <v>28</v>
      </c>
      <c r="C878">
        <v>392107</v>
      </c>
      <c r="D878" t="str">
        <f>VLOOKUP(C878,MUNICÍPO_SETOR!A$2:D$49,4,0)</f>
        <v>ELOHISTON DA SILVA CARRIJO</v>
      </c>
      <c r="E878" s="43">
        <v>41401.410416666666</v>
      </c>
      <c r="F878" s="43">
        <v>41401.661805555559</v>
      </c>
      <c r="G878" s="43">
        <v>41401.759027777778</v>
      </c>
      <c r="H878" t="s">
        <v>29</v>
      </c>
      <c r="I878">
        <v>60000012528139</v>
      </c>
      <c r="J878" t="s">
        <v>503</v>
      </c>
      <c r="K878" t="s">
        <v>504</v>
      </c>
      <c r="L878" t="s">
        <v>32</v>
      </c>
      <c r="M878">
        <v>6</v>
      </c>
      <c r="N878" t="s">
        <v>33</v>
      </c>
      <c r="O878">
        <v>60000015461254</v>
      </c>
      <c r="P878">
        <v>60000016462672</v>
      </c>
      <c r="Q878">
        <v>157339000000314</v>
      </c>
      <c r="S878" t="s">
        <v>34</v>
      </c>
      <c r="T878" t="s">
        <v>35</v>
      </c>
      <c r="U878" t="s">
        <v>36</v>
      </c>
      <c r="X878" t="s">
        <v>37</v>
      </c>
      <c r="AD878" t="s">
        <v>4972</v>
      </c>
      <c r="AE878" t="s">
        <v>1490</v>
      </c>
      <c r="AF878" t="s">
        <v>4972</v>
      </c>
      <c r="AG878" t="s">
        <v>4972</v>
      </c>
      <c r="AH878">
        <v>1</v>
      </c>
      <c r="AI878">
        <v>139</v>
      </c>
      <c r="AJ878">
        <v>139</v>
      </c>
      <c r="AK878">
        <v>139</v>
      </c>
      <c r="AL878">
        <v>139</v>
      </c>
      <c r="AM878">
        <v>139</v>
      </c>
      <c r="AN878" t="s">
        <v>1409</v>
      </c>
      <c r="AO878" t="s">
        <v>4972</v>
      </c>
    </row>
    <row r="879" spans="1:41" x14ac:dyDescent="0.25">
      <c r="A879">
        <v>1</v>
      </c>
      <c r="B879" t="s">
        <v>28</v>
      </c>
      <c r="C879">
        <v>392107</v>
      </c>
      <c r="D879" t="str">
        <f>VLOOKUP(C879,MUNICÍPO_SETOR!A$2:D$49,4,0)</f>
        <v>ELOHISTON DA SILVA CARRIJO</v>
      </c>
      <c r="E879" s="43">
        <v>41401.401388888888</v>
      </c>
      <c r="F879" s="43">
        <v>41401.652777777781</v>
      </c>
      <c r="G879" s="43">
        <v>41401.661805555559</v>
      </c>
      <c r="H879" t="s">
        <v>29</v>
      </c>
      <c r="I879">
        <v>60000012306407</v>
      </c>
      <c r="J879" t="s">
        <v>4973</v>
      </c>
      <c r="K879" t="s">
        <v>4974</v>
      </c>
      <c r="L879" t="s">
        <v>32</v>
      </c>
      <c r="M879">
        <v>6</v>
      </c>
      <c r="N879" t="s">
        <v>33</v>
      </c>
      <c r="O879">
        <v>60000015461254</v>
      </c>
      <c r="P879">
        <v>60000016462672</v>
      </c>
      <c r="Q879">
        <v>157339000000268</v>
      </c>
      <c r="S879" t="s">
        <v>34</v>
      </c>
      <c r="T879" t="s">
        <v>35</v>
      </c>
      <c r="U879" t="s">
        <v>36</v>
      </c>
      <c r="X879" t="s">
        <v>37</v>
      </c>
      <c r="AD879" t="s">
        <v>4975</v>
      </c>
      <c r="AE879" t="s">
        <v>1490</v>
      </c>
      <c r="AF879" t="s">
        <v>4975</v>
      </c>
      <c r="AG879" t="s">
        <v>4975</v>
      </c>
      <c r="AH879">
        <v>161</v>
      </c>
      <c r="AI879">
        <v>265</v>
      </c>
      <c r="AJ879">
        <v>265</v>
      </c>
      <c r="AK879">
        <v>265</v>
      </c>
      <c r="AL879">
        <v>265</v>
      </c>
      <c r="AM879">
        <v>265</v>
      </c>
      <c r="AN879" t="s">
        <v>1409</v>
      </c>
      <c r="AO879" t="s">
        <v>5446</v>
      </c>
    </row>
    <row r="880" spans="1:41" x14ac:dyDescent="0.25">
      <c r="A880">
        <v>1</v>
      </c>
      <c r="B880" t="s">
        <v>28</v>
      </c>
      <c r="C880">
        <v>392107</v>
      </c>
      <c r="D880" t="str">
        <f>VLOOKUP(C880,MUNICÍPO_SETOR!A$2:D$49,4,0)</f>
        <v>ELOHISTON DA SILVA CARRIJO</v>
      </c>
      <c r="E880" s="43">
        <v>41400.708333333336</v>
      </c>
      <c r="F880" s="43">
        <v>41400.931250000001</v>
      </c>
      <c r="G880" s="43">
        <v>41400.934027777781</v>
      </c>
      <c r="H880" t="s">
        <v>29</v>
      </c>
      <c r="I880">
        <v>60000012392831</v>
      </c>
      <c r="J880" t="s">
        <v>490</v>
      </c>
      <c r="K880" t="s">
        <v>491</v>
      </c>
      <c r="L880" t="s">
        <v>32</v>
      </c>
      <c r="M880">
        <v>6</v>
      </c>
      <c r="N880" t="s">
        <v>33</v>
      </c>
      <c r="O880">
        <v>60000015461254</v>
      </c>
      <c r="P880">
        <v>60000016462672</v>
      </c>
      <c r="Q880">
        <v>157339000000240</v>
      </c>
      <c r="S880" t="s">
        <v>34</v>
      </c>
      <c r="T880" t="s">
        <v>35</v>
      </c>
      <c r="U880" t="s">
        <v>36</v>
      </c>
      <c r="X880" t="s">
        <v>37</v>
      </c>
      <c r="AD880" t="s">
        <v>4976</v>
      </c>
      <c r="AE880" t="s">
        <v>1490</v>
      </c>
      <c r="AF880" t="s">
        <v>4976</v>
      </c>
      <c r="AG880" t="s">
        <v>4976</v>
      </c>
      <c r="AH880">
        <v>1</v>
      </c>
      <c r="AI880">
        <v>106</v>
      </c>
      <c r="AJ880">
        <v>106</v>
      </c>
      <c r="AK880">
        <v>106</v>
      </c>
      <c r="AL880">
        <v>106</v>
      </c>
      <c r="AM880">
        <v>106</v>
      </c>
      <c r="AN880" t="s">
        <v>1409</v>
      </c>
      <c r="AO880" t="s">
        <v>4976</v>
      </c>
    </row>
    <row r="881" spans="1:41" x14ac:dyDescent="0.25">
      <c r="A881">
        <v>1</v>
      </c>
      <c r="B881" t="s">
        <v>28</v>
      </c>
      <c r="C881">
        <v>392107</v>
      </c>
      <c r="D881" t="str">
        <f>VLOOKUP(C881,MUNICÍPO_SETOR!A$2:D$49,4,0)</f>
        <v>ELOHISTON DA SILVA CARRIJO</v>
      </c>
      <c r="E881" s="43">
        <v>41400.625</v>
      </c>
      <c r="F881" s="43">
        <v>41400.90625</v>
      </c>
      <c r="G881" s="43">
        <v>41400.925694444442</v>
      </c>
      <c r="H881" t="s">
        <v>29</v>
      </c>
      <c r="I881">
        <v>60000012584755</v>
      </c>
      <c r="J881" t="s">
        <v>515</v>
      </c>
      <c r="K881" t="s">
        <v>516</v>
      </c>
      <c r="L881" t="s">
        <v>41</v>
      </c>
      <c r="M881">
        <v>3</v>
      </c>
      <c r="N881" t="s">
        <v>33</v>
      </c>
      <c r="O881">
        <v>60000015461254</v>
      </c>
      <c r="P881">
        <v>60000016462672</v>
      </c>
      <c r="Q881">
        <v>157339000000171</v>
      </c>
      <c r="S881" t="s">
        <v>34</v>
      </c>
      <c r="T881" t="s">
        <v>35</v>
      </c>
      <c r="U881" t="s">
        <v>36</v>
      </c>
      <c r="X881" t="s">
        <v>37</v>
      </c>
      <c r="AD881" t="s">
        <v>4977</v>
      </c>
      <c r="AE881" t="s">
        <v>1490</v>
      </c>
      <c r="AF881" t="s">
        <v>4977</v>
      </c>
      <c r="AG881" t="s">
        <v>4977</v>
      </c>
      <c r="AH881">
        <v>1</v>
      </c>
      <c r="AI881">
        <v>195</v>
      </c>
      <c r="AJ881">
        <v>195</v>
      </c>
      <c r="AK881">
        <v>195</v>
      </c>
      <c r="AL881">
        <v>195</v>
      </c>
      <c r="AM881">
        <v>195</v>
      </c>
      <c r="AN881" t="s">
        <v>1409</v>
      </c>
      <c r="AO881" t="s">
        <v>4977</v>
      </c>
    </row>
    <row r="882" spans="1:41" x14ac:dyDescent="0.25">
      <c r="A882">
        <v>1</v>
      </c>
      <c r="B882" t="s">
        <v>28</v>
      </c>
      <c r="C882">
        <v>392107</v>
      </c>
      <c r="D882" t="str">
        <f>VLOOKUP(C882,MUNICÍPO_SETOR!A$2:D$49,4,0)</f>
        <v>ELOHISTON DA SILVA CARRIJO</v>
      </c>
      <c r="E882" s="43">
        <v>41400.625</v>
      </c>
      <c r="F882" s="43">
        <v>41400.926388888889</v>
      </c>
      <c r="G882" s="43">
        <v>41400.929861111108</v>
      </c>
      <c r="H882" t="s">
        <v>29</v>
      </c>
      <c r="I882">
        <v>60000012584751</v>
      </c>
      <c r="J882" t="s">
        <v>4978</v>
      </c>
      <c r="K882" t="s">
        <v>4979</v>
      </c>
      <c r="L882" t="s">
        <v>41</v>
      </c>
      <c r="M882">
        <v>3</v>
      </c>
      <c r="N882" t="s">
        <v>33</v>
      </c>
      <c r="O882">
        <v>60000015461254</v>
      </c>
      <c r="P882">
        <v>60000016462672</v>
      </c>
      <c r="Q882">
        <v>157339000000217</v>
      </c>
      <c r="S882" t="s">
        <v>34</v>
      </c>
      <c r="T882" t="s">
        <v>35</v>
      </c>
      <c r="U882" t="s">
        <v>36</v>
      </c>
      <c r="X882" t="s">
        <v>37</v>
      </c>
      <c r="AD882" t="s">
        <v>4980</v>
      </c>
      <c r="AE882" t="s">
        <v>1490</v>
      </c>
      <c r="AF882" t="s">
        <v>4980</v>
      </c>
      <c r="AG882" t="s">
        <v>4980</v>
      </c>
      <c r="AH882">
        <v>1</v>
      </c>
      <c r="AI882">
        <v>61</v>
      </c>
      <c r="AJ882">
        <v>61</v>
      </c>
      <c r="AK882">
        <v>61</v>
      </c>
      <c r="AL882">
        <v>61</v>
      </c>
      <c r="AM882">
        <v>61</v>
      </c>
      <c r="AN882" t="s">
        <v>1409</v>
      </c>
      <c r="AO882" t="s">
        <v>4980</v>
      </c>
    </row>
    <row r="883" spans="1:41" x14ac:dyDescent="0.25">
      <c r="A883">
        <v>1</v>
      </c>
      <c r="B883" t="s">
        <v>28</v>
      </c>
      <c r="C883">
        <v>392107</v>
      </c>
      <c r="D883" t="str">
        <f>VLOOKUP(C883,MUNICÍPO_SETOR!A$2:D$49,4,0)</f>
        <v>ELOHISTON DA SILVA CARRIJO</v>
      </c>
      <c r="E883" s="43">
        <v>41400.604166666664</v>
      </c>
      <c r="F883" s="43">
        <v>41400.910416666666</v>
      </c>
      <c r="G883" s="43">
        <v>41400.925694444442</v>
      </c>
      <c r="H883" t="s">
        <v>29</v>
      </c>
      <c r="I883">
        <v>60000012531339</v>
      </c>
      <c r="J883" t="s">
        <v>509</v>
      </c>
      <c r="K883" t="s">
        <v>510</v>
      </c>
      <c r="L883" t="s">
        <v>32</v>
      </c>
      <c r="M883">
        <v>6</v>
      </c>
      <c r="N883" t="s">
        <v>33</v>
      </c>
      <c r="O883">
        <v>60000015461254</v>
      </c>
      <c r="P883">
        <v>60000016462672</v>
      </c>
      <c r="Q883">
        <v>157339000000194</v>
      </c>
      <c r="S883" t="s">
        <v>34</v>
      </c>
      <c r="T883" t="s">
        <v>35</v>
      </c>
      <c r="U883" t="s">
        <v>36</v>
      </c>
      <c r="X883" t="s">
        <v>37</v>
      </c>
      <c r="AD883" t="s">
        <v>4981</v>
      </c>
      <c r="AE883" t="s">
        <v>1490</v>
      </c>
      <c r="AF883" t="s">
        <v>4981</v>
      </c>
      <c r="AG883" t="s">
        <v>4981</v>
      </c>
      <c r="AH883">
        <v>1</v>
      </c>
      <c r="AI883">
        <v>120</v>
      </c>
      <c r="AJ883">
        <v>120</v>
      </c>
      <c r="AK883">
        <v>120</v>
      </c>
      <c r="AL883">
        <v>120</v>
      </c>
      <c r="AM883">
        <v>120</v>
      </c>
      <c r="AN883" t="s">
        <v>1409</v>
      </c>
      <c r="AO883" t="s">
        <v>4981</v>
      </c>
    </row>
    <row r="884" spans="1:41" x14ac:dyDescent="0.25">
      <c r="A884">
        <v>1</v>
      </c>
      <c r="B884" t="s">
        <v>28</v>
      </c>
      <c r="C884">
        <v>392107</v>
      </c>
      <c r="D884" t="str">
        <f>VLOOKUP(C884,MUNICÍPO_SETOR!A$2:D$49,4,0)</f>
        <v>ELOHISTON DA SILVA CARRIJO</v>
      </c>
      <c r="E884" s="43">
        <v>41400.583333333336</v>
      </c>
      <c r="F884" s="43">
        <v>41400.902777777781</v>
      </c>
      <c r="G884" s="43">
        <v>41400.925694444442</v>
      </c>
      <c r="H884" t="s">
        <v>29</v>
      </c>
      <c r="I884">
        <v>60000012584747</v>
      </c>
      <c r="J884" t="s">
        <v>506</v>
      </c>
      <c r="K884" t="s">
        <v>507</v>
      </c>
      <c r="L884" t="s">
        <v>41</v>
      </c>
      <c r="M884">
        <v>3</v>
      </c>
      <c r="N884" t="s">
        <v>33</v>
      </c>
      <c r="O884">
        <v>60000015461254</v>
      </c>
      <c r="P884">
        <v>60000016462672</v>
      </c>
      <c r="Q884">
        <v>157339000000147</v>
      </c>
      <c r="S884" t="s">
        <v>34</v>
      </c>
      <c r="T884" t="s">
        <v>35</v>
      </c>
      <c r="U884" t="s">
        <v>36</v>
      </c>
      <c r="X884" t="s">
        <v>37</v>
      </c>
      <c r="AD884" t="s">
        <v>4982</v>
      </c>
      <c r="AE884" t="s">
        <v>1490</v>
      </c>
      <c r="AF884" t="s">
        <v>4982</v>
      </c>
      <c r="AG884" t="s">
        <v>4982</v>
      </c>
      <c r="AH884">
        <v>1</v>
      </c>
      <c r="AI884">
        <v>179</v>
      </c>
      <c r="AJ884">
        <v>179</v>
      </c>
      <c r="AK884">
        <v>179</v>
      </c>
      <c r="AL884">
        <v>179</v>
      </c>
      <c r="AM884">
        <v>179</v>
      </c>
      <c r="AN884" t="s">
        <v>1409</v>
      </c>
      <c r="AO884" t="s">
        <v>4982</v>
      </c>
    </row>
    <row r="885" spans="1:41" x14ac:dyDescent="0.25">
      <c r="A885">
        <v>1</v>
      </c>
      <c r="B885" t="s">
        <v>28</v>
      </c>
      <c r="C885">
        <v>392107</v>
      </c>
      <c r="D885" t="str">
        <f>VLOOKUP(C885,MUNICÍPO_SETOR!A$2:D$49,4,0)</f>
        <v>ELOHISTON DA SILVA CARRIJO</v>
      </c>
      <c r="E885" s="43">
        <v>41396.458333333336</v>
      </c>
      <c r="F885" s="43">
        <v>41397.708333333336</v>
      </c>
      <c r="G885" s="43">
        <v>41400.925694444442</v>
      </c>
      <c r="H885" t="s">
        <v>29</v>
      </c>
      <c r="I885">
        <v>60000012399331</v>
      </c>
      <c r="J885" t="s">
        <v>2523</v>
      </c>
      <c r="K885" t="s">
        <v>2524</v>
      </c>
      <c r="L885" t="s">
        <v>32</v>
      </c>
      <c r="M885">
        <v>4</v>
      </c>
      <c r="N885" t="s">
        <v>33</v>
      </c>
      <c r="O885">
        <v>60000015461254</v>
      </c>
      <c r="P885">
        <v>60000016462672</v>
      </c>
      <c r="Q885">
        <v>157339000000140</v>
      </c>
      <c r="S885" t="s">
        <v>34</v>
      </c>
      <c r="T885" t="s">
        <v>35</v>
      </c>
      <c r="U885" t="s">
        <v>36</v>
      </c>
      <c r="X885" t="s">
        <v>37</v>
      </c>
      <c r="AD885" t="s">
        <v>4983</v>
      </c>
      <c r="AE885" t="s">
        <v>1452</v>
      </c>
      <c r="AF885" t="s">
        <v>4983</v>
      </c>
      <c r="AG885" t="s">
        <v>4983</v>
      </c>
      <c r="AH885">
        <v>1</v>
      </c>
      <c r="AI885">
        <v>105</v>
      </c>
      <c r="AJ885">
        <v>105</v>
      </c>
      <c r="AK885">
        <v>105</v>
      </c>
      <c r="AL885">
        <v>105</v>
      </c>
      <c r="AM885">
        <v>105</v>
      </c>
      <c r="AN885" t="s">
        <v>1409</v>
      </c>
      <c r="AO885" t="s">
        <v>4983</v>
      </c>
    </row>
    <row r="886" spans="1:41" x14ac:dyDescent="0.25">
      <c r="A886">
        <v>1</v>
      </c>
      <c r="B886" t="s">
        <v>28</v>
      </c>
      <c r="C886">
        <v>392107</v>
      </c>
      <c r="D886" t="str">
        <f>VLOOKUP(C886,MUNICÍPO_SETOR!A$2:D$49,4,0)</f>
        <v>ELOHISTON DA SILVA CARRIJO</v>
      </c>
      <c r="E886" s="43">
        <v>41396.416666666664</v>
      </c>
      <c r="F886" s="43">
        <v>41396.994444444441</v>
      </c>
      <c r="G886" s="43">
        <v>41400.925694444442</v>
      </c>
      <c r="H886" t="s">
        <v>29</v>
      </c>
      <c r="I886">
        <v>60000012377143</v>
      </c>
      <c r="J886" t="s">
        <v>475</v>
      </c>
      <c r="K886" t="s">
        <v>476</v>
      </c>
      <c r="L886" t="s">
        <v>32</v>
      </c>
      <c r="M886">
        <v>6</v>
      </c>
      <c r="N886" t="s">
        <v>33</v>
      </c>
      <c r="O886">
        <v>60000015461254</v>
      </c>
      <c r="P886">
        <v>60000016462672</v>
      </c>
      <c r="Q886">
        <v>157339000000117</v>
      </c>
      <c r="S886" t="s">
        <v>34</v>
      </c>
      <c r="T886" t="s">
        <v>35</v>
      </c>
      <c r="U886" t="s">
        <v>36</v>
      </c>
      <c r="X886" t="s">
        <v>37</v>
      </c>
      <c r="AD886" t="s">
        <v>4984</v>
      </c>
      <c r="AE886" t="s">
        <v>1452</v>
      </c>
      <c r="AF886" t="s">
        <v>4984</v>
      </c>
      <c r="AG886" t="s">
        <v>4984</v>
      </c>
      <c r="AH886">
        <v>1</v>
      </c>
      <c r="AI886">
        <v>150</v>
      </c>
      <c r="AJ886">
        <v>150</v>
      </c>
      <c r="AK886">
        <v>150</v>
      </c>
      <c r="AL886">
        <v>150</v>
      </c>
      <c r="AM886">
        <v>150</v>
      </c>
      <c r="AN886" t="s">
        <v>1409</v>
      </c>
      <c r="AO886" t="s">
        <v>4984</v>
      </c>
    </row>
    <row r="887" spans="1:41" x14ac:dyDescent="0.25">
      <c r="A887">
        <v>1</v>
      </c>
      <c r="B887" t="s">
        <v>28</v>
      </c>
      <c r="C887">
        <v>392107</v>
      </c>
      <c r="D887" t="str">
        <f>VLOOKUP(C887,MUNICÍPO_SETOR!A$2:D$49,4,0)</f>
        <v>ELOHISTON DA SILVA CARRIJO</v>
      </c>
      <c r="E887" s="43">
        <v>41396.416666666664</v>
      </c>
      <c r="F887" s="43">
        <v>41397.601388888892</v>
      </c>
      <c r="G887" s="43">
        <v>41400.925694444442</v>
      </c>
      <c r="H887" t="s">
        <v>29</v>
      </c>
      <c r="I887">
        <v>60000012341379</v>
      </c>
      <c r="J887" t="s">
        <v>466</v>
      </c>
      <c r="K887" t="s">
        <v>467</v>
      </c>
      <c r="L887" t="s">
        <v>41</v>
      </c>
      <c r="M887">
        <v>4</v>
      </c>
      <c r="N887" t="s">
        <v>33</v>
      </c>
      <c r="O887">
        <v>60000015461254</v>
      </c>
      <c r="P887">
        <v>60000016462672</v>
      </c>
      <c r="Q887">
        <v>157339000000131</v>
      </c>
      <c r="S887" t="s">
        <v>34</v>
      </c>
      <c r="T887" t="s">
        <v>35</v>
      </c>
      <c r="U887" t="s">
        <v>36</v>
      </c>
      <c r="X887" t="s">
        <v>37</v>
      </c>
      <c r="AD887" t="s">
        <v>4985</v>
      </c>
      <c r="AE887" t="s">
        <v>1452</v>
      </c>
      <c r="AF887" t="s">
        <v>4985</v>
      </c>
      <c r="AG887" t="s">
        <v>4985</v>
      </c>
      <c r="AH887">
        <v>1</v>
      </c>
      <c r="AI887">
        <v>116</v>
      </c>
      <c r="AJ887">
        <v>116</v>
      </c>
      <c r="AK887">
        <v>116</v>
      </c>
      <c r="AL887">
        <v>116</v>
      </c>
      <c r="AM887">
        <v>116</v>
      </c>
      <c r="AN887" t="s">
        <v>1409</v>
      </c>
      <c r="AO887" t="s">
        <v>4985</v>
      </c>
    </row>
    <row r="888" spans="1:41" x14ac:dyDescent="0.25">
      <c r="A888">
        <v>1</v>
      </c>
      <c r="B888" t="s">
        <v>28</v>
      </c>
      <c r="C888">
        <v>392107</v>
      </c>
      <c r="D888" t="str">
        <f>VLOOKUP(C888,MUNICÍPO_SETOR!A$2:D$49,4,0)</f>
        <v>ELOHISTON DA SILVA CARRIJO</v>
      </c>
      <c r="E888" s="43">
        <v>41396.375</v>
      </c>
      <c r="F888" s="43">
        <v>41397.599305555559</v>
      </c>
      <c r="G888" s="43">
        <v>41400.925694444442</v>
      </c>
      <c r="H888" t="s">
        <v>29</v>
      </c>
      <c r="I888">
        <v>60000012314307</v>
      </c>
      <c r="J888" t="s">
        <v>2403</v>
      </c>
      <c r="K888" t="s">
        <v>2404</v>
      </c>
      <c r="L888" t="s">
        <v>41</v>
      </c>
      <c r="M888">
        <v>4</v>
      </c>
      <c r="N888" t="s">
        <v>33</v>
      </c>
      <c r="O888">
        <v>60000015461254</v>
      </c>
      <c r="P888">
        <v>60000016462672</v>
      </c>
      <c r="Q888">
        <v>157339000000124</v>
      </c>
      <c r="S888" t="s">
        <v>34</v>
      </c>
      <c r="T888" t="s">
        <v>35</v>
      </c>
      <c r="U888" t="s">
        <v>36</v>
      </c>
      <c r="X888" t="s">
        <v>37</v>
      </c>
      <c r="AD888" t="s">
        <v>4986</v>
      </c>
      <c r="AE888" t="s">
        <v>1452</v>
      </c>
      <c r="AF888" t="s">
        <v>4986</v>
      </c>
      <c r="AG888" t="s">
        <v>4986</v>
      </c>
      <c r="AH888">
        <v>1</v>
      </c>
      <c r="AI888">
        <v>78</v>
      </c>
      <c r="AJ888">
        <v>78</v>
      </c>
      <c r="AK888">
        <v>78</v>
      </c>
      <c r="AL888">
        <v>78</v>
      </c>
      <c r="AM888">
        <v>78</v>
      </c>
      <c r="AN888" t="s">
        <v>1409</v>
      </c>
      <c r="AO888" t="s">
        <v>4986</v>
      </c>
    </row>
    <row r="889" spans="1:41" x14ac:dyDescent="0.25">
      <c r="A889">
        <v>1</v>
      </c>
      <c r="B889" t="s">
        <v>28</v>
      </c>
      <c r="C889">
        <v>392107</v>
      </c>
      <c r="D889" t="str">
        <f>VLOOKUP(C889,MUNICÍPO_SETOR!A$2:D$49,4,0)</f>
        <v>ELOHISTON DA SILVA CARRIJO</v>
      </c>
      <c r="E889" s="43">
        <v>41394.643055555556</v>
      </c>
      <c r="F889" s="43">
        <v>41394.644444444442</v>
      </c>
      <c r="G889" s="43">
        <v>41394.604166666664</v>
      </c>
      <c r="H889" t="s">
        <v>29</v>
      </c>
      <c r="I889">
        <v>60000012477983</v>
      </c>
      <c r="J889" t="s">
        <v>2400</v>
      </c>
      <c r="K889" t="s">
        <v>2401</v>
      </c>
      <c r="L889" t="s">
        <v>32</v>
      </c>
      <c r="M889">
        <v>3</v>
      </c>
      <c r="N889" t="s">
        <v>33</v>
      </c>
      <c r="O889">
        <v>60000015461254</v>
      </c>
      <c r="P889">
        <v>60000016462672</v>
      </c>
      <c r="Q889">
        <v>157339000000093</v>
      </c>
      <c r="S889" t="s">
        <v>34</v>
      </c>
      <c r="T889" t="s">
        <v>35</v>
      </c>
      <c r="U889" t="s">
        <v>36</v>
      </c>
      <c r="X889" t="s">
        <v>37</v>
      </c>
      <c r="AD889" t="s">
        <v>2402</v>
      </c>
      <c r="AE889" t="s">
        <v>1452</v>
      </c>
      <c r="AF889" t="s">
        <v>2402</v>
      </c>
      <c r="AG889" t="s">
        <v>2402</v>
      </c>
      <c r="AH889">
        <v>1</v>
      </c>
      <c r="AI889">
        <v>43</v>
      </c>
      <c r="AJ889">
        <v>43</v>
      </c>
      <c r="AK889">
        <v>43</v>
      </c>
      <c r="AL889">
        <v>43</v>
      </c>
      <c r="AM889">
        <v>43</v>
      </c>
      <c r="AN889" t="s">
        <v>1409</v>
      </c>
      <c r="AO889" t="s">
        <v>2402</v>
      </c>
    </row>
    <row r="890" spans="1:41" x14ac:dyDescent="0.25">
      <c r="A890">
        <v>1</v>
      </c>
      <c r="B890" t="s">
        <v>28</v>
      </c>
      <c r="C890">
        <v>392107</v>
      </c>
      <c r="D890" t="str">
        <f>VLOOKUP(C890,MUNICÍPO_SETOR!A$2:D$49,4,0)</f>
        <v>ELOHISTON DA SILVA CARRIJO</v>
      </c>
      <c r="E890" s="43">
        <v>41394.63958333333</v>
      </c>
      <c r="F890" s="43">
        <v>41394.64166666667</v>
      </c>
      <c r="G890" s="43">
        <v>41394.604166666664</v>
      </c>
      <c r="H890" t="s">
        <v>29</v>
      </c>
      <c r="I890">
        <v>60000012314307</v>
      </c>
      <c r="J890" t="s">
        <v>2403</v>
      </c>
      <c r="K890" t="s">
        <v>2404</v>
      </c>
      <c r="L890" t="s">
        <v>41</v>
      </c>
      <c r="M890">
        <v>4</v>
      </c>
      <c r="N890" t="s">
        <v>33</v>
      </c>
      <c r="O890">
        <v>60000015461254</v>
      </c>
      <c r="P890">
        <v>60000016462672</v>
      </c>
      <c r="Q890">
        <v>157339000000070</v>
      </c>
      <c r="S890" t="s">
        <v>34</v>
      </c>
      <c r="T890" t="s">
        <v>35</v>
      </c>
      <c r="U890" t="s">
        <v>36</v>
      </c>
      <c r="X890" t="s">
        <v>37</v>
      </c>
      <c r="AD890" t="s">
        <v>2405</v>
      </c>
      <c r="AE890" t="s">
        <v>1452</v>
      </c>
      <c r="AF890" t="s">
        <v>2405</v>
      </c>
      <c r="AG890" t="s">
        <v>2405</v>
      </c>
      <c r="AH890">
        <v>1</v>
      </c>
      <c r="AI890">
        <v>58</v>
      </c>
      <c r="AJ890">
        <v>58</v>
      </c>
      <c r="AK890">
        <v>58</v>
      </c>
      <c r="AL890">
        <v>58</v>
      </c>
      <c r="AM890">
        <v>58</v>
      </c>
      <c r="AN890" t="s">
        <v>1409</v>
      </c>
      <c r="AO890" t="s">
        <v>2405</v>
      </c>
    </row>
    <row r="891" spans="1:41" x14ac:dyDescent="0.25">
      <c r="A891">
        <v>1</v>
      </c>
      <c r="B891" t="s">
        <v>28</v>
      </c>
      <c r="C891">
        <v>392107</v>
      </c>
      <c r="D891" t="str">
        <f>VLOOKUP(C891,MUNICÍPO_SETOR!A$2:D$49,4,0)</f>
        <v>ELOHISTON DA SILVA CARRIJO</v>
      </c>
      <c r="E891" s="43">
        <v>41394.636111111111</v>
      </c>
      <c r="F891" s="43">
        <v>41394.637499999997</v>
      </c>
      <c r="G891" s="43">
        <v>41394.604166666664</v>
      </c>
      <c r="H891" t="s">
        <v>29</v>
      </c>
      <c r="I891">
        <v>60000012400287</v>
      </c>
      <c r="J891" t="s">
        <v>2406</v>
      </c>
      <c r="K891" t="s">
        <v>2407</v>
      </c>
      <c r="L891" t="s">
        <v>41</v>
      </c>
      <c r="M891">
        <v>4</v>
      </c>
      <c r="N891" t="s">
        <v>33</v>
      </c>
      <c r="O891">
        <v>60000015461254</v>
      </c>
      <c r="P891">
        <v>60000016462672</v>
      </c>
      <c r="Q891">
        <v>157339000000047</v>
      </c>
      <c r="S891" t="s">
        <v>34</v>
      </c>
      <c r="T891" t="s">
        <v>35</v>
      </c>
      <c r="U891" t="s">
        <v>36</v>
      </c>
      <c r="X891" t="s">
        <v>37</v>
      </c>
      <c r="AD891" t="s">
        <v>2408</v>
      </c>
      <c r="AE891" t="s">
        <v>1452</v>
      </c>
      <c r="AF891" t="s">
        <v>2408</v>
      </c>
      <c r="AG891" t="s">
        <v>2408</v>
      </c>
      <c r="AH891">
        <v>30</v>
      </c>
      <c r="AI891">
        <v>100</v>
      </c>
      <c r="AJ891">
        <v>100</v>
      </c>
      <c r="AK891">
        <v>100</v>
      </c>
      <c r="AL891">
        <v>100</v>
      </c>
      <c r="AM891">
        <v>100</v>
      </c>
      <c r="AN891" t="s">
        <v>1409</v>
      </c>
      <c r="AO891" t="s">
        <v>4592</v>
      </c>
    </row>
    <row r="892" spans="1:41" x14ac:dyDescent="0.25">
      <c r="A892">
        <v>1</v>
      </c>
      <c r="B892" t="s">
        <v>28</v>
      </c>
      <c r="C892">
        <v>392107</v>
      </c>
      <c r="D892" t="str">
        <f>VLOOKUP(C892,MUNICÍPO_SETOR!A$2:D$49,4,0)</f>
        <v>ELOHISTON DA SILVA CARRIJO</v>
      </c>
      <c r="E892" s="43">
        <v>41394.604166666664</v>
      </c>
      <c r="F892" s="43">
        <v>41394.645833333336</v>
      </c>
      <c r="G892" s="43">
        <v>41396.950694444444</v>
      </c>
      <c r="H892" t="s">
        <v>29</v>
      </c>
      <c r="I892">
        <v>60000012390323</v>
      </c>
      <c r="J892" t="s">
        <v>472</v>
      </c>
      <c r="K892" t="s">
        <v>473</v>
      </c>
      <c r="L892" t="s">
        <v>32</v>
      </c>
      <c r="M892">
        <v>4</v>
      </c>
      <c r="N892" t="s">
        <v>33</v>
      </c>
      <c r="O892">
        <v>60000015461254</v>
      </c>
      <c r="P892">
        <v>60000016462672</v>
      </c>
      <c r="Q892">
        <v>157339000000100</v>
      </c>
      <c r="S892" t="s">
        <v>34</v>
      </c>
      <c r="T892" t="s">
        <v>35</v>
      </c>
      <c r="U892" t="s">
        <v>36</v>
      </c>
      <c r="X892" t="s">
        <v>37</v>
      </c>
      <c r="AD892" t="s">
        <v>4987</v>
      </c>
      <c r="AE892" t="s">
        <v>1452</v>
      </c>
      <c r="AF892" t="s">
        <v>4987</v>
      </c>
      <c r="AG892" t="s">
        <v>4987</v>
      </c>
      <c r="AH892">
        <v>1</v>
      </c>
      <c r="AI892">
        <v>170</v>
      </c>
      <c r="AJ892">
        <v>170</v>
      </c>
      <c r="AK892">
        <v>170</v>
      </c>
      <c r="AL892">
        <v>170</v>
      </c>
      <c r="AM892">
        <v>170</v>
      </c>
      <c r="AN892" t="s">
        <v>1409</v>
      </c>
      <c r="AO892" t="s">
        <v>4987</v>
      </c>
    </row>
    <row r="893" spans="1:41" x14ac:dyDescent="0.25">
      <c r="A893">
        <v>1</v>
      </c>
      <c r="B893" t="s">
        <v>28</v>
      </c>
      <c r="C893">
        <v>392107</v>
      </c>
      <c r="D893" t="str">
        <f>VLOOKUP(C893,MUNICÍPO_SETOR!A$2:D$49,4,0)</f>
        <v>ELOHISTON DA SILVA CARRIJO</v>
      </c>
      <c r="E893" s="43">
        <v>41393.708333333336</v>
      </c>
      <c r="F893" s="43">
        <v>41393.709722222222</v>
      </c>
      <c r="G893" s="43">
        <v>41393.887499999997</v>
      </c>
      <c r="H893" t="s">
        <v>29</v>
      </c>
      <c r="I893">
        <v>60000012467651</v>
      </c>
      <c r="J893" t="s">
        <v>2409</v>
      </c>
      <c r="K893" t="s">
        <v>2410</v>
      </c>
      <c r="L893" t="s">
        <v>41</v>
      </c>
      <c r="M893">
        <v>3</v>
      </c>
      <c r="N893" t="s">
        <v>33</v>
      </c>
      <c r="O893">
        <v>60000015461254</v>
      </c>
      <c r="P893">
        <v>60000016462672</v>
      </c>
      <c r="Q893">
        <v>157339000000010</v>
      </c>
      <c r="S893" t="s">
        <v>34</v>
      </c>
      <c r="T893" t="s">
        <v>35</v>
      </c>
      <c r="U893" t="s">
        <v>36</v>
      </c>
      <c r="X893" t="s">
        <v>37</v>
      </c>
      <c r="AD893" t="s">
        <v>2411</v>
      </c>
      <c r="AE893" t="s">
        <v>1452</v>
      </c>
      <c r="AF893" t="s">
        <v>2411</v>
      </c>
      <c r="AG893" t="s">
        <v>2411</v>
      </c>
      <c r="AH893">
        <v>1</v>
      </c>
      <c r="AI893">
        <v>113</v>
      </c>
      <c r="AJ893">
        <v>113</v>
      </c>
      <c r="AK893">
        <v>113</v>
      </c>
      <c r="AL893">
        <v>113</v>
      </c>
      <c r="AM893">
        <v>113</v>
      </c>
      <c r="AN893" t="s">
        <v>1409</v>
      </c>
      <c r="AO893" t="s">
        <v>2411</v>
      </c>
    </row>
    <row r="894" spans="1:41" x14ac:dyDescent="0.25">
      <c r="A894">
        <v>1</v>
      </c>
      <c r="B894" t="s">
        <v>28</v>
      </c>
      <c r="C894">
        <v>392107</v>
      </c>
      <c r="D894" t="str">
        <f>VLOOKUP(C894,MUNICÍPO_SETOR!A$2:D$49,4,0)</f>
        <v>ELOHISTON DA SILVA CARRIJO</v>
      </c>
      <c r="E894" s="43">
        <v>41393.69027777778</v>
      </c>
      <c r="F894" s="43">
        <v>41393.691666666666</v>
      </c>
      <c r="G894" s="43">
        <v>41393.667361111111</v>
      </c>
      <c r="H894" t="s">
        <v>29</v>
      </c>
      <c r="I894">
        <v>60000012341379</v>
      </c>
      <c r="J894" t="s">
        <v>466</v>
      </c>
      <c r="K894" t="s">
        <v>467</v>
      </c>
      <c r="L894" t="s">
        <v>41</v>
      </c>
      <c r="M894">
        <v>4</v>
      </c>
      <c r="N894" t="s">
        <v>33</v>
      </c>
      <c r="O894">
        <v>60000015461254</v>
      </c>
      <c r="P894">
        <v>60000016462672</v>
      </c>
      <c r="Q894">
        <v>140127000001111</v>
      </c>
      <c r="S894" t="s">
        <v>34</v>
      </c>
      <c r="T894" t="s">
        <v>35</v>
      </c>
      <c r="U894" t="s">
        <v>36</v>
      </c>
      <c r="X894" t="s">
        <v>37</v>
      </c>
      <c r="AD894" t="s">
        <v>2412</v>
      </c>
      <c r="AE894" t="s">
        <v>1452</v>
      </c>
      <c r="AF894" t="s">
        <v>2412</v>
      </c>
      <c r="AG894" t="s">
        <v>2412</v>
      </c>
      <c r="AH894">
        <v>1</v>
      </c>
      <c r="AI894">
        <v>71</v>
      </c>
      <c r="AJ894">
        <v>71</v>
      </c>
      <c r="AK894">
        <v>71</v>
      </c>
      <c r="AL894">
        <v>71</v>
      </c>
      <c r="AM894">
        <v>71</v>
      </c>
      <c r="AN894" t="s">
        <v>1409</v>
      </c>
      <c r="AO894" t="s">
        <v>2412</v>
      </c>
    </row>
    <row r="895" spans="1:41" x14ac:dyDescent="0.25">
      <c r="A895">
        <v>1</v>
      </c>
      <c r="B895" t="s">
        <v>28</v>
      </c>
      <c r="C895">
        <v>392107</v>
      </c>
      <c r="D895" t="str">
        <f>VLOOKUP(C895,MUNICÍPO_SETOR!A$2:D$49,4,0)</f>
        <v>ELOHISTON DA SILVA CARRIJO</v>
      </c>
      <c r="E895" s="43">
        <v>41393.685416666667</v>
      </c>
      <c r="F895" s="43">
        <v>41393.688194444447</v>
      </c>
      <c r="G895" s="43">
        <v>41393.667361111111</v>
      </c>
      <c r="H895" t="s">
        <v>29</v>
      </c>
      <c r="I895">
        <v>60000012548935</v>
      </c>
      <c r="J895" t="s">
        <v>2413</v>
      </c>
      <c r="K895" t="s">
        <v>2414</v>
      </c>
      <c r="L895" t="s">
        <v>41</v>
      </c>
      <c r="M895">
        <v>3</v>
      </c>
      <c r="N895" t="s">
        <v>33</v>
      </c>
      <c r="O895">
        <v>60000015461254</v>
      </c>
      <c r="P895">
        <v>60000016462672</v>
      </c>
      <c r="Q895">
        <v>140127000001088</v>
      </c>
      <c r="S895" t="s">
        <v>34</v>
      </c>
      <c r="T895" t="s">
        <v>35</v>
      </c>
      <c r="U895" t="s">
        <v>36</v>
      </c>
      <c r="X895" t="s">
        <v>37</v>
      </c>
      <c r="AD895" t="s">
        <v>2415</v>
      </c>
      <c r="AE895" t="s">
        <v>1452</v>
      </c>
      <c r="AF895" t="s">
        <v>2415</v>
      </c>
      <c r="AG895" t="s">
        <v>2415</v>
      </c>
      <c r="AH895">
        <v>1</v>
      </c>
      <c r="AI895">
        <v>102</v>
      </c>
      <c r="AJ895">
        <v>102</v>
      </c>
      <c r="AK895">
        <v>102</v>
      </c>
      <c r="AL895">
        <v>102</v>
      </c>
      <c r="AM895">
        <v>102</v>
      </c>
      <c r="AN895" t="s">
        <v>1409</v>
      </c>
      <c r="AO895" t="s">
        <v>2415</v>
      </c>
    </row>
    <row r="896" spans="1:41" x14ac:dyDescent="0.25">
      <c r="A896">
        <v>1</v>
      </c>
      <c r="B896" t="s">
        <v>28</v>
      </c>
      <c r="C896">
        <v>392107</v>
      </c>
      <c r="D896" t="str">
        <f>VLOOKUP(C896,MUNICÍPO_SETOR!A$2:D$49,4,0)</f>
        <v>ELOHISTON DA SILVA CARRIJO</v>
      </c>
      <c r="E896" s="43">
        <v>41393.616666666669</v>
      </c>
      <c r="F896" s="43">
        <v>41393.617361111108</v>
      </c>
      <c r="G896" s="43">
        <v>41393.643750000003</v>
      </c>
      <c r="H896" t="s">
        <v>29</v>
      </c>
      <c r="I896">
        <v>60000012474119</v>
      </c>
      <c r="J896" t="s">
        <v>2416</v>
      </c>
      <c r="K896" t="s">
        <v>2417</v>
      </c>
      <c r="L896" t="s">
        <v>32</v>
      </c>
      <c r="M896">
        <v>4</v>
      </c>
      <c r="N896" t="s">
        <v>33</v>
      </c>
      <c r="O896">
        <v>60000015461254</v>
      </c>
      <c r="P896">
        <v>60000016462672</v>
      </c>
      <c r="Q896">
        <v>140127000001081</v>
      </c>
      <c r="S896" t="s">
        <v>34</v>
      </c>
      <c r="T896" t="s">
        <v>35</v>
      </c>
      <c r="U896" t="s">
        <v>36</v>
      </c>
      <c r="X896" t="s">
        <v>37</v>
      </c>
      <c r="AD896" t="s">
        <v>2418</v>
      </c>
      <c r="AE896" t="s">
        <v>1452</v>
      </c>
      <c r="AF896" t="s">
        <v>2418</v>
      </c>
      <c r="AG896" t="s">
        <v>2418</v>
      </c>
      <c r="AH896">
        <v>1</v>
      </c>
      <c r="AI896">
        <v>98</v>
      </c>
      <c r="AJ896">
        <v>98</v>
      </c>
      <c r="AK896">
        <v>98</v>
      </c>
      <c r="AL896">
        <v>98</v>
      </c>
      <c r="AM896">
        <v>98</v>
      </c>
      <c r="AN896" t="s">
        <v>1409</v>
      </c>
      <c r="AO896" t="s">
        <v>2418</v>
      </c>
    </row>
    <row r="897" spans="1:41" x14ac:dyDescent="0.25">
      <c r="A897">
        <v>1</v>
      </c>
      <c r="B897" t="s">
        <v>28</v>
      </c>
      <c r="C897">
        <v>392107</v>
      </c>
      <c r="D897" t="str">
        <f>VLOOKUP(C897,MUNICÍPO_SETOR!A$2:D$49,4,0)</f>
        <v>ELOHISTON DA SILVA CARRIJO</v>
      </c>
      <c r="E897" s="43">
        <v>41393.458333333336</v>
      </c>
      <c r="F897" s="43">
        <v>41393.697222222225</v>
      </c>
      <c r="G897" s="43">
        <v>41393.667361111111</v>
      </c>
      <c r="H897" t="s">
        <v>29</v>
      </c>
      <c r="I897">
        <v>60000017963824</v>
      </c>
      <c r="J897" t="s">
        <v>2419</v>
      </c>
      <c r="K897" t="s">
        <v>2420</v>
      </c>
      <c r="L897" t="s">
        <v>32</v>
      </c>
      <c r="M897">
        <v>4</v>
      </c>
      <c r="N897" t="s">
        <v>33</v>
      </c>
      <c r="O897">
        <v>60000015461254</v>
      </c>
      <c r="P897">
        <v>60000016462672</v>
      </c>
      <c r="Q897">
        <v>157339000000003</v>
      </c>
      <c r="S897" t="s">
        <v>34</v>
      </c>
      <c r="T897" t="s">
        <v>35</v>
      </c>
      <c r="U897" t="s">
        <v>36</v>
      </c>
      <c r="X897" t="s">
        <v>37</v>
      </c>
      <c r="AD897" t="s">
        <v>2421</v>
      </c>
      <c r="AE897" t="s">
        <v>1437</v>
      </c>
      <c r="AF897" t="s">
        <v>2421</v>
      </c>
      <c r="AG897" t="s">
        <v>2421</v>
      </c>
      <c r="AH897">
        <v>1</v>
      </c>
      <c r="AI897">
        <v>178</v>
      </c>
      <c r="AJ897">
        <v>178</v>
      </c>
      <c r="AK897">
        <v>178</v>
      </c>
      <c r="AL897">
        <v>178</v>
      </c>
      <c r="AM897">
        <v>178</v>
      </c>
      <c r="AN897" t="s">
        <v>1409</v>
      </c>
      <c r="AO897" t="s">
        <v>2421</v>
      </c>
    </row>
    <row r="898" spans="1:41" x14ac:dyDescent="0.25">
      <c r="A898">
        <v>1</v>
      </c>
      <c r="B898" t="s">
        <v>28</v>
      </c>
      <c r="C898">
        <v>392107</v>
      </c>
      <c r="D898" t="str">
        <f>VLOOKUP(C898,MUNICÍPO_SETOR!A$2:D$49,4,0)</f>
        <v>ELOHISTON DA SILVA CARRIJO</v>
      </c>
      <c r="E898" s="43">
        <v>41393.4375</v>
      </c>
      <c r="F898" s="43">
        <v>41393.935416666667</v>
      </c>
      <c r="G898" s="43">
        <v>41394.59375</v>
      </c>
      <c r="H898" t="s">
        <v>29</v>
      </c>
      <c r="I898">
        <v>60000012455539</v>
      </c>
      <c r="J898" t="s">
        <v>2422</v>
      </c>
      <c r="K898" t="s">
        <v>2423</v>
      </c>
      <c r="L898" t="s">
        <v>32</v>
      </c>
      <c r="M898">
        <v>4</v>
      </c>
      <c r="N898" t="s">
        <v>33</v>
      </c>
      <c r="O898">
        <v>60000015461254</v>
      </c>
      <c r="P898">
        <v>60000016462672</v>
      </c>
      <c r="Q898">
        <v>157339000000040</v>
      </c>
      <c r="S898" t="s">
        <v>34</v>
      </c>
      <c r="T898" t="s">
        <v>35</v>
      </c>
      <c r="U898" t="s">
        <v>36</v>
      </c>
      <c r="X898" t="s">
        <v>37</v>
      </c>
      <c r="AD898" t="s">
        <v>2424</v>
      </c>
      <c r="AE898" t="s">
        <v>1452</v>
      </c>
      <c r="AF898" t="s">
        <v>2424</v>
      </c>
      <c r="AG898" t="s">
        <v>2424</v>
      </c>
      <c r="AH898">
        <v>1</v>
      </c>
      <c r="AI898">
        <v>93</v>
      </c>
      <c r="AJ898">
        <v>93</v>
      </c>
      <c r="AK898">
        <v>93</v>
      </c>
      <c r="AL898">
        <v>93</v>
      </c>
      <c r="AM898">
        <v>93</v>
      </c>
      <c r="AN898" t="s">
        <v>1409</v>
      </c>
      <c r="AO898" t="s">
        <v>2424</v>
      </c>
    </row>
    <row r="899" spans="1:41" x14ac:dyDescent="0.25">
      <c r="A899">
        <v>1</v>
      </c>
      <c r="B899" t="s">
        <v>28</v>
      </c>
      <c r="C899">
        <v>392107</v>
      </c>
      <c r="D899" t="str">
        <f>VLOOKUP(C899,MUNICÍPO_SETOR!A$2:D$49,4,0)</f>
        <v>ELOHISTON DA SILVA CARRIJO</v>
      </c>
      <c r="E899" s="43">
        <v>41393.416666666664</v>
      </c>
      <c r="F899" s="43">
        <v>41393.932638888888</v>
      </c>
      <c r="G899" s="43">
        <v>41394.59375</v>
      </c>
      <c r="H899" t="s">
        <v>29</v>
      </c>
      <c r="I899">
        <v>60000012291787</v>
      </c>
      <c r="J899" t="s">
        <v>478</v>
      </c>
      <c r="K899" t="s">
        <v>479</v>
      </c>
      <c r="L899" t="s">
        <v>32</v>
      </c>
      <c r="M899">
        <v>6</v>
      </c>
      <c r="N899" t="s">
        <v>33</v>
      </c>
      <c r="O899">
        <v>60000015461254</v>
      </c>
      <c r="P899">
        <v>60000016462672</v>
      </c>
      <c r="Q899">
        <v>157339000000033</v>
      </c>
      <c r="S899" t="s">
        <v>34</v>
      </c>
      <c r="T899" t="s">
        <v>35</v>
      </c>
      <c r="U899" t="s">
        <v>36</v>
      </c>
      <c r="X899" t="s">
        <v>37</v>
      </c>
      <c r="AD899" t="s">
        <v>2425</v>
      </c>
      <c r="AE899" t="s">
        <v>1452</v>
      </c>
      <c r="AF899" t="s">
        <v>2425</v>
      </c>
      <c r="AG899" t="s">
        <v>2425</v>
      </c>
      <c r="AH899">
        <v>1</v>
      </c>
      <c r="AI899">
        <v>72</v>
      </c>
      <c r="AJ899">
        <v>72</v>
      </c>
      <c r="AK899">
        <v>72</v>
      </c>
      <c r="AL899">
        <v>72</v>
      </c>
      <c r="AM899">
        <v>72</v>
      </c>
      <c r="AN899" t="s">
        <v>1409</v>
      </c>
      <c r="AO899" t="s">
        <v>2425</v>
      </c>
    </row>
    <row r="900" spans="1:41" x14ac:dyDescent="0.25">
      <c r="A900">
        <v>1</v>
      </c>
      <c r="B900" t="s">
        <v>28</v>
      </c>
      <c r="C900">
        <v>392107</v>
      </c>
      <c r="D900" t="str">
        <f>VLOOKUP(C900,MUNICÍPO_SETOR!A$2:D$49,4,0)</f>
        <v>ELOHISTON DA SILVA CARRIJO</v>
      </c>
      <c r="E900" s="43">
        <v>41390.625</v>
      </c>
      <c r="F900" s="43">
        <v>41390.939583333333</v>
      </c>
      <c r="G900" s="43">
        <v>41390.897916666669</v>
      </c>
      <c r="H900" t="s">
        <v>29</v>
      </c>
      <c r="I900">
        <v>60000012276335</v>
      </c>
      <c r="J900" t="s">
        <v>469</v>
      </c>
      <c r="K900" t="s">
        <v>470</v>
      </c>
      <c r="L900" t="s">
        <v>41</v>
      </c>
      <c r="M900">
        <v>4</v>
      </c>
      <c r="N900" t="s">
        <v>33</v>
      </c>
      <c r="O900">
        <v>60000015461254</v>
      </c>
      <c r="P900">
        <v>60000016462672</v>
      </c>
      <c r="Q900">
        <v>144247000000384</v>
      </c>
      <c r="S900" t="s">
        <v>34</v>
      </c>
      <c r="T900" t="s">
        <v>35</v>
      </c>
      <c r="U900" t="s">
        <v>36</v>
      </c>
      <c r="X900" t="s">
        <v>37</v>
      </c>
      <c r="AD900" t="s">
        <v>2426</v>
      </c>
      <c r="AE900" t="s">
        <v>1452</v>
      </c>
      <c r="AF900" t="s">
        <v>2426</v>
      </c>
      <c r="AG900" t="s">
        <v>2426</v>
      </c>
      <c r="AH900">
        <v>1</v>
      </c>
      <c r="AI900">
        <v>121</v>
      </c>
      <c r="AJ900">
        <v>121</v>
      </c>
      <c r="AK900">
        <v>121</v>
      </c>
      <c r="AL900">
        <v>121</v>
      </c>
      <c r="AM900">
        <v>121</v>
      </c>
      <c r="AN900" t="s">
        <v>1409</v>
      </c>
      <c r="AO900" t="s">
        <v>2426</v>
      </c>
    </row>
    <row r="901" spans="1:41" x14ac:dyDescent="0.25">
      <c r="A901">
        <v>1</v>
      </c>
      <c r="B901" t="s">
        <v>28</v>
      </c>
      <c r="C901">
        <v>392107</v>
      </c>
      <c r="D901" t="str">
        <f>VLOOKUP(C901,MUNICÍPO_SETOR!A$2:D$49,4,0)</f>
        <v>ELOHISTON DA SILVA CARRIJO</v>
      </c>
      <c r="E901" s="43">
        <v>41390.602083333331</v>
      </c>
      <c r="F901" s="43">
        <v>41390.604861111111</v>
      </c>
      <c r="G901" s="43">
        <v>41390.643055555556</v>
      </c>
      <c r="H901" t="s">
        <v>29</v>
      </c>
      <c r="I901">
        <v>60000012540635</v>
      </c>
      <c r="J901" t="s">
        <v>2427</v>
      </c>
      <c r="K901" t="s">
        <v>2428</v>
      </c>
      <c r="L901" t="s">
        <v>32</v>
      </c>
      <c r="M901">
        <v>4</v>
      </c>
      <c r="N901" t="s">
        <v>33</v>
      </c>
      <c r="O901">
        <v>60000015461254</v>
      </c>
      <c r="P901">
        <v>60000016462672</v>
      </c>
      <c r="Q901">
        <v>140127000001048</v>
      </c>
      <c r="S901" t="s">
        <v>34</v>
      </c>
      <c r="T901" t="s">
        <v>35</v>
      </c>
      <c r="U901" t="s">
        <v>36</v>
      </c>
      <c r="X901" t="s">
        <v>37</v>
      </c>
      <c r="AD901" t="s">
        <v>2429</v>
      </c>
      <c r="AE901" t="s">
        <v>1452</v>
      </c>
      <c r="AF901" t="s">
        <v>2429</v>
      </c>
      <c r="AG901" t="s">
        <v>2429</v>
      </c>
      <c r="AH901">
        <v>92</v>
      </c>
      <c r="AI901">
        <v>169</v>
      </c>
      <c r="AJ901">
        <v>169</v>
      </c>
      <c r="AK901">
        <v>169</v>
      </c>
      <c r="AL901">
        <v>169</v>
      </c>
      <c r="AM901">
        <v>169</v>
      </c>
      <c r="AN901" t="s">
        <v>1409</v>
      </c>
      <c r="AO901" t="s">
        <v>4593</v>
      </c>
    </row>
    <row r="902" spans="1:41" x14ac:dyDescent="0.25">
      <c r="A902">
        <v>1</v>
      </c>
      <c r="B902" t="s">
        <v>28</v>
      </c>
      <c r="C902">
        <v>392107</v>
      </c>
      <c r="D902" t="str">
        <f>VLOOKUP(C902,MUNICÍPO_SETOR!A$2:D$49,4,0)</f>
        <v>ELOHISTON DA SILVA CARRIJO</v>
      </c>
      <c r="E902" s="43">
        <v>41390.583333333336</v>
      </c>
      <c r="F902" s="43">
        <v>41390.938194444447</v>
      </c>
      <c r="G902" s="43">
        <v>41390.896527777775</v>
      </c>
      <c r="H902" t="s">
        <v>29</v>
      </c>
      <c r="I902">
        <v>60000012361031</v>
      </c>
      <c r="J902" t="s">
        <v>2430</v>
      </c>
      <c r="K902" t="s">
        <v>2431</v>
      </c>
      <c r="L902" t="s">
        <v>32</v>
      </c>
      <c r="M902">
        <v>4</v>
      </c>
      <c r="N902" t="s">
        <v>33</v>
      </c>
      <c r="O902">
        <v>60000015461254</v>
      </c>
      <c r="P902">
        <v>60000016462672</v>
      </c>
      <c r="Q902">
        <v>144247000000378</v>
      </c>
      <c r="S902" t="s">
        <v>34</v>
      </c>
      <c r="T902" t="s">
        <v>35</v>
      </c>
      <c r="U902" t="s">
        <v>36</v>
      </c>
      <c r="X902" t="s">
        <v>37</v>
      </c>
      <c r="AD902" t="s">
        <v>2432</v>
      </c>
      <c r="AE902" t="s">
        <v>1452</v>
      </c>
      <c r="AF902" t="s">
        <v>2432</v>
      </c>
      <c r="AG902" t="s">
        <v>2432</v>
      </c>
      <c r="AH902">
        <v>1</v>
      </c>
      <c r="AI902">
        <v>143</v>
      </c>
      <c r="AJ902">
        <v>143</v>
      </c>
      <c r="AK902">
        <v>143</v>
      </c>
      <c r="AL902">
        <v>143</v>
      </c>
      <c r="AM902">
        <v>143</v>
      </c>
      <c r="AN902" t="s">
        <v>1409</v>
      </c>
      <c r="AO902" t="s">
        <v>2432</v>
      </c>
    </row>
    <row r="903" spans="1:41" x14ac:dyDescent="0.25">
      <c r="A903">
        <v>1</v>
      </c>
      <c r="B903" t="s">
        <v>28</v>
      </c>
      <c r="C903">
        <v>392107</v>
      </c>
      <c r="D903" t="str">
        <f>VLOOKUP(C903,MUNICÍPO_SETOR!A$2:D$49,4,0)</f>
        <v>ELOHISTON DA SILVA CARRIJO</v>
      </c>
      <c r="E903" s="43">
        <v>41390.385416666664</v>
      </c>
      <c r="F903" s="43">
        <v>41390.601388888892</v>
      </c>
      <c r="G903" s="43">
        <v>41390.643055555556</v>
      </c>
      <c r="H903" t="s">
        <v>29</v>
      </c>
      <c r="I903">
        <v>60000012368267</v>
      </c>
      <c r="J903" t="s">
        <v>2433</v>
      </c>
      <c r="K903" t="s">
        <v>2434</v>
      </c>
      <c r="L903" t="s">
        <v>41</v>
      </c>
      <c r="M903">
        <v>4</v>
      </c>
      <c r="N903" t="s">
        <v>33</v>
      </c>
      <c r="O903">
        <v>60000015461254</v>
      </c>
      <c r="P903">
        <v>60000016462672</v>
      </c>
      <c r="Q903">
        <v>140127000001041</v>
      </c>
      <c r="S903" t="s">
        <v>34</v>
      </c>
      <c r="T903" t="s">
        <v>35</v>
      </c>
      <c r="U903" t="s">
        <v>36</v>
      </c>
      <c r="X903" t="s">
        <v>37</v>
      </c>
      <c r="AD903" t="s">
        <v>2435</v>
      </c>
      <c r="AE903" t="s">
        <v>1452</v>
      </c>
      <c r="AF903" t="s">
        <v>2435</v>
      </c>
      <c r="AG903" t="s">
        <v>2435</v>
      </c>
      <c r="AH903">
        <v>138</v>
      </c>
      <c r="AI903">
        <v>192</v>
      </c>
      <c r="AJ903">
        <v>192</v>
      </c>
      <c r="AK903">
        <v>192</v>
      </c>
      <c r="AL903">
        <v>192</v>
      </c>
      <c r="AM903">
        <v>192</v>
      </c>
      <c r="AN903" t="s">
        <v>1409</v>
      </c>
      <c r="AO903" t="s">
        <v>4594</v>
      </c>
    </row>
    <row r="904" spans="1:41" x14ac:dyDescent="0.25">
      <c r="A904">
        <v>1</v>
      </c>
      <c r="B904" t="s">
        <v>28</v>
      </c>
      <c r="C904">
        <v>392107</v>
      </c>
      <c r="D904" t="str">
        <f>VLOOKUP(C904,MUNICÍPO_SETOR!A$2:D$49,4,0)</f>
        <v>ELOHISTON DA SILVA CARRIJO</v>
      </c>
      <c r="E904" s="43">
        <v>41390.385416666664</v>
      </c>
      <c r="F904" s="43">
        <v>41390.601388888892</v>
      </c>
      <c r="G904" s="43">
        <v>41390.643055555556</v>
      </c>
      <c r="H904" t="s">
        <v>29</v>
      </c>
      <c r="I904">
        <v>60000012368267</v>
      </c>
      <c r="J904" t="s">
        <v>2433</v>
      </c>
      <c r="K904" t="s">
        <v>2434</v>
      </c>
      <c r="L904" t="s">
        <v>41</v>
      </c>
      <c r="M904">
        <v>4</v>
      </c>
      <c r="N904" t="s">
        <v>33</v>
      </c>
      <c r="O904">
        <v>60000015461254</v>
      </c>
      <c r="P904">
        <v>60000016462672</v>
      </c>
      <c r="Q904">
        <v>140127000001041</v>
      </c>
      <c r="S904" t="s">
        <v>34</v>
      </c>
      <c r="T904" t="s">
        <v>35</v>
      </c>
      <c r="U904" t="s">
        <v>36</v>
      </c>
      <c r="X904" t="s">
        <v>37</v>
      </c>
      <c r="AD904" t="s">
        <v>2435</v>
      </c>
      <c r="AE904" t="s">
        <v>1452</v>
      </c>
      <c r="AF904" t="s">
        <v>2435</v>
      </c>
      <c r="AG904" t="s">
        <v>2435</v>
      </c>
      <c r="AH904">
        <v>138</v>
      </c>
      <c r="AI904">
        <v>192</v>
      </c>
      <c r="AJ904">
        <v>192</v>
      </c>
      <c r="AK904">
        <v>192</v>
      </c>
      <c r="AL904">
        <v>192</v>
      </c>
      <c r="AM904">
        <v>192</v>
      </c>
      <c r="AN904" t="s">
        <v>1409</v>
      </c>
      <c r="AO904" t="s">
        <v>4594</v>
      </c>
    </row>
    <row r="905" spans="1:41" x14ac:dyDescent="0.25">
      <c r="A905">
        <v>1</v>
      </c>
      <c r="B905" t="s">
        <v>28</v>
      </c>
      <c r="C905">
        <v>392107</v>
      </c>
      <c r="D905" t="str">
        <f>VLOOKUP(C905,MUNICÍPO_SETOR!A$2:D$49,4,0)</f>
        <v>ELOHISTON DA SILVA CARRIJO</v>
      </c>
      <c r="E905" s="43">
        <v>41389.333333333336</v>
      </c>
      <c r="F905" s="43">
        <v>41389.944444444445</v>
      </c>
      <c r="G905" s="43">
        <v>41389.905555555553</v>
      </c>
      <c r="H905" t="s">
        <v>29</v>
      </c>
      <c r="I905">
        <v>60000012529671</v>
      </c>
      <c r="J905" t="s">
        <v>2436</v>
      </c>
      <c r="K905" t="s">
        <v>2437</v>
      </c>
      <c r="L905" t="s">
        <v>41</v>
      </c>
      <c r="M905">
        <v>3</v>
      </c>
      <c r="N905" t="s">
        <v>33</v>
      </c>
      <c r="O905">
        <v>60000015461254</v>
      </c>
      <c r="P905">
        <v>60000016462672</v>
      </c>
      <c r="Q905">
        <v>140127000001026</v>
      </c>
      <c r="S905" t="s">
        <v>34</v>
      </c>
      <c r="T905" t="s">
        <v>35</v>
      </c>
      <c r="U905" t="s">
        <v>36</v>
      </c>
      <c r="X905" t="s">
        <v>37</v>
      </c>
      <c r="AD905" t="s">
        <v>2438</v>
      </c>
      <c r="AE905" t="s">
        <v>1486</v>
      </c>
      <c r="AF905" t="s">
        <v>2438</v>
      </c>
      <c r="AG905" t="s">
        <v>2438</v>
      </c>
      <c r="AH905">
        <v>1</v>
      </c>
      <c r="AI905">
        <v>145</v>
      </c>
      <c r="AJ905">
        <v>145</v>
      </c>
      <c r="AK905">
        <v>145</v>
      </c>
      <c r="AL905">
        <v>145</v>
      </c>
      <c r="AM905">
        <v>145</v>
      </c>
      <c r="AN905" t="s">
        <v>1409</v>
      </c>
      <c r="AO905" t="s">
        <v>2438</v>
      </c>
    </row>
    <row r="906" spans="1:41" x14ac:dyDescent="0.25">
      <c r="A906">
        <v>1</v>
      </c>
      <c r="B906" t="s">
        <v>28</v>
      </c>
      <c r="C906">
        <v>392107</v>
      </c>
      <c r="D906" t="str">
        <f>VLOOKUP(C906,MUNICÍPO_SETOR!A$2:D$49,4,0)</f>
        <v>ELOHISTON DA SILVA CARRIJO</v>
      </c>
      <c r="E906" s="43">
        <v>41388.75</v>
      </c>
      <c r="F906" s="43">
        <v>41390.607638888891</v>
      </c>
      <c r="G906" s="43">
        <v>41390.643055555556</v>
      </c>
      <c r="H906" t="s">
        <v>29</v>
      </c>
      <c r="I906">
        <v>60000012542823</v>
      </c>
      <c r="J906" t="s">
        <v>2439</v>
      </c>
      <c r="K906" t="s">
        <v>2440</v>
      </c>
      <c r="L906" t="s">
        <v>41</v>
      </c>
      <c r="M906">
        <v>3</v>
      </c>
      <c r="N906" t="s">
        <v>33</v>
      </c>
      <c r="O906">
        <v>60000015461254</v>
      </c>
      <c r="P906">
        <v>60000016462672</v>
      </c>
      <c r="Q906">
        <v>140127000001055</v>
      </c>
      <c r="S906" t="s">
        <v>34</v>
      </c>
      <c r="T906" t="s">
        <v>35</v>
      </c>
      <c r="U906" t="s">
        <v>36</v>
      </c>
      <c r="X906" t="s">
        <v>37</v>
      </c>
      <c r="AD906" t="s">
        <v>2441</v>
      </c>
      <c r="AE906" t="s">
        <v>1486</v>
      </c>
      <c r="AF906" t="s">
        <v>2441</v>
      </c>
      <c r="AG906" t="s">
        <v>2441</v>
      </c>
      <c r="AH906">
        <v>1</v>
      </c>
      <c r="AI906">
        <v>37</v>
      </c>
      <c r="AJ906">
        <v>37</v>
      </c>
      <c r="AK906">
        <v>37</v>
      </c>
      <c r="AL906">
        <v>37</v>
      </c>
      <c r="AM906">
        <v>37</v>
      </c>
      <c r="AN906" t="s">
        <v>1409</v>
      </c>
      <c r="AO906" t="s">
        <v>2441</v>
      </c>
    </row>
    <row r="907" spans="1:41" x14ac:dyDescent="0.25">
      <c r="A907">
        <v>1</v>
      </c>
      <c r="B907" t="s">
        <v>28</v>
      </c>
      <c r="C907">
        <v>392107</v>
      </c>
      <c r="D907" t="str">
        <f>VLOOKUP(C907,MUNICÍPO_SETOR!A$2:D$49,4,0)</f>
        <v>ELOHISTON DA SILVA CARRIJO</v>
      </c>
      <c r="E907" s="43">
        <v>41388.572916666664</v>
      </c>
      <c r="F907" s="43">
        <v>41388.707638888889</v>
      </c>
      <c r="G907" s="43">
        <v>41388.669444444444</v>
      </c>
      <c r="H907" t="s">
        <v>29</v>
      </c>
      <c r="I907">
        <v>60000012584691</v>
      </c>
      <c r="J907" t="s">
        <v>2442</v>
      </c>
      <c r="K907" t="s">
        <v>2443</v>
      </c>
      <c r="L907" t="s">
        <v>41</v>
      </c>
      <c r="N907" t="s">
        <v>33</v>
      </c>
      <c r="O907">
        <v>60000015461254</v>
      </c>
      <c r="P907">
        <v>60000016462672</v>
      </c>
      <c r="Q907">
        <v>140127000001020</v>
      </c>
      <c r="S907" t="s">
        <v>34</v>
      </c>
      <c r="T907" t="s">
        <v>35</v>
      </c>
      <c r="U907" t="s">
        <v>36</v>
      </c>
      <c r="X907" t="s">
        <v>37</v>
      </c>
      <c r="AD907" t="s">
        <v>2444</v>
      </c>
      <c r="AE907" t="s">
        <v>1486</v>
      </c>
      <c r="AF907" t="s">
        <v>2444</v>
      </c>
      <c r="AG907" t="s">
        <v>2444</v>
      </c>
      <c r="AH907">
        <v>1</v>
      </c>
      <c r="AI907">
        <v>72</v>
      </c>
      <c r="AJ907">
        <v>72</v>
      </c>
      <c r="AK907">
        <v>72</v>
      </c>
      <c r="AL907">
        <v>72</v>
      </c>
      <c r="AM907">
        <v>72</v>
      </c>
      <c r="AN907" t="s">
        <v>1409</v>
      </c>
      <c r="AO907" t="s">
        <v>2444</v>
      </c>
    </row>
    <row r="908" spans="1:41" x14ac:dyDescent="0.25">
      <c r="A908">
        <v>1</v>
      </c>
      <c r="B908" t="s">
        <v>28</v>
      </c>
      <c r="C908">
        <v>392107</v>
      </c>
      <c r="D908" t="str">
        <f>VLOOKUP(C908,MUNICÍPO_SETOR!A$2:D$49,4,0)</f>
        <v>ELOHISTON DA SILVA CARRIJO</v>
      </c>
      <c r="E908" s="43">
        <v>41388.489583333336</v>
      </c>
      <c r="F908" s="43">
        <v>41388.705555555556</v>
      </c>
      <c r="G908" s="43">
        <v>41388.669444444444</v>
      </c>
      <c r="H908" t="s">
        <v>29</v>
      </c>
      <c r="I908">
        <v>60000012361595</v>
      </c>
      <c r="J908" t="s">
        <v>2445</v>
      </c>
      <c r="K908" t="s">
        <v>2446</v>
      </c>
      <c r="L908" t="s">
        <v>41</v>
      </c>
      <c r="M908">
        <v>3</v>
      </c>
      <c r="N908" t="s">
        <v>33</v>
      </c>
      <c r="O908">
        <v>60000015461254</v>
      </c>
      <c r="P908">
        <v>60000016462672</v>
      </c>
      <c r="Q908">
        <v>140127000001013</v>
      </c>
      <c r="S908" t="s">
        <v>34</v>
      </c>
      <c r="T908" t="s">
        <v>35</v>
      </c>
      <c r="U908" t="s">
        <v>36</v>
      </c>
      <c r="X908" t="s">
        <v>37</v>
      </c>
      <c r="AD908" t="s">
        <v>2447</v>
      </c>
      <c r="AE908" t="s">
        <v>1486</v>
      </c>
      <c r="AF908" t="s">
        <v>2447</v>
      </c>
      <c r="AG908" t="s">
        <v>2447</v>
      </c>
      <c r="AH908">
        <v>1</v>
      </c>
      <c r="AI908">
        <v>80</v>
      </c>
      <c r="AJ908">
        <v>80</v>
      </c>
      <c r="AK908">
        <v>80</v>
      </c>
      <c r="AL908">
        <v>80</v>
      </c>
      <c r="AM908">
        <v>80</v>
      </c>
      <c r="AN908" t="s">
        <v>1409</v>
      </c>
      <c r="AO908" t="s">
        <v>2447</v>
      </c>
    </row>
    <row r="909" spans="1:41" x14ac:dyDescent="0.25">
      <c r="A909">
        <v>1</v>
      </c>
      <c r="B909" t="s">
        <v>28</v>
      </c>
      <c r="C909">
        <v>392107</v>
      </c>
      <c r="D909" t="str">
        <f>VLOOKUP(C909,MUNICÍPO_SETOR!A$2:D$49,4,0)</f>
        <v>ELOHISTON DA SILVA CARRIJO</v>
      </c>
      <c r="E909" s="43">
        <v>41388.489583333336</v>
      </c>
      <c r="F909" s="43">
        <v>41388.705555555556</v>
      </c>
      <c r="G909" s="43">
        <v>41388.669444444444</v>
      </c>
      <c r="H909" t="s">
        <v>29</v>
      </c>
      <c r="I909">
        <v>60000012361595</v>
      </c>
      <c r="J909" t="s">
        <v>2445</v>
      </c>
      <c r="K909" t="s">
        <v>2446</v>
      </c>
      <c r="L909" t="s">
        <v>32</v>
      </c>
      <c r="M909">
        <v>3</v>
      </c>
      <c r="N909" t="s">
        <v>33</v>
      </c>
      <c r="O909">
        <v>60000015461254</v>
      </c>
      <c r="P909">
        <v>60000016462672</v>
      </c>
      <c r="Q909">
        <v>140127000001013</v>
      </c>
      <c r="S909" t="s">
        <v>34</v>
      </c>
      <c r="T909" t="s">
        <v>35</v>
      </c>
      <c r="U909" t="s">
        <v>36</v>
      </c>
      <c r="X909" t="s">
        <v>37</v>
      </c>
      <c r="AD909" t="s">
        <v>2447</v>
      </c>
      <c r="AE909" t="s">
        <v>1486</v>
      </c>
      <c r="AF909" t="s">
        <v>2447</v>
      </c>
      <c r="AG909" t="s">
        <v>2447</v>
      </c>
      <c r="AH909">
        <v>1</v>
      </c>
      <c r="AI909">
        <v>80</v>
      </c>
      <c r="AJ909">
        <v>80</v>
      </c>
      <c r="AK909">
        <v>80</v>
      </c>
      <c r="AL909">
        <v>80</v>
      </c>
      <c r="AM909">
        <v>80</v>
      </c>
      <c r="AN909" t="s">
        <v>1409</v>
      </c>
      <c r="AO909" t="s">
        <v>2447</v>
      </c>
    </row>
    <row r="910" spans="1:41" x14ac:dyDescent="0.25">
      <c r="A910">
        <v>1</v>
      </c>
      <c r="B910" t="s">
        <v>28</v>
      </c>
      <c r="C910">
        <v>392107</v>
      </c>
      <c r="D910" t="str">
        <f>VLOOKUP(C910,MUNICÍPO_SETOR!A$2:D$49,4,0)</f>
        <v>ELOHISTON DA SILVA CARRIJO</v>
      </c>
      <c r="E910" s="43">
        <v>41388.458333333336</v>
      </c>
      <c r="F910" s="43">
        <v>41388.70416666667</v>
      </c>
      <c r="G910" s="43">
        <v>41388.669444444444</v>
      </c>
      <c r="H910" t="s">
        <v>29</v>
      </c>
      <c r="I910">
        <v>60000012381155</v>
      </c>
      <c r="J910" t="s">
        <v>2448</v>
      </c>
      <c r="K910" t="s">
        <v>2449</v>
      </c>
      <c r="L910" t="s">
        <v>41</v>
      </c>
      <c r="M910">
        <v>3</v>
      </c>
      <c r="N910" t="s">
        <v>33</v>
      </c>
      <c r="O910">
        <v>60000015461254</v>
      </c>
      <c r="P910">
        <v>60000016462672</v>
      </c>
      <c r="Q910">
        <v>140127000001006</v>
      </c>
      <c r="S910" t="s">
        <v>34</v>
      </c>
      <c r="T910" t="s">
        <v>35</v>
      </c>
      <c r="U910" t="s">
        <v>36</v>
      </c>
      <c r="X910" t="s">
        <v>37</v>
      </c>
      <c r="AD910" t="s">
        <v>2450</v>
      </c>
      <c r="AE910" t="s">
        <v>1486</v>
      </c>
      <c r="AF910" t="s">
        <v>2450</v>
      </c>
      <c r="AG910" t="s">
        <v>2450</v>
      </c>
      <c r="AH910">
        <v>1</v>
      </c>
      <c r="AI910">
        <v>235</v>
      </c>
      <c r="AJ910">
        <v>235</v>
      </c>
      <c r="AK910">
        <v>235</v>
      </c>
      <c r="AL910">
        <v>235</v>
      </c>
      <c r="AM910">
        <v>235</v>
      </c>
      <c r="AN910" t="s">
        <v>1409</v>
      </c>
      <c r="AO910" t="s">
        <v>2450</v>
      </c>
    </row>
    <row r="911" spans="1:41" x14ac:dyDescent="0.25">
      <c r="A911">
        <v>1</v>
      </c>
      <c r="B911" t="s">
        <v>28</v>
      </c>
      <c r="C911">
        <v>392107</v>
      </c>
      <c r="D911" t="str">
        <f>VLOOKUP(C911,MUNICÍPO_SETOR!A$2:D$49,4,0)</f>
        <v>ELOHISTON DA SILVA CARRIJO</v>
      </c>
      <c r="E911" s="43">
        <v>41387.583333333336</v>
      </c>
      <c r="F911" s="43">
        <v>41387.915972222225</v>
      </c>
      <c r="G911" s="43">
        <v>41387.877083333333</v>
      </c>
      <c r="H911" t="s">
        <v>29</v>
      </c>
      <c r="I911">
        <v>60000012568223</v>
      </c>
      <c r="J911" t="s">
        <v>2451</v>
      </c>
      <c r="K911" t="s">
        <v>2452</v>
      </c>
      <c r="L911" t="s">
        <v>41</v>
      </c>
      <c r="M911">
        <v>3</v>
      </c>
      <c r="N911" t="s">
        <v>33</v>
      </c>
      <c r="O911">
        <v>60000015461254</v>
      </c>
      <c r="P911">
        <v>60000016462672</v>
      </c>
      <c r="Q911">
        <v>140127000000976</v>
      </c>
      <c r="S911" t="s">
        <v>34</v>
      </c>
      <c r="T911" t="s">
        <v>35</v>
      </c>
      <c r="U911" t="s">
        <v>36</v>
      </c>
      <c r="X911" t="s">
        <v>37</v>
      </c>
      <c r="AD911" t="s">
        <v>2453</v>
      </c>
      <c r="AE911" t="s">
        <v>1486</v>
      </c>
      <c r="AF911" t="s">
        <v>2453</v>
      </c>
      <c r="AG911" t="s">
        <v>2453</v>
      </c>
      <c r="AH911">
        <v>1</v>
      </c>
      <c r="AI911">
        <v>231</v>
      </c>
      <c r="AJ911">
        <v>231</v>
      </c>
      <c r="AK911">
        <v>231</v>
      </c>
      <c r="AL911">
        <v>231</v>
      </c>
      <c r="AM911">
        <v>231</v>
      </c>
      <c r="AN911" t="s">
        <v>1409</v>
      </c>
      <c r="AO911" t="s">
        <v>2453</v>
      </c>
    </row>
    <row r="912" spans="1:41" x14ac:dyDescent="0.25">
      <c r="A912">
        <v>1</v>
      </c>
      <c r="B912" t="s">
        <v>28</v>
      </c>
      <c r="C912">
        <v>392107</v>
      </c>
      <c r="D912" t="str">
        <f>VLOOKUP(C912,MUNICÍPO_SETOR!A$2:D$49,4,0)</f>
        <v>ELOHISTON DA SILVA CARRIJO</v>
      </c>
      <c r="E912" s="43">
        <v>41387.541666666664</v>
      </c>
      <c r="F912" s="43">
        <v>41387.912499999999</v>
      </c>
      <c r="G912" s="43">
        <v>41387.877083333333</v>
      </c>
      <c r="H912" t="s">
        <v>29</v>
      </c>
      <c r="I912">
        <v>60000012400079</v>
      </c>
      <c r="J912" t="s">
        <v>2454</v>
      </c>
      <c r="K912" t="s">
        <v>2455</v>
      </c>
      <c r="L912" t="s">
        <v>41</v>
      </c>
      <c r="M912">
        <v>4</v>
      </c>
      <c r="N912" t="s">
        <v>33</v>
      </c>
      <c r="O912">
        <v>60000015461254</v>
      </c>
      <c r="P912">
        <v>60000016462672</v>
      </c>
      <c r="Q912">
        <v>140127000000968</v>
      </c>
      <c r="S912" t="s">
        <v>34</v>
      </c>
      <c r="T912" t="s">
        <v>35</v>
      </c>
      <c r="U912" t="s">
        <v>36</v>
      </c>
      <c r="X912" t="s">
        <v>37</v>
      </c>
      <c r="Y912" t="s">
        <v>176</v>
      </c>
      <c r="AD912" t="s">
        <v>2456</v>
      </c>
      <c r="AE912" t="s">
        <v>1486</v>
      </c>
      <c r="AF912" t="s">
        <v>2456</v>
      </c>
      <c r="AG912" t="s">
        <v>2456</v>
      </c>
      <c r="AH912">
        <v>1</v>
      </c>
      <c r="AI912">
        <v>366</v>
      </c>
      <c r="AJ912">
        <v>366</v>
      </c>
      <c r="AK912">
        <v>366</v>
      </c>
      <c r="AL912">
        <v>366</v>
      </c>
      <c r="AM912">
        <v>366</v>
      </c>
      <c r="AN912" t="s">
        <v>1409</v>
      </c>
      <c r="AO912" t="s">
        <v>2456</v>
      </c>
    </row>
    <row r="913" spans="1:41" x14ac:dyDescent="0.25">
      <c r="A913">
        <v>1</v>
      </c>
      <c r="B913" t="s">
        <v>28</v>
      </c>
      <c r="C913">
        <v>392107</v>
      </c>
      <c r="D913" t="str">
        <f>VLOOKUP(C913,MUNICÍPO_SETOR!A$2:D$49,4,0)</f>
        <v>ELOHISTON DA SILVA CARRIJO</v>
      </c>
      <c r="E913" s="43">
        <v>41387.416666666664</v>
      </c>
      <c r="F913" s="43">
        <v>41387.896527777775</v>
      </c>
      <c r="G913" s="43">
        <v>41387.866666666669</v>
      </c>
      <c r="H913" t="s">
        <v>29</v>
      </c>
      <c r="I913">
        <v>60000012276783</v>
      </c>
      <c r="J913" t="s">
        <v>2457</v>
      </c>
      <c r="K913" t="s">
        <v>2458</v>
      </c>
      <c r="L913" t="s">
        <v>41</v>
      </c>
      <c r="M913">
        <v>4</v>
      </c>
      <c r="N913" t="s">
        <v>33</v>
      </c>
      <c r="O913">
        <v>60000015461254</v>
      </c>
      <c r="P913">
        <v>60000016462672</v>
      </c>
      <c r="Q913">
        <v>140127000000961</v>
      </c>
      <c r="S913" t="s">
        <v>34</v>
      </c>
      <c r="T913" t="s">
        <v>35</v>
      </c>
      <c r="U913" t="s">
        <v>36</v>
      </c>
      <c r="X913" t="s">
        <v>37</v>
      </c>
      <c r="AD913" t="s">
        <v>2459</v>
      </c>
      <c r="AE913" t="s">
        <v>1486</v>
      </c>
      <c r="AF913" t="s">
        <v>2459</v>
      </c>
      <c r="AG913" t="s">
        <v>2459</v>
      </c>
      <c r="AH913">
        <v>1</v>
      </c>
      <c r="AI913">
        <v>96</v>
      </c>
      <c r="AJ913">
        <v>96</v>
      </c>
      <c r="AK913">
        <v>96</v>
      </c>
      <c r="AL913">
        <v>96</v>
      </c>
      <c r="AM913">
        <v>96</v>
      </c>
      <c r="AN913" t="s">
        <v>1409</v>
      </c>
      <c r="AO913" t="s">
        <v>2459</v>
      </c>
    </row>
    <row r="914" spans="1:41" x14ac:dyDescent="0.25">
      <c r="A914">
        <v>1</v>
      </c>
      <c r="B914" t="s">
        <v>28</v>
      </c>
      <c r="C914">
        <v>392107</v>
      </c>
      <c r="D914" t="str">
        <f>VLOOKUP(C914,MUNICÍPO_SETOR!A$2:D$49,4,0)</f>
        <v>ELOHISTON DA SILVA CARRIJO</v>
      </c>
      <c r="E914" s="43">
        <v>41387.395833333336</v>
      </c>
      <c r="F914" s="43">
        <v>41387.924305555556</v>
      </c>
      <c r="G914" s="43">
        <v>41387.888194444444</v>
      </c>
      <c r="H914" t="s">
        <v>29</v>
      </c>
      <c r="I914">
        <v>60000012488307</v>
      </c>
      <c r="J914" t="s">
        <v>2460</v>
      </c>
      <c r="K914" t="s">
        <v>2461</v>
      </c>
      <c r="L914" t="s">
        <v>41</v>
      </c>
      <c r="M914">
        <v>4</v>
      </c>
      <c r="N914" t="s">
        <v>33</v>
      </c>
      <c r="O914">
        <v>60000015461254</v>
      </c>
      <c r="P914">
        <v>60000016462672</v>
      </c>
      <c r="Q914">
        <v>140127000000983</v>
      </c>
      <c r="S914" t="s">
        <v>34</v>
      </c>
      <c r="T914" t="s">
        <v>35</v>
      </c>
      <c r="U914" t="s">
        <v>36</v>
      </c>
      <c r="X914" t="s">
        <v>37</v>
      </c>
      <c r="AD914" t="s">
        <v>2462</v>
      </c>
      <c r="AE914" t="s">
        <v>1486</v>
      </c>
      <c r="AF914" t="s">
        <v>2462</v>
      </c>
      <c r="AG914" t="s">
        <v>2462</v>
      </c>
      <c r="AH914">
        <v>1</v>
      </c>
      <c r="AI914">
        <v>97</v>
      </c>
      <c r="AJ914">
        <v>97</v>
      </c>
      <c r="AK914">
        <v>97</v>
      </c>
      <c r="AL914">
        <v>97</v>
      </c>
      <c r="AM914">
        <v>97</v>
      </c>
      <c r="AN914" t="s">
        <v>1409</v>
      </c>
      <c r="AO914" t="s">
        <v>2462</v>
      </c>
    </row>
    <row r="915" spans="1:41" x14ac:dyDescent="0.25">
      <c r="A915">
        <v>1</v>
      </c>
      <c r="B915" t="s">
        <v>28</v>
      </c>
      <c r="C915">
        <v>392107</v>
      </c>
      <c r="D915" t="str">
        <f>VLOOKUP(C915,MUNICÍPO_SETOR!A$2:D$49,4,0)</f>
        <v>ELOHISTON DA SILVA CARRIJO</v>
      </c>
      <c r="E915" s="43">
        <v>41387.354166666664</v>
      </c>
      <c r="F915" s="43">
        <v>41387.927083333336</v>
      </c>
      <c r="G915" s="43">
        <v>41387.888194444444</v>
      </c>
      <c r="H915" t="s">
        <v>29</v>
      </c>
      <c r="I915">
        <v>60000012515371</v>
      </c>
      <c r="J915" t="s">
        <v>2463</v>
      </c>
      <c r="K915" t="s">
        <v>2464</v>
      </c>
      <c r="L915" t="s">
        <v>41</v>
      </c>
      <c r="M915">
        <v>3</v>
      </c>
      <c r="N915" t="s">
        <v>33</v>
      </c>
      <c r="O915">
        <v>60000015461254</v>
      </c>
      <c r="P915">
        <v>60000016462672</v>
      </c>
      <c r="Q915">
        <v>140127000000990</v>
      </c>
      <c r="S915" t="s">
        <v>34</v>
      </c>
      <c r="T915" t="s">
        <v>35</v>
      </c>
      <c r="U915" t="s">
        <v>36</v>
      </c>
      <c r="X915" t="s">
        <v>37</v>
      </c>
      <c r="AD915" t="s">
        <v>2465</v>
      </c>
      <c r="AE915" t="s">
        <v>1486</v>
      </c>
      <c r="AF915" t="s">
        <v>2465</v>
      </c>
      <c r="AG915" t="s">
        <v>2465</v>
      </c>
      <c r="AH915">
        <v>1</v>
      </c>
      <c r="AI915">
        <v>66</v>
      </c>
      <c r="AJ915">
        <v>66</v>
      </c>
      <c r="AK915">
        <v>66</v>
      </c>
      <c r="AL915">
        <v>66</v>
      </c>
      <c r="AM915">
        <v>66</v>
      </c>
      <c r="AN915" t="s">
        <v>1409</v>
      </c>
      <c r="AO915" t="s">
        <v>2465</v>
      </c>
    </row>
    <row r="916" spans="1:41" x14ac:dyDescent="0.25">
      <c r="A916">
        <v>1</v>
      </c>
      <c r="B916" t="s">
        <v>28</v>
      </c>
      <c r="C916">
        <v>392107</v>
      </c>
      <c r="D916" t="str">
        <f>VLOOKUP(C916,MUNICÍPO_SETOR!A$2:D$49,4,0)</f>
        <v>ELOHISTON DA SILVA CARRIJO</v>
      </c>
      <c r="E916" s="43">
        <v>41387.34375</v>
      </c>
      <c r="F916" s="43">
        <v>41387.88958333333</v>
      </c>
      <c r="G916" s="43">
        <v>41387.854166666664</v>
      </c>
      <c r="H916" t="s">
        <v>29</v>
      </c>
      <c r="I916">
        <v>60000012248915</v>
      </c>
      <c r="J916" t="s">
        <v>2466</v>
      </c>
      <c r="K916" t="s">
        <v>2467</v>
      </c>
      <c r="L916" t="s">
        <v>41</v>
      </c>
      <c r="M916">
        <v>3</v>
      </c>
      <c r="N916" t="s">
        <v>33</v>
      </c>
      <c r="O916">
        <v>60000015461254</v>
      </c>
      <c r="P916">
        <v>60000016462672</v>
      </c>
      <c r="Q916">
        <v>140127000000954</v>
      </c>
      <c r="S916" t="s">
        <v>34</v>
      </c>
      <c r="T916" t="s">
        <v>35</v>
      </c>
      <c r="U916" t="s">
        <v>36</v>
      </c>
      <c r="X916" t="s">
        <v>37</v>
      </c>
      <c r="AD916" t="s">
        <v>2468</v>
      </c>
      <c r="AE916" t="s">
        <v>1486</v>
      </c>
      <c r="AF916" t="s">
        <v>2468</v>
      </c>
      <c r="AG916" t="s">
        <v>2468</v>
      </c>
      <c r="AH916">
        <v>1</v>
      </c>
      <c r="AI916">
        <v>75</v>
      </c>
      <c r="AJ916">
        <v>75</v>
      </c>
      <c r="AK916">
        <v>75</v>
      </c>
      <c r="AL916">
        <v>75</v>
      </c>
      <c r="AM916">
        <v>75</v>
      </c>
      <c r="AN916" t="s">
        <v>1409</v>
      </c>
      <c r="AO916" t="s">
        <v>2468</v>
      </c>
    </row>
    <row r="917" spans="1:41" x14ac:dyDescent="0.25">
      <c r="A917">
        <v>1</v>
      </c>
      <c r="B917" t="s">
        <v>28</v>
      </c>
      <c r="C917">
        <v>392107</v>
      </c>
      <c r="D917" t="str">
        <f>VLOOKUP(C917,MUNICÍPO_SETOR!A$2:D$49,4,0)</f>
        <v>ELOHISTON DA SILVA CARRIJO</v>
      </c>
      <c r="E917" s="43">
        <v>41386.708333333336</v>
      </c>
      <c r="F917" s="43">
        <v>41386.990972222222</v>
      </c>
      <c r="G917" s="43">
        <v>41387.40902777778</v>
      </c>
      <c r="H917" t="s">
        <v>29</v>
      </c>
      <c r="I917">
        <v>60000012371675</v>
      </c>
      <c r="J917" t="s">
        <v>2469</v>
      </c>
      <c r="K917" t="s">
        <v>2470</v>
      </c>
      <c r="L917" t="s">
        <v>41</v>
      </c>
      <c r="M917">
        <v>3</v>
      </c>
      <c r="N917" t="s">
        <v>33</v>
      </c>
      <c r="O917">
        <v>60000015461254</v>
      </c>
      <c r="P917">
        <v>60000016462672</v>
      </c>
      <c r="Q917">
        <v>140127000000931</v>
      </c>
      <c r="S917" t="s">
        <v>34</v>
      </c>
      <c r="T917" t="s">
        <v>35</v>
      </c>
      <c r="U917" t="s">
        <v>36</v>
      </c>
      <c r="X917" t="s">
        <v>37</v>
      </c>
      <c r="AD917" t="s">
        <v>2471</v>
      </c>
      <c r="AE917" t="s">
        <v>1486</v>
      </c>
      <c r="AF917" t="s">
        <v>2471</v>
      </c>
      <c r="AG917" t="s">
        <v>2471</v>
      </c>
      <c r="AH917">
        <v>1</v>
      </c>
      <c r="AI917">
        <v>48</v>
      </c>
      <c r="AJ917">
        <v>48</v>
      </c>
      <c r="AK917">
        <v>48</v>
      </c>
      <c r="AL917">
        <v>48</v>
      </c>
      <c r="AM917">
        <v>48</v>
      </c>
      <c r="AN917" t="s">
        <v>1409</v>
      </c>
      <c r="AO917" t="s">
        <v>2471</v>
      </c>
    </row>
    <row r="918" spans="1:41" x14ac:dyDescent="0.25">
      <c r="A918">
        <v>1</v>
      </c>
      <c r="B918" t="s">
        <v>28</v>
      </c>
      <c r="C918">
        <v>392107</v>
      </c>
      <c r="D918" t="str">
        <f>VLOOKUP(C918,MUNICÍPO_SETOR!A$2:D$49,4,0)</f>
        <v>ELOHISTON DA SILVA CARRIJO</v>
      </c>
      <c r="E918" s="43">
        <v>41386.645833333336</v>
      </c>
      <c r="F918" s="43">
        <v>41386.984722222223</v>
      </c>
      <c r="G918" s="43">
        <v>41386.944444444445</v>
      </c>
      <c r="H918" t="s">
        <v>29</v>
      </c>
      <c r="I918">
        <v>60000012506531</v>
      </c>
      <c r="J918" t="s">
        <v>2472</v>
      </c>
      <c r="K918" t="s">
        <v>2473</v>
      </c>
      <c r="L918" t="s">
        <v>41</v>
      </c>
      <c r="M918">
        <v>3</v>
      </c>
      <c r="N918" t="s">
        <v>33</v>
      </c>
      <c r="O918">
        <v>60000015461254</v>
      </c>
      <c r="P918">
        <v>60000016462672</v>
      </c>
      <c r="Q918">
        <v>140127000000917</v>
      </c>
      <c r="S918" t="s">
        <v>34</v>
      </c>
      <c r="T918" t="s">
        <v>35</v>
      </c>
      <c r="U918" t="s">
        <v>36</v>
      </c>
      <c r="X918" t="s">
        <v>37</v>
      </c>
      <c r="AD918" t="s">
        <v>2474</v>
      </c>
      <c r="AE918" t="s">
        <v>1486</v>
      </c>
      <c r="AF918" t="s">
        <v>2474</v>
      </c>
      <c r="AG918" t="s">
        <v>2474</v>
      </c>
      <c r="AH918">
        <v>1</v>
      </c>
      <c r="AI918">
        <v>89</v>
      </c>
      <c r="AJ918">
        <v>89</v>
      </c>
      <c r="AK918">
        <v>89</v>
      </c>
      <c r="AL918">
        <v>89</v>
      </c>
      <c r="AM918">
        <v>89</v>
      </c>
      <c r="AN918" t="s">
        <v>1409</v>
      </c>
      <c r="AO918" t="s">
        <v>2474</v>
      </c>
    </row>
    <row r="919" spans="1:41" x14ac:dyDescent="0.25">
      <c r="A919">
        <v>1</v>
      </c>
      <c r="B919" t="s">
        <v>28</v>
      </c>
      <c r="C919">
        <v>392107</v>
      </c>
      <c r="D919" t="str">
        <f>VLOOKUP(C919,MUNICÍPO_SETOR!A$2:D$49,4,0)</f>
        <v>ELOHISTON DA SILVA CARRIJO</v>
      </c>
      <c r="E919" s="43">
        <v>41386.645833333336</v>
      </c>
      <c r="F919" s="43">
        <v>41386.984722222223</v>
      </c>
      <c r="G919" s="43">
        <v>41386.944444444445</v>
      </c>
      <c r="H919" t="s">
        <v>29</v>
      </c>
      <c r="I919">
        <v>60000012506531</v>
      </c>
      <c r="J919" t="s">
        <v>2472</v>
      </c>
      <c r="K919" t="s">
        <v>2473</v>
      </c>
      <c r="L919" t="s">
        <v>32</v>
      </c>
      <c r="M919">
        <v>3</v>
      </c>
      <c r="N919" t="s">
        <v>33</v>
      </c>
      <c r="O919">
        <v>60000015461254</v>
      </c>
      <c r="P919">
        <v>60000016462672</v>
      </c>
      <c r="Q919">
        <v>140127000000917</v>
      </c>
      <c r="S919" t="s">
        <v>34</v>
      </c>
      <c r="T919" t="s">
        <v>35</v>
      </c>
      <c r="U919" t="s">
        <v>36</v>
      </c>
      <c r="X919" t="s">
        <v>37</v>
      </c>
      <c r="AD919" t="s">
        <v>2474</v>
      </c>
      <c r="AE919" t="s">
        <v>1486</v>
      </c>
      <c r="AF919" t="s">
        <v>2474</v>
      </c>
      <c r="AG919" t="s">
        <v>2474</v>
      </c>
      <c r="AH919">
        <v>1</v>
      </c>
      <c r="AI919">
        <v>89</v>
      </c>
      <c r="AJ919">
        <v>89</v>
      </c>
      <c r="AK919">
        <v>89</v>
      </c>
      <c r="AL919">
        <v>89</v>
      </c>
      <c r="AM919">
        <v>89</v>
      </c>
      <c r="AN919" t="s">
        <v>1409</v>
      </c>
      <c r="AO919" t="s">
        <v>2474</v>
      </c>
    </row>
    <row r="920" spans="1:41" x14ac:dyDescent="0.25">
      <c r="A920">
        <v>1</v>
      </c>
      <c r="B920" t="s">
        <v>28</v>
      </c>
      <c r="C920">
        <v>392107</v>
      </c>
      <c r="D920" t="str">
        <f>VLOOKUP(C920,MUNICÍPO_SETOR!A$2:D$49,4,0)</f>
        <v>ELOHISTON DA SILVA CARRIJO</v>
      </c>
      <c r="E920" s="43">
        <v>41386.645833333336</v>
      </c>
      <c r="F920" s="43">
        <v>41386.988888888889</v>
      </c>
      <c r="G920" s="43">
        <v>41387.40902777778</v>
      </c>
      <c r="H920" t="s">
        <v>29</v>
      </c>
      <c r="I920">
        <v>60000012389211</v>
      </c>
      <c r="J920" t="s">
        <v>2475</v>
      </c>
      <c r="K920" t="s">
        <v>2476</v>
      </c>
      <c r="L920" t="s">
        <v>41</v>
      </c>
      <c r="M920">
        <v>3</v>
      </c>
      <c r="N920" t="s">
        <v>33</v>
      </c>
      <c r="O920">
        <v>60000015461254</v>
      </c>
      <c r="P920">
        <v>60000016462672</v>
      </c>
      <c r="Q920">
        <v>140127000000924</v>
      </c>
      <c r="S920" t="s">
        <v>34</v>
      </c>
      <c r="T920" t="s">
        <v>35</v>
      </c>
      <c r="U920" t="s">
        <v>36</v>
      </c>
      <c r="X920" t="s">
        <v>37</v>
      </c>
      <c r="AD920" t="s">
        <v>2477</v>
      </c>
      <c r="AE920" t="s">
        <v>1486</v>
      </c>
      <c r="AF920" t="s">
        <v>2477</v>
      </c>
      <c r="AG920" t="s">
        <v>2477</v>
      </c>
      <c r="AH920">
        <v>1</v>
      </c>
      <c r="AI920">
        <v>185</v>
      </c>
      <c r="AJ920">
        <v>185</v>
      </c>
      <c r="AK920">
        <v>185</v>
      </c>
      <c r="AL920">
        <v>185</v>
      </c>
      <c r="AM920">
        <v>185</v>
      </c>
      <c r="AN920" t="s">
        <v>1409</v>
      </c>
      <c r="AO920" t="s">
        <v>2477</v>
      </c>
    </row>
    <row r="921" spans="1:41" x14ac:dyDescent="0.25">
      <c r="A921">
        <v>1</v>
      </c>
      <c r="B921" t="s">
        <v>28</v>
      </c>
      <c r="C921">
        <v>392107</v>
      </c>
      <c r="D921" t="str">
        <f>VLOOKUP(C921,MUNICÍPO_SETOR!A$2:D$49,4,0)</f>
        <v>ELOHISTON DA SILVA CARRIJO</v>
      </c>
      <c r="E921" s="43">
        <v>41386.645833333336</v>
      </c>
      <c r="F921" s="43">
        <v>41386.988888888889</v>
      </c>
      <c r="G921" s="43">
        <v>41387.40902777778</v>
      </c>
      <c r="H921" t="s">
        <v>29</v>
      </c>
      <c r="I921">
        <v>60000012389211</v>
      </c>
      <c r="J921" t="s">
        <v>2475</v>
      </c>
      <c r="K921" t="s">
        <v>2476</v>
      </c>
      <c r="L921" t="s">
        <v>32</v>
      </c>
      <c r="M921">
        <v>3</v>
      </c>
      <c r="N921" t="s">
        <v>33</v>
      </c>
      <c r="O921">
        <v>60000015461254</v>
      </c>
      <c r="P921">
        <v>60000016462672</v>
      </c>
      <c r="Q921">
        <v>140127000000924</v>
      </c>
      <c r="S921" t="s">
        <v>34</v>
      </c>
      <c r="T921" t="s">
        <v>35</v>
      </c>
      <c r="U921" t="s">
        <v>36</v>
      </c>
      <c r="X921" t="s">
        <v>37</v>
      </c>
      <c r="AD921" t="s">
        <v>2477</v>
      </c>
      <c r="AE921" t="s">
        <v>1486</v>
      </c>
      <c r="AF921" t="s">
        <v>2477</v>
      </c>
      <c r="AG921" t="s">
        <v>2477</v>
      </c>
      <c r="AH921">
        <v>1</v>
      </c>
      <c r="AI921">
        <v>185</v>
      </c>
      <c r="AJ921">
        <v>185</v>
      </c>
      <c r="AK921">
        <v>185</v>
      </c>
      <c r="AL921">
        <v>185</v>
      </c>
      <c r="AM921">
        <v>185</v>
      </c>
      <c r="AN921" t="s">
        <v>1409</v>
      </c>
      <c r="AO921" t="s">
        <v>2477</v>
      </c>
    </row>
    <row r="922" spans="1:41" x14ac:dyDescent="0.25">
      <c r="A922">
        <v>1</v>
      </c>
      <c r="B922" t="s">
        <v>28</v>
      </c>
      <c r="C922">
        <v>392107</v>
      </c>
      <c r="D922" t="str">
        <f>VLOOKUP(C922,MUNICÍPO_SETOR!A$2:D$49,4,0)</f>
        <v>ELOHISTON DA SILVA CARRIJO</v>
      </c>
      <c r="E922" s="43">
        <v>41386.625</v>
      </c>
      <c r="F922" s="43">
        <v>41386.979861111111</v>
      </c>
      <c r="G922" s="43">
        <v>41386.944444444445</v>
      </c>
      <c r="H922" t="s">
        <v>29</v>
      </c>
      <c r="I922">
        <v>60000012406179</v>
      </c>
      <c r="J922" t="s">
        <v>2478</v>
      </c>
      <c r="K922" t="s">
        <v>2479</v>
      </c>
      <c r="L922" t="s">
        <v>41</v>
      </c>
      <c r="M922">
        <v>3</v>
      </c>
      <c r="N922" t="s">
        <v>33</v>
      </c>
      <c r="O922">
        <v>60000015461254</v>
      </c>
      <c r="P922">
        <v>60000016462672</v>
      </c>
      <c r="Q922">
        <v>140127000000907</v>
      </c>
      <c r="S922" t="s">
        <v>34</v>
      </c>
      <c r="T922" t="s">
        <v>35</v>
      </c>
      <c r="U922" t="s">
        <v>36</v>
      </c>
      <c r="X922" t="s">
        <v>37</v>
      </c>
      <c r="AD922" t="s">
        <v>2480</v>
      </c>
      <c r="AE922" t="s">
        <v>1486</v>
      </c>
      <c r="AF922" t="s">
        <v>2480</v>
      </c>
      <c r="AG922" t="s">
        <v>2480</v>
      </c>
      <c r="AH922">
        <v>1</v>
      </c>
      <c r="AI922">
        <v>154</v>
      </c>
      <c r="AJ922">
        <v>154</v>
      </c>
      <c r="AK922">
        <v>154</v>
      </c>
      <c r="AL922">
        <v>154</v>
      </c>
      <c r="AM922">
        <v>154</v>
      </c>
      <c r="AN922" t="s">
        <v>1409</v>
      </c>
      <c r="AO922" t="s">
        <v>2480</v>
      </c>
    </row>
    <row r="923" spans="1:41" x14ac:dyDescent="0.25">
      <c r="A923">
        <v>1</v>
      </c>
      <c r="B923" t="s">
        <v>28</v>
      </c>
      <c r="C923">
        <v>392107</v>
      </c>
      <c r="D923" t="str">
        <f>VLOOKUP(C923,MUNICÍPO_SETOR!A$2:D$49,4,0)</f>
        <v>ELOHISTON DA SILVA CARRIJO</v>
      </c>
      <c r="E923" s="43">
        <v>41386.604166666664</v>
      </c>
      <c r="F923" s="43">
        <v>41386.701388888891</v>
      </c>
      <c r="G923" s="43">
        <v>41386.804861111108</v>
      </c>
      <c r="H923" t="s">
        <v>29</v>
      </c>
      <c r="I923">
        <v>60000012417327</v>
      </c>
      <c r="J923" t="s">
        <v>2481</v>
      </c>
      <c r="K923" t="s">
        <v>2482</v>
      </c>
      <c r="L923" t="s">
        <v>41</v>
      </c>
      <c r="M923">
        <v>6</v>
      </c>
      <c r="N923" t="s">
        <v>33</v>
      </c>
      <c r="O923">
        <v>60000015461254</v>
      </c>
      <c r="P923">
        <v>60000016462672</v>
      </c>
      <c r="Q923">
        <v>140127000000900</v>
      </c>
      <c r="S923" t="s">
        <v>34</v>
      </c>
      <c r="T923" t="s">
        <v>35</v>
      </c>
      <c r="U923" t="s">
        <v>36</v>
      </c>
      <c r="X923" t="s">
        <v>37</v>
      </c>
      <c r="AD923" t="s">
        <v>2483</v>
      </c>
      <c r="AE923" t="s">
        <v>1486</v>
      </c>
      <c r="AF923" t="s">
        <v>2483</v>
      </c>
      <c r="AG923" t="s">
        <v>2483</v>
      </c>
      <c r="AH923">
        <v>1</v>
      </c>
      <c r="AI923">
        <v>78</v>
      </c>
      <c r="AJ923">
        <v>78</v>
      </c>
      <c r="AK923">
        <v>78</v>
      </c>
      <c r="AL923">
        <v>78</v>
      </c>
      <c r="AM923">
        <v>78</v>
      </c>
      <c r="AN923" t="s">
        <v>1409</v>
      </c>
      <c r="AO923" t="s">
        <v>2483</v>
      </c>
    </row>
    <row r="924" spans="1:41" x14ac:dyDescent="0.25">
      <c r="A924">
        <v>1</v>
      </c>
      <c r="B924" t="s">
        <v>28</v>
      </c>
      <c r="C924">
        <v>392107</v>
      </c>
      <c r="D924" t="str">
        <f>VLOOKUP(C924,MUNICÍPO_SETOR!A$2:D$49,4,0)</f>
        <v>ELOHISTON DA SILVA CARRIJO</v>
      </c>
      <c r="E924" s="43">
        <v>41386.604166666664</v>
      </c>
      <c r="F924" s="43">
        <v>41386.701388888891</v>
      </c>
      <c r="G924" s="43">
        <v>41386.804861111108</v>
      </c>
      <c r="H924" t="s">
        <v>29</v>
      </c>
      <c r="I924">
        <v>60000012417327</v>
      </c>
      <c r="J924" t="s">
        <v>2481</v>
      </c>
      <c r="K924" t="s">
        <v>2482</v>
      </c>
      <c r="L924" t="s">
        <v>41</v>
      </c>
      <c r="M924">
        <v>6</v>
      </c>
      <c r="N924" t="s">
        <v>33</v>
      </c>
      <c r="O924">
        <v>60000015461254</v>
      </c>
      <c r="P924">
        <v>60000016462672</v>
      </c>
      <c r="Q924">
        <v>140127000000900</v>
      </c>
      <c r="S924" t="s">
        <v>34</v>
      </c>
      <c r="T924" t="s">
        <v>35</v>
      </c>
      <c r="U924" t="s">
        <v>36</v>
      </c>
      <c r="X924" t="s">
        <v>37</v>
      </c>
      <c r="AD924" t="s">
        <v>2483</v>
      </c>
      <c r="AE924" t="s">
        <v>1486</v>
      </c>
      <c r="AF924" t="s">
        <v>2483</v>
      </c>
      <c r="AG924" t="s">
        <v>2483</v>
      </c>
      <c r="AH924">
        <v>1</v>
      </c>
      <c r="AI924">
        <v>78</v>
      </c>
      <c r="AJ924">
        <v>78</v>
      </c>
      <c r="AK924">
        <v>78</v>
      </c>
      <c r="AL924">
        <v>78</v>
      </c>
      <c r="AM924">
        <v>78</v>
      </c>
      <c r="AN924" t="s">
        <v>1409</v>
      </c>
      <c r="AO924" t="s">
        <v>2483</v>
      </c>
    </row>
    <row r="925" spans="1:41" x14ac:dyDescent="0.25">
      <c r="A925">
        <v>1</v>
      </c>
      <c r="B925" t="s">
        <v>28</v>
      </c>
      <c r="C925">
        <v>392107</v>
      </c>
      <c r="D925" t="str">
        <f>VLOOKUP(C925,MUNICÍPO_SETOR!A$2:D$49,4,0)</f>
        <v>ELOHISTON DA SILVA CARRIJO</v>
      </c>
      <c r="E925" s="43">
        <v>41386.375</v>
      </c>
      <c r="F925" s="43">
        <v>41386.699305555558</v>
      </c>
      <c r="G925" s="43">
        <v>41386.804861111108</v>
      </c>
      <c r="H925" t="s">
        <v>29</v>
      </c>
      <c r="I925">
        <v>60000017963944</v>
      </c>
      <c r="J925" t="s">
        <v>2484</v>
      </c>
      <c r="K925" t="s">
        <v>2485</v>
      </c>
      <c r="L925" t="s">
        <v>32</v>
      </c>
      <c r="M925">
        <v>6</v>
      </c>
      <c r="N925" t="s">
        <v>33</v>
      </c>
      <c r="O925">
        <v>60000015461254</v>
      </c>
      <c r="P925">
        <v>60000016462672</v>
      </c>
      <c r="Q925">
        <v>140127000000893</v>
      </c>
      <c r="S925" t="s">
        <v>34</v>
      </c>
      <c r="T925" t="s">
        <v>35</v>
      </c>
      <c r="U925" t="s">
        <v>36</v>
      </c>
      <c r="X925" t="s">
        <v>37</v>
      </c>
      <c r="AD925" t="s">
        <v>2486</v>
      </c>
      <c r="AE925" t="s">
        <v>1437</v>
      </c>
      <c r="AF925" t="s">
        <v>2486</v>
      </c>
      <c r="AG925" t="s">
        <v>2486</v>
      </c>
      <c r="AH925">
        <v>1</v>
      </c>
      <c r="AI925">
        <v>196</v>
      </c>
      <c r="AJ925">
        <v>196</v>
      </c>
      <c r="AK925">
        <v>196</v>
      </c>
      <c r="AL925">
        <v>196</v>
      </c>
      <c r="AM925">
        <v>196</v>
      </c>
      <c r="AN925" t="s">
        <v>1409</v>
      </c>
      <c r="AO925" t="s">
        <v>2486</v>
      </c>
    </row>
    <row r="926" spans="1:41" x14ac:dyDescent="0.25">
      <c r="A926">
        <v>1</v>
      </c>
      <c r="B926" t="s">
        <v>28</v>
      </c>
      <c r="C926">
        <v>392107</v>
      </c>
      <c r="D926" t="str">
        <f>VLOOKUP(C926,MUNICÍPO_SETOR!A$2:D$49,4,0)</f>
        <v>ELOHISTON DA SILVA CARRIJO</v>
      </c>
      <c r="E926" s="43">
        <v>41382.583333333336</v>
      </c>
      <c r="F926" s="43">
        <v>41382.992361111108</v>
      </c>
      <c r="G926" s="43">
        <v>41382.953472222223</v>
      </c>
      <c r="H926" t="s">
        <v>29</v>
      </c>
      <c r="I926">
        <v>60000012282643</v>
      </c>
      <c r="J926" t="s">
        <v>2487</v>
      </c>
      <c r="K926" t="s">
        <v>2488</v>
      </c>
      <c r="L926" t="s">
        <v>41</v>
      </c>
      <c r="M926">
        <v>3</v>
      </c>
      <c r="N926" t="s">
        <v>33</v>
      </c>
      <c r="O926">
        <v>60000015461254</v>
      </c>
      <c r="P926">
        <v>60000016462672</v>
      </c>
      <c r="Q926">
        <v>140127000000884</v>
      </c>
      <c r="S926" t="s">
        <v>34</v>
      </c>
      <c r="T926" t="s">
        <v>35</v>
      </c>
      <c r="U926" t="s">
        <v>36</v>
      </c>
      <c r="X926" t="s">
        <v>37</v>
      </c>
      <c r="AD926" t="s">
        <v>2489</v>
      </c>
      <c r="AE926" t="s">
        <v>1452</v>
      </c>
      <c r="AF926" t="s">
        <v>2489</v>
      </c>
      <c r="AG926" t="s">
        <v>2489</v>
      </c>
      <c r="AH926">
        <v>1</v>
      </c>
      <c r="AI926">
        <v>130</v>
      </c>
      <c r="AJ926">
        <v>130</v>
      </c>
      <c r="AK926">
        <v>130</v>
      </c>
      <c r="AL926">
        <v>130</v>
      </c>
      <c r="AM926">
        <v>130</v>
      </c>
      <c r="AN926" t="s">
        <v>1409</v>
      </c>
      <c r="AO926" t="s">
        <v>2489</v>
      </c>
    </row>
    <row r="927" spans="1:41" x14ac:dyDescent="0.25">
      <c r="A927">
        <v>1</v>
      </c>
      <c r="B927" t="s">
        <v>28</v>
      </c>
      <c r="C927">
        <v>392107</v>
      </c>
      <c r="D927" t="str">
        <f>VLOOKUP(C927,MUNICÍPO_SETOR!A$2:D$49,4,0)</f>
        <v>ELOHISTON DA SILVA CARRIJO</v>
      </c>
      <c r="E927" s="43">
        <v>41382.4375</v>
      </c>
      <c r="F927" s="43">
        <v>41382.990972222222</v>
      </c>
      <c r="G927" s="43">
        <v>41382.953472222223</v>
      </c>
      <c r="H927" t="s">
        <v>29</v>
      </c>
      <c r="I927">
        <v>60000012475799</v>
      </c>
      <c r="J927" t="s">
        <v>2490</v>
      </c>
      <c r="K927" t="s">
        <v>2491</v>
      </c>
      <c r="L927" t="s">
        <v>41</v>
      </c>
      <c r="M927">
        <v>3</v>
      </c>
      <c r="N927" t="s">
        <v>33</v>
      </c>
      <c r="O927">
        <v>60000015461254</v>
      </c>
      <c r="P927">
        <v>60000016462672</v>
      </c>
      <c r="Q927">
        <v>140127000000877</v>
      </c>
      <c r="S927" t="s">
        <v>34</v>
      </c>
      <c r="T927" t="s">
        <v>35</v>
      </c>
      <c r="U927" t="s">
        <v>36</v>
      </c>
      <c r="X927" t="s">
        <v>37</v>
      </c>
      <c r="AD927" t="s">
        <v>2492</v>
      </c>
      <c r="AE927" t="s">
        <v>1452</v>
      </c>
      <c r="AF927" t="s">
        <v>2492</v>
      </c>
      <c r="AG927" t="s">
        <v>2492</v>
      </c>
      <c r="AH927">
        <v>1</v>
      </c>
      <c r="AI927">
        <v>135</v>
      </c>
      <c r="AJ927">
        <v>135</v>
      </c>
      <c r="AK927">
        <v>135</v>
      </c>
      <c r="AL927">
        <v>135</v>
      </c>
      <c r="AM927">
        <v>135</v>
      </c>
      <c r="AN927" t="s">
        <v>1409</v>
      </c>
      <c r="AO927" t="s">
        <v>2492</v>
      </c>
    </row>
    <row r="928" spans="1:41" x14ac:dyDescent="0.25">
      <c r="A928">
        <v>1</v>
      </c>
      <c r="B928" t="s">
        <v>28</v>
      </c>
      <c r="C928">
        <v>392107</v>
      </c>
      <c r="D928" t="str">
        <f>VLOOKUP(C928,MUNICÍPO_SETOR!A$2:D$49,4,0)</f>
        <v>ELOHISTON DA SILVA CARRIJO</v>
      </c>
      <c r="E928" s="43">
        <v>41382.4375</v>
      </c>
      <c r="F928" s="43">
        <v>41382.990972222222</v>
      </c>
      <c r="G928" s="43">
        <v>41382.953472222223</v>
      </c>
      <c r="H928" t="s">
        <v>29</v>
      </c>
      <c r="I928">
        <v>60000012475799</v>
      </c>
      <c r="J928" t="s">
        <v>2490</v>
      </c>
      <c r="K928" t="s">
        <v>2491</v>
      </c>
      <c r="L928" t="s">
        <v>41</v>
      </c>
      <c r="M928">
        <v>3</v>
      </c>
      <c r="N928" t="s">
        <v>33</v>
      </c>
      <c r="O928">
        <v>60000015461254</v>
      </c>
      <c r="P928">
        <v>60000016462672</v>
      </c>
      <c r="Q928">
        <v>140127000000877</v>
      </c>
      <c r="S928" t="s">
        <v>34</v>
      </c>
      <c r="T928" t="s">
        <v>35</v>
      </c>
      <c r="U928" t="s">
        <v>36</v>
      </c>
      <c r="X928" t="s">
        <v>37</v>
      </c>
      <c r="AD928" t="s">
        <v>2492</v>
      </c>
      <c r="AE928" t="s">
        <v>1452</v>
      </c>
      <c r="AF928" t="s">
        <v>2492</v>
      </c>
      <c r="AG928" t="s">
        <v>2492</v>
      </c>
      <c r="AH928">
        <v>1</v>
      </c>
      <c r="AI928">
        <v>135</v>
      </c>
      <c r="AJ928">
        <v>135</v>
      </c>
      <c r="AK928">
        <v>135</v>
      </c>
      <c r="AL928">
        <v>135</v>
      </c>
      <c r="AM928">
        <v>135</v>
      </c>
      <c r="AN928" t="s">
        <v>1409</v>
      </c>
      <c r="AO928" t="s">
        <v>2492</v>
      </c>
    </row>
    <row r="929" spans="1:41" x14ac:dyDescent="0.25">
      <c r="A929">
        <v>1</v>
      </c>
      <c r="B929" t="s">
        <v>28</v>
      </c>
      <c r="C929">
        <v>392107</v>
      </c>
      <c r="D929" t="str">
        <f>VLOOKUP(C929,MUNICÍPO_SETOR!A$2:D$49,4,0)</f>
        <v>ELOHISTON DA SILVA CARRIJO</v>
      </c>
      <c r="E929" s="43">
        <v>41382.375</v>
      </c>
      <c r="F929" s="43">
        <v>41382.988194444442</v>
      </c>
      <c r="G929" s="43">
        <v>41382.947916666664</v>
      </c>
      <c r="H929" t="s">
        <v>29</v>
      </c>
      <c r="I929">
        <v>60000012302587</v>
      </c>
      <c r="J929" t="s">
        <v>2493</v>
      </c>
      <c r="K929" t="s">
        <v>2494</v>
      </c>
      <c r="L929" t="s">
        <v>32</v>
      </c>
      <c r="M929">
        <v>4</v>
      </c>
      <c r="N929" t="s">
        <v>33</v>
      </c>
      <c r="O929">
        <v>60000015461254</v>
      </c>
      <c r="P929">
        <v>60000016462672</v>
      </c>
      <c r="Q929">
        <v>140127000000870</v>
      </c>
      <c r="S929" t="s">
        <v>34</v>
      </c>
      <c r="T929" t="s">
        <v>35</v>
      </c>
      <c r="U929" t="s">
        <v>36</v>
      </c>
      <c r="X929" t="s">
        <v>37</v>
      </c>
      <c r="AD929" t="s">
        <v>2495</v>
      </c>
      <c r="AE929" t="s">
        <v>1452</v>
      </c>
      <c r="AF929" t="s">
        <v>2495</v>
      </c>
      <c r="AG929" t="s">
        <v>2495</v>
      </c>
      <c r="AH929">
        <v>1</v>
      </c>
      <c r="AI929">
        <v>87</v>
      </c>
      <c r="AJ929">
        <v>87</v>
      </c>
      <c r="AK929">
        <v>87</v>
      </c>
      <c r="AL929">
        <v>87</v>
      </c>
      <c r="AM929">
        <v>87</v>
      </c>
      <c r="AN929" t="s">
        <v>1409</v>
      </c>
      <c r="AO929" t="s">
        <v>2495</v>
      </c>
    </row>
    <row r="930" spans="1:41" x14ac:dyDescent="0.25">
      <c r="A930">
        <v>1</v>
      </c>
      <c r="B930" t="s">
        <v>28</v>
      </c>
      <c r="C930">
        <v>392107</v>
      </c>
      <c r="D930" t="str">
        <f>VLOOKUP(C930,MUNICÍPO_SETOR!A$2:D$49,4,0)</f>
        <v>ELOHISTON DA SILVA CARRIJO</v>
      </c>
      <c r="E930" s="43">
        <v>41382.375</v>
      </c>
      <c r="F930" s="43">
        <v>41382.984027777777</v>
      </c>
      <c r="G930" s="43">
        <v>41382.947916666664</v>
      </c>
      <c r="H930" t="s">
        <v>29</v>
      </c>
      <c r="I930">
        <v>60000012301455</v>
      </c>
      <c r="J930" t="s">
        <v>2496</v>
      </c>
      <c r="K930" t="s">
        <v>2497</v>
      </c>
      <c r="L930" t="s">
        <v>41</v>
      </c>
      <c r="M930">
        <v>4</v>
      </c>
      <c r="N930" t="s">
        <v>33</v>
      </c>
      <c r="O930">
        <v>60000015461254</v>
      </c>
      <c r="P930">
        <v>60000016462672</v>
      </c>
      <c r="Q930">
        <v>140127000000863</v>
      </c>
      <c r="S930" t="s">
        <v>34</v>
      </c>
      <c r="T930" t="s">
        <v>35</v>
      </c>
      <c r="U930" t="s">
        <v>36</v>
      </c>
      <c r="X930" t="s">
        <v>37</v>
      </c>
      <c r="AD930" t="s">
        <v>2498</v>
      </c>
      <c r="AE930" t="s">
        <v>1452</v>
      </c>
      <c r="AF930" t="s">
        <v>2498</v>
      </c>
      <c r="AG930" t="s">
        <v>2498</v>
      </c>
      <c r="AH930">
        <v>1</v>
      </c>
      <c r="AI930">
        <v>93</v>
      </c>
      <c r="AJ930">
        <v>93</v>
      </c>
      <c r="AK930">
        <v>93</v>
      </c>
      <c r="AL930">
        <v>93</v>
      </c>
      <c r="AM930">
        <v>93</v>
      </c>
      <c r="AN930" t="s">
        <v>1409</v>
      </c>
      <c r="AO930" t="s">
        <v>2498</v>
      </c>
    </row>
    <row r="931" spans="1:41" x14ac:dyDescent="0.25">
      <c r="A931">
        <v>1</v>
      </c>
      <c r="B931" t="s">
        <v>28</v>
      </c>
      <c r="C931">
        <v>392107</v>
      </c>
      <c r="D931" t="str">
        <f>VLOOKUP(C931,MUNICÍPO_SETOR!A$2:D$49,4,0)</f>
        <v>ELOHISTON DA SILVA CARRIJO</v>
      </c>
      <c r="E931" s="43">
        <v>41382.333333333336</v>
      </c>
      <c r="F931" s="43">
        <v>41382.981944444444</v>
      </c>
      <c r="G931" s="43">
        <v>41382.947916666664</v>
      </c>
      <c r="H931" t="s">
        <v>29</v>
      </c>
      <c r="I931">
        <v>60000012488535</v>
      </c>
      <c r="J931" t="s">
        <v>2499</v>
      </c>
      <c r="K931" t="s">
        <v>2500</v>
      </c>
      <c r="L931" t="s">
        <v>32</v>
      </c>
      <c r="M931">
        <v>3</v>
      </c>
      <c r="N931" t="s">
        <v>33</v>
      </c>
      <c r="O931">
        <v>60000015461254</v>
      </c>
      <c r="P931">
        <v>60000016462672</v>
      </c>
      <c r="Q931">
        <v>140127000000856</v>
      </c>
      <c r="S931" t="s">
        <v>34</v>
      </c>
      <c r="T931" t="s">
        <v>35</v>
      </c>
      <c r="U931" t="s">
        <v>36</v>
      </c>
      <c r="X931" t="s">
        <v>37</v>
      </c>
      <c r="AD931" t="s">
        <v>2501</v>
      </c>
      <c r="AE931" t="s">
        <v>1452</v>
      </c>
      <c r="AF931" t="s">
        <v>4304</v>
      </c>
      <c r="AG931" t="s">
        <v>4304</v>
      </c>
      <c r="AH931">
        <v>1</v>
      </c>
      <c r="AI931">
        <v>68</v>
      </c>
      <c r="AJ931">
        <v>68</v>
      </c>
      <c r="AK931">
        <v>68</v>
      </c>
      <c r="AL931">
        <v>68</v>
      </c>
      <c r="AM931">
        <v>68</v>
      </c>
      <c r="AN931" t="s">
        <v>1409</v>
      </c>
      <c r="AO931" t="s">
        <v>4304</v>
      </c>
    </row>
    <row r="932" spans="1:41" x14ac:dyDescent="0.25">
      <c r="A932">
        <v>1</v>
      </c>
      <c r="B932" t="s">
        <v>28</v>
      </c>
      <c r="C932">
        <v>392107</v>
      </c>
      <c r="D932" t="str">
        <f>VLOOKUP(C932,MUNICÍPO_SETOR!A$2:D$49,4,0)</f>
        <v>ELOHISTON DA SILVA CARRIJO</v>
      </c>
      <c r="E932" s="43">
        <v>41381.708333333336</v>
      </c>
      <c r="F932" s="43">
        <v>41381.990277777775</v>
      </c>
      <c r="G932" s="43">
        <v>41381.95416666667</v>
      </c>
      <c r="H932" t="s">
        <v>29</v>
      </c>
      <c r="I932">
        <v>60000012415907</v>
      </c>
      <c r="J932" t="s">
        <v>2502</v>
      </c>
      <c r="K932" t="s">
        <v>2503</v>
      </c>
      <c r="L932" t="s">
        <v>32</v>
      </c>
      <c r="M932">
        <v>4</v>
      </c>
      <c r="N932" t="s">
        <v>33</v>
      </c>
      <c r="O932">
        <v>60000015461254</v>
      </c>
      <c r="P932">
        <v>60000016462672</v>
      </c>
      <c r="Q932">
        <v>140127000000842</v>
      </c>
      <c r="S932" t="s">
        <v>34</v>
      </c>
      <c r="T932" t="s">
        <v>35</v>
      </c>
      <c r="U932" t="s">
        <v>36</v>
      </c>
      <c r="X932" t="s">
        <v>37</v>
      </c>
      <c r="AD932" t="s">
        <v>2504</v>
      </c>
      <c r="AE932" t="s">
        <v>1452</v>
      </c>
      <c r="AF932" t="s">
        <v>2504</v>
      </c>
      <c r="AG932" t="s">
        <v>2504</v>
      </c>
      <c r="AH932">
        <v>1</v>
      </c>
      <c r="AI932">
        <v>90</v>
      </c>
      <c r="AJ932">
        <v>90</v>
      </c>
      <c r="AK932">
        <v>90</v>
      </c>
      <c r="AL932">
        <v>90</v>
      </c>
      <c r="AM932">
        <v>90</v>
      </c>
      <c r="AN932" t="s">
        <v>1409</v>
      </c>
      <c r="AO932" t="s">
        <v>2504</v>
      </c>
    </row>
    <row r="933" spans="1:41" x14ac:dyDescent="0.25">
      <c r="A933">
        <v>1</v>
      </c>
      <c r="B933" t="s">
        <v>28</v>
      </c>
      <c r="C933">
        <v>392107</v>
      </c>
      <c r="D933" t="str">
        <f>VLOOKUP(C933,MUNICÍPO_SETOR!A$2:D$49,4,0)</f>
        <v>ELOHISTON DA SILVA CARRIJO</v>
      </c>
      <c r="E933" s="43">
        <v>41381.666666666664</v>
      </c>
      <c r="F933" s="43">
        <v>41381.988194444442</v>
      </c>
      <c r="G933" s="43">
        <v>41381.95416666667</v>
      </c>
      <c r="H933" t="s">
        <v>29</v>
      </c>
      <c r="I933">
        <v>60000012400287</v>
      </c>
      <c r="J933" t="s">
        <v>2406</v>
      </c>
      <c r="K933" t="s">
        <v>2407</v>
      </c>
      <c r="L933" t="s">
        <v>41</v>
      </c>
      <c r="M933">
        <v>4</v>
      </c>
      <c r="N933" t="s">
        <v>33</v>
      </c>
      <c r="O933">
        <v>60000015461254</v>
      </c>
      <c r="P933">
        <v>60000016462672</v>
      </c>
      <c r="Q933">
        <v>140127000000835</v>
      </c>
      <c r="S933" t="s">
        <v>34</v>
      </c>
      <c r="T933" t="s">
        <v>35</v>
      </c>
      <c r="U933" t="s">
        <v>36</v>
      </c>
      <c r="X933" t="s">
        <v>37</v>
      </c>
      <c r="AD933" t="s">
        <v>2505</v>
      </c>
      <c r="AE933" t="s">
        <v>1452</v>
      </c>
      <c r="AF933" t="s">
        <v>2505</v>
      </c>
      <c r="AG933" t="s">
        <v>2505</v>
      </c>
      <c r="AH933">
        <v>1</v>
      </c>
      <c r="AI933">
        <v>86</v>
      </c>
      <c r="AJ933">
        <v>86</v>
      </c>
      <c r="AK933">
        <v>86</v>
      </c>
      <c r="AL933">
        <v>86</v>
      </c>
      <c r="AM933">
        <v>86</v>
      </c>
      <c r="AN933" t="s">
        <v>1409</v>
      </c>
      <c r="AO933" t="s">
        <v>2505</v>
      </c>
    </row>
    <row r="934" spans="1:41" x14ac:dyDescent="0.25">
      <c r="A934">
        <v>1</v>
      </c>
      <c r="B934" t="s">
        <v>28</v>
      </c>
      <c r="C934">
        <v>392107</v>
      </c>
      <c r="D934" t="str">
        <f>VLOOKUP(C934,MUNICÍPO_SETOR!A$2:D$49,4,0)</f>
        <v>ELOHISTON DA SILVA CARRIJO</v>
      </c>
      <c r="E934" s="43">
        <v>41381.65625</v>
      </c>
      <c r="F934" s="43">
        <v>41381.992361111108</v>
      </c>
      <c r="G934" s="43">
        <v>41381.95416666667</v>
      </c>
      <c r="H934" t="s">
        <v>29</v>
      </c>
      <c r="I934">
        <v>60000012540635</v>
      </c>
      <c r="J934" t="s">
        <v>2427</v>
      </c>
      <c r="K934" t="s">
        <v>2428</v>
      </c>
      <c r="L934" t="s">
        <v>32</v>
      </c>
      <c r="M934">
        <v>4</v>
      </c>
      <c r="N934" t="s">
        <v>33</v>
      </c>
      <c r="O934">
        <v>60000015461254</v>
      </c>
      <c r="P934">
        <v>60000016462672</v>
      </c>
      <c r="Q934">
        <v>140127000000849</v>
      </c>
      <c r="S934" t="s">
        <v>34</v>
      </c>
      <c r="T934" t="s">
        <v>35</v>
      </c>
      <c r="U934" t="s">
        <v>36</v>
      </c>
      <c r="X934" t="s">
        <v>37</v>
      </c>
      <c r="AD934" t="s">
        <v>2506</v>
      </c>
      <c r="AE934" t="s">
        <v>1452</v>
      </c>
      <c r="AF934" t="s">
        <v>2506</v>
      </c>
      <c r="AG934" t="s">
        <v>2506</v>
      </c>
      <c r="AH934">
        <v>1</v>
      </c>
      <c r="AI934">
        <v>69</v>
      </c>
      <c r="AJ934">
        <v>69</v>
      </c>
      <c r="AK934">
        <v>69</v>
      </c>
      <c r="AL934">
        <v>69</v>
      </c>
      <c r="AM934">
        <v>69</v>
      </c>
      <c r="AN934" t="s">
        <v>1409</v>
      </c>
      <c r="AO934" t="s">
        <v>2506</v>
      </c>
    </row>
    <row r="935" spans="1:41" x14ac:dyDescent="0.25">
      <c r="A935">
        <v>1</v>
      </c>
      <c r="B935" t="s">
        <v>28</v>
      </c>
      <c r="C935">
        <v>392107</v>
      </c>
      <c r="D935" t="str">
        <f>VLOOKUP(C935,MUNICÍPO_SETOR!A$2:D$49,4,0)</f>
        <v>ELOHISTON DA SILVA CARRIJO</v>
      </c>
      <c r="E935" s="43">
        <v>41381.395833333336</v>
      </c>
      <c r="F935" s="43">
        <v>41381.986805555556</v>
      </c>
      <c r="G935" s="43">
        <v>41381.95416666667</v>
      </c>
      <c r="H935" t="s">
        <v>29</v>
      </c>
      <c r="I935">
        <v>60000012514563</v>
      </c>
      <c r="J935" t="s">
        <v>2507</v>
      </c>
      <c r="K935" t="s">
        <v>2508</v>
      </c>
      <c r="L935" t="s">
        <v>41</v>
      </c>
      <c r="M935">
        <v>3</v>
      </c>
      <c r="N935" t="s">
        <v>33</v>
      </c>
      <c r="O935">
        <v>60000015461254</v>
      </c>
      <c r="P935">
        <v>60000016462672</v>
      </c>
      <c r="Q935">
        <v>140127000000828</v>
      </c>
      <c r="S935" t="s">
        <v>34</v>
      </c>
      <c r="T935" t="s">
        <v>35</v>
      </c>
      <c r="U935" t="s">
        <v>36</v>
      </c>
      <c r="X935" t="s">
        <v>37</v>
      </c>
      <c r="AD935" t="s">
        <v>2509</v>
      </c>
      <c r="AE935" t="s">
        <v>1452</v>
      </c>
      <c r="AF935" t="s">
        <v>2509</v>
      </c>
      <c r="AG935" t="s">
        <v>2509</v>
      </c>
      <c r="AH935">
        <v>1</v>
      </c>
      <c r="AI935">
        <v>169</v>
      </c>
      <c r="AJ935">
        <v>169</v>
      </c>
      <c r="AK935">
        <v>169</v>
      </c>
      <c r="AL935">
        <v>169</v>
      </c>
      <c r="AM935">
        <v>169</v>
      </c>
      <c r="AN935" t="s">
        <v>1409</v>
      </c>
      <c r="AO935" t="s">
        <v>2509</v>
      </c>
    </row>
    <row r="936" spans="1:41" x14ac:dyDescent="0.25">
      <c r="A936">
        <v>1</v>
      </c>
      <c r="B936" t="s">
        <v>28</v>
      </c>
      <c r="C936">
        <v>392107</v>
      </c>
      <c r="D936" t="str">
        <f>VLOOKUP(C936,MUNICÍPO_SETOR!A$2:D$49,4,0)</f>
        <v>ELOHISTON DA SILVA CARRIJO</v>
      </c>
      <c r="E936" s="43">
        <v>41380.923611111109</v>
      </c>
      <c r="F936" s="43">
        <v>41380.927777777775</v>
      </c>
      <c r="G936" s="43">
        <v>41380.97152777778</v>
      </c>
      <c r="H936" t="s">
        <v>29</v>
      </c>
      <c r="I936">
        <v>60000012360847</v>
      </c>
      <c r="J936" t="s">
        <v>2510</v>
      </c>
      <c r="K936" t="s">
        <v>2511</v>
      </c>
      <c r="L936" t="s">
        <v>32</v>
      </c>
      <c r="M936">
        <v>3</v>
      </c>
      <c r="N936" t="s">
        <v>33</v>
      </c>
      <c r="O936">
        <v>60000015461254</v>
      </c>
      <c r="P936">
        <v>60000016462672</v>
      </c>
      <c r="Q936">
        <v>140127000000779</v>
      </c>
      <c r="S936" t="s">
        <v>34</v>
      </c>
      <c r="T936" t="s">
        <v>35</v>
      </c>
      <c r="U936" t="s">
        <v>36</v>
      </c>
      <c r="X936" t="s">
        <v>37</v>
      </c>
      <c r="AD936" t="s">
        <v>2512</v>
      </c>
      <c r="AE936" t="s">
        <v>1452</v>
      </c>
      <c r="AF936" t="s">
        <v>2512</v>
      </c>
      <c r="AG936" t="s">
        <v>2512</v>
      </c>
      <c r="AH936">
        <v>1</v>
      </c>
      <c r="AI936">
        <v>158</v>
      </c>
      <c r="AJ936">
        <v>239</v>
      </c>
      <c r="AK936">
        <v>239</v>
      </c>
      <c r="AL936">
        <v>239</v>
      </c>
      <c r="AM936">
        <v>239</v>
      </c>
      <c r="AN936" t="s">
        <v>1409</v>
      </c>
      <c r="AO936" t="s">
        <v>4305</v>
      </c>
    </row>
    <row r="937" spans="1:41" x14ac:dyDescent="0.25">
      <c r="A937">
        <v>1</v>
      </c>
      <c r="B937" t="s">
        <v>28</v>
      </c>
      <c r="C937">
        <v>392107</v>
      </c>
      <c r="D937" t="str">
        <f>VLOOKUP(C937,MUNICÍPO_SETOR!A$2:D$49,4,0)</f>
        <v>ELOHISTON DA SILVA CARRIJO</v>
      </c>
      <c r="E937" s="43">
        <v>41380.923611111109</v>
      </c>
      <c r="F937" s="43">
        <v>41380.927777777775</v>
      </c>
      <c r="G937" s="43">
        <v>41380.97152777778</v>
      </c>
      <c r="H937" t="s">
        <v>29</v>
      </c>
      <c r="I937">
        <v>60000012360847</v>
      </c>
      <c r="J937" t="s">
        <v>2510</v>
      </c>
      <c r="K937" t="s">
        <v>2511</v>
      </c>
      <c r="L937" t="s">
        <v>32</v>
      </c>
      <c r="M937">
        <v>3</v>
      </c>
      <c r="N937" t="s">
        <v>33</v>
      </c>
      <c r="O937">
        <v>60000015461254</v>
      </c>
      <c r="P937">
        <v>60000016462672</v>
      </c>
      <c r="Q937">
        <v>140127000000779</v>
      </c>
      <c r="S937" t="s">
        <v>34</v>
      </c>
      <c r="T937" t="s">
        <v>35</v>
      </c>
      <c r="U937" t="s">
        <v>36</v>
      </c>
      <c r="X937" t="s">
        <v>37</v>
      </c>
      <c r="AD937" t="s">
        <v>2512</v>
      </c>
      <c r="AE937" t="s">
        <v>1452</v>
      </c>
      <c r="AF937" t="s">
        <v>2512</v>
      </c>
      <c r="AG937" t="s">
        <v>2512</v>
      </c>
      <c r="AH937">
        <v>1</v>
      </c>
      <c r="AI937">
        <v>158</v>
      </c>
      <c r="AJ937">
        <v>239</v>
      </c>
      <c r="AK937">
        <v>239</v>
      </c>
      <c r="AL937">
        <v>239</v>
      </c>
      <c r="AM937">
        <v>239</v>
      </c>
      <c r="AN937" t="s">
        <v>1410</v>
      </c>
      <c r="AO937" t="s">
        <v>4595</v>
      </c>
    </row>
    <row r="938" spans="1:41" x14ac:dyDescent="0.25">
      <c r="A938">
        <v>1</v>
      </c>
      <c r="B938" t="s">
        <v>28</v>
      </c>
      <c r="C938">
        <v>392107</v>
      </c>
      <c r="D938" t="str">
        <f>VLOOKUP(C938,MUNICÍPO_SETOR!A$2:D$49,4,0)</f>
        <v>ELOHISTON DA SILVA CARRIJO</v>
      </c>
      <c r="E938" s="43">
        <v>41380.743055555555</v>
      </c>
      <c r="F938" s="43">
        <v>41380.945833333331</v>
      </c>
      <c r="G938" s="43">
        <v>41380.972222222219</v>
      </c>
      <c r="H938" t="s">
        <v>29</v>
      </c>
      <c r="I938">
        <v>60000012394159</v>
      </c>
      <c r="J938" t="s">
        <v>463</v>
      </c>
      <c r="K938" t="s">
        <v>464</v>
      </c>
      <c r="L938" t="s">
        <v>32</v>
      </c>
      <c r="M938">
        <v>6</v>
      </c>
      <c r="N938" t="s">
        <v>33</v>
      </c>
      <c r="O938">
        <v>60000015461254</v>
      </c>
      <c r="P938">
        <v>60000016462672</v>
      </c>
      <c r="Q938">
        <v>140127000000821</v>
      </c>
      <c r="S938" t="s">
        <v>34</v>
      </c>
      <c r="T938" t="s">
        <v>35</v>
      </c>
      <c r="U938" t="s">
        <v>36</v>
      </c>
      <c r="X938" t="s">
        <v>37</v>
      </c>
      <c r="AD938" t="s">
        <v>2513</v>
      </c>
      <c r="AE938" t="s">
        <v>1452</v>
      </c>
      <c r="AF938" t="s">
        <v>2513</v>
      </c>
      <c r="AG938" t="s">
        <v>2513</v>
      </c>
      <c r="AH938">
        <v>1</v>
      </c>
      <c r="AI938">
        <v>198</v>
      </c>
      <c r="AJ938">
        <v>198</v>
      </c>
      <c r="AK938">
        <v>198</v>
      </c>
      <c r="AL938">
        <v>198</v>
      </c>
      <c r="AM938">
        <v>198</v>
      </c>
      <c r="AN938" t="s">
        <v>1409</v>
      </c>
      <c r="AO938" t="s">
        <v>2513</v>
      </c>
    </row>
    <row r="939" spans="1:41" x14ac:dyDescent="0.25">
      <c r="A939">
        <v>1</v>
      </c>
      <c r="B939" t="s">
        <v>28</v>
      </c>
      <c r="C939">
        <v>392107</v>
      </c>
      <c r="D939" t="str">
        <f>VLOOKUP(C939,MUNICÍPO_SETOR!A$2:D$49,4,0)</f>
        <v>ELOHISTON DA SILVA CARRIJO</v>
      </c>
      <c r="E939" s="43">
        <v>41380.708333333336</v>
      </c>
      <c r="F939" s="43">
        <v>41380.943055555559</v>
      </c>
      <c r="G939" s="43">
        <v>41380.972222222219</v>
      </c>
      <c r="H939" t="s">
        <v>29</v>
      </c>
      <c r="I939">
        <v>60000012511271</v>
      </c>
      <c r="J939" t="s">
        <v>2514</v>
      </c>
      <c r="K939" t="s">
        <v>2515</v>
      </c>
      <c r="L939" t="s">
        <v>32</v>
      </c>
      <c r="M939">
        <v>4</v>
      </c>
      <c r="N939" t="s">
        <v>33</v>
      </c>
      <c r="O939">
        <v>60000015461254</v>
      </c>
      <c r="P939">
        <v>60000016462672</v>
      </c>
      <c r="Q939">
        <v>140127000000814</v>
      </c>
      <c r="S939" t="s">
        <v>34</v>
      </c>
      <c r="T939" t="s">
        <v>35</v>
      </c>
      <c r="U939" t="s">
        <v>36</v>
      </c>
      <c r="X939" t="s">
        <v>37</v>
      </c>
      <c r="AD939" t="s">
        <v>2516</v>
      </c>
      <c r="AE939" t="s">
        <v>1452</v>
      </c>
      <c r="AF939" t="s">
        <v>2516</v>
      </c>
      <c r="AG939" t="s">
        <v>2516</v>
      </c>
      <c r="AH939">
        <v>1</v>
      </c>
      <c r="AI939">
        <v>48</v>
      </c>
      <c r="AJ939">
        <v>48</v>
      </c>
      <c r="AK939">
        <v>48</v>
      </c>
      <c r="AL939">
        <v>48</v>
      </c>
      <c r="AM939">
        <v>48</v>
      </c>
      <c r="AN939" t="s">
        <v>1409</v>
      </c>
      <c r="AO939" t="s">
        <v>2516</v>
      </c>
    </row>
    <row r="940" spans="1:41" x14ac:dyDescent="0.25">
      <c r="A940">
        <v>1</v>
      </c>
      <c r="B940" t="s">
        <v>28</v>
      </c>
      <c r="C940">
        <v>392107</v>
      </c>
      <c r="D940" t="str">
        <f>VLOOKUP(C940,MUNICÍPO_SETOR!A$2:D$49,4,0)</f>
        <v>ELOHISTON DA SILVA CARRIJO</v>
      </c>
      <c r="E940" s="43">
        <v>41380.6875</v>
      </c>
      <c r="F940" s="43">
        <v>41380.941666666666</v>
      </c>
      <c r="G940" s="43">
        <v>41380.972222222219</v>
      </c>
      <c r="H940" t="s">
        <v>29</v>
      </c>
      <c r="I940">
        <v>60000012377143</v>
      </c>
      <c r="J940" t="s">
        <v>475</v>
      </c>
      <c r="K940" t="s">
        <v>476</v>
      </c>
      <c r="L940" t="s">
        <v>32</v>
      </c>
      <c r="M940">
        <v>6</v>
      </c>
      <c r="N940" t="s">
        <v>33</v>
      </c>
      <c r="O940">
        <v>60000015461254</v>
      </c>
      <c r="P940">
        <v>60000016462672</v>
      </c>
      <c r="Q940">
        <v>140127000000807</v>
      </c>
      <c r="S940" t="s">
        <v>34</v>
      </c>
      <c r="T940" t="s">
        <v>35</v>
      </c>
      <c r="U940" t="s">
        <v>36</v>
      </c>
      <c r="X940" t="s">
        <v>37</v>
      </c>
      <c r="AD940" t="s">
        <v>2517</v>
      </c>
      <c r="AE940" t="s">
        <v>1452</v>
      </c>
      <c r="AF940" t="s">
        <v>2517</v>
      </c>
      <c r="AG940" t="s">
        <v>2517</v>
      </c>
      <c r="AH940">
        <v>1</v>
      </c>
      <c r="AI940">
        <v>59</v>
      </c>
      <c r="AJ940">
        <v>59</v>
      </c>
      <c r="AK940">
        <v>59</v>
      </c>
      <c r="AL940">
        <v>59</v>
      </c>
      <c r="AM940">
        <v>59</v>
      </c>
      <c r="AN940" t="s">
        <v>1409</v>
      </c>
      <c r="AO940" t="s">
        <v>2517</v>
      </c>
    </row>
    <row r="941" spans="1:41" x14ac:dyDescent="0.25">
      <c r="A941">
        <v>1</v>
      </c>
      <c r="B941" t="s">
        <v>28</v>
      </c>
      <c r="C941">
        <v>392107</v>
      </c>
      <c r="D941" t="str">
        <f>VLOOKUP(C941,MUNICÍPO_SETOR!A$2:D$49,4,0)</f>
        <v>ELOHISTON DA SILVA CARRIJO</v>
      </c>
      <c r="E941" s="43">
        <v>41380.666666666664</v>
      </c>
      <c r="F941" s="43">
        <v>41380.9375</v>
      </c>
      <c r="G941" s="43">
        <v>41380.972222222219</v>
      </c>
      <c r="H941" t="s">
        <v>29</v>
      </c>
      <c r="I941">
        <v>60000012455539</v>
      </c>
      <c r="J941" t="s">
        <v>2422</v>
      </c>
      <c r="K941" t="s">
        <v>2423</v>
      </c>
      <c r="L941" t="s">
        <v>32</v>
      </c>
      <c r="M941">
        <v>4</v>
      </c>
      <c r="N941" t="s">
        <v>33</v>
      </c>
      <c r="O941">
        <v>60000015461254</v>
      </c>
      <c r="P941">
        <v>60000016462672</v>
      </c>
      <c r="Q941">
        <v>140127000000800</v>
      </c>
      <c r="S941" t="s">
        <v>34</v>
      </c>
      <c r="T941" t="s">
        <v>35</v>
      </c>
      <c r="U941" t="s">
        <v>36</v>
      </c>
      <c r="X941" t="s">
        <v>37</v>
      </c>
      <c r="AD941" t="s">
        <v>2518</v>
      </c>
      <c r="AE941" t="s">
        <v>1452</v>
      </c>
      <c r="AF941" t="s">
        <v>2518</v>
      </c>
      <c r="AG941" t="s">
        <v>2518</v>
      </c>
      <c r="AH941">
        <v>1</v>
      </c>
      <c r="AI941">
        <v>72</v>
      </c>
      <c r="AJ941">
        <v>72</v>
      </c>
      <c r="AK941">
        <v>72</v>
      </c>
      <c r="AL941">
        <v>72</v>
      </c>
      <c r="AM941">
        <v>72</v>
      </c>
      <c r="AN941" t="s">
        <v>1409</v>
      </c>
      <c r="AO941" t="s">
        <v>2518</v>
      </c>
    </row>
    <row r="942" spans="1:41" x14ac:dyDescent="0.25">
      <c r="A942">
        <v>1</v>
      </c>
      <c r="B942" t="s">
        <v>28</v>
      </c>
      <c r="C942">
        <v>392107</v>
      </c>
      <c r="D942" t="str">
        <f>VLOOKUP(C942,MUNICÍPO_SETOR!A$2:D$49,4,0)</f>
        <v>ELOHISTON DA SILVA CARRIJO</v>
      </c>
      <c r="E942" s="43">
        <v>41380.645833333336</v>
      </c>
      <c r="F942" s="43">
        <v>41380.933333333334</v>
      </c>
      <c r="G942" s="43">
        <v>41380.972222222219</v>
      </c>
      <c r="H942" t="s">
        <v>29</v>
      </c>
      <c r="I942">
        <v>60000012361031</v>
      </c>
      <c r="J942" t="s">
        <v>2430</v>
      </c>
      <c r="K942" t="s">
        <v>2431</v>
      </c>
      <c r="L942" t="s">
        <v>32</v>
      </c>
      <c r="M942">
        <v>4</v>
      </c>
      <c r="N942" t="s">
        <v>33</v>
      </c>
      <c r="O942">
        <v>60000015461254</v>
      </c>
      <c r="P942">
        <v>60000016462672</v>
      </c>
      <c r="Q942">
        <v>140127000000793</v>
      </c>
      <c r="S942" t="s">
        <v>34</v>
      </c>
      <c r="T942" t="s">
        <v>35</v>
      </c>
      <c r="U942" t="s">
        <v>36</v>
      </c>
      <c r="X942" t="s">
        <v>37</v>
      </c>
      <c r="AD942" t="s">
        <v>2519</v>
      </c>
      <c r="AE942" t="s">
        <v>1452</v>
      </c>
      <c r="AF942" t="s">
        <v>2519</v>
      </c>
      <c r="AG942" t="s">
        <v>2519</v>
      </c>
      <c r="AH942">
        <v>1</v>
      </c>
      <c r="AI942">
        <v>69</v>
      </c>
      <c r="AJ942">
        <v>69</v>
      </c>
      <c r="AK942">
        <v>69</v>
      </c>
      <c r="AL942">
        <v>69</v>
      </c>
      <c r="AM942">
        <v>69</v>
      </c>
      <c r="AN942" t="s">
        <v>1409</v>
      </c>
      <c r="AO942" t="s">
        <v>2519</v>
      </c>
    </row>
    <row r="943" spans="1:41" x14ac:dyDescent="0.25">
      <c r="A943">
        <v>1</v>
      </c>
      <c r="B943" t="s">
        <v>28</v>
      </c>
      <c r="C943">
        <v>392107</v>
      </c>
      <c r="D943" t="str">
        <f>VLOOKUP(C943,MUNICÍPO_SETOR!A$2:D$49,4,0)</f>
        <v>ELOHISTON DA SILVA CARRIJO</v>
      </c>
      <c r="E943" s="43">
        <v>41380.375</v>
      </c>
      <c r="F943" s="43">
        <v>41380.931250000001</v>
      </c>
      <c r="G943" s="43">
        <v>41380.97152777778</v>
      </c>
      <c r="H943" t="s">
        <v>29</v>
      </c>
      <c r="I943">
        <v>60000012370559</v>
      </c>
      <c r="J943" t="s">
        <v>2520</v>
      </c>
      <c r="K943" t="s">
        <v>2521</v>
      </c>
      <c r="L943" t="s">
        <v>109</v>
      </c>
      <c r="M943">
        <v>3</v>
      </c>
      <c r="N943" t="s">
        <v>33</v>
      </c>
      <c r="O943">
        <v>60000015461254</v>
      </c>
      <c r="P943">
        <v>60000016462672</v>
      </c>
      <c r="Q943">
        <v>140127000000786</v>
      </c>
      <c r="S943" t="s">
        <v>34</v>
      </c>
      <c r="T943" t="s">
        <v>35</v>
      </c>
      <c r="U943" t="s">
        <v>36</v>
      </c>
      <c r="X943" t="s">
        <v>37</v>
      </c>
      <c r="AD943" t="s">
        <v>2522</v>
      </c>
      <c r="AE943" t="s">
        <v>1452</v>
      </c>
      <c r="AF943" t="s">
        <v>2522</v>
      </c>
      <c r="AG943" t="s">
        <v>2522</v>
      </c>
      <c r="AH943">
        <v>1</v>
      </c>
      <c r="AI943">
        <v>85</v>
      </c>
      <c r="AJ943">
        <v>85</v>
      </c>
      <c r="AK943">
        <v>85</v>
      </c>
      <c r="AL943">
        <v>85</v>
      </c>
      <c r="AM943">
        <v>85</v>
      </c>
      <c r="AN943" t="s">
        <v>1409</v>
      </c>
      <c r="AO943" t="s">
        <v>2522</v>
      </c>
    </row>
    <row r="944" spans="1:41" x14ac:dyDescent="0.25">
      <c r="A944">
        <v>1</v>
      </c>
      <c r="B944" t="s">
        <v>28</v>
      </c>
      <c r="C944">
        <v>392107</v>
      </c>
      <c r="D944" t="str">
        <f>VLOOKUP(C944,MUNICÍPO_SETOR!A$2:D$49,4,0)</f>
        <v>ELOHISTON DA SILVA CARRIJO</v>
      </c>
      <c r="E944" s="43">
        <v>41379.95208333333</v>
      </c>
      <c r="F944" s="43">
        <v>41379.95416666667</v>
      </c>
      <c r="G944" s="43">
        <v>41379.92291666667</v>
      </c>
      <c r="H944" t="s">
        <v>29</v>
      </c>
      <c r="I944">
        <v>60000012399331</v>
      </c>
      <c r="J944" t="s">
        <v>2523</v>
      </c>
      <c r="K944" t="s">
        <v>2524</v>
      </c>
      <c r="L944" t="s">
        <v>32</v>
      </c>
      <c r="M944">
        <v>4</v>
      </c>
      <c r="N944" t="s">
        <v>33</v>
      </c>
      <c r="O944">
        <v>60000015461254</v>
      </c>
      <c r="P944">
        <v>60000016462672</v>
      </c>
      <c r="Q944">
        <v>140127000000760</v>
      </c>
      <c r="S944" t="s">
        <v>34</v>
      </c>
      <c r="T944" t="s">
        <v>35</v>
      </c>
      <c r="U944" t="s">
        <v>36</v>
      </c>
      <c r="X944" t="s">
        <v>37</v>
      </c>
      <c r="AD944" t="s">
        <v>2525</v>
      </c>
      <c r="AE944" t="s">
        <v>1452</v>
      </c>
      <c r="AF944" t="s">
        <v>2525</v>
      </c>
      <c r="AG944" t="s">
        <v>2525</v>
      </c>
      <c r="AH944">
        <v>1</v>
      </c>
      <c r="AI944">
        <v>107</v>
      </c>
      <c r="AJ944">
        <v>107</v>
      </c>
      <c r="AK944">
        <v>107</v>
      </c>
      <c r="AL944">
        <v>107</v>
      </c>
      <c r="AM944">
        <v>107</v>
      </c>
      <c r="AN944" t="s">
        <v>1409</v>
      </c>
      <c r="AO944" t="s">
        <v>2525</v>
      </c>
    </row>
    <row r="945" spans="1:41" x14ac:dyDescent="0.25">
      <c r="A945">
        <v>1</v>
      </c>
      <c r="B945" t="s">
        <v>28</v>
      </c>
      <c r="C945">
        <v>392107</v>
      </c>
      <c r="D945" t="str">
        <f>VLOOKUP(C945,MUNICÍPO_SETOR!A$2:D$49,4,0)</f>
        <v>ELOHISTON DA SILVA CARRIJO</v>
      </c>
      <c r="E945" s="43">
        <v>41379.927083333336</v>
      </c>
      <c r="F945" s="43">
        <v>41379.949999999997</v>
      </c>
      <c r="G945" s="43">
        <v>41379.92291666667</v>
      </c>
      <c r="H945" t="s">
        <v>29</v>
      </c>
      <c r="I945">
        <v>60000012341379</v>
      </c>
      <c r="J945" t="s">
        <v>466</v>
      </c>
      <c r="K945" t="s">
        <v>467</v>
      </c>
      <c r="L945" t="s">
        <v>41</v>
      </c>
      <c r="M945">
        <v>4</v>
      </c>
      <c r="N945" t="s">
        <v>33</v>
      </c>
      <c r="O945">
        <v>60000015461254</v>
      </c>
      <c r="P945">
        <v>60000016462672</v>
      </c>
      <c r="Q945">
        <v>140127000000753</v>
      </c>
      <c r="S945" t="s">
        <v>34</v>
      </c>
      <c r="T945" t="s">
        <v>35</v>
      </c>
      <c r="U945" t="s">
        <v>36</v>
      </c>
      <c r="X945" t="s">
        <v>37</v>
      </c>
      <c r="AD945" t="s">
        <v>2526</v>
      </c>
      <c r="AE945" t="s">
        <v>1452</v>
      </c>
      <c r="AF945" t="s">
        <v>2526</v>
      </c>
      <c r="AG945" t="s">
        <v>2526</v>
      </c>
      <c r="AH945">
        <v>1</v>
      </c>
      <c r="AI945">
        <v>56</v>
      </c>
      <c r="AJ945">
        <v>56</v>
      </c>
      <c r="AK945">
        <v>56</v>
      </c>
      <c r="AL945">
        <v>56</v>
      </c>
      <c r="AM945">
        <v>56</v>
      </c>
      <c r="AN945" t="s">
        <v>1409</v>
      </c>
      <c r="AO945" t="s">
        <v>2526</v>
      </c>
    </row>
    <row r="946" spans="1:41" x14ac:dyDescent="0.25">
      <c r="A946">
        <v>1</v>
      </c>
      <c r="B946" t="s">
        <v>28</v>
      </c>
      <c r="C946">
        <v>392107</v>
      </c>
      <c r="D946" t="str">
        <f>VLOOKUP(C946,MUNICÍPO_SETOR!A$2:D$49,4,0)</f>
        <v>ELOHISTON DA SILVA CARRIJO</v>
      </c>
      <c r="E946" s="43">
        <v>41379.925000000003</v>
      </c>
      <c r="F946" s="43">
        <v>41379.927083333336</v>
      </c>
      <c r="G946" s="43">
        <v>41379.88958333333</v>
      </c>
      <c r="H946" t="s">
        <v>29</v>
      </c>
      <c r="I946">
        <v>60000017963824</v>
      </c>
      <c r="J946" t="s">
        <v>2419</v>
      </c>
      <c r="K946" t="s">
        <v>2420</v>
      </c>
      <c r="L946" t="s">
        <v>32</v>
      </c>
      <c r="M946">
        <v>4</v>
      </c>
      <c r="N946" t="s">
        <v>33</v>
      </c>
      <c r="O946">
        <v>60000015461254</v>
      </c>
      <c r="P946">
        <v>60000016462672</v>
      </c>
      <c r="Q946">
        <v>140127000000746</v>
      </c>
      <c r="S946" t="s">
        <v>34</v>
      </c>
      <c r="T946" t="s">
        <v>35</v>
      </c>
      <c r="U946" t="s">
        <v>36</v>
      </c>
      <c r="X946" t="s">
        <v>37</v>
      </c>
      <c r="AD946" t="s">
        <v>2527</v>
      </c>
      <c r="AE946" t="s">
        <v>1437</v>
      </c>
      <c r="AF946" t="s">
        <v>2527</v>
      </c>
      <c r="AG946" t="s">
        <v>2527</v>
      </c>
      <c r="AH946">
        <v>1</v>
      </c>
      <c r="AI946">
        <v>135</v>
      </c>
      <c r="AJ946">
        <v>135</v>
      </c>
      <c r="AK946">
        <v>135</v>
      </c>
      <c r="AL946">
        <v>135</v>
      </c>
      <c r="AM946">
        <v>135</v>
      </c>
      <c r="AN946" t="s">
        <v>1409</v>
      </c>
      <c r="AO946" t="s">
        <v>2527</v>
      </c>
    </row>
    <row r="947" spans="1:41" x14ac:dyDescent="0.25">
      <c r="A947">
        <v>1</v>
      </c>
      <c r="B947" t="s">
        <v>28</v>
      </c>
      <c r="C947">
        <v>392107</v>
      </c>
      <c r="D947" t="str">
        <f>VLOOKUP(C947,MUNICÍPO_SETOR!A$2:D$49,4,0)</f>
        <v>ELOHISTON DA SILVA CARRIJO</v>
      </c>
      <c r="E947" s="43">
        <v>41379.922222222223</v>
      </c>
      <c r="F947" s="43">
        <v>41379.923611111109</v>
      </c>
      <c r="G947" s="43">
        <v>41379.88958333333</v>
      </c>
      <c r="H947" t="s">
        <v>29</v>
      </c>
      <c r="I947">
        <v>60000012474119</v>
      </c>
      <c r="J947" t="s">
        <v>2416</v>
      </c>
      <c r="K947" t="s">
        <v>2417</v>
      </c>
      <c r="L947" t="s">
        <v>32</v>
      </c>
      <c r="M947">
        <v>4</v>
      </c>
      <c r="N947" t="s">
        <v>33</v>
      </c>
      <c r="O947">
        <v>60000015461254</v>
      </c>
      <c r="P947">
        <v>60000016462672</v>
      </c>
      <c r="Q947">
        <v>140127000000739</v>
      </c>
      <c r="S947" t="s">
        <v>34</v>
      </c>
      <c r="T947" t="s">
        <v>35</v>
      </c>
      <c r="U947" t="s">
        <v>36</v>
      </c>
      <c r="X947" t="s">
        <v>37</v>
      </c>
      <c r="AD947" t="s">
        <v>2528</v>
      </c>
      <c r="AE947" t="s">
        <v>1452</v>
      </c>
      <c r="AF947" t="s">
        <v>2528</v>
      </c>
      <c r="AG947" t="s">
        <v>2528</v>
      </c>
      <c r="AH947">
        <v>1</v>
      </c>
      <c r="AI947">
        <v>62</v>
      </c>
      <c r="AJ947">
        <v>62</v>
      </c>
      <c r="AK947">
        <v>62</v>
      </c>
      <c r="AL947">
        <v>62</v>
      </c>
      <c r="AM947">
        <v>62</v>
      </c>
      <c r="AN947" t="s">
        <v>1409</v>
      </c>
      <c r="AO947" t="s">
        <v>2528</v>
      </c>
    </row>
    <row r="948" spans="1:41" x14ac:dyDescent="0.25">
      <c r="A948">
        <v>1</v>
      </c>
      <c r="B948" t="s">
        <v>28</v>
      </c>
      <c r="C948">
        <v>392107</v>
      </c>
      <c r="D948" t="str">
        <f>VLOOKUP(C948,MUNICÍPO_SETOR!A$2:D$49,4,0)</f>
        <v>ELOHISTON DA SILVA CARRIJO</v>
      </c>
      <c r="E948" s="43">
        <v>41376.922222222223</v>
      </c>
      <c r="F948" s="43">
        <v>41376.924305555556</v>
      </c>
      <c r="G948" s="43">
        <v>41376.884027777778</v>
      </c>
      <c r="H948" t="s">
        <v>29</v>
      </c>
      <c r="I948">
        <v>60000012539355</v>
      </c>
      <c r="J948" t="s">
        <v>2529</v>
      </c>
      <c r="K948" t="s">
        <v>2530</v>
      </c>
      <c r="L948" t="s">
        <v>32</v>
      </c>
      <c r="M948">
        <v>4</v>
      </c>
      <c r="N948" t="s">
        <v>33</v>
      </c>
      <c r="O948">
        <v>60000015461254</v>
      </c>
      <c r="P948">
        <v>60000016462672</v>
      </c>
      <c r="Q948">
        <v>140127000000730</v>
      </c>
      <c r="S948" t="s">
        <v>34</v>
      </c>
      <c r="T948" t="s">
        <v>35</v>
      </c>
      <c r="U948" t="s">
        <v>36</v>
      </c>
      <c r="X948" t="s">
        <v>37</v>
      </c>
      <c r="AD948" t="s">
        <v>2531</v>
      </c>
      <c r="AE948" t="s">
        <v>1452</v>
      </c>
      <c r="AF948" t="s">
        <v>2531</v>
      </c>
      <c r="AG948" t="s">
        <v>2531</v>
      </c>
      <c r="AH948">
        <v>1</v>
      </c>
      <c r="AI948">
        <v>184</v>
      </c>
      <c r="AJ948">
        <v>184</v>
      </c>
      <c r="AK948">
        <v>184</v>
      </c>
      <c r="AL948">
        <v>184</v>
      </c>
      <c r="AM948">
        <v>184</v>
      </c>
      <c r="AN948" t="s">
        <v>1409</v>
      </c>
      <c r="AO948" t="s">
        <v>2531</v>
      </c>
    </row>
    <row r="949" spans="1:41" x14ac:dyDescent="0.25">
      <c r="A949">
        <v>1</v>
      </c>
      <c r="B949" t="s">
        <v>28</v>
      </c>
      <c r="C949">
        <v>392107</v>
      </c>
      <c r="D949" t="str">
        <f>VLOOKUP(C949,MUNICÍPO_SETOR!A$2:D$49,4,0)</f>
        <v>ELOHISTON DA SILVA CARRIJO</v>
      </c>
      <c r="E949" s="43">
        <v>41376.918749999997</v>
      </c>
      <c r="F949" s="43">
        <v>41376.921527777777</v>
      </c>
      <c r="G949" s="43">
        <v>41376.884027777778</v>
      </c>
      <c r="H949" t="s">
        <v>29</v>
      </c>
      <c r="I949">
        <v>60000012368267</v>
      </c>
      <c r="J949" t="s">
        <v>2433</v>
      </c>
      <c r="K949" t="s">
        <v>2434</v>
      </c>
      <c r="L949" t="s">
        <v>41</v>
      </c>
      <c r="M949">
        <v>4</v>
      </c>
      <c r="N949" t="s">
        <v>33</v>
      </c>
      <c r="O949">
        <v>60000015461254</v>
      </c>
      <c r="P949">
        <v>60000016462672</v>
      </c>
      <c r="Q949">
        <v>140127000000723</v>
      </c>
      <c r="S949" t="s">
        <v>34</v>
      </c>
      <c r="T949" t="s">
        <v>35</v>
      </c>
      <c r="U949" t="s">
        <v>36</v>
      </c>
      <c r="X949" t="s">
        <v>37</v>
      </c>
      <c r="AD949" t="s">
        <v>2532</v>
      </c>
      <c r="AE949" t="s">
        <v>1452</v>
      </c>
      <c r="AF949" t="s">
        <v>2532</v>
      </c>
      <c r="AG949" t="s">
        <v>2532</v>
      </c>
      <c r="AH949">
        <v>1</v>
      </c>
      <c r="AI949">
        <v>159</v>
      </c>
      <c r="AJ949">
        <v>159</v>
      </c>
      <c r="AK949">
        <v>159</v>
      </c>
      <c r="AL949">
        <v>159</v>
      </c>
      <c r="AM949">
        <v>159</v>
      </c>
      <c r="AN949" t="s">
        <v>1409</v>
      </c>
      <c r="AO949" t="s">
        <v>2532</v>
      </c>
    </row>
    <row r="950" spans="1:41" x14ac:dyDescent="0.25">
      <c r="A950">
        <v>1</v>
      </c>
      <c r="B950" t="s">
        <v>28</v>
      </c>
      <c r="C950">
        <v>392107</v>
      </c>
      <c r="D950" t="str">
        <f>VLOOKUP(C950,MUNICÍPO_SETOR!A$2:D$49,4,0)</f>
        <v>ELOHISTON DA SILVA CARRIJO</v>
      </c>
      <c r="E950" s="43">
        <v>41376.918749999997</v>
      </c>
      <c r="F950" s="43">
        <v>41376.921527777777</v>
      </c>
      <c r="G950" s="43">
        <v>41376.884027777778</v>
      </c>
      <c r="H950" t="s">
        <v>29</v>
      </c>
      <c r="I950">
        <v>60000012368267</v>
      </c>
      <c r="J950" t="s">
        <v>2433</v>
      </c>
      <c r="K950" t="s">
        <v>2434</v>
      </c>
      <c r="L950" t="s">
        <v>41</v>
      </c>
      <c r="M950">
        <v>4</v>
      </c>
      <c r="N950" t="s">
        <v>33</v>
      </c>
      <c r="O950">
        <v>60000015461254</v>
      </c>
      <c r="P950">
        <v>60000016462672</v>
      </c>
      <c r="Q950">
        <v>140127000000723</v>
      </c>
      <c r="S950" t="s">
        <v>34</v>
      </c>
      <c r="T950" t="s">
        <v>35</v>
      </c>
      <c r="U950" t="s">
        <v>36</v>
      </c>
      <c r="X950" t="s">
        <v>37</v>
      </c>
      <c r="AD950" t="s">
        <v>2532</v>
      </c>
      <c r="AE950" t="s">
        <v>1452</v>
      </c>
      <c r="AF950" t="s">
        <v>2532</v>
      </c>
      <c r="AG950" t="s">
        <v>2532</v>
      </c>
      <c r="AH950">
        <v>1</v>
      </c>
      <c r="AI950">
        <v>159</v>
      </c>
      <c r="AJ950">
        <v>159</v>
      </c>
      <c r="AK950">
        <v>159</v>
      </c>
      <c r="AL950">
        <v>159</v>
      </c>
      <c r="AM950">
        <v>159</v>
      </c>
      <c r="AN950" t="s">
        <v>1409</v>
      </c>
      <c r="AO950" t="s">
        <v>2532</v>
      </c>
    </row>
    <row r="951" spans="1:41" x14ac:dyDescent="0.25">
      <c r="A951">
        <v>1</v>
      </c>
      <c r="B951" t="s">
        <v>28</v>
      </c>
      <c r="C951">
        <v>392107</v>
      </c>
      <c r="D951" t="str">
        <f>VLOOKUP(C951,MUNICÍPO_SETOR!A$2:D$49,4,0)</f>
        <v>ELOHISTON DA SILVA CARRIJO</v>
      </c>
      <c r="E951" s="43">
        <v>41374.708333333336</v>
      </c>
      <c r="F951" s="43">
        <v>41374.750694444447</v>
      </c>
      <c r="G951" s="43">
        <v>41375.36041666667</v>
      </c>
      <c r="H951" t="s">
        <v>29</v>
      </c>
      <c r="I951">
        <v>60000017181407</v>
      </c>
      <c r="J951" t="s">
        <v>2533</v>
      </c>
      <c r="K951" t="s">
        <v>2534</v>
      </c>
      <c r="L951" t="s">
        <v>41</v>
      </c>
      <c r="M951">
        <v>4</v>
      </c>
      <c r="N951" t="s">
        <v>135</v>
      </c>
      <c r="O951">
        <v>60000015461254</v>
      </c>
      <c r="P951">
        <v>60000016462672</v>
      </c>
      <c r="Q951">
        <v>140127000000682</v>
      </c>
      <c r="S951" t="s">
        <v>34</v>
      </c>
      <c r="T951" t="s">
        <v>35</v>
      </c>
      <c r="U951" t="s">
        <v>61</v>
      </c>
      <c r="X951" t="s">
        <v>37</v>
      </c>
      <c r="AD951" t="s">
        <v>2535</v>
      </c>
      <c r="AE951" t="s">
        <v>1491</v>
      </c>
      <c r="AF951" t="s">
        <v>2535</v>
      </c>
      <c r="AG951" t="s">
        <v>2535</v>
      </c>
      <c r="AH951">
        <v>1</v>
      </c>
      <c r="AI951">
        <v>70</v>
      </c>
      <c r="AJ951">
        <v>123</v>
      </c>
      <c r="AK951">
        <v>123</v>
      </c>
      <c r="AL951">
        <v>123</v>
      </c>
      <c r="AM951">
        <v>123</v>
      </c>
      <c r="AN951" t="s">
        <v>1409</v>
      </c>
      <c r="AO951" t="s">
        <v>4306</v>
      </c>
    </row>
    <row r="952" spans="1:41" x14ac:dyDescent="0.25">
      <c r="A952">
        <v>1</v>
      </c>
      <c r="B952" t="s">
        <v>28</v>
      </c>
      <c r="C952">
        <v>392107</v>
      </c>
      <c r="D952" t="str">
        <f>VLOOKUP(C952,MUNICÍPO_SETOR!A$2:D$49,4,0)</f>
        <v>ELOHISTON DA SILVA CARRIJO</v>
      </c>
      <c r="E952" s="43">
        <v>41374.708333333336</v>
      </c>
      <c r="F952" s="43">
        <v>41374.750694444447</v>
      </c>
      <c r="G952" s="43">
        <v>41375.36041666667</v>
      </c>
      <c r="H952" t="s">
        <v>29</v>
      </c>
      <c r="I952">
        <v>60000017181407</v>
      </c>
      <c r="J952" t="s">
        <v>2533</v>
      </c>
      <c r="K952" t="s">
        <v>2534</v>
      </c>
      <c r="L952" t="s">
        <v>41</v>
      </c>
      <c r="M952">
        <v>4</v>
      </c>
      <c r="N952" t="s">
        <v>135</v>
      </c>
      <c r="O952">
        <v>60000015461254</v>
      </c>
      <c r="P952">
        <v>60000016462672</v>
      </c>
      <c r="Q952">
        <v>140127000000682</v>
      </c>
      <c r="S952" t="s">
        <v>34</v>
      </c>
      <c r="T952" t="s">
        <v>35</v>
      </c>
      <c r="U952" t="s">
        <v>61</v>
      </c>
      <c r="X952" t="s">
        <v>37</v>
      </c>
      <c r="AD952" t="s">
        <v>2535</v>
      </c>
      <c r="AE952" t="s">
        <v>1491</v>
      </c>
      <c r="AF952" t="s">
        <v>2535</v>
      </c>
      <c r="AG952" t="s">
        <v>2535</v>
      </c>
      <c r="AH952">
        <v>1</v>
      </c>
      <c r="AI952">
        <v>70</v>
      </c>
      <c r="AJ952">
        <v>123</v>
      </c>
      <c r="AK952">
        <v>123</v>
      </c>
      <c r="AL952">
        <v>123</v>
      </c>
      <c r="AM952">
        <v>123</v>
      </c>
      <c r="AN952" t="s">
        <v>1410</v>
      </c>
      <c r="AO952" t="s">
        <v>4596</v>
      </c>
    </row>
    <row r="953" spans="1:41" x14ac:dyDescent="0.25">
      <c r="A953">
        <v>1</v>
      </c>
      <c r="B953" t="s">
        <v>28</v>
      </c>
      <c r="C953">
        <v>392107</v>
      </c>
      <c r="D953" t="str">
        <f>VLOOKUP(C953,MUNICÍPO_SETOR!A$2:D$49,4,0)</f>
        <v>ELOHISTON DA SILVA CARRIJO</v>
      </c>
      <c r="E953" s="43">
        <v>41374.677777777775</v>
      </c>
      <c r="F953" s="43">
        <v>41374.679166666669</v>
      </c>
      <c r="G953" s="43">
        <v>41374.683333333334</v>
      </c>
      <c r="H953" t="s">
        <v>29</v>
      </c>
      <c r="I953">
        <v>60000012276299</v>
      </c>
      <c r="J953" t="s">
        <v>2536</v>
      </c>
      <c r="K953" t="s">
        <v>2537</v>
      </c>
      <c r="L953" t="s">
        <v>32</v>
      </c>
      <c r="M953">
        <v>6</v>
      </c>
      <c r="N953" t="s">
        <v>135</v>
      </c>
      <c r="O953">
        <v>60000015461254</v>
      </c>
      <c r="P953">
        <v>60000016462672</v>
      </c>
      <c r="Q953">
        <v>140127000000675</v>
      </c>
      <c r="S953" t="s">
        <v>34</v>
      </c>
      <c r="T953" t="s">
        <v>35</v>
      </c>
      <c r="U953" t="s">
        <v>36</v>
      </c>
      <c r="X953" t="s">
        <v>37</v>
      </c>
      <c r="AD953" t="s">
        <v>2538</v>
      </c>
      <c r="AE953" t="s">
        <v>1491</v>
      </c>
      <c r="AF953" t="s">
        <v>2538</v>
      </c>
      <c r="AG953" t="s">
        <v>2538</v>
      </c>
      <c r="AH953">
        <v>1</v>
      </c>
      <c r="AI953">
        <v>77</v>
      </c>
      <c r="AJ953">
        <v>77</v>
      </c>
      <c r="AK953">
        <v>77</v>
      </c>
      <c r="AL953">
        <v>77</v>
      </c>
      <c r="AM953">
        <v>77</v>
      </c>
      <c r="AN953" t="s">
        <v>1409</v>
      </c>
      <c r="AO953" t="s">
        <v>2538</v>
      </c>
    </row>
    <row r="954" spans="1:41" x14ac:dyDescent="0.25">
      <c r="A954">
        <v>1</v>
      </c>
      <c r="B954" t="s">
        <v>28</v>
      </c>
      <c r="C954">
        <v>392107</v>
      </c>
      <c r="D954" t="str">
        <f>VLOOKUP(C954,MUNICÍPO_SETOR!A$2:D$49,4,0)</f>
        <v>ELOHISTON DA SILVA CARRIJO</v>
      </c>
      <c r="E954" s="43">
        <v>41374.416666666664</v>
      </c>
      <c r="F954" s="43">
        <v>41374.677083333336</v>
      </c>
      <c r="G954" s="43">
        <v>41374.683333333334</v>
      </c>
      <c r="H954" t="s">
        <v>29</v>
      </c>
      <c r="I954">
        <v>60000012420811</v>
      </c>
      <c r="J954" t="s">
        <v>2539</v>
      </c>
      <c r="K954" t="s">
        <v>2540</v>
      </c>
      <c r="L954" t="s">
        <v>32</v>
      </c>
      <c r="M954">
        <v>6</v>
      </c>
      <c r="N954" t="s">
        <v>33</v>
      </c>
      <c r="O954">
        <v>60000015461254</v>
      </c>
      <c r="P954">
        <v>60000016462672</v>
      </c>
      <c r="Q954">
        <v>140127000000668</v>
      </c>
      <c r="S954" t="s">
        <v>34</v>
      </c>
      <c r="T954" t="s">
        <v>35</v>
      </c>
      <c r="U954" t="s">
        <v>36</v>
      </c>
      <c r="X954" t="s">
        <v>37</v>
      </c>
      <c r="AD954" t="s">
        <v>2541</v>
      </c>
      <c r="AE954" t="s">
        <v>1491</v>
      </c>
      <c r="AF954" t="s">
        <v>2541</v>
      </c>
      <c r="AG954" t="s">
        <v>2541</v>
      </c>
      <c r="AH954">
        <v>1</v>
      </c>
      <c r="AI954">
        <v>176</v>
      </c>
      <c r="AJ954">
        <v>176</v>
      </c>
      <c r="AK954">
        <v>176</v>
      </c>
      <c r="AL954">
        <v>176</v>
      </c>
      <c r="AM954">
        <v>176</v>
      </c>
      <c r="AN954" t="s">
        <v>1409</v>
      </c>
      <c r="AO954" t="s">
        <v>2541</v>
      </c>
    </row>
    <row r="955" spans="1:41" x14ac:dyDescent="0.25">
      <c r="A955">
        <v>1</v>
      </c>
      <c r="B955" t="s">
        <v>28</v>
      </c>
      <c r="C955">
        <v>392107</v>
      </c>
      <c r="D955" t="str">
        <f>VLOOKUP(C955,MUNICÍPO_SETOR!A$2:D$49,4,0)</f>
        <v>ELOHISTON DA SILVA CARRIJO</v>
      </c>
      <c r="E955" s="43">
        <v>41374.381944444445</v>
      </c>
      <c r="F955" s="43">
        <v>41374.392361111109</v>
      </c>
      <c r="G955" s="43">
        <v>41374.525694444441</v>
      </c>
      <c r="H955" t="s">
        <v>29</v>
      </c>
      <c r="I955">
        <v>60000012348403</v>
      </c>
      <c r="J955" t="s">
        <v>2542</v>
      </c>
      <c r="K955" t="s">
        <v>2543</v>
      </c>
      <c r="L955" t="s">
        <v>32</v>
      </c>
      <c r="M955">
        <v>4</v>
      </c>
      <c r="N955" t="s">
        <v>33</v>
      </c>
      <c r="O955">
        <v>60000015461254</v>
      </c>
      <c r="P955">
        <v>60000016462672</v>
      </c>
      <c r="Q955">
        <v>140127000000648</v>
      </c>
      <c r="S955" t="s">
        <v>34</v>
      </c>
      <c r="T955" t="s">
        <v>35</v>
      </c>
      <c r="U955" t="s">
        <v>36</v>
      </c>
      <c r="X955" t="s">
        <v>37</v>
      </c>
      <c r="AD955" t="s">
        <v>2544</v>
      </c>
      <c r="AE955" t="s">
        <v>1491</v>
      </c>
      <c r="AF955" t="s">
        <v>2544</v>
      </c>
      <c r="AG955" t="s">
        <v>2544</v>
      </c>
      <c r="AH955">
        <v>1</v>
      </c>
      <c r="AI955">
        <v>261</v>
      </c>
      <c r="AJ955">
        <v>261</v>
      </c>
      <c r="AK955">
        <v>261</v>
      </c>
      <c r="AL955">
        <v>261</v>
      </c>
      <c r="AM955">
        <v>261</v>
      </c>
      <c r="AN955" t="s">
        <v>1409</v>
      </c>
      <c r="AO955" t="s">
        <v>2544</v>
      </c>
    </row>
    <row r="956" spans="1:41" x14ac:dyDescent="0.25">
      <c r="A956">
        <v>1</v>
      </c>
      <c r="B956" t="s">
        <v>28</v>
      </c>
      <c r="C956">
        <v>392107</v>
      </c>
      <c r="D956" t="str">
        <f>VLOOKUP(C956,MUNICÍPO_SETOR!A$2:D$49,4,0)</f>
        <v>ELOHISTON DA SILVA CARRIJO</v>
      </c>
      <c r="E956" s="43">
        <v>41373.625</v>
      </c>
      <c r="F956" s="43">
        <v>41373.936111111114</v>
      </c>
      <c r="G956" s="43">
        <v>41373.941666666666</v>
      </c>
      <c r="H956" t="s">
        <v>29</v>
      </c>
      <c r="I956">
        <v>60000012458803</v>
      </c>
      <c r="J956" t="s">
        <v>2545</v>
      </c>
      <c r="K956" t="s">
        <v>2546</v>
      </c>
      <c r="L956" t="s">
        <v>32</v>
      </c>
      <c r="M956">
        <v>4</v>
      </c>
      <c r="N956" t="s">
        <v>33</v>
      </c>
      <c r="O956">
        <v>60000015461254</v>
      </c>
      <c r="P956">
        <v>60000016462672</v>
      </c>
      <c r="Q956">
        <v>140127000000616</v>
      </c>
      <c r="S956" t="s">
        <v>34</v>
      </c>
      <c r="T956" t="s">
        <v>35</v>
      </c>
      <c r="U956" t="s">
        <v>36</v>
      </c>
      <c r="X956" t="s">
        <v>37</v>
      </c>
      <c r="AD956" t="s">
        <v>2547</v>
      </c>
      <c r="AE956" t="s">
        <v>1491</v>
      </c>
      <c r="AF956" t="s">
        <v>2547</v>
      </c>
      <c r="AG956" t="s">
        <v>2547</v>
      </c>
      <c r="AH956">
        <v>1</v>
      </c>
      <c r="AI956">
        <v>84</v>
      </c>
      <c r="AJ956">
        <v>84</v>
      </c>
      <c r="AK956">
        <v>84</v>
      </c>
      <c r="AL956">
        <v>84</v>
      </c>
      <c r="AM956">
        <v>84</v>
      </c>
      <c r="AN956" t="s">
        <v>1409</v>
      </c>
      <c r="AO956" t="s">
        <v>2547</v>
      </c>
    </row>
    <row r="957" spans="1:41" x14ac:dyDescent="0.25">
      <c r="A957">
        <v>1</v>
      </c>
      <c r="B957" t="s">
        <v>28</v>
      </c>
      <c r="C957">
        <v>392107</v>
      </c>
      <c r="D957" t="str">
        <f>VLOOKUP(C957,MUNICÍPO_SETOR!A$2:D$49,4,0)</f>
        <v>ELOHISTON DA SILVA CARRIJO</v>
      </c>
      <c r="E957" s="43">
        <v>41373.604166666664</v>
      </c>
      <c r="F957" s="43">
        <v>41373.941666666666</v>
      </c>
      <c r="G957" s="43">
        <v>41374.364583333336</v>
      </c>
      <c r="H957" t="s">
        <v>29</v>
      </c>
      <c r="I957">
        <v>60000017153846</v>
      </c>
      <c r="J957" t="s">
        <v>2548</v>
      </c>
      <c r="K957" t="s">
        <v>2549</v>
      </c>
      <c r="L957" t="s">
        <v>41</v>
      </c>
      <c r="M957">
        <v>3</v>
      </c>
      <c r="N957" t="s">
        <v>33</v>
      </c>
      <c r="O957">
        <v>60000015461254</v>
      </c>
      <c r="P957">
        <v>60000016462672</v>
      </c>
      <c r="Q957">
        <v>140127000000631</v>
      </c>
      <c r="S957" t="s">
        <v>34</v>
      </c>
      <c r="T957" t="s">
        <v>35</v>
      </c>
      <c r="U957" t="s">
        <v>36</v>
      </c>
      <c r="X957" t="s">
        <v>37</v>
      </c>
      <c r="AD957" t="s">
        <v>2550</v>
      </c>
      <c r="AE957" t="s">
        <v>1491</v>
      </c>
      <c r="AF957" t="s">
        <v>2550</v>
      </c>
      <c r="AG957" t="s">
        <v>2550</v>
      </c>
      <c r="AH957">
        <v>1</v>
      </c>
      <c r="AI957">
        <v>78</v>
      </c>
      <c r="AJ957">
        <v>78</v>
      </c>
      <c r="AK957">
        <v>78</v>
      </c>
      <c r="AL957">
        <v>78</v>
      </c>
      <c r="AM957">
        <v>78</v>
      </c>
      <c r="AN957" t="s">
        <v>1409</v>
      </c>
      <c r="AO957" t="s">
        <v>2550</v>
      </c>
    </row>
    <row r="958" spans="1:41" x14ac:dyDescent="0.25">
      <c r="A958">
        <v>1</v>
      </c>
      <c r="B958" t="s">
        <v>28</v>
      </c>
      <c r="C958">
        <v>392107</v>
      </c>
      <c r="D958" t="str">
        <f>VLOOKUP(C958,MUNICÍPO_SETOR!A$2:D$49,4,0)</f>
        <v>ELOHISTON DA SILVA CARRIJO</v>
      </c>
      <c r="E958" s="43">
        <v>41373.583333333336</v>
      </c>
      <c r="F958" s="43">
        <v>41373.939583333333</v>
      </c>
      <c r="G958" s="43">
        <v>41373.941666666666</v>
      </c>
      <c r="H958" t="s">
        <v>29</v>
      </c>
      <c r="I958">
        <v>60000012466615</v>
      </c>
      <c r="J958" t="s">
        <v>2551</v>
      </c>
      <c r="K958" t="s">
        <v>2552</v>
      </c>
      <c r="L958" t="s">
        <v>32</v>
      </c>
      <c r="M958">
        <v>6</v>
      </c>
      <c r="N958" t="s">
        <v>33</v>
      </c>
      <c r="O958">
        <v>60000015461254</v>
      </c>
      <c r="P958">
        <v>60000016462672</v>
      </c>
      <c r="Q958">
        <v>140127000000623</v>
      </c>
      <c r="S958" t="s">
        <v>34</v>
      </c>
      <c r="T958" t="s">
        <v>35</v>
      </c>
      <c r="U958" t="s">
        <v>36</v>
      </c>
      <c r="X958" t="s">
        <v>37</v>
      </c>
      <c r="Y958" t="s">
        <v>176</v>
      </c>
      <c r="AD958" t="s">
        <v>2553</v>
      </c>
      <c r="AE958" t="s">
        <v>1491</v>
      </c>
      <c r="AF958" t="s">
        <v>2553</v>
      </c>
      <c r="AG958" t="s">
        <v>2553</v>
      </c>
      <c r="AH958">
        <v>1</v>
      </c>
      <c r="AI958">
        <v>70</v>
      </c>
      <c r="AJ958">
        <v>70</v>
      </c>
      <c r="AK958">
        <v>70</v>
      </c>
      <c r="AL958">
        <v>70</v>
      </c>
      <c r="AM958">
        <v>70</v>
      </c>
      <c r="AN958" t="s">
        <v>1409</v>
      </c>
      <c r="AO958" t="s">
        <v>2553</v>
      </c>
    </row>
    <row r="959" spans="1:41" x14ac:dyDescent="0.25">
      <c r="A959">
        <v>1</v>
      </c>
      <c r="B959" t="s">
        <v>28</v>
      </c>
      <c r="C959">
        <v>392107</v>
      </c>
      <c r="D959" t="str">
        <f>VLOOKUP(C959,MUNICÍPO_SETOR!A$2:D$49,4,0)</f>
        <v>ELOHISTON DA SILVA CARRIJO</v>
      </c>
      <c r="E959" s="43">
        <v>41373.449999999997</v>
      </c>
      <c r="F959" s="43">
        <v>41373.451388888891</v>
      </c>
      <c r="G959" s="43">
        <v>41373.45416666667</v>
      </c>
      <c r="H959" t="s">
        <v>29</v>
      </c>
      <c r="I959">
        <v>60000012467659</v>
      </c>
      <c r="J959" t="s">
        <v>2554</v>
      </c>
      <c r="K959" t="s">
        <v>2555</v>
      </c>
      <c r="L959" t="s">
        <v>32</v>
      </c>
      <c r="M959">
        <v>4</v>
      </c>
      <c r="N959" t="s">
        <v>33</v>
      </c>
      <c r="O959">
        <v>60000015461254</v>
      </c>
      <c r="P959">
        <v>60000016462672</v>
      </c>
      <c r="Q959">
        <v>140127000000589</v>
      </c>
      <c r="S959" t="s">
        <v>34</v>
      </c>
      <c r="T959" t="s">
        <v>35</v>
      </c>
      <c r="U959" t="s">
        <v>36</v>
      </c>
      <c r="X959" t="s">
        <v>37</v>
      </c>
      <c r="AD959" t="s">
        <v>2556</v>
      </c>
      <c r="AE959" t="s">
        <v>1491</v>
      </c>
      <c r="AF959" t="s">
        <v>2556</v>
      </c>
      <c r="AG959" t="s">
        <v>2556</v>
      </c>
      <c r="AH959">
        <v>1</v>
      </c>
      <c r="AI959">
        <v>89</v>
      </c>
      <c r="AJ959">
        <v>89</v>
      </c>
      <c r="AK959">
        <v>89</v>
      </c>
      <c r="AL959">
        <v>89</v>
      </c>
      <c r="AM959">
        <v>89</v>
      </c>
      <c r="AN959" t="s">
        <v>1409</v>
      </c>
      <c r="AO959" t="s">
        <v>2556</v>
      </c>
    </row>
    <row r="960" spans="1:41" x14ac:dyDescent="0.25">
      <c r="A960">
        <v>1</v>
      </c>
      <c r="B960" t="s">
        <v>28</v>
      </c>
      <c r="C960">
        <v>392107</v>
      </c>
      <c r="D960" t="str">
        <f>VLOOKUP(C960,MUNICÍPO_SETOR!A$2:D$49,4,0)</f>
        <v>ELOHISTON DA SILVA CARRIJO</v>
      </c>
      <c r="E960" s="43">
        <v>41373.375</v>
      </c>
      <c r="F960" s="43">
        <v>41373.463194444441</v>
      </c>
      <c r="G960" s="43">
        <v>41373.464583333334</v>
      </c>
      <c r="H960" t="s">
        <v>29</v>
      </c>
      <c r="I960">
        <v>60000012486243</v>
      </c>
      <c r="J960" t="s">
        <v>2557</v>
      </c>
      <c r="K960" t="s">
        <v>2558</v>
      </c>
      <c r="L960" t="s">
        <v>32</v>
      </c>
      <c r="M960">
        <v>6</v>
      </c>
      <c r="N960" t="s">
        <v>33</v>
      </c>
      <c r="O960">
        <v>60000015461254</v>
      </c>
      <c r="P960">
        <v>60000016462672</v>
      </c>
      <c r="Q960">
        <v>140127000000609</v>
      </c>
      <c r="S960" t="s">
        <v>34</v>
      </c>
      <c r="T960" t="s">
        <v>35</v>
      </c>
      <c r="U960" t="s">
        <v>36</v>
      </c>
      <c r="X960" t="s">
        <v>37</v>
      </c>
      <c r="AD960" t="s">
        <v>2559</v>
      </c>
      <c r="AE960" t="s">
        <v>1491</v>
      </c>
      <c r="AF960" t="s">
        <v>2559</v>
      </c>
      <c r="AG960" t="s">
        <v>2559</v>
      </c>
      <c r="AH960">
        <v>1</v>
      </c>
      <c r="AI960">
        <v>60</v>
      </c>
      <c r="AJ960">
        <v>60</v>
      </c>
      <c r="AK960">
        <v>60</v>
      </c>
      <c r="AL960">
        <v>60</v>
      </c>
      <c r="AM960">
        <v>60</v>
      </c>
      <c r="AN960" t="s">
        <v>1409</v>
      </c>
      <c r="AO960" t="s">
        <v>2559</v>
      </c>
    </row>
    <row r="961" spans="1:41" x14ac:dyDescent="0.25">
      <c r="A961">
        <v>1</v>
      </c>
      <c r="B961" t="s">
        <v>28</v>
      </c>
      <c r="C961">
        <v>392107</v>
      </c>
      <c r="D961" t="str">
        <f>VLOOKUP(C961,MUNICÍPO_SETOR!A$2:D$49,4,0)</f>
        <v>ELOHISTON DA SILVA CARRIJO</v>
      </c>
      <c r="E961" s="43">
        <v>41373.34375</v>
      </c>
      <c r="F961" s="43">
        <v>41373.945138888892</v>
      </c>
      <c r="G961" s="43">
        <v>41374.364583333336</v>
      </c>
      <c r="H961" t="s">
        <v>29</v>
      </c>
      <c r="I961">
        <v>60000012474951</v>
      </c>
      <c r="J961" t="s">
        <v>2560</v>
      </c>
      <c r="K961" t="s">
        <v>2561</v>
      </c>
      <c r="L961" t="s">
        <v>32</v>
      </c>
      <c r="M961">
        <v>3</v>
      </c>
      <c r="N961" t="s">
        <v>33</v>
      </c>
      <c r="O961">
        <v>60000015461254</v>
      </c>
      <c r="P961">
        <v>60000016462672</v>
      </c>
      <c r="Q961">
        <v>140127000000638</v>
      </c>
      <c r="S961" t="s">
        <v>34</v>
      </c>
      <c r="T961" t="s">
        <v>35</v>
      </c>
      <c r="U961" t="s">
        <v>36</v>
      </c>
      <c r="X961" t="s">
        <v>37</v>
      </c>
      <c r="AD961" t="s">
        <v>2562</v>
      </c>
      <c r="AE961" t="s">
        <v>1491</v>
      </c>
      <c r="AF961" t="s">
        <v>2562</v>
      </c>
      <c r="AG961" t="s">
        <v>2562</v>
      </c>
      <c r="AH961">
        <v>1</v>
      </c>
      <c r="AI961">
        <v>83</v>
      </c>
      <c r="AJ961">
        <v>83</v>
      </c>
      <c r="AK961">
        <v>83</v>
      </c>
      <c r="AL961">
        <v>83</v>
      </c>
      <c r="AM961">
        <v>83</v>
      </c>
      <c r="AN961" t="s">
        <v>1409</v>
      </c>
      <c r="AO961" t="s">
        <v>2562</v>
      </c>
    </row>
    <row r="962" spans="1:41" x14ac:dyDescent="0.25">
      <c r="A962">
        <v>1</v>
      </c>
      <c r="B962" t="s">
        <v>28</v>
      </c>
      <c r="C962">
        <v>392107</v>
      </c>
      <c r="D962" t="str">
        <f>VLOOKUP(C962,MUNICÍPO_SETOR!A$2:D$49,4,0)</f>
        <v>ELOHISTON DA SILVA CARRIJO</v>
      </c>
      <c r="E962" s="43">
        <v>41373.333333333336</v>
      </c>
      <c r="F962" s="43">
        <v>41373.461805555555</v>
      </c>
      <c r="G962" s="43">
        <v>41373.464583333334</v>
      </c>
      <c r="H962" t="s">
        <v>29</v>
      </c>
      <c r="I962">
        <v>60000012349779</v>
      </c>
      <c r="J962" t="s">
        <v>2563</v>
      </c>
      <c r="K962" t="s">
        <v>2564</v>
      </c>
      <c r="L962" t="s">
        <v>41</v>
      </c>
      <c r="M962">
        <v>3</v>
      </c>
      <c r="N962" t="s">
        <v>33</v>
      </c>
      <c r="O962">
        <v>60000015461254</v>
      </c>
      <c r="P962">
        <v>60000016462672</v>
      </c>
      <c r="Q962">
        <v>140127000000602</v>
      </c>
      <c r="S962" t="s">
        <v>34</v>
      </c>
      <c r="T962" t="s">
        <v>35</v>
      </c>
      <c r="U962" t="s">
        <v>36</v>
      </c>
      <c r="X962" t="s">
        <v>37</v>
      </c>
      <c r="AD962" t="s">
        <v>2565</v>
      </c>
      <c r="AE962" t="s">
        <v>1491</v>
      </c>
      <c r="AF962" t="s">
        <v>2565</v>
      </c>
      <c r="AG962" t="s">
        <v>2565</v>
      </c>
      <c r="AH962">
        <v>1</v>
      </c>
      <c r="AI962">
        <v>76</v>
      </c>
      <c r="AJ962">
        <v>76</v>
      </c>
      <c r="AK962">
        <v>76</v>
      </c>
      <c r="AL962">
        <v>76</v>
      </c>
      <c r="AM962">
        <v>76</v>
      </c>
      <c r="AN962" t="s">
        <v>1409</v>
      </c>
      <c r="AO962" t="s">
        <v>2565</v>
      </c>
    </row>
    <row r="963" spans="1:41" x14ac:dyDescent="0.25">
      <c r="A963">
        <v>1</v>
      </c>
      <c r="B963" t="s">
        <v>28</v>
      </c>
      <c r="C963">
        <v>392107</v>
      </c>
      <c r="D963" t="str">
        <f>VLOOKUP(C963,MUNICÍPO_SETOR!A$2:D$49,4,0)</f>
        <v>ELOHISTON DA SILVA CARRIJO</v>
      </c>
      <c r="E963" s="43">
        <v>41372.708333333336</v>
      </c>
      <c r="F963" s="43">
        <v>41373.449999999997</v>
      </c>
      <c r="G963" s="43">
        <v>41373.45416666667</v>
      </c>
      <c r="H963" t="s">
        <v>29</v>
      </c>
      <c r="I963">
        <v>60000012571155</v>
      </c>
      <c r="J963" t="s">
        <v>2566</v>
      </c>
      <c r="K963" t="s">
        <v>2567</v>
      </c>
      <c r="L963" t="s">
        <v>41</v>
      </c>
      <c r="M963">
        <v>3</v>
      </c>
      <c r="N963" t="s">
        <v>33</v>
      </c>
      <c r="O963">
        <v>60000015461254</v>
      </c>
      <c r="P963">
        <v>60000016462672</v>
      </c>
      <c r="Q963">
        <v>140127000000582</v>
      </c>
      <c r="S963" t="s">
        <v>34</v>
      </c>
      <c r="T963" t="s">
        <v>35</v>
      </c>
      <c r="U963" t="s">
        <v>36</v>
      </c>
      <c r="X963" t="s">
        <v>37</v>
      </c>
      <c r="AD963" t="s">
        <v>2568</v>
      </c>
      <c r="AE963" t="s">
        <v>1491</v>
      </c>
      <c r="AF963" t="s">
        <v>2568</v>
      </c>
      <c r="AG963" t="s">
        <v>2568</v>
      </c>
      <c r="AH963">
        <v>1</v>
      </c>
      <c r="AI963">
        <v>79</v>
      </c>
      <c r="AJ963">
        <v>79</v>
      </c>
      <c r="AK963">
        <v>79</v>
      </c>
      <c r="AL963">
        <v>79</v>
      </c>
      <c r="AM963">
        <v>79</v>
      </c>
      <c r="AN963" t="s">
        <v>1409</v>
      </c>
      <c r="AO963" t="s">
        <v>2568</v>
      </c>
    </row>
    <row r="964" spans="1:41" x14ac:dyDescent="0.25">
      <c r="A964">
        <v>1</v>
      </c>
      <c r="B964" t="s">
        <v>28</v>
      </c>
      <c r="C964">
        <v>392107</v>
      </c>
      <c r="D964" t="str">
        <f>VLOOKUP(C964,MUNICÍPO_SETOR!A$2:D$49,4,0)</f>
        <v>ELOHISTON DA SILVA CARRIJO</v>
      </c>
      <c r="E964" s="43">
        <v>41372.604166666664</v>
      </c>
      <c r="F964" s="43">
        <v>41373.444444444445</v>
      </c>
      <c r="G964" s="43">
        <v>41373.45416666667</v>
      </c>
      <c r="H964" t="s">
        <v>29</v>
      </c>
      <c r="I964">
        <v>60000012456939</v>
      </c>
      <c r="J964" t="s">
        <v>2569</v>
      </c>
      <c r="K964" t="s">
        <v>2570</v>
      </c>
      <c r="L964" t="s">
        <v>32</v>
      </c>
      <c r="M964">
        <v>6</v>
      </c>
      <c r="N964" t="s">
        <v>33</v>
      </c>
      <c r="O964">
        <v>60000015461254</v>
      </c>
      <c r="P964">
        <v>60000016462672</v>
      </c>
      <c r="Q964">
        <v>140127000000573</v>
      </c>
      <c r="S964" t="s">
        <v>34</v>
      </c>
      <c r="T964" t="s">
        <v>35</v>
      </c>
      <c r="U964" t="s">
        <v>36</v>
      </c>
      <c r="X964" t="s">
        <v>37</v>
      </c>
      <c r="AD964" t="s">
        <v>2571</v>
      </c>
      <c r="AE964" t="s">
        <v>1491</v>
      </c>
      <c r="AF964" t="s">
        <v>2571</v>
      </c>
      <c r="AG964" t="s">
        <v>2571</v>
      </c>
      <c r="AH964">
        <v>1</v>
      </c>
      <c r="AI964">
        <v>125</v>
      </c>
      <c r="AJ964">
        <v>125</v>
      </c>
      <c r="AK964">
        <v>125</v>
      </c>
      <c r="AL964">
        <v>125</v>
      </c>
      <c r="AM964">
        <v>125</v>
      </c>
      <c r="AN964" t="s">
        <v>1409</v>
      </c>
      <c r="AO964" t="s">
        <v>2571</v>
      </c>
    </row>
    <row r="965" spans="1:41" x14ac:dyDescent="0.25">
      <c r="A965">
        <v>1</v>
      </c>
      <c r="B965" t="s">
        <v>28</v>
      </c>
      <c r="C965">
        <v>392107</v>
      </c>
      <c r="D965" t="str">
        <f>VLOOKUP(C965,MUNICÍPO_SETOR!A$2:D$49,4,0)</f>
        <v>ELOHISTON DA SILVA CARRIJO</v>
      </c>
      <c r="E965" s="43">
        <v>41369.680555555555</v>
      </c>
      <c r="F965" s="43">
        <v>41369.681250000001</v>
      </c>
      <c r="G965" s="43">
        <v>41369.648611111108</v>
      </c>
      <c r="H965" t="s">
        <v>29</v>
      </c>
      <c r="I965">
        <v>60000012394159</v>
      </c>
      <c r="J965" t="s">
        <v>463</v>
      </c>
      <c r="K965" t="s">
        <v>464</v>
      </c>
      <c r="L965" t="s">
        <v>32</v>
      </c>
      <c r="M965">
        <v>6</v>
      </c>
      <c r="N965" t="s">
        <v>33</v>
      </c>
      <c r="O965">
        <v>60000015461254</v>
      </c>
      <c r="P965">
        <v>60000016462672</v>
      </c>
      <c r="Q965">
        <v>140127000000516</v>
      </c>
      <c r="S965" t="s">
        <v>34</v>
      </c>
      <c r="T965" t="s">
        <v>35</v>
      </c>
      <c r="U965" t="s">
        <v>36</v>
      </c>
      <c r="X965" t="s">
        <v>37</v>
      </c>
      <c r="AD965" t="s">
        <v>465</v>
      </c>
      <c r="AE965" t="s">
        <v>1452</v>
      </c>
      <c r="AF965" t="s">
        <v>465</v>
      </c>
      <c r="AG965" t="s">
        <v>465</v>
      </c>
      <c r="AH965">
        <v>1</v>
      </c>
      <c r="AI965">
        <v>67</v>
      </c>
      <c r="AJ965">
        <v>67</v>
      </c>
      <c r="AK965">
        <v>67</v>
      </c>
      <c r="AL965">
        <v>67</v>
      </c>
      <c r="AM965">
        <v>67</v>
      </c>
      <c r="AN965" t="s">
        <v>1409</v>
      </c>
      <c r="AO965" t="s">
        <v>465</v>
      </c>
    </row>
    <row r="966" spans="1:41" x14ac:dyDescent="0.25">
      <c r="A966">
        <v>1</v>
      </c>
      <c r="B966" t="s">
        <v>28</v>
      </c>
      <c r="C966">
        <v>392107</v>
      </c>
      <c r="D966" t="str">
        <f>VLOOKUP(C966,MUNICÍPO_SETOR!A$2:D$49,4,0)</f>
        <v>ELOHISTON DA SILVA CARRIJO</v>
      </c>
      <c r="E966" s="43">
        <v>41369.645833333336</v>
      </c>
      <c r="F966" s="43">
        <v>41369.691666666666</v>
      </c>
      <c r="G966" s="43">
        <v>41369.651388888888</v>
      </c>
      <c r="H966" t="s">
        <v>29</v>
      </c>
      <c r="I966">
        <v>60000012341379</v>
      </c>
      <c r="J966" t="s">
        <v>466</v>
      </c>
      <c r="K966" t="s">
        <v>467</v>
      </c>
      <c r="L966" t="s">
        <v>41</v>
      </c>
      <c r="M966">
        <v>4</v>
      </c>
      <c r="N966" t="s">
        <v>33</v>
      </c>
      <c r="O966">
        <v>60000015461254</v>
      </c>
      <c r="P966">
        <v>60000016462672</v>
      </c>
      <c r="Q966">
        <v>140127000000537</v>
      </c>
      <c r="S966" t="s">
        <v>34</v>
      </c>
      <c r="T966" t="s">
        <v>35</v>
      </c>
      <c r="U966" t="s">
        <v>36</v>
      </c>
      <c r="X966" t="s">
        <v>37</v>
      </c>
      <c r="AD966" t="s">
        <v>468</v>
      </c>
      <c r="AE966" t="s">
        <v>1452</v>
      </c>
      <c r="AF966" t="s">
        <v>468</v>
      </c>
      <c r="AG966" t="s">
        <v>468</v>
      </c>
      <c r="AH966">
        <v>1</v>
      </c>
      <c r="AI966">
        <v>93</v>
      </c>
      <c r="AJ966">
        <v>93</v>
      </c>
      <c r="AK966">
        <v>93</v>
      </c>
      <c r="AL966">
        <v>93</v>
      </c>
      <c r="AM966">
        <v>93</v>
      </c>
      <c r="AN966" t="s">
        <v>1409</v>
      </c>
      <c r="AO966" t="s">
        <v>468</v>
      </c>
    </row>
    <row r="967" spans="1:41" x14ac:dyDescent="0.25">
      <c r="A967">
        <v>1</v>
      </c>
      <c r="B967" t="s">
        <v>28</v>
      </c>
      <c r="C967">
        <v>392107</v>
      </c>
      <c r="D967" t="str">
        <f>VLOOKUP(C967,MUNICÍPO_SETOR!A$2:D$49,4,0)</f>
        <v>ELOHISTON DA SILVA CARRIJO</v>
      </c>
      <c r="E967" s="43">
        <v>41369.583333333336</v>
      </c>
      <c r="F967" s="43">
        <v>41369.6875</v>
      </c>
      <c r="G967" s="43">
        <v>41369.648611111108</v>
      </c>
      <c r="H967" t="s">
        <v>29</v>
      </c>
      <c r="I967">
        <v>60000012276335</v>
      </c>
      <c r="J967" t="s">
        <v>469</v>
      </c>
      <c r="K967" t="s">
        <v>470</v>
      </c>
      <c r="L967" t="s">
        <v>41</v>
      </c>
      <c r="M967">
        <v>4</v>
      </c>
      <c r="N967" t="s">
        <v>33</v>
      </c>
      <c r="O967">
        <v>60000015461254</v>
      </c>
      <c r="P967">
        <v>60000016462672</v>
      </c>
      <c r="Q967">
        <v>140127000000530</v>
      </c>
      <c r="S967" t="s">
        <v>34</v>
      </c>
      <c r="T967" t="s">
        <v>35</v>
      </c>
      <c r="U967" t="s">
        <v>36</v>
      </c>
      <c r="X967" t="s">
        <v>37</v>
      </c>
      <c r="AD967" t="s">
        <v>471</v>
      </c>
      <c r="AE967" t="s">
        <v>1452</v>
      </c>
      <c r="AF967" t="s">
        <v>471</v>
      </c>
      <c r="AG967" t="s">
        <v>471</v>
      </c>
      <c r="AH967">
        <v>1</v>
      </c>
      <c r="AI967">
        <v>87</v>
      </c>
      <c r="AJ967">
        <v>87</v>
      </c>
      <c r="AK967">
        <v>87</v>
      </c>
      <c r="AL967">
        <v>87</v>
      </c>
      <c r="AM967">
        <v>87</v>
      </c>
      <c r="AN967" t="s">
        <v>1409</v>
      </c>
      <c r="AO967" t="s">
        <v>471</v>
      </c>
    </row>
    <row r="968" spans="1:41" x14ac:dyDescent="0.25">
      <c r="A968">
        <v>1</v>
      </c>
      <c r="B968" t="s">
        <v>28</v>
      </c>
      <c r="C968">
        <v>392107</v>
      </c>
      <c r="D968" t="str">
        <f>VLOOKUP(C968,MUNICÍPO_SETOR!A$2:D$49,4,0)</f>
        <v>ELOHISTON DA SILVA CARRIJO</v>
      </c>
      <c r="E968" s="43">
        <v>41369.458333333336</v>
      </c>
      <c r="F968" s="43">
        <v>41369.684027777781</v>
      </c>
      <c r="G968" s="43">
        <v>41369.648611111108</v>
      </c>
      <c r="H968" t="s">
        <v>29</v>
      </c>
      <c r="I968">
        <v>60000012390323</v>
      </c>
      <c r="J968" t="s">
        <v>472</v>
      </c>
      <c r="K968" t="s">
        <v>473</v>
      </c>
      <c r="L968" t="s">
        <v>32</v>
      </c>
      <c r="M968">
        <v>4</v>
      </c>
      <c r="N968" t="s">
        <v>33</v>
      </c>
      <c r="O968">
        <v>60000015461254</v>
      </c>
      <c r="P968">
        <v>60000016462672</v>
      </c>
      <c r="Q968">
        <v>140127000000523</v>
      </c>
      <c r="S968" t="s">
        <v>34</v>
      </c>
      <c r="T968" t="s">
        <v>35</v>
      </c>
      <c r="U968" t="s">
        <v>36</v>
      </c>
      <c r="X968" t="s">
        <v>37</v>
      </c>
      <c r="AD968" t="s">
        <v>474</v>
      </c>
      <c r="AE968" t="s">
        <v>1452</v>
      </c>
      <c r="AF968" t="s">
        <v>474</v>
      </c>
      <c r="AG968" t="s">
        <v>474</v>
      </c>
      <c r="AH968">
        <v>1</v>
      </c>
      <c r="AI968">
        <v>36</v>
      </c>
      <c r="AJ968">
        <v>36</v>
      </c>
      <c r="AK968">
        <v>36</v>
      </c>
      <c r="AL968">
        <v>36</v>
      </c>
      <c r="AM968">
        <v>36</v>
      </c>
      <c r="AN968" t="s">
        <v>1409</v>
      </c>
      <c r="AO968" t="s">
        <v>474</v>
      </c>
    </row>
    <row r="969" spans="1:41" x14ac:dyDescent="0.25">
      <c r="A969">
        <v>1</v>
      </c>
      <c r="B969" t="s">
        <v>28</v>
      </c>
      <c r="C969">
        <v>392107</v>
      </c>
      <c r="D969" t="str">
        <f>VLOOKUP(C969,MUNICÍPO_SETOR!A$2:D$49,4,0)</f>
        <v>ELOHISTON DA SILVA CARRIJO</v>
      </c>
      <c r="E969" s="43">
        <v>41369.416666666664</v>
      </c>
      <c r="F969" s="43">
        <v>41369.679861111108</v>
      </c>
      <c r="G969" s="43">
        <v>41369.648611111108</v>
      </c>
      <c r="H969" t="s">
        <v>29</v>
      </c>
      <c r="I969">
        <v>60000012377143</v>
      </c>
      <c r="J969" t="s">
        <v>475</v>
      </c>
      <c r="K969" t="s">
        <v>476</v>
      </c>
      <c r="L969" t="s">
        <v>32</v>
      </c>
      <c r="M969">
        <v>6</v>
      </c>
      <c r="N969" t="s">
        <v>33</v>
      </c>
      <c r="O969">
        <v>60000015461254</v>
      </c>
      <c r="P969">
        <v>60000016462672</v>
      </c>
      <c r="Q969">
        <v>140127000000509</v>
      </c>
      <c r="S969" t="s">
        <v>34</v>
      </c>
      <c r="T969" t="s">
        <v>35</v>
      </c>
      <c r="U969" t="s">
        <v>36</v>
      </c>
      <c r="X969" t="s">
        <v>37</v>
      </c>
      <c r="AD969" t="s">
        <v>477</v>
      </c>
      <c r="AE969" t="s">
        <v>1452</v>
      </c>
      <c r="AF969" t="s">
        <v>477</v>
      </c>
      <c r="AG969" t="s">
        <v>477</v>
      </c>
      <c r="AH969">
        <v>1</v>
      </c>
      <c r="AI969">
        <v>65</v>
      </c>
      <c r="AJ969">
        <v>65</v>
      </c>
      <c r="AK969">
        <v>65</v>
      </c>
      <c r="AL969">
        <v>65</v>
      </c>
      <c r="AM969">
        <v>65</v>
      </c>
      <c r="AN969" t="s">
        <v>1409</v>
      </c>
      <c r="AO969" t="s">
        <v>477</v>
      </c>
    </row>
    <row r="970" spans="1:41" x14ac:dyDescent="0.25">
      <c r="A970">
        <v>1</v>
      </c>
      <c r="B970" t="s">
        <v>28</v>
      </c>
      <c r="C970">
        <v>392107</v>
      </c>
      <c r="D970" t="str">
        <f>VLOOKUP(C970,MUNICÍPO_SETOR!A$2:D$49,4,0)</f>
        <v>ELOHISTON DA SILVA CARRIJO</v>
      </c>
      <c r="E970" s="43">
        <v>41369.333333333336</v>
      </c>
      <c r="F970" s="43">
        <v>41369.677777777775</v>
      </c>
      <c r="G970" s="43">
        <v>41369.638194444444</v>
      </c>
      <c r="H970" t="s">
        <v>29</v>
      </c>
      <c r="I970">
        <v>60000012291787</v>
      </c>
      <c r="J970" t="s">
        <v>478</v>
      </c>
      <c r="K970" t="s">
        <v>479</v>
      </c>
      <c r="L970" t="s">
        <v>32</v>
      </c>
      <c r="M970">
        <v>6</v>
      </c>
      <c r="N970" t="s">
        <v>33</v>
      </c>
      <c r="O970">
        <v>60000015461254</v>
      </c>
      <c r="P970">
        <v>60000016462672</v>
      </c>
      <c r="Q970">
        <v>140127000000502</v>
      </c>
      <c r="S970" t="s">
        <v>34</v>
      </c>
      <c r="T970" t="s">
        <v>35</v>
      </c>
      <c r="U970" t="s">
        <v>36</v>
      </c>
      <c r="X970" t="s">
        <v>37</v>
      </c>
      <c r="AD970" t="s">
        <v>480</v>
      </c>
      <c r="AE970" t="s">
        <v>1452</v>
      </c>
      <c r="AF970" t="s">
        <v>480</v>
      </c>
      <c r="AG970" t="s">
        <v>480</v>
      </c>
      <c r="AH970">
        <v>1</v>
      </c>
      <c r="AI970">
        <v>63</v>
      </c>
      <c r="AJ970">
        <v>63</v>
      </c>
      <c r="AK970">
        <v>63</v>
      </c>
      <c r="AL970">
        <v>63</v>
      </c>
      <c r="AM970">
        <v>63</v>
      </c>
      <c r="AN970" t="s">
        <v>1409</v>
      </c>
      <c r="AO970" t="s">
        <v>480</v>
      </c>
    </row>
    <row r="971" spans="1:41" x14ac:dyDescent="0.25">
      <c r="A971">
        <v>1</v>
      </c>
      <c r="B971" t="s">
        <v>28</v>
      </c>
      <c r="C971">
        <v>392107</v>
      </c>
      <c r="D971" t="str">
        <f>VLOOKUP(C971,MUNICÍPO_SETOR!A$2:D$49,4,0)</f>
        <v>ELOHISTON DA SILVA CARRIJO</v>
      </c>
      <c r="E971" s="43">
        <v>41368.416666666664</v>
      </c>
      <c r="F971" s="43">
        <v>41369.67083333333</v>
      </c>
      <c r="G971" s="43">
        <v>41369.638194444444</v>
      </c>
      <c r="H971" t="s">
        <v>29</v>
      </c>
      <c r="I971">
        <v>60000012383715</v>
      </c>
      <c r="J971" t="s">
        <v>481</v>
      </c>
      <c r="K971" t="s">
        <v>482</v>
      </c>
      <c r="L971" t="s">
        <v>32</v>
      </c>
      <c r="M971">
        <v>3</v>
      </c>
      <c r="N971" t="s">
        <v>33</v>
      </c>
      <c r="O971">
        <v>60000015461254</v>
      </c>
      <c r="P971">
        <v>60000016462672</v>
      </c>
      <c r="Q971">
        <v>140127000000488</v>
      </c>
      <c r="S971" t="s">
        <v>34</v>
      </c>
      <c r="T971" t="s">
        <v>35</v>
      </c>
      <c r="U971" t="s">
        <v>36</v>
      </c>
      <c r="X971" t="s">
        <v>37</v>
      </c>
      <c r="AD971" t="s">
        <v>483</v>
      </c>
      <c r="AE971" t="s">
        <v>1490</v>
      </c>
      <c r="AF971" t="s">
        <v>483</v>
      </c>
      <c r="AG971" t="s">
        <v>483</v>
      </c>
      <c r="AH971">
        <v>1</v>
      </c>
      <c r="AI971">
        <v>74</v>
      </c>
      <c r="AJ971">
        <v>74</v>
      </c>
      <c r="AK971">
        <v>74</v>
      </c>
      <c r="AL971">
        <v>74</v>
      </c>
      <c r="AM971">
        <v>74</v>
      </c>
      <c r="AN971" t="s">
        <v>1409</v>
      </c>
      <c r="AO971" t="s">
        <v>483</v>
      </c>
    </row>
    <row r="972" spans="1:41" x14ac:dyDescent="0.25">
      <c r="A972">
        <v>1</v>
      </c>
      <c r="B972" t="s">
        <v>28</v>
      </c>
      <c r="C972">
        <v>392107</v>
      </c>
      <c r="D972" t="str">
        <f>VLOOKUP(C972,MUNICÍPO_SETOR!A$2:D$49,4,0)</f>
        <v>ELOHISTON DA SILVA CARRIJO</v>
      </c>
      <c r="E972" s="43">
        <v>41368.375</v>
      </c>
      <c r="F972" s="43">
        <v>41368.435416666667</v>
      </c>
      <c r="G972" s="43">
        <v>41368.4375</v>
      </c>
      <c r="H972" t="s">
        <v>29</v>
      </c>
      <c r="I972">
        <v>60000012267203</v>
      </c>
      <c r="J972" t="s">
        <v>484</v>
      </c>
      <c r="K972" t="s">
        <v>485</v>
      </c>
      <c r="L972" t="s">
        <v>32</v>
      </c>
      <c r="M972">
        <v>3</v>
      </c>
      <c r="N972" t="s">
        <v>33</v>
      </c>
      <c r="O972">
        <v>60000015461254</v>
      </c>
      <c r="P972">
        <v>60000016462672</v>
      </c>
      <c r="Q972">
        <v>140127000000353</v>
      </c>
      <c r="S972" t="s">
        <v>34</v>
      </c>
      <c r="T972" t="s">
        <v>35</v>
      </c>
      <c r="U972" t="s">
        <v>36</v>
      </c>
      <c r="X972" t="s">
        <v>37</v>
      </c>
      <c r="AD972" t="s">
        <v>486</v>
      </c>
      <c r="AE972" t="s">
        <v>1490</v>
      </c>
      <c r="AF972" t="s">
        <v>486</v>
      </c>
      <c r="AG972" t="s">
        <v>486</v>
      </c>
      <c r="AH972">
        <v>1</v>
      </c>
      <c r="AI972">
        <v>236</v>
      </c>
      <c r="AJ972">
        <v>236</v>
      </c>
      <c r="AK972">
        <v>236</v>
      </c>
      <c r="AL972">
        <v>236</v>
      </c>
      <c r="AM972">
        <v>236</v>
      </c>
      <c r="AN972" t="s">
        <v>1409</v>
      </c>
      <c r="AO972" t="s">
        <v>486</v>
      </c>
    </row>
    <row r="973" spans="1:41" x14ac:dyDescent="0.25">
      <c r="A973">
        <v>1</v>
      </c>
      <c r="B973" t="s">
        <v>28</v>
      </c>
      <c r="C973">
        <v>392107</v>
      </c>
      <c r="D973" t="str">
        <f>VLOOKUP(C973,MUNICÍPO_SETOR!A$2:D$49,4,0)</f>
        <v>ELOHISTON DA SILVA CARRIJO</v>
      </c>
      <c r="E973" s="43">
        <v>41368.333333333336</v>
      </c>
      <c r="F973" s="43">
        <v>41368.431944444441</v>
      </c>
      <c r="G973" s="43">
        <v>41368.4375</v>
      </c>
      <c r="H973" t="s">
        <v>29</v>
      </c>
      <c r="I973">
        <v>60000012571179</v>
      </c>
      <c r="J973" t="s">
        <v>487</v>
      </c>
      <c r="K973" t="s">
        <v>488</v>
      </c>
      <c r="L973" t="s">
        <v>32</v>
      </c>
      <c r="M973">
        <v>3</v>
      </c>
      <c r="N973" t="s">
        <v>33</v>
      </c>
      <c r="O973">
        <v>60000015461254</v>
      </c>
      <c r="P973">
        <v>60000016462672</v>
      </c>
      <c r="Q973">
        <v>140127000000346</v>
      </c>
      <c r="S973" t="s">
        <v>34</v>
      </c>
      <c r="T973" t="s">
        <v>35</v>
      </c>
      <c r="U973" t="s">
        <v>36</v>
      </c>
      <c r="X973" t="s">
        <v>37</v>
      </c>
      <c r="AD973" t="s">
        <v>489</v>
      </c>
      <c r="AE973" t="s">
        <v>1490</v>
      </c>
      <c r="AF973" t="s">
        <v>489</v>
      </c>
      <c r="AG973" t="s">
        <v>489</v>
      </c>
      <c r="AH973">
        <v>1</v>
      </c>
      <c r="AI973">
        <v>240</v>
      </c>
      <c r="AJ973">
        <v>240</v>
      </c>
      <c r="AK973">
        <v>240</v>
      </c>
      <c r="AL973">
        <v>240</v>
      </c>
      <c r="AM973">
        <v>240</v>
      </c>
      <c r="AN973" t="s">
        <v>1409</v>
      </c>
      <c r="AO973" t="s">
        <v>489</v>
      </c>
    </row>
    <row r="974" spans="1:41" x14ac:dyDescent="0.25">
      <c r="A974">
        <v>1</v>
      </c>
      <c r="B974" t="s">
        <v>28</v>
      </c>
      <c r="C974">
        <v>392107</v>
      </c>
      <c r="D974" t="str">
        <f>VLOOKUP(C974,MUNICÍPO_SETOR!A$2:D$49,4,0)</f>
        <v>ELOHISTON DA SILVA CARRIJO</v>
      </c>
      <c r="E974" s="43">
        <v>41367.666666666664</v>
      </c>
      <c r="F974" s="43">
        <v>41369.675000000003</v>
      </c>
      <c r="G974" s="43">
        <v>41369.638194444444</v>
      </c>
      <c r="H974" t="s">
        <v>29</v>
      </c>
      <c r="I974">
        <v>60000012392831</v>
      </c>
      <c r="J974" t="s">
        <v>490</v>
      </c>
      <c r="K974" t="s">
        <v>491</v>
      </c>
      <c r="L974" t="s">
        <v>32</v>
      </c>
      <c r="M974">
        <v>6</v>
      </c>
      <c r="N974" t="s">
        <v>33</v>
      </c>
      <c r="O974">
        <v>60000015461254</v>
      </c>
      <c r="P974">
        <v>60000016462672</v>
      </c>
      <c r="Q974">
        <v>140127000000495</v>
      </c>
      <c r="S974" t="s">
        <v>34</v>
      </c>
      <c r="T974" t="s">
        <v>35</v>
      </c>
      <c r="U974" t="s">
        <v>36</v>
      </c>
      <c r="X974" t="s">
        <v>37</v>
      </c>
      <c r="AD974" t="s">
        <v>492</v>
      </c>
      <c r="AE974" t="s">
        <v>1490</v>
      </c>
      <c r="AF974" t="s">
        <v>492</v>
      </c>
      <c r="AG974" t="s">
        <v>492</v>
      </c>
      <c r="AH974">
        <v>1</v>
      </c>
      <c r="AI974">
        <v>62</v>
      </c>
      <c r="AJ974">
        <v>146</v>
      </c>
      <c r="AK974">
        <v>146</v>
      </c>
      <c r="AL974">
        <v>146</v>
      </c>
      <c r="AM974">
        <v>146</v>
      </c>
      <c r="AN974" t="s">
        <v>1409</v>
      </c>
      <c r="AO974" t="s">
        <v>1380</v>
      </c>
    </row>
    <row r="975" spans="1:41" x14ac:dyDescent="0.25">
      <c r="A975">
        <v>1</v>
      </c>
      <c r="B975" t="s">
        <v>28</v>
      </c>
      <c r="C975">
        <v>392107</v>
      </c>
      <c r="D975" t="str">
        <f>VLOOKUP(C975,MUNICÍPO_SETOR!A$2:D$49,4,0)</f>
        <v>ELOHISTON DA SILVA CARRIJO</v>
      </c>
      <c r="E975" s="43">
        <v>41367.666666666664</v>
      </c>
      <c r="F975" s="43">
        <v>41369.675000000003</v>
      </c>
      <c r="G975" s="43">
        <v>41369.638194444444</v>
      </c>
      <c r="H975" t="s">
        <v>29</v>
      </c>
      <c r="I975">
        <v>60000012392831</v>
      </c>
      <c r="J975" t="s">
        <v>490</v>
      </c>
      <c r="K975" t="s">
        <v>491</v>
      </c>
      <c r="L975" t="s">
        <v>32</v>
      </c>
      <c r="M975">
        <v>6</v>
      </c>
      <c r="N975" t="s">
        <v>33</v>
      </c>
      <c r="O975">
        <v>60000015461254</v>
      </c>
      <c r="P975">
        <v>60000016462672</v>
      </c>
      <c r="Q975">
        <v>140127000000495</v>
      </c>
      <c r="S975" t="s">
        <v>34</v>
      </c>
      <c r="T975" t="s">
        <v>35</v>
      </c>
      <c r="U975" t="s">
        <v>36</v>
      </c>
      <c r="X975" t="s">
        <v>37</v>
      </c>
      <c r="AD975" t="s">
        <v>492</v>
      </c>
      <c r="AE975" t="s">
        <v>1490</v>
      </c>
      <c r="AF975" t="s">
        <v>492</v>
      </c>
      <c r="AG975" t="s">
        <v>492</v>
      </c>
      <c r="AH975">
        <v>1</v>
      </c>
      <c r="AI975">
        <v>62</v>
      </c>
      <c r="AJ975">
        <v>146</v>
      </c>
      <c r="AK975">
        <v>146</v>
      </c>
      <c r="AL975">
        <v>146</v>
      </c>
      <c r="AM975">
        <v>146</v>
      </c>
      <c r="AN975" t="s">
        <v>1410</v>
      </c>
      <c r="AO975" t="s">
        <v>4597</v>
      </c>
    </row>
    <row r="976" spans="1:41" x14ac:dyDescent="0.25">
      <c r="A976">
        <v>1</v>
      </c>
      <c r="B976" t="s">
        <v>28</v>
      </c>
      <c r="C976">
        <v>392107</v>
      </c>
      <c r="D976" t="str">
        <f>VLOOKUP(C976,MUNICÍPO_SETOR!A$2:D$49,4,0)</f>
        <v>ELOHISTON DA SILVA CARRIJO</v>
      </c>
      <c r="E976" s="43">
        <v>41367.5</v>
      </c>
      <c r="F976" s="43">
        <v>41367.599999999999</v>
      </c>
      <c r="G976" s="43">
        <v>41367.607638888891</v>
      </c>
      <c r="H976" t="s">
        <v>29</v>
      </c>
      <c r="I976">
        <v>60000012480283</v>
      </c>
      <c r="J976" t="s">
        <v>493</v>
      </c>
      <c r="K976" t="s">
        <v>4963</v>
      </c>
      <c r="L976" t="s">
        <v>32</v>
      </c>
      <c r="M976">
        <v>4</v>
      </c>
      <c r="N976" t="s">
        <v>33</v>
      </c>
      <c r="O976">
        <v>60000015461254</v>
      </c>
      <c r="P976">
        <v>60000016462672</v>
      </c>
      <c r="Q976">
        <v>140127000000285</v>
      </c>
      <c r="S976" t="s">
        <v>34</v>
      </c>
      <c r="T976" t="s">
        <v>35</v>
      </c>
      <c r="U976" t="s">
        <v>36</v>
      </c>
      <c r="X976" t="s">
        <v>37</v>
      </c>
      <c r="AD976" t="s">
        <v>494</v>
      </c>
      <c r="AE976" t="s">
        <v>1490</v>
      </c>
      <c r="AF976" t="s">
        <v>494</v>
      </c>
      <c r="AG976" t="s">
        <v>494</v>
      </c>
      <c r="AH976">
        <v>1</v>
      </c>
      <c r="AI976">
        <v>168</v>
      </c>
      <c r="AJ976">
        <v>168</v>
      </c>
      <c r="AK976">
        <v>168</v>
      </c>
      <c r="AL976">
        <v>168</v>
      </c>
      <c r="AM976">
        <v>168</v>
      </c>
      <c r="AN976" t="s">
        <v>1409</v>
      </c>
      <c r="AO976" t="s">
        <v>494</v>
      </c>
    </row>
    <row r="977" spans="1:41" x14ac:dyDescent="0.25">
      <c r="A977">
        <v>1</v>
      </c>
      <c r="B977" t="s">
        <v>28</v>
      </c>
      <c r="C977">
        <v>392107</v>
      </c>
      <c r="D977" t="str">
        <f>VLOOKUP(C977,MUNICÍPO_SETOR!A$2:D$49,4,0)</f>
        <v>ELOHISTON DA SILVA CARRIJO</v>
      </c>
      <c r="E977" s="43">
        <v>41367.395833333336</v>
      </c>
      <c r="F977" s="43">
        <v>41367.443055555559</v>
      </c>
      <c r="G977" s="43">
        <v>41367.55972222222</v>
      </c>
      <c r="H977" t="s">
        <v>29</v>
      </c>
      <c r="I977">
        <v>60000012561747</v>
      </c>
      <c r="J977" t="s">
        <v>495</v>
      </c>
      <c r="K977" t="s">
        <v>4966</v>
      </c>
      <c r="L977" t="s">
        <v>32</v>
      </c>
      <c r="M977">
        <v>6</v>
      </c>
      <c r="N977" t="s">
        <v>33</v>
      </c>
      <c r="O977">
        <v>60000015461254</v>
      </c>
      <c r="P977">
        <v>60000016462672</v>
      </c>
      <c r="Q977">
        <v>140127000000180</v>
      </c>
      <c r="S977" t="s">
        <v>34</v>
      </c>
      <c r="T977" t="s">
        <v>35</v>
      </c>
      <c r="U977" t="s">
        <v>36</v>
      </c>
      <c r="X977" t="s">
        <v>37</v>
      </c>
      <c r="AD977" t="s">
        <v>496</v>
      </c>
      <c r="AE977" t="s">
        <v>1490</v>
      </c>
      <c r="AF977" t="s">
        <v>496</v>
      </c>
      <c r="AG977" t="s">
        <v>496</v>
      </c>
      <c r="AH977">
        <v>1</v>
      </c>
      <c r="AI977">
        <v>264</v>
      </c>
      <c r="AJ977">
        <v>264</v>
      </c>
      <c r="AK977">
        <v>264</v>
      </c>
      <c r="AL977">
        <v>264</v>
      </c>
      <c r="AM977">
        <v>264</v>
      </c>
      <c r="AN977" t="s">
        <v>1409</v>
      </c>
      <c r="AO977" t="s">
        <v>496</v>
      </c>
    </row>
    <row r="978" spans="1:41" x14ac:dyDescent="0.25">
      <c r="A978">
        <v>1</v>
      </c>
      <c r="B978" t="s">
        <v>28</v>
      </c>
      <c r="C978">
        <v>392107</v>
      </c>
      <c r="D978" t="str">
        <f>VLOOKUP(C978,MUNICÍPO_SETOR!A$2:D$49,4,0)</f>
        <v>ELOHISTON DA SILVA CARRIJO</v>
      </c>
      <c r="E978" s="43">
        <v>41366.611805555556</v>
      </c>
      <c r="F978" s="43">
        <v>41366.613194444442</v>
      </c>
      <c r="G978" s="43">
        <v>41366.73333333333</v>
      </c>
      <c r="H978" t="s">
        <v>29</v>
      </c>
      <c r="I978">
        <v>60000012380019</v>
      </c>
      <c r="J978" t="s">
        <v>497</v>
      </c>
      <c r="K978" t="s">
        <v>498</v>
      </c>
      <c r="L978" t="s">
        <v>41</v>
      </c>
      <c r="M978">
        <v>4</v>
      </c>
      <c r="N978" t="s">
        <v>33</v>
      </c>
      <c r="O978">
        <v>60000015461254</v>
      </c>
      <c r="P978">
        <v>60000016462672</v>
      </c>
      <c r="Q978">
        <v>140127000000081</v>
      </c>
      <c r="S978" t="s">
        <v>34</v>
      </c>
      <c r="T978" t="s">
        <v>35</v>
      </c>
      <c r="U978" t="s">
        <v>36</v>
      </c>
      <c r="X978" t="s">
        <v>37</v>
      </c>
      <c r="AD978" t="s">
        <v>499</v>
      </c>
      <c r="AE978" t="s">
        <v>1490</v>
      </c>
      <c r="AF978" t="s">
        <v>499</v>
      </c>
      <c r="AG978" t="s">
        <v>499</v>
      </c>
      <c r="AH978">
        <v>1</v>
      </c>
      <c r="AI978">
        <v>79</v>
      </c>
      <c r="AJ978">
        <v>79</v>
      </c>
      <c r="AK978">
        <v>79</v>
      </c>
      <c r="AL978">
        <v>79</v>
      </c>
      <c r="AM978">
        <v>79</v>
      </c>
      <c r="AN978" t="s">
        <v>1409</v>
      </c>
      <c r="AO978" t="s">
        <v>499</v>
      </c>
    </row>
    <row r="979" spans="1:41" x14ac:dyDescent="0.25">
      <c r="A979">
        <v>1</v>
      </c>
      <c r="B979" t="s">
        <v>28</v>
      </c>
      <c r="C979">
        <v>392107</v>
      </c>
      <c r="D979" t="str">
        <f>VLOOKUP(C979,MUNICÍPO_SETOR!A$2:D$49,4,0)</f>
        <v>ELOHISTON DA SILVA CARRIJO</v>
      </c>
      <c r="E979" s="43">
        <v>41366.60833333333</v>
      </c>
      <c r="F979" s="43">
        <v>41366.611111111109</v>
      </c>
      <c r="G979" s="43">
        <v>41366.73333333333</v>
      </c>
      <c r="H979" t="s">
        <v>29</v>
      </c>
      <c r="I979">
        <v>60000012404751</v>
      </c>
      <c r="J979" t="s">
        <v>500</v>
      </c>
      <c r="K979" t="s">
        <v>501</v>
      </c>
      <c r="L979" t="s">
        <v>32</v>
      </c>
      <c r="M979">
        <v>6</v>
      </c>
      <c r="N979" t="s">
        <v>33</v>
      </c>
      <c r="O979">
        <v>60000015461254</v>
      </c>
      <c r="P979">
        <v>60000016462672</v>
      </c>
      <c r="Q979">
        <v>140127000000074</v>
      </c>
      <c r="S979" t="s">
        <v>34</v>
      </c>
      <c r="T979" t="s">
        <v>35</v>
      </c>
      <c r="U979" t="s">
        <v>36</v>
      </c>
      <c r="X979" t="s">
        <v>37</v>
      </c>
      <c r="AD979" t="s">
        <v>502</v>
      </c>
      <c r="AE979" t="s">
        <v>1490</v>
      </c>
      <c r="AF979" t="s">
        <v>502</v>
      </c>
      <c r="AG979" t="s">
        <v>502</v>
      </c>
      <c r="AH979">
        <v>1</v>
      </c>
      <c r="AI979">
        <v>142</v>
      </c>
      <c r="AJ979">
        <v>142</v>
      </c>
      <c r="AK979">
        <v>142</v>
      </c>
      <c r="AL979">
        <v>142</v>
      </c>
      <c r="AM979">
        <v>142</v>
      </c>
      <c r="AN979" t="s">
        <v>1409</v>
      </c>
      <c r="AO979" t="s">
        <v>502</v>
      </c>
    </row>
    <row r="980" spans="1:41" x14ac:dyDescent="0.25">
      <c r="A980">
        <v>1</v>
      </c>
      <c r="B980" t="s">
        <v>28</v>
      </c>
      <c r="C980">
        <v>392107</v>
      </c>
      <c r="D980" t="str">
        <f>VLOOKUP(C980,MUNICÍPO_SETOR!A$2:D$49,4,0)</f>
        <v>ELOHISTON DA SILVA CARRIJO</v>
      </c>
      <c r="E980" s="43">
        <v>41366.333333333336</v>
      </c>
      <c r="F980" s="43">
        <v>41366.567361111112</v>
      </c>
      <c r="G980" s="43">
        <v>41366.73333333333</v>
      </c>
      <c r="H980" t="s">
        <v>29</v>
      </c>
      <c r="I980">
        <v>60000012528139</v>
      </c>
      <c r="J980" t="s">
        <v>503</v>
      </c>
      <c r="K980" t="s">
        <v>504</v>
      </c>
      <c r="L980" t="s">
        <v>32</v>
      </c>
      <c r="M980">
        <v>6</v>
      </c>
      <c r="N980" t="s">
        <v>33</v>
      </c>
      <c r="O980">
        <v>60000015461254</v>
      </c>
      <c r="P980">
        <v>60000016462672</v>
      </c>
      <c r="Q980">
        <v>140127000000060</v>
      </c>
      <c r="S980" t="s">
        <v>34</v>
      </c>
      <c r="T980" t="s">
        <v>35</v>
      </c>
      <c r="U980" t="s">
        <v>36</v>
      </c>
      <c r="X980" t="s">
        <v>37</v>
      </c>
      <c r="AD980" t="s">
        <v>505</v>
      </c>
      <c r="AE980" t="s">
        <v>1490</v>
      </c>
      <c r="AF980" t="s">
        <v>505</v>
      </c>
      <c r="AG980" t="s">
        <v>505</v>
      </c>
      <c r="AH980">
        <v>92</v>
      </c>
      <c r="AI980">
        <v>214</v>
      </c>
      <c r="AJ980">
        <v>214</v>
      </c>
      <c r="AK980">
        <v>214</v>
      </c>
      <c r="AL980">
        <v>214</v>
      </c>
      <c r="AM980">
        <v>214</v>
      </c>
      <c r="AN980" t="s">
        <v>1409</v>
      </c>
      <c r="AO980" t="s">
        <v>4598</v>
      </c>
    </row>
    <row r="981" spans="1:41" x14ac:dyDescent="0.25">
      <c r="A981">
        <v>1</v>
      </c>
      <c r="B981" t="s">
        <v>28</v>
      </c>
      <c r="C981">
        <v>392107</v>
      </c>
      <c r="D981" t="str">
        <f>VLOOKUP(C981,MUNICÍPO_SETOR!A$2:D$49,4,0)</f>
        <v>ELOHISTON DA SILVA CARRIJO</v>
      </c>
      <c r="E981" s="43">
        <v>41365.882638888892</v>
      </c>
      <c r="F981" s="43">
        <v>41365.887499999997</v>
      </c>
      <c r="G981" s="43">
        <v>41365.895138888889</v>
      </c>
      <c r="H981" t="s">
        <v>29</v>
      </c>
      <c r="I981">
        <v>60000012584747</v>
      </c>
      <c r="J981" t="s">
        <v>506</v>
      </c>
      <c r="K981" t="s">
        <v>507</v>
      </c>
      <c r="L981" t="s">
        <v>41</v>
      </c>
      <c r="M981">
        <v>3</v>
      </c>
      <c r="N981" t="s">
        <v>33</v>
      </c>
      <c r="O981">
        <v>60000015461254</v>
      </c>
      <c r="P981">
        <v>60000016462672</v>
      </c>
      <c r="Q981">
        <v>140127000000025</v>
      </c>
      <c r="S981" t="s">
        <v>34</v>
      </c>
      <c r="T981" t="s">
        <v>35</v>
      </c>
      <c r="U981" t="s">
        <v>36</v>
      </c>
      <c r="X981" t="s">
        <v>37</v>
      </c>
      <c r="AD981" t="s">
        <v>508</v>
      </c>
      <c r="AE981" t="s">
        <v>1490</v>
      </c>
      <c r="AF981" t="s">
        <v>508</v>
      </c>
      <c r="AG981" t="s">
        <v>508</v>
      </c>
      <c r="AH981">
        <v>1</v>
      </c>
      <c r="AI981">
        <v>153</v>
      </c>
      <c r="AJ981">
        <v>153</v>
      </c>
      <c r="AK981">
        <v>153</v>
      </c>
      <c r="AL981">
        <v>153</v>
      </c>
      <c r="AM981">
        <v>153</v>
      </c>
      <c r="AN981" t="s">
        <v>1409</v>
      </c>
      <c r="AO981" t="s">
        <v>508</v>
      </c>
    </row>
    <row r="982" spans="1:41" x14ac:dyDescent="0.25">
      <c r="A982">
        <v>1</v>
      </c>
      <c r="B982" t="s">
        <v>28</v>
      </c>
      <c r="C982">
        <v>392107</v>
      </c>
      <c r="D982" t="str">
        <f>VLOOKUP(C982,MUNICÍPO_SETOR!A$2:D$49,4,0)</f>
        <v>ELOHISTON DA SILVA CARRIJO</v>
      </c>
      <c r="E982" s="43">
        <v>41365.6875</v>
      </c>
      <c r="F982" s="43">
        <v>41365.906944444447</v>
      </c>
      <c r="G982" s="43">
        <v>41366.73333333333</v>
      </c>
      <c r="H982" t="s">
        <v>29</v>
      </c>
      <c r="I982">
        <v>60000012531339</v>
      </c>
      <c r="J982" t="s">
        <v>509</v>
      </c>
      <c r="K982" t="s">
        <v>510</v>
      </c>
      <c r="L982" t="s">
        <v>32</v>
      </c>
      <c r="M982">
        <v>6</v>
      </c>
      <c r="N982" t="s">
        <v>33</v>
      </c>
      <c r="O982">
        <v>60000015461254</v>
      </c>
      <c r="P982">
        <v>60000016462672</v>
      </c>
      <c r="Q982">
        <v>140127000000053</v>
      </c>
      <c r="S982" t="s">
        <v>34</v>
      </c>
      <c r="T982" t="s">
        <v>35</v>
      </c>
      <c r="U982" t="s">
        <v>36</v>
      </c>
      <c r="X982" t="s">
        <v>37</v>
      </c>
      <c r="AD982" t="s">
        <v>511</v>
      </c>
      <c r="AE982" t="s">
        <v>1490</v>
      </c>
      <c r="AF982" t="s">
        <v>511</v>
      </c>
      <c r="AG982" t="s">
        <v>511</v>
      </c>
      <c r="AH982">
        <v>1</v>
      </c>
      <c r="AI982">
        <v>83</v>
      </c>
      <c r="AJ982">
        <v>83</v>
      </c>
      <c r="AK982">
        <v>83</v>
      </c>
      <c r="AL982">
        <v>83</v>
      </c>
      <c r="AM982">
        <v>83</v>
      </c>
      <c r="AN982" t="s">
        <v>1409</v>
      </c>
      <c r="AO982" t="s">
        <v>511</v>
      </c>
    </row>
    <row r="983" spans="1:41" x14ac:dyDescent="0.25">
      <c r="A983">
        <v>1</v>
      </c>
      <c r="B983" t="s">
        <v>28</v>
      </c>
      <c r="C983">
        <v>392107</v>
      </c>
      <c r="D983" t="str">
        <f>VLOOKUP(C983,MUNICÍPO_SETOR!A$2:D$49,4,0)</f>
        <v>ELOHISTON DA SILVA CARRIJO</v>
      </c>
      <c r="E983" s="43">
        <v>41365.604166666664</v>
      </c>
      <c r="F983" s="43">
        <v>41366.606944444444</v>
      </c>
      <c r="G983" s="43">
        <v>41366.73333333333</v>
      </c>
      <c r="H983" t="s">
        <v>29</v>
      </c>
      <c r="I983">
        <v>60000012340579</v>
      </c>
      <c r="J983" t="s">
        <v>512</v>
      </c>
      <c r="K983" t="s">
        <v>513</v>
      </c>
      <c r="L983" t="s">
        <v>32</v>
      </c>
      <c r="M983">
        <v>4</v>
      </c>
      <c r="N983" t="s">
        <v>33</v>
      </c>
      <c r="O983">
        <v>60000015461254</v>
      </c>
      <c r="P983">
        <v>60000016462672</v>
      </c>
      <c r="Q983">
        <v>140127000000067</v>
      </c>
      <c r="S983" t="s">
        <v>34</v>
      </c>
      <c r="T983" t="s">
        <v>35</v>
      </c>
      <c r="U983" t="s">
        <v>36</v>
      </c>
      <c r="X983" t="s">
        <v>37</v>
      </c>
      <c r="AD983" t="s">
        <v>514</v>
      </c>
      <c r="AE983" t="s">
        <v>1490</v>
      </c>
      <c r="AF983" t="s">
        <v>514</v>
      </c>
      <c r="AG983" t="s">
        <v>514</v>
      </c>
      <c r="AH983">
        <v>1</v>
      </c>
      <c r="AI983">
        <v>86</v>
      </c>
      <c r="AJ983">
        <v>86</v>
      </c>
      <c r="AK983">
        <v>86</v>
      </c>
      <c r="AL983">
        <v>86</v>
      </c>
      <c r="AM983">
        <v>86</v>
      </c>
      <c r="AN983" t="s">
        <v>1409</v>
      </c>
      <c r="AO983" t="s">
        <v>514</v>
      </c>
    </row>
    <row r="984" spans="1:41" x14ac:dyDescent="0.25">
      <c r="A984">
        <v>1</v>
      </c>
      <c r="B984" t="s">
        <v>28</v>
      </c>
      <c r="C984">
        <v>392107</v>
      </c>
      <c r="D984" t="str">
        <f>VLOOKUP(C984,MUNICÍPO_SETOR!A$2:D$49,4,0)</f>
        <v>ELOHISTON DA SILVA CARRIJO</v>
      </c>
      <c r="E984" s="43">
        <v>41365.604166666664</v>
      </c>
      <c r="F984" s="43">
        <v>41365.896527777775</v>
      </c>
      <c r="G984" s="43">
        <v>41365.905555555553</v>
      </c>
      <c r="H984" t="s">
        <v>29</v>
      </c>
      <c r="I984">
        <v>60000012584755</v>
      </c>
      <c r="J984" t="s">
        <v>515</v>
      </c>
      <c r="K984" t="s">
        <v>516</v>
      </c>
      <c r="L984" t="s">
        <v>41</v>
      </c>
      <c r="M984">
        <v>3</v>
      </c>
      <c r="N984" t="s">
        <v>33</v>
      </c>
      <c r="O984">
        <v>60000015461254</v>
      </c>
      <c r="P984">
        <v>60000016462672</v>
      </c>
      <c r="Q984">
        <v>140127000000046</v>
      </c>
      <c r="S984" t="s">
        <v>34</v>
      </c>
      <c r="T984" t="s">
        <v>35</v>
      </c>
      <c r="U984" t="s">
        <v>36</v>
      </c>
      <c r="X984" t="s">
        <v>37</v>
      </c>
      <c r="AD984" t="s">
        <v>517</v>
      </c>
      <c r="AE984" t="s">
        <v>1490</v>
      </c>
      <c r="AF984" t="s">
        <v>517</v>
      </c>
      <c r="AG984" t="s">
        <v>517</v>
      </c>
      <c r="AH984">
        <v>1</v>
      </c>
      <c r="AI984">
        <v>21</v>
      </c>
      <c r="AJ984">
        <v>21</v>
      </c>
      <c r="AK984">
        <v>21</v>
      </c>
      <c r="AL984">
        <v>21</v>
      </c>
      <c r="AM984">
        <v>21</v>
      </c>
      <c r="AN984" t="s">
        <v>1409</v>
      </c>
      <c r="AO984" t="s">
        <v>517</v>
      </c>
    </row>
    <row r="985" spans="1:41" x14ac:dyDescent="0.25">
      <c r="A985">
        <v>1</v>
      </c>
      <c r="B985" t="s">
        <v>28</v>
      </c>
      <c r="C985">
        <v>392107</v>
      </c>
      <c r="D985" t="str">
        <f>VLOOKUP(C985,MUNICÍPO_SETOR!A$2:D$49,4,0)</f>
        <v>ELOHISTON DA SILVA CARRIJO</v>
      </c>
      <c r="E985" s="43">
        <v>41365.59375</v>
      </c>
      <c r="F985" s="43">
        <v>41365.893055555556</v>
      </c>
      <c r="G985" s="43">
        <v>41365.895138888889</v>
      </c>
      <c r="H985" t="s">
        <v>29</v>
      </c>
      <c r="I985">
        <v>60000012571187</v>
      </c>
      <c r="J985" t="s">
        <v>518</v>
      </c>
      <c r="K985" t="s">
        <v>519</v>
      </c>
      <c r="L985" t="s">
        <v>32</v>
      </c>
      <c r="M985">
        <v>4</v>
      </c>
      <c r="N985" t="s">
        <v>33</v>
      </c>
      <c r="O985">
        <v>60000015461254</v>
      </c>
      <c r="P985">
        <v>60000016462672</v>
      </c>
      <c r="Q985">
        <v>140127000000038</v>
      </c>
      <c r="S985" t="s">
        <v>34</v>
      </c>
      <c r="T985" t="s">
        <v>35</v>
      </c>
      <c r="U985" t="s">
        <v>61</v>
      </c>
      <c r="X985" t="s">
        <v>37</v>
      </c>
      <c r="AD985" t="s">
        <v>520</v>
      </c>
      <c r="AE985" t="s">
        <v>1490</v>
      </c>
      <c r="AF985" t="s">
        <v>520</v>
      </c>
      <c r="AG985" t="s">
        <v>520</v>
      </c>
      <c r="AH985">
        <v>1</v>
      </c>
      <c r="AI985">
        <v>139</v>
      </c>
      <c r="AJ985">
        <v>139</v>
      </c>
      <c r="AK985">
        <v>139</v>
      </c>
      <c r="AL985">
        <v>139</v>
      </c>
      <c r="AM985">
        <v>139</v>
      </c>
      <c r="AN985" t="s">
        <v>1409</v>
      </c>
      <c r="AO985" t="s">
        <v>520</v>
      </c>
    </row>
    <row r="986" spans="1:41" x14ac:dyDescent="0.25">
      <c r="A986">
        <v>1</v>
      </c>
      <c r="B986" t="s">
        <v>28</v>
      </c>
      <c r="C986">
        <v>391103</v>
      </c>
      <c r="D986" t="str">
        <f>VLOOKUP(C986,MUNICÍPO_SETOR!A$2:D$49,4,0)</f>
        <v>SAIONARA DAIPRAI</v>
      </c>
      <c r="E986" s="43">
        <v>41403.541666666664</v>
      </c>
      <c r="F986" s="43">
        <v>41404.82708333333</v>
      </c>
      <c r="G986" s="43">
        <v>41404.788888888892</v>
      </c>
      <c r="H986" t="s">
        <v>29</v>
      </c>
      <c r="I986">
        <v>60000012543307</v>
      </c>
      <c r="J986" t="s">
        <v>4988</v>
      </c>
      <c r="K986" t="s">
        <v>4989</v>
      </c>
      <c r="L986" t="s">
        <v>109</v>
      </c>
      <c r="N986" t="s">
        <v>135</v>
      </c>
      <c r="O986">
        <v>60000015461254</v>
      </c>
      <c r="P986">
        <v>60000016462680</v>
      </c>
      <c r="Q986">
        <v>140317000000952</v>
      </c>
      <c r="S986" t="s">
        <v>34</v>
      </c>
      <c r="T986" t="s">
        <v>35</v>
      </c>
      <c r="U986" t="s">
        <v>36</v>
      </c>
      <c r="X986" t="s">
        <v>176</v>
      </c>
      <c r="AD986" t="s">
        <v>4990</v>
      </c>
      <c r="AE986" t="s">
        <v>1445</v>
      </c>
      <c r="AF986" t="s">
        <v>4990</v>
      </c>
      <c r="AG986" t="s">
        <v>4990</v>
      </c>
      <c r="AH986">
        <v>1</v>
      </c>
      <c r="AI986">
        <v>76</v>
      </c>
      <c r="AJ986">
        <v>76</v>
      </c>
      <c r="AK986">
        <v>76</v>
      </c>
      <c r="AL986">
        <v>76</v>
      </c>
      <c r="AM986">
        <v>76</v>
      </c>
      <c r="AN986" t="s">
        <v>1409</v>
      </c>
      <c r="AO986" t="s">
        <v>4990</v>
      </c>
    </row>
    <row r="987" spans="1:41" x14ac:dyDescent="0.25">
      <c r="A987">
        <v>1</v>
      </c>
      <c r="B987" t="s">
        <v>28</v>
      </c>
      <c r="C987">
        <v>391103</v>
      </c>
      <c r="D987" t="str">
        <f>VLOOKUP(C987,MUNICÍPO_SETOR!A$2:D$49,4,0)</f>
        <v>SAIONARA DAIPRAI</v>
      </c>
      <c r="E987" s="43">
        <v>41403.5</v>
      </c>
      <c r="F987" s="43">
        <v>41404.824999999997</v>
      </c>
      <c r="G987" s="43">
        <v>41404.788888888892</v>
      </c>
      <c r="H987" t="s">
        <v>29</v>
      </c>
      <c r="I987">
        <v>60000012402111</v>
      </c>
      <c r="J987" t="s">
        <v>4991</v>
      </c>
      <c r="K987" t="s">
        <v>4992</v>
      </c>
      <c r="L987" t="s">
        <v>109</v>
      </c>
      <c r="N987" t="s">
        <v>135</v>
      </c>
      <c r="O987">
        <v>60000015461254</v>
      </c>
      <c r="P987">
        <v>60000016462680</v>
      </c>
      <c r="Q987">
        <v>140317000000946</v>
      </c>
      <c r="S987" t="s">
        <v>34</v>
      </c>
      <c r="T987" t="s">
        <v>35</v>
      </c>
      <c r="U987" t="s">
        <v>36</v>
      </c>
      <c r="X987" t="s">
        <v>176</v>
      </c>
      <c r="AD987" t="s">
        <v>4993</v>
      </c>
      <c r="AE987" t="s">
        <v>1445</v>
      </c>
      <c r="AF987" t="s">
        <v>4993</v>
      </c>
      <c r="AG987" t="s">
        <v>4993</v>
      </c>
      <c r="AH987">
        <v>1</v>
      </c>
      <c r="AI987">
        <v>111</v>
      </c>
      <c r="AJ987">
        <v>111</v>
      </c>
      <c r="AK987">
        <v>111</v>
      </c>
      <c r="AL987">
        <v>111</v>
      </c>
      <c r="AM987">
        <v>111</v>
      </c>
      <c r="AN987" t="s">
        <v>1409</v>
      </c>
      <c r="AO987" t="s">
        <v>4993</v>
      </c>
    </row>
    <row r="988" spans="1:41" x14ac:dyDescent="0.25">
      <c r="A988">
        <v>1</v>
      </c>
      <c r="B988" t="s">
        <v>28</v>
      </c>
      <c r="C988">
        <v>391103</v>
      </c>
      <c r="D988" t="str">
        <f>VLOOKUP(C988,MUNICÍPO_SETOR!A$2:D$49,4,0)</f>
        <v>SAIONARA DAIPRAI</v>
      </c>
      <c r="E988" s="43">
        <v>41403.5</v>
      </c>
      <c r="F988" s="43">
        <v>41404.824999999997</v>
      </c>
      <c r="G988" s="43">
        <v>41404.788888888892</v>
      </c>
      <c r="H988" t="s">
        <v>29</v>
      </c>
      <c r="I988">
        <v>60000012402111</v>
      </c>
      <c r="J988" t="s">
        <v>4991</v>
      </c>
      <c r="K988" t="s">
        <v>4992</v>
      </c>
      <c r="L988" t="s">
        <v>109</v>
      </c>
      <c r="N988" t="s">
        <v>135</v>
      </c>
      <c r="O988">
        <v>60000015461254</v>
      </c>
      <c r="P988">
        <v>60000016462680</v>
      </c>
      <c r="Q988">
        <v>140317000000946</v>
      </c>
      <c r="S988" t="s">
        <v>34</v>
      </c>
      <c r="T988" t="s">
        <v>35</v>
      </c>
      <c r="U988" t="s">
        <v>36</v>
      </c>
      <c r="X988" t="s">
        <v>176</v>
      </c>
      <c r="AD988" t="s">
        <v>4993</v>
      </c>
      <c r="AE988" t="s">
        <v>1445</v>
      </c>
      <c r="AF988" t="s">
        <v>4993</v>
      </c>
      <c r="AG988" t="s">
        <v>4993</v>
      </c>
      <c r="AH988">
        <v>1</v>
      </c>
      <c r="AI988">
        <v>111</v>
      </c>
      <c r="AJ988">
        <v>111</v>
      </c>
      <c r="AK988">
        <v>111</v>
      </c>
      <c r="AL988">
        <v>111</v>
      </c>
      <c r="AM988">
        <v>111</v>
      </c>
      <c r="AN988" t="s">
        <v>1409</v>
      </c>
      <c r="AO988" t="s">
        <v>4993</v>
      </c>
    </row>
    <row r="989" spans="1:41" x14ac:dyDescent="0.25">
      <c r="A989">
        <v>1</v>
      </c>
      <c r="B989" t="s">
        <v>28</v>
      </c>
      <c r="C989">
        <v>391103</v>
      </c>
      <c r="D989" t="str">
        <f>VLOOKUP(C989,MUNICÍPO_SETOR!A$2:D$49,4,0)</f>
        <v>SAIONARA DAIPRAI</v>
      </c>
      <c r="E989" s="43">
        <v>41403.458333333336</v>
      </c>
      <c r="F989" s="43">
        <v>41404.798611111109</v>
      </c>
      <c r="G989" s="43">
        <v>41404.768055555556</v>
      </c>
      <c r="H989" t="s">
        <v>29</v>
      </c>
      <c r="I989">
        <v>60000012493391</v>
      </c>
      <c r="J989" t="s">
        <v>4994</v>
      </c>
      <c r="K989" t="s">
        <v>4995</v>
      </c>
      <c r="L989" t="s">
        <v>32</v>
      </c>
      <c r="M989">
        <v>3</v>
      </c>
      <c r="N989" t="s">
        <v>135</v>
      </c>
      <c r="O989">
        <v>60000015461254</v>
      </c>
      <c r="P989">
        <v>60000016462680</v>
      </c>
      <c r="Q989">
        <v>140317000000898</v>
      </c>
      <c r="S989" t="s">
        <v>34</v>
      </c>
      <c r="T989" t="s">
        <v>35</v>
      </c>
      <c r="U989" t="s">
        <v>36</v>
      </c>
      <c r="X989" t="s">
        <v>37</v>
      </c>
      <c r="AD989" t="s">
        <v>4996</v>
      </c>
      <c r="AE989" t="s">
        <v>1445</v>
      </c>
      <c r="AF989" t="s">
        <v>4996</v>
      </c>
      <c r="AG989" t="s">
        <v>4996</v>
      </c>
      <c r="AH989">
        <v>1</v>
      </c>
      <c r="AI989">
        <v>478</v>
      </c>
      <c r="AJ989">
        <v>478</v>
      </c>
      <c r="AK989">
        <v>478</v>
      </c>
      <c r="AL989">
        <v>478</v>
      </c>
      <c r="AM989">
        <v>478</v>
      </c>
      <c r="AN989" t="s">
        <v>1409</v>
      </c>
      <c r="AO989" t="s">
        <v>4996</v>
      </c>
    </row>
    <row r="990" spans="1:41" x14ac:dyDescent="0.25">
      <c r="A990">
        <v>1</v>
      </c>
      <c r="B990" t="s">
        <v>28</v>
      </c>
      <c r="C990">
        <v>391103</v>
      </c>
      <c r="D990" t="str">
        <f>VLOOKUP(C990,MUNICÍPO_SETOR!A$2:D$49,4,0)</f>
        <v>SAIONARA DAIPRAI</v>
      </c>
      <c r="E990" s="43">
        <v>41403.416666666664</v>
      </c>
      <c r="F990" s="43">
        <v>41404.819444444445</v>
      </c>
      <c r="G990" s="43">
        <v>41404.77847222222</v>
      </c>
      <c r="H990" t="s">
        <v>29</v>
      </c>
      <c r="I990">
        <v>60000017151038</v>
      </c>
      <c r="J990" t="s">
        <v>2704</v>
      </c>
      <c r="K990" t="s">
        <v>2705</v>
      </c>
      <c r="L990" t="s">
        <v>45</v>
      </c>
      <c r="M990">
        <v>3</v>
      </c>
      <c r="N990" t="s">
        <v>135</v>
      </c>
      <c r="O990">
        <v>60000015461254</v>
      </c>
      <c r="P990">
        <v>60000016462680</v>
      </c>
      <c r="Q990">
        <v>140317000000932</v>
      </c>
      <c r="S990" t="s">
        <v>34</v>
      </c>
      <c r="T990" t="s">
        <v>35</v>
      </c>
      <c r="U990" t="s">
        <v>36</v>
      </c>
      <c r="X990" t="s">
        <v>37</v>
      </c>
      <c r="AD990" t="s">
        <v>4997</v>
      </c>
      <c r="AE990" t="s">
        <v>1445</v>
      </c>
      <c r="AF990" t="s">
        <v>4997</v>
      </c>
      <c r="AG990" t="s">
        <v>4997</v>
      </c>
      <c r="AH990">
        <v>1</v>
      </c>
      <c r="AI990">
        <v>254</v>
      </c>
      <c r="AJ990">
        <v>254</v>
      </c>
      <c r="AK990">
        <v>254</v>
      </c>
      <c r="AL990">
        <v>254</v>
      </c>
      <c r="AM990">
        <v>254</v>
      </c>
      <c r="AN990" t="s">
        <v>1409</v>
      </c>
      <c r="AO990" t="s">
        <v>4997</v>
      </c>
    </row>
    <row r="991" spans="1:41" x14ac:dyDescent="0.25">
      <c r="A991">
        <v>1</v>
      </c>
      <c r="B991" t="s">
        <v>28</v>
      </c>
      <c r="C991">
        <v>391103</v>
      </c>
      <c r="D991" t="str">
        <f>VLOOKUP(C991,MUNICÍPO_SETOR!A$2:D$49,4,0)</f>
        <v>SAIONARA DAIPRAI</v>
      </c>
      <c r="E991" s="43">
        <v>41403.375</v>
      </c>
      <c r="F991" s="43">
        <v>41404.816666666666</v>
      </c>
      <c r="G991" s="43">
        <v>41404.77847222222</v>
      </c>
      <c r="H991" t="s">
        <v>29</v>
      </c>
      <c r="I991">
        <v>60000012549223</v>
      </c>
      <c r="J991" t="s">
        <v>2692</v>
      </c>
      <c r="K991" t="s">
        <v>2693</v>
      </c>
      <c r="L991" t="s">
        <v>32</v>
      </c>
      <c r="M991">
        <v>3</v>
      </c>
      <c r="N991" t="s">
        <v>135</v>
      </c>
      <c r="O991">
        <v>60000015461254</v>
      </c>
      <c r="P991">
        <v>60000016462680</v>
      </c>
      <c r="Q991">
        <v>140317000000925</v>
      </c>
      <c r="S991" t="s">
        <v>34</v>
      </c>
      <c r="T991" t="s">
        <v>35</v>
      </c>
      <c r="U991" t="s">
        <v>36</v>
      </c>
      <c r="X991" t="s">
        <v>37</v>
      </c>
      <c r="AD991" t="s">
        <v>4998</v>
      </c>
      <c r="AE991" t="s">
        <v>1445</v>
      </c>
      <c r="AF991" t="s">
        <v>4998</v>
      </c>
      <c r="AG991" t="s">
        <v>4998</v>
      </c>
      <c r="AH991">
        <v>1</v>
      </c>
      <c r="AI991">
        <v>517</v>
      </c>
      <c r="AJ991">
        <v>517</v>
      </c>
      <c r="AK991">
        <v>517</v>
      </c>
      <c r="AL991">
        <v>517</v>
      </c>
      <c r="AM991">
        <v>517</v>
      </c>
      <c r="AN991" t="s">
        <v>1409</v>
      </c>
      <c r="AO991" t="s">
        <v>4998</v>
      </c>
    </row>
    <row r="992" spans="1:41" x14ac:dyDescent="0.25">
      <c r="A992">
        <v>1</v>
      </c>
      <c r="B992" t="s">
        <v>28</v>
      </c>
      <c r="C992">
        <v>391103</v>
      </c>
      <c r="D992" t="str">
        <f>VLOOKUP(C992,MUNICÍPO_SETOR!A$2:D$49,4,0)</f>
        <v>SAIONARA DAIPRAI</v>
      </c>
      <c r="E992" s="43">
        <v>41403.333333333336</v>
      </c>
      <c r="F992" s="43">
        <v>41404.811111111114</v>
      </c>
      <c r="G992" s="43">
        <v>41404.77847222222</v>
      </c>
      <c r="H992" t="s">
        <v>110</v>
      </c>
      <c r="I992">
        <v>60000016840369</v>
      </c>
      <c r="K992" t="s">
        <v>4999</v>
      </c>
      <c r="N992" t="s">
        <v>135</v>
      </c>
      <c r="O992">
        <v>60000015461254</v>
      </c>
      <c r="P992">
        <v>60000016462680</v>
      </c>
      <c r="Q992">
        <v>140317000000919</v>
      </c>
      <c r="S992" t="s">
        <v>34</v>
      </c>
      <c r="T992" t="s">
        <v>35</v>
      </c>
      <c r="X992" t="s">
        <v>37</v>
      </c>
      <c r="AD992" t="s">
        <v>5000</v>
      </c>
      <c r="AE992" t="s">
        <v>1437</v>
      </c>
      <c r="AF992" t="s">
        <v>5000</v>
      </c>
      <c r="AG992" t="s">
        <v>5000</v>
      </c>
      <c r="AH992">
        <v>1</v>
      </c>
      <c r="AI992">
        <v>91</v>
      </c>
      <c r="AJ992">
        <v>91</v>
      </c>
      <c r="AK992">
        <v>91</v>
      </c>
      <c r="AL992">
        <v>91</v>
      </c>
      <c r="AM992">
        <v>91</v>
      </c>
      <c r="AN992" t="s">
        <v>1409</v>
      </c>
      <c r="AO992" t="s">
        <v>5000</v>
      </c>
    </row>
    <row r="993" spans="1:41" x14ac:dyDescent="0.25">
      <c r="A993">
        <v>1</v>
      </c>
      <c r="B993" t="s">
        <v>28</v>
      </c>
      <c r="C993">
        <v>391103</v>
      </c>
      <c r="D993" t="str">
        <f>VLOOKUP(C993,MUNICÍPO_SETOR!A$2:D$49,4,0)</f>
        <v>SAIONARA DAIPRAI</v>
      </c>
      <c r="E993" s="43">
        <v>41402.708333333336</v>
      </c>
      <c r="F993" s="43">
        <v>41404.808333333334</v>
      </c>
      <c r="G993" s="43">
        <v>41404.768055555556</v>
      </c>
      <c r="H993" t="s">
        <v>29</v>
      </c>
      <c r="I993">
        <v>60000012387251</v>
      </c>
      <c r="J993" t="s">
        <v>2744</v>
      </c>
      <c r="K993" t="s">
        <v>2745</v>
      </c>
      <c r="L993" t="s">
        <v>32</v>
      </c>
      <c r="M993">
        <v>3</v>
      </c>
      <c r="N993" t="s">
        <v>135</v>
      </c>
      <c r="O993">
        <v>60000015461254</v>
      </c>
      <c r="P993">
        <v>60000016462680</v>
      </c>
      <c r="Q993">
        <v>140317000000912</v>
      </c>
      <c r="S993" t="s">
        <v>34</v>
      </c>
      <c r="T993" t="s">
        <v>35</v>
      </c>
      <c r="U993" t="s">
        <v>36</v>
      </c>
      <c r="X993" t="s">
        <v>37</v>
      </c>
      <c r="AD993" t="s">
        <v>5001</v>
      </c>
      <c r="AE993" t="s">
        <v>1445</v>
      </c>
      <c r="AF993" t="s">
        <v>5001</v>
      </c>
      <c r="AG993" t="s">
        <v>5001</v>
      </c>
      <c r="AH993">
        <v>1</v>
      </c>
      <c r="AI993">
        <v>158</v>
      </c>
      <c r="AJ993">
        <v>158</v>
      </c>
      <c r="AK993">
        <v>158</v>
      </c>
      <c r="AL993">
        <v>158</v>
      </c>
      <c r="AM993">
        <v>158</v>
      </c>
      <c r="AN993" t="s">
        <v>1409</v>
      </c>
      <c r="AO993" t="s">
        <v>5001</v>
      </c>
    </row>
    <row r="994" spans="1:41" x14ac:dyDescent="0.25">
      <c r="A994">
        <v>1</v>
      </c>
      <c r="B994" t="s">
        <v>28</v>
      </c>
      <c r="C994">
        <v>391103</v>
      </c>
      <c r="D994" t="str">
        <f>VLOOKUP(C994,MUNICÍPO_SETOR!A$2:D$49,4,0)</f>
        <v>SAIONARA DAIPRAI</v>
      </c>
      <c r="E994" s="43">
        <v>41402.541666666664</v>
      </c>
      <c r="F994" s="43">
        <v>41404.805555555555</v>
      </c>
      <c r="G994" s="43">
        <v>41404.768055555556</v>
      </c>
      <c r="H994" t="s">
        <v>29</v>
      </c>
      <c r="I994">
        <v>60000012477875</v>
      </c>
      <c r="J994" t="s">
        <v>2695</v>
      </c>
      <c r="K994" t="s">
        <v>2696</v>
      </c>
      <c r="L994" t="s">
        <v>32</v>
      </c>
      <c r="M994">
        <v>4</v>
      </c>
      <c r="N994" t="s">
        <v>135</v>
      </c>
      <c r="O994">
        <v>60000015461254</v>
      </c>
      <c r="P994">
        <v>60000016462680</v>
      </c>
      <c r="Q994">
        <v>140317000000905</v>
      </c>
      <c r="S994" t="s">
        <v>34</v>
      </c>
      <c r="T994" t="s">
        <v>35</v>
      </c>
      <c r="U994" t="s">
        <v>36</v>
      </c>
      <c r="X994" t="s">
        <v>37</v>
      </c>
      <c r="AD994" t="s">
        <v>5002</v>
      </c>
      <c r="AE994" t="s">
        <v>1445</v>
      </c>
      <c r="AF994" t="s">
        <v>5002</v>
      </c>
      <c r="AG994" t="s">
        <v>5002</v>
      </c>
      <c r="AH994">
        <v>1</v>
      </c>
      <c r="AI994">
        <v>365</v>
      </c>
      <c r="AJ994">
        <v>365</v>
      </c>
      <c r="AK994">
        <v>365</v>
      </c>
      <c r="AL994">
        <v>365</v>
      </c>
      <c r="AM994">
        <v>365</v>
      </c>
      <c r="AN994" t="s">
        <v>1409</v>
      </c>
      <c r="AO994" t="s">
        <v>5002</v>
      </c>
    </row>
    <row r="995" spans="1:41" x14ac:dyDescent="0.25">
      <c r="A995">
        <v>1</v>
      </c>
      <c r="B995" t="s">
        <v>28</v>
      </c>
      <c r="C995">
        <v>391103</v>
      </c>
      <c r="D995" t="str">
        <f>VLOOKUP(C995,MUNICÍPO_SETOR!A$2:D$49,4,0)</f>
        <v>SAIONARA DAIPRAI</v>
      </c>
      <c r="E995" s="43">
        <v>41402.416666666664</v>
      </c>
      <c r="F995" s="43">
        <v>41404.823611111111</v>
      </c>
      <c r="G995" s="43">
        <v>41404.788888888892</v>
      </c>
      <c r="H995" t="s">
        <v>29</v>
      </c>
      <c r="I995">
        <v>60000012349859</v>
      </c>
      <c r="J995" t="s">
        <v>546</v>
      </c>
      <c r="K995" t="s">
        <v>547</v>
      </c>
      <c r="L995" t="s">
        <v>32</v>
      </c>
      <c r="M995">
        <v>3</v>
      </c>
      <c r="N995" t="s">
        <v>135</v>
      </c>
      <c r="O995">
        <v>60000015461254</v>
      </c>
      <c r="P995">
        <v>60000016462680</v>
      </c>
      <c r="Q995">
        <v>140317000000939</v>
      </c>
      <c r="S995" t="s">
        <v>34</v>
      </c>
      <c r="T995" t="s">
        <v>35</v>
      </c>
      <c r="U995" t="s">
        <v>36</v>
      </c>
      <c r="X995" t="s">
        <v>37</v>
      </c>
      <c r="AD995" t="s">
        <v>5003</v>
      </c>
      <c r="AE995" t="s">
        <v>1445</v>
      </c>
      <c r="AF995" t="s">
        <v>5003</v>
      </c>
      <c r="AG995" t="s">
        <v>5003</v>
      </c>
      <c r="AH995">
        <v>1</v>
      </c>
      <c r="AI995">
        <v>600</v>
      </c>
      <c r="AJ995">
        <v>600</v>
      </c>
      <c r="AK995">
        <v>600</v>
      </c>
      <c r="AL995">
        <v>600</v>
      </c>
      <c r="AM995">
        <v>600</v>
      </c>
      <c r="AN995" t="s">
        <v>1409</v>
      </c>
      <c r="AO995" t="s">
        <v>5003</v>
      </c>
    </row>
    <row r="996" spans="1:41" x14ac:dyDescent="0.25">
      <c r="A996">
        <v>1</v>
      </c>
      <c r="B996" t="s">
        <v>28</v>
      </c>
      <c r="C996">
        <v>391103</v>
      </c>
      <c r="D996" t="str">
        <f>VLOOKUP(C996,MUNICÍPO_SETOR!A$2:D$49,4,0)</f>
        <v>SAIONARA DAIPRAI</v>
      </c>
      <c r="E996" s="43">
        <v>41402.375</v>
      </c>
      <c r="F996" s="43">
        <v>41404.788194444445</v>
      </c>
      <c r="G996" s="43">
        <v>41404.756944444445</v>
      </c>
      <c r="H996" t="s">
        <v>29</v>
      </c>
      <c r="I996">
        <v>60000012535143</v>
      </c>
      <c r="J996" t="s">
        <v>558</v>
      </c>
      <c r="K996" t="s">
        <v>559</v>
      </c>
      <c r="L996" t="s">
        <v>560</v>
      </c>
      <c r="M996">
        <v>3</v>
      </c>
      <c r="N996" t="s">
        <v>33</v>
      </c>
      <c r="O996">
        <v>60000015461254</v>
      </c>
      <c r="P996">
        <v>60000016462680</v>
      </c>
      <c r="Q996">
        <v>140317000000891</v>
      </c>
      <c r="S996" t="s">
        <v>34</v>
      </c>
      <c r="T996" t="s">
        <v>35</v>
      </c>
      <c r="U996" t="s">
        <v>36</v>
      </c>
      <c r="X996" t="s">
        <v>37</v>
      </c>
      <c r="AD996" t="s">
        <v>5004</v>
      </c>
      <c r="AE996" t="s">
        <v>1445</v>
      </c>
      <c r="AF996" t="s">
        <v>5004</v>
      </c>
      <c r="AG996" t="s">
        <v>5004</v>
      </c>
      <c r="AH996">
        <v>1</v>
      </c>
      <c r="AI996">
        <v>441</v>
      </c>
      <c r="AJ996">
        <v>441</v>
      </c>
      <c r="AK996">
        <v>441</v>
      </c>
      <c r="AL996">
        <v>441</v>
      </c>
      <c r="AM996">
        <v>441</v>
      </c>
      <c r="AN996" t="s">
        <v>1409</v>
      </c>
      <c r="AO996" t="s">
        <v>5004</v>
      </c>
    </row>
    <row r="997" spans="1:41" x14ac:dyDescent="0.25">
      <c r="A997">
        <v>1</v>
      </c>
      <c r="B997" t="s">
        <v>28</v>
      </c>
      <c r="C997">
        <v>391103</v>
      </c>
      <c r="D997" t="str">
        <f>VLOOKUP(C997,MUNICÍPO_SETOR!A$2:D$49,4,0)</f>
        <v>SAIONARA DAIPRAI</v>
      </c>
      <c r="E997" s="43">
        <v>41401.75</v>
      </c>
      <c r="F997" s="43">
        <v>41401.965277777781</v>
      </c>
      <c r="G997" s="43">
        <v>41401.928472222222</v>
      </c>
      <c r="H997" t="s">
        <v>29</v>
      </c>
      <c r="I997">
        <v>60000012406535</v>
      </c>
      <c r="J997" t="s">
        <v>5005</v>
      </c>
      <c r="K997" t="s">
        <v>5006</v>
      </c>
      <c r="L997" t="s">
        <v>32</v>
      </c>
      <c r="M997">
        <v>6</v>
      </c>
      <c r="N997" t="s">
        <v>33</v>
      </c>
      <c r="O997">
        <v>60000015461254</v>
      </c>
      <c r="P997">
        <v>60000016462680</v>
      </c>
      <c r="Q997">
        <v>140317000000836</v>
      </c>
      <c r="S997" t="s">
        <v>34</v>
      </c>
      <c r="T997" t="s">
        <v>35</v>
      </c>
      <c r="U997" t="s">
        <v>36</v>
      </c>
      <c r="X997" t="s">
        <v>37</v>
      </c>
      <c r="AD997" t="s">
        <v>5007</v>
      </c>
      <c r="AE997" t="s">
        <v>1445</v>
      </c>
      <c r="AF997" t="s">
        <v>5007</v>
      </c>
      <c r="AG997" t="s">
        <v>5007</v>
      </c>
      <c r="AH997">
        <v>1</v>
      </c>
      <c r="AI997">
        <v>207</v>
      </c>
      <c r="AJ997">
        <v>207</v>
      </c>
      <c r="AK997">
        <v>207</v>
      </c>
      <c r="AL997">
        <v>207</v>
      </c>
      <c r="AM997">
        <v>207</v>
      </c>
      <c r="AN997" t="s">
        <v>1409</v>
      </c>
      <c r="AO997" t="s">
        <v>5007</v>
      </c>
    </row>
    <row r="998" spans="1:41" x14ac:dyDescent="0.25">
      <c r="A998">
        <v>1</v>
      </c>
      <c r="B998" t="s">
        <v>28</v>
      </c>
      <c r="C998">
        <v>391103</v>
      </c>
      <c r="D998" t="str">
        <f>VLOOKUP(C998,MUNICÍPO_SETOR!A$2:D$49,4,0)</f>
        <v>SAIONARA DAIPRAI</v>
      </c>
      <c r="E998" s="43">
        <v>41401.666666666664</v>
      </c>
      <c r="F998" s="43">
        <v>41401.963194444441</v>
      </c>
      <c r="G998" s="43">
        <v>41401.928472222222</v>
      </c>
      <c r="H998" t="s">
        <v>29</v>
      </c>
      <c r="I998">
        <v>60000012284687</v>
      </c>
      <c r="J998" t="s">
        <v>538</v>
      </c>
      <c r="K998" t="s">
        <v>539</v>
      </c>
      <c r="L998" t="s">
        <v>32</v>
      </c>
      <c r="M998">
        <v>6</v>
      </c>
      <c r="N998" t="s">
        <v>33</v>
      </c>
      <c r="O998">
        <v>60000015461254</v>
      </c>
      <c r="P998">
        <v>60000016462680</v>
      </c>
      <c r="Q998">
        <v>140317000000829</v>
      </c>
      <c r="S998" t="s">
        <v>34</v>
      </c>
      <c r="T998" t="s">
        <v>35</v>
      </c>
      <c r="U998" t="s">
        <v>36</v>
      </c>
      <c r="X998" t="s">
        <v>37</v>
      </c>
      <c r="AD998" t="s">
        <v>5008</v>
      </c>
      <c r="AE998" t="s">
        <v>1445</v>
      </c>
      <c r="AF998" t="s">
        <v>5008</v>
      </c>
      <c r="AG998" t="s">
        <v>5008</v>
      </c>
      <c r="AH998">
        <v>76</v>
      </c>
      <c r="AI998">
        <v>222</v>
      </c>
      <c r="AJ998">
        <v>222</v>
      </c>
      <c r="AK998">
        <v>222</v>
      </c>
      <c r="AL998">
        <v>222</v>
      </c>
      <c r="AM998">
        <v>222</v>
      </c>
      <c r="AN998" t="s">
        <v>1409</v>
      </c>
      <c r="AO998" t="s">
        <v>5447</v>
      </c>
    </row>
    <row r="999" spans="1:41" x14ac:dyDescent="0.25">
      <c r="A999">
        <v>1</v>
      </c>
      <c r="B999" t="s">
        <v>28</v>
      </c>
      <c r="C999">
        <v>391103</v>
      </c>
      <c r="D999" t="str">
        <f>VLOOKUP(C999,MUNICÍPO_SETOR!A$2:D$49,4,0)</f>
        <v>SAIONARA DAIPRAI</v>
      </c>
      <c r="E999" s="43">
        <v>41401.583333333336</v>
      </c>
      <c r="F999" s="43">
        <v>41401.961111111108</v>
      </c>
      <c r="G999" s="43">
        <v>41401.928472222222</v>
      </c>
      <c r="H999" t="s">
        <v>29</v>
      </c>
      <c r="I999">
        <v>60000017152582</v>
      </c>
      <c r="J999" t="s">
        <v>2698</v>
      </c>
      <c r="K999" t="s">
        <v>2699</v>
      </c>
      <c r="L999" t="s">
        <v>32</v>
      </c>
      <c r="M999">
        <v>6</v>
      </c>
      <c r="N999" t="s">
        <v>33</v>
      </c>
      <c r="O999">
        <v>60000015461254</v>
      </c>
      <c r="P999">
        <v>60000016462680</v>
      </c>
      <c r="Q999">
        <v>140317000000822</v>
      </c>
      <c r="S999" t="s">
        <v>34</v>
      </c>
      <c r="T999" t="s">
        <v>35</v>
      </c>
      <c r="U999" t="s">
        <v>36</v>
      </c>
      <c r="X999" t="s">
        <v>37</v>
      </c>
      <c r="AD999" t="s">
        <v>5009</v>
      </c>
      <c r="AE999" t="s">
        <v>1445</v>
      </c>
      <c r="AF999" t="s">
        <v>5009</v>
      </c>
      <c r="AG999" t="s">
        <v>5009</v>
      </c>
      <c r="AH999">
        <v>1</v>
      </c>
      <c r="AI999">
        <v>213</v>
      </c>
      <c r="AJ999">
        <v>213</v>
      </c>
      <c r="AK999">
        <v>213</v>
      </c>
      <c r="AL999">
        <v>213</v>
      </c>
      <c r="AM999">
        <v>213</v>
      </c>
      <c r="AN999" t="s">
        <v>1409</v>
      </c>
      <c r="AO999" t="s">
        <v>5009</v>
      </c>
    </row>
    <row r="1000" spans="1:41" x14ac:dyDescent="0.25">
      <c r="A1000">
        <v>1</v>
      </c>
      <c r="B1000" t="s">
        <v>28</v>
      </c>
      <c r="C1000">
        <v>391103</v>
      </c>
      <c r="D1000" t="str">
        <f>VLOOKUP(C1000,MUNICÍPO_SETOR!A$2:D$49,4,0)</f>
        <v>SAIONARA DAIPRAI</v>
      </c>
      <c r="E1000" s="43">
        <v>41401.5</v>
      </c>
      <c r="F1000" s="43">
        <v>41401.949305555558</v>
      </c>
      <c r="G1000" s="43">
        <v>41401.917361111111</v>
      </c>
      <c r="H1000" t="s">
        <v>29</v>
      </c>
      <c r="I1000">
        <v>60000012461039</v>
      </c>
      <c r="J1000" t="s">
        <v>529</v>
      </c>
      <c r="K1000" t="s">
        <v>530</v>
      </c>
      <c r="L1000" t="s">
        <v>32</v>
      </c>
      <c r="M1000">
        <v>4</v>
      </c>
      <c r="N1000" t="s">
        <v>33</v>
      </c>
      <c r="O1000">
        <v>60000015461254</v>
      </c>
      <c r="P1000">
        <v>60000016462680</v>
      </c>
      <c r="Q1000">
        <v>140317000000815</v>
      </c>
      <c r="S1000" t="s">
        <v>34</v>
      </c>
      <c r="T1000" t="s">
        <v>35</v>
      </c>
      <c r="U1000" t="s">
        <v>36</v>
      </c>
      <c r="X1000" t="s">
        <v>37</v>
      </c>
      <c r="AD1000" t="s">
        <v>5010</v>
      </c>
      <c r="AE1000" t="s">
        <v>1445</v>
      </c>
      <c r="AF1000" t="s">
        <v>5010</v>
      </c>
      <c r="AG1000" t="s">
        <v>5010</v>
      </c>
      <c r="AH1000">
        <v>1</v>
      </c>
      <c r="AI1000">
        <v>295</v>
      </c>
      <c r="AJ1000">
        <v>295</v>
      </c>
      <c r="AK1000">
        <v>295</v>
      </c>
      <c r="AL1000">
        <v>295</v>
      </c>
      <c r="AM1000">
        <v>295</v>
      </c>
      <c r="AN1000" t="s">
        <v>1409</v>
      </c>
      <c r="AO1000" t="s">
        <v>5010</v>
      </c>
    </row>
    <row r="1001" spans="1:41" x14ac:dyDescent="0.25">
      <c r="A1001">
        <v>1</v>
      </c>
      <c r="B1001" t="s">
        <v>28</v>
      </c>
      <c r="C1001">
        <v>391103</v>
      </c>
      <c r="D1001" t="str">
        <f>VLOOKUP(C1001,MUNICÍPO_SETOR!A$2:D$49,4,0)</f>
        <v>SAIONARA DAIPRAI</v>
      </c>
      <c r="E1001" s="43">
        <v>41401.416666666664</v>
      </c>
      <c r="F1001" s="43">
        <v>41401.945138888892</v>
      </c>
      <c r="G1001" s="43">
        <v>41401.917361111111</v>
      </c>
      <c r="H1001" t="s">
        <v>29</v>
      </c>
      <c r="I1001">
        <v>60000012370799</v>
      </c>
      <c r="J1001" t="s">
        <v>2627</v>
      </c>
      <c r="K1001" t="s">
        <v>2628</v>
      </c>
      <c r="L1001" t="s">
        <v>32</v>
      </c>
      <c r="M1001">
        <v>6</v>
      </c>
      <c r="N1001" t="s">
        <v>33</v>
      </c>
      <c r="O1001">
        <v>60000015461254</v>
      </c>
      <c r="P1001">
        <v>60000016462680</v>
      </c>
      <c r="Q1001">
        <v>140317000000808</v>
      </c>
      <c r="S1001" t="s">
        <v>34</v>
      </c>
      <c r="T1001" t="s">
        <v>35</v>
      </c>
      <c r="U1001" t="s">
        <v>36</v>
      </c>
      <c r="X1001" t="s">
        <v>37</v>
      </c>
      <c r="AD1001" t="s">
        <v>5011</v>
      </c>
      <c r="AE1001" t="s">
        <v>1445</v>
      </c>
      <c r="AF1001" t="s">
        <v>5011</v>
      </c>
      <c r="AG1001" t="s">
        <v>5011</v>
      </c>
      <c r="AH1001">
        <v>1</v>
      </c>
      <c r="AI1001">
        <v>239</v>
      </c>
      <c r="AJ1001">
        <v>239</v>
      </c>
      <c r="AK1001">
        <v>239</v>
      </c>
      <c r="AL1001">
        <v>239</v>
      </c>
      <c r="AM1001">
        <v>239</v>
      </c>
      <c r="AN1001" t="s">
        <v>1409</v>
      </c>
      <c r="AO1001" t="s">
        <v>5011</v>
      </c>
    </row>
    <row r="1002" spans="1:41" x14ac:dyDescent="0.25">
      <c r="A1002">
        <v>1</v>
      </c>
      <c r="B1002" t="s">
        <v>28</v>
      </c>
      <c r="C1002">
        <v>391103</v>
      </c>
      <c r="D1002" t="str">
        <f>VLOOKUP(C1002,MUNICÍPO_SETOR!A$2:D$49,4,0)</f>
        <v>SAIONARA DAIPRAI</v>
      </c>
      <c r="E1002" s="43">
        <v>41401.333333333336</v>
      </c>
      <c r="F1002" s="43">
        <v>41401.942361111112</v>
      </c>
      <c r="G1002" s="43">
        <v>41401.917361111111</v>
      </c>
      <c r="H1002" t="s">
        <v>29</v>
      </c>
      <c r="I1002">
        <v>60000012546287</v>
      </c>
      <c r="J1002" t="s">
        <v>535</v>
      </c>
      <c r="K1002" t="s">
        <v>536</v>
      </c>
      <c r="L1002" t="s">
        <v>32</v>
      </c>
      <c r="M1002">
        <v>4</v>
      </c>
      <c r="N1002" t="s">
        <v>33</v>
      </c>
      <c r="O1002">
        <v>60000015461254</v>
      </c>
      <c r="P1002">
        <v>60000016462680</v>
      </c>
      <c r="Q1002">
        <v>140317000000801</v>
      </c>
      <c r="S1002" t="s">
        <v>34</v>
      </c>
      <c r="T1002" t="s">
        <v>35</v>
      </c>
      <c r="U1002" t="s">
        <v>36</v>
      </c>
      <c r="X1002" t="s">
        <v>37</v>
      </c>
      <c r="AD1002" t="s">
        <v>5012</v>
      </c>
      <c r="AE1002" t="s">
        <v>1445</v>
      </c>
      <c r="AF1002" t="s">
        <v>5012</v>
      </c>
      <c r="AG1002" t="s">
        <v>5012</v>
      </c>
      <c r="AH1002">
        <v>1</v>
      </c>
      <c r="AI1002">
        <v>378</v>
      </c>
      <c r="AJ1002">
        <v>378</v>
      </c>
      <c r="AK1002">
        <v>378</v>
      </c>
      <c r="AL1002">
        <v>378</v>
      </c>
      <c r="AM1002">
        <v>378</v>
      </c>
      <c r="AN1002" t="s">
        <v>1409</v>
      </c>
      <c r="AO1002" t="s">
        <v>5012</v>
      </c>
    </row>
    <row r="1003" spans="1:41" x14ac:dyDescent="0.25">
      <c r="A1003">
        <v>1</v>
      </c>
      <c r="B1003" t="s">
        <v>28</v>
      </c>
      <c r="C1003">
        <v>391103</v>
      </c>
      <c r="D1003" t="str">
        <f>VLOOKUP(C1003,MUNICÍPO_SETOR!A$2:D$49,4,0)</f>
        <v>SAIONARA DAIPRAI</v>
      </c>
      <c r="E1003" s="43">
        <v>41400.75</v>
      </c>
      <c r="F1003" s="43">
        <v>41401.911805555559</v>
      </c>
      <c r="G1003" s="43">
        <v>41401.899305555555</v>
      </c>
      <c r="H1003" t="s">
        <v>29</v>
      </c>
      <c r="I1003">
        <v>143667000000372</v>
      </c>
      <c r="J1003" t="s">
        <v>2680</v>
      </c>
      <c r="K1003" t="s">
        <v>2681</v>
      </c>
      <c r="N1003" t="s">
        <v>33</v>
      </c>
      <c r="O1003">
        <v>60000015461254</v>
      </c>
      <c r="P1003">
        <v>60000016462680</v>
      </c>
      <c r="Q1003">
        <v>140317000000778</v>
      </c>
      <c r="S1003" t="s">
        <v>34</v>
      </c>
      <c r="T1003" t="s">
        <v>35</v>
      </c>
      <c r="X1003" t="s">
        <v>37</v>
      </c>
      <c r="AD1003" t="s">
        <v>5013</v>
      </c>
      <c r="AE1003" t="s">
        <v>1445</v>
      </c>
      <c r="AF1003" t="s">
        <v>5013</v>
      </c>
      <c r="AG1003" t="s">
        <v>5013</v>
      </c>
      <c r="AH1003">
        <v>1</v>
      </c>
      <c r="AI1003">
        <v>348</v>
      </c>
      <c r="AJ1003">
        <v>348</v>
      </c>
      <c r="AK1003">
        <v>348</v>
      </c>
      <c r="AL1003">
        <v>348</v>
      </c>
      <c r="AM1003">
        <v>348</v>
      </c>
      <c r="AN1003" t="s">
        <v>1409</v>
      </c>
      <c r="AO1003" t="s">
        <v>5013</v>
      </c>
    </row>
    <row r="1004" spans="1:41" x14ac:dyDescent="0.25">
      <c r="A1004">
        <v>1</v>
      </c>
      <c r="B1004" t="s">
        <v>28</v>
      </c>
      <c r="C1004">
        <v>391103</v>
      </c>
      <c r="D1004" t="str">
        <f>VLOOKUP(C1004,MUNICÍPO_SETOR!A$2:D$49,4,0)</f>
        <v>SAIONARA DAIPRAI</v>
      </c>
      <c r="E1004" s="43">
        <v>41400.708333333336</v>
      </c>
      <c r="F1004" s="43">
        <v>41401.910416666666</v>
      </c>
      <c r="G1004" s="43">
        <v>41401.899305555555</v>
      </c>
      <c r="H1004" t="s">
        <v>29</v>
      </c>
      <c r="I1004">
        <v>60000012449287</v>
      </c>
      <c r="J1004" t="s">
        <v>524</v>
      </c>
      <c r="K1004" t="s">
        <v>525</v>
      </c>
      <c r="L1004" t="s">
        <v>32</v>
      </c>
      <c r="M1004">
        <v>3</v>
      </c>
      <c r="N1004" t="s">
        <v>33</v>
      </c>
      <c r="O1004">
        <v>60000015461254</v>
      </c>
      <c r="P1004">
        <v>60000016462680</v>
      </c>
      <c r="Q1004">
        <v>140317000000771</v>
      </c>
      <c r="S1004" t="s">
        <v>34</v>
      </c>
      <c r="T1004" t="s">
        <v>35</v>
      </c>
      <c r="U1004" t="s">
        <v>36</v>
      </c>
      <c r="X1004" t="s">
        <v>37</v>
      </c>
      <c r="AD1004" t="s">
        <v>5014</v>
      </c>
      <c r="AE1004" t="s">
        <v>1445</v>
      </c>
      <c r="AF1004" t="s">
        <v>5014</v>
      </c>
      <c r="AG1004" t="s">
        <v>5014</v>
      </c>
      <c r="AH1004">
        <v>1</v>
      </c>
      <c r="AI1004">
        <v>446</v>
      </c>
      <c r="AJ1004">
        <v>446</v>
      </c>
      <c r="AK1004">
        <v>446</v>
      </c>
      <c r="AL1004">
        <v>446</v>
      </c>
      <c r="AM1004">
        <v>446</v>
      </c>
      <c r="AN1004" t="s">
        <v>1409</v>
      </c>
      <c r="AO1004" t="s">
        <v>5014</v>
      </c>
    </row>
    <row r="1005" spans="1:41" x14ac:dyDescent="0.25">
      <c r="A1005">
        <v>1</v>
      </c>
      <c r="B1005" t="s">
        <v>28</v>
      </c>
      <c r="C1005">
        <v>391103</v>
      </c>
      <c r="D1005" t="str">
        <f>VLOOKUP(C1005,MUNICÍPO_SETOR!A$2:D$49,4,0)</f>
        <v>SAIONARA DAIPRAI</v>
      </c>
      <c r="E1005" s="43">
        <v>41400.666666666664</v>
      </c>
      <c r="F1005" s="43">
        <v>41401.675694444442</v>
      </c>
      <c r="G1005" s="43">
        <v>41401.852777777778</v>
      </c>
      <c r="H1005" t="s">
        <v>29</v>
      </c>
      <c r="I1005">
        <v>60000012303923</v>
      </c>
      <c r="J1005" t="s">
        <v>2750</v>
      </c>
      <c r="K1005" t="s">
        <v>2751</v>
      </c>
      <c r="L1005" t="s">
        <v>32</v>
      </c>
      <c r="M1005">
        <v>6</v>
      </c>
      <c r="N1005" t="s">
        <v>33</v>
      </c>
      <c r="O1005">
        <v>60000015461254</v>
      </c>
      <c r="P1005">
        <v>60000016462680</v>
      </c>
      <c r="Q1005">
        <v>140317000000757</v>
      </c>
      <c r="S1005" t="s">
        <v>34</v>
      </c>
      <c r="T1005" t="s">
        <v>35</v>
      </c>
      <c r="U1005" t="s">
        <v>36</v>
      </c>
      <c r="X1005" t="s">
        <v>37</v>
      </c>
      <c r="AD1005" t="s">
        <v>5015</v>
      </c>
      <c r="AE1005" t="s">
        <v>1445</v>
      </c>
      <c r="AF1005" t="s">
        <v>5015</v>
      </c>
      <c r="AG1005" t="s">
        <v>5015</v>
      </c>
      <c r="AH1005">
        <v>1</v>
      </c>
      <c r="AI1005">
        <v>546</v>
      </c>
      <c r="AJ1005">
        <v>745</v>
      </c>
      <c r="AK1005">
        <v>745</v>
      </c>
      <c r="AL1005">
        <v>745</v>
      </c>
      <c r="AM1005">
        <v>745</v>
      </c>
      <c r="AN1005" t="s">
        <v>1409</v>
      </c>
      <c r="AO1005" t="s">
        <v>5448</v>
      </c>
    </row>
    <row r="1006" spans="1:41" x14ac:dyDescent="0.25">
      <c r="A1006">
        <v>1</v>
      </c>
      <c r="B1006" t="s">
        <v>28</v>
      </c>
      <c r="C1006">
        <v>391103</v>
      </c>
      <c r="D1006" t="str">
        <f>VLOOKUP(C1006,MUNICÍPO_SETOR!A$2:D$49,4,0)</f>
        <v>SAIONARA DAIPRAI</v>
      </c>
      <c r="E1006" s="43">
        <v>41400.666666666664</v>
      </c>
      <c r="F1006" s="43">
        <v>41401.675694444442</v>
      </c>
      <c r="G1006" s="43">
        <v>41401.852777777778</v>
      </c>
      <c r="H1006" t="s">
        <v>29</v>
      </c>
      <c r="I1006">
        <v>60000012303923</v>
      </c>
      <c r="J1006" t="s">
        <v>2750</v>
      </c>
      <c r="K1006" t="s">
        <v>2751</v>
      </c>
      <c r="L1006" t="s">
        <v>32</v>
      </c>
      <c r="M1006">
        <v>6</v>
      </c>
      <c r="N1006" t="s">
        <v>33</v>
      </c>
      <c r="O1006">
        <v>60000015461254</v>
      </c>
      <c r="P1006">
        <v>60000016462680</v>
      </c>
      <c r="Q1006">
        <v>140317000000757</v>
      </c>
      <c r="S1006" t="s">
        <v>34</v>
      </c>
      <c r="T1006" t="s">
        <v>35</v>
      </c>
      <c r="U1006" t="s">
        <v>36</v>
      </c>
      <c r="X1006" t="s">
        <v>37</v>
      </c>
      <c r="AD1006" t="s">
        <v>5015</v>
      </c>
      <c r="AE1006" t="s">
        <v>1445</v>
      </c>
      <c r="AF1006" t="s">
        <v>5015</v>
      </c>
      <c r="AG1006" t="s">
        <v>5015</v>
      </c>
      <c r="AH1006">
        <v>1</v>
      </c>
      <c r="AI1006">
        <v>546</v>
      </c>
      <c r="AJ1006">
        <v>745</v>
      </c>
      <c r="AK1006">
        <v>745</v>
      </c>
      <c r="AL1006">
        <v>745</v>
      </c>
      <c r="AM1006">
        <v>745</v>
      </c>
      <c r="AN1006" t="s">
        <v>1410</v>
      </c>
      <c r="AO1006" t="s">
        <v>5449</v>
      </c>
    </row>
    <row r="1007" spans="1:41" x14ac:dyDescent="0.25">
      <c r="A1007">
        <v>1</v>
      </c>
      <c r="B1007" t="s">
        <v>28</v>
      </c>
      <c r="C1007">
        <v>391103</v>
      </c>
      <c r="D1007" t="str">
        <f>VLOOKUP(C1007,MUNICÍPO_SETOR!A$2:D$49,4,0)</f>
        <v>SAIONARA DAIPRAI</v>
      </c>
      <c r="E1007" s="43">
        <v>41400.625</v>
      </c>
      <c r="F1007" s="43">
        <v>41401.678472222222</v>
      </c>
      <c r="G1007" s="43">
        <v>41401.852777777778</v>
      </c>
      <c r="H1007" t="s">
        <v>29</v>
      </c>
      <c r="I1007">
        <v>60000012261863</v>
      </c>
      <c r="J1007" t="s">
        <v>2701</v>
      </c>
      <c r="K1007" t="s">
        <v>2702</v>
      </c>
      <c r="L1007" t="s">
        <v>41</v>
      </c>
      <c r="M1007">
        <v>3</v>
      </c>
      <c r="N1007" t="s">
        <v>33</v>
      </c>
      <c r="O1007">
        <v>60000015461254</v>
      </c>
      <c r="P1007">
        <v>60000016462680</v>
      </c>
      <c r="Q1007">
        <v>140317000000764</v>
      </c>
      <c r="S1007" t="s">
        <v>34</v>
      </c>
      <c r="T1007" t="s">
        <v>35</v>
      </c>
      <c r="U1007" t="s">
        <v>36</v>
      </c>
      <c r="X1007" t="s">
        <v>37</v>
      </c>
      <c r="AD1007" t="s">
        <v>5016</v>
      </c>
      <c r="AE1007" t="s">
        <v>1445</v>
      </c>
      <c r="AF1007" t="s">
        <v>5016</v>
      </c>
      <c r="AG1007" t="s">
        <v>5016</v>
      </c>
      <c r="AH1007">
        <v>1</v>
      </c>
      <c r="AI1007">
        <v>511</v>
      </c>
      <c r="AJ1007">
        <v>511</v>
      </c>
      <c r="AK1007">
        <v>511</v>
      </c>
      <c r="AL1007">
        <v>511</v>
      </c>
      <c r="AM1007">
        <v>511</v>
      </c>
      <c r="AN1007" t="s">
        <v>1409</v>
      </c>
      <c r="AO1007" t="s">
        <v>5016</v>
      </c>
    </row>
    <row r="1008" spans="1:41" x14ac:dyDescent="0.25">
      <c r="A1008">
        <v>1</v>
      </c>
      <c r="B1008" t="s">
        <v>28</v>
      </c>
      <c r="C1008">
        <v>391103</v>
      </c>
      <c r="D1008" t="str">
        <f>VLOOKUP(C1008,MUNICÍPO_SETOR!A$2:D$49,4,0)</f>
        <v>SAIONARA DAIPRAI</v>
      </c>
      <c r="E1008" s="43">
        <v>41400.5</v>
      </c>
      <c r="F1008" s="43">
        <v>41401.673611111109</v>
      </c>
      <c r="G1008" s="43">
        <v>41401.852777777778</v>
      </c>
      <c r="H1008" t="s">
        <v>29</v>
      </c>
      <c r="I1008">
        <v>60000012495859</v>
      </c>
      <c r="J1008" t="s">
        <v>2709</v>
      </c>
      <c r="K1008" t="s">
        <v>2710</v>
      </c>
      <c r="L1008" t="s">
        <v>32</v>
      </c>
      <c r="M1008">
        <v>4</v>
      </c>
      <c r="N1008" t="s">
        <v>33</v>
      </c>
      <c r="O1008">
        <v>60000015461254</v>
      </c>
      <c r="P1008">
        <v>60000016462680</v>
      </c>
      <c r="Q1008">
        <v>140317000000750</v>
      </c>
      <c r="S1008" t="s">
        <v>34</v>
      </c>
      <c r="T1008" t="s">
        <v>35</v>
      </c>
      <c r="U1008" t="s">
        <v>36</v>
      </c>
      <c r="X1008" t="s">
        <v>37</v>
      </c>
      <c r="AD1008" t="s">
        <v>5015</v>
      </c>
      <c r="AE1008" t="s">
        <v>1445</v>
      </c>
      <c r="AF1008" t="s">
        <v>5015</v>
      </c>
      <c r="AG1008" t="s">
        <v>5015</v>
      </c>
      <c r="AH1008">
        <v>1</v>
      </c>
      <c r="AI1008">
        <v>546</v>
      </c>
      <c r="AJ1008">
        <v>745</v>
      </c>
      <c r="AK1008">
        <v>745</v>
      </c>
      <c r="AL1008">
        <v>745</v>
      </c>
      <c r="AM1008">
        <v>745</v>
      </c>
      <c r="AN1008" t="s">
        <v>1409</v>
      </c>
      <c r="AO1008" t="s">
        <v>5448</v>
      </c>
    </row>
    <row r="1009" spans="1:41" x14ac:dyDescent="0.25">
      <c r="A1009">
        <v>1</v>
      </c>
      <c r="B1009" t="s">
        <v>28</v>
      </c>
      <c r="C1009">
        <v>391103</v>
      </c>
      <c r="D1009" t="str">
        <f>VLOOKUP(C1009,MUNICÍPO_SETOR!A$2:D$49,4,0)</f>
        <v>SAIONARA DAIPRAI</v>
      </c>
      <c r="E1009" s="43">
        <v>41400.5</v>
      </c>
      <c r="F1009" s="43">
        <v>41401.673611111109</v>
      </c>
      <c r="G1009" s="43">
        <v>41401.852777777778</v>
      </c>
      <c r="H1009" t="s">
        <v>29</v>
      </c>
      <c r="I1009">
        <v>60000012495859</v>
      </c>
      <c r="J1009" t="s">
        <v>2709</v>
      </c>
      <c r="K1009" t="s">
        <v>2710</v>
      </c>
      <c r="L1009" t="s">
        <v>32</v>
      </c>
      <c r="M1009">
        <v>4</v>
      </c>
      <c r="N1009" t="s">
        <v>33</v>
      </c>
      <c r="O1009">
        <v>60000015461254</v>
      </c>
      <c r="P1009">
        <v>60000016462680</v>
      </c>
      <c r="Q1009">
        <v>140317000000750</v>
      </c>
      <c r="S1009" t="s">
        <v>34</v>
      </c>
      <c r="T1009" t="s">
        <v>35</v>
      </c>
      <c r="U1009" t="s">
        <v>36</v>
      </c>
      <c r="X1009" t="s">
        <v>37</v>
      </c>
      <c r="AD1009" t="s">
        <v>5015</v>
      </c>
      <c r="AE1009" t="s">
        <v>1445</v>
      </c>
      <c r="AF1009" t="s">
        <v>5015</v>
      </c>
      <c r="AG1009" t="s">
        <v>5015</v>
      </c>
      <c r="AH1009">
        <v>1</v>
      </c>
      <c r="AI1009">
        <v>546</v>
      </c>
      <c r="AJ1009">
        <v>745</v>
      </c>
      <c r="AK1009">
        <v>745</v>
      </c>
      <c r="AL1009">
        <v>745</v>
      </c>
      <c r="AM1009">
        <v>745</v>
      </c>
      <c r="AN1009" t="s">
        <v>1410</v>
      </c>
      <c r="AO1009" t="s">
        <v>5449</v>
      </c>
    </row>
    <row r="1010" spans="1:41" x14ac:dyDescent="0.25">
      <c r="A1010">
        <v>1</v>
      </c>
      <c r="B1010" t="s">
        <v>28</v>
      </c>
      <c r="C1010">
        <v>391103</v>
      </c>
      <c r="D1010" t="str">
        <f>VLOOKUP(C1010,MUNICÍPO_SETOR!A$2:D$49,4,0)</f>
        <v>SAIONARA DAIPRAI</v>
      </c>
      <c r="E1010" s="43">
        <v>41400.4375</v>
      </c>
      <c r="F1010" s="43">
        <v>41400.880555555559</v>
      </c>
      <c r="G1010" s="43">
        <v>41401.597222222219</v>
      </c>
      <c r="H1010" t="s">
        <v>110</v>
      </c>
      <c r="I1010">
        <v>60000016841217</v>
      </c>
      <c r="K1010" t="s">
        <v>544</v>
      </c>
      <c r="N1010" t="s">
        <v>33</v>
      </c>
      <c r="O1010">
        <v>60000015461254</v>
      </c>
      <c r="P1010">
        <v>60000016462680</v>
      </c>
      <c r="Q1010">
        <v>140317000000744</v>
      </c>
      <c r="S1010" t="s">
        <v>34</v>
      </c>
      <c r="T1010" t="s">
        <v>35</v>
      </c>
      <c r="X1010" t="s">
        <v>37</v>
      </c>
      <c r="AD1010" t="s">
        <v>5017</v>
      </c>
      <c r="AE1010" t="s">
        <v>1445</v>
      </c>
      <c r="AF1010" t="s">
        <v>5017</v>
      </c>
      <c r="AG1010" t="s">
        <v>5017</v>
      </c>
      <c r="AH1010">
        <v>1</v>
      </c>
      <c r="AI1010">
        <v>624</v>
      </c>
      <c r="AJ1010">
        <v>624</v>
      </c>
      <c r="AK1010">
        <v>624</v>
      </c>
      <c r="AL1010">
        <v>624</v>
      </c>
      <c r="AM1010">
        <v>624</v>
      </c>
      <c r="AN1010" t="s">
        <v>1409</v>
      </c>
      <c r="AO1010" t="s">
        <v>5017</v>
      </c>
    </row>
    <row r="1011" spans="1:41" x14ac:dyDescent="0.25">
      <c r="A1011">
        <v>1</v>
      </c>
      <c r="B1011" t="s">
        <v>28</v>
      </c>
      <c r="C1011">
        <v>391103</v>
      </c>
      <c r="D1011" t="str">
        <f>VLOOKUP(C1011,MUNICÍPO_SETOR!A$2:D$49,4,0)</f>
        <v>SAIONARA DAIPRAI</v>
      </c>
      <c r="E1011" s="43">
        <v>41400.375</v>
      </c>
      <c r="F1011" s="43">
        <v>41400.879166666666</v>
      </c>
      <c r="G1011" s="43">
        <v>41401.597222222219</v>
      </c>
      <c r="H1011" t="s">
        <v>29</v>
      </c>
      <c r="I1011">
        <v>60000012500135</v>
      </c>
      <c r="J1011" t="s">
        <v>565</v>
      </c>
      <c r="K1011" t="s">
        <v>566</v>
      </c>
      <c r="L1011" t="s">
        <v>180</v>
      </c>
      <c r="M1011">
        <v>3</v>
      </c>
      <c r="N1011" t="s">
        <v>33</v>
      </c>
      <c r="O1011">
        <v>60000015461254</v>
      </c>
      <c r="P1011">
        <v>60000016462680</v>
      </c>
      <c r="Q1011">
        <v>140317000000737</v>
      </c>
      <c r="S1011" t="s">
        <v>34</v>
      </c>
      <c r="T1011" t="s">
        <v>35</v>
      </c>
      <c r="U1011" t="s">
        <v>36</v>
      </c>
      <c r="X1011" t="s">
        <v>37</v>
      </c>
      <c r="AD1011" t="s">
        <v>5018</v>
      </c>
      <c r="AE1011" t="s">
        <v>1445</v>
      </c>
      <c r="AF1011" t="s">
        <v>5018</v>
      </c>
      <c r="AG1011" t="s">
        <v>5018</v>
      </c>
      <c r="AH1011">
        <v>1</v>
      </c>
      <c r="AI1011">
        <v>332</v>
      </c>
      <c r="AJ1011">
        <v>332</v>
      </c>
      <c r="AK1011">
        <v>332</v>
      </c>
      <c r="AL1011">
        <v>332</v>
      </c>
      <c r="AM1011">
        <v>332</v>
      </c>
      <c r="AN1011" t="s">
        <v>1409</v>
      </c>
      <c r="AO1011" t="s">
        <v>5018</v>
      </c>
    </row>
    <row r="1012" spans="1:41" x14ac:dyDescent="0.25">
      <c r="A1012">
        <v>1</v>
      </c>
      <c r="B1012" t="s">
        <v>28</v>
      </c>
      <c r="C1012">
        <v>391103</v>
      </c>
      <c r="D1012" t="str">
        <f>VLOOKUP(C1012,MUNICÍPO_SETOR!A$2:D$49,4,0)</f>
        <v>SAIONARA DAIPRAI</v>
      </c>
      <c r="E1012" s="43">
        <v>41400.333333333336</v>
      </c>
      <c r="F1012" s="43">
        <v>41400.87777777778</v>
      </c>
      <c r="G1012" s="43">
        <v>41401.597222222219</v>
      </c>
      <c r="H1012" t="s">
        <v>29</v>
      </c>
      <c r="I1012">
        <v>60000012288743</v>
      </c>
      <c r="J1012" t="s">
        <v>562</v>
      </c>
      <c r="K1012" t="s">
        <v>563</v>
      </c>
      <c r="L1012" t="s">
        <v>180</v>
      </c>
      <c r="M1012">
        <v>6</v>
      </c>
      <c r="N1012" t="s">
        <v>33</v>
      </c>
      <c r="O1012">
        <v>60000015461254</v>
      </c>
      <c r="P1012">
        <v>60000016462680</v>
      </c>
      <c r="Q1012">
        <v>140317000000730</v>
      </c>
      <c r="S1012" t="s">
        <v>34</v>
      </c>
      <c r="T1012" t="s">
        <v>35</v>
      </c>
      <c r="U1012" t="s">
        <v>36</v>
      </c>
      <c r="X1012" t="s">
        <v>37</v>
      </c>
      <c r="AD1012" t="s">
        <v>5019</v>
      </c>
      <c r="AE1012" t="s">
        <v>1445</v>
      </c>
      <c r="AF1012" t="s">
        <v>5019</v>
      </c>
      <c r="AG1012" t="s">
        <v>5019</v>
      </c>
      <c r="AH1012">
        <v>1</v>
      </c>
      <c r="AI1012">
        <v>813</v>
      </c>
      <c r="AJ1012">
        <v>1019</v>
      </c>
      <c r="AK1012">
        <v>1019</v>
      </c>
      <c r="AL1012">
        <v>1019</v>
      </c>
      <c r="AM1012">
        <v>1019</v>
      </c>
      <c r="AN1012" t="s">
        <v>1409</v>
      </c>
      <c r="AO1012" t="s">
        <v>5450</v>
      </c>
    </row>
    <row r="1013" spans="1:41" x14ac:dyDescent="0.25">
      <c r="A1013">
        <v>1</v>
      </c>
      <c r="B1013" t="s">
        <v>28</v>
      </c>
      <c r="C1013">
        <v>391103</v>
      </c>
      <c r="D1013" t="str">
        <f>VLOOKUP(C1013,MUNICÍPO_SETOR!A$2:D$49,4,0)</f>
        <v>SAIONARA DAIPRAI</v>
      </c>
      <c r="E1013" s="43">
        <v>41400.333333333336</v>
      </c>
      <c r="F1013" s="43">
        <v>41400.87777777778</v>
      </c>
      <c r="G1013" s="43">
        <v>41401.597222222219</v>
      </c>
      <c r="H1013" t="s">
        <v>29</v>
      </c>
      <c r="I1013">
        <v>60000012288743</v>
      </c>
      <c r="J1013" t="s">
        <v>562</v>
      </c>
      <c r="K1013" t="s">
        <v>563</v>
      </c>
      <c r="L1013" t="s">
        <v>180</v>
      </c>
      <c r="M1013">
        <v>6</v>
      </c>
      <c r="N1013" t="s">
        <v>33</v>
      </c>
      <c r="O1013">
        <v>60000015461254</v>
      </c>
      <c r="P1013">
        <v>60000016462680</v>
      </c>
      <c r="Q1013">
        <v>140317000000730</v>
      </c>
      <c r="S1013" t="s">
        <v>34</v>
      </c>
      <c r="T1013" t="s">
        <v>35</v>
      </c>
      <c r="U1013" t="s">
        <v>36</v>
      </c>
      <c r="X1013" t="s">
        <v>37</v>
      </c>
      <c r="AD1013" t="s">
        <v>5019</v>
      </c>
      <c r="AE1013" t="s">
        <v>1445</v>
      </c>
      <c r="AF1013" t="s">
        <v>5019</v>
      </c>
      <c r="AG1013" t="s">
        <v>5019</v>
      </c>
      <c r="AH1013">
        <v>1</v>
      </c>
      <c r="AI1013">
        <v>813</v>
      </c>
      <c r="AJ1013">
        <v>1019</v>
      </c>
      <c r="AK1013">
        <v>1019</v>
      </c>
      <c r="AL1013">
        <v>1019</v>
      </c>
      <c r="AM1013">
        <v>1019</v>
      </c>
      <c r="AN1013" t="s">
        <v>1410</v>
      </c>
      <c r="AO1013" t="s">
        <v>5451</v>
      </c>
    </row>
    <row r="1014" spans="1:41" x14ac:dyDescent="0.25">
      <c r="A1014">
        <v>1</v>
      </c>
      <c r="B1014" t="s">
        <v>28</v>
      </c>
      <c r="C1014">
        <v>391103</v>
      </c>
      <c r="D1014" t="str">
        <f>VLOOKUP(C1014,MUNICÍPO_SETOR!A$2:D$49,4,0)</f>
        <v>SAIONARA DAIPRAI</v>
      </c>
      <c r="E1014" s="43">
        <v>41396.791666666664</v>
      </c>
      <c r="F1014" s="43">
        <v>41397.726388888892</v>
      </c>
      <c r="G1014" s="43">
        <v>41402.194444444445</v>
      </c>
      <c r="H1014" t="s">
        <v>29</v>
      </c>
      <c r="I1014">
        <v>60000012243583</v>
      </c>
      <c r="J1014" t="s">
        <v>5020</v>
      </c>
      <c r="K1014" t="s">
        <v>5021</v>
      </c>
      <c r="L1014" t="s">
        <v>180</v>
      </c>
      <c r="M1014">
        <v>4</v>
      </c>
      <c r="N1014" t="s">
        <v>33</v>
      </c>
      <c r="O1014">
        <v>60000015461254</v>
      </c>
      <c r="P1014">
        <v>60000016462680</v>
      </c>
      <c r="Q1014">
        <v>143667000002075</v>
      </c>
      <c r="S1014" t="s">
        <v>34</v>
      </c>
      <c r="T1014" t="s">
        <v>35</v>
      </c>
      <c r="U1014" t="s">
        <v>61</v>
      </c>
      <c r="X1014" t="s">
        <v>37</v>
      </c>
      <c r="AD1014" t="s">
        <v>5022</v>
      </c>
      <c r="AF1014" t="s">
        <v>5022</v>
      </c>
      <c r="AG1014" t="s">
        <v>5022</v>
      </c>
      <c r="AH1014">
        <v>1</v>
      </c>
      <c r="AI1014">
        <v>160</v>
      </c>
      <c r="AJ1014">
        <v>160</v>
      </c>
      <c r="AK1014">
        <v>160</v>
      </c>
      <c r="AL1014">
        <v>160</v>
      </c>
      <c r="AM1014">
        <v>160</v>
      </c>
      <c r="AN1014" t="s">
        <v>1409</v>
      </c>
      <c r="AO1014" t="s">
        <v>5022</v>
      </c>
    </row>
    <row r="1015" spans="1:41" x14ac:dyDescent="0.25">
      <c r="A1015">
        <v>1</v>
      </c>
      <c r="B1015" t="s">
        <v>28</v>
      </c>
      <c r="C1015">
        <v>391103</v>
      </c>
      <c r="D1015" t="str">
        <f>VLOOKUP(C1015,MUNICÍPO_SETOR!A$2:D$49,4,0)</f>
        <v>SAIONARA DAIPRAI</v>
      </c>
      <c r="E1015" s="43">
        <v>41396.75</v>
      </c>
      <c r="F1015" s="43">
        <v>41396.909722222219</v>
      </c>
      <c r="G1015" s="43">
        <v>41396.868055555555</v>
      </c>
      <c r="H1015" t="s">
        <v>29</v>
      </c>
      <c r="I1015">
        <v>60000012408703</v>
      </c>
      <c r="J1015" t="s">
        <v>2619</v>
      </c>
      <c r="K1015" t="s">
        <v>2620</v>
      </c>
      <c r="L1015" t="s">
        <v>41</v>
      </c>
      <c r="M1015">
        <v>4</v>
      </c>
      <c r="N1015" t="s">
        <v>33</v>
      </c>
      <c r="O1015">
        <v>60000015461254</v>
      </c>
      <c r="P1015">
        <v>60000016462680</v>
      </c>
      <c r="Q1015">
        <v>143667000001728</v>
      </c>
      <c r="S1015" t="s">
        <v>34</v>
      </c>
      <c r="T1015" t="s">
        <v>35</v>
      </c>
      <c r="U1015" t="s">
        <v>36</v>
      </c>
      <c r="X1015" t="s">
        <v>37</v>
      </c>
      <c r="AD1015" t="s">
        <v>5023</v>
      </c>
      <c r="AE1015" t="s">
        <v>1445</v>
      </c>
      <c r="AF1015" t="s">
        <v>5023</v>
      </c>
      <c r="AG1015" t="s">
        <v>5023</v>
      </c>
      <c r="AH1015">
        <v>1</v>
      </c>
      <c r="AI1015">
        <v>158</v>
      </c>
      <c r="AJ1015">
        <v>158</v>
      </c>
      <c r="AK1015">
        <v>158</v>
      </c>
      <c r="AL1015">
        <v>158</v>
      </c>
      <c r="AM1015">
        <v>158</v>
      </c>
      <c r="AN1015" t="s">
        <v>1409</v>
      </c>
      <c r="AO1015" t="s">
        <v>5023</v>
      </c>
    </row>
    <row r="1016" spans="1:41" x14ac:dyDescent="0.25">
      <c r="A1016">
        <v>1</v>
      </c>
      <c r="B1016" t="s">
        <v>28</v>
      </c>
      <c r="C1016">
        <v>391103</v>
      </c>
      <c r="D1016" t="str">
        <f>VLOOKUP(C1016,MUNICÍPO_SETOR!A$2:D$49,4,0)</f>
        <v>SAIONARA DAIPRAI</v>
      </c>
      <c r="E1016" s="43">
        <v>41396.708333333336</v>
      </c>
      <c r="F1016" s="43">
        <v>41396.908333333333</v>
      </c>
      <c r="G1016" s="43">
        <v>41396.866666666669</v>
      </c>
      <c r="H1016" t="s">
        <v>29</v>
      </c>
      <c r="I1016">
        <v>60000012469543</v>
      </c>
      <c r="J1016" t="s">
        <v>552</v>
      </c>
      <c r="K1016" t="s">
        <v>553</v>
      </c>
      <c r="L1016" t="s">
        <v>32</v>
      </c>
      <c r="M1016">
        <v>4</v>
      </c>
      <c r="N1016" t="s">
        <v>33</v>
      </c>
      <c r="O1016">
        <v>60000015461254</v>
      </c>
      <c r="P1016">
        <v>60000016462680</v>
      </c>
      <c r="Q1016">
        <v>143667000001722</v>
      </c>
      <c r="S1016" t="s">
        <v>34</v>
      </c>
      <c r="T1016" t="s">
        <v>35</v>
      </c>
      <c r="U1016" t="s">
        <v>36</v>
      </c>
      <c r="X1016" t="s">
        <v>37</v>
      </c>
      <c r="AD1016" t="s">
        <v>5024</v>
      </c>
      <c r="AE1016" t="s">
        <v>1445</v>
      </c>
      <c r="AF1016" t="s">
        <v>5024</v>
      </c>
      <c r="AG1016" t="s">
        <v>5024</v>
      </c>
      <c r="AH1016">
        <v>1</v>
      </c>
      <c r="AI1016">
        <v>224</v>
      </c>
      <c r="AJ1016">
        <v>224</v>
      </c>
      <c r="AK1016">
        <v>224</v>
      </c>
      <c r="AL1016">
        <v>224</v>
      </c>
      <c r="AM1016">
        <v>224</v>
      </c>
      <c r="AN1016" t="s">
        <v>1409</v>
      </c>
      <c r="AO1016" t="s">
        <v>5024</v>
      </c>
    </row>
    <row r="1017" spans="1:41" x14ac:dyDescent="0.25">
      <c r="A1017">
        <v>1</v>
      </c>
      <c r="B1017" t="s">
        <v>28</v>
      </c>
      <c r="C1017">
        <v>391103</v>
      </c>
      <c r="D1017" t="str">
        <f>VLOOKUP(C1017,MUNICÍPO_SETOR!A$2:D$49,4,0)</f>
        <v>SAIONARA DAIPRAI</v>
      </c>
      <c r="E1017" s="43">
        <v>41396.666666666664</v>
      </c>
      <c r="F1017" s="43">
        <v>41396.907638888886</v>
      </c>
      <c r="G1017" s="43">
        <v>41396.865972222222</v>
      </c>
      <c r="H1017" t="s">
        <v>29</v>
      </c>
      <c r="I1017">
        <v>60000012321503</v>
      </c>
      <c r="J1017" t="s">
        <v>555</v>
      </c>
      <c r="K1017" t="s">
        <v>556</v>
      </c>
      <c r="L1017" t="s">
        <v>41</v>
      </c>
      <c r="M1017">
        <v>6</v>
      </c>
      <c r="N1017" t="s">
        <v>33</v>
      </c>
      <c r="O1017">
        <v>60000015461254</v>
      </c>
      <c r="P1017">
        <v>60000016462680</v>
      </c>
      <c r="Q1017">
        <v>143667000001714</v>
      </c>
      <c r="S1017" t="s">
        <v>34</v>
      </c>
      <c r="T1017" t="s">
        <v>35</v>
      </c>
      <c r="U1017" t="s">
        <v>36</v>
      </c>
      <c r="X1017" t="s">
        <v>37</v>
      </c>
      <c r="AD1017" t="s">
        <v>5025</v>
      </c>
      <c r="AE1017" t="s">
        <v>1445</v>
      </c>
      <c r="AF1017" t="s">
        <v>5025</v>
      </c>
      <c r="AG1017" t="s">
        <v>5025</v>
      </c>
      <c r="AH1017">
        <v>160</v>
      </c>
      <c r="AI1017">
        <v>328</v>
      </c>
      <c r="AJ1017">
        <v>328</v>
      </c>
      <c r="AK1017">
        <v>328</v>
      </c>
      <c r="AL1017">
        <v>328</v>
      </c>
      <c r="AM1017">
        <v>328</v>
      </c>
      <c r="AN1017" t="s">
        <v>1409</v>
      </c>
      <c r="AO1017" t="s">
        <v>5452</v>
      </c>
    </row>
    <row r="1018" spans="1:41" x14ac:dyDescent="0.25">
      <c r="A1018">
        <v>1</v>
      </c>
      <c r="B1018" t="s">
        <v>28</v>
      </c>
      <c r="C1018">
        <v>391103</v>
      </c>
      <c r="D1018" t="str">
        <f>VLOOKUP(C1018,MUNICÍPO_SETOR!A$2:D$49,4,0)</f>
        <v>SAIONARA DAIPRAI</v>
      </c>
      <c r="E1018" s="43">
        <v>41396.625</v>
      </c>
      <c r="F1018" s="43">
        <v>41396.905555555553</v>
      </c>
      <c r="G1018" s="43">
        <v>41396.863888888889</v>
      </c>
      <c r="H1018" t="s">
        <v>29</v>
      </c>
      <c r="I1018">
        <v>60000012262139</v>
      </c>
      <c r="J1018" t="s">
        <v>2706</v>
      </c>
      <c r="K1018" t="s">
        <v>2707</v>
      </c>
      <c r="L1018" t="s">
        <v>41</v>
      </c>
      <c r="M1018">
        <v>3</v>
      </c>
      <c r="N1018" t="s">
        <v>33</v>
      </c>
      <c r="O1018">
        <v>60000015461254</v>
      </c>
      <c r="P1018">
        <v>60000016462680</v>
      </c>
      <c r="Q1018">
        <v>143667000001708</v>
      </c>
      <c r="S1018" t="s">
        <v>34</v>
      </c>
      <c r="T1018" t="s">
        <v>35</v>
      </c>
      <c r="U1018" t="s">
        <v>36</v>
      </c>
      <c r="X1018" t="s">
        <v>37</v>
      </c>
      <c r="AD1018" t="s">
        <v>5023</v>
      </c>
      <c r="AE1018" t="s">
        <v>1445</v>
      </c>
      <c r="AF1018" t="s">
        <v>5023</v>
      </c>
      <c r="AG1018" t="s">
        <v>5023</v>
      </c>
      <c r="AH1018">
        <v>1</v>
      </c>
      <c r="AI1018">
        <v>158</v>
      </c>
      <c r="AJ1018">
        <v>158</v>
      </c>
      <c r="AK1018">
        <v>158</v>
      </c>
      <c r="AL1018">
        <v>158</v>
      </c>
      <c r="AM1018">
        <v>158</v>
      </c>
      <c r="AN1018" t="s">
        <v>1409</v>
      </c>
      <c r="AO1018" t="s">
        <v>5023</v>
      </c>
    </row>
    <row r="1019" spans="1:41" x14ac:dyDescent="0.25">
      <c r="A1019">
        <v>1</v>
      </c>
      <c r="B1019" t="s">
        <v>28</v>
      </c>
      <c r="C1019">
        <v>391103</v>
      </c>
      <c r="D1019" t="str">
        <f>VLOOKUP(C1019,MUNICÍPO_SETOR!A$2:D$49,4,0)</f>
        <v>SAIONARA DAIPRAI</v>
      </c>
      <c r="E1019" s="43">
        <v>41396.583333333336</v>
      </c>
      <c r="F1019" s="43">
        <v>41396.904166666667</v>
      </c>
      <c r="G1019" s="43">
        <v>41396.862500000003</v>
      </c>
      <c r="H1019" t="s">
        <v>29</v>
      </c>
      <c r="I1019">
        <v>60000012593615</v>
      </c>
      <c r="J1019" t="s">
        <v>521</v>
      </c>
      <c r="K1019" t="s">
        <v>522</v>
      </c>
      <c r="L1019" t="s">
        <v>41</v>
      </c>
      <c r="M1019">
        <v>3</v>
      </c>
      <c r="N1019" t="s">
        <v>33</v>
      </c>
      <c r="O1019">
        <v>60000015461254</v>
      </c>
      <c r="P1019">
        <v>60000016462680</v>
      </c>
      <c r="Q1019">
        <v>143667000001702</v>
      </c>
      <c r="S1019" t="s">
        <v>34</v>
      </c>
      <c r="T1019" t="s">
        <v>35</v>
      </c>
      <c r="U1019" t="s">
        <v>36</v>
      </c>
      <c r="X1019" t="s">
        <v>37</v>
      </c>
      <c r="AD1019" t="s">
        <v>5023</v>
      </c>
      <c r="AE1019" t="s">
        <v>1445</v>
      </c>
      <c r="AF1019" t="s">
        <v>5023</v>
      </c>
      <c r="AG1019" t="s">
        <v>5023</v>
      </c>
      <c r="AH1019">
        <v>1</v>
      </c>
      <c r="AI1019">
        <v>158</v>
      </c>
      <c r="AJ1019">
        <v>158</v>
      </c>
      <c r="AK1019">
        <v>158</v>
      </c>
      <c r="AL1019">
        <v>158</v>
      </c>
      <c r="AM1019">
        <v>158</v>
      </c>
      <c r="AN1019" t="s">
        <v>1409</v>
      </c>
      <c r="AO1019" t="s">
        <v>5023</v>
      </c>
    </row>
    <row r="1020" spans="1:41" x14ac:dyDescent="0.25">
      <c r="A1020">
        <v>1</v>
      </c>
      <c r="B1020" t="s">
        <v>28</v>
      </c>
      <c r="C1020">
        <v>391103</v>
      </c>
      <c r="D1020" t="str">
        <f>VLOOKUP(C1020,MUNICÍPO_SETOR!A$2:D$49,4,0)</f>
        <v>SAIONARA DAIPRAI</v>
      </c>
      <c r="E1020" s="43">
        <v>41396.5</v>
      </c>
      <c r="F1020" s="43">
        <v>41396.911805555559</v>
      </c>
      <c r="G1020" s="43">
        <v>41396.870138888888</v>
      </c>
      <c r="H1020" t="s">
        <v>110</v>
      </c>
      <c r="I1020">
        <v>60000016840454</v>
      </c>
      <c r="K1020" t="s">
        <v>2593</v>
      </c>
      <c r="N1020" t="s">
        <v>33</v>
      </c>
      <c r="O1020">
        <v>60000015461254</v>
      </c>
      <c r="P1020">
        <v>60000016462680</v>
      </c>
      <c r="Q1020">
        <v>143667000001743</v>
      </c>
      <c r="S1020" t="s">
        <v>34</v>
      </c>
      <c r="T1020" t="s">
        <v>35</v>
      </c>
      <c r="X1020" t="s">
        <v>37</v>
      </c>
      <c r="AD1020" t="s">
        <v>5023</v>
      </c>
      <c r="AE1020" t="s">
        <v>1445</v>
      </c>
      <c r="AF1020" t="s">
        <v>5023</v>
      </c>
      <c r="AG1020" t="s">
        <v>5023</v>
      </c>
      <c r="AH1020">
        <v>1</v>
      </c>
      <c r="AI1020">
        <v>158</v>
      </c>
      <c r="AJ1020">
        <v>158</v>
      </c>
      <c r="AK1020">
        <v>158</v>
      </c>
      <c r="AL1020">
        <v>158</v>
      </c>
      <c r="AM1020">
        <v>158</v>
      </c>
      <c r="AN1020" t="s">
        <v>1409</v>
      </c>
      <c r="AO1020" t="s">
        <v>5023</v>
      </c>
    </row>
    <row r="1021" spans="1:41" x14ac:dyDescent="0.25">
      <c r="A1021">
        <v>1</v>
      </c>
      <c r="B1021" t="s">
        <v>28</v>
      </c>
      <c r="C1021">
        <v>391103</v>
      </c>
      <c r="D1021" t="str">
        <f>VLOOKUP(C1021,MUNICÍPO_SETOR!A$2:D$49,4,0)</f>
        <v>SAIONARA DAIPRAI</v>
      </c>
      <c r="E1021" s="43">
        <v>41396.479166666664</v>
      </c>
      <c r="F1021" s="43">
        <v>41396.911111111112</v>
      </c>
      <c r="G1021" s="43">
        <v>41396.869444444441</v>
      </c>
      <c r="H1021" t="s">
        <v>110</v>
      </c>
      <c r="I1021">
        <v>60000016841527</v>
      </c>
      <c r="K1021" t="s">
        <v>5026</v>
      </c>
      <c r="N1021" t="s">
        <v>33</v>
      </c>
      <c r="O1021">
        <v>60000015461254</v>
      </c>
      <c r="P1021">
        <v>60000016462680</v>
      </c>
      <c r="Q1021">
        <v>143667000001737</v>
      </c>
      <c r="S1021" t="s">
        <v>34</v>
      </c>
      <c r="T1021" t="s">
        <v>35</v>
      </c>
      <c r="X1021" t="s">
        <v>37</v>
      </c>
      <c r="AD1021" t="s">
        <v>5023</v>
      </c>
      <c r="AE1021" t="s">
        <v>1445</v>
      </c>
      <c r="AF1021" t="s">
        <v>5023</v>
      </c>
      <c r="AG1021" t="s">
        <v>5023</v>
      </c>
      <c r="AH1021">
        <v>1</v>
      </c>
      <c r="AI1021">
        <v>158</v>
      </c>
      <c r="AJ1021">
        <v>158</v>
      </c>
      <c r="AK1021">
        <v>158</v>
      </c>
      <c r="AL1021">
        <v>158</v>
      </c>
      <c r="AM1021">
        <v>158</v>
      </c>
      <c r="AN1021" t="s">
        <v>1409</v>
      </c>
      <c r="AO1021" t="s">
        <v>5023</v>
      </c>
    </row>
    <row r="1022" spans="1:41" x14ac:dyDescent="0.25">
      <c r="A1022">
        <v>1</v>
      </c>
      <c r="B1022" t="s">
        <v>28</v>
      </c>
      <c r="C1022">
        <v>391103</v>
      </c>
      <c r="D1022" t="str">
        <f>VLOOKUP(C1022,MUNICÍPO_SETOR!A$2:D$49,4,0)</f>
        <v>SAIONARA DAIPRAI</v>
      </c>
      <c r="E1022" s="43">
        <v>41396.458333333336</v>
      </c>
      <c r="F1022" s="43">
        <v>41396.902777777781</v>
      </c>
      <c r="G1022" s="43">
        <v>41396.861111111109</v>
      </c>
      <c r="H1022" t="s">
        <v>29</v>
      </c>
      <c r="I1022">
        <v>60000012460979</v>
      </c>
      <c r="J1022" t="s">
        <v>532</v>
      </c>
      <c r="K1022" t="s">
        <v>533</v>
      </c>
      <c r="L1022" t="s">
        <v>238</v>
      </c>
      <c r="N1022" t="s">
        <v>33</v>
      </c>
      <c r="O1022">
        <v>60000015461254</v>
      </c>
      <c r="P1022">
        <v>60000016462680</v>
      </c>
      <c r="Q1022">
        <v>143667000001695</v>
      </c>
      <c r="S1022" t="s">
        <v>34</v>
      </c>
      <c r="T1022" t="s">
        <v>35</v>
      </c>
      <c r="U1022" t="s">
        <v>36</v>
      </c>
      <c r="X1022" t="s">
        <v>37</v>
      </c>
      <c r="AD1022" t="s">
        <v>5027</v>
      </c>
      <c r="AE1022" t="s">
        <v>1445</v>
      </c>
      <c r="AF1022" t="s">
        <v>5027</v>
      </c>
      <c r="AG1022" t="s">
        <v>5027</v>
      </c>
      <c r="AH1022">
        <v>1</v>
      </c>
      <c r="AI1022">
        <v>225</v>
      </c>
      <c r="AJ1022">
        <v>225</v>
      </c>
      <c r="AK1022">
        <v>225</v>
      </c>
      <c r="AL1022">
        <v>225</v>
      </c>
      <c r="AM1022">
        <v>225</v>
      </c>
      <c r="AN1022" t="s">
        <v>1409</v>
      </c>
      <c r="AO1022" t="s">
        <v>5027</v>
      </c>
    </row>
    <row r="1023" spans="1:41" x14ac:dyDescent="0.25">
      <c r="A1023">
        <v>1</v>
      </c>
      <c r="B1023" t="s">
        <v>28</v>
      </c>
      <c r="C1023">
        <v>391103</v>
      </c>
      <c r="D1023" t="str">
        <f>VLOOKUP(C1023,MUNICÍPO_SETOR!A$2:D$49,4,0)</f>
        <v>SAIONARA DAIPRAI</v>
      </c>
      <c r="E1023" s="43">
        <v>41396.416666666664</v>
      </c>
      <c r="F1023" s="43">
        <v>41396.901388888888</v>
      </c>
      <c r="G1023" s="43">
        <v>41396.859722222223</v>
      </c>
      <c r="H1023" t="s">
        <v>29</v>
      </c>
      <c r="I1023">
        <v>60000012288743</v>
      </c>
      <c r="J1023" t="s">
        <v>562</v>
      </c>
      <c r="K1023" t="s">
        <v>563</v>
      </c>
      <c r="L1023" t="s">
        <v>180</v>
      </c>
      <c r="M1023">
        <v>6</v>
      </c>
      <c r="N1023" t="s">
        <v>33</v>
      </c>
      <c r="O1023">
        <v>60000015461254</v>
      </c>
      <c r="P1023">
        <v>60000016462680</v>
      </c>
      <c r="Q1023">
        <v>143667000001689</v>
      </c>
      <c r="S1023" t="s">
        <v>34</v>
      </c>
      <c r="T1023" t="s">
        <v>35</v>
      </c>
      <c r="U1023" t="s">
        <v>36</v>
      </c>
      <c r="X1023" t="s">
        <v>37</v>
      </c>
      <c r="AD1023" t="s">
        <v>5028</v>
      </c>
      <c r="AE1023" t="s">
        <v>1445</v>
      </c>
      <c r="AF1023" t="s">
        <v>5028</v>
      </c>
      <c r="AG1023" t="s">
        <v>5028</v>
      </c>
      <c r="AH1023">
        <v>1</v>
      </c>
      <c r="AI1023">
        <v>162</v>
      </c>
      <c r="AJ1023">
        <v>162</v>
      </c>
      <c r="AK1023">
        <v>162</v>
      </c>
      <c r="AL1023">
        <v>162</v>
      </c>
      <c r="AM1023">
        <v>162</v>
      </c>
      <c r="AN1023" t="s">
        <v>1409</v>
      </c>
      <c r="AO1023" t="s">
        <v>5028</v>
      </c>
    </row>
    <row r="1024" spans="1:41" x14ac:dyDescent="0.25">
      <c r="A1024">
        <v>1</v>
      </c>
      <c r="B1024" t="s">
        <v>28</v>
      </c>
      <c r="C1024">
        <v>391103</v>
      </c>
      <c r="D1024" t="str">
        <f>VLOOKUP(C1024,MUNICÍPO_SETOR!A$2:D$49,4,0)</f>
        <v>SAIONARA DAIPRAI</v>
      </c>
      <c r="E1024" s="43">
        <v>41396.375</v>
      </c>
      <c r="F1024" s="43">
        <v>41396.900694444441</v>
      </c>
      <c r="G1024" s="43">
        <v>41396.859027777777</v>
      </c>
      <c r="H1024" t="s">
        <v>29</v>
      </c>
      <c r="I1024">
        <v>60000012502655</v>
      </c>
      <c r="J1024" t="s">
        <v>541</v>
      </c>
      <c r="K1024" t="s">
        <v>542</v>
      </c>
      <c r="L1024" t="s">
        <v>32</v>
      </c>
      <c r="M1024">
        <v>6</v>
      </c>
      <c r="N1024" t="s">
        <v>33</v>
      </c>
      <c r="O1024">
        <v>60000015461254</v>
      </c>
      <c r="P1024">
        <v>60000016462680</v>
      </c>
      <c r="Q1024">
        <v>143667000001683</v>
      </c>
      <c r="S1024" t="s">
        <v>34</v>
      </c>
      <c r="T1024" t="s">
        <v>35</v>
      </c>
      <c r="U1024" t="s">
        <v>36</v>
      </c>
      <c r="X1024" t="s">
        <v>37</v>
      </c>
      <c r="AD1024" t="s">
        <v>5028</v>
      </c>
      <c r="AE1024" t="s">
        <v>1445</v>
      </c>
      <c r="AF1024" t="s">
        <v>5028</v>
      </c>
      <c r="AG1024" t="s">
        <v>5028</v>
      </c>
      <c r="AH1024">
        <v>1</v>
      </c>
      <c r="AI1024">
        <v>162</v>
      </c>
      <c r="AJ1024">
        <v>162</v>
      </c>
      <c r="AK1024">
        <v>162</v>
      </c>
      <c r="AL1024">
        <v>162</v>
      </c>
      <c r="AM1024">
        <v>162</v>
      </c>
      <c r="AN1024" t="s">
        <v>1409</v>
      </c>
      <c r="AO1024" t="s">
        <v>5028</v>
      </c>
    </row>
    <row r="1025" spans="1:41" x14ac:dyDescent="0.25">
      <c r="A1025">
        <v>1</v>
      </c>
      <c r="B1025" t="s">
        <v>28</v>
      </c>
      <c r="C1025">
        <v>391103</v>
      </c>
      <c r="D1025" t="str">
        <f>VLOOKUP(C1025,MUNICÍPO_SETOR!A$2:D$49,4,0)</f>
        <v>SAIONARA DAIPRAI</v>
      </c>
      <c r="E1025" s="43">
        <v>41396.333333333336</v>
      </c>
      <c r="F1025" s="43">
        <v>41396.899305555555</v>
      </c>
      <c r="G1025" s="43">
        <v>41396.857638888891</v>
      </c>
      <c r="H1025" t="s">
        <v>29</v>
      </c>
      <c r="I1025">
        <v>60000012303923</v>
      </c>
      <c r="J1025" t="s">
        <v>2750</v>
      </c>
      <c r="K1025" t="s">
        <v>2751</v>
      </c>
      <c r="L1025" t="s">
        <v>32</v>
      </c>
      <c r="M1025">
        <v>6</v>
      </c>
      <c r="N1025" t="s">
        <v>33</v>
      </c>
      <c r="O1025">
        <v>60000015461254</v>
      </c>
      <c r="P1025">
        <v>60000016462680</v>
      </c>
      <c r="Q1025">
        <v>143667000001676</v>
      </c>
      <c r="S1025" t="s">
        <v>34</v>
      </c>
      <c r="T1025" t="s">
        <v>35</v>
      </c>
      <c r="U1025" t="s">
        <v>36</v>
      </c>
      <c r="X1025" t="s">
        <v>37</v>
      </c>
      <c r="AD1025" t="s">
        <v>5028</v>
      </c>
      <c r="AE1025" t="s">
        <v>1445</v>
      </c>
      <c r="AF1025" t="s">
        <v>5028</v>
      </c>
      <c r="AG1025" t="s">
        <v>5028</v>
      </c>
      <c r="AH1025">
        <v>1</v>
      </c>
      <c r="AI1025">
        <v>162</v>
      </c>
      <c r="AJ1025">
        <v>162</v>
      </c>
      <c r="AK1025">
        <v>162</v>
      </c>
      <c r="AL1025">
        <v>162</v>
      </c>
      <c r="AM1025">
        <v>162</v>
      </c>
      <c r="AN1025" t="s">
        <v>1409</v>
      </c>
      <c r="AO1025" t="s">
        <v>5028</v>
      </c>
    </row>
    <row r="1026" spans="1:41" x14ac:dyDescent="0.25">
      <c r="A1026">
        <v>1</v>
      </c>
      <c r="B1026" t="s">
        <v>28</v>
      </c>
      <c r="C1026">
        <v>391103</v>
      </c>
      <c r="D1026" t="str">
        <f>VLOOKUP(C1026,MUNICÍPO_SETOR!A$2:D$49,4,0)</f>
        <v>SAIONARA DAIPRAI</v>
      </c>
      <c r="E1026" s="43">
        <v>41394.75</v>
      </c>
      <c r="F1026" s="43">
        <v>41395.585416666669</v>
      </c>
      <c r="G1026" s="43">
        <v>41397.464583333334</v>
      </c>
      <c r="H1026" t="s">
        <v>29</v>
      </c>
      <c r="I1026">
        <v>60000012406535</v>
      </c>
      <c r="J1026" t="s">
        <v>5005</v>
      </c>
      <c r="K1026" t="s">
        <v>5006</v>
      </c>
      <c r="L1026" t="s">
        <v>32</v>
      </c>
      <c r="M1026">
        <v>6</v>
      </c>
      <c r="N1026" t="s">
        <v>33</v>
      </c>
      <c r="O1026">
        <v>60000015461254</v>
      </c>
      <c r="P1026">
        <v>60000016462680</v>
      </c>
      <c r="Q1026">
        <v>140317000000723</v>
      </c>
      <c r="S1026" t="s">
        <v>34</v>
      </c>
      <c r="T1026" t="s">
        <v>35</v>
      </c>
      <c r="U1026" t="s">
        <v>36</v>
      </c>
      <c r="X1026" t="s">
        <v>37</v>
      </c>
      <c r="AD1026" t="s">
        <v>5029</v>
      </c>
      <c r="AE1026" t="s">
        <v>1445</v>
      </c>
      <c r="AF1026" t="s">
        <v>5029</v>
      </c>
      <c r="AG1026" t="s">
        <v>5029</v>
      </c>
      <c r="AH1026">
        <v>1</v>
      </c>
      <c r="AI1026">
        <v>587</v>
      </c>
      <c r="AJ1026">
        <v>587</v>
      </c>
      <c r="AK1026">
        <v>587</v>
      </c>
      <c r="AL1026">
        <v>587</v>
      </c>
      <c r="AM1026">
        <v>587</v>
      </c>
      <c r="AN1026" t="s">
        <v>1409</v>
      </c>
      <c r="AO1026" t="s">
        <v>5029</v>
      </c>
    </row>
    <row r="1027" spans="1:41" x14ac:dyDescent="0.25">
      <c r="A1027">
        <v>1</v>
      </c>
      <c r="B1027" t="s">
        <v>28</v>
      </c>
      <c r="C1027">
        <v>391103</v>
      </c>
      <c r="D1027" t="str">
        <f>VLOOKUP(C1027,MUNICÍPO_SETOR!A$2:D$49,4,0)</f>
        <v>SAIONARA DAIPRAI</v>
      </c>
      <c r="E1027" s="43">
        <v>41394.666666666664</v>
      </c>
      <c r="F1027" s="43">
        <v>41395.580555555556</v>
      </c>
      <c r="G1027" s="43">
        <v>41397.464583333334</v>
      </c>
      <c r="H1027" t="s">
        <v>29</v>
      </c>
      <c r="I1027">
        <v>60000012453063</v>
      </c>
      <c r="J1027" t="s">
        <v>5030</v>
      </c>
      <c r="K1027" t="s">
        <v>5031</v>
      </c>
      <c r="L1027" t="s">
        <v>245</v>
      </c>
      <c r="M1027">
        <v>6</v>
      </c>
      <c r="N1027" t="s">
        <v>33</v>
      </c>
      <c r="O1027">
        <v>60000015461254</v>
      </c>
      <c r="P1027">
        <v>60000016462680</v>
      </c>
      <c r="Q1027">
        <v>140317000000716</v>
      </c>
      <c r="S1027" t="s">
        <v>34</v>
      </c>
      <c r="T1027" t="s">
        <v>35</v>
      </c>
      <c r="U1027" t="s">
        <v>36</v>
      </c>
      <c r="X1027" t="s">
        <v>37</v>
      </c>
      <c r="AD1027" t="s">
        <v>5032</v>
      </c>
      <c r="AE1027" t="s">
        <v>1445</v>
      </c>
      <c r="AF1027" t="s">
        <v>5032</v>
      </c>
      <c r="AG1027" t="s">
        <v>5032</v>
      </c>
      <c r="AH1027">
        <v>1</v>
      </c>
      <c r="AI1027">
        <v>249</v>
      </c>
      <c r="AJ1027">
        <v>354</v>
      </c>
      <c r="AK1027">
        <v>354</v>
      </c>
      <c r="AL1027">
        <v>354</v>
      </c>
      <c r="AM1027">
        <v>354</v>
      </c>
      <c r="AN1027" t="s">
        <v>1409</v>
      </c>
      <c r="AO1027" t="s">
        <v>5453</v>
      </c>
    </row>
    <row r="1028" spans="1:41" x14ac:dyDescent="0.25">
      <c r="A1028">
        <v>1</v>
      </c>
      <c r="B1028" t="s">
        <v>28</v>
      </c>
      <c r="C1028">
        <v>391103</v>
      </c>
      <c r="D1028" t="str">
        <f>VLOOKUP(C1028,MUNICÍPO_SETOR!A$2:D$49,4,0)</f>
        <v>SAIONARA DAIPRAI</v>
      </c>
      <c r="E1028" s="43">
        <v>41394.666666666664</v>
      </c>
      <c r="F1028" s="43">
        <v>41395.580555555556</v>
      </c>
      <c r="G1028" s="43">
        <v>41397.464583333334</v>
      </c>
      <c r="H1028" t="s">
        <v>29</v>
      </c>
      <c r="I1028">
        <v>60000012453063</v>
      </c>
      <c r="J1028" t="s">
        <v>5030</v>
      </c>
      <c r="K1028" t="s">
        <v>5031</v>
      </c>
      <c r="L1028" t="s">
        <v>245</v>
      </c>
      <c r="M1028">
        <v>6</v>
      </c>
      <c r="N1028" t="s">
        <v>33</v>
      </c>
      <c r="O1028">
        <v>60000015461254</v>
      </c>
      <c r="P1028">
        <v>60000016462680</v>
      </c>
      <c r="Q1028">
        <v>140317000000716</v>
      </c>
      <c r="S1028" t="s">
        <v>34</v>
      </c>
      <c r="T1028" t="s">
        <v>35</v>
      </c>
      <c r="U1028" t="s">
        <v>36</v>
      </c>
      <c r="X1028" t="s">
        <v>37</v>
      </c>
      <c r="AD1028" t="s">
        <v>5032</v>
      </c>
      <c r="AE1028" t="s">
        <v>1445</v>
      </c>
      <c r="AF1028" t="s">
        <v>5032</v>
      </c>
      <c r="AG1028" t="s">
        <v>5032</v>
      </c>
      <c r="AH1028">
        <v>1</v>
      </c>
      <c r="AI1028">
        <v>249</v>
      </c>
      <c r="AJ1028">
        <v>354</v>
      </c>
      <c r="AK1028">
        <v>354</v>
      </c>
      <c r="AL1028">
        <v>354</v>
      </c>
      <c r="AM1028">
        <v>354</v>
      </c>
      <c r="AN1028" t="s">
        <v>1410</v>
      </c>
      <c r="AO1028" t="s">
        <v>5454</v>
      </c>
    </row>
    <row r="1029" spans="1:41" x14ac:dyDescent="0.25">
      <c r="A1029">
        <v>1</v>
      </c>
      <c r="B1029" t="s">
        <v>28</v>
      </c>
      <c r="C1029">
        <v>391103</v>
      </c>
      <c r="D1029" t="str">
        <f>VLOOKUP(C1029,MUNICÍPO_SETOR!A$2:D$49,4,0)</f>
        <v>SAIONARA DAIPRAI</v>
      </c>
      <c r="E1029" s="43">
        <v>41394.625</v>
      </c>
      <c r="F1029" s="43">
        <v>41394.713194444441</v>
      </c>
      <c r="G1029" s="43">
        <v>41394.675000000003</v>
      </c>
      <c r="H1029" t="s">
        <v>29</v>
      </c>
      <c r="I1029">
        <v>60000012365631</v>
      </c>
      <c r="J1029" t="s">
        <v>2572</v>
      </c>
      <c r="K1029" t="s">
        <v>2573</v>
      </c>
      <c r="L1029" t="s">
        <v>180</v>
      </c>
      <c r="M1029">
        <v>4</v>
      </c>
      <c r="N1029" t="s">
        <v>33</v>
      </c>
      <c r="O1029">
        <v>60000015461254</v>
      </c>
      <c r="P1029">
        <v>60000016462680</v>
      </c>
      <c r="Q1029">
        <v>140317000000709</v>
      </c>
      <c r="S1029" t="s">
        <v>34</v>
      </c>
      <c r="T1029" t="s">
        <v>35</v>
      </c>
      <c r="U1029" t="s">
        <v>36</v>
      </c>
      <c r="X1029" t="s">
        <v>37</v>
      </c>
      <c r="AD1029" t="s">
        <v>2574</v>
      </c>
      <c r="AE1029" t="s">
        <v>1445</v>
      </c>
      <c r="AF1029" t="s">
        <v>2574</v>
      </c>
      <c r="AG1029" t="s">
        <v>2574</v>
      </c>
      <c r="AH1029">
        <v>329</v>
      </c>
      <c r="AI1029">
        <v>526</v>
      </c>
      <c r="AJ1029">
        <v>526</v>
      </c>
      <c r="AK1029">
        <v>526</v>
      </c>
      <c r="AL1029">
        <v>526</v>
      </c>
      <c r="AM1029">
        <v>526</v>
      </c>
      <c r="AN1029" t="s">
        <v>1409</v>
      </c>
      <c r="AO1029" t="s">
        <v>4432</v>
      </c>
    </row>
    <row r="1030" spans="1:41" x14ac:dyDescent="0.25">
      <c r="A1030">
        <v>1</v>
      </c>
      <c r="B1030" t="s">
        <v>28</v>
      </c>
      <c r="C1030">
        <v>391103</v>
      </c>
      <c r="D1030" t="str">
        <f>VLOOKUP(C1030,MUNICÍPO_SETOR!A$2:D$49,4,0)</f>
        <v>SAIONARA DAIPRAI</v>
      </c>
      <c r="E1030" s="43">
        <v>41394.583333333336</v>
      </c>
      <c r="F1030" s="43">
        <v>41394.704861111109</v>
      </c>
      <c r="G1030" s="43">
        <v>41394.664583333331</v>
      </c>
      <c r="H1030" t="s">
        <v>29</v>
      </c>
      <c r="I1030">
        <v>60000012472351</v>
      </c>
      <c r="J1030" t="s">
        <v>2575</v>
      </c>
      <c r="K1030" t="s">
        <v>2576</v>
      </c>
      <c r="L1030" t="s">
        <v>180</v>
      </c>
      <c r="M1030">
        <v>4</v>
      </c>
      <c r="N1030" t="s">
        <v>33</v>
      </c>
      <c r="O1030">
        <v>60000015461254</v>
      </c>
      <c r="P1030">
        <v>60000016462680</v>
      </c>
      <c r="Q1030">
        <v>140317000000702</v>
      </c>
      <c r="S1030" t="s">
        <v>34</v>
      </c>
      <c r="T1030" t="s">
        <v>35</v>
      </c>
      <c r="U1030" t="s">
        <v>36</v>
      </c>
      <c r="X1030" t="s">
        <v>37</v>
      </c>
      <c r="AD1030" t="s">
        <v>2577</v>
      </c>
      <c r="AE1030" t="s">
        <v>1445</v>
      </c>
      <c r="AF1030" t="s">
        <v>2577</v>
      </c>
      <c r="AG1030" t="s">
        <v>2577</v>
      </c>
      <c r="AH1030">
        <v>1</v>
      </c>
      <c r="AI1030">
        <v>440</v>
      </c>
      <c r="AJ1030">
        <v>693</v>
      </c>
      <c r="AK1030">
        <v>693</v>
      </c>
      <c r="AL1030">
        <v>693</v>
      </c>
      <c r="AM1030">
        <v>693</v>
      </c>
      <c r="AN1030" t="s">
        <v>1409</v>
      </c>
      <c r="AO1030" t="s">
        <v>4307</v>
      </c>
    </row>
    <row r="1031" spans="1:41" x14ac:dyDescent="0.25">
      <c r="A1031">
        <v>1</v>
      </c>
      <c r="B1031" t="s">
        <v>28</v>
      </c>
      <c r="C1031">
        <v>391103</v>
      </c>
      <c r="D1031" t="str">
        <f>VLOOKUP(C1031,MUNICÍPO_SETOR!A$2:D$49,4,0)</f>
        <v>SAIONARA DAIPRAI</v>
      </c>
      <c r="E1031" s="43">
        <v>41394.583333333336</v>
      </c>
      <c r="F1031" s="43">
        <v>41394.704861111109</v>
      </c>
      <c r="G1031" s="43">
        <v>41394.664583333331</v>
      </c>
      <c r="H1031" t="s">
        <v>29</v>
      </c>
      <c r="I1031">
        <v>60000012472351</v>
      </c>
      <c r="J1031" t="s">
        <v>2575</v>
      </c>
      <c r="K1031" t="s">
        <v>2576</v>
      </c>
      <c r="L1031" t="s">
        <v>180</v>
      </c>
      <c r="M1031">
        <v>4</v>
      </c>
      <c r="N1031" t="s">
        <v>33</v>
      </c>
      <c r="O1031">
        <v>60000015461254</v>
      </c>
      <c r="P1031">
        <v>60000016462680</v>
      </c>
      <c r="Q1031">
        <v>140317000000702</v>
      </c>
      <c r="S1031" t="s">
        <v>34</v>
      </c>
      <c r="T1031" t="s">
        <v>35</v>
      </c>
      <c r="U1031" t="s">
        <v>36</v>
      </c>
      <c r="X1031" t="s">
        <v>37</v>
      </c>
      <c r="AD1031" t="s">
        <v>2577</v>
      </c>
      <c r="AE1031" t="s">
        <v>1445</v>
      </c>
      <c r="AF1031" t="s">
        <v>2577</v>
      </c>
      <c r="AG1031" t="s">
        <v>2577</v>
      </c>
      <c r="AH1031">
        <v>1</v>
      </c>
      <c r="AI1031">
        <v>440</v>
      </c>
      <c r="AJ1031">
        <v>693</v>
      </c>
      <c r="AK1031">
        <v>693</v>
      </c>
      <c r="AL1031">
        <v>693</v>
      </c>
      <c r="AM1031">
        <v>693</v>
      </c>
      <c r="AN1031" t="s">
        <v>1410</v>
      </c>
      <c r="AO1031" t="s">
        <v>4599</v>
      </c>
    </row>
    <row r="1032" spans="1:41" x14ac:dyDescent="0.25">
      <c r="A1032">
        <v>1</v>
      </c>
      <c r="B1032" t="s">
        <v>28</v>
      </c>
      <c r="C1032">
        <v>391103</v>
      </c>
      <c r="D1032" t="str">
        <f>VLOOKUP(C1032,MUNICÍPO_SETOR!A$2:D$49,4,0)</f>
        <v>SAIONARA DAIPRAI</v>
      </c>
      <c r="E1032" s="43">
        <v>41394.479166666664</v>
      </c>
      <c r="F1032" s="43">
        <v>41394.696527777778</v>
      </c>
      <c r="G1032" s="43">
        <v>41394.664583333331</v>
      </c>
      <c r="H1032" t="s">
        <v>110</v>
      </c>
      <c r="I1032">
        <v>60000016841158</v>
      </c>
      <c r="K1032" t="s">
        <v>2578</v>
      </c>
      <c r="N1032" t="s">
        <v>33</v>
      </c>
      <c r="O1032">
        <v>60000015461254</v>
      </c>
      <c r="P1032">
        <v>60000016462680</v>
      </c>
      <c r="Q1032">
        <v>140317000000696</v>
      </c>
      <c r="S1032" t="s">
        <v>34</v>
      </c>
      <c r="T1032" t="s">
        <v>35</v>
      </c>
      <c r="X1032" t="s">
        <v>37</v>
      </c>
      <c r="AD1032" t="s">
        <v>2579</v>
      </c>
      <c r="AE1032" t="s">
        <v>1445</v>
      </c>
      <c r="AF1032" t="s">
        <v>2579</v>
      </c>
      <c r="AG1032" t="s">
        <v>2579</v>
      </c>
      <c r="AH1032">
        <v>1</v>
      </c>
      <c r="AI1032">
        <v>284</v>
      </c>
      <c r="AJ1032">
        <v>284</v>
      </c>
      <c r="AK1032">
        <v>284</v>
      </c>
      <c r="AL1032">
        <v>284</v>
      </c>
      <c r="AM1032">
        <v>284</v>
      </c>
      <c r="AN1032" t="s">
        <v>1409</v>
      </c>
      <c r="AO1032" t="s">
        <v>2579</v>
      </c>
    </row>
    <row r="1033" spans="1:41" x14ac:dyDescent="0.25">
      <c r="A1033">
        <v>1</v>
      </c>
      <c r="B1033" t="s">
        <v>28</v>
      </c>
      <c r="C1033">
        <v>391103</v>
      </c>
      <c r="D1033" t="str">
        <f>VLOOKUP(C1033,MUNICÍPO_SETOR!A$2:D$49,4,0)</f>
        <v>SAIONARA DAIPRAI</v>
      </c>
      <c r="E1033" s="43">
        <v>41393.75</v>
      </c>
      <c r="F1033" s="43">
        <v>41394.654861111114</v>
      </c>
      <c r="G1033" s="43">
        <v>41394.65347222222</v>
      </c>
      <c r="H1033" t="s">
        <v>29</v>
      </c>
      <c r="I1033">
        <v>60000012321503</v>
      </c>
      <c r="J1033" t="s">
        <v>555</v>
      </c>
      <c r="K1033" t="s">
        <v>556</v>
      </c>
      <c r="L1033" t="s">
        <v>41</v>
      </c>
      <c r="M1033">
        <v>6</v>
      </c>
      <c r="N1033" t="s">
        <v>33</v>
      </c>
      <c r="O1033">
        <v>60000015461254</v>
      </c>
      <c r="P1033">
        <v>60000016462680</v>
      </c>
      <c r="Q1033">
        <v>140317000000689</v>
      </c>
      <c r="S1033" t="s">
        <v>34</v>
      </c>
      <c r="T1033" t="s">
        <v>35</v>
      </c>
      <c r="U1033" t="s">
        <v>36</v>
      </c>
      <c r="X1033" t="s">
        <v>37</v>
      </c>
      <c r="AD1033" t="s">
        <v>2580</v>
      </c>
      <c r="AE1033" t="s">
        <v>1445</v>
      </c>
      <c r="AF1033" t="s">
        <v>2580</v>
      </c>
      <c r="AG1033" t="s">
        <v>2580</v>
      </c>
      <c r="AH1033">
        <v>1</v>
      </c>
      <c r="AI1033">
        <v>561</v>
      </c>
      <c r="AJ1033">
        <v>835</v>
      </c>
      <c r="AK1033">
        <v>1132</v>
      </c>
      <c r="AL1033">
        <v>1132</v>
      </c>
      <c r="AM1033">
        <v>1132</v>
      </c>
      <c r="AN1033" t="s">
        <v>1409</v>
      </c>
      <c r="AO1033" t="s">
        <v>4308</v>
      </c>
    </row>
    <row r="1034" spans="1:41" x14ac:dyDescent="0.25">
      <c r="A1034">
        <v>1</v>
      </c>
      <c r="B1034" t="s">
        <v>28</v>
      </c>
      <c r="C1034">
        <v>391103</v>
      </c>
      <c r="D1034" t="str">
        <f>VLOOKUP(C1034,MUNICÍPO_SETOR!A$2:D$49,4,0)</f>
        <v>SAIONARA DAIPRAI</v>
      </c>
      <c r="E1034" s="43">
        <v>41393.75</v>
      </c>
      <c r="F1034" s="43">
        <v>41394.654861111114</v>
      </c>
      <c r="G1034" s="43">
        <v>41394.65347222222</v>
      </c>
      <c r="H1034" t="s">
        <v>29</v>
      </c>
      <c r="I1034">
        <v>60000012321503</v>
      </c>
      <c r="J1034" t="s">
        <v>555</v>
      </c>
      <c r="K1034" t="s">
        <v>556</v>
      </c>
      <c r="L1034" t="s">
        <v>41</v>
      </c>
      <c r="M1034">
        <v>6</v>
      </c>
      <c r="N1034" t="s">
        <v>33</v>
      </c>
      <c r="O1034">
        <v>60000015461254</v>
      </c>
      <c r="P1034">
        <v>60000016462680</v>
      </c>
      <c r="Q1034">
        <v>140317000000689</v>
      </c>
      <c r="S1034" t="s">
        <v>34</v>
      </c>
      <c r="T1034" t="s">
        <v>35</v>
      </c>
      <c r="U1034" t="s">
        <v>36</v>
      </c>
      <c r="X1034" t="s">
        <v>37</v>
      </c>
      <c r="AD1034" t="s">
        <v>2580</v>
      </c>
      <c r="AE1034" t="s">
        <v>1445</v>
      </c>
      <c r="AF1034" t="s">
        <v>2580</v>
      </c>
      <c r="AG1034" t="s">
        <v>2580</v>
      </c>
      <c r="AH1034">
        <v>1</v>
      </c>
      <c r="AI1034">
        <v>561</v>
      </c>
      <c r="AJ1034">
        <v>835</v>
      </c>
      <c r="AK1034">
        <v>1132</v>
      </c>
      <c r="AL1034">
        <v>1132</v>
      </c>
      <c r="AM1034">
        <v>1132</v>
      </c>
      <c r="AN1034" t="s">
        <v>1410</v>
      </c>
      <c r="AO1034" t="s">
        <v>4309</v>
      </c>
    </row>
    <row r="1035" spans="1:41" x14ac:dyDescent="0.25">
      <c r="A1035">
        <v>1</v>
      </c>
      <c r="B1035" t="s">
        <v>28</v>
      </c>
      <c r="C1035">
        <v>391103</v>
      </c>
      <c r="D1035" t="str">
        <f>VLOOKUP(C1035,MUNICÍPO_SETOR!A$2:D$49,4,0)</f>
        <v>SAIONARA DAIPRAI</v>
      </c>
      <c r="E1035" s="43">
        <v>41393.75</v>
      </c>
      <c r="F1035" s="43">
        <v>41394.654861111114</v>
      </c>
      <c r="G1035" s="43">
        <v>41394.65347222222</v>
      </c>
      <c r="H1035" t="s">
        <v>29</v>
      </c>
      <c r="I1035">
        <v>60000012321503</v>
      </c>
      <c r="J1035" t="s">
        <v>555</v>
      </c>
      <c r="K1035" t="s">
        <v>556</v>
      </c>
      <c r="L1035" t="s">
        <v>41</v>
      </c>
      <c r="M1035">
        <v>6</v>
      </c>
      <c r="N1035" t="s">
        <v>33</v>
      </c>
      <c r="O1035">
        <v>60000015461254</v>
      </c>
      <c r="P1035">
        <v>60000016462680</v>
      </c>
      <c r="Q1035">
        <v>140317000000689</v>
      </c>
      <c r="S1035" t="s">
        <v>34</v>
      </c>
      <c r="T1035" t="s">
        <v>35</v>
      </c>
      <c r="U1035" t="s">
        <v>36</v>
      </c>
      <c r="X1035" t="s">
        <v>37</v>
      </c>
      <c r="AD1035" t="s">
        <v>2580</v>
      </c>
      <c r="AE1035" t="s">
        <v>1445</v>
      </c>
      <c r="AF1035" t="s">
        <v>2580</v>
      </c>
      <c r="AG1035" t="s">
        <v>2580</v>
      </c>
      <c r="AH1035">
        <v>1</v>
      </c>
      <c r="AI1035">
        <v>561</v>
      </c>
      <c r="AJ1035">
        <v>835</v>
      </c>
      <c r="AK1035">
        <v>1132</v>
      </c>
      <c r="AL1035">
        <v>1132</v>
      </c>
      <c r="AM1035">
        <v>1132</v>
      </c>
      <c r="AN1035" t="s">
        <v>1411</v>
      </c>
      <c r="AO1035" t="s">
        <v>4600</v>
      </c>
    </row>
    <row r="1036" spans="1:41" x14ac:dyDescent="0.25">
      <c r="A1036">
        <v>1</v>
      </c>
      <c r="B1036" t="s">
        <v>28</v>
      </c>
      <c r="C1036">
        <v>391103</v>
      </c>
      <c r="D1036" t="str">
        <f>VLOOKUP(C1036,MUNICÍPO_SETOR!A$2:D$49,4,0)</f>
        <v>SAIONARA DAIPRAI</v>
      </c>
      <c r="E1036" s="43">
        <v>41393.666666666664</v>
      </c>
      <c r="F1036" s="43">
        <v>41394.48541666667</v>
      </c>
      <c r="G1036" s="43">
        <v>41394.605555555558</v>
      </c>
      <c r="H1036" t="s">
        <v>29</v>
      </c>
      <c r="I1036">
        <v>60000017968436</v>
      </c>
      <c r="J1036" t="s">
        <v>2581</v>
      </c>
      <c r="K1036" t="s">
        <v>2582</v>
      </c>
      <c r="L1036" t="s">
        <v>41</v>
      </c>
      <c r="N1036" t="s">
        <v>33</v>
      </c>
      <c r="O1036">
        <v>60000015461254</v>
      </c>
      <c r="P1036">
        <v>60000016462680</v>
      </c>
      <c r="Q1036">
        <v>140317000000683</v>
      </c>
      <c r="S1036" t="s">
        <v>34</v>
      </c>
      <c r="T1036" t="s">
        <v>35</v>
      </c>
      <c r="U1036" t="s">
        <v>36</v>
      </c>
      <c r="X1036" t="s">
        <v>37</v>
      </c>
      <c r="AD1036" t="s">
        <v>2583</v>
      </c>
      <c r="AE1036" t="s">
        <v>1437</v>
      </c>
      <c r="AF1036" t="s">
        <v>2583</v>
      </c>
      <c r="AG1036" t="s">
        <v>2583</v>
      </c>
      <c r="AH1036">
        <v>564</v>
      </c>
      <c r="AI1036">
        <v>683</v>
      </c>
      <c r="AJ1036">
        <v>683</v>
      </c>
      <c r="AK1036">
        <v>683</v>
      </c>
      <c r="AL1036">
        <v>683</v>
      </c>
      <c r="AM1036">
        <v>683</v>
      </c>
      <c r="AN1036" t="s">
        <v>1409</v>
      </c>
      <c r="AO1036" t="s">
        <v>4601</v>
      </c>
    </row>
    <row r="1037" spans="1:41" x14ac:dyDescent="0.25">
      <c r="A1037">
        <v>1</v>
      </c>
      <c r="B1037" t="s">
        <v>28</v>
      </c>
      <c r="C1037">
        <v>391103</v>
      </c>
      <c r="D1037" t="str">
        <f>VLOOKUP(C1037,MUNICÍPO_SETOR!A$2:D$49,4,0)</f>
        <v>SAIONARA DAIPRAI</v>
      </c>
      <c r="E1037" s="43">
        <v>41393.583333333336</v>
      </c>
      <c r="F1037" s="43">
        <v>41394.477083333331</v>
      </c>
      <c r="G1037" s="43">
        <v>41394.605555555558</v>
      </c>
      <c r="H1037" t="s">
        <v>29</v>
      </c>
      <c r="I1037">
        <v>60000012368679</v>
      </c>
      <c r="J1037" t="s">
        <v>2584</v>
      </c>
      <c r="K1037" t="s">
        <v>2585</v>
      </c>
      <c r="L1037" t="s">
        <v>2586</v>
      </c>
      <c r="M1037">
        <v>6</v>
      </c>
      <c r="N1037" t="s">
        <v>33</v>
      </c>
      <c r="O1037">
        <v>60000015461254</v>
      </c>
      <c r="P1037">
        <v>60000016462680</v>
      </c>
      <c r="Q1037">
        <v>140317000000676</v>
      </c>
      <c r="S1037" t="s">
        <v>34</v>
      </c>
      <c r="T1037" t="s">
        <v>35</v>
      </c>
      <c r="U1037" t="s">
        <v>36</v>
      </c>
      <c r="X1037" t="s">
        <v>37</v>
      </c>
      <c r="AD1037" t="s">
        <v>2587</v>
      </c>
      <c r="AE1037" t="s">
        <v>1445</v>
      </c>
      <c r="AF1037" t="s">
        <v>2587</v>
      </c>
      <c r="AG1037" t="s">
        <v>2587</v>
      </c>
      <c r="AH1037">
        <v>1</v>
      </c>
      <c r="AI1037">
        <v>480</v>
      </c>
      <c r="AJ1037">
        <v>820</v>
      </c>
      <c r="AK1037">
        <v>820</v>
      </c>
      <c r="AL1037">
        <v>820</v>
      </c>
      <c r="AM1037">
        <v>820</v>
      </c>
      <c r="AN1037" t="s">
        <v>1409</v>
      </c>
      <c r="AO1037" t="s">
        <v>4310</v>
      </c>
    </row>
    <row r="1038" spans="1:41" x14ac:dyDescent="0.25">
      <c r="A1038">
        <v>1</v>
      </c>
      <c r="B1038" t="s">
        <v>28</v>
      </c>
      <c r="C1038">
        <v>391103</v>
      </c>
      <c r="D1038" t="str">
        <f>VLOOKUP(C1038,MUNICÍPO_SETOR!A$2:D$49,4,0)</f>
        <v>SAIONARA DAIPRAI</v>
      </c>
      <c r="E1038" s="43">
        <v>41393.583333333336</v>
      </c>
      <c r="F1038" s="43">
        <v>41394.477083333331</v>
      </c>
      <c r="G1038" s="43">
        <v>41394.605555555558</v>
      </c>
      <c r="H1038" t="s">
        <v>29</v>
      </c>
      <c r="I1038">
        <v>60000012368679</v>
      </c>
      <c r="J1038" t="s">
        <v>2584</v>
      </c>
      <c r="K1038" t="s">
        <v>2585</v>
      </c>
      <c r="L1038" t="s">
        <v>2586</v>
      </c>
      <c r="M1038">
        <v>6</v>
      </c>
      <c r="N1038" t="s">
        <v>33</v>
      </c>
      <c r="O1038">
        <v>60000015461254</v>
      </c>
      <c r="P1038">
        <v>60000016462680</v>
      </c>
      <c r="Q1038">
        <v>140317000000676</v>
      </c>
      <c r="S1038" t="s">
        <v>34</v>
      </c>
      <c r="T1038" t="s">
        <v>35</v>
      </c>
      <c r="U1038" t="s">
        <v>36</v>
      </c>
      <c r="X1038" t="s">
        <v>37</v>
      </c>
      <c r="AD1038" t="s">
        <v>2587</v>
      </c>
      <c r="AE1038" t="s">
        <v>1445</v>
      </c>
      <c r="AF1038" t="s">
        <v>2587</v>
      </c>
      <c r="AG1038" t="s">
        <v>2587</v>
      </c>
      <c r="AH1038">
        <v>1</v>
      </c>
      <c r="AI1038">
        <v>480</v>
      </c>
      <c r="AJ1038">
        <v>820</v>
      </c>
      <c r="AK1038">
        <v>820</v>
      </c>
      <c r="AL1038">
        <v>820</v>
      </c>
      <c r="AM1038">
        <v>820</v>
      </c>
      <c r="AN1038" t="s">
        <v>1410</v>
      </c>
      <c r="AO1038" t="s">
        <v>4602</v>
      </c>
    </row>
    <row r="1039" spans="1:41" x14ac:dyDescent="0.25">
      <c r="A1039">
        <v>1</v>
      </c>
      <c r="B1039" t="s">
        <v>28</v>
      </c>
      <c r="C1039">
        <v>391103</v>
      </c>
      <c r="D1039" t="str">
        <f>VLOOKUP(C1039,MUNICÍPO_SETOR!A$2:D$49,4,0)</f>
        <v>SAIONARA DAIPRAI</v>
      </c>
      <c r="E1039" s="43">
        <v>41393.583333333336</v>
      </c>
      <c r="F1039" s="43">
        <v>41394.477083333331</v>
      </c>
      <c r="G1039" s="43">
        <v>41394.605555555558</v>
      </c>
      <c r="H1039" t="s">
        <v>29</v>
      </c>
      <c r="I1039">
        <v>60000012368679</v>
      </c>
      <c r="J1039" t="s">
        <v>2584</v>
      </c>
      <c r="K1039" t="s">
        <v>2585</v>
      </c>
      <c r="L1039" t="s">
        <v>2586</v>
      </c>
      <c r="M1039">
        <v>6</v>
      </c>
      <c r="N1039" t="s">
        <v>33</v>
      </c>
      <c r="O1039">
        <v>60000015461254</v>
      </c>
      <c r="P1039">
        <v>60000016462680</v>
      </c>
      <c r="Q1039">
        <v>140317000000676</v>
      </c>
      <c r="S1039" t="s">
        <v>34</v>
      </c>
      <c r="T1039" t="s">
        <v>35</v>
      </c>
      <c r="U1039" t="s">
        <v>36</v>
      </c>
      <c r="X1039" t="s">
        <v>37</v>
      </c>
      <c r="AD1039" t="s">
        <v>2587</v>
      </c>
      <c r="AE1039" t="s">
        <v>1445</v>
      </c>
      <c r="AF1039" t="s">
        <v>2587</v>
      </c>
      <c r="AG1039" t="s">
        <v>2587</v>
      </c>
      <c r="AH1039">
        <v>1</v>
      </c>
      <c r="AI1039">
        <v>480</v>
      </c>
      <c r="AJ1039">
        <v>820</v>
      </c>
      <c r="AK1039">
        <v>820</v>
      </c>
      <c r="AL1039">
        <v>820</v>
      </c>
      <c r="AM1039">
        <v>820</v>
      </c>
      <c r="AN1039" t="s">
        <v>1409</v>
      </c>
      <c r="AO1039" t="s">
        <v>4310</v>
      </c>
    </row>
    <row r="1040" spans="1:41" x14ac:dyDescent="0.25">
      <c r="A1040">
        <v>1</v>
      </c>
      <c r="B1040" t="s">
        <v>28</v>
      </c>
      <c r="C1040">
        <v>391103</v>
      </c>
      <c r="D1040" t="str">
        <f>VLOOKUP(C1040,MUNICÍPO_SETOR!A$2:D$49,4,0)</f>
        <v>SAIONARA DAIPRAI</v>
      </c>
      <c r="E1040" s="43">
        <v>41393.583333333336</v>
      </c>
      <c r="F1040" s="43">
        <v>41394.477083333331</v>
      </c>
      <c r="G1040" s="43">
        <v>41394.605555555558</v>
      </c>
      <c r="H1040" t="s">
        <v>29</v>
      </c>
      <c r="I1040">
        <v>60000012368679</v>
      </c>
      <c r="J1040" t="s">
        <v>2584</v>
      </c>
      <c r="K1040" t="s">
        <v>2585</v>
      </c>
      <c r="L1040" t="s">
        <v>2586</v>
      </c>
      <c r="M1040">
        <v>6</v>
      </c>
      <c r="N1040" t="s">
        <v>33</v>
      </c>
      <c r="O1040">
        <v>60000015461254</v>
      </c>
      <c r="P1040">
        <v>60000016462680</v>
      </c>
      <c r="Q1040">
        <v>140317000000676</v>
      </c>
      <c r="S1040" t="s">
        <v>34</v>
      </c>
      <c r="T1040" t="s">
        <v>35</v>
      </c>
      <c r="U1040" t="s">
        <v>36</v>
      </c>
      <c r="X1040" t="s">
        <v>37</v>
      </c>
      <c r="AD1040" t="s">
        <v>2587</v>
      </c>
      <c r="AE1040" t="s">
        <v>1445</v>
      </c>
      <c r="AF1040" t="s">
        <v>2587</v>
      </c>
      <c r="AG1040" t="s">
        <v>2587</v>
      </c>
      <c r="AH1040">
        <v>1</v>
      </c>
      <c r="AI1040">
        <v>480</v>
      </c>
      <c r="AJ1040">
        <v>820</v>
      </c>
      <c r="AK1040">
        <v>820</v>
      </c>
      <c r="AL1040">
        <v>820</v>
      </c>
      <c r="AM1040">
        <v>820</v>
      </c>
      <c r="AN1040" t="s">
        <v>1410</v>
      </c>
      <c r="AO1040" t="s">
        <v>4602</v>
      </c>
    </row>
    <row r="1041" spans="1:41" x14ac:dyDescent="0.25">
      <c r="A1041">
        <v>1</v>
      </c>
      <c r="B1041" t="s">
        <v>28</v>
      </c>
      <c r="C1041">
        <v>391103</v>
      </c>
      <c r="D1041" t="str">
        <f>VLOOKUP(C1041,MUNICÍPO_SETOR!A$2:D$49,4,0)</f>
        <v>SAIONARA DAIPRAI</v>
      </c>
      <c r="E1041" s="43">
        <v>41393.479166666664</v>
      </c>
      <c r="F1041" s="43">
        <v>41394.470833333333</v>
      </c>
      <c r="G1041" s="43">
        <v>41394.43472222222</v>
      </c>
      <c r="H1041" t="s">
        <v>110</v>
      </c>
      <c r="I1041">
        <v>60000016840083</v>
      </c>
      <c r="K1041" t="s">
        <v>2588</v>
      </c>
      <c r="N1041" t="s">
        <v>33</v>
      </c>
      <c r="O1041">
        <v>60000015461254</v>
      </c>
      <c r="P1041">
        <v>60000016462680</v>
      </c>
      <c r="Q1041">
        <v>140317000000670</v>
      </c>
      <c r="S1041" t="s">
        <v>34</v>
      </c>
      <c r="T1041" t="s">
        <v>35</v>
      </c>
      <c r="X1041" t="s">
        <v>37</v>
      </c>
      <c r="AD1041" t="s">
        <v>2589</v>
      </c>
      <c r="AE1041" t="s">
        <v>1437</v>
      </c>
      <c r="AF1041" t="s">
        <v>2589</v>
      </c>
      <c r="AG1041" t="s">
        <v>2589</v>
      </c>
      <c r="AH1041">
        <v>87</v>
      </c>
      <c r="AI1041">
        <v>189</v>
      </c>
      <c r="AJ1041">
        <v>189</v>
      </c>
      <c r="AK1041">
        <v>189</v>
      </c>
      <c r="AL1041">
        <v>189</v>
      </c>
      <c r="AM1041">
        <v>189</v>
      </c>
      <c r="AN1041" t="s">
        <v>1409</v>
      </c>
      <c r="AO1041" t="s">
        <v>4603</v>
      </c>
    </row>
    <row r="1042" spans="1:41" x14ac:dyDescent="0.25">
      <c r="A1042">
        <v>1</v>
      </c>
      <c r="B1042" t="s">
        <v>28</v>
      </c>
      <c r="C1042">
        <v>391103</v>
      </c>
      <c r="D1042" t="str">
        <f>VLOOKUP(C1042,MUNICÍPO_SETOR!A$2:D$49,4,0)</f>
        <v>SAIONARA DAIPRAI</v>
      </c>
      <c r="E1042" s="43">
        <v>41390.416666666664</v>
      </c>
      <c r="F1042" s="43">
        <v>41390.912499999999</v>
      </c>
      <c r="G1042" s="43">
        <v>41390.87222222222</v>
      </c>
      <c r="H1042" t="s">
        <v>29</v>
      </c>
      <c r="I1042">
        <v>60000012547939</v>
      </c>
      <c r="J1042" t="s">
        <v>2590</v>
      </c>
      <c r="K1042" t="s">
        <v>2591</v>
      </c>
      <c r="L1042" t="s">
        <v>32</v>
      </c>
      <c r="M1042">
        <v>3</v>
      </c>
      <c r="N1042" t="s">
        <v>33</v>
      </c>
      <c r="O1042">
        <v>60000015461254</v>
      </c>
      <c r="P1042">
        <v>60000016462680</v>
      </c>
      <c r="Q1042">
        <v>140317000000651</v>
      </c>
      <c r="S1042" t="s">
        <v>34</v>
      </c>
      <c r="T1042" t="s">
        <v>35</v>
      </c>
      <c r="U1042" t="s">
        <v>61</v>
      </c>
      <c r="X1042" t="s">
        <v>37</v>
      </c>
      <c r="AD1042" t="s">
        <v>2592</v>
      </c>
      <c r="AE1042" t="s">
        <v>1445</v>
      </c>
      <c r="AF1042" t="s">
        <v>2592</v>
      </c>
      <c r="AG1042" t="s">
        <v>2592</v>
      </c>
      <c r="AH1042">
        <v>1</v>
      </c>
      <c r="AI1042">
        <v>70</v>
      </c>
      <c r="AJ1042">
        <v>70</v>
      </c>
      <c r="AK1042">
        <v>70</v>
      </c>
      <c r="AL1042">
        <v>70</v>
      </c>
      <c r="AM1042">
        <v>70</v>
      </c>
      <c r="AN1042" t="s">
        <v>1409</v>
      </c>
      <c r="AO1042" t="s">
        <v>2592</v>
      </c>
    </row>
    <row r="1043" spans="1:41" x14ac:dyDescent="0.25">
      <c r="A1043">
        <v>1</v>
      </c>
      <c r="B1043" t="s">
        <v>28</v>
      </c>
      <c r="C1043">
        <v>391103</v>
      </c>
      <c r="D1043" t="str">
        <f>VLOOKUP(C1043,MUNICÍPO_SETOR!A$2:D$49,4,0)</f>
        <v>SAIONARA DAIPRAI</v>
      </c>
      <c r="E1043" s="43">
        <v>41390.333333333336</v>
      </c>
      <c r="F1043" s="43">
        <v>41390.904861111114</v>
      </c>
      <c r="G1043" s="43">
        <v>41390.865972222222</v>
      </c>
      <c r="H1043" t="s">
        <v>110</v>
      </c>
      <c r="I1043">
        <v>60000016840454</v>
      </c>
      <c r="K1043" t="s">
        <v>2593</v>
      </c>
      <c r="N1043" t="s">
        <v>33</v>
      </c>
      <c r="O1043">
        <v>60000015461254</v>
      </c>
      <c r="P1043">
        <v>60000016462680</v>
      </c>
      <c r="Q1043">
        <v>140317000000626</v>
      </c>
      <c r="S1043" t="s">
        <v>34</v>
      </c>
      <c r="T1043" t="s">
        <v>35</v>
      </c>
      <c r="X1043" t="s">
        <v>37</v>
      </c>
      <c r="AD1043" t="s">
        <v>2594</v>
      </c>
      <c r="AE1043" t="s">
        <v>1445</v>
      </c>
      <c r="AF1043" t="s">
        <v>2594</v>
      </c>
      <c r="AG1043" t="s">
        <v>2594</v>
      </c>
      <c r="AH1043">
        <v>1</v>
      </c>
      <c r="AI1043">
        <v>161</v>
      </c>
      <c r="AJ1043">
        <v>161</v>
      </c>
      <c r="AK1043">
        <v>161</v>
      </c>
      <c r="AL1043">
        <v>161</v>
      </c>
      <c r="AM1043">
        <v>161</v>
      </c>
      <c r="AN1043" t="s">
        <v>1409</v>
      </c>
      <c r="AO1043" t="s">
        <v>2594</v>
      </c>
    </row>
    <row r="1044" spans="1:41" x14ac:dyDescent="0.25">
      <c r="A1044">
        <v>1</v>
      </c>
      <c r="B1044" t="s">
        <v>28</v>
      </c>
      <c r="C1044">
        <v>391103</v>
      </c>
      <c r="D1044" t="str">
        <f>VLOOKUP(C1044,MUNICÍPO_SETOR!A$2:D$49,4,0)</f>
        <v>SAIONARA DAIPRAI</v>
      </c>
      <c r="E1044" s="43">
        <v>41389.75</v>
      </c>
      <c r="F1044" s="43">
        <v>41390.660416666666</v>
      </c>
      <c r="G1044" s="43">
        <v>41390.624305555553</v>
      </c>
      <c r="H1044" t="s">
        <v>29</v>
      </c>
      <c r="I1044">
        <v>60000012403403</v>
      </c>
      <c r="J1044" t="s">
        <v>2595</v>
      </c>
      <c r="K1044" t="s">
        <v>2596</v>
      </c>
      <c r="L1044" t="s">
        <v>32</v>
      </c>
      <c r="M1044">
        <v>3</v>
      </c>
      <c r="N1044" t="s">
        <v>33</v>
      </c>
      <c r="O1044">
        <v>60000015461254</v>
      </c>
      <c r="P1044">
        <v>60000016462680</v>
      </c>
      <c r="Q1044">
        <v>140317000000616</v>
      </c>
      <c r="S1044" t="s">
        <v>34</v>
      </c>
      <c r="T1044" t="s">
        <v>35</v>
      </c>
      <c r="U1044" t="s">
        <v>36</v>
      </c>
      <c r="X1044" t="s">
        <v>37</v>
      </c>
      <c r="AD1044" t="s">
        <v>2597</v>
      </c>
      <c r="AE1044" t="s">
        <v>1445</v>
      </c>
      <c r="AF1044" t="s">
        <v>2597</v>
      </c>
      <c r="AG1044" t="s">
        <v>2597</v>
      </c>
      <c r="AH1044">
        <v>1</v>
      </c>
      <c r="AI1044">
        <v>531</v>
      </c>
      <c r="AJ1044">
        <v>531</v>
      </c>
      <c r="AK1044">
        <v>531</v>
      </c>
      <c r="AL1044">
        <v>531</v>
      </c>
      <c r="AM1044">
        <v>531</v>
      </c>
      <c r="AN1044" t="s">
        <v>1409</v>
      </c>
      <c r="AO1044" t="s">
        <v>2597</v>
      </c>
    </row>
    <row r="1045" spans="1:41" x14ac:dyDescent="0.25">
      <c r="A1045">
        <v>1</v>
      </c>
      <c r="B1045" t="s">
        <v>28</v>
      </c>
      <c r="C1045">
        <v>391103</v>
      </c>
      <c r="D1045" t="str">
        <f>VLOOKUP(C1045,MUNICÍPO_SETOR!A$2:D$49,4,0)</f>
        <v>SAIONARA DAIPRAI</v>
      </c>
      <c r="E1045" s="43">
        <v>41389.708333333336</v>
      </c>
      <c r="F1045" s="43">
        <v>41390.65625</v>
      </c>
      <c r="G1045" s="43">
        <v>41390.624305555553</v>
      </c>
      <c r="H1045" t="s">
        <v>110</v>
      </c>
      <c r="I1045">
        <v>60000016841347</v>
      </c>
      <c r="K1045" t="s">
        <v>2598</v>
      </c>
      <c r="N1045" t="s">
        <v>33</v>
      </c>
      <c r="O1045">
        <v>60000015461254</v>
      </c>
      <c r="P1045">
        <v>60000016462680</v>
      </c>
      <c r="Q1045">
        <v>140317000000610</v>
      </c>
      <c r="S1045" t="s">
        <v>34</v>
      </c>
      <c r="T1045" t="s">
        <v>35</v>
      </c>
      <c r="X1045" t="s">
        <v>37</v>
      </c>
      <c r="AD1045" t="s">
        <v>2599</v>
      </c>
      <c r="AE1045" t="s">
        <v>1445</v>
      </c>
      <c r="AF1045" t="s">
        <v>2599</v>
      </c>
      <c r="AG1045" t="s">
        <v>2599</v>
      </c>
      <c r="AH1045">
        <v>1</v>
      </c>
      <c r="AI1045">
        <v>371</v>
      </c>
      <c r="AJ1045">
        <v>371</v>
      </c>
      <c r="AK1045">
        <v>371</v>
      </c>
      <c r="AL1045">
        <v>371</v>
      </c>
      <c r="AM1045">
        <v>371</v>
      </c>
      <c r="AN1045" t="s">
        <v>1409</v>
      </c>
      <c r="AO1045" t="s">
        <v>2599</v>
      </c>
    </row>
    <row r="1046" spans="1:41" x14ac:dyDescent="0.25">
      <c r="A1046">
        <v>1</v>
      </c>
      <c r="B1046" t="s">
        <v>28</v>
      </c>
      <c r="C1046">
        <v>391103</v>
      </c>
      <c r="D1046" t="str">
        <f>VLOOKUP(C1046,MUNICÍPO_SETOR!A$2:D$49,4,0)</f>
        <v>SAIONARA DAIPRAI</v>
      </c>
      <c r="E1046" s="43">
        <v>41389.666666666664</v>
      </c>
      <c r="F1046" s="43">
        <v>41390.652083333334</v>
      </c>
      <c r="G1046" s="43">
        <v>41390.61041666667</v>
      </c>
      <c r="H1046" t="s">
        <v>29</v>
      </c>
      <c r="I1046">
        <v>60000012354899</v>
      </c>
      <c r="J1046" t="s">
        <v>2600</v>
      </c>
      <c r="K1046" t="s">
        <v>2601</v>
      </c>
      <c r="L1046" t="s">
        <v>32</v>
      </c>
      <c r="M1046">
        <v>4</v>
      </c>
      <c r="N1046" t="s">
        <v>33</v>
      </c>
      <c r="O1046">
        <v>60000015461254</v>
      </c>
      <c r="P1046">
        <v>60000016462680</v>
      </c>
      <c r="Q1046">
        <v>140317000000603</v>
      </c>
      <c r="S1046" t="s">
        <v>34</v>
      </c>
      <c r="T1046" t="s">
        <v>35</v>
      </c>
      <c r="U1046" t="s">
        <v>36</v>
      </c>
      <c r="X1046" t="s">
        <v>37</v>
      </c>
      <c r="AD1046" t="s">
        <v>2602</v>
      </c>
      <c r="AE1046" t="s">
        <v>1445</v>
      </c>
      <c r="AF1046" t="s">
        <v>2602</v>
      </c>
      <c r="AG1046" t="s">
        <v>2602</v>
      </c>
      <c r="AH1046">
        <v>635</v>
      </c>
      <c r="AI1046">
        <v>733</v>
      </c>
      <c r="AJ1046">
        <v>733</v>
      </c>
      <c r="AK1046">
        <v>733</v>
      </c>
      <c r="AL1046">
        <v>733</v>
      </c>
      <c r="AM1046">
        <v>733</v>
      </c>
      <c r="AN1046" t="s">
        <v>1409</v>
      </c>
      <c r="AO1046" t="s">
        <v>4433</v>
      </c>
    </row>
    <row r="1047" spans="1:41" x14ac:dyDescent="0.25">
      <c r="A1047">
        <v>1</v>
      </c>
      <c r="B1047" t="s">
        <v>28</v>
      </c>
      <c r="C1047">
        <v>391103</v>
      </c>
      <c r="D1047" t="str">
        <f>VLOOKUP(C1047,MUNICÍPO_SETOR!A$2:D$49,4,0)</f>
        <v>SAIONARA DAIPRAI</v>
      </c>
      <c r="E1047" s="43">
        <v>41389.625</v>
      </c>
      <c r="F1047" s="43">
        <v>41390.646527777775</v>
      </c>
      <c r="G1047" s="43">
        <v>41390.61041666667</v>
      </c>
      <c r="H1047" t="s">
        <v>29</v>
      </c>
      <c r="I1047">
        <v>60000012391583</v>
      </c>
      <c r="J1047" t="s">
        <v>2603</v>
      </c>
      <c r="K1047" t="s">
        <v>2604</v>
      </c>
      <c r="L1047" t="s">
        <v>109</v>
      </c>
      <c r="M1047">
        <v>3</v>
      </c>
      <c r="N1047" t="s">
        <v>33</v>
      </c>
      <c r="O1047">
        <v>60000015461254</v>
      </c>
      <c r="P1047">
        <v>60000016462680</v>
      </c>
      <c r="Q1047">
        <v>140317000000595</v>
      </c>
      <c r="S1047" t="s">
        <v>34</v>
      </c>
      <c r="T1047" t="s">
        <v>35</v>
      </c>
      <c r="U1047" t="s">
        <v>36</v>
      </c>
      <c r="X1047" t="s">
        <v>37</v>
      </c>
      <c r="Y1047" t="s">
        <v>176</v>
      </c>
      <c r="AD1047" t="s">
        <v>2605</v>
      </c>
      <c r="AE1047" t="s">
        <v>1445</v>
      </c>
      <c r="AF1047" t="s">
        <v>2605</v>
      </c>
      <c r="AG1047" t="s">
        <v>2605</v>
      </c>
      <c r="AH1047">
        <v>1</v>
      </c>
      <c r="AI1047">
        <v>481</v>
      </c>
      <c r="AJ1047">
        <v>481</v>
      </c>
      <c r="AK1047">
        <v>481</v>
      </c>
      <c r="AL1047">
        <v>481</v>
      </c>
      <c r="AM1047">
        <v>481</v>
      </c>
      <c r="AN1047" t="s">
        <v>1409</v>
      </c>
      <c r="AO1047" t="s">
        <v>2605</v>
      </c>
    </row>
    <row r="1048" spans="1:41" x14ac:dyDescent="0.25">
      <c r="A1048">
        <v>1</v>
      </c>
      <c r="B1048" t="s">
        <v>28</v>
      </c>
      <c r="C1048">
        <v>391103</v>
      </c>
      <c r="D1048" t="str">
        <f>VLOOKUP(C1048,MUNICÍPO_SETOR!A$2:D$49,4,0)</f>
        <v>SAIONARA DAIPRAI</v>
      </c>
      <c r="E1048" s="43">
        <v>41389.583333333336</v>
      </c>
      <c r="F1048" s="43">
        <v>41390.643055555556</v>
      </c>
      <c r="G1048" s="43">
        <v>41390.61041666667</v>
      </c>
      <c r="H1048" t="s">
        <v>110</v>
      </c>
      <c r="I1048">
        <v>60000016840743</v>
      </c>
      <c r="K1048" t="s">
        <v>2606</v>
      </c>
      <c r="N1048" t="s">
        <v>33</v>
      </c>
      <c r="O1048">
        <v>60000015461254</v>
      </c>
      <c r="P1048">
        <v>60000016462680</v>
      </c>
      <c r="Q1048">
        <v>140317000000589</v>
      </c>
      <c r="S1048" t="s">
        <v>34</v>
      </c>
      <c r="T1048" t="s">
        <v>35</v>
      </c>
      <c r="X1048" t="s">
        <v>37</v>
      </c>
      <c r="AD1048" t="s">
        <v>2607</v>
      </c>
      <c r="AE1048" t="s">
        <v>1437</v>
      </c>
      <c r="AF1048" t="s">
        <v>2607</v>
      </c>
      <c r="AG1048" t="s">
        <v>2607</v>
      </c>
      <c r="AH1048">
        <v>109</v>
      </c>
      <c r="AI1048">
        <v>231</v>
      </c>
      <c r="AJ1048">
        <v>231</v>
      </c>
      <c r="AK1048">
        <v>231</v>
      </c>
      <c r="AL1048">
        <v>231</v>
      </c>
      <c r="AM1048">
        <v>231</v>
      </c>
      <c r="AN1048" t="s">
        <v>1409</v>
      </c>
      <c r="AO1048" t="s">
        <v>4434</v>
      </c>
    </row>
    <row r="1049" spans="1:41" x14ac:dyDescent="0.25">
      <c r="A1049">
        <v>1</v>
      </c>
      <c r="B1049" t="s">
        <v>28</v>
      </c>
      <c r="C1049">
        <v>391103</v>
      </c>
      <c r="D1049" t="str">
        <f>VLOOKUP(C1049,MUNICÍPO_SETOR!A$2:D$49,4,0)</f>
        <v>SAIONARA DAIPRAI</v>
      </c>
      <c r="E1049" s="43">
        <v>41388.6875</v>
      </c>
      <c r="F1049" s="43">
        <v>41389.988888888889</v>
      </c>
      <c r="G1049" s="43">
        <v>41389.947222222225</v>
      </c>
      <c r="H1049" t="s">
        <v>29</v>
      </c>
      <c r="I1049">
        <v>60000012546907</v>
      </c>
      <c r="J1049" t="s">
        <v>2608</v>
      </c>
      <c r="K1049" t="s">
        <v>2609</v>
      </c>
      <c r="L1049" t="s">
        <v>32</v>
      </c>
      <c r="M1049">
        <v>6</v>
      </c>
      <c r="N1049" t="s">
        <v>33</v>
      </c>
      <c r="O1049">
        <v>60000015461254</v>
      </c>
      <c r="P1049">
        <v>60000016462680</v>
      </c>
      <c r="Q1049">
        <v>143667000001474</v>
      </c>
      <c r="S1049" t="s">
        <v>34</v>
      </c>
      <c r="T1049" t="s">
        <v>35</v>
      </c>
      <c r="U1049" t="s">
        <v>36</v>
      </c>
      <c r="X1049" t="s">
        <v>37</v>
      </c>
      <c r="AD1049" t="s">
        <v>2610</v>
      </c>
      <c r="AE1049" t="s">
        <v>1445</v>
      </c>
      <c r="AF1049" t="s">
        <v>2610</v>
      </c>
      <c r="AG1049" t="s">
        <v>2610</v>
      </c>
      <c r="AH1049">
        <v>1</v>
      </c>
      <c r="AI1049">
        <v>150</v>
      </c>
      <c r="AJ1049">
        <v>150</v>
      </c>
      <c r="AK1049">
        <v>150</v>
      </c>
      <c r="AL1049">
        <v>150</v>
      </c>
      <c r="AM1049">
        <v>150</v>
      </c>
      <c r="AN1049" t="s">
        <v>1409</v>
      </c>
      <c r="AO1049" t="s">
        <v>2610</v>
      </c>
    </row>
    <row r="1050" spans="1:41" x14ac:dyDescent="0.25">
      <c r="A1050">
        <v>1</v>
      </c>
      <c r="B1050" t="s">
        <v>28</v>
      </c>
      <c r="C1050">
        <v>391103</v>
      </c>
      <c r="D1050" t="str">
        <f>VLOOKUP(C1050,MUNICÍPO_SETOR!A$2:D$49,4,0)</f>
        <v>SAIONARA DAIPRAI</v>
      </c>
      <c r="E1050" s="43">
        <v>41388.625</v>
      </c>
      <c r="F1050" s="43">
        <v>41389.966666666667</v>
      </c>
      <c r="G1050" s="43">
        <v>41389.925000000003</v>
      </c>
      <c r="H1050" t="s">
        <v>110</v>
      </c>
      <c r="I1050">
        <v>60000016841561</v>
      </c>
      <c r="K1050" t="s">
        <v>2611</v>
      </c>
      <c r="N1050" t="s">
        <v>33</v>
      </c>
      <c r="O1050">
        <v>60000015461254</v>
      </c>
      <c r="P1050">
        <v>60000016462680</v>
      </c>
      <c r="Q1050">
        <v>143667000001417</v>
      </c>
      <c r="S1050" t="s">
        <v>34</v>
      </c>
      <c r="T1050" t="s">
        <v>35</v>
      </c>
      <c r="X1050" t="s">
        <v>37</v>
      </c>
      <c r="AD1050" t="s">
        <v>2612</v>
      </c>
      <c r="AE1050" t="s">
        <v>1445</v>
      </c>
      <c r="AF1050" t="s">
        <v>2612</v>
      </c>
      <c r="AG1050" t="s">
        <v>2612</v>
      </c>
      <c r="AH1050">
        <v>1</v>
      </c>
      <c r="AI1050">
        <v>78</v>
      </c>
      <c r="AJ1050">
        <v>78</v>
      </c>
      <c r="AK1050">
        <v>78</v>
      </c>
      <c r="AL1050">
        <v>78</v>
      </c>
      <c r="AM1050">
        <v>78</v>
      </c>
      <c r="AN1050" t="s">
        <v>1409</v>
      </c>
      <c r="AO1050" t="s">
        <v>2612</v>
      </c>
    </row>
    <row r="1051" spans="1:41" x14ac:dyDescent="0.25">
      <c r="A1051">
        <v>1</v>
      </c>
      <c r="B1051" t="s">
        <v>28</v>
      </c>
      <c r="C1051">
        <v>391103</v>
      </c>
      <c r="D1051" t="str">
        <f>VLOOKUP(C1051,MUNICÍPO_SETOR!A$2:D$49,4,0)</f>
        <v>SAIONARA DAIPRAI</v>
      </c>
      <c r="E1051" s="43">
        <v>41388.583333333336</v>
      </c>
      <c r="F1051" s="43">
        <v>41388.67083333333</v>
      </c>
      <c r="G1051" s="43">
        <v>41389.40347222222</v>
      </c>
      <c r="H1051" t="s">
        <v>110</v>
      </c>
      <c r="I1051">
        <v>60000016840066</v>
      </c>
      <c r="K1051" t="s">
        <v>2613</v>
      </c>
      <c r="N1051" t="s">
        <v>33</v>
      </c>
      <c r="O1051">
        <v>60000015461254</v>
      </c>
      <c r="P1051">
        <v>60000016462680</v>
      </c>
      <c r="Q1051">
        <v>140317000000568</v>
      </c>
      <c r="S1051" t="s">
        <v>34</v>
      </c>
      <c r="T1051" t="s">
        <v>35</v>
      </c>
      <c r="X1051" t="s">
        <v>37</v>
      </c>
      <c r="AD1051" t="s">
        <v>2614</v>
      </c>
      <c r="AE1051" t="s">
        <v>1445</v>
      </c>
      <c r="AF1051" t="s">
        <v>2614</v>
      </c>
      <c r="AG1051" t="s">
        <v>2614</v>
      </c>
      <c r="AH1051">
        <v>1</v>
      </c>
      <c r="AI1051">
        <v>218</v>
      </c>
      <c r="AJ1051">
        <v>218</v>
      </c>
      <c r="AK1051">
        <v>218</v>
      </c>
      <c r="AL1051">
        <v>218</v>
      </c>
      <c r="AM1051">
        <v>218</v>
      </c>
      <c r="AN1051" t="s">
        <v>1409</v>
      </c>
      <c r="AO1051" t="s">
        <v>2614</v>
      </c>
    </row>
    <row r="1052" spans="1:41" x14ac:dyDescent="0.25">
      <c r="A1052">
        <v>1</v>
      </c>
      <c r="B1052" t="s">
        <v>28</v>
      </c>
      <c r="C1052">
        <v>391103</v>
      </c>
      <c r="D1052" t="str">
        <f>VLOOKUP(C1052,MUNICÍPO_SETOR!A$2:D$49,4,0)</f>
        <v>SAIONARA DAIPRAI</v>
      </c>
      <c r="E1052" s="43">
        <v>41387.75</v>
      </c>
      <c r="F1052" s="43">
        <v>41387.949305555558</v>
      </c>
      <c r="G1052" s="43">
        <v>41387.907638888886</v>
      </c>
      <c r="H1052" t="s">
        <v>29</v>
      </c>
      <c r="I1052">
        <v>60000012534387</v>
      </c>
      <c r="J1052" t="s">
        <v>2615</v>
      </c>
      <c r="K1052" t="s">
        <v>2616</v>
      </c>
      <c r="N1052" t="s">
        <v>33</v>
      </c>
      <c r="O1052">
        <v>60000015461254</v>
      </c>
      <c r="P1052">
        <v>60000016462680</v>
      </c>
      <c r="Q1052">
        <v>143667000001359</v>
      </c>
      <c r="S1052" t="s">
        <v>34</v>
      </c>
      <c r="T1052" t="s">
        <v>35</v>
      </c>
      <c r="X1052" t="s">
        <v>37</v>
      </c>
      <c r="AD1052" t="s">
        <v>2617</v>
      </c>
      <c r="AE1052" t="s">
        <v>1445</v>
      </c>
      <c r="AF1052" t="s">
        <v>2617</v>
      </c>
      <c r="AG1052" t="s">
        <v>2617</v>
      </c>
      <c r="AH1052">
        <v>1</v>
      </c>
      <c r="AI1052">
        <v>116</v>
      </c>
      <c r="AJ1052">
        <v>116</v>
      </c>
      <c r="AK1052">
        <v>116</v>
      </c>
      <c r="AL1052">
        <v>116</v>
      </c>
      <c r="AM1052">
        <v>116</v>
      </c>
      <c r="AN1052" t="s">
        <v>1409</v>
      </c>
      <c r="AO1052" t="s">
        <v>2617</v>
      </c>
    </row>
    <row r="1053" spans="1:41" x14ac:dyDescent="0.25">
      <c r="A1053">
        <v>1</v>
      </c>
      <c r="B1053" t="s">
        <v>28</v>
      </c>
      <c r="C1053">
        <v>391103</v>
      </c>
      <c r="D1053" t="str">
        <f>VLOOKUP(C1053,MUNICÍPO_SETOR!A$2:D$49,4,0)</f>
        <v>SAIONARA DAIPRAI</v>
      </c>
      <c r="E1053" s="43">
        <v>41387.729166666664</v>
      </c>
      <c r="F1053" s="43">
        <v>41388.665972222225</v>
      </c>
      <c r="G1053" s="43">
        <v>41389.40347222222</v>
      </c>
      <c r="H1053" t="s">
        <v>29</v>
      </c>
      <c r="I1053">
        <v>60000012284687</v>
      </c>
      <c r="J1053" t="s">
        <v>538</v>
      </c>
      <c r="K1053" t="s">
        <v>539</v>
      </c>
      <c r="L1053" t="s">
        <v>32</v>
      </c>
      <c r="M1053">
        <v>6</v>
      </c>
      <c r="N1053" t="s">
        <v>33</v>
      </c>
      <c r="O1053">
        <v>60000015461254</v>
      </c>
      <c r="P1053">
        <v>60000016462680</v>
      </c>
      <c r="Q1053">
        <v>140317000000559</v>
      </c>
      <c r="S1053" t="s">
        <v>34</v>
      </c>
      <c r="T1053" t="s">
        <v>35</v>
      </c>
      <c r="U1053" t="s">
        <v>36</v>
      </c>
      <c r="X1053" t="s">
        <v>37</v>
      </c>
      <c r="AD1053" t="s">
        <v>2618</v>
      </c>
      <c r="AE1053" t="s">
        <v>1445</v>
      </c>
      <c r="AF1053" t="s">
        <v>2618</v>
      </c>
      <c r="AG1053" t="s">
        <v>2618</v>
      </c>
      <c r="AH1053">
        <v>1</v>
      </c>
      <c r="AI1053">
        <v>257</v>
      </c>
      <c r="AJ1053">
        <v>257</v>
      </c>
      <c r="AK1053">
        <v>257</v>
      </c>
      <c r="AL1053">
        <v>257</v>
      </c>
      <c r="AM1053">
        <v>257</v>
      </c>
      <c r="AN1053" t="s">
        <v>1409</v>
      </c>
      <c r="AO1053" t="s">
        <v>2618</v>
      </c>
    </row>
    <row r="1054" spans="1:41" x14ac:dyDescent="0.25">
      <c r="A1054">
        <v>1</v>
      </c>
      <c r="B1054" t="s">
        <v>28</v>
      </c>
      <c r="C1054">
        <v>391103</v>
      </c>
      <c r="D1054" t="str">
        <f>VLOOKUP(C1054,MUNICÍPO_SETOR!A$2:D$49,4,0)</f>
        <v>SAIONARA DAIPRAI</v>
      </c>
      <c r="E1054" s="43">
        <v>41387.6875</v>
      </c>
      <c r="F1054" s="43">
        <v>41388.663888888892</v>
      </c>
      <c r="G1054" s="43">
        <v>41389.40347222222</v>
      </c>
      <c r="H1054" t="s">
        <v>29</v>
      </c>
      <c r="I1054">
        <v>60000012408703</v>
      </c>
      <c r="J1054" t="s">
        <v>2619</v>
      </c>
      <c r="K1054" t="s">
        <v>2620</v>
      </c>
      <c r="L1054" t="s">
        <v>41</v>
      </c>
      <c r="M1054">
        <v>4</v>
      </c>
      <c r="N1054" t="s">
        <v>33</v>
      </c>
      <c r="O1054">
        <v>60000015461254</v>
      </c>
      <c r="P1054">
        <v>60000016462680</v>
      </c>
      <c r="Q1054">
        <v>140317000000552</v>
      </c>
      <c r="S1054" t="s">
        <v>34</v>
      </c>
      <c r="T1054" t="s">
        <v>35</v>
      </c>
      <c r="U1054" t="s">
        <v>36</v>
      </c>
      <c r="X1054" t="s">
        <v>37</v>
      </c>
      <c r="AD1054" t="s">
        <v>2621</v>
      </c>
      <c r="AE1054" t="s">
        <v>1445</v>
      </c>
      <c r="AF1054" t="s">
        <v>2621</v>
      </c>
      <c r="AG1054" t="s">
        <v>2621</v>
      </c>
      <c r="AH1054">
        <v>1</v>
      </c>
      <c r="AI1054">
        <v>295</v>
      </c>
      <c r="AJ1054">
        <v>295</v>
      </c>
      <c r="AK1054">
        <v>295</v>
      </c>
      <c r="AL1054">
        <v>295</v>
      </c>
      <c r="AM1054">
        <v>295</v>
      </c>
      <c r="AN1054" t="s">
        <v>1409</v>
      </c>
      <c r="AO1054" t="s">
        <v>2621</v>
      </c>
    </row>
    <row r="1055" spans="1:41" x14ac:dyDescent="0.25">
      <c r="A1055">
        <v>1</v>
      </c>
      <c r="B1055" t="s">
        <v>28</v>
      </c>
      <c r="C1055">
        <v>391103</v>
      </c>
      <c r="D1055" t="str">
        <f>VLOOKUP(C1055,MUNICÍPO_SETOR!A$2:D$49,4,0)</f>
        <v>SAIONARA DAIPRAI</v>
      </c>
      <c r="E1055" s="43">
        <v>41387.583333333336</v>
      </c>
      <c r="F1055" s="43">
        <v>41388.662499999999</v>
      </c>
      <c r="G1055" s="43">
        <v>41389.40347222222</v>
      </c>
      <c r="H1055" t="s">
        <v>29</v>
      </c>
      <c r="I1055">
        <v>60000012455515</v>
      </c>
      <c r="J1055" t="s">
        <v>2622</v>
      </c>
      <c r="K1055" t="s">
        <v>2623</v>
      </c>
      <c r="L1055" t="s">
        <v>41</v>
      </c>
      <c r="M1055">
        <v>3</v>
      </c>
      <c r="N1055" t="s">
        <v>33</v>
      </c>
      <c r="O1055">
        <v>60000015461254</v>
      </c>
      <c r="P1055">
        <v>60000016462680</v>
      </c>
      <c r="Q1055">
        <v>140317000000545</v>
      </c>
      <c r="S1055" t="s">
        <v>34</v>
      </c>
      <c r="T1055" t="s">
        <v>35</v>
      </c>
      <c r="U1055" t="s">
        <v>36</v>
      </c>
      <c r="X1055" t="s">
        <v>37</v>
      </c>
      <c r="AD1055" t="s">
        <v>2624</v>
      </c>
      <c r="AE1055" t="s">
        <v>1445</v>
      </c>
      <c r="AF1055" t="s">
        <v>2624</v>
      </c>
      <c r="AG1055" t="s">
        <v>2624</v>
      </c>
      <c r="AH1055">
        <v>1</v>
      </c>
      <c r="AI1055">
        <v>475</v>
      </c>
      <c r="AJ1055">
        <v>734</v>
      </c>
      <c r="AK1055">
        <v>734</v>
      </c>
      <c r="AL1055">
        <v>734</v>
      </c>
      <c r="AM1055">
        <v>734</v>
      </c>
      <c r="AN1055" t="s">
        <v>1409</v>
      </c>
      <c r="AO1055" t="s">
        <v>4311</v>
      </c>
    </row>
    <row r="1056" spans="1:41" x14ac:dyDescent="0.25">
      <c r="A1056">
        <v>1</v>
      </c>
      <c r="B1056" t="s">
        <v>28</v>
      </c>
      <c r="C1056">
        <v>391103</v>
      </c>
      <c r="D1056" t="str">
        <f>VLOOKUP(C1056,MUNICÍPO_SETOR!A$2:D$49,4,0)</f>
        <v>SAIONARA DAIPRAI</v>
      </c>
      <c r="E1056" s="43">
        <v>41387.583333333336</v>
      </c>
      <c r="F1056" s="43">
        <v>41388.662499999999</v>
      </c>
      <c r="G1056" s="43">
        <v>41389.40347222222</v>
      </c>
      <c r="H1056" t="s">
        <v>29</v>
      </c>
      <c r="I1056">
        <v>60000012455515</v>
      </c>
      <c r="J1056" t="s">
        <v>2622</v>
      </c>
      <c r="K1056" t="s">
        <v>2623</v>
      </c>
      <c r="L1056" t="s">
        <v>41</v>
      </c>
      <c r="M1056">
        <v>3</v>
      </c>
      <c r="N1056" t="s">
        <v>33</v>
      </c>
      <c r="O1056">
        <v>60000015461254</v>
      </c>
      <c r="P1056">
        <v>60000016462680</v>
      </c>
      <c r="Q1056">
        <v>140317000000545</v>
      </c>
      <c r="S1056" t="s">
        <v>34</v>
      </c>
      <c r="T1056" t="s">
        <v>35</v>
      </c>
      <c r="U1056" t="s">
        <v>36</v>
      </c>
      <c r="X1056" t="s">
        <v>37</v>
      </c>
      <c r="AD1056" t="s">
        <v>2624</v>
      </c>
      <c r="AE1056" t="s">
        <v>1445</v>
      </c>
      <c r="AF1056" t="s">
        <v>2624</v>
      </c>
      <c r="AG1056" t="s">
        <v>2624</v>
      </c>
      <c r="AH1056">
        <v>1</v>
      </c>
      <c r="AI1056">
        <v>475</v>
      </c>
      <c r="AJ1056">
        <v>734</v>
      </c>
      <c r="AK1056">
        <v>734</v>
      </c>
      <c r="AL1056">
        <v>734</v>
      </c>
      <c r="AM1056">
        <v>734</v>
      </c>
      <c r="AN1056" t="s">
        <v>1410</v>
      </c>
      <c r="AO1056" t="s">
        <v>4604</v>
      </c>
    </row>
    <row r="1057" spans="1:41" x14ac:dyDescent="0.25">
      <c r="A1057">
        <v>1</v>
      </c>
      <c r="B1057" t="s">
        <v>28</v>
      </c>
      <c r="C1057">
        <v>391103</v>
      </c>
      <c r="D1057" t="str">
        <f>VLOOKUP(C1057,MUNICÍPO_SETOR!A$2:D$49,4,0)</f>
        <v>SAIONARA DAIPRAI</v>
      </c>
      <c r="E1057" s="43">
        <v>41387.5</v>
      </c>
      <c r="F1057" s="43">
        <v>41388.661805555559</v>
      </c>
      <c r="G1057" s="43">
        <v>41389.40347222222</v>
      </c>
      <c r="H1057" t="s">
        <v>110</v>
      </c>
      <c r="I1057">
        <v>60000016840271</v>
      </c>
      <c r="K1057" t="s">
        <v>527</v>
      </c>
      <c r="N1057" t="s">
        <v>33</v>
      </c>
      <c r="O1057">
        <v>60000015461254</v>
      </c>
      <c r="P1057">
        <v>60000016462680</v>
      </c>
      <c r="Q1057">
        <v>140317000000539</v>
      </c>
      <c r="S1057" t="s">
        <v>34</v>
      </c>
      <c r="T1057" t="s">
        <v>35</v>
      </c>
      <c r="X1057" t="s">
        <v>37</v>
      </c>
      <c r="AD1057" t="s">
        <v>2625</v>
      </c>
      <c r="AE1057" t="s">
        <v>1445</v>
      </c>
      <c r="AF1057" t="s">
        <v>2625</v>
      </c>
      <c r="AG1057" t="s">
        <v>2625</v>
      </c>
      <c r="AH1057">
        <v>1</v>
      </c>
      <c r="AI1057">
        <v>154</v>
      </c>
      <c r="AJ1057">
        <v>154</v>
      </c>
      <c r="AK1057">
        <v>154</v>
      </c>
      <c r="AL1057">
        <v>154</v>
      </c>
      <c r="AM1057">
        <v>154</v>
      </c>
      <c r="AN1057" t="s">
        <v>1409</v>
      </c>
      <c r="AO1057" t="s">
        <v>2625</v>
      </c>
    </row>
    <row r="1058" spans="1:41" x14ac:dyDescent="0.25">
      <c r="A1058">
        <v>1</v>
      </c>
      <c r="B1058" t="s">
        <v>28</v>
      </c>
      <c r="C1058">
        <v>391103</v>
      </c>
      <c r="D1058" t="str">
        <f>VLOOKUP(C1058,MUNICÍPO_SETOR!A$2:D$49,4,0)</f>
        <v>SAIONARA DAIPRAI</v>
      </c>
      <c r="E1058" s="43">
        <v>41387.416666666664</v>
      </c>
      <c r="F1058" s="43">
        <v>41388.660416666666</v>
      </c>
      <c r="G1058" s="43">
        <v>41389.40347222222</v>
      </c>
      <c r="H1058" t="s">
        <v>29</v>
      </c>
      <c r="I1058">
        <v>60000012461039</v>
      </c>
      <c r="J1058" t="s">
        <v>529</v>
      </c>
      <c r="K1058" t="s">
        <v>530</v>
      </c>
      <c r="L1058" t="s">
        <v>32</v>
      </c>
      <c r="M1058">
        <v>4</v>
      </c>
      <c r="N1058" t="s">
        <v>33</v>
      </c>
      <c r="O1058">
        <v>60000015461254</v>
      </c>
      <c r="P1058">
        <v>60000016462680</v>
      </c>
      <c r="Q1058">
        <v>140317000000532</v>
      </c>
      <c r="S1058" t="s">
        <v>34</v>
      </c>
      <c r="T1058" t="s">
        <v>35</v>
      </c>
      <c r="U1058" t="s">
        <v>36</v>
      </c>
      <c r="X1058" t="s">
        <v>37</v>
      </c>
      <c r="AD1058" t="s">
        <v>2626</v>
      </c>
      <c r="AE1058" t="s">
        <v>1445</v>
      </c>
      <c r="AF1058" t="s">
        <v>2626</v>
      </c>
      <c r="AG1058" t="s">
        <v>2626</v>
      </c>
      <c r="AH1058">
        <v>1</v>
      </c>
      <c r="AI1058">
        <v>423</v>
      </c>
      <c r="AJ1058">
        <v>503</v>
      </c>
      <c r="AK1058">
        <v>657</v>
      </c>
      <c r="AL1058">
        <v>657</v>
      </c>
      <c r="AM1058">
        <v>657</v>
      </c>
      <c r="AN1058" t="s">
        <v>1409</v>
      </c>
      <c r="AO1058" t="s">
        <v>4312</v>
      </c>
    </row>
    <row r="1059" spans="1:41" x14ac:dyDescent="0.25">
      <c r="A1059">
        <v>1</v>
      </c>
      <c r="B1059" t="s">
        <v>28</v>
      </c>
      <c r="C1059">
        <v>391103</v>
      </c>
      <c r="D1059" t="str">
        <f>VLOOKUP(C1059,MUNICÍPO_SETOR!A$2:D$49,4,0)</f>
        <v>SAIONARA DAIPRAI</v>
      </c>
      <c r="E1059" s="43">
        <v>41387.416666666664</v>
      </c>
      <c r="F1059" s="43">
        <v>41388.660416666666</v>
      </c>
      <c r="G1059" s="43">
        <v>41389.40347222222</v>
      </c>
      <c r="H1059" t="s">
        <v>29</v>
      </c>
      <c r="I1059">
        <v>60000012461039</v>
      </c>
      <c r="J1059" t="s">
        <v>529</v>
      </c>
      <c r="K1059" t="s">
        <v>530</v>
      </c>
      <c r="L1059" t="s">
        <v>32</v>
      </c>
      <c r="M1059">
        <v>4</v>
      </c>
      <c r="N1059" t="s">
        <v>33</v>
      </c>
      <c r="O1059">
        <v>60000015461254</v>
      </c>
      <c r="P1059">
        <v>60000016462680</v>
      </c>
      <c r="Q1059">
        <v>140317000000532</v>
      </c>
      <c r="S1059" t="s">
        <v>34</v>
      </c>
      <c r="T1059" t="s">
        <v>35</v>
      </c>
      <c r="U1059" t="s">
        <v>36</v>
      </c>
      <c r="X1059" t="s">
        <v>37</v>
      </c>
      <c r="AD1059" t="s">
        <v>2626</v>
      </c>
      <c r="AE1059" t="s">
        <v>1445</v>
      </c>
      <c r="AF1059" t="s">
        <v>2626</v>
      </c>
      <c r="AG1059" t="s">
        <v>2626</v>
      </c>
      <c r="AH1059">
        <v>1</v>
      </c>
      <c r="AI1059">
        <v>423</v>
      </c>
      <c r="AJ1059">
        <v>503</v>
      </c>
      <c r="AK1059">
        <v>657</v>
      </c>
      <c r="AL1059">
        <v>657</v>
      </c>
      <c r="AM1059">
        <v>657</v>
      </c>
      <c r="AN1059" t="s">
        <v>1410</v>
      </c>
      <c r="AO1059" t="s">
        <v>4313</v>
      </c>
    </row>
    <row r="1060" spans="1:41" x14ac:dyDescent="0.25">
      <c r="A1060">
        <v>1</v>
      </c>
      <c r="B1060" t="s">
        <v>28</v>
      </c>
      <c r="C1060">
        <v>391103</v>
      </c>
      <c r="D1060" t="str">
        <f>VLOOKUP(C1060,MUNICÍPO_SETOR!A$2:D$49,4,0)</f>
        <v>SAIONARA DAIPRAI</v>
      </c>
      <c r="E1060" s="43">
        <v>41387.416666666664</v>
      </c>
      <c r="F1060" s="43">
        <v>41388.660416666666</v>
      </c>
      <c r="G1060" s="43">
        <v>41389.40347222222</v>
      </c>
      <c r="H1060" t="s">
        <v>29</v>
      </c>
      <c r="I1060">
        <v>60000012461039</v>
      </c>
      <c r="J1060" t="s">
        <v>529</v>
      </c>
      <c r="K1060" t="s">
        <v>530</v>
      </c>
      <c r="L1060" t="s">
        <v>32</v>
      </c>
      <c r="M1060">
        <v>4</v>
      </c>
      <c r="N1060" t="s">
        <v>33</v>
      </c>
      <c r="O1060">
        <v>60000015461254</v>
      </c>
      <c r="P1060">
        <v>60000016462680</v>
      </c>
      <c r="Q1060">
        <v>140317000000532</v>
      </c>
      <c r="S1060" t="s">
        <v>34</v>
      </c>
      <c r="T1060" t="s">
        <v>35</v>
      </c>
      <c r="U1060" t="s">
        <v>36</v>
      </c>
      <c r="X1060" t="s">
        <v>37</v>
      </c>
      <c r="AD1060" t="s">
        <v>2626</v>
      </c>
      <c r="AE1060" t="s">
        <v>1445</v>
      </c>
      <c r="AF1060" t="s">
        <v>2626</v>
      </c>
      <c r="AG1060" t="s">
        <v>2626</v>
      </c>
      <c r="AH1060">
        <v>1</v>
      </c>
      <c r="AI1060">
        <v>423</v>
      </c>
      <c r="AJ1060">
        <v>503</v>
      </c>
      <c r="AK1060">
        <v>657</v>
      </c>
      <c r="AL1060">
        <v>657</v>
      </c>
      <c r="AM1060">
        <v>657</v>
      </c>
      <c r="AN1060" t="s">
        <v>1411</v>
      </c>
      <c r="AO1060" t="s">
        <v>4605</v>
      </c>
    </row>
    <row r="1061" spans="1:41" x14ac:dyDescent="0.25">
      <c r="A1061">
        <v>1</v>
      </c>
      <c r="B1061" t="s">
        <v>28</v>
      </c>
      <c r="C1061">
        <v>391103</v>
      </c>
      <c r="D1061" t="str">
        <f>VLOOKUP(C1061,MUNICÍPO_SETOR!A$2:D$49,4,0)</f>
        <v>SAIONARA DAIPRAI</v>
      </c>
      <c r="E1061" s="43">
        <v>41387.333333333336</v>
      </c>
      <c r="F1061" s="43">
        <v>41388.659722222219</v>
      </c>
      <c r="G1061" s="43">
        <v>41389.40347222222</v>
      </c>
      <c r="H1061" t="s">
        <v>29</v>
      </c>
      <c r="I1061">
        <v>60000012370799</v>
      </c>
      <c r="J1061" t="s">
        <v>2627</v>
      </c>
      <c r="K1061" t="s">
        <v>2628</v>
      </c>
      <c r="L1061" t="s">
        <v>32</v>
      </c>
      <c r="M1061">
        <v>6</v>
      </c>
      <c r="N1061" t="s">
        <v>33</v>
      </c>
      <c r="O1061">
        <v>60000015461254</v>
      </c>
      <c r="P1061">
        <v>60000016462680</v>
      </c>
      <c r="Q1061">
        <v>140317000000525</v>
      </c>
      <c r="S1061" t="s">
        <v>34</v>
      </c>
      <c r="T1061" t="s">
        <v>35</v>
      </c>
      <c r="U1061" t="s">
        <v>36</v>
      </c>
      <c r="X1061" t="s">
        <v>37</v>
      </c>
      <c r="AD1061" t="s">
        <v>2629</v>
      </c>
      <c r="AE1061" t="s">
        <v>1445</v>
      </c>
      <c r="AF1061" t="s">
        <v>2629</v>
      </c>
      <c r="AG1061" t="s">
        <v>2629</v>
      </c>
      <c r="AH1061">
        <v>1</v>
      </c>
      <c r="AI1061">
        <v>657</v>
      </c>
      <c r="AJ1061">
        <v>995</v>
      </c>
      <c r="AK1061">
        <v>995</v>
      </c>
      <c r="AL1061">
        <v>995</v>
      </c>
      <c r="AM1061">
        <v>995</v>
      </c>
      <c r="AN1061" t="s">
        <v>1409</v>
      </c>
      <c r="AO1061" t="s">
        <v>4314</v>
      </c>
    </row>
    <row r="1062" spans="1:41" x14ac:dyDescent="0.25">
      <c r="A1062">
        <v>1</v>
      </c>
      <c r="B1062" t="s">
        <v>28</v>
      </c>
      <c r="C1062">
        <v>391103</v>
      </c>
      <c r="D1062" t="str">
        <f>VLOOKUP(C1062,MUNICÍPO_SETOR!A$2:D$49,4,0)</f>
        <v>SAIONARA DAIPRAI</v>
      </c>
      <c r="E1062" s="43">
        <v>41387.333333333336</v>
      </c>
      <c r="F1062" s="43">
        <v>41388.659722222219</v>
      </c>
      <c r="G1062" s="43">
        <v>41389.40347222222</v>
      </c>
      <c r="H1062" t="s">
        <v>29</v>
      </c>
      <c r="I1062">
        <v>60000012370799</v>
      </c>
      <c r="J1062" t="s">
        <v>2627</v>
      </c>
      <c r="K1062" t="s">
        <v>2628</v>
      </c>
      <c r="L1062" t="s">
        <v>32</v>
      </c>
      <c r="M1062">
        <v>6</v>
      </c>
      <c r="N1062" t="s">
        <v>33</v>
      </c>
      <c r="O1062">
        <v>60000015461254</v>
      </c>
      <c r="P1062">
        <v>60000016462680</v>
      </c>
      <c r="Q1062">
        <v>140317000000525</v>
      </c>
      <c r="S1062" t="s">
        <v>34</v>
      </c>
      <c r="T1062" t="s">
        <v>35</v>
      </c>
      <c r="U1062" t="s">
        <v>36</v>
      </c>
      <c r="X1062" t="s">
        <v>37</v>
      </c>
      <c r="AD1062" t="s">
        <v>2629</v>
      </c>
      <c r="AE1062" t="s">
        <v>1445</v>
      </c>
      <c r="AF1062" t="s">
        <v>2629</v>
      </c>
      <c r="AG1062" t="s">
        <v>2629</v>
      </c>
      <c r="AH1062">
        <v>1</v>
      </c>
      <c r="AI1062">
        <v>657</v>
      </c>
      <c r="AJ1062">
        <v>995</v>
      </c>
      <c r="AK1062">
        <v>995</v>
      </c>
      <c r="AL1062">
        <v>995</v>
      </c>
      <c r="AM1062">
        <v>995</v>
      </c>
      <c r="AN1062" t="s">
        <v>1410</v>
      </c>
      <c r="AO1062" t="s">
        <v>4606</v>
      </c>
    </row>
    <row r="1063" spans="1:41" x14ac:dyDescent="0.25">
      <c r="A1063">
        <v>1</v>
      </c>
      <c r="B1063" t="s">
        <v>28</v>
      </c>
      <c r="C1063">
        <v>391103</v>
      </c>
      <c r="D1063" t="str">
        <f>VLOOKUP(C1063,MUNICÍPO_SETOR!A$2:D$49,4,0)</f>
        <v>SAIONARA DAIPRAI</v>
      </c>
      <c r="E1063" s="43">
        <v>41386.75</v>
      </c>
      <c r="F1063" s="43">
        <v>41387.938194444447</v>
      </c>
      <c r="G1063" s="43">
        <v>41387.910416666666</v>
      </c>
      <c r="H1063" t="s">
        <v>29</v>
      </c>
      <c r="I1063">
        <v>60000012502655</v>
      </c>
      <c r="J1063" t="s">
        <v>541</v>
      </c>
      <c r="K1063" t="s">
        <v>542</v>
      </c>
      <c r="L1063" t="s">
        <v>32</v>
      </c>
      <c r="M1063">
        <v>6</v>
      </c>
      <c r="N1063" t="s">
        <v>33</v>
      </c>
      <c r="O1063">
        <v>60000015461254</v>
      </c>
      <c r="P1063">
        <v>60000016462680</v>
      </c>
      <c r="Q1063">
        <v>140317000000518</v>
      </c>
      <c r="S1063" t="s">
        <v>34</v>
      </c>
      <c r="T1063" t="s">
        <v>35</v>
      </c>
      <c r="U1063" t="s">
        <v>36</v>
      </c>
      <c r="X1063" t="s">
        <v>37</v>
      </c>
      <c r="AD1063" t="s">
        <v>2630</v>
      </c>
      <c r="AE1063" t="s">
        <v>1445</v>
      </c>
      <c r="AF1063" t="s">
        <v>2630</v>
      </c>
      <c r="AG1063" t="s">
        <v>2630</v>
      </c>
      <c r="AH1063">
        <v>1</v>
      </c>
      <c r="AI1063">
        <v>128</v>
      </c>
      <c r="AJ1063">
        <v>128</v>
      </c>
      <c r="AK1063">
        <v>128</v>
      </c>
      <c r="AL1063">
        <v>128</v>
      </c>
      <c r="AM1063">
        <v>128</v>
      </c>
      <c r="AN1063" t="s">
        <v>1409</v>
      </c>
      <c r="AO1063" t="s">
        <v>2630</v>
      </c>
    </row>
    <row r="1064" spans="1:41" x14ac:dyDescent="0.25">
      <c r="A1064">
        <v>1</v>
      </c>
      <c r="B1064" t="s">
        <v>28</v>
      </c>
      <c r="C1064">
        <v>391103</v>
      </c>
      <c r="D1064" t="str">
        <f>VLOOKUP(C1064,MUNICÍPO_SETOR!A$2:D$49,4,0)</f>
        <v>SAIONARA DAIPRAI</v>
      </c>
      <c r="E1064" s="43">
        <v>41386.666666666664</v>
      </c>
      <c r="F1064" s="43">
        <v>41386.89166666667</v>
      </c>
      <c r="G1064" s="43">
        <v>41387.893750000003</v>
      </c>
      <c r="H1064" t="s">
        <v>29</v>
      </c>
      <c r="I1064">
        <v>60000017152606</v>
      </c>
      <c r="J1064" t="s">
        <v>2631</v>
      </c>
      <c r="K1064" t="s">
        <v>2632</v>
      </c>
      <c r="L1064" t="s">
        <v>32</v>
      </c>
      <c r="M1064">
        <v>4</v>
      </c>
      <c r="N1064" t="s">
        <v>33</v>
      </c>
      <c r="O1064">
        <v>60000015461254</v>
      </c>
      <c r="P1064">
        <v>60000016462680</v>
      </c>
      <c r="Q1064">
        <v>140317000000510</v>
      </c>
      <c r="S1064" t="s">
        <v>34</v>
      </c>
      <c r="T1064" t="s">
        <v>35</v>
      </c>
      <c r="U1064" t="s">
        <v>36</v>
      </c>
      <c r="X1064" t="s">
        <v>37</v>
      </c>
      <c r="Y1064" t="s">
        <v>176</v>
      </c>
      <c r="AD1064" t="s">
        <v>2633</v>
      </c>
      <c r="AE1064" t="s">
        <v>1445</v>
      </c>
      <c r="AF1064" t="s">
        <v>2633</v>
      </c>
      <c r="AG1064" t="s">
        <v>2633</v>
      </c>
      <c r="AH1064">
        <v>1</v>
      </c>
      <c r="AI1064">
        <v>617</v>
      </c>
      <c r="AJ1064">
        <v>617</v>
      </c>
      <c r="AK1064">
        <v>617</v>
      </c>
      <c r="AL1064">
        <v>617</v>
      </c>
      <c r="AM1064">
        <v>617</v>
      </c>
      <c r="AN1064" t="s">
        <v>1409</v>
      </c>
      <c r="AO1064" t="s">
        <v>2633</v>
      </c>
    </row>
    <row r="1065" spans="1:41" x14ac:dyDescent="0.25">
      <c r="A1065">
        <v>1</v>
      </c>
      <c r="B1065" t="s">
        <v>28</v>
      </c>
      <c r="C1065">
        <v>391103</v>
      </c>
      <c r="D1065" t="str">
        <f>VLOOKUP(C1065,MUNICÍPO_SETOR!A$2:D$49,4,0)</f>
        <v>SAIONARA DAIPRAI</v>
      </c>
      <c r="E1065" s="43">
        <v>41386.458333333336</v>
      </c>
      <c r="F1065" s="43">
        <v>41386.868750000001</v>
      </c>
      <c r="G1065" s="43">
        <v>41386.82916666667</v>
      </c>
      <c r="H1065" t="s">
        <v>29</v>
      </c>
      <c r="I1065">
        <v>60000012269651</v>
      </c>
      <c r="J1065" t="s">
        <v>2634</v>
      </c>
      <c r="K1065" t="s">
        <v>2635</v>
      </c>
      <c r="L1065" t="s">
        <v>32</v>
      </c>
      <c r="M1065">
        <v>6</v>
      </c>
      <c r="N1065" t="s">
        <v>33</v>
      </c>
      <c r="O1065">
        <v>60000015461254</v>
      </c>
      <c r="P1065">
        <v>60000016462680</v>
      </c>
      <c r="Q1065">
        <v>140317000000503</v>
      </c>
      <c r="S1065" t="s">
        <v>34</v>
      </c>
      <c r="T1065" t="s">
        <v>35</v>
      </c>
      <c r="U1065" t="s">
        <v>36</v>
      </c>
      <c r="X1065" t="s">
        <v>37</v>
      </c>
      <c r="AD1065" t="s">
        <v>2636</v>
      </c>
      <c r="AE1065" t="s">
        <v>1445</v>
      </c>
      <c r="AF1065" t="s">
        <v>2636</v>
      </c>
      <c r="AG1065" t="s">
        <v>2636</v>
      </c>
      <c r="AH1065">
        <v>1</v>
      </c>
      <c r="AI1065">
        <v>684</v>
      </c>
      <c r="AJ1065">
        <v>874</v>
      </c>
      <c r="AK1065">
        <v>874</v>
      </c>
      <c r="AL1065">
        <v>874</v>
      </c>
      <c r="AM1065">
        <v>874</v>
      </c>
      <c r="AN1065" t="s">
        <v>1409</v>
      </c>
      <c r="AO1065" t="s">
        <v>4315</v>
      </c>
    </row>
    <row r="1066" spans="1:41" x14ac:dyDescent="0.25">
      <c r="A1066">
        <v>1</v>
      </c>
      <c r="B1066" t="s">
        <v>28</v>
      </c>
      <c r="C1066">
        <v>391103</v>
      </c>
      <c r="D1066" t="str">
        <f>VLOOKUP(C1066,MUNICÍPO_SETOR!A$2:D$49,4,0)</f>
        <v>SAIONARA DAIPRAI</v>
      </c>
      <c r="E1066" s="43">
        <v>41386.458333333336</v>
      </c>
      <c r="F1066" s="43">
        <v>41386.868750000001</v>
      </c>
      <c r="G1066" s="43">
        <v>41386.82916666667</v>
      </c>
      <c r="H1066" t="s">
        <v>29</v>
      </c>
      <c r="I1066">
        <v>60000012269651</v>
      </c>
      <c r="J1066" t="s">
        <v>2634</v>
      </c>
      <c r="K1066" t="s">
        <v>2635</v>
      </c>
      <c r="L1066" t="s">
        <v>32</v>
      </c>
      <c r="M1066">
        <v>6</v>
      </c>
      <c r="N1066" t="s">
        <v>33</v>
      </c>
      <c r="O1066">
        <v>60000015461254</v>
      </c>
      <c r="P1066">
        <v>60000016462680</v>
      </c>
      <c r="Q1066">
        <v>140317000000503</v>
      </c>
      <c r="S1066" t="s">
        <v>34</v>
      </c>
      <c r="T1066" t="s">
        <v>35</v>
      </c>
      <c r="U1066" t="s">
        <v>36</v>
      </c>
      <c r="X1066" t="s">
        <v>37</v>
      </c>
      <c r="AD1066" t="s">
        <v>2636</v>
      </c>
      <c r="AE1066" t="s">
        <v>1445</v>
      </c>
      <c r="AF1066" t="s">
        <v>2636</v>
      </c>
      <c r="AG1066" t="s">
        <v>2636</v>
      </c>
      <c r="AH1066">
        <v>1</v>
      </c>
      <c r="AI1066">
        <v>684</v>
      </c>
      <c r="AJ1066">
        <v>874</v>
      </c>
      <c r="AK1066">
        <v>874</v>
      </c>
      <c r="AL1066">
        <v>874</v>
      </c>
      <c r="AM1066">
        <v>874</v>
      </c>
      <c r="AN1066" t="s">
        <v>1410</v>
      </c>
      <c r="AO1066" t="s">
        <v>4607</v>
      </c>
    </row>
    <row r="1067" spans="1:41" x14ac:dyDescent="0.25">
      <c r="A1067">
        <v>1</v>
      </c>
      <c r="B1067" t="s">
        <v>28</v>
      </c>
      <c r="C1067">
        <v>391103</v>
      </c>
      <c r="D1067" t="str">
        <f>VLOOKUP(C1067,MUNICÍPO_SETOR!A$2:D$49,4,0)</f>
        <v>SAIONARA DAIPRAI</v>
      </c>
      <c r="E1067" s="43">
        <v>41383.829861111109</v>
      </c>
      <c r="F1067" s="43">
        <v>41383.832638888889</v>
      </c>
      <c r="G1067" s="43">
        <v>41386.36041666667</v>
      </c>
      <c r="H1067" t="s">
        <v>29</v>
      </c>
      <c r="I1067">
        <v>60000017151646</v>
      </c>
      <c r="J1067" t="s">
        <v>2637</v>
      </c>
      <c r="K1067" t="s">
        <v>2638</v>
      </c>
      <c r="L1067" t="s">
        <v>32</v>
      </c>
      <c r="M1067">
        <v>3</v>
      </c>
      <c r="N1067" t="s">
        <v>33</v>
      </c>
      <c r="O1067">
        <v>60000015461254</v>
      </c>
      <c r="P1067">
        <v>60000016462680</v>
      </c>
      <c r="Q1067">
        <v>140317000000461</v>
      </c>
      <c r="S1067" t="s">
        <v>34</v>
      </c>
      <c r="T1067" t="s">
        <v>35</v>
      </c>
      <c r="U1067" t="s">
        <v>36</v>
      </c>
      <c r="X1067" t="s">
        <v>37</v>
      </c>
      <c r="AD1067" t="s">
        <v>2639</v>
      </c>
      <c r="AE1067" t="s">
        <v>1445</v>
      </c>
      <c r="AF1067" t="s">
        <v>2639</v>
      </c>
      <c r="AG1067" t="s">
        <v>2639</v>
      </c>
      <c r="AH1067">
        <v>1</v>
      </c>
      <c r="AI1067">
        <v>364</v>
      </c>
      <c r="AJ1067">
        <v>364</v>
      </c>
      <c r="AK1067">
        <v>364</v>
      </c>
      <c r="AL1067">
        <v>364</v>
      </c>
      <c r="AM1067">
        <v>364</v>
      </c>
      <c r="AN1067" t="s">
        <v>1409</v>
      </c>
      <c r="AO1067" t="s">
        <v>2639</v>
      </c>
    </row>
    <row r="1068" spans="1:41" x14ac:dyDescent="0.25">
      <c r="A1068">
        <v>1</v>
      </c>
      <c r="B1068" t="s">
        <v>28</v>
      </c>
      <c r="C1068">
        <v>391103</v>
      </c>
      <c r="D1068" t="str">
        <f>VLOOKUP(C1068,MUNICÍPO_SETOR!A$2:D$49,4,0)</f>
        <v>SAIONARA DAIPRAI</v>
      </c>
      <c r="E1068" s="43">
        <v>41383.75</v>
      </c>
      <c r="F1068" s="43">
        <v>41383.874305555553</v>
      </c>
      <c r="G1068" s="43">
        <v>41386.36041666667</v>
      </c>
      <c r="H1068" t="s">
        <v>110</v>
      </c>
      <c r="I1068">
        <v>60000016840974</v>
      </c>
      <c r="K1068" t="s">
        <v>2640</v>
      </c>
      <c r="N1068" t="s">
        <v>33</v>
      </c>
      <c r="O1068">
        <v>60000015461254</v>
      </c>
      <c r="P1068">
        <v>60000016462680</v>
      </c>
      <c r="Q1068">
        <v>140317000000495</v>
      </c>
      <c r="S1068" t="s">
        <v>34</v>
      </c>
      <c r="T1068" t="s">
        <v>35</v>
      </c>
      <c r="X1068" t="s">
        <v>37</v>
      </c>
      <c r="AD1068" t="s">
        <v>2641</v>
      </c>
      <c r="AE1068" t="s">
        <v>1445</v>
      </c>
      <c r="AF1068" t="s">
        <v>2641</v>
      </c>
      <c r="AG1068" t="s">
        <v>2641</v>
      </c>
      <c r="AH1068">
        <v>1</v>
      </c>
      <c r="AI1068">
        <v>550</v>
      </c>
      <c r="AJ1068">
        <v>550</v>
      </c>
      <c r="AK1068">
        <v>550</v>
      </c>
      <c r="AL1068">
        <v>550</v>
      </c>
      <c r="AM1068">
        <v>550</v>
      </c>
      <c r="AN1068" t="s">
        <v>1409</v>
      </c>
      <c r="AO1068" t="s">
        <v>2641</v>
      </c>
    </row>
    <row r="1069" spans="1:41" x14ac:dyDescent="0.25">
      <c r="A1069">
        <v>1</v>
      </c>
      <c r="B1069" t="s">
        <v>28</v>
      </c>
      <c r="C1069">
        <v>391103</v>
      </c>
      <c r="D1069" t="str">
        <f>VLOOKUP(C1069,MUNICÍPO_SETOR!A$2:D$49,4,0)</f>
        <v>SAIONARA DAIPRAI</v>
      </c>
      <c r="E1069" s="43">
        <v>41383.666666666664</v>
      </c>
      <c r="F1069" s="43">
        <v>41383.870833333334</v>
      </c>
      <c r="G1069" s="43">
        <v>41386.36041666667</v>
      </c>
      <c r="H1069" t="s">
        <v>29</v>
      </c>
      <c r="I1069">
        <v>60000012368447</v>
      </c>
      <c r="J1069" t="s">
        <v>2642</v>
      </c>
      <c r="K1069" t="s">
        <v>2643</v>
      </c>
      <c r="L1069" t="s">
        <v>32</v>
      </c>
      <c r="M1069">
        <v>3</v>
      </c>
      <c r="N1069" t="s">
        <v>33</v>
      </c>
      <c r="O1069">
        <v>60000015461254</v>
      </c>
      <c r="P1069">
        <v>60000016462680</v>
      </c>
      <c r="Q1069">
        <v>140317000000488</v>
      </c>
      <c r="S1069" t="s">
        <v>34</v>
      </c>
      <c r="T1069" t="s">
        <v>35</v>
      </c>
      <c r="U1069" t="s">
        <v>36</v>
      </c>
      <c r="X1069" t="s">
        <v>37</v>
      </c>
      <c r="AD1069" t="s">
        <v>2644</v>
      </c>
      <c r="AE1069" t="s">
        <v>1445</v>
      </c>
      <c r="AF1069" t="s">
        <v>2644</v>
      </c>
      <c r="AG1069" t="s">
        <v>2644</v>
      </c>
      <c r="AH1069">
        <v>1</v>
      </c>
      <c r="AI1069">
        <v>882</v>
      </c>
      <c r="AJ1069">
        <v>882</v>
      </c>
      <c r="AK1069">
        <v>882</v>
      </c>
      <c r="AL1069">
        <v>882</v>
      </c>
      <c r="AM1069">
        <v>882</v>
      </c>
      <c r="AN1069" t="s">
        <v>1409</v>
      </c>
      <c r="AO1069" t="s">
        <v>2644</v>
      </c>
    </row>
    <row r="1070" spans="1:41" x14ac:dyDescent="0.25">
      <c r="A1070">
        <v>1</v>
      </c>
      <c r="B1070" t="s">
        <v>28</v>
      </c>
      <c r="C1070">
        <v>391103</v>
      </c>
      <c r="D1070" t="str">
        <f>VLOOKUP(C1070,MUNICÍPO_SETOR!A$2:D$49,4,0)</f>
        <v>SAIONARA DAIPRAI</v>
      </c>
      <c r="E1070" s="43">
        <v>41383.583333333336</v>
      </c>
      <c r="F1070" s="43">
        <v>41383.839583333334</v>
      </c>
      <c r="G1070" s="43">
        <v>41386.36041666667</v>
      </c>
      <c r="H1070" t="s">
        <v>29</v>
      </c>
      <c r="I1070">
        <v>60000012568967</v>
      </c>
      <c r="J1070" t="s">
        <v>2645</v>
      </c>
      <c r="K1070" t="s">
        <v>2646</v>
      </c>
      <c r="L1070" t="s">
        <v>41</v>
      </c>
      <c r="M1070">
        <v>3</v>
      </c>
      <c r="N1070" t="s">
        <v>33</v>
      </c>
      <c r="O1070">
        <v>60000015461254</v>
      </c>
      <c r="P1070">
        <v>60000016462680</v>
      </c>
      <c r="Q1070">
        <v>140317000000481</v>
      </c>
      <c r="S1070" t="s">
        <v>34</v>
      </c>
      <c r="T1070" t="s">
        <v>35</v>
      </c>
      <c r="U1070" t="s">
        <v>36</v>
      </c>
      <c r="X1070" t="s">
        <v>37</v>
      </c>
      <c r="AD1070" t="s">
        <v>2647</v>
      </c>
      <c r="AE1070" t="s">
        <v>1445</v>
      </c>
      <c r="AF1070" t="s">
        <v>2647</v>
      </c>
      <c r="AG1070" t="s">
        <v>2647</v>
      </c>
      <c r="AH1070">
        <v>1</v>
      </c>
      <c r="AI1070">
        <v>546</v>
      </c>
      <c r="AJ1070">
        <v>759</v>
      </c>
      <c r="AK1070">
        <v>759</v>
      </c>
      <c r="AL1070">
        <v>759</v>
      </c>
      <c r="AM1070">
        <v>759</v>
      </c>
      <c r="AN1070" t="s">
        <v>1409</v>
      </c>
      <c r="AO1070" t="s">
        <v>4316</v>
      </c>
    </row>
    <row r="1071" spans="1:41" x14ac:dyDescent="0.25">
      <c r="A1071">
        <v>1</v>
      </c>
      <c r="B1071" t="s">
        <v>28</v>
      </c>
      <c r="C1071">
        <v>391103</v>
      </c>
      <c r="D1071" t="str">
        <f>VLOOKUP(C1071,MUNICÍPO_SETOR!A$2:D$49,4,0)</f>
        <v>SAIONARA DAIPRAI</v>
      </c>
      <c r="E1071" s="43">
        <v>41383.583333333336</v>
      </c>
      <c r="F1071" s="43">
        <v>41383.839583333334</v>
      </c>
      <c r="G1071" s="43">
        <v>41386.36041666667</v>
      </c>
      <c r="H1071" t="s">
        <v>29</v>
      </c>
      <c r="I1071">
        <v>60000012568967</v>
      </c>
      <c r="J1071" t="s">
        <v>2645</v>
      </c>
      <c r="K1071" t="s">
        <v>2646</v>
      </c>
      <c r="L1071" t="s">
        <v>41</v>
      </c>
      <c r="M1071">
        <v>3</v>
      </c>
      <c r="N1071" t="s">
        <v>33</v>
      </c>
      <c r="O1071">
        <v>60000015461254</v>
      </c>
      <c r="P1071">
        <v>60000016462680</v>
      </c>
      <c r="Q1071">
        <v>140317000000481</v>
      </c>
      <c r="S1071" t="s">
        <v>34</v>
      </c>
      <c r="T1071" t="s">
        <v>35</v>
      </c>
      <c r="U1071" t="s">
        <v>36</v>
      </c>
      <c r="X1071" t="s">
        <v>37</v>
      </c>
      <c r="AD1071" t="s">
        <v>2647</v>
      </c>
      <c r="AE1071" t="s">
        <v>1445</v>
      </c>
      <c r="AF1071" t="s">
        <v>2647</v>
      </c>
      <c r="AG1071" t="s">
        <v>2647</v>
      </c>
      <c r="AH1071">
        <v>1</v>
      </c>
      <c r="AI1071">
        <v>546</v>
      </c>
      <c r="AJ1071">
        <v>759</v>
      </c>
      <c r="AK1071">
        <v>759</v>
      </c>
      <c r="AL1071">
        <v>759</v>
      </c>
      <c r="AM1071">
        <v>759</v>
      </c>
      <c r="AN1071" t="s">
        <v>1410</v>
      </c>
      <c r="AO1071" t="s">
        <v>4608</v>
      </c>
    </row>
    <row r="1072" spans="1:41" x14ac:dyDescent="0.25">
      <c r="A1072">
        <v>1</v>
      </c>
      <c r="B1072" t="s">
        <v>28</v>
      </c>
      <c r="C1072">
        <v>391103</v>
      </c>
      <c r="D1072" t="str">
        <f>VLOOKUP(C1072,MUNICÍPO_SETOR!A$2:D$49,4,0)</f>
        <v>SAIONARA DAIPRAI</v>
      </c>
      <c r="E1072" s="43">
        <v>41383.5</v>
      </c>
      <c r="F1072" s="43">
        <v>41383.838194444441</v>
      </c>
      <c r="G1072" s="43">
        <v>41386.36041666667</v>
      </c>
      <c r="H1072" t="s">
        <v>110</v>
      </c>
      <c r="I1072">
        <v>60000016840759</v>
      </c>
      <c r="K1072" t="s">
        <v>2648</v>
      </c>
      <c r="N1072" t="s">
        <v>33</v>
      </c>
      <c r="O1072">
        <v>60000015461254</v>
      </c>
      <c r="P1072">
        <v>60000016462680</v>
      </c>
      <c r="Q1072">
        <v>140317000000475</v>
      </c>
      <c r="S1072" t="s">
        <v>34</v>
      </c>
      <c r="T1072" t="s">
        <v>35</v>
      </c>
      <c r="X1072" t="s">
        <v>37</v>
      </c>
      <c r="AD1072" t="s">
        <v>2649</v>
      </c>
      <c r="AE1072" t="s">
        <v>1445</v>
      </c>
      <c r="AF1072" t="s">
        <v>2649</v>
      </c>
      <c r="AG1072" t="s">
        <v>2649</v>
      </c>
      <c r="AH1072">
        <v>1</v>
      </c>
      <c r="AI1072">
        <v>177</v>
      </c>
      <c r="AJ1072">
        <v>177</v>
      </c>
      <c r="AK1072">
        <v>177</v>
      </c>
      <c r="AL1072">
        <v>177</v>
      </c>
      <c r="AM1072">
        <v>177</v>
      </c>
      <c r="AN1072" t="s">
        <v>1409</v>
      </c>
      <c r="AO1072" t="s">
        <v>2649</v>
      </c>
    </row>
    <row r="1073" spans="1:41" x14ac:dyDescent="0.25">
      <c r="A1073">
        <v>1</v>
      </c>
      <c r="B1073" t="s">
        <v>28</v>
      </c>
      <c r="C1073">
        <v>391103</v>
      </c>
      <c r="D1073" t="str">
        <f>VLOOKUP(C1073,MUNICÍPO_SETOR!A$2:D$49,4,0)</f>
        <v>SAIONARA DAIPRAI</v>
      </c>
      <c r="E1073" s="43">
        <v>41383.416666666664</v>
      </c>
      <c r="F1073" s="43">
        <v>41383.837500000001</v>
      </c>
      <c r="G1073" s="43">
        <v>41386.36041666667</v>
      </c>
      <c r="H1073" t="s">
        <v>29</v>
      </c>
      <c r="I1073">
        <v>60000012469543</v>
      </c>
      <c r="J1073" t="s">
        <v>552</v>
      </c>
      <c r="K1073" t="s">
        <v>553</v>
      </c>
      <c r="L1073" t="s">
        <v>32</v>
      </c>
      <c r="M1073">
        <v>4</v>
      </c>
      <c r="N1073" t="s">
        <v>33</v>
      </c>
      <c r="O1073">
        <v>60000015461254</v>
      </c>
      <c r="P1073">
        <v>60000016462680</v>
      </c>
      <c r="Q1073">
        <v>140317000000468</v>
      </c>
      <c r="S1073" t="s">
        <v>34</v>
      </c>
      <c r="T1073" t="s">
        <v>35</v>
      </c>
      <c r="U1073" t="s">
        <v>36</v>
      </c>
      <c r="X1073" t="s">
        <v>37</v>
      </c>
      <c r="AD1073" t="s">
        <v>2650</v>
      </c>
      <c r="AE1073" t="s">
        <v>1445</v>
      </c>
      <c r="AF1073" t="s">
        <v>2650</v>
      </c>
      <c r="AG1073" t="s">
        <v>2650</v>
      </c>
      <c r="AH1073">
        <v>1</v>
      </c>
      <c r="AI1073">
        <v>489</v>
      </c>
      <c r="AJ1073">
        <v>777</v>
      </c>
      <c r="AK1073">
        <v>777</v>
      </c>
      <c r="AL1073">
        <v>777</v>
      </c>
      <c r="AM1073">
        <v>777</v>
      </c>
      <c r="AN1073" t="s">
        <v>1409</v>
      </c>
      <c r="AO1073" t="s">
        <v>4317</v>
      </c>
    </row>
    <row r="1074" spans="1:41" x14ac:dyDescent="0.25">
      <c r="A1074">
        <v>1</v>
      </c>
      <c r="B1074" t="s">
        <v>28</v>
      </c>
      <c r="C1074">
        <v>391103</v>
      </c>
      <c r="D1074" t="str">
        <f>VLOOKUP(C1074,MUNICÍPO_SETOR!A$2:D$49,4,0)</f>
        <v>SAIONARA DAIPRAI</v>
      </c>
      <c r="E1074" s="43">
        <v>41383.416666666664</v>
      </c>
      <c r="F1074" s="43">
        <v>41383.837500000001</v>
      </c>
      <c r="G1074" s="43">
        <v>41386.36041666667</v>
      </c>
      <c r="H1074" t="s">
        <v>29</v>
      </c>
      <c r="I1074">
        <v>60000012469543</v>
      </c>
      <c r="J1074" t="s">
        <v>552</v>
      </c>
      <c r="K1074" t="s">
        <v>553</v>
      </c>
      <c r="L1074" t="s">
        <v>32</v>
      </c>
      <c r="M1074">
        <v>4</v>
      </c>
      <c r="N1074" t="s">
        <v>33</v>
      </c>
      <c r="O1074">
        <v>60000015461254</v>
      </c>
      <c r="P1074">
        <v>60000016462680</v>
      </c>
      <c r="Q1074">
        <v>140317000000468</v>
      </c>
      <c r="S1074" t="s">
        <v>34</v>
      </c>
      <c r="T1074" t="s">
        <v>35</v>
      </c>
      <c r="U1074" t="s">
        <v>36</v>
      </c>
      <c r="X1074" t="s">
        <v>37</v>
      </c>
      <c r="AD1074" t="s">
        <v>2650</v>
      </c>
      <c r="AE1074" t="s">
        <v>1445</v>
      </c>
      <c r="AF1074" t="s">
        <v>2650</v>
      </c>
      <c r="AG1074" t="s">
        <v>2650</v>
      </c>
      <c r="AH1074">
        <v>1</v>
      </c>
      <c r="AI1074">
        <v>489</v>
      </c>
      <c r="AJ1074">
        <v>777</v>
      </c>
      <c r="AK1074">
        <v>777</v>
      </c>
      <c r="AL1074">
        <v>777</v>
      </c>
      <c r="AM1074">
        <v>777</v>
      </c>
      <c r="AN1074" t="s">
        <v>1410</v>
      </c>
      <c r="AO1074" t="s">
        <v>4609</v>
      </c>
    </row>
    <row r="1075" spans="1:41" x14ac:dyDescent="0.25">
      <c r="A1075">
        <v>1</v>
      </c>
      <c r="B1075" t="s">
        <v>28</v>
      </c>
      <c r="C1075">
        <v>391103</v>
      </c>
      <c r="D1075" t="str">
        <f>VLOOKUP(C1075,MUNICÍPO_SETOR!A$2:D$49,4,0)</f>
        <v>SAIONARA DAIPRAI</v>
      </c>
      <c r="E1075" s="43">
        <v>41382.868055555555</v>
      </c>
      <c r="F1075" s="43">
        <v>41382.869444444441</v>
      </c>
      <c r="G1075" s="43">
        <v>41382.827777777777</v>
      </c>
      <c r="H1075" t="s">
        <v>29</v>
      </c>
      <c r="I1075">
        <v>143667000001208</v>
      </c>
      <c r="J1075" t="s">
        <v>2651</v>
      </c>
      <c r="K1075" t="s">
        <v>2652</v>
      </c>
      <c r="N1075" t="s">
        <v>33</v>
      </c>
      <c r="O1075">
        <v>60000015461254</v>
      </c>
      <c r="P1075">
        <v>60000016462680</v>
      </c>
      <c r="Q1075">
        <v>143667000001233</v>
      </c>
      <c r="S1075" t="s">
        <v>34</v>
      </c>
      <c r="T1075" t="s">
        <v>35</v>
      </c>
      <c r="X1075" t="s">
        <v>37</v>
      </c>
      <c r="AD1075" t="s">
        <v>2653</v>
      </c>
      <c r="AE1075" t="s">
        <v>1445</v>
      </c>
      <c r="AF1075" t="s">
        <v>2653</v>
      </c>
      <c r="AG1075" t="s">
        <v>2653</v>
      </c>
      <c r="AH1075">
        <v>1</v>
      </c>
      <c r="AI1075">
        <v>186</v>
      </c>
      <c r="AJ1075">
        <v>186</v>
      </c>
      <c r="AK1075">
        <v>186</v>
      </c>
      <c r="AL1075">
        <v>186</v>
      </c>
      <c r="AM1075">
        <v>186</v>
      </c>
      <c r="AN1075" t="s">
        <v>1409</v>
      </c>
      <c r="AO1075" t="s">
        <v>2653</v>
      </c>
    </row>
    <row r="1076" spans="1:41" x14ac:dyDescent="0.25">
      <c r="A1076">
        <v>1</v>
      </c>
      <c r="B1076" t="s">
        <v>28</v>
      </c>
      <c r="C1076">
        <v>391103</v>
      </c>
      <c r="D1076" t="str">
        <f>VLOOKUP(C1076,MUNICÍPO_SETOR!A$2:D$49,4,0)</f>
        <v>SAIONARA DAIPRAI</v>
      </c>
      <c r="E1076" s="43">
        <v>41382.868055555555</v>
      </c>
      <c r="F1076" s="43">
        <v>41382.869444444441</v>
      </c>
      <c r="G1076" s="43">
        <v>41382.827777777777</v>
      </c>
      <c r="H1076" t="s">
        <v>29</v>
      </c>
      <c r="I1076">
        <v>143667000001208</v>
      </c>
      <c r="J1076" t="s">
        <v>2651</v>
      </c>
      <c r="K1076" t="s">
        <v>2652</v>
      </c>
      <c r="N1076" t="s">
        <v>33</v>
      </c>
      <c r="O1076">
        <v>60000015461254</v>
      </c>
      <c r="P1076">
        <v>60000016462680</v>
      </c>
      <c r="Q1076">
        <v>143667000001233</v>
      </c>
      <c r="S1076" t="s">
        <v>34</v>
      </c>
      <c r="T1076" t="s">
        <v>35</v>
      </c>
      <c r="X1076" t="s">
        <v>37</v>
      </c>
      <c r="AD1076" t="s">
        <v>2653</v>
      </c>
      <c r="AE1076" t="s">
        <v>1445</v>
      </c>
      <c r="AF1076" t="s">
        <v>2653</v>
      </c>
      <c r="AG1076" t="s">
        <v>2653</v>
      </c>
      <c r="AH1076">
        <v>1</v>
      </c>
      <c r="AI1076">
        <v>186</v>
      </c>
      <c r="AJ1076">
        <v>186</v>
      </c>
      <c r="AK1076">
        <v>186</v>
      </c>
      <c r="AL1076">
        <v>186</v>
      </c>
      <c r="AM1076">
        <v>186</v>
      </c>
      <c r="AN1076" t="s">
        <v>1409</v>
      </c>
      <c r="AO1076" t="s">
        <v>2653</v>
      </c>
    </row>
    <row r="1077" spans="1:41" x14ac:dyDescent="0.25">
      <c r="A1077">
        <v>1</v>
      </c>
      <c r="B1077" t="s">
        <v>28</v>
      </c>
      <c r="C1077">
        <v>391103</v>
      </c>
      <c r="D1077" t="str">
        <f>VLOOKUP(C1077,MUNICÍPO_SETOR!A$2:D$49,4,0)</f>
        <v>SAIONARA DAIPRAI</v>
      </c>
      <c r="E1077" s="43">
        <v>41382.868055555555</v>
      </c>
      <c r="F1077" s="43">
        <v>41382.869444444441</v>
      </c>
      <c r="G1077" s="43">
        <v>41382.827777777777</v>
      </c>
      <c r="H1077" t="s">
        <v>29</v>
      </c>
      <c r="I1077">
        <v>143667000001208</v>
      </c>
      <c r="K1077" t="s">
        <v>2652</v>
      </c>
      <c r="N1077" t="s">
        <v>33</v>
      </c>
      <c r="O1077">
        <v>60000015461254</v>
      </c>
      <c r="P1077">
        <v>60000016462680</v>
      </c>
      <c r="Q1077">
        <v>143667000001233</v>
      </c>
      <c r="S1077" t="s">
        <v>34</v>
      </c>
      <c r="T1077" t="s">
        <v>35</v>
      </c>
      <c r="X1077" t="s">
        <v>37</v>
      </c>
      <c r="AD1077" t="s">
        <v>2653</v>
      </c>
      <c r="AE1077" t="s">
        <v>1445</v>
      </c>
      <c r="AF1077" t="s">
        <v>2653</v>
      </c>
      <c r="AG1077" t="s">
        <v>2653</v>
      </c>
      <c r="AH1077">
        <v>1</v>
      </c>
      <c r="AI1077">
        <v>186</v>
      </c>
      <c r="AJ1077">
        <v>186</v>
      </c>
      <c r="AK1077">
        <v>186</v>
      </c>
      <c r="AL1077">
        <v>186</v>
      </c>
      <c r="AM1077">
        <v>186</v>
      </c>
      <c r="AN1077" t="s">
        <v>1409</v>
      </c>
      <c r="AO1077" t="s">
        <v>2653</v>
      </c>
    </row>
    <row r="1078" spans="1:41" x14ac:dyDescent="0.25">
      <c r="A1078">
        <v>1</v>
      </c>
      <c r="B1078" t="s">
        <v>28</v>
      </c>
      <c r="C1078">
        <v>391103</v>
      </c>
      <c r="D1078" t="str">
        <f>VLOOKUP(C1078,MUNICÍPO_SETOR!A$2:D$49,4,0)</f>
        <v>SAIONARA DAIPRAI</v>
      </c>
      <c r="E1078" s="43">
        <v>41382.868055555555</v>
      </c>
      <c r="F1078" s="43">
        <v>41382.869444444441</v>
      </c>
      <c r="G1078" s="43">
        <v>41382.827777777777</v>
      </c>
      <c r="H1078" t="s">
        <v>29</v>
      </c>
      <c r="I1078">
        <v>143667000001208</v>
      </c>
      <c r="K1078" t="s">
        <v>2652</v>
      </c>
      <c r="N1078" t="s">
        <v>33</v>
      </c>
      <c r="O1078">
        <v>60000015461254</v>
      </c>
      <c r="P1078">
        <v>60000016462680</v>
      </c>
      <c r="Q1078">
        <v>143667000001233</v>
      </c>
      <c r="S1078" t="s">
        <v>34</v>
      </c>
      <c r="T1078" t="s">
        <v>35</v>
      </c>
      <c r="X1078" t="s">
        <v>37</v>
      </c>
      <c r="AD1078" t="s">
        <v>2653</v>
      </c>
      <c r="AE1078" t="s">
        <v>1445</v>
      </c>
      <c r="AF1078" t="s">
        <v>2653</v>
      </c>
      <c r="AG1078" t="s">
        <v>2653</v>
      </c>
      <c r="AH1078">
        <v>1</v>
      </c>
      <c r="AI1078">
        <v>186</v>
      </c>
      <c r="AJ1078">
        <v>186</v>
      </c>
      <c r="AK1078">
        <v>186</v>
      </c>
      <c r="AL1078">
        <v>186</v>
      </c>
      <c r="AM1078">
        <v>186</v>
      </c>
      <c r="AN1078" t="s">
        <v>1409</v>
      </c>
      <c r="AO1078" t="s">
        <v>2653</v>
      </c>
    </row>
    <row r="1079" spans="1:41" x14ac:dyDescent="0.25">
      <c r="A1079">
        <v>1</v>
      </c>
      <c r="B1079" t="s">
        <v>28</v>
      </c>
      <c r="C1079">
        <v>391103</v>
      </c>
      <c r="D1079" t="str">
        <f>VLOOKUP(C1079,MUNICÍPO_SETOR!A$2:D$49,4,0)</f>
        <v>SAIONARA DAIPRAI</v>
      </c>
      <c r="E1079" s="43">
        <v>41382.458333333336</v>
      </c>
      <c r="F1079" s="43">
        <v>41382.861111111109</v>
      </c>
      <c r="G1079" s="43">
        <v>41382.835416666669</v>
      </c>
      <c r="H1079" t="s">
        <v>29</v>
      </c>
      <c r="I1079">
        <v>60000012577283</v>
      </c>
      <c r="J1079" t="s">
        <v>2654</v>
      </c>
      <c r="K1079" t="s">
        <v>2655</v>
      </c>
      <c r="L1079" t="s">
        <v>41</v>
      </c>
      <c r="M1079">
        <v>3</v>
      </c>
      <c r="N1079" t="s">
        <v>33</v>
      </c>
      <c r="O1079">
        <v>60000015461254</v>
      </c>
      <c r="P1079">
        <v>60000016462680</v>
      </c>
      <c r="Q1079">
        <v>140317000000453</v>
      </c>
      <c r="S1079" t="s">
        <v>34</v>
      </c>
      <c r="T1079" t="s">
        <v>35</v>
      </c>
      <c r="U1079" t="s">
        <v>36</v>
      </c>
      <c r="X1079" t="s">
        <v>37</v>
      </c>
      <c r="AD1079" t="s">
        <v>2656</v>
      </c>
      <c r="AE1079" t="s">
        <v>1445</v>
      </c>
      <c r="AF1079" t="s">
        <v>2656</v>
      </c>
      <c r="AG1079" t="s">
        <v>2656</v>
      </c>
      <c r="AH1079">
        <v>1</v>
      </c>
      <c r="AI1079">
        <v>448</v>
      </c>
      <c r="AJ1079">
        <v>448</v>
      </c>
      <c r="AK1079">
        <v>448</v>
      </c>
      <c r="AL1079">
        <v>448</v>
      </c>
      <c r="AM1079">
        <v>448</v>
      </c>
      <c r="AN1079" t="s">
        <v>1409</v>
      </c>
      <c r="AO1079" t="s">
        <v>2656</v>
      </c>
    </row>
    <row r="1080" spans="1:41" x14ac:dyDescent="0.25">
      <c r="A1080">
        <v>1</v>
      </c>
      <c r="B1080" t="s">
        <v>28</v>
      </c>
      <c r="C1080">
        <v>391103</v>
      </c>
      <c r="D1080" t="str">
        <f>VLOOKUP(C1080,MUNICÍPO_SETOR!A$2:D$49,4,0)</f>
        <v>SAIONARA DAIPRAI</v>
      </c>
      <c r="E1080" s="43">
        <v>41382.416666666664</v>
      </c>
      <c r="F1080" s="43">
        <v>41382.511111111111</v>
      </c>
      <c r="G1080" s="43">
        <v>41382.590277777781</v>
      </c>
      <c r="H1080" t="s">
        <v>29</v>
      </c>
      <c r="I1080">
        <v>60000012576987</v>
      </c>
      <c r="J1080" t="s">
        <v>2657</v>
      </c>
      <c r="K1080" t="s">
        <v>2658</v>
      </c>
      <c r="L1080" t="s">
        <v>41</v>
      </c>
      <c r="M1080">
        <v>3</v>
      </c>
      <c r="N1080" t="s">
        <v>33</v>
      </c>
      <c r="O1080">
        <v>60000015461254</v>
      </c>
      <c r="P1080">
        <v>60000016462680</v>
      </c>
      <c r="Q1080">
        <v>140317000000446</v>
      </c>
      <c r="S1080" t="s">
        <v>34</v>
      </c>
      <c r="T1080" t="s">
        <v>35</v>
      </c>
      <c r="U1080" t="s">
        <v>36</v>
      </c>
      <c r="X1080" t="s">
        <v>37</v>
      </c>
      <c r="AD1080" t="s">
        <v>2656</v>
      </c>
      <c r="AE1080" t="s">
        <v>1445</v>
      </c>
      <c r="AF1080" t="s">
        <v>2656</v>
      </c>
      <c r="AG1080" t="s">
        <v>2656</v>
      </c>
      <c r="AH1080">
        <v>1</v>
      </c>
      <c r="AI1080">
        <v>448</v>
      </c>
      <c r="AJ1080">
        <v>448</v>
      </c>
      <c r="AK1080">
        <v>448</v>
      </c>
      <c r="AL1080">
        <v>448</v>
      </c>
      <c r="AM1080">
        <v>448</v>
      </c>
      <c r="AN1080" t="s">
        <v>1409</v>
      </c>
      <c r="AO1080" t="s">
        <v>2656</v>
      </c>
    </row>
    <row r="1081" spans="1:41" x14ac:dyDescent="0.25">
      <c r="A1081">
        <v>1</v>
      </c>
      <c r="B1081" t="s">
        <v>28</v>
      </c>
      <c r="C1081">
        <v>391103</v>
      </c>
      <c r="D1081" t="str">
        <f>VLOOKUP(C1081,MUNICÍPO_SETOR!A$2:D$49,4,0)</f>
        <v>SAIONARA DAIPRAI</v>
      </c>
      <c r="E1081" s="43">
        <v>41382.416666666664</v>
      </c>
      <c r="F1081" s="43">
        <v>41382.511111111111</v>
      </c>
      <c r="G1081" s="43">
        <v>41382.590277777781</v>
      </c>
      <c r="H1081" t="s">
        <v>29</v>
      </c>
      <c r="I1081">
        <v>60000012576987</v>
      </c>
      <c r="J1081" t="s">
        <v>2657</v>
      </c>
      <c r="K1081" t="s">
        <v>2658</v>
      </c>
      <c r="L1081" t="s">
        <v>41</v>
      </c>
      <c r="M1081">
        <v>3</v>
      </c>
      <c r="N1081" t="s">
        <v>33</v>
      </c>
      <c r="O1081">
        <v>60000015461254</v>
      </c>
      <c r="P1081">
        <v>60000016462680</v>
      </c>
      <c r="Q1081">
        <v>140317000000446</v>
      </c>
      <c r="S1081" t="s">
        <v>34</v>
      </c>
      <c r="T1081" t="s">
        <v>35</v>
      </c>
      <c r="U1081" t="s">
        <v>36</v>
      </c>
      <c r="X1081" t="s">
        <v>37</v>
      </c>
      <c r="AD1081" t="s">
        <v>2656</v>
      </c>
      <c r="AE1081" t="s">
        <v>1445</v>
      </c>
      <c r="AF1081" t="s">
        <v>2656</v>
      </c>
      <c r="AG1081" t="s">
        <v>2656</v>
      </c>
      <c r="AH1081">
        <v>1</v>
      </c>
      <c r="AI1081">
        <v>448</v>
      </c>
      <c r="AJ1081">
        <v>448</v>
      </c>
      <c r="AK1081">
        <v>448</v>
      </c>
      <c r="AL1081">
        <v>448</v>
      </c>
      <c r="AM1081">
        <v>448</v>
      </c>
      <c r="AN1081" t="s">
        <v>1409</v>
      </c>
      <c r="AO1081" t="s">
        <v>2656</v>
      </c>
    </row>
    <row r="1082" spans="1:41" x14ac:dyDescent="0.25">
      <c r="A1082">
        <v>1</v>
      </c>
      <c r="B1082" t="s">
        <v>28</v>
      </c>
      <c r="C1082">
        <v>391103</v>
      </c>
      <c r="D1082" t="str">
        <f>VLOOKUP(C1082,MUNICÍPO_SETOR!A$2:D$49,4,0)</f>
        <v>SAIONARA DAIPRAI</v>
      </c>
      <c r="E1082" s="43">
        <v>41382.333333333336</v>
      </c>
      <c r="F1082" s="43">
        <v>41382.509722222225</v>
      </c>
      <c r="G1082" s="43">
        <v>41382.590277777781</v>
      </c>
      <c r="H1082" t="s">
        <v>29</v>
      </c>
      <c r="I1082">
        <v>60000012279407</v>
      </c>
      <c r="J1082" t="s">
        <v>2659</v>
      </c>
      <c r="K1082" t="s">
        <v>2660</v>
      </c>
      <c r="L1082" t="s">
        <v>41</v>
      </c>
      <c r="M1082">
        <v>3</v>
      </c>
      <c r="N1082" t="s">
        <v>33</v>
      </c>
      <c r="O1082">
        <v>60000015461254</v>
      </c>
      <c r="P1082">
        <v>60000016462680</v>
      </c>
      <c r="Q1082">
        <v>140317000000439</v>
      </c>
      <c r="S1082" t="s">
        <v>34</v>
      </c>
      <c r="T1082" t="s">
        <v>35</v>
      </c>
      <c r="U1082" t="s">
        <v>36</v>
      </c>
      <c r="X1082" t="s">
        <v>37</v>
      </c>
      <c r="AD1082" t="s">
        <v>2661</v>
      </c>
      <c r="AE1082" t="s">
        <v>1445</v>
      </c>
      <c r="AF1082" t="s">
        <v>2661</v>
      </c>
      <c r="AG1082" t="s">
        <v>2661</v>
      </c>
      <c r="AH1082">
        <v>1</v>
      </c>
      <c r="AI1082">
        <v>556</v>
      </c>
      <c r="AJ1082">
        <v>556</v>
      </c>
      <c r="AK1082">
        <v>556</v>
      </c>
      <c r="AL1082">
        <v>556</v>
      </c>
      <c r="AM1082">
        <v>556</v>
      </c>
      <c r="AN1082" t="s">
        <v>1409</v>
      </c>
      <c r="AO1082" t="s">
        <v>2661</v>
      </c>
    </row>
    <row r="1083" spans="1:41" x14ac:dyDescent="0.25">
      <c r="A1083">
        <v>1</v>
      </c>
      <c r="B1083" t="s">
        <v>28</v>
      </c>
      <c r="C1083">
        <v>391103</v>
      </c>
      <c r="D1083" t="str">
        <f>VLOOKUP(C1083,MUNICÍPO_SETOR!A$2:D$49,4,0)</f>
        <v>SAIONARA DAIPRAI</v>
      </c>
      <c r="E1083" s="43">
        <v>41381.770833333336</v>
      </c>
      <c r="F1083" s="43">
        <v>41382.504861111112</v>
      </c>
      <c r="G1083" s="43">
        <v>41382.590277777781</v>
      </c>
      <c r="H1083" t="s">
        <v>29</v>
      </c>
      <c r="I1083">
        <v>60000012475887</v>
      </c>
      <c r="J1083" t="s">
        <v>2662</v>
      </c>
      <c r="K1083" t="s">
        <v>2663</v>
      </c>
      <c r="L1083" t="s">
        <v>180</v>
      </c>
      <c r="M1083">
        <v>3</v>
      </c>
      <c r="N1083" t="s">
        <v>33</v>
      </c>
      <c r="O1083">
        <v>60000015461254</v>
      </c>
      <c r="P1083">
        <v>60000016462680</v>
      </c>
      <c r="Q1083">
        <v>140317000000432</v>
      </c>
      <c r="S1083" t="s">
        <v>34</v>
      </c>
      <c r="T1083" t="s">
        <v>35</v>
      </c>
      <c r="U1083" t="s">
        <v>36</v>
      </c>
      <c r="X1083" t="s">
        <v>37</v>
      </c>
      <c r="AD1083" t="s">
        <v>2664</v>
      </c>
      <c r="AE1083" t="s">
        <v>1445</v>
      </c>
      <c r="AF1083" t="s">
        <v>2664</v>
      </c>
      <c r="AG1083" t="s">
        <v>2664</v>
      </c>
      <c r="AH1083">
        <v>1</v>
      </c>
      <c r="AI1083">
        <v>346</v>
      </c>
      <c r="AJ1083">
        <v>346</v>
      </c>
      <c r="AK1083">
        <v>346</v>
      </c>
      <c r="AL1083">
        <v>346</v>
      </c>
      <c r="AM1083">
        <v>346</v>
      </c>
      <c r="AN1083" t="s">
        <v>1409</v>
      </c>
      <c r="AO1083" t="s">
        <v>2664</v>
      </c>
    </row>
    <row r="1084" spans="1:41" x14ac:dyDescent="0.25">
      <c r="A1084">
        <v>1</v>
      </c>
      <c r="B1084" t="s">
        <v>28</v>
      </c>
      <c r="C1084">
        <v>391103</v>
      </c>
      <c r="D1084" t="str">
        <f>VLOOKUP(C1084,MUNICÍPO_SETOR!A$2:D$49,4,0)</f>
        <v>SAIONARA DAIPRAI</v>
      </c>
      <c r="E1084" s="43">
        <v>41381.729166666664</v>
      </c>
      <c r="F1084" s="43">
        <v>41382.503472222219</v>
      </c>
      <c r="G1084" s="43">
        <v>41382.590277777781</v>
      </c>
      <c r="H1084" t="s">
        <v>110</v>
      </c>
      <c r="I1084">
        <v>60000016840744</v>
      </c>
      <c r="K1084" t="s">
        <v>2665</v>
      </c>
      <c r="N1084" t="s">
        <v>33</v>
      </c>
      <c r="O1084">
        <v>60000015461254</v>
      </c>
      <c r="P1084">
        <v>60000016462680</v>
      </c>
      <c r="Q1084">
        <v>140317000000426</v>
      </c>
      <c r="S1084" t="s">
        <v>34</v>
      </c>
      <c r="T1084" t="s">
        <v>35</v>
      </c>
      <c r="X1084" t="s">
        <v>37</v>
      </c>
      <c r="AD1084" t="s">
        <v>2666</v>
      </c>
      <c r="AE1084" t="s">
        <v>1445</v>
      </c>
      <c r="AF1084" t="s">
        <v>2666</v>
      </c>
      <c r="AG1084" t="s">
        <v>2666</v>
      </c>
      <c r="AH1084">
        <v>44</v>
      </c>
      <c r="AI1084">
        <v>353</v>
      </c>
      <c r="AJ1084">
        <v>439</v>
      </c>
      <c r="AK1084">
        <v>439</v>
      </c>
      <c r="AL1084">
        <v>439</v>
      </c>
      <c r="AM1084">
        <v>439</v>
      </c>
      <c r="AN1084" t="s">
        <v>1409</v>
      </c>
      <c r="AO1084" t="s">
        <v>4318</v>
      </c>
    </row>
    <row r="1085" spans="1:41" x14ac:dyDescent="0.25">
      <c r="A1085">
        <v>1</v>
      </c>
      <c r="B1085" t="s">
        <v>28</v>
      </c>
      <c r="C1085">
        <v>391103</v>
      </c>
      <c r="D1085" t="str">
        <f>VLOOKUP(C1085,MUNICÍPO_SETOR!A$2:D$49,4,0)</f>
        <v>SAIONARA DAIPRAI</v>
      </c>
      <c r="E1085" s="43">
        <v>41381.729166666664</v>
      </c>
      <c r="F1085" s="43">
        <v>41382.503472222219</v>
      </c>
      <c r="G1085" s="43">
        <v>41382.590277777781</v>
      </c>
      <c r="H1085" t="s">
        <v>110</v>
      </c>
      <c r="I1085">
        <v>60000016840744</v>
      </c>
      <c r="K1085" t="s">
        <v>2665</v>
      </c>
      <c r="N1085" t="s">
        <v>33</v>
      </c>
      <c r="O1085">
        <v>60000015461254</v>
      </c>
      <c r="P1085">
        <v>60000016462680</v>
      </c>
      <c r="Q1085">
        <v>140317000000426</v>
      </c>
      <c r="S1085" t="s">
        <v>34</v>
      </c>
      <c r="T1085" t="s">
        <v>35</v>
      </c>
      <c r="X1085" t="s">
        <v>37</v>
      </c>
      <c r="AD1085" t="s">
        <v>2666</v>
      </c>
      <c r="AE1085" t="s">
        <v>1445</v>
      </c>
      <c r="AF1085" t="s">
        <v>2666</v>
      </c>
      <c r="AG1085" t="s">
        <v>2666</v>
      </c>
      <c r="AH1085">
        <v>44</v>
      </c>
      <c r="AI1085">
        <v>353</v>
      </c>
      <c r="AJ1085">
        <v>439</v>
      </c>
      <c r="AK1085">
        <v>439</v>
      </c>
      <c r="AL1085">
        <v>439</v>
      </c>
      <c r="AM1085">
        <v>439</v>
      </c>
      <c r="AN1085" t="s">
        <v>1410</v>
      </c>
      <c r="AO1085" t="s">
        <v>4610</v>
      </c>
    </row>
    <row r="1086" spans="1:41" x14ac:dyDescent="0.25">
      <c r="A1086">
        <v>1</v>
      </c>
      <c r="B1086" t="s">
        <v>28</v>
      </c>
      <c r="C1086">
        <v>391103</v>
      </c>
      <c r="D1086" t="str">
        <f>VLOOKUP(C1086,MUNICÍPO_SETOR!A$2:D$49,4,0)</f>
        <v>SAIONARA DAIPRAI</v>
      </c>
      <c r="E1086" s="43">
        <v>41381.708333333336</v>
      </c>
      <c r="F1086" s="43">
        <v>41381.882638888892</v>
      </c>
      <c r="G1086" s="43">
        <v>41382.590277777781</v>
      </c>
      <c r="H1086" t="s">
        <v>29</v>
      </c>
      <c r="I1086">
        <v>60000012370315</v>
      </c>
      <c r="J1086" t="s">
        <v>2667</v>
      </c>
      <c r="K1086" t="s">
        <v>2668</v>
      </c>
      <c r="L1086" t="s">
        <v>41</v>
      </c>
      <c r="M1086">
        <v>3</v>
      </c>
      <c r="N1086" t="s">
        <v>33</v>
      </c>
      <c r="O1086">
        <v>60000015461254</v>
      </c>
      <c r="P1086">
        <v>60000016462680</v>
      </c>
      <c r="Q1086">
        <v>140317000000413</v>
      </c>
      <c r="S1086" t="s">
        <v>34</v>
      </c>
      <c r="T1086" t="s">
        <v>35</v>
      </c>
      <c r="U1086" t="s">
        <v>36</v>
      </c>
      <c r="X1086" t="s">
        <v>37</v>
      </c>
      <c r="AD1086" t="s">
        <v>2669</v>
      </c>
      <c r="AE1086" t="s">
        <v>1445</v>
      </c>
      <c r="AF1086" t="s">
        <v>2669</v>
      </c>
      <c r="AG1086" t="s">
        <v>2669</v>
      </c>
      <c r="AH1086">
        <v>1</v>
      </c>
      <c r="AI1086">
        <v>358</v>
      </c>
      <c r="AJ1086">
        <v>358</v>
      </c>
      <c r="AK1086">
        <v>358</v>
      </c>
      <c r="AL1086">
        <v>358</v>
      </c>
      <c r="AM1086">
        <v>358</v>
      </c>
      <c r="AN1086" t="s">
        <v>1409</v>
      </c>
      <c r="AO1086" t="s">
        <v>2669</v>
      </c>
    </row>
    <row r="1087" spans="1:41" x14ac:dyDescent="0.25">
      <c r="A1087">
        <v>1</v>
      </c>
      <c r="B1087" t="s">
        <v>28</v>
      </c>
      <c r="C1087">
        <v>391103</v>
      </c>
      <c r="D1087" t="str">
        <f>VLOOKUP(C1087,MUNICÍPO_SETOR!A$2:D$49,4,0)</f>
        <v>SAIONARA DAIPRAI</v>
      </c>
      <c r="E1087" s="43">
        <v>41381.645833333336</v>
      </c>
      <c r="F1087" s="43">
        <v>41381.884027777778</v>
      </c>
      <c r="G1087" s="43">
        <v>41382.590277777781</v>
      </c>
      <c r="H1087" t="s">
        <v>110</v>
      </c>
      <c r="I1087">
        <v>60000016840813</v>
      </c>
      <c r="K1087" t="s">
        <v>2670</v>
      </c>
      <c r="N1087" t="s">
        <v>33</v>
      </c>
      <c r="O1087">
        <v>60000015461254</v>
      </c>
      <c r="P1087">
        <v>60000016462680</v>
      </c>
      <c r="Q1087">
        <v>140317000000420</v>
      </c>
      <c r="S1087" t="s">
        <v>34</v>
      </c>
      <c r="T1087" t="s">
        <v>35</v>
      </c>
      <c r="X1087" t="s">
        <v>37</v>
      </c>
      <c r="AD1087" t="s">
        <v>2671</v>
      </c>
      <c r="AE1087" t="s">
        <v>1445</v>
      </c>
      <c r="AF1087" t="s">
        <v>2671</v>
      </c>
      <c r="AG1087" t="s">
        <v>2671</v>
      </c>
      <c r="AH1087">
        <v>1</v>
      </c>
      <c r="AI1087">
        <v>44</v>
      </c>
      <c r="AJ1087">
        <v>44</v>
      </c>
      <c r="AK1087">
        <v>44</v>
      </c>
      <c r="AL1087">
        <v>44</v>
      </c>
      <c r="AM1087">
        <v>44</v>
      </c>
      <c r="AN1087" t="s">
        <v>1409</v>
      </c>
      <c r="AO1087" t="s">
        <v>2671</v>
      </c>
    </row>
    <row r="1088" spans="1:41" x14ac:dyDescent="0.25">
      <c r="A1088">
        <v>1</v>
      </c>
      <c r="B1088" t="s">
        <v>28</v>
      </c>
      <c r="C1088">
        <v>391103</v>
      </c>
      <c r="D1088" t="str">
        <f>VLOOKUP(C1088,MUNICÍPO_SETOR!A$2:D$49,4,0)</f>
        <v>SAIONARA DAIPRAI</v>
      </c>
      <c r="E1088" s="43">
        <v>41381.583333333336</v>
      </c>
      <c r="F1088" s="43">
        <v>41381.881249999999</v>
      </c>
      <c r="G1088" s="43">
        <v>41382.590277777781</v>
      </c>
      <c r="H1088" t="s">
        <v>29</v>
      </c>
      <c r="I1088">
        <v>60000017151554</v>
      </c>
      <c r="J1088" t="s">
        <v>2672</v>
      </c>
      <c r="K1088" t="s">
        <v>2673</v>
      </c>
      <c r="L1088" t="s">
        <v>41</v>
      </c>
      <c r="M1088">
        <v>3</v>
      </c>
      <c r="N1088" t="s">
        <v>33</v>
      </c>
      <c r="O1088">
        <v>60000015461254</v>
      </c>
      <c r="P1088">
        <v>60000016462680</v>
      </c>
      <c r="Q1088">
        <v>140317000000406</v>
      </c>
      <c r="S1088" t="s">
        <v>34</v>
      </c>
      <c r="T1088" t="s">
        <v>35</v>
      </c>
      <c r="U1088" t="s">
        <v>36</v>
      </c>
      <c r="X1088" t="s">
        <v>37</v>
      </c>
      <c r="AD1088" t="s">
        <v>2674</v>
      </c>
      <c r="AE1088" t="s">
        <v>1445</v>
      </c>
      <c r="AF1088" t="s">
        <v>2674</v>
      </c>
      <c r="AG1088" t="s">
        <v>2674</v>
      </c>
      <c r="AH1088">
        <v>1</v>
      </c>
      <c r="AI1088">
        <v>607</v>
      </c>
      <c r="AJ1088">
        <v>646</v>
      </c>
      <c r="AK1088">
        <v>646</v>
      </c>
      <c r="AL1088">
        <v>646</v>
      </c>
      <c r="AM1088">
        <v>646</v>
      </c>
      <c r="AN1088" t="s">
        <v>1409</v>
      </c>
      <c r="AO1088" t="s">
        <v>4319</v>
      </c>
    </row>
    <row r="1089" spans="1:41" x14ac:dyDescent="0.25">
      <c r="A1089">
        <v>1</v>
      </c>
      <c r="B1089" t="s">
        <v>28</v>
      </c>
      <c r="C1089">
        <v>391103</v>
      </c>
      <c r="D1089" t="str">
        <f>VLOOKUP(C1089,MUNICÍPO_SETOR!A$2:D$49,4,0)</f>
        <v>SAIONARA DAIPRAI</v>
      </c>
      <c r="E1089" s="43">
        <v>41381.583333333336</v>
      </c>
      <c r="F1089" s="43">
        <v>41381.881249999999</v>
      </c>
      <c r="G1089" s="43">
        <v>41382.590277777781</v>
      </c>
      <c r="H1089" t="s">
        <v>29</v>
      </c>
      <c r="I1089">
        <v>60000017151554</v>
      </c>
      <c r="J1089" t="s">
        <v>2672</v>
      </c>
      <c r="K1089" t="s">
        <v>2673</v>
      </c>
      <c r="L1089" t="s">
        <v>41</v>
      </c>
      <c r="M1089">
        <v>3</v>
      </c>
      <c r="N1089" t="s">
        <v>33</v>
      </c>
      <c r="O1089">
        <v>60000015461254</v>
      </c>
      <c r="P1089">
        <v>60000016462680</v>
      </c>
      <c r="Q1089">
        <v>140317000000406</v>
      </c>
      <c r="S1089" t="s">
        <v>34</v>
      </c>
      <c r="T1089" t="s">
        <v>35</v>
      </c>
      <c r="U1089" t="s">
        <v>36</v>
      </c>
      <c r="X1089" t="s">
        <v>37</v>
      </c>
      <c r="AD1089" t="s">
        <v>2674</v>
      </c>
      <c r="AE1089" t="s">
        <v>1445</v>
      </c>
      <c r="AF1089" t="s">
        <v>2674</v>
      </c>
      <c r="AG1089" t="s">
        <v>2674</v>
      </c>
      <c r="AH1089">
        <v>1</v>
      </c>
      <c r="AI1089">
        <v>607</v>
      </c>
      <c r="AJ1089">
        <v>646</v>
      </c>
      <c r="AK1089">
        <v>646</v>
      </c>
      <c r="AL1089">
        <v>646</v>
      </c>
      <c r="AM1089">
        <v>646</v>
      </c>
      <c r="AN1089" t="s">
        <v>1410</v>
      </c>
      <c r="AO1089" t="s">
        <v>4611</v>
      </c>
    </row>
    <row r="1090" spans="1:41" x14ac:dyDescent="0.25">
      <c r="A1090">
        <v>1</v>
      </c>
      <c r="B1090" t="s">
        <v>28</v>
      </c>
      <c r="C1090">
        <v>391103</v>
      </c>
      <c r="D1090" t="str">
        <f>VLOOKUP(C1090,MUNICÍPO_SETOR!A$2:D$49,4,0)</f>
        <v>SAIONARA DAIPRAI</v>
      </c>
      <c r="E1090" s="43">
        <v>41380.666666666664</v>
      </c>
      <c r="F1090" s="43">
        <v>41381.834722222222</v>
      </c>
      <c r="G1090" s="43">
        <v>41381.839583333334</v>
      </c>
      <c r="H1090" t="s">
        <v>110</v>
      </c>
      <c r="I1090">
        <v>60000016840708</v>
      </c>
      <c r="K1090" t="s">
        <v>2675</v>
      </c>
      <c r="N1090" t="s">
        <v>33</v>
      </c>
      <c r="O1090">
        <v>60000015461254</v>
      </c>
      <c r="P1090">
        <v>60000016462680</v>
      </c>
      <c r="Q1090">
        <v>140317000000397</v>
      </c>
      <c r="S1090" t="s">
        <v>34</v>
      </c>
      <c r="T1090" t="s">
        <v>35</v>
      </c>
      <c r="X1090" t="s">
        <v>37</v>
      </c>
      <c r="AD1090" t="s">
        <v>2676</v>
      </c>
      <c r="AE1090" t="s">
        <v>1445</v>
      </c>
      <c r="AF1090" t="s">
        <v>2676</v>
      </c>
      <c r="AG1090" t="s">
        <v>2676</v>
      </c>
      <c r="AH1090">
        <v>1</v>
      </c>
      <c r="AI1090">
        <v>224</v>
      </c>
      <c r="AJ1090">
        <v>224</v>
      </c>
      <c r="AK1090">
        <v>224</v>
      </c>
      <c r="AL1090">
        <v>224</v>
      </c>
      <c r="AM1090">
        <v>224</v>
      </c>
      <c r="AN1090" t="s">
        <v>1409</v>
      </c>
      <c r="AO1090" t="s">
        <v>2676</v>
      </c>
    </row>
    <row r="1091" spans="1:41" x14ac:dyDescent="0.25">
      <c r="A1091">
        <v>1</v>
      </c>
      <c r="B1091" t="s">
        <v>28</v>
      </c>
      <c r="C1091">
        <v>391103</v>
      </c>
      <c r="D1091" t="str">
        <f>VLOOKUP(C1091,MUNICÍPO_SETOR!A$2:D$49,4,0)</f>
        <v>SAIONARA DAIPRAI</v>
      </c>
      <c r="E1091" s="43">
        <v>41380.583333333336</v>
      </c>
      <c r="F1091" s="43">
        <v>41381.828472222223</v>
      </c>
      <c r="G1091" s="43">
        <v>41381.839583333334</v>
      </c>
      <c r="H1091" t="s">
        <v>29</v>
      </c>
      <c r="I1091">
        <v>60000012399507</v>
      </c>
      <c r="J1091" t="s">
        <v>2677</v>
      </c>
      <c r="K1091" t="s">
        <v>2678</v>
      </c>
      <c r="L1091" t="s">
        <v>41</v>
      </c>
      <c r="M1091">
        <v>3</v>
      </c>
      <c r="N1091" t="s">
        <v>33</v>
      </c>
      <c r="O1091">
        <v>60000015461254</v>
      </c>
      <c r="P1091">
        <v>60000016462680</v>
      </c>
      <c r="Q1091">
        <v>140317000000390</v>
      </c>
      <c r="S1091" t="s">
        <v>34</v>
      </c>
      <c r="T1091" t="s">
        <v>35</v>
      </c>
      <c r="U1091" t="s">
        <v>36</v>
      </c>
      <c r="X1091" t="s">
        <v>37</v>
      </c>
      <c r="AD1091" t="s">
        <v>2679</v>
      </c>
      <c r="AE1091" t="s">
        <v>1445</v>
      </c>
      <c r="AF1091" t="s">
        <v>2679</v>
      </c>
      <c r="AG1091" t="s">
        <v>2679</v>
      </c>
      <c r="AH1091">
        <v>1</v>
      </c>
      <c r="AI1091">
        <v>577</v>
      </c>
      <c r="AJ1091">
        <v>655</v>
      </c>
      <c r="AK1091">
        <v>655</v>
      </c>
      <c r="AL1091">
        <v>655</v>
      </c>
      <c r="AM1091">
        <v>655</v>
      </c>
      <c r="AN1091" t="s">
        <v>1409</v>
      </c>
      <c r="AO1091" t="s">
        <v>4320</v>
      </c>
    </row>
    <row r="1092" spans="1:41" x14ac:dyDescent="0.25">
      <c r="A1092">
        <v>1</v>
      </c>
      <c r="B1092" t="s">
        <v>28</v>
      </c>
      <c r="C1092">
        <v>391103</v>
      </c>
      <c r="D1092" t="str">
        <f>VLOOKUP(C1092,MUNICÍPO_SETOR!A$2:D$49,4,0)</f>
        <v>SAIONARA DAIPRAI</v>
      </c>
      <c r="E1092" s="43">
        <v>41380.583333333336</v>
      </c>
      <c r="F1092" s="43">
        <v>41381.828472222223</v>
      </c>
      <c r="G1092" s="43">
        <v>41381.839583333334</v>
      </c>
      <c r="H1092" t="s">
        <v>29</v>
      </c>
      <c r="I1092">
        <v>60000012399507</v>
      </c>
      <c r="J1092" t="s">
        <v>2677</v>
      </c>
      <c r="K1092" t="s">
        <v>2678</v>
      </c>
      <c r="L1092" t="s">
        <v>41</v>
      </c>
      <c r="M1092">
        <v>3</v>
      </c>
      <c r="N1092" t="s">
        <v>33</v>
      </c>
      <c r="O1092">
        <v>60000015461254</v>
      </c>
      <c r="P1092">
        <v>60000016462680</v>
      </c>
      <c r="Q1092">
        <v>140317000000390</v>
      </c>
      <c r="S1092" t="s">
        <v>34</v>
      </c>
      <c r="T1092" t="s">
        <v>35</v>
      </c>
      <c r="U1092" t="s">
        <v>36</v>
      </c>
      <c r="X1092" t="s">
        <v>37</v>
      </c>
      <c r="AD1092" t="s">
        <v>2679</v>
      </c>
      <c r="AE1092" t="s">
        <v>1445</v>
      </c>
      <c r="AF1092" t="s">
        <v>2679</v>
      </c>
      <c r="AG1092" t="s">
        <v>2679</v>
      </c>
      <c r="AH1092">
        <v>1</v>
      </c>
      <c r="AI1092">
        <v>577</v>
      </c>
      <c r="AJ1092">
        <v>655</v>
      </c>
      <c r="AK1092">
        <v>655</v>
      </c>
      <c r="AL1092">
        <v>655</v>
      </c>
      <c r="AM1092">
        <v>655</v>
      </c>
      <c r="AN1092" t="s">
        <v>1410</v>
      </c>
      <c r="AO1092" t="s">
        <v>4612</v>
      </c>
    </row>
    <row r="1093" spans="1:41" x14ac:dyDescent="0.25">
      <c r="A1093">
        <v>1</v>
      </c>
      <c r="B1093" t="s">
        <v>28</v>
      </c>
      <c r="C1093">
        <v>391103</v>
      </c>
      <c r="D1093" t="str">
        <f>VLOOKUP(C1093,MUNICÍPO_SETOR!A$2:D$49,4,0)</f>
        <v>SAIONARA DAIPRAI</v>
      </c>
      <c r="E1093" s="43">
        <v>41379.75</v>
      </c>
      <c r="F1093" s="43">
        <v>41380.930555555555</v>
      </c>
      <c r="G1093" s="43">
        <v>41381.787499999999</v>
      </c>
      <c r="H1093" t="s">
        <v>29</v>
      </c>
      <c r="I1093">
        <v>143667000000372</v>
      </c>
      <c r="J1093" t="s">
        <v>2680</v>
      </c>
      <c r="K1093" t="s">
        <v>2681</v>
      </c>
      <c r="N1093" t="s">
        <v>33</v>
      </c>
      <c r="O1093">
        <v>60000015461254</v>
      </c>
      <c r="P1093">
        <v>60000016462680</v>
      </c>
      <c r="Q1093">
        <v>140317000000382</v>
      </c>
      <c r="S1093" t="s">
        <v>34</v>
      </c>
      <c r="T1093" t="s">
        <v>35</v>
      </c>
      <c r="X1093" t="s">
        <v>37</v>
      </c>
      <c r="AD1093" t="s">
        <v>2682</v>
      </c>
      <c r="AE1093" t="s">
        <v>1445</v>
      </c>
      <c r="AF1093" t="s">
        <v>2682</v>
      </c>
      <c r="AG1093" t="s">
        <v>2682</v>
      </c>
      <c r="AH1093">
        <v>1</v>
      </c>
      <c r="AI1093">
        <v>290</v>
      </c>
      <c r="AJ1093">
        <v>290</v>
      </c>
      <c r="AK1093">
        <v>290</v>
      </c>
      <c r="AL1093">
        <v>290</v>
      </c>
      <c r="AM1093">
        <v>290</v>
      </c>
      <c r="AN1093" t="s">
        <v>1409</v>
      </c>
      <c r="AO1093" t="s">
        <v>2682</v>
      </c>
    </row>
    <row r="1094" spans="1:41" x14ac:dyDescent="0.25">
      <c r="A1094">
        <v>1</v>
      </c>
      <c r="B1094" t="s">
        <v>28</v>
      </c>
      <c r="C1094">
        <v>391103</v>
      </c>
      <c r="D1094" t="str">
        <f>VLOOKUP(C1094,MUNICÍPO_SETOR!A$2:D$49,4,0)</f>
        <v>SAIONARA DAIPRAI</v>
      </c>
      <c r="E1094" s="43">
        <v>41379.666666666664</v>
      </c>
      <c r="F1094" s="43">
        <v>41380.929166666669</v>
      </c>
      <c r="G1094" s="43">
        <v>41381.787499999999</v>
      </c>
      <c r="H1094" t="s">
        <v>29</v>
      </c>
      <c r="I1094">
        <v>60000012593615</v>
      </c>
      <c r="J1094" t="s">
        <v>521</v>
      </c>
      <c r="K1094" t="s">
        <v>522</v>
      </c>
      <c r="L1094" t="s">
        <v>41</v>
      </c>
      <c r="M1094">
        <v>3</v>
      </c>
      <c r="N1094" t="s">
        <v>33</v>
      </c>
      <c r="O1094">
        <v>60000015461254</v>
      </c>
      <c r="P1094">
        <v>60000016462680</v>
      </c>
      <c r="Q1094">
        <v>140317000000375</v>
      </c>
      <c r="S1094" t="s">
        <v>34</v>
      </c>
      <c r="T1094" t="s">
        <v>35</v>
      </c>
      <c r="U1094" t="s">
        <v>36</v>
      </c>
      <c r="X1094" t="s">
        <v>37</v>
      </c>
      <c r="AD1094" t="s">
        <v>2682</v>
      </c>
      <c r="AE1094" t="s">
        <v>1445</v>
      </c>
      <c r="AF1094" t="s">
        <v>2682</v>
      </c>
      <c r="AG1094" t="s">
        <v>2682</v>
      </c>
      <c r="AH1094">
        <v>1</v>
      </c>
      <c r="AI1094">
        <v>290</v>
      </c>
      <c r="AJ1094">
        <v>290</v>
      </c>
      <c r="AK1094">
        <v>290</v>
      </c>
      <c r="AL1094">
        <v>290</v>
      </c>
      <c r="AM1094">
        <v>290</v>
      </c>
      <c r="AN1094" t="s">
        <v>1409</v>
      </c>
      <c r="AO1094" t="s">
        <v>2682</v>
      </c>
    </row>
    <row r="1095" spans="1:41" x14ac:dyDescent="0.25">
      <c r="A1095">
        <v>1</v>
      </c>
      <c r="B1095" t="s">
        <v>28</v>
      </c>
      <c r="C1095">
        <v>391103</v>
      </c>
      <c r="D1095" t="str">
        <f>VLOOKUP(C1095,MUNICÍPO_SETOR!A$2:D$49,4,0)</f>
        <v>SAIONARA DAIPRAI</v>
      </c>
      <c r="E1095" s="43">
        <v>41379.583333333336</v>
      </c>
      <c r="F1095" s="43">
        <v>41380.914583333331</v>
      </c>
      <c r="G1095" s="43">
        <v>41380.913888888892</v>
      </c>
      <c r="H1095" t="s">
        <v>29</v>
      </c>
      <c r="I1095">
        <v>60000012508139</v>
      </c>
      <c r="J1095" t="s">
        <v>2683</v>
      </c>
      <c r="K1095" t="s">
        <v>2684</v>
      </c>
      <c r="L1095" t="s">
        <v>32</v>
      </c>
      <c r="M1095">
        <v>3</v>
      </c>
      <c r="N1095" t="s">
        <v>33</v>
      </c>
      <c r="O1095">
        <v>60000015461254</v>
      </c>
      <c r="P1095">
        <v>60000016462680</v>
      </c>
      <c r="Q1095">
        <v>143667000000852</v>
      </c>
      <c r="S1095" t="s">
        <v>34</v>
      </c>
      <c r="T1095" t="s">
        <v>35</v>
      </c>
      <c r="U1095" t="s">
        <v>61</v>
      </c>
      <c r="X1095" t="s">
        <v>37</v>
      </c>
      <c r="AD1095" t="s">
        <v>2685</v>
      </c>
      <c r="AE1095" t="s">
        <v>1445</v>
      </c>
      <c r="AF1095" t="s">
        <v>2685</v>
      </c>
      <c r="AG1095" t="s">
        <v>2685</v>
      </c>
      <c r="AH1095">
        <v>1</v>
      </c>
      <c r="AI1095">
        <v>158</v>
      </c>
      <c r="AJ1095">
        <v>158</v>
      </c>
      <c r="AK1095">
        <v>158</v>
      </c>
      <c r="AL1095">
        <v>158</v>
      </c>
      <c r="AM1095">
        <v>158</v>
      </c>
      <c r="AN1095" t="s">
        <v>1409</v>
      </c>
      <c r="AO1095" t="s">
        <v>2685</v>
      </c>
    </row>
    <row r="1096" spans="1:41" x14ac:dyDescent="0.25">
      <c r="A1096">
        <v>1</v>
      </c>
      <c r="B1096" t="s">
        <v>28</v>
      </c>
      <c r="C1096">
        <v>391103</v>
      </c>
      <c r="D1096" t="str">
        <f>VLOOKUP(C1096,MUNICÍPO_SETOR!A$2:D$49,4,0)</f>
        <v>SAIONARA DAIPRAI</v>
      </c>
      <c r="E1096" s="43">
        <v>41379.5</v>
      </c>
      <c r="F1096" s="43">
        <v>41380.867361111108</v>
      </c>
      <c r="G1096" s="43">
        <v>41381.787499999999</v>
      </c>
      <c r="H1096" t="s">
        <v>29</v>
      </c>
      <c r="I1096">
        <v>60000012489983</v>
      </c>
      <c r="J1096" t="s">
        <v>2686</v>
      </c>
      <c r="K1096" t="s">
        <v>2687</v>
      </c>
      <c r="L1096" t="s">
        <v>41</v>
      </c>
      <c r="M1096">
        <v>3</v>
      </c>
      <c r="N1096" t="s">
        <v>33</v>
      </c>
      <c r="O1096">
        <v>60000015461254</v>
      </c>
      <c r="P1096">
        <v>60000016462680</v>
      </c>
      <c r="Q1096">
        <v>140317000000368</v>
      </c>
      <c r="S1096" t="s">
        <v>34</v>
      </c>
      <c r="T1096" t="s">
        <v>35</v>
      </c>
      <c r="U1096" t="s">
        <v>36</v>
      </c>
      <c r="X1096" t="s">
        <v>37</v>
      </c>
      <c r="AD1096" t="s">
        <v>2688</v>
      </c>
      <c r="AE1096" t="s">
        <v>1445</v>
      </c>
      <c r="AF1096" t="s">
        <v>2688</v>
      </c>
      <c r="AG1096" t="s">
        <v>2688</v>
      </c>
      <c r="AH1096">
        <v>1</v>
      </c>
      <c r="AI1096">
        <v>513</v>
      </c>
      <c r="AJ1096">
        <v>513</v>
      </c>
      <c r="AK1096">
        <v>513</v>
      </c>
      <c r="AL1096">
        <v>513</v>
      </c>
      <c r="AM1096">
        <v>513</v>
      </c>
      <c r="AN1096" t="s">
        <v>1409</v>
      </c>
      <c r="AO1096" t="s">
        <v>2688</v>
      </c>
    </row>
    <row r="1097" spans="1:41" x14ac:dyDescent="0.25">
      <c r="A1097">
        <v>1</v>
      </c>
      <c r="B1097" t="s">
        <v>28</v>
      </c>
      <c r="C1097">
        <v>391103</v>
      </c>
      <c r="D1097" t="str">
        <f>VLOOKUP(C1097,MUNICÍPO_SETOR!A$2:D$49,4,0)</f>
        <v>SAIONARA DAIPRAI</v>
      </c>
      <c r="E1097" s="43">
        <v>41379.416666666664</v>
      </c>
      <c r="F1097" s="43">
        <v>41380.866666666669</v>
      </c>
      <c r="G1097" s="43">
        <v>41381.787499999999</v>
      </c>
      <c r="H1097" t="s">
        <v>29</v>
      </c>
      <c r="I1097">
        <v>60000012405203</v>
      </c>
      <c r="J1097" t="s">
        <v>2689</v>
      </c>
      <c r="K1097" t="s">
        <v>2690</v>
      </c>
      <c r="L1097" t="s">
        <v>32</v>
      </c>
      <c r="M1097">
        <v>3</v>
      </c>
      <c r="N1097" t="s">
        <v>33</v>
      </c>
      <c r="O1097">
        <v>60000015461254</v>
      </c>
      <c r="P1097">
        <v>60000016462680</v>
      </c>
      <c r="Q1097">
        <v>140317000000361</v>
      </c>
      <c r="S1097" t="s">
        <v>34</v>
      </c>
      <c r="T1097" t="s">
        <v>35</v>
      </c>
      <c r="U1097" t="s">
        <v>36</v>
      </c>
      <c r="X1097" t="s">
        <v>37</v>
      </c>
      <c r="AD1097" t="s">
        <v>2691</v>
      </c>
      <c r="AE1097" t="s">
        <v>1445</v>
      </c>
      <c r="AF1097" t="s">
        <v>2691</v>
      </c>
      <c r="AG1097" t="s">
        <v>2691</v>
      </c>
      <c r="AH1097">
        <v>1</v>
      </c>
      <c r="AI1097">
        <v>717</v>
      </c>
      <c r="AJ1097">
        <v>717</v>
      </c>
      <c r="AK1097">
        <v>717</v>
      </c>
      <c r="AL1097">
        <v>717</v>
      </c>
      <c r="AM1097">
        <v>717</v>
      </c>
      <c r="AN1097" t="s">
        <v>1409</v>
      </c>
      <c r="AO1097" t="s">
        <v>2691</v>
      </c>
    </row>
    <row r="1098" spans="1:41" x14ac:dyDescent="0.25">
      <c r="A1098">
        <v>1</v>
      </c>
      <c r="B1098" t="s">
        <v>28</v>
      </c>
      <c r="C1098">
        <v>391103</v>
      </c>
      <c r="D1098" t="str">
        <f>VLOOKUP(C1098,MUNICÍPO_SETOR!A$2:D$49,4,0)</f>
        <v>SAIONARA DAIPRAI</v>
      </c>
      <c r="E1098" s="43">
        <v>41379.333333333336</v>
      </c>
      <c r="F1098" s="43">
        <v>41380.865277777775</v>
      </c>
      <c r="G1098" s="43">
        <v>41381.787499999999</v>
      </c>
      <c r="H1098" t="s">
        <v>29</v>
      </c>
      <c r="I1098">
        <v>60000012549223</v>
      </c>
      <c r="J1098" t="s">
        <v>2692</v>
      </c>
      <c r="K1098" t="s">
        <v>2693</v>
      </c>
      <c r="L1098" t="s">
        <v>32</v>
      </c>
      <c r="M1098">
        <v>3</v>
      </c>
      <c r="N1098" t="s">
        <v>33</v>
      </c>
      <c r="O1098">
        <v>60000015461254</v>
      </c>
      <c r="P1098">
        <v>60000016462680</v>
      </c>
      <c r="Q1098">
        <v>140317000000354</v>
      </c>
      <c r="S1098" t="s">
        <v>34</v>
      </c>
      <c r="T1098" t="s">
        <v>35</v>
      </c>
      <c r="U1098" t="s">
        <v>36</v>
      </c>
      <c r="X1098" t="s">
        <v>37</v>
      </c>
      <c r="AD1098" t="s">
        <v>2694</v>
      </c>
      <c r="AE1098" t="s">
        <v>1445</v>
      </c>
      <c r="AF1098" t="s">
        <v>2694</v>
      </c>
      <c r="AG1098" t="s">
        <v>2694</v>
      </c>
      <c r="AH1098">
        <v>1</v>
      </c>
      <c r="AI1098">
        <v>869</v>
      </c>
      <c r="AJ1098">
        <v>869</v>
      </c>
      <c r="AK1098">
        <v>869</v>
      </c>
      <c r="AL1098">
        <v>869</v>
      </c>
      <c r="AM1098">
        <v>869</v>
      </c>
      <c r="AN1098" t="s">
        <v>1409</v>
      </c>
      <c r="AO1098" t="s">
        <v>2694</v>
      </c>
    </row>
    <row r="1099" spans="1:41" x14ac:dyDescent="0.25">
      <c r="A1099">
        <v>1</v>
      </c>
      <c r="B1099" t="s">
        <v>28</v>
      </c>
      <c r="C1099">
        <v>391103</v>
      </c>
      <c r="D1099" t="str">
        <f>VLOOKUP(C1099,MUNICÍPO_SETOR!A$2:D$49,4,0)</f>
        <v>SAIONARA DAIPRAI</v>
      </c>
      <c r="E1099" s="43">
        <v>41376.75</v>
      </c>
      <c r="F1099" s="43">
        <v>41376.953472222223</v>
      </c>
      <c r="G1099" s="43">
        <v>41376.919444444444</v>
      </c>
      <c r="H1099" t="s">
        <v>29</v>
      </c>
      <c r="I1099">
        <v>60000012477875</v>
      </c>
      <c r="J1099" t="s">
        <v>2695</v>
      </c>
      <c r="K1099" t="s">
        <v>2696</v>
      </c>
      <c r="L1099" t="s">
        <v>32</v>
      </c>
      <c r="M1099">
        <v>4</v>
      </c>
      <c r="N1099" t="s">
        <v>33</v>
      </c>
      <c r="O1099">
        <v>60000015461254</v>
      </c>
      <c r="P1099">
        <v>60000016462680</v>
      </c>
      <c r="Q1099">
        <v>140317000000316</v>
      </c>
      <c r="S1099" t="s">
        <v>34</v>
      </c>
      <c r="T1099" t="s">
        <v>35</v>
      </c>
      <c r="U1099" t="s">
        <v>36</v>
      </c>
      <c r="X1099" t="s">
        <v>37</v>
      </c>
      <c r="AD1099" t="s">
        <v>2697</v>
      </c>
      <c r="AE1099" t="s">
        <v>1445</v>
      </c>
      <c r="AF1099" t="s">
        <v>2697</v>
      </c>
      <c r="AG1099" t="s">
        <v>2697</v>
      </c>
      <c r="AH1099">
        <v>1</v>
      </c>
      <c r="AI1099">
        <v>250</v>
      </c>
      <c r="AJ1099">
        <v>250</v>
      </c>
      <c r="AK1099">
        <v>250</v>
      </c>
      <c r="AL1099">
        <v>250</v>
      </c>
      <c r="AM1099">
        <v>250</v>
      </c>
      <c r="AN1099" t="s">
        <v>1409</v>
      </c>
      <c r="AO1099" t="s">
        <v>2697</v>
      </c>
    </row>
    <row r="1100" spans="1:41" x14ac:dyDescent="0.25">
      <c r="A1100">
        <v>1</v>
      </c>
      <c r="B1100" t="s">
        <v>28</v>
      </c>
      <c r="C1100">
        <v>391103</v>
      </c>
      <c r="D1100" t="str">
        <f>VLOOKUP(C1100,MUNICÍPO_SETOR!A$2:D$49,4,0)</f>
        <v>SAIONARA DAIPRAI</v>
      </c>
      <c r="E1100" s="43">
        <v>41376.666666666664</v>
      </c>
      <c r="F1100" s="43">
        <v>41376.949305555558</v>
      </c>
      <c r="G1100" s="43">
        <v>41376.90902777778</v>
      </c>
      <c r="H1100" t="s">
        <v>29</v>
      </c>
      <c r="I1100">
        <v>60000017152582</v>
      </c>
      <c r="J1100" t="s">
        <v>2698</v>
      </c>
      <c r="K1100" t="s">
        <v>2699</v>
      </c>
      <c r="L1100" t="s">
        <v>32</v>
      </c>
      <c r="M1100">
        <v>6</v>
      </c>
      <c r="N1100" t="s">
        <v>33</v>
      </c>
      <c r="O1100">
        <v>60000015461254</v>
      </c>
      <c r="P1100">
        <v>60000016462680</v>
      </c>
      <c r="Q1100">
        <v>140317000000309</v>
      </c>
      <c r="S1100" t="s">
        <v>34</v>
      </c>
      <c r="T1100" t="s">
        <v>35</v>
      </c>
      <c r="U1100" t="s">
        <v>36</v>
      </c>
      <c r="X1100" t="s">
        <v>37</v>
      </c>
      <c r="AD1100" t="s">
        <v>2700</v>
      </c>
      <c r="AE1100" t="s">
        <v>1445</v>
      </c>
      <c r="AF1100" t="s">
        <v>2700</v>
      </c>
      <c r="AG1100" t="s">
        <v>2700</v>
      </c>
      <c r="AH1100">
        <v>1</v>
      </c>
      <c r="AI1100">
        <v>194</v>
      </c>
      <c r="AJ1100">
        <v>194</v>
      </c>
      <c r="AK1100">
        <v>194</v>
      </c>
      <c r="AL1100">
        <v>194</v>
      </c>
      <c r="AM1100">
        <v>194</v>
      </c>
      <c r="AN1100" t="s">
        <v>1409</v>
      </c>
      <c r="AO1100" t="s">
        <v>2700</v>
      </c>
    </row>
    <row r="1101" spans="1:41" x14ac:dyDescent="0.25">
      <c r="A1101">
        <v>1</v>
      </c>
      <c r="B1101" t="s">
        <v>28</v>
      </c>
      <c r="C1101">
        <v>391103</v>
      </c>
      <c r="D1101" t="str">
        <f>VLOOKUP(C1101,MUNICÍPO_SETOR!A$2:D$49,4,0)</f>
        <v>SAIONARA DAIPRAI</v>
      </c>
      <c r="E1101" s="43">
        <v>41376.583333333336</v>
      </c>
      <c r="F1101" s="43">
        <v>41376.945138888892</v>
      </c>
      <c r="G1101" s="43">
        <v>41376.90902777778</v>
      </c>
      <c r="H1101" t="s">
        <v>29</v>
      </c>
      <c r="I1101">
        <v>60000012261863</v>
      </c>
      <c r="J1101" t="s">
        <v>2701</v>
      </c>
      <c r="K1101" t="s">
        <v>2702</v>
      </c>
      <c r="L1101" t="s">
        <v>41</v>
      </c>
      <c r="M1101">
        <v>3</v>
      </c>
      <c r="N1101" t="s">
        <v>33</v>
      </c>
      <c r="O1101">
        <v>60000015461254</v>
      </c>
      <c r="P1101">
        <v>60000016462680</v>
      </c>
      <c r="Q1101">
        <v>140317000000302</v>
      </c>
      <c r="S1101" t="s">
        <v>34</v>
      </c>
      <c r="T1101" t="s">
        <v>35</v>
      </c>
      <c r="U1101" t="s">
        <v>36</v>
      </c>
      <c r="X1101" t="s">
        <v>37</v>
      </c>
      <c r="AD1101" t="s">
        <v>2703</v>
      </c>
      <c r="AE1101" t="s">
        <v>1445</v>
      </c>
      <c r="AF1101" t="s">
        <v>2703</v>
      </c>
      <c r="AG1101" t="s">
        <v>2703</v>
      </c>
      <c r="AH1101">
        <v>1</v>
      </c>
      <c r="AI1101">
        <v>504</v>
      </c>
      <c r="AJ1101">
        <v>504</v>
      </c>
      <c r="AK1101">
        <v>504</v>
      </c>
      <c r="AL1101">
        <v>504</v>
      </c>
      <c r="AM1101">
        <v>504</v>
      </c>
      <c r="AN1101" t="s">
        <v>1409</v>
      </c>
      <c r="AO1101" t="s">
        <v>2703</v>
      </c>
    </row>
    <row r="1102" spans="1:41" x14ac:dyDescent="0.25">
      <c r="A1102">
        <v>1</v>
      </c>
      <c r="B1102" t="s">
        <v>28</v>
      </c>
      <c r="C1102">
        <v>391103</v>
      </c>
      <c r="D1102" t="str">
        <f>VLOOKUP(C1102,MUNICÍPO_SETOR!A$2:D$49,4,0)</f>
        <v>SAIONARA DAIPRAI</v>
      </c>
      <c r="E1102" s="43">
        <v>41376.5</v>
      </c>
      <c r="F1102" s="43">
        <v>41376.943055555559</v>
      </c>
      <c r="G1102" s="43">
        <v>41376.90902777778</v>
      </c>
      <c r="H1102" t="s">
        <v>29</v>
      </c>
      <c r="I1102">
        <v>60000017151038</v>
      </c>
      <c r="J1102" t="s">
        <v>2704</v>
      </c>
      <c r="K1102" t="s">
        <v>2705</v>
      </c>
      <c r="L1102" t="s">
        <v>45</v>
      </c>
      <c r="M1102">
        <v>3</v>
      </c>
      <c r="N1102" t="s">
        <v>33</v>
      </c>
      <c r="O1102">
        <v>60000015461254</v>
      </c>
      <c r="P1102">
        <v>60000016462680</v>
      </c>
      <c r="Q1102">
        <v>140317000000295</v>
      </c>
      <c r="S1102" t="s">
        <v>34</v>
      </c>
      <c r="T1102" t="s">
        <v>35</v>
      </c>
      <c r="U1102" t="s">
        <v>36</v>
      </c>
      <c r="X1102" t="s">
        <v>37</v>
      </c>
      <c r="AD1102" t="s">
        <v>2703</v>
      </c>
      <c r="AE1102" t="s">
        <v>1445</v>
      </c>
      <c r="AF1102" t="s">
        <v>2703</v>
      </c>
      <c r="AG1102" t="s">
        <v>2703</v>
      </c>
      <c r="AH1102">
        <v>1</v>
      </c>
      <c r="AI1102">
        <v>504</v>
      </c>
      <c r="AJ1102">
        <v>504</v>
      </c>
      <c r="AK1102">
        <v>504</v>
      </c>
      <c r="AL1102">
        <v>504</v>
      </c>
      <c r="AM1102">
        <v>504</v>
      </c>
      <c r="AN1102" t="s">
        <v>1409</v>
      </c>
      <c r="AO1102" t="s">
        <v>2703</v>
      </c>
    </row>
    <row r="1103" spans="1:41" x14ac:dyDescent="0.25">
      <c r="A1103">
        <v>1</v>
      </c>
      <c r="B1103" t="s">
        <v>28</v>
      </c>
      <c r="C1103">
        <v>391103</v>
      </c>
      <c r="D1103" t="str">
        <f>VLOOKUP(C1103,MUNICÍPO_SETOR!A$2:D$49,4,0)</f>
        <v>SAIONARA DAIPRAI</v>
      </c>
      <c r="E1103" s="43">
        <v>41376.458333333336</v>
      </c>
      <c r="F1103" s="43">
        <v>41376.731249999997</v>
      </c>
      <c r="G1103" s="43">
        <v>41376.90902777778</v>
      </c>
      <c r="H1103" t="s">
        <v>29</v>
      </c>
      <c r="I1103">
        <v>60000012262139</v>
      </c>
      <c r="J1103" t="s">
        <v>2706</v>
      </c>
      <c r="K1103" t="s">
        <v>2707</v>
      </c>
      <c r="L1103" t="s">
        <v>41</v>
      </c>
      <c r="M1103">
        <v>3</v>
      </c>
      <c r="N1103" t="s">
        <v>33</v>
      </c>
      <c r="O1103">
        <v>60000015461254</v>
      </c>
      <c r="P1103">
        <v>60000016462680</v>
      </c>
      <c r="Q1103">
        <v>140317000000286</v>
      </c>
      <c r="S1103" t="s">
        <v>34</v>
      </c>
      <c r="T1103" t="s">
        <v>35</v>
      </c>
      <c r="U1103" t="s">
        <v>36</v>
      </c>
      <c r="X1103" t="s">
        <v>37</v>
      </c>
      <c r="AD1103" t="s">
        <v>2703</v>
      </c>
      <c r="AE1103" t="s">
        <v>1445</v>
      </c>
      <c r="AF1103" t="s">
        <v>2703</v>
      </c>
      <c r="AG1103" t="s">
        <v>2703</v>
      </c>
      <c r="AH1103">
        <v>1</v>
      </c>
      <c r="AI1103">
        <v>504</v>
      </c>
      <c r="AJ1103">
        <v>504</v>
      </c>
      <c r="AK1103">
        <v>504</v>
      </c>
      <c r="AL1103">
        <v>504</v>
      </c>
      <c r="AM1103">
        <v>504</v>
      </c>
      <c r="AN1103" t="s">
        <v>1409</v>
      </c>
      <c r="AO1103" t="s">
        <v>2703</v>
      </c>
    </row>
    <row r="1104" spans="1:41" x14ac:dyDescent="0.25">
      <c r="A1104">
        <v>1</v>
      </c>
      <c r="B1104" t="s">
        <v>28</v>
      </c>
      <c r="C1104">
        <v>391103</v>
      </c>
      <c r="D1104" t="str">
        <f>VLOOKUP(C1104,MUNICÍPO_SETOR!A$2:D$49,4,0)</f>
        <v>SAIONARA DAIPRAI</v>
      </c>
      <c r="E1104" s="43">
        <v>41376.395833333336</v>
      </c>
      <c r="F1104" s="43">
        <v>41376.727083333331</v>
      </c>
      <c r="G1104" s="43">
        <v>41376.898611111108</v>
      </c>
      <c r="H1104" t="s">
        <v>29</v>
      </c>
      <c r="I1104">
        <v>60000012529099</v>
      </c>
      <c r="J1104" t="s">
        <v>549</v>
      </c>
      <c r="K1104" t="s">
        <v>550</v>
      </c>
      <c r="L1104" t="s">
        <v>41</v>
      </c>
      <c r="M1104">
        <v>6</v>
      </c>
      <c r="N1104" t="s">
        <v>33</v>
      </c>
      <c r="O1104">
        <v>60000015461254</v>
      </c>
      <c r="P1104">
        <v>60000016462680</v>
      </c>
      <c r="Q1104">
        <v>140317000000279</v>
      </c>
      <c r="S1104" t="s">
        <v>34</v>
      </c>
      <c r="T1104" t="s">
        <v>35</v>
      </c>
      <c r="U1104" t="s">
        <v>36</v>
      </c>
      <c r="X1104" t="s">
        <v>37</v>
      </c>
      <c r="AD1104" t="s">
        <v>2708</v>
      </c>
      <c r="AE1104" t="s">
        <v>1445</v>
      </c>
      <c r="AF1104" t="s">
        <v>2708</v>
      </c>
      <c r="AG1104" t="s">
        <v>2708</v>
      </c>
      <c r="AH1104">
        <v>1</v>
      </c>
      <c r="AI1104">
        <v>526</v>
      </c>
      <c r="AJ1104">
        <v>526</v>
      </c>
      <c r="AK1104">
        <v>526</v>
      </c>
      <c r="AL1104">
        <v>526</v>
      </c>
      <c r="AM1104">
        <v>526</v>
      </c>
      <c r="AN1104" t="s">
        <v>1409</v>
      </c>
      <c r="AO1104" t="s">
        <v>2708</v>
      </c>
    </row>
    <row r="1105" spans="1:41" x14ac:dyDescent="0.25">
      <c r="A1105">
        <v>1</v>
      </c>
      <c r="B1105" t="s">
        <v>28</v>
      </c>
      <c r="C1105">
        <v>391103</v>
      </c>
      <c r="D1105" t="str">
        <f>VLOOKUP(C1105,MUNICÍPO_SETOR!A$2:D$49,4,0)</f>
        <v>SAIONARA DAIPRAI</v>
      </c>
      <c r="E1105" s="43">
        <v>41376.333333333336</v>
      </c>
      <c r="F1105" s="43">
        <v>41376.716666666667</v>
      </c>
      <c r="G1105" s="43">
        <v>41376.685416666667</v>
      </c>
      <c r="H1105" t="s">
        <v>29</v>
      </c>
      <c r="I1105">
        <v>60000012495859</v>
      </c>
      <c r="J1105" t="s">
        <v>2709</v>
      </c>
      <c r="K1105" t="s">
        <v>2710</v>
      </c>
      <c r="L1105" t="s">
        <v>32</v>
      </c>
      <c r="M1105">
        <v>4</v>
      </c>
      <c r="N1105" t="s">
        <v>33</v>
      </c>
      <c r="O1105">
        <v>60000015461254</v>
      </c>
      <c r="P1105">
        <v>60000016462680</v>
      </c>
      <c r="Q1105">
        <v>140317000000272</v>
      </c>
      <c r="S1105" t="s">
        <v>34</v>
      </c>
      <c r="T1105" t="s">
        <v>35</v>
      </c>
      <c r="U1105" t="s">
        <v>36</v>
      </c>
      <c r="X1105" t="s">
        <v>37</v>
      </c>
      <c r="AD1105" t="s">
        <v>2711</v>
      </c>
      <c r="AE1105" t="s">
        <v>1445</v>
      </c>
      <c r="AF1105" t="s">
        <v>2711</v>
      </c>
      <c r="AG1105" t="s">
        <v>2711</v>
      </c>
      <c r="AH1105">
        <v>1</v>
      </c>
      <c r="AI1105">
        <v>512</v>
      </c>
      <c r="AJ1105">
        <v>512</v>
      </c>
      <c r="AK1105">
        <v>512</v>
      </c>
      <c r="AL1105">
        <v>512</v>
      </c>
      <c r="AM1105">
        <v>512</v>
      </c>
      <c r="AN1105" t="s">
        <v>1409</v>
      </c>
      <c r="AO1105" t="s">
        <v>2711</v>
      </c>
    </row>
    <row r="1106" spans="1:41" x14ac:dyDescent="0.25">
      <c r="A1106">
        <v>1</v>
      </c>
      <c r="B1106" t="s">
        <v>28</v>
      </c>
      <c r="C1106">
        <v>391103</v>
      </c>
      <c r="D1106" t="str">
        <f>VLOOKUP(C1106,MUNICÍPO_SETOR!A$2:D$49,4,0)</f>
        <v>SAIONARA DAIPRAI</v>
      </c>
      <c r="E1106" s="43">
        <v>41375.458333333336</v>
      </c>
      <c r="F1106" s="43">
        <v>41375.660416666666</v>
      </c>
      <c r="G1106" s="43">
        <v>41375.844444444447</v>
      </c>
      <c r="H1106" t="s">
        <v>29</v>
      </c>
      <c r="I1106">
        <v>60000012277091</v>
      </c>
      <c r="J1106" t="s">
        <v>2712</v>
      </c>
      <c r="K1106" t="s">
        <v>2713</v>
      </c>
      <c r="L1106" t="s">
        <v>41</v>
      </c>
      <c r="M1106">
        <v>3</v>
      </c>
      <c r="N1106" t="s">
        <v>33</v>
      </c>
      <c r="O1106">
        <v>60000015461254</v>
      </c>
      <c r="P1106">
        <v>60000016462680</v>
      </c>
      <c r="Q1106">
        <v>140317000000245</v>
      </c>
      <c r="S1106" t="s">
        <v>34</v>
      </c>
      <c r="T1106" t="s">
        <v>35</v>
      </c>
      <c r="U1106" t="s">
        <v>36</v>
      </c>
      <c r="X1106" t="s">
        <v>37</v>
      </c>
      <c r="AD1106" t="s">
        <v>2714</v>
      </c>
      <c r="AE1106" t="s">
        <v>1445</v>
      </c>
      <c r="AF1106" t="s">
        <v>2714</v>
      </c>
      <c r="AG1106" t="s">
        <v>2714</v>
      </c>
      <c r="AH1106">
        <v>1</v>
      </c>
      <c r="AI1106">
        <v>799</v>
      </c>
      <c r="AJ1106">
        <v>799</v>
      </c>
      <c r="AK1106">
        <v>799</v>
      </c>
      <c r="AL1106">
        <v>799</v>
      </c>
      <c r="AM1106">
        <v>799</v>
      </c>
      <c r="AN1106" t="s">
        <v>1409</v>
      </c>
      <c r="AO1106" t="s">
        <v>2714</v>
      </c>
    </row>
    <row r="1107" spans="1:41" x14ac:dyDescent="0.25">
      <c r="A1107">
        <v>1</v>
      </c>
      <c r="B1107" t="s">
        <v>28</v>
      </c>
      <c r="C1107">
        <v>391103</v>
      </c>
      <c r="D1107" t="str">
        <f>VLOOKUP(C1107,MUNICÍPO_SETOR!A$2:D$49,4,0)</f>
        <v>SAIONARA DAIPRAI</v>
      </c>
      <c r="E1107" s="43">
        <v>41375.375</v>
      </c>
      <c r="F1107" s="43">
        <v>41375.659722222219</v>
      </c>
      <c r="G1107" s="43">
        <v>41375.844444444447</v>
      </c>
      <c r="H1107" t="s">
        <v>29</v>
      </c>
      <c r="I1107">
        <v>60000012453087</v>
      </c>
      <c r="J1107" t="s">
        <v>2715</v>
      </c>
      <c r="K1107" t="s">
        <v>2716</v>
      </c>
      <c r="L1107" t="s">
        <v>180</v>
      </c>
      <c r="M1107">
        <v>3</v>
      </c>
      <c r="N1107" t="s">
        <v>33</v>
      </c>
      <c r="O1107">
        <v>60000015461254</v>
      </c>
      <c r="P1107">
        <v>60000016462680</v>
      </c>
      <c r="Q1107">
        <v>140317000000238</v>
      </c>
      <c r="S1107" t="s">
        <v>34</v>
      </c>
      <c r="T1107" t="s">
        <v>35</v>
      </c>
      <c r="U1107" t="s">
        <v>36</v>
      </c>
      <c r="X1107" t="s">
        <v>37</v>
      </c>
      <c r="AD1107" t="s">
        <v>2717</v>
      </c>
      <c r="AE1107" t="s">
        <v>1445</v>
      </c>
      <c r="AF1107" t="s">
        <v>2717</v>
      </c>
      <c r="AG1107" t="s">
        <v>2717</v>
      </c>
      <c r="AH1107">
        <v>1</v>
      </c>
      <c r="AI1107">
        <v>889</v>
      </c>
      <c r="AJ1107">
        <v>889</v>
      </c>
      <c r="AK1107">
        <v>889</v>
      </c>
      <c r="AL1107">
        <v>889</v>
      </c>
      <c r="AM1107">
        <v>889</v>
      </c>
      <c r="AN1107" t="s">
        <v>1409</v>
      </c>
      <c r="AO1107" t="s">
        <v>2717</v>
      </c>
    </row>
    <row r="1108" spans="1:41" x14ac:dyDescent="0.25">
      <c r="A1108">
        <v>1</v>
      </c>
      <c r="B1108" t="s">
        <v>28</v>
      </c>
      <c r="C1108">
        <v>391103</v>
      </c>
      <c r="D1108" t="str">
        <f>VLOOKUP(C1108,MUNICÍPO_SETOR!A$2:D$49,4,0)</f>
        <v>SAIONARA DAIPRAI</v>
      </c>
      <c r="E1108" s="43">
        <v>41375.333333333336</v>
      </c>
      <c r="F1108" s="43">
        <v>41376.970138888886</v>
      </c>
      <c r="G1108" s="43">
        <v>41376.929861111108</v>
      </c>
      <c r="H1108" t="s">
        <v>110</v>
      </c>
      <c r="I1108">
        <v>140317000000323</v>
      </c>
      <c r="K1108" t="s">
        <v>2718</v>
      </c>
      <c r="N1108" t="s">
        <v>33</v>
      </c>
      <c r="O1108">
        <v>60000015461254</v>
      </c>
      <c r="P1108">
        <v>60000016462680</v>
      </c>
      <c r="Q1108">
        <v>140317000000342</v>
      </c>
      <c r="S1108" t="s">
        <v>34</v>
      </c>
      <c r="T1108" t="s">
        <v>35</v>
      </c>
      <c r="X1108" t="s">
        <v>37</v>
      </c>
      <c r="AD1108" t="s">
        <v>2719</v>
      </c>
      <c r="AE1108" t="s">
        <v>1445</v>
      </c>
      <c r="AF1108" t="s">
        <v>2719</v>
      </c>
      <c r="AG1108" t="s">
        <v>2719</v>
      </c>
      <c r="AH1108">
        <v>1</v>
      </c>
      <c r="AI1108">
        <v>89</v>
      </c>
      <c r="AJ1108">
        <v>89</v>
      </c>
      <c r="AK1108">
        <v>89</v>
      </c>
      <c r="AL1108">
        <v>89</v>
      </c>
      <c r="AM1108">
        <v>89</v>
      </c>
      <c r="AN1108" t="s">
        <v>1409</v>
      </c>
      <c r="AO1108" t="s">
        <v>2719</v>
      </c>
    </row>
    <row r="1109" spans="1:41" x14ac:dyDescent="0.25">
      <c r="A1109">
        <v>1</v>
      </c>
      <c r="B1109" t="s">
        <v>28</v>
      </c>
      <c r="C1109">
        <v>391103</v>
      </c>
      <c r="D1109" t="str">
        <f>VLOOKUP(C1109,MUNICÍPO_SETOR!A$2:D$49,4,0)</f>
        <v>SAIONARA DAIPRAI</v>
      </c>
      <c r="E1109" s="43">
        <v>41374.75</v>
      </c>
      <c r="F1109" s="43">
        <v>41374.928472222222</v>
      </c>
      <c r="G1109" s="43">
        <v>41374.895138888889</v>
      </c>
      <c r="H1109" t="s">
        <v>29</v>
      </c>
      <c r="I1109">
        <v>60000012349699</v>
      </c>
      <c r="J1109" t="s">
        <v>2720</v>
      </c>
      <c r="K1109" t="s">
        <v>2721</v>
      </c>
      <c r="L1109" t="s">
        <v>32</v>
      </c>
      <c r="M1109">
        <v>3</v>
      </c>
      <c r="N1109" t="s">
        <v>33</v>
      </c>
      <c r="O1109">
        <v>60000015461254</v>
      </c>
      <c r="P1109">
        <v>60000016462680</v>
      </c>
      <c r="Q1109">
        <v>140317000000211</v>
      </c>
      <c r="S1109" t="s">
        <v>34</v>
      </c>
      <c r="T1109" t="s">
        <v>35</v>
      </c>
      <c r="U1109" t="s">
        <v>36</v>
      </c>
      <c r="X1109" t="s">
        <v>37</v>
      </c>
      <c r="AD1109" t="s">
        <v>2722</v>
      </c>
      <c r="AE1109" t="s">
        <v>1445</v>
      </c>
      <c r="AF1109" t="s">
        <v>2722</v>
      </c>
      <c r="AG1109" t="s">
        <v>2722</v>
      </c>
      <c r="AH1109">
        <v>1</v>
      </c>
      <c r="AI1109">
        <v>1067</v>
      </c>
      <c r="AJ1109">
        <v>1067</v>
      </c>
      <c r="AK1109">
        <v>1067</v>
      </c>
      <c r="AL1109">
        <v>1067</v>
      </c>
      <c r="AM1109">
        <v>1067</v>
      </c>
      <c r="AN1109" t="s">
        <v>1409</v>
      </c>
      <c r="AO1109" t="s">
        <v>2722</v>
      </c>
    </row>
    <row r="1110" spans="1:41" x14ac:dyDescent="0.25">
      <c r="A1110">
        <v>1</v>
      </c>
      <c r="B1110" t="s">
        <v>28</v>
      </c>
      <c r="C1110">
        <v>391103</v>
      </c>
      <c r="D1110" t="str">
        <f>VLOOKUP(C1110,MUNICÍPO_SETOR!A$2:D$49,4,0)</f>
        <v>SAIONARA DAIPRAI</v>
      </c>
      <c r="E1110" s="43">
        <v>41374.708333333336</v>
      </c>
      <c r="F1110" s="43">
        <v>41374.929861111108</v>
      </c>
      <c r="G1110" s="43">
        <v>41374.895138888889</v>
      </c>
      <c r="H1110" t="s">
        <v>110</v>
      </c>
      <c r="I1110">
        <v>60000016841356</v>
      </c>
      <c r="K1110" t="s">
        <v>2723</v>
      </c>
      <c r="N1110" t="s">
        <v>33</v>
      </c>
      <c r="O1110">
        <v>60000015461254</v>
      </c>
      <c r="P1110">
        <v>60000016462680</v>
      </c>
      <c r="Q1110">
        <v>140317000000218</v>
      </c>
      <c r="S1110" t="s">
        <v>34</v>
      </c>
      <c r="T1110" t="s">
        <v>35</v>
      </c>
      <c r="X1110" t="s">
        <v>37</v>
      </c>
      <c r="AD1110" t="s">
        <v>2724</v>
      </c>
      <c r="AE1110" t="s">
        <v>1445</v>
      </c>
      <c r="AF1110" t="s">
        <v>2724</v>
      </c>
      <c r="AG1110" t="s">
        <v>2724</v>
      </c>
      <c r="AH1110">
        <v>1</v>
      </c>
      <c r="AI1110">
        <v>416</v>
      </c>
      <c r="AJ1110">
        <v>416</v>
      </c>
      <c r="AK1110">
        <v>416</v>
      </c>
      <c r="AL1110">
        <v>416</v>
      </c>
      <c r="AM1110">
        <v>416</v>
      </c>
      <c r="AN1110" t="s">
        <v>1409</v>
      </c>
      <c r="AO1110" t="s">
        <v>2724</v>
      </c>
    </row>
    <row r="1111" spans="1:41" x14ac:dyDescent="0.25">
      <c r="A1111">
        <v>1</v>
      </c>
      <c r="B1111" t="s">
        <v>28</v>
      </c>
      <c r="C1111">
        <v>391103</v>
      </c>
      <c r="D1111" t="str">
        <f>VLOOKUP(C1111,MUNICÍPO_SETOR!A$2:D$49,4,0)</f>
        <v>SAIONARA DAIPRAI</v>
      </c>
      <c r="E1111" s="43">
        <v>41374.645833333336</v>
      </c>
      <c r="F1111" s="43">
        <v>41374.936805555553</v>
      </c>
      <c r="G1111" s="43">
        <v>41375.618055555555</v>
      </c>
      <c r="H1111" t="s">
        <v>29</v>
      </c>
      <c r="I1111">
        <v>60000012472379</v>
      </c>
      <c r="J1111" t="s">
        <v>2725</v>
      </c>
      <c r="K1111" t="s">
        <v>2726</v>
      </c>
      <c r="L1111" t="s">
        <v>41</v>
      </c>
      <c r="M1111">
        <v>4</v>
      </c>
      <c r="N1111" t="s">
        <v>33</v>
      </c>
      <c r="O1111">
        <v>60000015461254</v>
      </c>
      <c r="P1111">
        <v>60000016462680</v>
      </c>
      <c r="Q1111">
        <v>140317000000224</v>
      </c>
      <c r="S1111" t="s">
        <v>34</v>
      </c>
      <c r="T1111" t="s">
        <v>35</v>
      </c>
      <c r="U1111" t="s">
        <v>36</v>
      </c>
      <c r="X1111" t="s">
        <v>37</v>
      </c>
      <c r="AD1111" t="s">
        <v>2727</v>
      </c>
      <c r="AE1111" t="s">
        <v>1445</v>
      </c>
      <c r="AF1111" t="s">
        <v>2727</v>
      </c>
      <c r="AG1111" t="s">
        <v>2727</v>
      </c>
      <c r="AH1111">
        <v>1</v>
      </c>
      <c r="AI1111">
        <v>1356</v>
      </c>
      <c r="AJ1111">
        <v>1356</v>
      </c>
      <c r="AK1111">
        <v>1356</v>
      </c>
      <c r="AL1111">
        <v>1356</v>
      </c>
      <c r="AM1111">
        <v>1356</v>
      </c>
      <c r="AN1111" t="s">
        <v>1409</v>
      </c>
      <c r="AO1111" t="s">
        <v>2727</v>
      </c>
    </row>
    <row r="1112" spans="1:41" x14ac:dyDescent="0.25">
      <c r="A1112">
        <v>1</v>
      </c>
      <c r="B1112" t="s">
        <v>28</v>
      </c>
      <c r="C1112">
        <v>391103</v>
      </c>
      <c r="D1112" t="str">
        <f>VLOOKUP(C1112,MUNICÍPO_SETOR!A$2:D$49,4,0)</f>
        <v>SAIONARA DAIPRAI</v>
      </c>
      <c r="E1112" s="43">
        <v>41374.583333333336</v>
      </c>
      <c r="F1112" s="43">
        <v>41375.311805555553</v>
      </c>
      <c r="G1112" s="43">
        <v>41375.618055555555</v>
      </c>
      <c r="H1112" t="s">
        <v>29</v>
      </c>
      <c r="I1112">
        <v>60000012284275</v>
      </c>
      <c r="J1112" t="s">
        <v>2728</v>
      </c>
      <c r="K1112" t="s">
        <v>2729</v>
      </c>
      <c r="L1112" t="s">
        <v>41</v>
      </c>
      <c r="M1112">
        <v>3</v>
      </c>
      <c r="N1112" t="s">
        <v>33</v>
      </c>
      <c r="O1112">
        <v>60000015461254</v>
      </c>
      <c r="P1112">
        <v>60000016462680</v>
      </c>
      <c r="Q1112">
        <v>140317000000231</v>
      </c>
      <c r="S1112" t="s">
        <v>34</v>
      </c>
      <c r="T1112" t="s">
        <v>35</v>
      </c>
      <c r="U1112" t="s">
        <v>36</v>
      </c>
      <c r="X1112" t="s">
        <v>37</v>
      </c>
      <c r="AD1112" t="s">
        <v>2730</v>
      </c>
      <c r="AE1112" t="s">
        <v>1445</v>
      </c>
      <c r="AF1112" t="s">
        <v>2730</v>
      </c>
      <c r="AG1112" t="s">
        <v>2730</v>
      </c>
      <c r="AH1112">
        <v>1</v>
      </c>
      <c r="AI1112">
        <v>718</v>
      </c>
      <c r="AJ1112">
        <v>718</v>
      </c>
      <c r="AK1112">
        <v>718</v>
      </c>
      <c r="AL1112">
        <v>718</v>
      </c>
      <c r="AM1112">
        <v>718</v>
      </c>
      <c r="AN1112" t="s">
        <v>1409</v>
      </c>
      <c r="AO1112" t="s">
        <v>2730</v>
      </c>
    </row>
    <row r="1113" spans="1:41" x14ac:dyDescent="0.25">
      <c r="A1113">
        <v>1</v>
      </c>
      <c r="B1113" t="s">
        <v>28</v>
      </c>
      <c r="C1113">
        <v>391103</v>
      </c>
      <c r="D1113" t="str">
        <f>VLOOKUP(C1113,MUNICÍPO_SETOR!A$2:D$49,4,0)</f>
        <v>SAIONARA DAIPRAI</v>
      </c>
      <c r="E1113" s="43">
        <v>41373.791666666664</v>
      </c>
      <c r="F1113" s="43">
        <v>41373.861805555556</v>
      </c>
      <c r="G1113" s="43">
        <v>41373.826388888891</v>
      </c>
      <c r="H1113" t="s">
        <v>29</v>
      </c>
      <c r="I1113">
        <v>60000012363319</v>
      </c>
      <c r="J1113" t="s">
        <v>2731</v>
      </c>
      <c r="K1113" t="s">
        <v>2732</v>
      </c>
      <c r="L1113" t="s">
        <v>41</v>
      </c>
      <c r="M1113">
        <v>3</v>
      </c>
      <c r="N1113" t="s">
        <v>33</v>
      </c>
      <c r="O1113">
        <v>60000015461254</v>
      </c>
      <c r="P1113">
        <v>60000016462680</v>
      </c>
      <c r="Q1113">
        <v>140317000000196</v>
      </c>
      <c r="S1113" t="s">
        <v>34</v>
      </c>
      <c r="T1113" t="s">
        <v>35</v>
      </c>
      <c r="U1113" t="s">
        <v>36</v>
      </c>
      <c r="X1113" t="s">
        <v>37</v>
      </c>
      <c r="AD1113" t="s">
        <v>2733</v>
      </c>
      <c r="AE1113" t="s">
        <v>1445</v>
      </c>
      <c r="AF1113" t="s">
        <v>2733</v>
      </c>
      <c r="AG1113" t="s">
        <v>2733</v>
      </c>
      <c r="AH1113">
        <v>1</v>
      </c>
      <c r="AI1113">
        <v>530</v>
      </c>
      <c r="AJ1113">
        <v>740</v>
      </c>
      <c r="AK1113">
        <v>876</v>
      </c>
      <c r="AL1113">
        <v>876</v>
      </c>
      <c r="AM1113">
        <v>876</v>
      </c>
      <c r="AN1113" t="s">
        <v>1409</v>
      </c>
      <c r="AO1113" t="s">
        <v>4321</v>
      </c>
    </row>
    <row r="1114" spans="1:41" x14ac:dyDescent="0.25">
      <c r="A1114">
        <v>1</v>
      </c>
      <c r="B1114" t="s">
        <v>28</v>
      </c>
      <c r="C1114">
        <v>391103</v>
      </c>
      <c r="D1114" t="str">
        <f>VLOOKUP(C1114,MUNICÍPO_SETOR!A$2:D$49,4,0)</f>
        <v>SAIONARA DAIPRAI</v>
      </c>
      <c r="E1114" s="43">
        <v>41373.791666666664</v>
      </c>
      <c r="F1114" s="43">
        <v>41373.861805555556</v>
      </c>
      <c r="G1114" s="43">
        <v>41373.826388888891</v>
      </c>
      <c r="H1114" t="s">
        <v>29</v>
      </c>
      <c r="I1114">
        <v>60000012363319</v>
      </c>
      <c r="J1114" t="s">
        <v>2731</v>
      </c>
      <c r="K1114" t="s">
        <v>2732</v>
      </c>
      <c r="L1114" t="s">
        <v>41</v>
      </c>
      <c r="M1114">
        <v>3</v>
      </c>
      <c r="N1114" t="s">
        <v>33</v>
      </c>
      <c r="O1114">
        <v>60000015461254</v>
      </c>
      <c r="P1114">
        <v>60000016462680</v>
      </c>
      <c r="Q1114">
        <v>140317000000196</v>
      </c>
      <c r="S1114" t="s">
        <v>34</v>
      </c>
      <c r="T1114" t="s">
        <v>35</v>
      </c>
      <c r="U1114" t="s">
        <v>36</v>
      </c>
      <c r="X1114" t="s">
        <v>37</v>
      </c>
      <c r="AD1114" t="s">
        <v>2733</v>
      </c>
      <c r="AE1114" t="s">
        <v>1445</v>
      </c>
      <c r="AF1114" t="s">
        <v>2733</v>
      </c>
      <c r="AG1114" t="s">
        <v>2733</v>
      </c>
      <c r="AH1114">
        <v>1</v>
      </c>
      <c r="AI1114">
        <v>530</v>
      </c>
      <c r="AJ1114">
        <v>740</v>
      </c>
      <c r="AK1114">
        <v>876</v>
      </c>
      <c r="AL1114">
        <v>876</v>
      </c>
      <c r="AM1114">
        <v>876</v>
      </c>
      <c r="AN1114" t="s">
        <v>1410</v>
      </c>
      <c r="AO1114" t="s">
        <v>4322</v>
      </c>
    </row>
    <row r="1115" spans="1:41" x14ac:dyDescent="0.25">
      <c r="A1115">
        <v>1</v>
      </c>
      <c r="B1115" t="s">
        <v>28</v>
      </c>
      <c r="C1115">
        <v>391103</v>
      </c>
      <c r="D1115" t="str">
        <f>VLOOKUP(C1115,MUNICÍPO_SETOR!A$2:D$49,4,0)</f>
        <v>SAIONARA DAIPRAI</v>
      </c>
      <c r="E1115" s="43">
        <v>41373.791666666664</v>
      </c>
      <c r="F1115" s="43">
        <v>41373.861805555556</v>
      </c>
      <c r="G1115" s="43">
        <v>41373.826388888891</v>
      </c>
      <c r="H1115" t="s">
        <v>29</v>
      </c>
      <c r="I1115">
        <v>60000012363319</v>
      </c>
      <c r="J1115" t="s">
        <v>2731</v>
      </c>
      <c r="K1115" t="s">
        <v>2732</v>
      </c>
      <c r="L1115" t="s">
        <v>41</v>
      </c>
      <c r="M1115">
        <v>3</v>
      </c>
      <c r="N1115" t="s">
        <v>33</v>
      </c>
      <c r="O1115">
        <v>60000015461254</v>
      </c>
      <c r="P1115">
        <v>60000016462680</v>
      </c>
      <c r="Q1115">
        <v>140317000000196</v>
      </c>
      <c r="S1115" t="s">
        <v>34</v>
      </c>
      <c r="T1115" t="s">
        <v>35</v>
      </c>
      <c r="U1115" t="s">
        <v>36</v>
      </c>
      <c r="X1115" t="s">
        <v>37</v>
      </c>
      <c r="AD1115" t="s">
        <v>2733</v>
      </c>
      <c r="AE1115" t="s">
        <v>1445</v>
      </c>
      <c r="AF1115" t="s">
        <v>2733</v>
      </c>
      <c r="AG1115" t="s">
        <v>2733</v>
      </c>
      <c r="AH1115">
        <v>1</v>
      </c>
      <c r="AI1115">
        <v>530</v>
      </c>
      <c r="AJ1115">
        <v>740</v>
      </c>
      <c r="AK1115">
        <v>876</v>
      </c>
      <c r="AL1115">
        <v>876</v>
      </c>
      <c r="AM1115">
        <v>876</v>
      </c>
      <c r="AN1115" t="s">
        <v>1411</v>
      </c>
      <c r="AO1115" t="s">
        <v>4613</v>
      </c>
    </row>
    <row r="1116" spans="1:41" x14ac:dyDescent="0.25">
      <c r="A1116">
        <v>1</v>
      </c>
      <c r="B1116" t="s">
        <v>28</v>
      </c>
      <c r="C1116">
        <v>391103</v>
      </c>
      <c r="D1116" t="str">
        <f>VLOOKUP(C1116,MUNICÍPO_SETOR!A$2:D$49,4,0)</f>
        <v>SAIONARA DAIPRAI</v>
      </c>
      <c r="E1116" s="43">
        <v>41373.75</v>
      </c>
      <c r="F1116" s="43">
        <v>41373.79791666667</v>
      </c>
      <c r="G1116" s="43">
        <v>41373.811111111114</v>
      </c>
      <c r="H1116" t="s">
        <v>29</v>
      </c>
      <c r="I1116">
        <v>60000012273383</v>
      </c>
      <c r="J1116" t="s">
        <v>2734</v>
      </c>
      <c r="K1116" t="s">
        <v>2735</v>
      </c>
      <c r="L1116" t="s">
        <v>41</v>
      </c>
      <c r="M1116">
        <v>4</v>
      </c>
      <c r="N1116" t="s">
        <v>33</v>
      </c>
      <c r="O1116">
        <v>60000015461254</v>
      </c>
      <c r="P1116">
        <v>60000016462680</v>
      </c>
      <c r="Q1116">
        <v>140317000000189</v>
      </c>
      <c r="S1116" t="s">
        <v>34</v>
      </c>
      <c r="T1116" t="s">
        <v>35</v>
      </c>
      <c r="U1116" t="s">
        <v>36</v>
      </c>
      <c r="X1116" t="s">
        <v>37</v>
      </c>
      <c r="AD1116" t="s">
        <v>2736</v>
      </c>
      <c r="AE1116" t="s">
        <v>1445</v>
      </c>
      <c r="AF1116" t="s">
        <v>2736</v>
      </c>
      <c r="AG1116" t="s">
        <v>2736</v>
      </c>
      <c r="AH1116">
        <v>1</v>
      </c>
      <c r="AI1116">
        <v>865</v>
      </c>
      <c r="AJ1116">
        <v>937</v>
      </c>
      <c r="AK1116">
        <v>937</v>
      </c>
      <c r="AL1116">
        <v>937</v>
      </c>
      <c r="AM1116">
        <v>937</v>
      </c>
      <c r="AN1116" t="s">
        <v>1409</v>
      </c>
      <c r="AO1116" t="s">
        <v>4323</v>
      </c>
    </row>
    <row r="1117" spans="1:41" x14ac:dyDescent="0.25">
      <c r="A1117">
        <v>1</v>
      </c>
      <c r="B1117" t="s">
        <v>28</v>
      </c>
      <c r="C1117">
        <v>391103</v>
      </c>
      <c r="D1117" t="str">
        <f>VLOOKUP(C1117,MUNICÍPO_SETOR!A$2:D$49,4,0)</f>
        <v>SAIONARA DAIPRAI</v>
      </c>
      <c r="E1117" s="43">
        <v>41373.75</v>
      </c>
      <c r="F1117" s="43">
        <v>41373.79791666667</v>
      </c>
      <c r="G1117" s="43">
        <v>41373.811111111114</v>
      </c>
      <c r="H1117" t="s">
        <v>29</v>
      </c>
      <c r="I1117">
        <v>60000012273383</v>
      </c>
      <c r="J1117" t="s">
        <v>2734</v>
      </c>
      <c r="K1117" t="s">
        <v>2735</v>
      </c>
      <c r="L1117" t="s">
        <v>41</v>
      </c>
      <c r="M1117">
        <v>4</v>
      </c>
      <c r="N1117" t="s">
        <v>33</v>
      </c>
      <c r="O1117">
        <v>60000015461254</v>
      </c>
      <c r="P1117">
        <v>60000016462680</v>
      </c>
      <c r="Q1117">
        <v>140317000000189</v>
      </c>
      <c r="S1117" t="s">
        <v>34</v>
      </c>
      <c r="T1117" t="s">
        <v>35</v>
      </c>
      <c r="U1117" t="s">
        <v>36</v>
      </c>
      <c r="X1117" t="s">
        <v>37</v>
      </c>
      <c r="AD1117" t="s">
        <v>2736</v>
      </c>
      <c r="AE1117" t="s">
        <v>1445</v>
      </c>
      <c r="AF1117" t="s">
        <v>2736</v>
      </c>
      <c r="AG1117" t="s">
        <v>2736</v>
      </c>
      <c r="AH1117">
        <v>1</v>
      </c>
      <c r="AI1117">
        <v>865</v>
      </c>
      <c r="AJ1117">
        <v>937</v>
      </c>
      <c r="AK1117">
        <v>937</v>
      </c>
      <c r="AL1117">
        <v>937</v>
      </c>
      <c r="AM1117">
        <v>937</v>
      </c>
      <c r="AN1117" t="s">
        <v>1410</v>
      </c>
      <c r="AO1117" t="s">
        <v>4614</v>
      </c>
    </row>
    <row r="1118" spans="1:41" x14ac:dyDescent="0.25">
      <c r="A1118">
        <v>1</v>
      </c>
      <c r="B1118" t="s">
        <v>28</v>
      </c>
      <c r="C1118">
        <v>391103</v>
      </c>
      <c r="D1118" t="str">
        <f>VLOOKUP(C1118,MUNICÍPO_SETOR!A$2:D$49,4,0)</f>
        <v>SAIONARA DAIPRAI</v>
      </c>
      <c r="E1118" s="43">
        <v>41373.708333333336</v>
      </c>
      <c r="F1118" s="43">
        <v>41373.777777777781</v>
      </c>
      <c r="G1118" s="43">
        <v>41373.749305555553</v>
      </c>
      <c r="H1118" t="s">
        <v>29</v>
      </c>
      <c r="I1118">
        <v>60000017155478</v>
      </c>
      <c r="J1118" t="s">
        <v>2737</v>
      </c>
      <c r="K1118" t="s">
        <v>2738</v>
      </c>
      <c r="L1118" t="s">
        <v>45</v>
      </c>
      <c r="M1118">
        <v>3</v>
      </c>
      <c r="N1118" t="s">
        <v>33</v>
      </c>
      <c r="O1118">
        <v>60000015461254</v>
      </c>
      <c r="P1118">
        <v>60000016462680</v>
      </c>
      <c r="Q1118">
        <v>140317000000182</v>
      </c>
      <c r="S1118" t="s">
        <v>34</v>
      </c>
      <c r="T1118" t="s">
        <v>35</v>
      </c>
      <c r="U1118" t="s">
        <v>36</v>
      </c>
      <c r="X1118" t="s">
        <v>37</v>
      </c>
      <c r="AD1118" t="s">
        <v>5033</v>
      </c>
      <c r="AE1118" t="s">
        <v>1445</v>
      </c>
      <c r="AF1118" t="s">
        <v>5033</v>
      </c>
      <c r="AG1118" t="s">
        <v>5033</v>
      </c>
      <c r="AH1118">
        <v>1</v>
      </c>
      <c r="AI1118">
        <v>484</v>
      </c>
      <c r="AJ1118">
        <v>484</v>
      </c>
      <c r="AK1118">
        <v>484</v>
      </c>
      <c r="AL1118">
        <v>484</v>
      </c>
      <c r="AM1118">
        <v>484</v>
      </c>
      <c r="AN1118" t="s">
        <v>1409</v>
      </c>
      <c r="AO1118" t="s">
        <v>5033</v>
      </c>
    </row>
    <row r="1119" spans="1:41" x14ac:dyDescent="0.25">
      <c r="A1119">
        <v>1</v>
      </c>
      <c r="B1119" t="s">
        <v>28</v>
      </c>
      <c r="C1119">
        <v>391103</v>
      </c>
      <c r="D1119" t="str">
        <f>VLOOKUP(C1119,MUNICÍPO_SETOR!A$2:D$49,4,0)</f>
        <v>SAIONARA DAIPRAI</v>
      </c>
      <c r="E1119" s="43">
        <v>41373.625</v>
      </c>
      <c r="F1119" s="43">
        <v>41373.757638888892</v>
      </c>
      <c r="G1119" s="43">
        <v>41373.729861111111</v>
      </c>
      <c r="H1119" t="s">
        <v>29</v>
      </c>
      <c r="I1119">
        <v>60000012332907</v>
      </c>
      <c r="J1119" t="s">
        <v>2739</v>
      </c>
      <c r="K1119" t="s">
        <v>2740</v>
      </c>
      <c r="L1119" t="s">
        <v>41</v>
      </c>
      <c r="M1119">
        <v>6</v>
      </c>
      <c r="N1119" t="s">
        <v>33</v>
      </c>
      <c r="O1119">
        <v>60000015461254</v>
      </c>
      <c r="P1119">
        <v>60000016462680</v>
      </c>
      <c r="Q1119">
        <v>140317000000175</v>
      </c>
      <c r="S1119" t="s">
        <v>34</v>
      </c>
      <c r="T1119" t="s">
        <v>35</v>
      </c>
      <c r="U1119" t="s">
        <v>36</v>
      </c>
      <c r="X1119" t="s">
        <v>37</v>
      </c>
      <c r="AD1119" t="s">
        <v>2741</v>
      </c>
      <c r="AE1119" t="s">
        <v>1445</v>
      </c>
      <c r="AF1119" t="s">
        <v>2741</v>
      </c>
      <c r="AG1119" t="s">
        <v>2741</v>
      </c>
      <c r="AH1119">
        <v>1</v>
      </c>
      <c r="AI1119">
        <v>605</v>
      </c>
      <c r="AJ1119">
        <v>605</v>
      </c>
      <c r="AK1119">
        <v>605</v>
      </c>
      <c r="AL1119">
        <v>605</v>
      </c>
      <c r="AM1119">
        <v>605</v>
      </c>
      <c r="AN1119" t="s">
        <v>1409</v>
      </c>
      <c r="AO1119" t="s">
        <v>2741</v>
      </c>
    </row>
    <row r="1120" spans="1:41" x14ac:dyDescent="0.25">
      <c r="A1120">
        <v>1</v>
      </c>
      <c r="B1120" t="s">
        <v>28</v>
      </c>
      <c r="C1120">
        <v>391103</v>
      </c>
      <c r="D1120" t="str">
        <f>VLOOKUP(C1120,MUNICÍPO_SETOR!A$2:D$49,4,0)</f>
        <v>SAIONARA DAIPRAI</v>
      </c>
      <c r="E1120" s="43">
        <v>41373.479166666664</v>
      </c>
      <c r="F1120" s="43">
        <v>41373.740277777775</v>
      </c>
      <c r="G1120" s="43">
        <v>41373.70208333333</v>
      </c>
      <c r="H1120" t="s">
        <v>110</v>
      </c>
      <c r="I1120">
        <v>60000016840570</v>
      </c>
      <c r="K1120" t="s">
        <v>2742</v>
      </c>
      <c r="N1120" t="s">
        <v>33</v>
      </c>
      <c r="O1120">
        <v>60000015461254</v>
      </c>
      <c r="P1120">
        <v>60000016462680</v>
      </c>
      <c r="Q1120">
        <v>140317000000169</v>
      </c>
      <c r="S1120" t="s">
        <v>34</v>
      </c>
      <c r="T1120" t="s">
        <v>35</v>
      </c>
      <c r="X1120" t="s">
        <v>37</v>
      </c>
      <c r="AD1120" t="s">
        <v>2743</v>
      </c>
      <c r="AE1120" t="s">
        <v>1445</v>
      </c>
      <c r="AF1120" t="s">
        <v>2743</v>
      </c>
      <c r="AG1120" t="s">
        <v>2743</v>
      </c>
      <c r="AH1120">
        <v>44</v>
      </c>
      <c r="AI1120">
        <v>265</v>
      </c>
      <c r="AJ1120">
        <v>265</v>
      </c>
      <c r="AK1120">
        <v>265</v>
      </c>
      <c r="AL1120">
        <v>265</v>
      </c>
      <c r="AM1120">
        <v>265</v>
      </c>
      <c r="AN1120" t="s">
        <v>1409</v>
      </c>
      <c r="AO1120" t="s">
        <v>4435</v>
      </c>
    </row>
    <row r="1121" spans="1:41" x14ac:dyDescent="0.25">
      <c r="A1121">
        <v>1</v>
      </c>
      <c r="B1121" t="s">
        <v>28</v>
      </c>
      <c r="C1121">
        <v>391103</v>
      </c>
      <c r="D1121" t="str">
        <f>VLOOKUP(C1121,MUNICÍPO_SETOR!A$2:D$49,4,0)</f>
        <v>SAIONARA DAIPRAI</v>
      </c>
      <c r="E1121" s="43">
        <v>41372.75</v>
      </c>
      <c r="F1121" s="43">
        <v>41373.734027777777</v>
      </c>
      <c r="G1121" s="43">
        <v>41373.70208333333</v>
      </c>
      <c r="H1121" t="s">
        <v>29</v>
      </c>
      <c r="I1121">
        <v>60000012387251</v>
      </c>
      <c r="J1121" t="s">
        <v>2744</v>
      </c>
      <c r="K1121" t="s">
        <v>2745</v>
      </c>
      <c r="L1121" t="s">
        <v>32</v>
      </c>
      <c r="M1121">
        <v>3</v>
      </c>
      <c r="N1121" t="s">
        <v>33</v>
      </c>
      <c r="O1121">
        <v>60000015461254</v>
      </c>
      <c r="P1121">
        <v>60000016462680</v>
      </c>
      <c r="Q1121">
        <v>140317000000160</v>
      </c>
      <c r="S1121" t="s">
        <v>34</v>
      </c>
      <c r="T1121" t="s">
        <v>35</v>
      </c>
      <c r="U1121" t="s">
        <v>36</v>
      </c>
      <c r="X1121" t="s">
        <v>37</v>
      </c>
      <c r="AD1121" t="s">
        <v>2746</v>
      </c>
      <c r="AE1121" t="s">
        <v>1445</v>
      </c>
      <c r="AF1121" t="s">
        <v>2746</v>
      </c>
      <c r="AG1121" t="s">
        <v>2746</v>
      </c>
      <c r="AH1121">
        <v>1</v>
      </c>
      <c r="AI1121">
        <v>797</v>
      </c>
      <c r="AJ1121">
        <v>1002</v>
      </c>
      <c r="AK1121">
        <v>1002</v>
      </c>
      <c r="AL1121">
        <v>1002</v>
      </c>
      <c r="AM1121">
        <v>1002</v>
      </c>
      <c r="AN1121" t="s">
        <v>1409</v>
      </c>
      <c r="AO1121" t="s">
        <v>4324</v>
      </c>
    </row>
    <row r="1122" spans="1:41" x14ac:dyDescent="0.25">
      <c r="A1122">
        <v>1</v>
      </c>
      <c r="B1122" t="s">
        <v>28</v>
      </c>
      <c r="C1122">
        <v>391103</v>
      </c>
      <c r="D1122" t="str">
        <f>VLOOKUP(C1122,MUNICÍPO_SETOR!A$2:D$49,4,0)</f>
        <v>SAIONARA DAIPRAI</v>
      </c>
      <c r="E1122" s="43">
        <v>41372.75</v>
      </c>
      <c r="F1122" s="43">
        <v>41373.734027777777</v>
      </c>
      <c r="G1122" s="43">
        <v>41373.70208333333</v>
      </c>
      <c r="H1122" t="s">
        <v>29</v>
      </c>
      <c r="I1122">
        <v>60000012387251</v>
      </c>
      <c r="J1122" t="s">
        <v>2744</v>
      </c>
      <c r="K1122" t="s">
        <v>2745</v>
      </c>
      <c r="L1122" t="s">
        <v>32</v>
      </c>
      <c r="M1122">
        <v>3</v>
      </c>
      <c r="N1122" t="s">
        <v>33</v>
      </c>
      <c r="O1122">
        <v>60000015461254</v>
      </c>
      <c r="P1122">
        <v>60000016462680</v>
      </c>
      <c r="Q1122">
        <v>140317000000160</v>
      </c>
      <c r="S1122" t="s">
        <v>34</v>
      </c>
      <c r="T1122" t="s">
        <v>35</v>
      </c>
      <c r="U1122" t="s">
        <v>36</v>
      </c>
      <c r="X1122" t="s">
        <v>37</v>
      </c>
      <c r="AD1122" t="s">
        <v>2746</v>
      </c>
      <c r="AE1122" t="s">
        <v>1445</v>
      </c>
      <c r="AF1122" t="s">
        <v>2746</v>
      </c>
      <c r="AG1122" t="s">
        <v>2746</v>
      </c>
      <c r="AH1122">
        <v>1</v>
      </c>
      <c r="AI1122">
        <v>797</v>
      </c>
      <c r="AJ1122">
        <v>1002</v>
      </c>
      <c r="AK1122">
        <v>1002</v>
      </c>
      <c r="AL1122">
        <v>1002</v>
      </c>
      <c r="AM1122">
        <v>1002</v>
      </c>
      <c r="AN1122" t="s">
        <v>1410</v>
      </c>
      <c r="AO1122" t="s">
        <v>4615</v>
      </c>
    </row>
    <row r="1123" spans="1:41" x14ac:dyDescent="0.25">
      <c r="A1123">
        <v>1</v>
      </c>
      <c r="B1123" t="s">
        <v>28</v>
      </c>
      <c r="C1123">
        <v>391103</v>
      </c>
      <c r="D1123" t="str">
        <f>VLOOKUP(C1123,MUNICÍPO_SETOR!A$2:D$49,4,0)</f>
        <v>SAIONARA DAIPRAI</v>
      </c>
      <c r="E1123" s="43">
        <v>41372.666666666664</v>
      </c>
      <c r="F1123" s="43">
        <v>41373.677083333336</v>
      </c>
      <c r="G1123" s="43">
        <v>41373.691666666666</v>
      </c>
      <c r="H1123" t="s">
        <v>29</v>
      </c>
      <c r="I1123">
        <v>60000017152606</v>
      </c>
      <c r="J1123" t="s">
        <v>2631</v>
      </c>
      <c r="K1123" t="s">
        <v>2632</v>
      </c>
      <c r="L1123" t="s">
        <v>32</v>
      </c>
      <c r="M1123">
        <v>4</v>
      </c>
      <c r="N1123" t="s">
        <v>33</v>
      </c>
      <c r="O1123">
        <v>60000015461254</v>
      </c>
      <c r="P1123">
        <v>60000016462680</v>
      </c>
      <c r="Q1123">
        <v>140317000000153</v>
      </c>
      <c r="S1123" t="s">
        <v>34</v>
      </c>
      <c r="T1123" t="s">
        <v>35</v>
      </c>
      <c r="U1123" t="s">
        <v>36</v>
      </c>
      <c r="X1123" t="s">
        <v>37</v>
      </c>
      <c r="AD1123" t="s">
        <v>2747</v>
      </c>
      <c r="AE1123" t="s">
        <v>1445</v>
      </c>
      <c r="AF1123" t="s">
        <v>2747</v>
      </c>
      <c r="AG1123" t="s">
        <v>2747</v>
      </c>
      <c r="AH1123">
        <v>1</v>
      </c>
      <c r="AI1123">
        <v>881</v>
      </c>
      <c r="AJ1123">
        <v>1220</v>
      </c>
      <c r="AK1123">
        <v>1220</v>
      </c>
      <c r="AL1123">
        <v>1220</v>
      </c>
      <c r="AM1123">
        <v>1220</v>
      </c>
      <c r="AN1123" t="s">
        <v>1409</v>
      </c>
      <c r="AO1123" t="s">
        <v>4325</v>
      </c>
    </row>
    <row r="1124" spans="1:41" x14ac:dyDescent="0.25">
      <c r="A1124">
        <v>1</v>
      </c>
      <c r="B1124" t="s">
        <v>28</v>
      </c>
      <c r="C1124">
        <v>391103</v>
      </c>
      <c r="D1124" t="str">
        <f>VLOOKUP(C1124,MUNICÍPO_SETOR!A$2:D$49,4,0)</f>
        <v>SAIONARA DAIPRAI</v>
      </c>
      <c r="E1124" s="43">
        <v>41372.666666666664</v>
      </c>
      <c r="F1124" s="43">
        <v>41373.677083333336</v>
      </c>
      <c r="G1124" s="43">
        <v>41373.691666666666</v>
      </c>
      <c r="H1124" t="s">
        <v>29</v>
      </c>
      <c r="I1124">
        <v>60000017152606</v>
      </c>
      <c r="J1124" t="s">
        <v>2631</v>
      </c>
      <c r="K1124" t="s">
        <v>2632</v>
      </c>
      <c r="L1124" t="s">
        <v>32</v>
      </c>
      <c r="M1124">
        <v>4</v>
      </c>
      <c r="N1124" t="s">
        <v>33</v>
      </c>
      <c r="O1124">
        <v>60000015461254</v>
      </c>
      <c r="P1124">
        <v>60000016462680</v>
      </c>
      <c r="Q1124">
        <v>140317000000153</v>
      </c>
      <c r="S1124" t="s">
        <v>34</v>
      </c>
      <c r="T1124" t="s">
        <v>35</v>
      </c>
      <c r="U1124" t="s">
        <v>36</v>
      </c>
      <c r="X1124" t="s">
        <v>37</v>
      </c>
      <c r="AD1124" t="s">
        <v>2747</v>
      </c>
      <c r="AE1124" t="s">
        <v>1445</v>
      </c>
      <c r="AF1124" t="s">
        <v>2747</v>
      </c>
      <c r="AG1124" t="s">
        <v>2747</v>
      </c>
      <c r="AH1124">
        <v>1</v>
      </c>
      <c r="AI1124">
        <v>881</v>
      </c>
      <c r="AJ1124">
        <v>1220</v>
      </c>
      <c r="AK1124">
        <v>1220</v>
      </c>
      <c r="AL1124">
        <v>1220</v>
      </c>
      <c r="AM1124">
        <v>1220</v>
      </c>
      <c r="AN1124" t="s">
        <v>1410</v>
      </c>
      <c r="AO1124" t="s">
        <v>4616</v>
      </c>
    </row>
    <row r="1125" spans="1:41" x14ac:dyDescent="0.25">
      <c r="A1125">
        <v>1</v>
      </c>
      <c r="B1125" t="s">
        <v>28</v>
      </c>
      <c r="C1125">
        <v>391103</v>
      </c>
      <c r="D1125" t="str">
        <f>VLOOKUP(C1125,MUNICÍPO_SETOR!A$2:D$49,4,0)</f>
        <v>SAIONARA DAIPRAI</v>
      </c>
      <c r="E1125" s="43">
        <v>41372.625</v>
      </c>
      <c r="F1125" s="43">
        <v>41373.870833333334</v>
      </c>
      <c r="G1125" s="43">
        <v>41374.882638888892</v>
      </c>
      <c r="H1125" t="s">
        <v>29</v>
      </c>
      <c r="I1125">
        <v>143667000000372</v>
      </c>
      <c r="J1125" t="s">
        <v>2680</v>
      </c>
      <c r="K1125" t="s">
        <v>2681</v>
      </c>
      <c r="N1125" t="s">
        <v>33</v>
      </c>
      <c r="O1125">
        <v>60000015461254</v>
      </c>
      <c r="P1125">
        <v>60000016462680</v>
      </c>
      <c r="Q1125">
        <v>140317000000203</v>
      </c>
      <c r="S1125" t="s">
        <v>34</v>
      </c>
      <c r="T1125" t="s">
        <v>35</v>
      </c>
      <c r="X1125" t="s">
        <v>37</v>
      </c>
      <c r="AD1125" t="s">
        <v>2748</v>
      </c>
      <c r="AE1125" t="s">
        <v>1445</v>
      </c>
      <c r="AF1125" t="s">
        <v>2748</v>
      </c>
      <c r="AG1125" t="s">
        <v>2748</v>
      </c>
      <c r="AH1125">
        <v>24</v>
      </c>
      <c r="AI1125">
        <v>324</v>
      </c>
      <c r="AJ1125">
        <v>324</v>
      </c>
      <c r="AK1125">
        <v>324</v>
      </c>
      <c r="AL1125">
        <v>324</v>
      </c>
      <c r="AM1125">
        <v>324</v>
      </c>
      <c r="AN1125" t="s">
        <v>1409</v>
      </c>
      <c r="AO1125" t="s">
        <v>4617</v>
      </c>
    </row>
    <row r="1126" spans="1:41" x14ac:dyDescent="0.25">
      <c r="A1126">
        <v>1</v>
      </c>
      <c r="B1126" t="s">
        <v>28</v>
      </c>
      <c r="C1126">
        <v>391103</v>
      </c>
      <c r="D1126" t="str">
        <f>VLOOKUP(C1126,MUNICÍPO_SETOR!A$2:D$49,4,0)</f>
        <v>SAIONARA DAIPRAI</v>
      </c>
      <c r="E1126" s="43">
        <v>41372.583333333336</v>
      </c>
      <c r="F1126" s="43">
        <v>41373.436805555553</v>
      </c>
      <c r="G1126" s="43">
        <v>41373.398611111108</v>
      </c>
      <c r="H1126" t="s">
        <v>29</v>
      </c>
      <c r="I1126">
        <v>60000012529099</v>
      </c>
      <c r="J1126" t="s">
        <v>549</v>
      </c>
      <c r="K1126" t="s">
        <v>550</v>
      </c>
      <c r="L1126" t="s">
        <v>41</v>
      </c>
      <c r="M1126">
        <v>6</v>
      </c>
      <c r="N1126" t="s">
        <v>33</v>
      </c>
      <c r="O1126">
        <v>60000015461254</v>
      </c>
      <c r="P1126">
        <v>60000016462680</v>
      </c>
      <c r="Q1126">
        <v>140317000000146</v>
      </c>
      <c r="S1126" t="s">
        <v>34</v>
      </c>
      <c r="T1126" t="s">
        <v>35</v>
      </c>
      <c r="U1126" t="s">
        <v>36</v>
      </c>
      <c r="X1126" t="s">
        <v>37</v>
      </c>
      <c r="AD1126" t="s">
        <v>2749</v>
      </c>
      <c r="AE1126" t="s">
        <v>1445</v>
      </c>
      <c r="AF1126" t="s">
        <v>2749</v>
      </c>
      <c r="AG1126" t="s">
        <v>2749</v>
      </c>
      <c r="AH1126">
        <v>1</v>
      </c>
      <c r="AI1126">
        <v>333</v>
      </c>
      <c r="AJ1126">
        <v>333</v>
      </c>
      <c r="AK1126">
        <v>333</v>
      </c>
      <c r="AL1126">
        <v>333</v>
      </c>
      <c r="AM1126">
        <v>333</v>
      </c>
      <c r="AN1126" t="s">
        <v>1409</v>
      </c>
      <c r="AO1126" t="s">
        <v>2749</v>
      </c>
    </row>
    <row r="1127" spans="1:41" x14ac:dyDescent="0.25">
      <c r="A1127">
        <v>1</v>
      </c>
      <c r="B1127" t="s">
        <v>28</v>
      </c>
      <c r="C1127">
        <v>391103</v>
      </c>
      <c r="D1127" t="str">
        <f>VLOOKUP(C1127,MUNICÍPO_SETOR!A$2:D$49,4,0)</f>
        <v>SAIONARA DAIPRAI</v>
      </c>
      <c r="E1127" s="43">
        <v>41372.5</v>
      </c>
      <c r="F1127" s="43">
        <v>41373.432638888888</v>
      </c>
      <c r="G1127" s="43">
        <v>41373.398611111108</v>
      </c>
      <c r="H1127" t="s">
        <v>29</v>
      </c>
      <c r="I1127">
        <v>60000012303923</v>
      </c>
      <c r="J1127" t="s">
        <v>2750</v>
      </c>
      <c r="K1127" t="s">
        <v>2751</v>
      </c>
      <c r="L1127" t="s">
        <v>32</v>
      </c>
      <c r="M1127">
        <v>6</v>
      </c>
      <c r="N1127" t="s">
        <v>33</v>
      </c>
      <c r="O1127">
        <v>60000015461254</v>
      </c>
      <c r="P1127">
        <v>60000016462680</v>
      </c>
      <c r="Q1127">
        <v>140317000000139</v>
      </c>
      <c r="S1127" t="s">
        <v>34</v>
      </c>
      <c r="T1127" t="s">
        <v>35</v>
      </c>
      <c r="U1127" t="s">
        <v>36</v>
      </c>
      <c r="X1127" t="s">
        <v>37</v>
      </c>
      <c r="AD1127" t="s">
        <v>2752</v>
      </c>
      <c r="AE1127" t="s">
        <v>1445</v>
      </c>
      <c r="AF1127" t="s">
        <v>2752</v>
      </c>
      <c r="AG1127" t="s">
        <v>2752</v>
      </c>
      <c r="AH1127">
        <v>1</v>
      </c>
      <c r="AI1127">
        <v>553</v>
      </c>
      <c r="AJ1127">
        <v>735</v>
      </c>
      <c r="AK1127">
        <v>735</v>
      </c>
      <c r="AL1127">
        <v>735</v>
      </c>
      <c r="AM1127">
        <v>735</v>
      </c>
      <c r="AN1127" t="s">
        <v>1409</v>
      </c>
      <c r="AO1127" t="s">
        <v>4326</v>
      </c>
    </row>
    <row r="1128" spans="1:41" x14ac:dyDescent="0.25">
      <c r="A1128">
        <v>1</v>
      </c>
      <c r="B1128" t="s">
        <v>28</v>
      </c>
      <c r="C1128">
        <v>391103</v>
      </c>
      <c r="D1128" t="str">
        <f>VLOOKUP(C1128,MUNICÍPO_SETOR!A$2:D$49,4,0)</f>
        <v>SAIONARA DAIPRAI</v>
      </c>
      <c r="E1128" s="43">
        <v>41372.5</v>
      </c>
      <c r="F1128" s="43">
        <v>41373.432638888888</v>
      </c>
      <c r="G1128" s="43">
        <v>41373.398611111108</v>
      </c>
      <c r="H1128" t="s">
        <v>29</v>
      </c>
      <c r="I1128">
        <v>60000012303923</v>
      </c>
      <c r="J1128" t="s">
        <v>2750</v>
      </c>
      <c r="K1128" t="s">
        <v>2751</v>
      </c>
      <c r="L1128" t="s">
        <v>32</v>
      </c>
      <c r="M1128">
        <v>6</v>
      </c>
      <c r="N1128" t="s">
        <v>33</v>
      </c>
      <c r="O1128">
        <v>60000015461254</v>
      </c>
      <c r="P1128">
        <v>60000016462680</v>
      </c>
      <c r="Q1128">
        <v>140317000000139</v>
      </c>
      <c r="S1128" t="s">
        <v>34</v>
      </c>
      <c r="T1128" t="s">
        <v>35</v>
      </c>
      <c r="U1128" t="s">
        <v>36</v>
      </c>
      <c r="X1128" t="s">
        <v>37</v>
      </c>
      <c r="AD1128" t="s">
        <v>2752</v>
      </c>
      <c r="AE1128" t="s">
        <v>1445</v>
      </c>
      <c r="AF1128" t="s">
        <v>2752</v>
      </c>
      <c r="AG1128" t="s">
        <v>2752</v>
      </c>
      <c r="AH1128">
        <v>1</v>
      </c>
      <c r="AI1128">
        <v>553</v>
      </c>
      <c r="AJ1128">
        <v>735</v>
      </c>
      <c r="AK1128">
        <v>735</v>
      </c>
      <c r="AL1128">
        <v>735</v>
      </c>
      <c r="AM1128">
        <v>735</v>
      </c>
      <c r="AN1128" t="s">
        <v>1410</v>
      </c>
      <c r="AO1128" t="s">
        <v>4618</v>
      </c>
    </row>
    <row r="1129" spans="1:41" x14ac:dyDescent="0.25">
      <c r="A1129">
        <v>1</v>
      </c>
      <c r="B1129" t="s">
        <v>28</v>
      </c>
      <c r="C1129">
        <v>391103</v>
      </c>
      <c r="D1129" t="str">
        <f>VLOOKUP(C1129,MUNICÍPO_SETOR!A$2:D$49,4,0)</f>
        <v>SAIONARA DAIPRAI</v>
      </c>
      <c r="E1129" s="43">
        <v>41372.333333333336</v>
      </c>
      <c r="F1129" s="43">
        <v>41372.663194444445</v>
      </c>
      <c r="G1129" s="43">
        <v>41373.398611111108</v>
      </c>
      <c r="H1129" t="s">
        <v>29</v>
      </c>
      <c r="I1129">
        <v>60000012269651</v>
      </c>
      <c r="J1129" t="s">
        <v>2634</v>
      </c>
      <c r="K1129" t="s">
        <v>2635</v>
      </c>
      <c r="L1129" t="s">
        <v>32</v>
      </c>
      <c r="M1129">
        <v>6</v>
      </c>
      <c r="N1129" t="s">
        <v>33</v>
      </c>
      <c r="O1129">
        <v>60000015461254</v>
      </c>
      <c r="P1129">
        <v>60000016462680</v>
      </c>
      <c r="Q1129">
        <v>140317000000132</v>
      </c>
      <c r="S1129" t="s">
        <v>34</v>
      </c>
      <c r="T1129" t="s">
        <v>35</v>
      </c>
      <c r="U1129" t="s">
        <v>36</v>
      </c>
      <c r="X1129" t="s">
        <v>37</v>
      </c>
      <c r="AD1129" t="s">
        <v>2753</v>
      </c>
      <c r="AE1129" t="s">
        <v>1445</v>
      </c>
      <c r="AF1129" t="s">
        <v>2753</v>
      </c>
      <c r="AG1129" t="s">
        <v>2753</v>
      </c>
      <c r="AH1129">
        <v>1</v>
      </c>
      <c r="AI1129">
        <v>1179</v>
      </c>
      <c r="AJ1129">
        <v>1179</v>
      </c>
      <c r="AK1129">
        <v>1179</v>
      </c>
      <c r="AL1129">
        <v>1179</v>
      </c>
      <c r="AM1129">
        <v>1179</v>
      </c>
      <c r="AN1129" t="s">
        <v>1409</v>
      </c>
      <c r="AO1129" t="s">
        <v>2753</v>
      </c>
    </row>
    <row r="1130" spans="1:41" x14ac:dyDescent="0.25">
      <c r="A1130">
        <v>1</v>
      </c>
      <c r="B1130" t="s">
        <v>28</v>
      </c>
      <c r="C1130">
        <v>391103</v>
      </c>
      <c r="D1130" t="str">
        <f>VLOOKUP(C1130,MUNICÍPO_SETOR!A$2:D$49,4,0)</f>
        <v>SAIONARA DAIPRAI</v>
      </c>
      <c r="E1130" s="43">
        <v>41369.666666666664</v>
      </c>
      <c r="F1130" s="43">
        <v>41369.817361111112</v>
      </c>
      <c r="G1130" s="43">
        <v>41369.775694444441</v>
      </c>
      <c r="H1130" t="s">
        <v>29</v>
      </c>
      <c r="I1130">
        <v>60000012593615</v>
      </c>
      <c r="J1130" t="s">
        <v>521</v>
      </c>
      <c r="K1130" t="s">
        <v>522</v>
      </c>
      <c r="L1130" t="s">
        <v>41</v>
      </c>
      <c r="M1130">
        <v>3</v>
      </c>
      <c r="N1130" t="s">
        <v>33</v>
      </c>
      <c r="O1130">
        <v>60000015461254</v>
      </c>
      <c r="P1130">
        <v>60000016462680</v>
      </c>
      <c r="Q1130">
        <v>143667000000302</v>
      </c>
      <c r="S1130" t="s">
        <v>34</v>
      </c>
      <c r="T1130" t="s">
        <v>35</v>
      </c>
      <c r="U1130" t="s">
        <v>36</v>
      </c>
      <c r="X1130" t="s">
        <v>37</v>
      </c>
      <c r="AD1130" t="s">
        <v>523</v>
      </c>
      <c r="AE1130" t="s">
        <v>1445</v>
      </c>
      <c r="AF1130" t="s">
        <v>523</v>
      </c>
      <c r="AG1130" t="s">
        <v>523</v>
      </c>
      <c r="AH1130">
        <v>1</v>
      </c>
      <c r="AI1130">
        <v>665</v>
      </c>
      <c r="AJ1130">
        <v>665</v>
      </c>
      <c r="AK1130">
        <v>665</v>
      </c>
      <c r="AL1130">
        <v>665</v>
      </c>
      <c r="AM1130">
        <v>665</v>
      </c>
      <c r="AN1130" t="s">
        <v>1409</v>
      </c>
      <c r="AO1130" t="s">
        <v>523</v>
      </c>
    </row>
    <row r="1131" spans="1:41" x14ac:dyDescent="0.25">
      <c r="A1131">
        <v>1</v>
      </c>
      <c r="B1131" t="s">
        <v>28</v>
      </c>
      <c r="C1131">
        <v>391103</v>
      </c>
      <c r="D1131" t="str">
        <f>VLOOKUP(C1131,MUNICÍPO_SETOR!A$2:D$49,4,0)</f>
        <v>SAIONARA DAIPRAI</v>
      </c>
      <c r="E1131" s="43">
        <v>41369.583333333336</v>
      </c>
      <c r="F1131" s="43">
        <v>41369.8125</v>
      </c>
      <c r="G1131" s="43">
        <v>41369.770833333336</v>
      </c>
      <c r="H1131" t="s">
        <v>29</v>
      </c>
      <c r="I1131">
        <v>60000012449287</v>
      </c>
      <c r="J1131" t="s">
        <v>524</v>
      </c>
      <c r="K1131" t="s">
        <v>525</v>
      </c>
      <c r="L1131" t="s">
        <v>32</v>
      </c>
      <c r="M1131">
        <v>3</v>
      </c>
      <c r="N1131" t="s">
        <v>33</v>
      </c>
      <c r="O1131">
        <v>60000015461254</v>
      </c>
      <c r="P1131">
        <v>60000016462680</v>
      </c>
      <c r="Q1131">
        <v>143667000000294</v>
      </c>
      <c r="S1131" t="s">
        <v>34</v>
      </c>
      <c r="T1131" t="s">
        <v>35</v>
      </c>
      <c r="U1131" t="s">
        <v>36</v>
      </c>
      <c r="X1131" t="s">
        <v>37</v>
      </c>
      <c r="AD1131" t="s">
        <v>526</v>
      </c>
      <c r="AE1131" t="s">
        <v>1445</v>
      </c>
      <c r="AF1131" t="s">
        <v>526</v>
      </c>
      <c r="AG1131" t="s">
        <v>526</v>
      </c>
      <c r="AH1131">
        <v>1</v>
      </c>
      <c r="AI1131">
        <v>888</v>
      </c>
      <c r="AJ1131">
        <v>1012</v>
      </c>
      <c r="AK1131">
        <v>1326</v>
      </c>
      <c r="AL1131">
        <v>1326</v>
      </c>
      <c r="AM1131">
        <v>1326</v>
      </c>
      <c r="AN1131" t="s">
        <v>1409</v>
      </c>
      <c r="AO1131" t="s">
        <v>1361</v>
      </c>
    </row>
    <row r="1132" spans="1:41" x14ac:dyDescent="0.25">
      <c r="A1132">
        <v>1</v>
      </c>
      <c r="B1132" t="s">
        <v>28</v>
      </c>
      <c r="C1132">
        <v>391103</v>
      </c>
      <c r="D1132" t="str">
        <f>VLOOKUP(C1132,MUNICÍPO_SETOR!A$2:D$49,4,0)</f>
        <v>SAIONARA DAIPRAI</v>
      </c>
      <c r="E1132" s="43">
        <v>41369.583333333336</v>
      </c>
      <c r="F1132" s="43">
        <v>41369.8125</v>
      </c>
      <c r="G1132" s="43">
        <v>41369.770833333336</v>
      </c>
      <c r="H1132" t="s">
        <v>29</v>
      </c>
      <c r="I1132">
        <v>60000012449287</v>
      </c>
      <c r="J1132" t="s">
        <v>524</v>
      </c>
      <c r="K1132" t="s">
        <v>525</v>
      </c>
      <c r="L1132" t="s">
        <v>32</v>
      </c>
      <c r="M1132">
        <v>3</v>
      </c>
      <c r="N1132" t="s">
        <v>33</v>
      </c>
      <c r="O1132">
        <v>60000015461254</v>
      </c>
      <c r="P1132">
        <v>60000016462680</v>
      </c>
      <c r="Q1132">
        <v>143667000000294</v>
      </c>
      <c r="S1132" t="s">
        <v>34</v>
      </c>
      <c r="T1132" t="s">
        <v>35</v>
      </c>
      <c r="U1132" t="s">
        <v>36</v>
      </c>
      <c r="X1132" t="s">
        <v>37</v>
      </c>
      <c r="AD1132" t="s">
        <v>526</v>
      </c>
      <c r="AE1132" t="s">
        <v>1445</v>
      </c>
      <c r="AF1132" t="s">
        <v>526</v>
      </c>
      <c r="AG1132" t="s">
        <v>526</v>
      </c>
      <c r="AH1132">
        <v>1</v>
      </c>
      <c r="AI1132">
        <v>888</v>
      </c>
      <c r="AJ1132">
        <v>1012</v>
      </c>
      <c r="AK1132">
        <v>1326</v>
      </c>
      <c r="AL1132">
        <v>1326</v>
      </c>
      <c r="AM1132">
        <v>1326</v>
      </c>
      <c r="AN1132" t="s">
        <v>1410</v>
      </c>
      <c r="AO1132" t="s">
        <v>1420</v>
      </c>
    </row>
    <row r="1133" spans="1:41" x14ac:dyDescent="0.25">
      <c r="A1133">
        <v>1</v>
      </c>
      <c r="B1133" t="s">
        <v>28</v>
      </c>
      <c r="C1133">
        <v>391103</v>
      </c>
      <c r="D1133" t="str">
        <f>VLOOKUP(C1133,MUNICÍPO_SETOR!A$2:D$49,4,0)</f>
        <v>SAIONARA DAIPRAI</v>
      </c>
      <c r="E1133" s="43">
        <v>41369.583333333336</v>
      </c>
      <c r="F1133" s="43">
        <v>41369.8125</v>
      </c>
      <c r="G1133" s="43">
        <v>41369.770833333336</v>
      </c>
      <c r="H1133" t="s">
        <v>29</v>
      </c>
      <c r="I1133">
        <v>60000012449287</v>
      </c>
      <c r="J1133" t="s">
        <v>524</v>
      </c>
      <c r="K1133" t="s">
        <v>525</v>
      </c>
      <c r="L1133" t="s">
        <v>32</v>
      </c>
      <c r="M1133">
        <v>3</v>
      </c>
      <c r="N1133" t="s">
        <v>33</v>
      </c>
      <c r="O1133">
        <v>60000015461254</v>
      </c>
      <c r="P1133">
        <v>60000016462680</v>
      </c>
      <c r="Q1133">
        <v>143667000000294</v>
      </c>
      <c r="S1133" t="s">
        <v>34</v>
      </c>
      <c r="T1133" t="s">
        <v>35</v>
      </c>
      <c r="U1133" t="s">
        <v>36</v>
      </c>
      <c r="X1133" t="s">
        <v>37</v>
      </c>
      <c r="AD1133" t="s">
        <v>526</v>
      </c>
      <c r="AE1133" t="s">
        <v>1445</v>
      </c>
      <c r="AF1133" t="s">
        <v>526</v>
      </c>
      <c r="AG1133" t="s">
        <v>526</v>
      </c>
      <c r="AH1133">
        <v>1</v>
      </c>
      <c r="AI1133">
        <v>888</v>
      </c>
      <c r="AJ1133">
        <v>1012</v>
      </c>
      <c r="AK1133">
        <v>1326</v>
      </c>
      <c r="AL1133">
        <v>1326</v>
      </c>
      <c r="AM1133">
        <v>1326</v>
      </c>
      <c r="AN1133" t="s">
        <v>1411</v>
      </c>
      <c r="AO1133" t="s">
        <v>4619</v>
      </c>
    </row>
    <row r="1134" spans="1:41" x14ac:dyDescent="0.25">
      <c r="A1134">
        <v>1</v>
      </c>
      <c r="B1134" t="s">
        <v>28</v>
      </c>
      <c r="C1134">
        <v>391103</v>
      </c>
      <c r="D1134" t="str">
        <f>VLOOKUP(C1134,MUNICÍPO_SETOR!A$2:D$49,4,0)</f>
        <v>SAIONARA DAIPRAI</v>
      </c>
      <c r="E1134" s="43">
        <v>41369.5</v>
      </c>
      <c r="F1134" s="43">
        <v>41369.802083333336</v>
      </c>
      <c r="G1134" s="43">
        <v>41369.760416666664</v>
      </c>
      <c r="H1134" t="s">
        <v>110</v>
      </c>
      <c r="I1134">
        <v>60000016840271</v>
      </c>
      <c r="K1134" t="s">
        <v>527</v>
      </c>
      <c r="N1134" t="s">
        <v>33</v>
      </c>
      <c r="O1134">
        <v>60000015461254</v>
      </c>
      <c r="P1134">
        <v>60000016462680</v>
      </c>
      <c r="Q1134">
        <v>143667000000284</v>
      </c>
      <c r="S1134" t="s">
        <v>34</v>
      </c>
      <c r="T1134" t="s">
        <v>35</v>
      </c>
      <c r="X1134" t="s">
        <v>37</v>
      </c>
      <c r="Y1134" t="s">
        <v>176</v>
      </c>
      <c r="AD1134" t="s">
        <v>528</v>
      </c>
      <c r="AE1134" t="s">
        <v>1445</v>
      </c>
      <c r="AF1134" t="s">
        <v>528</v>
      </c>
      <c r="AG1134" t="s">
        <v>528</v>
      </c>
      <c r="AH1134">
        <v>1</v>
      </c>
      <c r="AI1134">
        <v>232</v>
      </c>
      <c r="AJ1134">
        <v>232</v>
      </c>
      <c r="AK1134">
        <v>232</v>
      </c>
      <c r="AL1134">
        <v>232</v>
      </c>
      <c r="AM1134">
        <v>232</v>
      </c>
      <c r="AN1134" t="s">
        <v>1409</v>
      </c>
      <c r="AO1134" t="s">
        <v>528</v>
      </c>
    </row>
    <row r="1135" spans="1:41" x14ac:dyDescent="0.25">
      <c r="A1135">
        <v>1</v>
      </c>
      <c r="B1135" t="s">
        <v>28</v>
      </c>
      <c r="C1135">
        <v>391103</v>
      </c>
      <c r="D1135" t="str">
        <f>VLOOKUP(C1135,MUNICÍPO_SETOR!A$2:D$49,4,0)</f>
        <v>SAIONARA DAIPRAI</v>
      </c>
      <c r="E1135" s="43">
        <v>41369.416666666664</v>
      </c>
      <c r="F1135" s="43">
        <v>41369.800000000003</v>
      </c>
      <c r="G1135" s="43">
        <v>41369.758333333331</v>
      </c>
      <c r="H1135" t="s">
        <v>29</v>
      </c>
      <c r="I1135">
        <v>60000012461039</v>
      </c>
      <c r="J1135" t="s">
        <v>529</v>
      </c>
      <c r="K1135" t="s">
        <v>530</v>
      </c>
      <c r="L1135" t="s">
        <v>32</v>
      </c>
      <c r="M1135">
        <v>4</v>
      </c>
      <c r="N1135" t="s">
        <v>33</v>
      </c>
      <c r="O1135">
        <v>60000015461254</v>
      </c>
      <c r="P1135">
        <v>60000016462680</v>
      </c>
      <c r="Q1135">
        <v>143667000000268</v>
      </c>
      <c r="S1135" t="s">
        <v>34</v>
      </c>
      <c r="T1135" t="s">
        <v>35</v>
      </c>
      <c r="U1135" t="s">
        <v>36</v>
      </c>
      <c r="X1135" t="s">
        <v>37</v>
      </c>
      <c r="AD1135" t="s">
        <v>531</v>
      </c>
      <c r="AE1135" t="s">
        <v>1445</v>
      </c>
      <c r="AF1135" t="s">
        <v>531</v>
      </c>
      <c r="AG1135" t="s">
        <v>531</v>
      </c>
      <c r="AH1135">
        <v>1</v>
      </c>
      <c r="AI1135">
        <v>844</v>
      </c>
      <c r="AJ1135">
        <v>1015</v>
      </c>
      <c r="AK1135">
        <v>1015</v>
      </c>
      <c r="AL1135">
        <v>1015</v>
      </c>
      <c r="AM1135">
        <v>1015</v>
      </c>
      <c r="AN1135" t="s">
        <v>1409</v>
      </c>
      <c r="AO1135" t="s">
        <v>1364</v>
      </c>
    </row>
    <row r="1136" spans="1:41" x14ac:dyDescent="0.25">
      <c r="A1136">
        <v>1</v>
      </c>
      <c r="B1136" t="s">
        <v>28</v>
      </c>
      <c r="C1136">
        <v>391103</v>
      </c>
      <c r="D1136" t="str">
        <f>VLOOKUP(C1136,MUNICÍPO_SETOR!A$2:D$49,4,0)</f>
        <v>SAIONARA DAIPRAI</v>
      </c>
      <c r="E1136" s="43">
        <v>41369.416666666664</v>
      </c>
      <c r="F1136" s="43">
        <v>41369.800000000003</v>
      </c>
      <c r="G1136" s="43">
        <v>41369.758333333331</v>
      </c>
      <c r="H1136" t="s">
        <v>29</v>
      </c>
      <c r="I1136">
        <v>60000012461039</v>
      </c>
      <c r="J1136" t="s">
        <v>529</v>
      </c>
      <c r="K1136" t="s">
        <v>530</v>
      </c>
      <c r="L1136" t="s">
        <v>32</v>
      </c>
      <c r="M1136">
        <v>4</v>
      </c>
      <c r="N1136" t="s">
        <v>33</v>
      </c>
      <c r="O1136">
        <v>60000015461254</v>
      </c>
      <c r="P1136">
        <v>60000016462680</v>
      </c>
      <c r="Q1136">
        <v>143667000000268</v>
      </c>
      <c r="S1136" t="s">
        <v>34</v>
      </c>
      <c r="T1136" t="s">
        <v>35</v>
      </c>
      <c r="U1136" t="s">
        <v>36</v>
      </c>
      <c r="X1136" t="s">
        <v>37</v>
      </c>
      <c r="AD1136" t="s">
        <v>531</v>
      </c>
      <c r="AE1136" t="s">
        <v>1445</v>
      </c>
      <c r="AF1136" t="s">
        <v>531</v>
      </c>
      <c r="AG1136" t="s">
        <v>531</v>
      </c>
      <c r="AH1136">
        <v>1</v>
      </c>
      <c r="AI1136">
        <v>844</v>
      </c>
      <c r="AJ1136">
        <v>1015</v>
      </c>
      <c r="AK1136">
        <v>1015</v>
      </c>
      <c r="AL1136">
        <v>1015</v>
      </c>
      <c r="AM1136">
        <v>1015</v>
      </c>
      <c r="AN1136" t="s">
        <v>1410</v>
      </c>
      <c r="AO1136" t="s">
        <v>4620</v>
      </c>
    </row>
    <row r="1137" spans="1:41" x14ac:dyDescent="0.25">
      <c r="A1137">
        <v>1</v>
      </c>
      <c r="B1137" t="s">
        <v>28</v>
      </c>
      <c r="C1137">
        <v>391103</v>
      </c>
      <c r="D1137" t="str">
        <f>VLOOKUP(C1137,MUNICÍPO_SETOR!A$2:D$49,4,0)</f>
        <v>SAIONARA DAIPRAI</v>
      </c>
      <c r="E1137" s="43">
        <v>41369.333333333336</v>
      </c>
      <c r="F1137" s="43">
        <v>41369.790972222225</v>
      </c>
      <c r="G1137" s="43">
        <v>41369.749305555553</v>
      </c>
      <c r="H1137" t="s">
        <v>29</v>
      </c>
      <c r="I1137">
        <v>60000012460979</v>
      </c>
      <c r="J1137" t="s">
        <v>532</v>
      </c>
      <c r="K1137" t="s">
        <v>533</v>
      </c>
      <c r="L1137" t="s">
        <v>238</v>
      </c>
      <c r="N1137" t="s">
        <v>33</v>
      </c>
      <c r="O1137">
        <v>60000015461254</v>
      </c>
      <c r="P1137">
        <v>60000016462680</v>
      </c>
      <c r="Q1137">
        <v>143667000000259</v>
      </c>
      <c r="S1137" t="s">
        <v>34</v>
      </c>
      <c r="T1137" t="s">
        <v>35</v>
      </c>
      <c r="U1137" t="s">
        <v>36</v>
      </c>
      <c r="X1137" t="s">
        <v>176</v>
      </c>
      <c r="Y1137" t="s">
        <v>37</v>
      </c>
      <c r="AD1137" t="s">
        <v>534</v>
      </c>
      <c r="AE1137" t="s">
        <v>1445</v>
      </c>
      <c r="AF1137" t="s">
        <v>534</v>
      </c>
      <c r="AG1137" t="s">
        <v>534</v>
      </c>
      <c r="AH1137">
        <v>1</v>
      </c>
      <c r="AI1137">
        <v>416</v>
      </c>
      <c r="AJ1137">
        <v>416</v>
      </c>
      <c r="AK1137">
        <v>416</v>
      </c>
      <c r="AL1137">
        <v>416</v>
      </c>
      <c r="AM1137">
        <v>416</v>
      </c>
      <c r="AN1137" t="s">
        <v>1409</v>
      </c>
      <c r="AO1137" t="s">
        <v>534</v>
      </c>
    </row>
    <row r="1138" spans="1:41" x14ac:dyDescent="0.25">
      <c r="A1138">
        <v>1</v>
      </c>
      <c r="B1138" t="s">
        <v>28</v>
      </c>
      <c r="C1138">
        <v>391103</v>
      </c>
      <c r="D1138" t="str">
        <f>VLOOKUP(C1138,MUNICÍPO_SETOR!A$2:D$49,4,0)</f>
        <v>SAIONARA DAIPRAI</v>
      </c>
      <c r="E1138" s="43">
        <v>41368.708333333336</v>
      </c>
      <c r="F1138" s="43">
        <v>41369.668055555558</v>
      </c>
      <c r="G1138" s="43">
        <v>41369.664583333331</v>
      </c>
      <c r="H1138" t="s">
        <v>29</v>
      </c>
      <c r="I1138">
        <v>60000012546287</v>
      </c>
      <c r="J1138" t="s">
        <v>535</v>
      </c>
      <c r="K1138" t="s">
        <v>536</v>
      </c>
      <c r="L1138" t="s">
        <v>32</v>
      </c>
      <c r="M1138">
        <v>4</v>
      </c>
      <c r="N1138" t="s">
        <v>135</v>
      </c>
      <c r="O1138">
        <v>60000015461254</v>
      </c>
      <c r="P1138">
        <v>60000016462680</v>
      </c>
      <c r="Q1138">
        <v>140317000000124</v>
      </c>
      <c r="S1138" t="s">
        <v>34</v>
      </c>
      <c r="T1138" t="s">
        <v>35</v>
      </c>
      <c r="U1138" t="s">
        <v>36</v>
      </c>
      <c r="X1138" t="s">
        <v>37</v>
      </c>
      <c r="AD1138" t="s">
        <v>537</v>
      </c>
      <c r="AE1138" t="s">
        <v>1445</v>
      </c>
      <c r="AF1138" t="s">
        <v>537</v>
      </c>
      <c r="AG1138" t="s">
        <v>537</v>
      </c>
      <c r="AH1138">
        <v>1</v>
      </c>
      <c r="AI1138">
        <v>702</v>
      </c>
      <c r="AJ1138">
        <v>897</v>
      </c>
      <c r="AK1138">
        <v>1171</v>
      </c>
      <c r="AL1138">
        <v>1171</v>
      </c>
      <c r="AM1138">
        <v>1171</v>
      </c>
      <c r="AN1138" t="s">
        <v>1409</v>
      </c>
      <c r="AO1138" t="s">
        <v>1356</v>
      </c>
    </row>
    <row r="1139" spans="1:41" x14ac:dyDescent="0.25">
      <c r="A1139">
        <v>1</v>
      </c>
      <c r="B1139" t="s">
        <v>28</v>
      </c>
      <c r="C1139">
        <v>391103</v>
      </c>
      <c r="D1139" t="str">
        <f>VLOOKUP(C1139,MUNICÍPO_SETOR!A$2:D$49,4,0)</f>
        <v>SAIONARA DAIPRAI</v>
      </c>
      <c r="E1139" s="43">
        <v>41368.708333333336</v>
      </c>
      <c r="F1139" s="43">
        <v>41369.668055555558</v>
      </c>
      <c r="G1139" s="43">
        <v>41369.664583333331</v>
      </c>
      <c r="H1139" t="s">
        <v>29</v>
      </c>
      <c r="I1139">
        <v>60000012546287</v>
      </c>
      <c r="J1139" t="s">
        <v>535</v>
      </c>
      <c r="K1139" t="s">
        <v>536</v>
      </c>
      <c r="L1139" t="s">
        <v>32</v>
      </c>
      <c r="M1139">
        <v>4</v>
      </c>
      <c r="N1139" t="s">
        <v>135</v>
      </c>
      <c r="O1139">
        <v>60000015461254</v>
      </c>
      <c r="P1139">
        <v>60000016462680</v>
      </c>
      <c r="Q1139">
        <v>140317000000124</v>
      </c>
      <c r="S1139" t="s">
        <v>34</v>
      </c>
      <c r="T1139" t="s">
        <v>35</v>
      </c>
      <c r="U1139" t="s">
        <v>36</v>
      </c>
      <c r="X1139" t="s">
        <v>37</v>
      </c>
      <c r="AD1139" t="s">
        <v>537</v>
      </c>
      <c r="AE1139" t="s">
        <v>1445</v>
      </c>
      <c r="AF1139" t="s">
        <v>537</v>
      </c>
      <c r="AG1139" t="s">
        <v>537</v>
      </c>
      <c r="AH1139">
        <v>1</v>
      </c>
      <c r="AI1139">
        <v>702</v>
      </c>
      <c r="AJ1139">
        <v>897</v>
      </c>
      <c r="AK1139">
        <v>1171</v>
      </c>
      <c r="AL1139">
        <v>1171</v>
      </c>
      <c r="AM1139">
        <v>1171</v>
      </c>
      <c r="AN1139" t="s">
        <v>1410</v>
      </c>
      <c r="AO1139" t="s">
        <v>1418</v>
      </c>
    </row>
    <row r="1140" spans="1:41" x14ac:dyDescent="0.25">
      <c r="A1140">
        <v>1</v>
      </c>
      <c r="B1140" t="s">
        <v>28</v>
      </c>
      <c r="C1140">
        <v>391103</v>
      </c>
      <c r="D1140" t="str">
        <f>VLOOKUP(C1140,MUNICÍPO_SETOR!A$2:D$49,4,0)</f>
        <v>SAIONARA DAIPRAI</v>
      </c>
      <c r="E1140" s="43">
        <v>41368.708333333336</v>
      </c>
      <c r="F1140" s="43">
        <v>41369.668055555558</v>
      </c>
      <c r="G1140" s="43">
        <v>41369.664583333331</v>
      </c>
      <c r="H1140" t="s">
        <v>29</v>
      </c>
      <c r="I1140">
        <v>60000012546287</v>
      </c>
      <c r="J1140" t="s">
        <v>535</v>
      </c>
      <c r="K1140" t="s">
        <v>536</v>
      </c>
      <c r="L1140" t="s">
        <v>32</v>
      </c>
      <c r="M1140">
        <v>4</v>
      </c>
      <c r="N1140" t="s">
        <v>135</v>
      </c>
      <c r="O1140">
        <v>60000015461254</v>
      </c>
      <c r="P1140">
        <v>60000016462680</v>
      </c>
      <c r="Q1140">
        <v>140317000000124</v>
      </c>
      <c r="S1140" t="s">
        <v>34</v>
      </c>
      <c r="T1140" t="s">
        <v>35</v>
      </c>
      <c r="U1140" t="s">
        <v>36</v>
      </c>
      <c r="X1140" t="s">
        <v>37</v>
      </c>
      <c r="AD1140" t="s">
        <v>537</v>
      </c>
      <c r="AE1140" t="s">
        <v>1445</v>
      </c>
      <c r="AF1140" t="s">
        <v>537</v>
      </c>
      <c r="AG1140" t="s">
        <v>537</v>
      </c>
      <c r="AH1140">
        <v>1</v>
      </c>
      <c r="AI1140">
        <v>702</v>
      </c>
      <c r="AJ1140">
        <v>897</v>
      </c>
      <c r="AK1140">
        <v>1171</v>
      </c>
      <c r="AL1140">
        <v>1171</v>
      </c>
      <c r="AM1140">
        <v>1171</v>
      </c>
      <c r="AN1140" t="s">
        <v>1411</v>
      </c>
      <c r="AO1140" t="s">
        <v>4621</v>
      </c>
    </row>
    <row r="1141" spans="1:41" x14ac:dyDescent="0.25">
      <c r="A1141">
        <v>1</v>
      </c>
      <c r="B1141" t="s">
        <v>28</v>
      </c>
      <c r="C1141">
        <v>391103</v>
      </c>
      <c r="D1141" t="str">
        <f>VLOOKUP(C1141,MUNICÍPO_SETOR!A$2:D$49,4,0)</f>
        <v>SAIONARA DAIPRAI</v>
      </c>
      <c r="E1141" s="43">
        <v>41368.625</v>
      </c>
      <c r="F1141" s="43">
        <v>41369.658333333333</v>
      </c>
      <c r="G1141" s="43">
        <v>41369.664583333331</v>
      </c>
      <c r="H1141" t="s">
        <v>29</v>
      </c>
      <c r="I1141">
        <v>60000012284687</v>
      </c>
      <c r="J1141" t="s">
        <v>538</v>
      </c>
      <c r="K1141" t="s">
        <v>539</v>
      </c>
      <c r="L1141" t="s">
        <v>32</v>
      </c>
      <c r="M1141">
        <v>6</v>
      </c>
      <c r="N1141" t="s">
        <v>135</v>
      </c>
      <c r="O1141">
        <v>60000015461254</v>
      </c>
      <c r="P1141">
        <v>60000016462680</v>
      </c>
      <c r="Q1141">
        <v>140317000000117</v>
      </c>
      <c r="S1141" t="s">
        <v>34</v>
      </c>
      <c r="T1141" t="s">
        <v>35</v>
      </c>
      <c r="U1141" t="s">
        <v>36</v>
      </c>
      <c r="X1141" t="s">
        <v>37</v>
      </c>
      <c r="AD1141" t="s">
        <v>540</v>
      </c>
      <c r="AE1141" t="s">
        <v>1445</v>
      </c>
      <c r="AF1141" t="s">
        <v>540</v>
      </c>
      <c r="AG1141" t="s">
        <v>540</v>
      </c>
      <c r="AH1141">
        <v>191</v>
      </c>
      <c r="AI1141">
        <v>706</v>
      </c>
      <c r="AJ1141">
        <v>706</v>
      </c>
      <c r="AK1141">
        <v>706</v>
      </c>
      <c r="AL1141">
        <v>706</v>
      </c>
      <c r="AM1141">
        <v>706</v>
      </c>
      <c r="AN1141" t="s">
        <v>1409</v>
      </c>
      <c r="AO1141" t="s">
        <v>4436</v>
      </c>
    </row>
    <row r="1142" spans="1:41" x14ac:dyDescent="0.25">
      <c r="A1142">
        <v>1</v>
      </c>
      <c r="B1142" t="s">
        <v>28</v>
      </c>
      <c r="C1142">
        <v>391103</v>
      </c>
      <c r="D1142" t="str">
        <f>VLOOKUP(C1142,MUNICÍPO_SETOR!A$2:D$49,4,0)</f>
        <v>SAIONARA DAIPRAI</v>
      </c>
      <c r="E1142" s="43">
        <v>41367.708333333336</v>
      </c>
      <c r="F1142" s="43">
        <v>41367.788888888892</v>
      </c>
      <c r="G1142" s="43">
        <v>41367.749305555553</v>
      </c>
      <c r="H1142" t="s">
        <v>29</v>
      </c>
      <c r="I1142">
        <v>60000012502655</v>
      </c>
      <c r="J1142" t="s">
        <v>541</v>
      </c>
      <c r="K1142" t="s">
        <v>542</v>
      </c>
      <c r="L1142" t="s">
        <v>32</v>
      </c>
      <c r="M1142">
        <v>6</v>
      </c>
      <c r="N1142" t="s">
        <v>135</v>
      </c>
      <c r="O1142">
        <v>60000015461254</v>
      </c>
      <c r="P1142">
        <v>60000016462680</v>
      </c>
      <c r="Q1142">
        <v>140317000000084</v>
      </c>
      <c r="S1142" t="s">
        <v>34</v>
      </c>
      <c r="T1142" t="s">
        <v>35</v>
      </c>
      <c r="U1142" t="s">
        <v>36</v>
      </c>
      <c r="X1142" t="s">
        <v>37</v>
      </c>
      <c r="AD1142" t="s">
        <v>543</v>
      </c>
      <c r="AE1142" t="s">
        <v>1445</v>
      </c>
      <c r="AF1142" t="s">
        <v>543</v>
      </c>
      <c r="AG1142" t="s">
        <v>543</v>
      </c>
      <c r="AH1142">
        <v>1</v>
      </c>
      <c r="AI1142">
        <v>381</v>
      </c>
      <c r="AJ1142">
        <v>443</v>
      </c>
      <c r="AK1142">
        <v>514</v>
      </c>
      <c r="AL1142">
        <v>514</v>
      </c>
      <c r="AM1142">
        <v>514</v>
      </c>
      <c r="AN1142" t="s">
        <v>1409</v>
      </c>
      <c r="AO1142" t="s">
        <v>1357</v>
      </c>
    </row>
    <row r="1143" spans="1:41" x14ac:dyDescent="0.25">
      <c r="A1143">
        <v>1</v>
      </c>
      <c r="B1143" t="s">
        <v>28</v>
      </c>
      <c r="C1143">
        <v>391103</v>
      </c>
      <c r="D1143" t="str">
        <f>VLOOKUP(C1143,MUNICÍPO_SETOR!A$2:D$49,4,0)</f>
        <v>SAIONARA DAIPRAI</v>
      </c>
      <c r="E1143" s="43">
        <v>41367.708333333336</v>
      </c>
      <c r="F1143" s="43">
        <v>41367.788888888892</v>
      </c>
      <c r="G1143" s="43">
        <v>41367.749305555553</v>
      </c>
      <c r="H1143" t="s">
        <v>29</v>
      </c>
      <c r="I1143">
        <v>60000012502655</v>
      </c>
      <c r="J1143" t="s">
        <v>541</v>
      </c>
      <c r="K1143" t="s">
        <v>542</v>
      </c>
      <c r="L1143" t="s">
        <v>32</v>
      </c>
      <c r="M1143">
        <v>6</v>
      </c>
      <c r="N1143" t="s">
        <v>135</v>
      </c>
      <c r="O1143">
        <v>60000015461254</v>
      </c>
      <c r="P1143">
        <v>60000016462680</v>
      </c>
      <c r="Q1143">
        <v>140317000000084</v>
      </c>
      <c r="S1143" t="s">
        <v>34</v>
      </c>
      <c r="T1143" t="s">
        <v>35</v>
      </c>
      <c r="U1143" t="s">
        <v>36</v>
      </c>
      <c r="X1143" t="s">
        <v>37</v>
      </c>
      <c r="AD1143" t="s">
        <v>543</v>
      </c>
      <c r="AE1143" t="s">
        <v>1445</v>
      </c>
      <c r="AF1143" t="s">
        <v>543</v>
      </c>
      <c r="AG1143" t="s">
        <v>543</v>
      </c>
      <c r="AH1143">
        <v>1</v>
      </c>
      <c r="AI1143">
        <v>381</v>
      </c>
      <c r="AJ1143">
        <v>443</v>
      </c>
      <c r="AK1143">
        <v>514</v>
      </c>
      <c r="AL1143">
        <v>514</v>
      </c>
      <c r="AM1143">
        <v>514</v>
      </c>
      <c r="AN1143" t="s">
        <v>1410</v>
      </c>
      <c r="AO1143" t="s">
        <v>1419</v>
      </c>
    </row>
    <row r="1144" spans="1:41" x14ac:dyDescent="0.25">
      <c r="A1144">
        <v>1</v>
      </c>
      <c r="B1144" t="s">
        <v>28</v>
      </c>
      <c r="C1144">
        <v>391103</v>
      </c>
      <c r="D1144" t="str">
        <f>VLOOKUP(C1144,MUNICÍPO_SETOR!A$2:D$49,4,0)</f>
        <v>SAIONARA DAIPRAI</v>
      </c>
      <c r="E1144" s="43">
        <v>41367.708333333336</v>
      </c>
      <c r="F1144" s="43">
        <v>41367.788888888892</v>
      </c>
      <c r="G1144" s="43">
        <v>41367.749305555553</v>
      </c>
      <c r="H1144" t="s">
        <v>29</v>
      </c>
      <c r="I1144">
        <v>60000012502655</v>
      </c>
      <c r="J1144" t="s">
        <v>541</v>
      </c>
      <c r="K1144" t="s">
        <v>542</v>
      </c>
      <c r="L1144" t="s">
        <v>32</v>
      </c>
      <c r="M1144">
        <v>6</v>
      </c>
      <c r="N1144" t="s">
        <v>135</v>
      </c>
      <c r="O1144">
        <v>60000015461254</v>
      </c>
      <c r="P1144">
        <v>60000016462680</v>
      </c>
      <c r="Q1144">
        <v>140317000000084</v>
      </c>
      <c r="S1144" t="s">
        <v>34</v>
      </c>
      <c r="T1144" t="s">
        <v>35</v>
      </c>
      <c r="U1144" t="s">
        <v>36</v>
      </c>
      <c r="X1144" t="s">
        <v>37</v>
      </c>
      <c r="AD1144" t="s">
        <v>543</v>
      </c>
      <c r="AE1144" t="s">
        <v>1445</v>
      </c>
      <c r="AF1144" t="s">
        <v>543</v>
      </c>
      <c r="AG1144" t="s">
        <v>543</v>
      </c>
      <c r="AH1144">
        <v>1</v>
      </c>
      <c r="AI1144">
        <v>381</v>
      </c>
      <c r="AJ1144">
        <v>443</v>
      </c>
      <c r="AK1144">
        <v>514</v>
      </c>
      <c r="AL1144">
        <v>514</v>
      </c>
      <c r="AM1144">
        <v>514</v>
      </c>
      <c r="AN1144" t="s">
        <v>1411</v>
      </c>
      <c r="AO1144" t="s">
        <v>4622</v>
      </c>
    </row>
    <row r="1145" spans="1:41" x14ac:dyDescent="0.25">
      <c r="A1145">
        <v>1</v>
      </c>
      <c r="B1145" t="s">
        <v>28</v>
      </c>
      <c r="C1145">
        <v>391103</v>
      </c>
      <c r="D1145" t="str">
        <f>VLOOKUP(C1145,MUNICÍPO_SETOR!A$2:D$49,4,0)</f>
        <v>SAIONARA DAIPRAI</v>
      </c>
      <c r="E1145" s="43">
        <v>41367.645833333336</v>
      </c>
      <c r="F1145" s="43">
        <v>41367.768750000003</v>
      </c>
      <c r="G1145" s="43">
        <v>41367.737500000003</v>
      </c>
      <c r="H1145" t="s">
        <v>110</v>
      </c>
      <c r="I1145">
        <v>60000016841217</v>
      </c>
      <c r="K1145" t="s">
        <v>544</v>
      </c>
      <c r="N1145" t="s">
        <v>33</v>
      </c>
      <c r="O1145">
        <v>60000015461254</v>
      </c>
      <c r="P1145">
        <v>60000016462680</v>
      </c>
      <c r="Q1145">
        <v>140317000000078</v>
      </c>
      <c r="S1145" t="s">
        <v>34</v>
      </c>
      <c r="T1145" t="s">
        <v>35</v>
      </c>
      <c r="X1145" t="s">
        <v>37</v>
      </c>
      <c r="AD1145" t="s">
        <v>545</v>
      </c>
      <c r="AE1145" t="s">
        <v>1445</v>
      </c>
      <c r="AF1145" t="s">
        <v>545</v>
      </c>
      <c r="AG1145" t="s">
        <v>545</v>
      </c>
      <c r="AH1145">
        <v>1</v>
      </c>
      <c r="AI1145">
        <v>341</v>
      </c>
      <c r="AJ1145">
        <v>341</v>
      </c>
      <c r="AK1145">
        <v>341</v>
      </c>
      <c r="AL1145">
        <v>341</v>
      </c>
      <c r="AM1145">
        <v>341</v>
      </c>
      <c r="AN1145" t="s">
        <v>1409</v>
      </c>
      <c r="AO1145" t="s">
        <v>545</v>
      </c>
    </row>
    <row r="1146" spans="1:41" x14ac:dyDescent="0.25">
      <c r="A1146">
        <v>1</v>
      </c>
      <c r="B1146" t="s">
        <v>28</v>
      </c>
      <c r="C1146">
        <v>391103</v>
      </c>
      <c r="D1146" t="str">
        <f>VLOOKUP(C1146,MUNICÍPO_SETOR!A$2:D$49,4,0)</f>
        <v>SAIONARA DAIPRAI</v>
      </c>
      <c r="E1146" s="43">
        <v>41367.583333333336</v>
      </c>
      <c r="F1146" s="43">
        <v>41367.763888888891</v>
      </c>
      <c r="G1146" s="43">
        <v>41367.727083333331</v>
      </c>
      <c r="H1146" t="s">
        <v>29</v>
      </c>
      <c r="I1146">
        <v>60000012349859</v>
      </c>
      <c r="J1146" t="s">
        <v>546</v>
      </c>
      <c r="K1146" t="s">
        <v>547</v>
      </c>
      <c r="L1146" t="s">
        <v>32</v>
      </c>
      <c r="M1146">
        <v>3</v>
      </c>
      <c r="N1146" t="s">
        <v>135</v>
      </c>
      <c r="O1146">
        <v>60000015461254</v>
      </c>
      <c r="P1146">
        <v>60000016462680</v>
      </c>
      <c r="Q1146">
        <v>140317000000071</v>
      </c>
      <c r="S1146" t="s">
        <v>34</v>
      </c>
      <c r="T1146" t="s">
        <v>35</v>
      </c>
      <c r="U1146" t="s">
        <v>36</v>
      </c>
      <c r="X1146" t="s">
        <v>37</v>
      </c>
      <c r="AD1146" t="s">
        <v>548</v>
      </c>
      <c r="AE1146" t="s">
        <v>1445</v>
      </c>
      <c r="AF1146" t="s">
        <v>548</v>
      </c>
      <c r="AG1146" t="s">
        <v>548</v>
      </c>
      <c r="AH1146">
        <v>1</v>
      </c>
      <c r="AI1146">
        <v>994</v>
      </c>
      <c r="AJ1146">
        <v>1271</v>
      </c>
      <c r="AK1146">
        <v>1271</v>
      </c>
      <c r="AL1146">
        <v>1271</v>
      </c>
      <c r="AM1146">
        <v>1271</v>
      </c>
      <c r="AN1146" t="s">
        <v>1409</v>
      </c>
      <c r="AO1146" t="s">
        <v>1362</v>
      </c>
    </row>
    <row r="1147" spans="1:41" x14ac:dyDescent="0.25">
      <c r="A1147">
        <v>1</v>
      </c>
      <c r="B1147" t="s">
        <v>28</v>
      </c>
      <c r="C1147">
        <v>391103</v>
      </c>
      <c r="D1147" t="str">
        <f>VLOOKUP(C1147,MUNICÍPO_SETOR!A$2:D$49,4,0)</f>
        <v>SAIONARA DAIPRAI</v>
      </c>
      <c r="E1147" s="43">
        <v>41367.583333333336</v>
      </c>
      <c r="F1147" s="43">
        <v>41367.763888888891</v>
      </c>
      <c r="G1147" s="43">
        <v>41367.727083333331</v>
      </c>
      <c r="H1147" t="s">
        <v>29</v>
      </c>
      <c r="I1147">
        <v>60000012349859</v>
      </c>
      <c r="J1147" t="s">
        <v>546</v>
      </c>
      <c r="K1147" t="s">
        <v>547</v>
      </c>
      <c r="L1147" t="s">
        <v>32</v>
      </c>
      <c r="M1147">
        <v>3</v>
      </c>
      <c r="N1147" t="s">
        <v>135</v>
      </c>
      <c r="O1147">
        <v>60000015461254</v>
      </c>
      <c r="P1147">
        <v>60000016462680</v>
      </c>
      <c r="Q1147">
        <v>140317000000071</v>
      </c>
      <c r="S1147" t="s">
        <v>34</v>
      </c>
      <c r="T1147" t="s">
        <v>35</v>
      </c>
      <c r="U1147" t="s">
        <v>36</v>
      </c>
      <c r="X1147" t="s">
        <v>37</v>
      </c>
      <c r="AD1147" t="s">
        <v>548</v>
      </c>
      <c r="AE1147" t="s">
        <v>1445</v>
      </c>
      <c r="AF1147" t="s">
        <v>548</v>
      </c>
      <c r="AG1147" t="s">
        <v>548</v>
      </c>
      <c r="AH1147">
        <v>1</v>
      </c>
      <c r="AI1147">
        <v>994</v>
      </c>
      <c r="AJ1147">
        <v>1271</v>
      </c>
      <c r="AK1147">
        <v>1271</v>
      </c>
      <c r="AL1147">
        <v>1271</v>
      </c>
      <c r="AM1147">
        <v>1271</v>
      </c>
      <c r="AN1147" t="s">
        <v>1410</v>
      </c>
      <c r="AO1147" t="s">
        <v>4623</v>
      </c>
    </row>
    <row r="1148" spans="1:41" x14ac:dyDescent="0.25">
      <c r="A1148">
        <v>1</v>
      </c>
      <c r="B1148" t="s">
        <v>28</v>
      </c>
      <c r="C1148">
        <v>391103</v>
      </c>
      <c r="D1148" t="str">
        <f>VLOOKUP(C1148,MUNICÍPO_SETOR!A$2:D$49,4,0)</f>
        <v>SAIONARA DAIPRAI</v>
      </c>
      <c r="E1148" s="43">
        <v>41367.5</v>
      </c>
      <c r="F1148" s="43">
        <v>41367.736111111109</v>
      </c>
      <c r="G1148" s="43">
        <v>41367.695833333331</v>
      </c>
      <c r="H1148" t="s">
        <v>29</v>
      </c>
      <c r="I1148">
        <v>60000012529099</v>
      </c>
      <c r="J1148" t="s">
        <v>549</v>
      </c>
      <c r="K1148" t="s">
        <v>550</v>
      </c>
      <c r="L1148" t="s">
        <v>41</v>
      </c>
      <c r="M1148">
        <v>6</v>
      </c>
      <c r="N1148" t="s">
        <v>135</v>
      </c>
      <c r="O1148">
        <v>60000015461254</v>
      </c>
      <c r="P1148">
        <v>60000016462680</v>
      </c>
      <c r="Q1148">
        <v>140317000000064</v>
      </c>
      <c r="S1148" t="s">
        <v>34</v>
      </c>
      <c r="T1148" t="s">
        <v>35</v>
      </c>
      <c r="U1148" t="s">
        <v>36</v>
      </c>
      <c r="X1148" t="s">
        <v>37</v>
      </c>
      <c r="AD1148" t="s">
        <v>551</v>
      </c>
      <c r="AE1148" t="s">
        <v>1445</v>
      </c>
      <c r="AF1148" t="s">
        <v>551</v>
      </c>
      <c r="AG1148" t="s">
        <v>551</v>
      </c>
      <c r="AH1148">
        <v>1</v>
      </c>
      <c r="AI1148">
        <v>233</v>
      </c>
      <c r="AJ1148">
        <v>395</v>
      </c>
      <c r="AK1148">
        <v>540</v>
      </c>
      <c r="AL1148">
        <v>540</v>
      </c>
      <c r="AM1148">
        <v>540</v>
      </c>
      <c r="AN1148" t="s">
        <v>1409</v>
      </c>
      <c r="AO1148" t="s">
        <v>1349</v>
      </c>
    </row>
    <row r="1149" spans="1:41" x14ac:dyDescent="0.25">
      <c r="A1149">
        <v>1</v>
      </c>
      <c r="B1149" t="s">
        <v>28</v>
      </c>
      <c r="C1149">
        <v>391103</v>
      </c>
      <c r="D1149" t="str">
        <f>VLOOKUP(C1149,MUNICÍPO_SETOR!A$2:D$49,4,0)</f>
        <v>SAIONARA DAIPRAI</v>
      </c>
      <c r="E1149" s="43">
        <v>41367.5</v>
      </c>
      <c r="F1149" s="43">
        <v>41367.736111111109</v>
      </c>
      <c r="G1149" s="43">
        <v>41367.695833333331</v>
      </c>
      <c r="H1149" t="s">
        <v>29</v>
      </c>
      <c r="I1149">
        <v>60000012529099</v>
      </c>
      <c r="J1149" t="s">
        <v>549</v>
      </c>
      <c r="K1149" t="s">
        <v>550</v>
      </c>
      <c r="L1149" t="s">
        <v>41</v>
      </c>
      <c r="M1149">
        <v>6</v>
      </c>
      <c r="N1149" t="s">
        <v>135</v>
      </c>
      <c r="O1149">
        <v>60000015461254</v>
      </c>
      <c r="P1149">
        <v>60000016462680</v>
      </c>
      <c r="Q1149">
        <v>140317000000064</v>
      </c>
      <c r="S1149" t="s">
        <v>34</v>
      </c>
      <c r="T1149" t="s">
        <v>35</v>
      </c>
      <c r="U1149" t="s">
        <v>36</v>
      </c>
      <c r="X1149" t="s">
        <v>37</v>
      </c>
      <c r="AD1149" t="s">
        <v>551</v>
      </c>
      <c r="AE1149" t="s">
        <v>1445</v>
      </c>
      <c r="AF1149" t="s">
        <v>551</v>
      </c>
      <c r="AG1149" t="s">
        <v>551</v>
      </c>
      <c r="AH1149">
        <v>1</v>
      </c>
      <c r="AI1149">
        <v>233</v>
      </c>
      <c r="AJ1149">
        <v>395</v>
      </c>
      <c r="AK1149">
        <v>540</v>
      </c>
      <c r="AL1149">
        <v>540</v>
      </c>
      <c r="AM1149">
        <v>540</v>
      </c>
      <c r="AN1149" t="s">
        <v>1410</v>
      </c>
      <c r="AO1149" t="s">
        <v>1416</v>
      </c>
    </row>
    <row r="1150" spans="1:41" x14ac:dyDescent="0.25">
      <c r="A1150">
        <v>1</v>
      </c>
      <c r="B1150" t="s">
        <v>28</v>
      </c>
      <c r="C1150">
        <v>391103</v>
      </c>
      <c r="D1150" t="str">
        <f>VLOOKUP(C1150,MUNICÍPO_SETOR!A$2:D$49,4,0)</f>
        <v>SAIONARA DAIPRAI</v>
      </c>
      <c r="E1150" s="43">
        <v>41367.5</v>
      </c>
      <c r="F1150" s="43">
        <v>41367.736111111109</v>
      </c>
      <c r="G1150" s="43">
        <v>41367.695833333331</v>
      </c>
      <c r="H1150" t="s">
        <v>29</v>
      </c>
      <c r="I1150">
        <v>60000012529099</v>
      </c>
      <c r="J1150" t="s">
        <v>549</v>
      </c>
      <c r="K1150" t="s">
        <v>550</v>
      </c>
      <c r="L1150" t="s">
        <v>41</v>
      </c>
      <c r="M1150">
        <v>6</v>
      </c>
      <c r="N1150" t="s">
        <v>135</v>
      </c>
      <c r="O1150">
        <v>60000015461254</v>
      </c>
      <c r="P1150">
        <v>60000016462680</v>
      </c>
      <c r="Q1150">
        <v>140317000000064</v>
      </c>
      <c r="S1150" t="s">
        <v>34</v>
      </c>
      <c r="T1150" t="s">
        <v>35</v>
      </c>
      <c r="U1150" t="s">
        <v>36</v>
      </c>
      <c r="X1150" t="s">
        <v>37</v>
      </c>
      <c r="AD1150" t="s">
        <v>551</v>
      </c>
      <c r="AE1150" t="s">
        <v>1445</v>
      </c>
      <c r="AF1150" t="s">
        <v>551</v>
      </c>
      <c r="AG1150" t="s">
        <v>551</v>
      </c>
      <c r="AH1150">
        <v>1</v>
      </c>
      <c r="AI1150">
        <v>233</v>
      </c>
      <c r="AJ1150">
        <v>395</v>
      </c>
      <c r="AK1150">
        <v>540</v>
      </c>
      <c r="AL1150">
        <v>540</v>
      </c>
      <c r="AM1150">
        <v>540</v>
      </c>
      <c r="AN1150" t="s">
        <v>1411</v>
      </c>
      <c r="AO1150" t="s">
        <v>4624</v>
      </c>
    </row>
    <row r="1151" spans="1:41" x14ac:dyDescent="0.25">
      <c r="A1151">
        <v>1</v>
      </c>
      <c r="B1151" t="s">
        <v>28</v>
      </c>
      <c r="C1151">
        <v>391103</v>
      </c>
      <c r="D1151" t="str">
        <f>VLOOKUP(C1151,MUNICÍPO_SETOR!A$2:D$49,4,0)</f>
        <v>SAIONARA DAIPRAI</v>
      </c>
      <c r="E1151" s="43">
        <v>41367.4375</v>
      </c>
      <c r="F1151" s="43">
        <v>41367.724305555559</v>
      </c>
      <c r="G1151" s="43">
        <v>41367.68472222222</v>
      </c>
      <c r="H1151" t="s">
        <v>29</v>
      </c>
      <c r="I1151">
        <v>60000012469543</v>
      </c>
      <c r="J1151" t="s">
        <v>552</v>
      </c>
      <c r="K1151" t="s">
        <v>553</v>
      </c>
      <c r="L1151" t="s">
        <v>32</v>
      </c>
      <c r="M1151">
        <v>4</v>
      </c>
      <c r="N1151" t="s">
        <v>135</v>
      </c>
      <c r="O1151">
        <v>60000015461254</v>
      </c>
      <c r="P1151">
        <v>60000016462680</v>
      </c>
      <c r="Q1151">
        <v>140317000000057</v>
      </c>
      <c r="S1151" t="s">
        <v>34</v>
      </c>
      <c r="T1151" t="s">
        <v>35</v>
      </c>
      <c r="U1151" t="s">
        <v>36</v>
      </c>
      <c r="X1151" t="s">
        <v>37</v>
      </c>
      <c r="AD1151" t="s">
        <v>554</v>
      </c>
      <c r="AE1151" t="s">
        <v>1445</v>
      </c>
      <c r="AF1151" t="s">
        <v>554</v>
      </c>
      <c r="AG1151" t="s">
        <v>554</v>
      </c>
      <c r="AH1151">
        <v>1</v>
      </c>
      <c r="AI1151">
        <v>874</v>
      </c>
      <c r="AJ1151">
        <v>1097</v>
      </c>
      <c r="AK1151">
        <v>1097</v>
      </c>
      <c r="AL1151">
        <v>1097</v>
      </c>
      <c r="AM1151">
        <v>1097</v>
      </c>
      <c r="AN1151" t="s">
        <v>1409</v>
      </c>
      <c r="AO1151" t="s">
        <v>1355</v>
      </c>
    </row>
    <row r="1152" spans="1:41" x14ac:dyDescent="0.25">
      <c r="A1152">
        <v>1</v>
      </c>
      <c r="B1152" t="s">
        <v>28</v>
      </c>
      <c r="C1152">
        <v>391103</v>
      </c>
      <c r="D1152" t="str">
        <f>VLOOKUP(C1152,MUNICÍPO_SETOR!A$2:D$49,4,0)</f>
        <v>SAIONARA DAIPRAI</v>
      </c>
      <c r="E1152" s="43">
        <v>41367.4375</v>
      </c>
      <c r="F1152" s="43">
        <v>41367.724305555559</v>
      </c>
      <c r="G1152" s="43">
        <v>41367.68472222222</v>
      </c>
      <c r="H1152" t="s">
        <v>29</v>
      </c>
      <c r="I1152">
        <v>60000012469543</v>
      </c>
      <c r="J1152" t="s">
        <v>552</v>
      </c>
      <c r="K1152" t="s">
        <v>553</v>
      </c>
      <c r="L1152" t="s">
        <v>32</v>
      </c>
      <c r="M1152">
        <v>4</v>
      </c>
      <c r="N1152" t="s">
        <v>135</v>
      </c>
      <c r="O1152">
        <v>60000015461254</v>
      </c>
      <c r="P1152">
        <v>60000016462680</v>
      </c>
      <c r="Q1152">
        <v>140317000000057</v>
      </c>
      <c r="S1152" t="s">
        <v>34</v>
      </c>
      <c r="T1152" t="s">
        <v>35</v>
      </c>
      <c r="U1152" t="s">
        <v>36</v>
      </c>
      <c r="X1152" t="s">
        <v>37</v>
      </c>
      <c r="AD1152" t="s">
        <v>554</v>
      </c>
      <c r="AE1152" t="s">
        <v>1445</v>
      </c>
      <c r="AF1152" t="s">
        <v>554</v>
      </c>
      <c r="AG1152" t="s">
        <v>554</v>
      </c>
      <c r="AH1152">
        <v>1</v>
      </c>
      <c r="AI1152">
        <v>874</v>
      </c>
      <c r="AJ1152">
        <v>1097</v>
      </c>
      <c r="AK1152">
        <v>1097</v>
      </c>
      <c r="AL1152">
        <v>1097</v>
      </c>
      <c r="AM1152">
        <v>1097</v>
      </c>
      <c r="AN1152" t="s">
        <v>1410</v>
      </c>
      <c r="AO1152" t="s">
        <v>4625</v>
      </c>
    </row>
    <row r="1153" spans="1:41" x14ac:dyDescent="0.25">
      <c r="A1153">
        <v>1</v>
      </c>
      <c r="B1153" t="s">
        <v>28</v>
      </c>
      <c r="C1153">
        <v>391103</v>
      </c>
      <c r="D1153" t="str">
        <f>VLOOKUP(C1153,MUNICÍPO_SETOR!A$2:D$49,4,0)</f>
        <v>SAIONARA DAIPRAI</v>
      </c>
      <c r="E1153" s="43">
        <v>41367.375</v>
      </c>
      <c r="F1153" s="43">
        <v>41367.511805555558</v>
      </c>
      <c r="G1153" s="43">
        <v>41367.674305555556</v>
      </c>
      <c r="H1153" t="s">
        <v>29</v>
      </c>
      <c r="I1153">
        <v>60000012321503</v>
      </c>
      <c r="J1153" t="s">
        <v>555</v>
      </c>
      <c r="K1153" t="s">
        <v>556</v>
      </c>
      <c r="L1153" t="s">
        <v>41</v>
      </c>
      <c r="M1153">
        <v>6</v>
      </c>
      <c r="N1153" t="s">
        <v>135</v>
      </c>
      <c r="O1153">
        <v>60000015461254</v>
      </c>
      <c r="P1153">
        <v>60000016462680</v>
      </c>
      <c r="Q1153">
        <v>140317000000048</v>
      </c>
      <c r="S1153" t="s">
        <v>34</v>
      </c>
      <c r="T1153" t="s">
        <v>35</v>
      </c>
      <c r="U1153" t="s">
        <v>36</v>
      </c>
      <c r="X1153" t="s">
        <v>37</v>
      </c>
      <c r="AD1153" t="s">
        <v>557</v>
      </c>
      <c r="AE1153" t="s">
        <v>1445</v>
      </c>
      <c r="AF1153" t="s">
        <v>557</v>
      </c>
      <c r="AG1153" t="s">
        <v>557</v>
      </c>
      <c r="AH1153">
        <v>1</v>
      </c>
      <c r="AI1153">
        <v>473</v>
      </c>
      <c r="AJ1153">
        <v>831</v>
      </c>
      <c r="AK1153">
        <v>1287</v>
      </c>
      <c r="AL1153">
        <v>1287</v>
      </c>
      <c r="AM1153">
        <v>1287</v>
      </c>
      <c r="AN1153" t="s">
        <v>1409</v>
      </c>
      <c r="AO1153" t="s">
        <v>1350</v>
      </c>
    </row>
    <row r="1154" spans="1:41" x14ac:dyDescent="0.25">
      <c r="A1154">
        <v>1</v>
      </c>
      <c r="B1154" t="s">
        <v>28</v>
      </c>
      <c r="C1154">
        <v>391103</v>
      </c>
      <c r="D1154" t="str">
        <f>VLOOKUP(C1154,MUNICÍPO_SETOR!A$2:D$49,4,0)</f>
        <v>SAIONARA DAIPRAI</v>
      </c>
      <c r="E1154" s="43">
        <v>41367.375</v>
      </c>
      <c r="F1154" s="43">
        <v>41367.511805555558</v>
      </c>
      <c r="G1154" s="43">
        <v>41367.674305555556</v>
      </c>
      <c r="H1154" t="s">
        <v>29</v>
      </c>
      <c r="I1154">
        <v>60000012321503</v>
      </c>
      <c r="J1154" t="s">
        <v>555</v>
      </c>
      <c r="K1154" t="s">
        <v>556</v>
      </c>
      <c r="L1154" t="s">
        <v>41</v>
      </c>
      <c r="M1154">
        <v>6</v>
      </c>
      <c r="N1154" t="s">
        <v>135</v>
      </c>
      <c r="O1154">
        <v>60000015461254</v>
      </c>
      <c r="P1154">
        <v>60000016462680</v>
      </c>
      <c r="Q1154">
        <v>140317000000048</v>
      </c>
      <c r="S1154" t="s">
        <v>34</v>
      </c>
      <c r="T1154" t="s">
        <v>35</v>
      </c>
      <c r="U1154" t="s">
        <v>36</v>
      </c>
      <c r="X1154" t="s">
        <v>37</v>
      </c>
      <c r="AD1154" t="s">
        <v>557</v>
      </c>
      <c r="AE1154" t="s">
        <v>1445</v>
      </c>
      <c r="AF1154" t="s">
        <v>557</v>
      </c>
      <c r="AG1154" t="s">
        <v>557</v>
      </c>
      <c r="AH1154">
        <v>1</v>
      </c>
      <c r="AI1154">
        <v>473</v>
      </c>
      <c r="AJ1154">
        <v>831</v>
      </c>
      <c r="AK1154">
        <v>1287</v>
      </c>
      <c r="AL1154">
        <v>1287</v>
      </c>
      <c r="AM1154">
        <v>1287</v>
      </c>
      <c r="AN1154" t="s">
        <v>1410</v>
      </c>
      <c r="AO1154" t="s">
        <v>1417</v>
      </c>
    </row>
    <row r="1155" spans="1:41" x14ac:dyDescent="0.25">
      <c r="A1155">
        <v>1</v>
      </c>
      <c r="B1155" t="s">
        <v>28</v>
      </c>
      <c r="C1155">
        <v>391103</v>
      </c>
      <c r="D1155" t="str">
        <f>VLOOKUP(C1155,MUNICÍPO_SETOR!A$2:D$49,4,0)</f>
        <v>SAIONARA DAIPRAI</v>
      </c>
      <c r="E1155" s="43">
        <v>41367.375</v>
      </c>
      <c r="F1155" s="43">
        <v>41367.511805555558</v>
      </c>
      <c r="G1155" s="43">
        <v>41367.674305555556</v>
      </c>
      <c r="H1155" t="s">
        <v>29</v>
      </c>
      <c r="I1155">
        <v>60000012321503</v>
      </c>
      <c r="J1155" t="s">
        <v>555</v>
      </c>
      <c r="K1155" t="s">
        <v>556</v>
      </c>
      <c r="L1155" t="s">
        <v>41</v>
      </c>
      <c r="M1155">
        <v>6</v>
      </c>
      <c r="N1155" t="s">
        <v>135</v>
      </c>
      <c r="O1155">
        <v>60000015461254</v>
      </c>
      <c r="P1155">
        <v>60000016462680</v>
      </c>
      <c r="Q1155">
        <v>140317000000048</v>
      </c>
      <c r="S1155" t="s">
        <v>34</v>
      </c>
      <c r="T1155" t="s">
        <v>35</v>
      </c>
      <c r="U1155" t="s">
        <v>36</v>
      </c>
      <c r="X1155" t="s">
        <v>37</v>
      </c>
      <c r="AD1155" t="s">
        <v>557</v>
      </c>
      <c r="AE1155" t="s">
        <v>1445</v>
      </c>
      <c r="AF1155" t="s">
        <v>557</v>
      </c>
      <c r="AG1155" t="s">
        <v>557</v>
      </c>
      <c r="AH1155">
        <v>1</v>
      </c>
      <c r="AI1155">
        <v>473</v>
      </c>
      <c r="AJ1155">
        <v>831</v>
      </c>
      <c r="AK1155">
        <v>1287</v>
      </c>
      <c r="AL1155">
        <v>1287</v>
      </c>
      <c r="AM1155">
        <v>1287</v>
      </c>
      <c r="AN1155" t="s">
        <v>1411</v>
      </c>
      <c r="AO1155" t="s">
        <v>4626</v>
      </c>
    </row>
    <row r="1156" spans="1:41" x14ac:dyDescent="0.25">
      <c r="A1156">
        <v>1</v>
      </c>
      <c r="B1156" t="s">
        <v>28</v>
      </c>
      <c r="C1156">
        <v>391103</v>
      </c>
      <c r="D1156" t="str">
        <f>VLOOKUP(C1156,MUNICÍPO_SETOR!A$2:D$49,4,0)</f>
        <v>SAIONARA DAIPRAI</v>
      </c>
      <c r="E1156" s="43">
        <v>41366.5</v>
      </c>
      <c r="F1156" s="43">
        <v>41367.837500000001</v>
      </c>
      <c r="G1156" s="43">
        <v>41369.311805555553</v>
      </c>
      <c r="H1156" t="s">
        <v>29</v>
      </c>
      <c r="I1156">
        <v>60000012535143</v>
      </c>
      <c r="J1156" t="s">
        <v>558</v>
      </c>
      <c r="K1156" t="s">
        <v>559</v>
      </c>
      <c r="L1156" t="s">
        <v>560</v>
      </c>
      <c r="M1156">
        <v>3</v>
      </c>
      <c r="N1156" t="s">
        <v>33</v>
      </c>
      <c r="O1156">
        <v>60000015461254</v>
      </c>
      <c r="P1156">
        <v>60000016462680</v>
      </c>
      <c r="Q1156">
        <v>140317000000105</v>
      </c>
      <c r="S1156" t="s">
        <v>34</v>
      </c>
      <c r="T1156" t="s">
        <v>35</v>
      </c>
      <c r="U1156" t="s">
        <v>36</v>
      </c>
      <c r="X1156" t="s">
        <v>37</v>
      </c>
      <c r="AD1156" t="s">
        <v>561</v>
      </c>
      <c r="AE1156" t="s">
        <v>1445</v>
      </c>
      <c r="AF1156" t="s">
        <v>561</v>
      </c>
      <c r="AG1156" t="s">
        <v>561</v>
      </c>
      <c r="AH1156">
        <v>1</v>
      </c>
      <c r="AI1156">
        <v>426</v>
      </c>
      <c r="AJ1156">
        <v>426</v>
      </c>
      <c r="AK1156">
        <v>426</v>
      </c>
      <c r="AL1156">
        <v>426</v>
      </c>
      <c r="AM1156">
        <v>426</v>
      </c>
      <c r="AN1156" t="s">
        <v>1409</v>
      </c>
      <c r="AO1156" t="s">
        <v>561</v>
      </c>
    </row>
    <row r="1157" spans="1:41" x14ac:dyDescent="0.25">
      <c r="A1157">
        <v>1</v>
      </c>
      <c r="B1157" t="s">
        <v>28</v>
      </c>
      <c r="C1157">
        <v>391103</v>
      </c>
      <c r="D1157" t="str">
        <f>VLOOKUP(C1157,MUNICÍPO_SETOR!A$2:D$49,4,0)</f>
        <v>SAIONARA DAIPRAI</v>
      </c>
      <c r="E1157" s="43">
        <v>41366.416666666664</v>
      </c>
      <c r="F1157" s="43">
        <v>41367.836111111108</v>
      </c>
      <c r="G1157" s="43">
        <v>41369.311805555553</v>
      </c>
      <c r="H1157" t="s">
        <v>29</v>
      </c>
      <c r="I1157">
        <v>60000012288743</v>
      </c>
      <c r="J1157" t="s">
        <v>562</v>
      </c>
      <c r="K1157" t="s">
        <v>563</v>
      </c>
      <c r="L1157" t="s">
        <v>180</v>
      </c>
      <c r="M1157">
        <v>6</v>
      </c>
      <c r="N1157" t="s">
        <v>33</v>
      </c>
      <c r="O1157">
        <v>60000015461254</v>
      </c>
      <c r="P1157">
        <v>60000016462680</v>
      </c>
      <c r="Q1157">
        <v>140317000000098</v>
      </c>
      <c r="S1157" t="s">
        <v>34</v>
      </c>
      <c r="T1157" t="s">
        <v>35</v>
      </c>
      <c r="U1157" t="s">
        <v>36</v>
      </c>
      <c r="X1157" t="s">
        <v>37</v>
      </c>
      <c r="AD1157" t="s">
        <v>564</v>
      </c>
      <c r="AE1157" t="s">
        <v>1445</v>
      </c>
      <c r="AF1157" t="s">
        <v>564</v>
      </c>
      <c r="AG1157" t="s">
        <v>564</v>
      </c>
      <c r="AH1157">
        <v>1</v>
      </c>
      <c r="AI1157">
        <v>526</v>
      </c>
      <c r="AJ1157">
        <v>569</v>
      </c>
      <c r="AK1157">
        <v>569</v>
      </c>
      <c r="AL1157">
        <v>569</v>
      </c>
      <c r="AM1157">
        <v>569</v>
      </c>
      <c r="AN1157" t="s">
        <v>1409</v>
      </c>
      <c r="AO1157" t="s">
        <v>1363</v>
      </c>
    </row>
    <row r="1158" spans="1:41" x14ac:dyDescent="0.25">
      <c r="A1158">
        <v>1</v>
      </c>
      <c r="B1158" t="s">
        <v>28</v>
      </c>
      <c r="C1158">
        <v>391103</v>
      </c>
      <c r="D1158" t="str">
        <f>VLOOKUP(C1158,MUNICÍPO_SETOR!A$2:D$49,4,0)</f>
        <v>SAIONARA DAIPRAI</v>
      </c>
      <c r="E1158" s="43">
        <v>41366.416666666664</v>
      </c>
      <c r="F1158" s="43">
        <v>41367.836111111108</v>
      </c>
      <c r="G1158" s="43">
        <v>41369.311805555553</v>
      </c>
      <c r="H1158" t="s">
        <v>29</v>
      </c>
      <c r="I1158">
        <v>60000012288743</v>
      </c>
      <c r="J1158" t="s">
        <v>562</v>
      </c>
      <c r="K1158" t="s">
        <v>563</v>
      </c>
      <c r="L1158" t="s">
        <v>180</v>
      </c>
      <c r="M1158">
        <v>6</v>
      </c>
      <c r="N1158" t="s">
        <v>33</v>
      </c>
      <c r="O1158">
        <v>60000015461254</v>
      </c>
      <c r="P1158">
        <v>60000016462680</v>
      </c>
      <c r="Q1158">
        <v>140317000000098</v>
      </c>
      <c r="S1158" t="s">
        <v>34</v>
      </c>
      <c r="T1158" t="s">
        <v>35</v>
      </c>
      <c r="U1158" t="s">
        <v>36</v>
      </c>
      <c r="X1158" t="s">
        <v>37</v>
      </c>
      <c r="AD1158" t="s">
        <v>564</v>
      </c>
      <c r="AE1158" t="s">
        <v>1445</v>
      </c>
      <c r="AF1158" t="s">
        <v>564</v>
      </c>
      <c r="AG1158" t="s">
        <v>564</v>
      </c>
      <c r="AH1158">
        <v>1</v>
      </c>
      <c r="AI1158">
        <v>526</v>
      </c>
      <c r="AJ1158">
        <v>569</v>
      </c>
      <c r="AK1158">
        <v>569</v>
      </c>
      <c r="AL1158">
        <v>569</v>
      </c>
      <c r="AM1158">
        <v>569</v>
      </c>
      <c r="AN1158" t="s">
        <v>1410</v>
      </c>
      <c r="AO1158" t="s">
        <v>4627</v>
      </c>
    </row>
    <row r="1159" spans="1:41" x14ac:dyDescent="0.25">
      <c r="A1159">
        <v>1</v>
      </c>
      <c r="B1159" t="s">
        <v>28</v>
      </c>
      <c r="C1159">
        <v>391103</v>
      </c>
      <c r="D1159" t="str">
        <f>VLOOKUP(C1159,MUNICÍPO_SETOR!A$2:D$49,4,0)</f>
        <v>SAIONARA DAIPRAI</v>
      </c>
      <c r="E1159" s="43">
        <v>41366.333333333336</v>
      </c>
      <c r="F1159" s="43">
        <v>41367.797222222223</v>
      </c>
      <c r="G1159" s="43">
        <v>41367.768055555556</v>
      </c>
      <c r="H1159" t="s">
        <v>29</v>
      </c>
      <c r="I1159">
        <v>60000012500135</v>
      </c>
      <c r="J1159" t="s">
        <v>565</v>
      </c>
      <c r="K1159" t="s">
        <v>566</v>
      </c>
      <c r="L1159" t="s">
        <v>180</v>
      </c>
      <c r="M1159">
        <v>3</v>
      </c>
      <c r="N1159" t="s">
        <v>33</v>
      </c>
      <c r="O1159">
        <v>60000015461254</v>
      </c>
      <c r="P1159">
        <v>60000016462680</v>
      </c>
      <c r="Q1159">
        <v>140317000000091</v>
      </c>
      <c r="S1159" t="s">
        <v>34</v>
      </c>
      <c r="T1159" t="s">
        <v>35</v>
      </c>
      <c r="U1159" t="s">
        <v>36</v>
      </c>
      <c r="X1159" t="s">
        <v>37</v>
      </c>
      <c r="AD1159" t="s">
        <v>567</v>
      </c>
      <c r="AE1159" t="s">
        <v>1445</v>
      </c>
      <c r="AF1159" t="s">
        <v>567</v>
      </c>
      <c r="AG1159" t="s">
        <v>567</v>
      </c>
      <c r="AH1159">
        <v>1</v>
      </c>
      <c r="AI1159">
        <v>403</v>
      </c>
      <c r="AJ1159">
        <v>403</v>
      </c>
      <c r="AK1159">
        <v>403</v>
      </c>
      <c r="AL1159">
        <v>403</v>
      </c>
      <c r="AM1159">
        <v>403</v>
      </c>
      <c r="AN1159" t="s">
        <v>1409</v>
      </c>
      <c r="AO1159" t="s">
        <v>567</v>
      </c>
    </row>
    <row r="1160" spans="1:41" x14ac:dyDescent="0.25">
      <c r="A1160">
        <v>1</v>
      </c>
      <c r="B1160" t="s">
        <v>28</v>
      </c>
      <c r="C1160">
        <v>393107</v>
      </c>
      <c r="D1160" t="str">
        <f>VLOOKUP(C1160,MUNICÍPO_SETOR!A$2:D$49,4,0)</f>
        <v>SERGIO DE SOUZA COSTA</v>
      </c>
      <c r="E1160" s="43">
        <v>41404.696527777778</v>
      </c>
      <c r="F1160" s="43">
        <v>41404.697222222225</v>
      </c>
      <c r="G1160" s="43">
        <v>41404.745138888888</v>
      </c>
      <c r="H1160" t="s">
        <v>29</v>
      </c>
      <c r="I1160">
        <v>60000012369307</v>
      </c>
      <c r="J1160" t="s">
        <v>2865</v>
      </c>
      <c r="K1160" t="s">
        <v>2866</v>
      </c>
      <c r="L1160" t="s">
        <v>32</v>
      </c>
      <c r="M1160">
        <v>4</v>
      </c>
      <c r="N1160" t="s">
        <v>33</v>
      </c>
      <c r="O1160">
        <v>60000015461254</v>
      </c>
      <c r="P1160">
        <v>60000016462681</v>
      </c>
      <c r="Q1160">
        <v>154699000000377</v>
      </c>
      <c r="S1160" t="s">
        <v>34</v>
      </c>
      <c r="T1160" t="s">
        <v>35</v>
      </c>
      <c r="U1160" t="s">
        <v>36</v>
      </c>
      <c r="X1160" t="s">
        <v>37</v>
      </c>
      <c r="AD1160" t="s">
        <v>5034</v>
      </c>
      <c r="AE1160" t="s">
        <v>1437</v>
      </c>
      <c r="AF1160" t="s">
        <v>5034</v>
      </c>
      <c r="AG1160" t="s">
        <v>5034</v>
      </c>
      <c r="AH1160">
        <v>1</v>
      </c>
      <c r="AI1160">
        <v>62</v>
      </c>
      <c r="AJ1160">
        <v>62</v>
      </c>
      <c r="AK1160">
        <v>62</v>
      </c>
      <c r="AL1160">
        <v>62</v>
      </c>
      <c r="AM1160">
        <v>62</v>
      </c>
      <c r="AN1160" t="s">
        <v>1409</v>
      </c>
      <c r="AO1160" t="s">
        <v>5034</v>
      </c>
    </row>
    <row r="1161" spans="1:41" x14ac:dyDescent="0.25">
      <c r="A1161">
        <v>1</v>
      </c>
      <c r="B1161" t="s">
        <v>28</v>
      </c>
      <c r="C1161">
        <v>393107</v>
      </c>
      <c r="D1161" t="str">
        <f>VLOOKUP(C1161,MUNICÍPO_SETOR!A$2:D$49,4,0)</f>
        <v>SERGIO DE SOUZA COSTA</v>
      </c>
      <c r="E1161" s="43">
        <v>41404.586111111108</v>
      </c>
      <c r="F1161" s="43">
        <v>41404.588194444441</v>
      </c>
      <c r="G1161" s="43">
        <v>41404.550000000003</v>
      </c>
      <c r="H1161" t="s">
        <v>29</v>
      </c>
      <c r="I1161">
        <v>60000012413515</v>
      </c>
      <c r="J1161" t="s">
        <v>2868</v>
      </c>
      <c r="K1161" t="s">
        <v>2869</v>
      </c>
      <c r="L1161" t="s">
        <v>32</v>
      </c>
      <c r="M1161">
        <v>4</v>
      </c>
      <c r="N1161" t="s">
        <v>33</v>
      </c>
      <c r="O1161">
        <v>60000015461254</v>
      </c>
      <c r="P1161">
        <v>60000016462681</v>
      </c>
      <c r="Q1161">
        <v>154699000000370</v>
      </c>
      <c r="S1161" t="s">
        <v>34</v>
      </c>
      <c r="T1161" t="s">
        <v>35</v>
      </c>
      <c r="U1161" t="s">
        <v>36</v>
      </c>
      <c r="X1161" t="s">
        <v>37</v>
      </c>
      <c r="AD1161" t="s">
        <v>5035</v>
      </c>
      <c r="AE1161" t="s">
        <v>1437</v>
      </c>
      <c r="AF1161" t="s">
        <v>5035</v>
      </c>
      <c r="AG1161" t="s">
        <v>5035</v>
      </c>
      <c r="AH1161">
        <v>1</v>
      </c>
      <c r="AI1161">
        <v>306</v>
      </c>
      <c r="AJ1161">
        <v>306</v>
      </c>
      <c r="AK1161">
        <v>306</v>
      </c>
      <c r="AL1161">
        <v>306</v>
      </c>
      <c r="AM1161">
        <v>306</v>
      </c>
      <c r="AN1161" t="s">
        <v>1409</v>
      </c>
      <c r="AO1161" t="s">
        <v>5035</v>
      </c>
    </row>
    <row r="1162" spans="1:41" x14ac:dyDescent="0.25">
      <c r="A1162">
        <v>1</v>
      </c>
      <c r="B1162" t="s">
        <v>28</v>
      </c>
      <c r="C1162">
        <v>393107</v>
      </c>
      <c r="D1162" t="str">
        <f>VLOOKUP(C1162,MUNICÍPO_SETOR!A$2:D$49,4,0)</f>
        <v>SERGIO DE SOUZA COSTA</v>
      </c>
      <c r="E1162" s="43">
        <v>41404.522916666669</v>
      </c>
      <c r="F1162" s="43">
        <v>41404.525694444441</v>
      </c>
      <c r="G1162" s="43">
        <v>41404.500694444447</v>
      </c>
      <c r="H1162" t="s">
        <v>29</v>
      </c>
      <c r="I1162">
        <v>60000012530939</v>
      </c>
      <c r="J1162" t="s">
        <v>5036</v>
      </c>
      <c r="K1162" t="s">
        <v>5037</v>
      </c>
      <c r="L1162" t="s">
        <v>41</v>
      </c>
      <c r="N1162" t="s">
        <v>33</v>
      </c>
      <c r="O1162">
        <v>60000015461254</v>
      </c>
      <c r="P1162">
        <v>60000016462681</v>
      </c>
      <c r="Q1162">
        <v>154699000000290</v>
      </c>
      <c r="S1162" t="s">
        <v>34</v>
      </c>
      <c r="T1162" t="s">
        <v>35</v>
      </c>
      <c r="U1162" t="s">
        <v>36</v>
      </c>
      <c r="X1162" t="s">
        <v>37</v>
      </c>
      <c r="Y1162" t="s">
        <v>176</v>
      </c>
      <c r="AD1162" t="s">
        <v>5038</v>
      </c>
      <c r="AE1162" t="s">
        <v>1437</v>
      </c>
      <c r="AF1162" t="s">
        <v>5038</v>
      </c>
      <c r="AG1162" t="s">
        <v>5038</v>
      </c>
      <c r="AH1162">
        <v>1</v>
      </c>
      <c r="AI1162">
        <v>138</v>
      </c>
      <c r="AJ1162">
        <v>138</v>
      </c>
      <c r="AK1162">
        <v>138</v>
      </c>
      <c r="AL1162">
        <v>138</v>
      </c>
      <c r="AM1162">
        <v>138</v>
      </c>
      <c r="AN1162" t="s">
        <v>1409</v>
      </c>
      <c r="AO1162" t="s">
        <v>5038</v>
      </c>
    </row>
    <row r="1163" spans="1:41" x14ac:dyDescent="0.25">
      <c r="A1163">
        <v>1</v>
      </c>
      <c r="B1163" t="s">
        <v>28</v>
      </c>
      <c r="C1163">
        <v>393107</v>
      </c>
      <c r="D1163" t="str">
        <f>VLOOKUP(C1163,MUNICÍPO_SETOR!A$2:D$49,4,0)</f>
        <v>SERGIO DE SOUZA COSTA</v>
      </c>
      <c r="E1163" s="43">
        <v>41404.461805555555</v>
      </c>
      <c r="F1163" s="43">
        <v>41404.538888888892</v>
      </c>
      <c r="G1163" s="43">
        <v>41404.500694444447</v>
      </c>
      <c r="H1163" t="s">
        <v>29</v>
      </c>
      <c r="I1163">
        <v>60000012532879</v>
      </c>
      <c r="J1163" t="s">
        <v>2856</v>
      </c>
      <c r="K1163" t="s">
        <v>2857</v>
      </c>
      <c r="L1163" t="s">
        <v>32</v>
      </c>
      <c r="M1163">
        <v>3</v>
      </c>
      <c r="N1163" t="s">
        <v>33</v>
      </c>
      <c r="O1163">
        <v>60000015461254</v>
      </c>
      <c r="P1163">
        <v>60000016462681</v>
      </c>
      <c r="Q1163">
        <v>154699000000331</v>
      </c>
      <c r="S1163" t="s">
        <v>34</v>
      </c>
      <c r="T1163" t="s">
        <v>35</v>
      </c>
      <c r="U1163" t="s">
        <v>36</v>
      </c>
      <c r="X1163" t="s">
        <v>37</v>
      </c>
      <c r="AD1163" t="s">
        <v>5039</v>
      </c>
      <c r="AE1163" t="s">
        <v>1437</v>
      </c>
      <c r="AF1163" t="s">
        <v>5039</v>
      </c>
      <c r="AG1163" t="s">
        <v>5039</v>
      </c>
      <c r="AH1163">
        <v>1</v>
      </c>
      <c r="AI1163">
        <v>125</v>
      </c>
      <c r="AJ1163">
        <v>125</v>
      </c>
      <c r="AK1163">
        <v>125</v>
      </c>
      <c r="AL1163">
        <v>125</v>
      </c>
      <c r="AM1163">
        <v>125</v>
      </c>
      <c r="AN1163" t="s">
        <v>1409</v>
      </c>
      <c r="AO1163" t="s">
        <v>5039</v>
      </c>
    </row>
    <row r="1164" spans="1:41" x14ac:dyDescent="0.25">
      <c r="A1164">
        <v>1</v>
      </c>
      <c r="B1164" t="s">
        <v>28</v>
      </c>
      <c r="C1164">
        <v>393107</v>
      </c>
      <c r="D1164" t="str">
        <f>VLOOKUP(C1164,MUNICÍPO_SETOR!A$2:D$49,4,0)</f>
        <v>SERGIO DE SOUZA COSTA</v>
      </c>
      <c r="E1164" s="43">
        <v>41404.423611111109</v>
      </c>
      <c r="F1164" s="43">
        <v>41404.536805555559</v>
      </c>
      <c r="G1164" s="43">
        <v>41404.500694444447</v>
      </c>
      <c r="H1164" t="s">
        <v>29</v>
      </c>
      <c r="I1164">
        <v>60000012284895</v>
      </c>
      <c r="J1164" t="s">
        <v>2853</v>
      </c>
      <c r="K1164" t="s">
        <v>2854</v>
      </c>
      <c r="L1164" t="s">
        <v>238</v>
      </c>
      <c r="N1164" t="s">
        <v>33</v>
      </c>
      <c r="O1164">
        <v>60000015461254</v>
      </c>
      <c r="P1164">
        <v>60000016462681</v>
      </c>
      <c r="Q1164">
        <v>154699000000325</v>
      </c>
      <c r="S1164" t="s">
        <v>34</v>
      </c>
      <c r="T1164" t="s">
        <v>35</v>
      </c>
      <c r="U1164" t="s">
        <v>36</v>
      </c>
      <c r="X1164" t="s">
        <v>176</v>
      </c>
      <c r="AD1164" t="s">
        <v>5040</v>
      </c>
      <c r="AE1164" t="s">
        <v>1437</v>
      </c>
      <c r="AF1164" t="s">
        <v>5040</v>
      </c>
      <c r="AG1164" t="s">
        <v>5040</v>
      </c>
      <c r="AH1164">
        <v>1</v>
      </c>
      <c r="AI1164">
        <v>163</v>
      </c>
      <c r="AJ1164">
        <v>163</v>
      </c>
      <c r="AK1164">
        <v>163</v>
      </c>
      <c r="AL1164">
        <v>163</v>
      </c>
      <c r="AM1164">
        <v>163</v>
      </c>
      <c r="AN1164" t="s">
        <v>1409</v>
      </c>
      <c r="AO1164" t="s">
        <v>5040</v>
      </c>
    </row>
    <row r="1165" spans="1:41" x14ac:dyDescent="0.25">
      <c r="A1165">
        <v>1</v>
      </c>
      <c r="B1165" t="s">
        <v>28</v>
      </c>
      <c r="C1165">
        <v>393107</v>
      </c>
      <c r="D1165" t="str">
        <f>VLOOKUP(C1165,MUNICÍPO_SETOR!A$2:D$49,4,0)</f>
        <v>SERGIO DE SOUZA COSTA</v>
      </c>
      <c r="E1165" s="43">
        <v>41403.666666666664</v>
      </c>
      <c r="F1165" s="43">
        <v>41403.779166666667</v>
      </c>
      <c r="G1165" s="43">
        <v>41403.737500000003</v>
      </c>
      <c r="H1165" t="s">
        <v>29</v>
      </c>
      <c r="I1165">
        <v>60000012248807</v>
      </c>
      <c r="J1165" t="s">
        <v>595</v>
      </c>
      <c r="K1165" t="s">
        <v>596</v>
      </c>
      <c r="L1165" t="s">
        <v>32</v>
      </c>
      <c r="M1165">
        <v>6</v>
      </c>
      <c r="N1165" t="s">
        <v>33</v>
      </c>
      <c r="O1165">
        <v>60000015461254</v>
      </c>
      <c r="P1165">
        <v>60000016462681</v>
      </c>
      <c r="Q1165">
        <v>141647000006996</v>
      </c>
      <c r="S1165" t="s">
        <v>34</v>
      </c>
      <c r="T1165" t="s">
        <v>35</v>
      </c>
      <c r="U1165" t="s">
        <v>36</v>
      </c>
      <c r="X1165" t="s">
        <v>37</v>
      </c>
      <c r="Y1165" t="s">
        <v>176</v>
      </c>
      <c r="AD1165" t="s">
        <v>5041</v>
      </c>
      <c r="AE1165" t="s">
        <v>1437</v>
      </c>
      <c r="AF1165" t="s">
        <v>5041</v>
      </c>
      <c r="AG1165" t="s">
        <v>5041</v>
      </c>
      <c r="AH1165">
        <v>1</v>
      </c>
      <c r="AI1165">
        <v>82</v>
      </c>
      <c r="AJ1165">
        <v>82</v>
      </c>
      <c r="AK1165">
        <v>82</v>
      </c>
      <c r="AL1165">
        <v>82</v>
      </c>
      <c r="AM1165">
        <v>82</v>
      </c>
      <c r="AN1165" t="s">
        <v>1409</v>
      </c>
      <c r="AO1165" t="s">
        <v>5041</v>
      </c>
    </row>
    <row r="1166" spans="1:41" x14ac:dyDescent="0.25">
      <c r="A1166">
        <v>1</v>
      </c>
      <c r="B1166" t="s">
        <v>28</v>
      </c>
      <c r="C1166">
        <v>393107</v>
      </c>
      <c r="D1166" t="str">
        <f>VLOOKUP(C1166,MUNICÍPO_SETOR!A$2:D$49,4,0)</f>
        <v>SERGIO DE SOUZA COSTA</v>
      </c>
      <c r="E1166" s="43">
        <v>41403.583333333336</v>
      </c>
      <c r="F1166" s="43">
        <v>41403.756944444445</v>
      </c>
      <c r="G1166" s="43">
        <v>41403.715277777781</v>
      </c>
      <c r="H1166" t="s">
        <v>29</v>
      </c>
      <c r="I1166">
        <v>60000012338375</v>
      </c>
      <c r="J1166" t="s">
        <v>2772</v>
      </c>
      <c r="K1166" t="s">
        <v>2773</v>
      </c>
      <c r="L1166" t="s">
        <v>238</v>
      </c>
      <c r="N1166" t="s">
        <v>33</v>
      </c>
      <c r="O1166">
        <v>60000015461254</v>
      </c>
      <c r="P1166">
        <v>60000016462681</v>
      </c>
      <c r="Q1166">
        <v>141647000006848</v>
      </c>
      <c r="S1166" t="s">
        <v>34</v>
      </c>
      <c r="T1166" t="s">
        <v>35</v>
      </c>
      <c r="U1166" t="s">
        <v>36</v>
      </c>
      <c r="X1166" t="s">
        <v>37</v>
      </c>
      <c r="Y1166" t="s">
        <v>176</v>
      </c>
      <c r="AD1166" t="s">
        <v>5042</v>
      </c>
      <c r="AE1166" t="s">
        <v>1437</v>
      </c>
      <c r="AF1166" t="s">
        <v>5042</v>
      </c>
      <c r="AG1166" t="s">
        <v>5042</v>
      </c>
      <c r="AH1166">
        <v>1</v>
      </c>
      <c r="AI1166">
        <v>95</v>
      </c>
      <c r="AJ1166">
        <v>95</v>
      </c>
      <c r="AK1166">
        <v>95</v>
      </c>
      <c r="AL1166">
        <v>95</v>
      </c>
      <c r="AM1166">
        <v>95</v>
      </c>
      <c r="AN1166" t="s">
        <v>1409</v>
      </c>
      <c r="AO1166" t="s">
        <v>5042</v>
      </c>
    </row>
    <row r="1167" spans="1:41" x14ac:dyDescent="0.25">
      <c r="A1167">
        <v>1</v>
      </c>
      <c r="B1167" t="s">
        <v>28</v>
      </c>
      <c r="C1167">
        <v>393107</v>
      </c>
      <c r="D1167" t="str">
        <f>VLOOKUP(C1167,MUNICÍPO_SETOR!A$2:D$49,4,0)</f>
        <v>SERGIO DE SOUZA COSTA</v>
      </c>
      <c r="E1167" s="43">
        <v>41403.506944444445</v>
      </c>
      <c r="F1167" s="43">
        <v>41403.759027777778</v>
      </c>
      <c r="G1167" s="43">
        <v>41403.717361111114</v>
      </c>
      <c r="H1167" t="s">
        <v>29</v>
      </c>
      <c r="I1167">
        <v>60000012449971</v>
      </c>
      <c r="J1167" t="s">
        <v>2871</v>
      </c>
      <c r="K1167" t="s">
        <v>2872</v>
      </c>
      <c r="L1167" t="s">
        <v>32</v>
      </c>
      <c r="M1167">
        <v>6</v>
      </c>
      <c r="N1167" t="s">
        <v>33</v>
      </c>
      <c r="O1167">
        <v>60000015461254</v>
      </c>
      <c r="P1167">
        <v>60000016462681</v>
      </c>
      <c r="Q1167">
        <v>141647000006857</v>
      </c>
      <c r="S1167" t="s">
        <v>34</v>
      </c>
      <c r="T1167" t="s">
        <v>35</v>
      </c>
      <c r="U1167" t="s">
        <v>36</v>
      </c>
      <c r="X1167" t="s">
        <v>37</v>
      </c>
      <c r="Y1167" t="s">
        <v>176</v>
      </c>
      <c r="AD1167" t="s">
        <v>5043</v>
      </c>
      <c r="AE1167" t="s">
        <v>1437</v>
      </c>
      <c r="AF1167" t="s">
        <v>5043</v>
      </c>
      <c r="AG1167" t="s">
        <v>5043</v>
      </c>
      <c r="AH1167">
        <v>1</v>
      </c>
      <c r="AI1167">
        <v>133</v>
      </c>
      <c r="AJ1167">
        <v>133</v>
      </c>
      <c r="AK1167">
        <v>133</v>
      </c>
      <c r="AL1167">
        <v>133</v>
      </c>
      <c r="AM1167">
        <v>133</v>
      </c>
      <c r="AN1167" t="s">
        <v>1409</v>
      </c>
      <c r="AO1167" t="s">
        <v>5043</v>
      </c>
    </row>
    <row r="1168" spans="1:41" x14ac:dyDescent="0.25">
      <c r="A1168">
        <v>1</v>
      </c>
      <c r="B1168" t="s">
        <v>28</v>
      </c>
      <c r="C1168">
        <v>393107</v>
      </c>
      <c r="D1168" t="str">
        <f>VLOOKUP(C1168,MUNICÍPO_SETOR!A$2:D$49,4,0)</f>
        <v>SERGIO DE SOUZA COSTA</v>
      </c>
      <c r="E1168" s="43">
        <v>41403.5</v>
      </c>
      <c r="F1168" s="43">
        <v>41403.75</v>
      </c>
      <c r="G1168" s="43">
        <v>41403.708333333336</v>
      </c>
      <c r="H1168" t="s">
        <v>29</v>
      </c>
      <c r="I1168">
        <v>60000012456431</v>
      </c>
      <c r="J1168" t="s">
        <v>591</v>
      </c>
      <c r="K1168" t="s">
        <v>592</v>
      </c>
      <c r="L1168" t="s">
        <v>32</v>
      </c>
      <c r="M1168">
        <v>6</v>
      </c>
      <c r="N1168" t="s">
        <v>33</v>
      </c>
      <c r="O1168">
        <v>60000015461254</v>
      </c>
      <c r="P1168">
        <v>60000016462681</v>
      </c>
      <c r="Q1168">
        <v>141647000006841</v>
      </c>
      <c r="S1168" t="s">
        <v>34</v>
      </c>
      <c r="T1168" t="s">
        <v>35</v>
      </c>
      <c r="U1168" t="s">
        <v>36</v>
      </c>
      <c r="X1168" t="s">
        <v>37</v>
      </c>
      <c r="Y1168" t="s">
        <v>176</v>
      </c>
      <c r="AD1168" t="s">
        <v>5044</v>
      </c>
      <c r="AE1168" t="s">
        <v>1437</v>
      </c>
      <c r="AF1168" t="s">
        <v>5044</v>
      </c>
      <c r="AG1168" t="s">
        <v>5044</v>
      </c>
      <c r="AH1168">
        <v>1</v>
      </c>
      <c r="AI1168">
        <v>146</v>
      </c>
      <c r="AJ1168">
        <v>146</v>
      </c>
      <c r="AK1168">
        <v>146</v>
      </c>
      <c r="AL1168">
        <v>146</v>
      </c>
      <c r="AM1168">
        <v>146</v>
      </c>
      <c r="AN1168" t="s">
        <v>1409</v>
      </c>
      <c r="AO1168" t="s">
        <v>5044</v>
      </c>
    </row>
    <row r="1169" spans="1:41" x14ac:dyDescent="0.25">
      <c r="A1169">
        <v>1</v>
      </c>
      <c r="B1169" t="s">
        <v>28</v>
      </c>
      <c r="C1169">
        <v>393107</v>
      </c>
      <c r="D1169" t="str">
        <f>VLOOKUP(C1169,MUNICÍPO_SETOR!A$2:D$49,4,0)</f>
        <v>SERGIO DE SOUZA COSTA</v>
      </c>
      <c r="E1169" s="43">
        <v>41403.486111111109</v>
      </c>
      <c r="F1169" s="43">
        <v>41403.748611111114</v>
      </c>
      <c r="G1169" s="43">
        <v>41403.706944444442</v>
      </c>
      <c r="H1169" t="s">
        <v>29</v>
      </c>
      <c r="I1169">
        <v>60000012440103</v>
      </c>
      <c r="J1169" t="s">
        <v>2923</v>
      </c>
      <c r="K1169" t="s">
        <v>2924</v>
      </c>
      <c r="L1169" t="s">
        <v>41</v>
      </c>
      <c r="M1169">
        <v>3</v>
      </c>
      <c r="N1169" t="s">
        <v>33</v>
      </c>
      <c r="O1169">
        <v>60000015461254</v>
      </c>
      <c r="P1169">
        <v>60000016462681</v>
      </c>
      <c r="Q1169">
        <v>141647000006834</v>
      </c>
      <c r="S1169" t="s">
        <v>34</v>
      </c>
      <c r="T1169" t="s">
        <v>35</v>
      </c>
      <c r="U1169" t="s">
        <v>36</v>
      </c>
      <c r="X1169" t="s">
        <v>37</v>
      </c>
      <c r="Y1169" t="s">
        <v>176</v>
      </c>
      <c r="AD1169" t="s">
        <v>5045</v>
      </c>
      <c r="AE1169" t="s">
        <v>1437</v>
      </c>
      <c r="AF1169" t="s">
        <v>5045</v>
      </c>
      <c r="AG1169" t="s">
        <v>5045</v>
      </c>
      <c r="AH1169">
        <v>1</v>
      </c>
      <c r="AI1169">
        <v>115</v>
      </c>
      <c r="AJ1169">
        <v>115</v>
      </c>
      <c r="AK1169">
        <v>115</v>
      </c>
      <c r="AL1169">
        <v>115</v>
      </c>
      <c r="AM1169">
        <v>115</v>
      </c>
      <c r="AN1169" t="s">
        <v>1409</v>
      </c>
      <c r="AO1169" t="s">
        <v>5045</v>
      </c>
    </row>
    <row r="1170" spans="1:41" x14ac:dyDescent="0.25">
      <c r="A1170">
        <v>1</v>
      </c>
      <c r="B1170" t="s">
        <v>28</v>
      </c>
      <c r="C1170">
        <v>393107</v>
      </c>
      <c r="D1170" t="str">
        <f>VLOOKUP(C1170,MUNICÍPO_SETOR!A$2:D$49,4,0)</f>
        <v>SERGIO DE SOUZA COSTA</v>
      </c>
      <c r="E1170" s="43">
        <v>41403.472222222219</v>
      </c>
      <c r="F1170" s="43">
        <v>41403.745833333334</v>
      </c>
      <c r="G1170" s="43">
        <v>41403.70416666667</v>
      </c>
      <c r="H1170" t="s">
        <v>29</v>
      </c>
      <c r="I1170">
        <v>60000012511671</v>
      </c>
      <c r="J1170" t="s">
        <v>5046</v>
      </c>
      <c r="K1170" t="s">
        <v>5047</v>
      </c>
      <c r="L1170" t="s">
        <v>32</v>
      </c>
      <c r="M1170">
        <v>6</v>
      </c>
      <c r="N1170" t="s">
        <v>33</v>
      </c>
      <c r="O1170">
        <v>60000015461254</v>
      </c>
      <c r="P1170">
        <v>60000016462681</v>
      </c>
      <c r="Q1170">
        <v>141647000006827</v>
      </c>
      <c r="S1170" t="s">
        <v>34</v>
      </c>
      <c r="T1170" t="s">
        <v>35</v>
      </c>
      <c r="U1170" t="s">
        <v>36</v>
      </c>
      <c r="X1170" t="s">
        <v>37</v>
      </c>
      <c r="Y1170" t="s">
        <v>176</v>
      </c>
      <c r="AD1170" t="s">
        <v>5048</v>
      </c>
      <c r="AE1170" t="s">
        <v>1437</v>
      </c>
      <c r="AF1170" t="s">
        <v>5048</v>
      </c>
      <c r="AG1170" t="s">
        <v>5048</v>
      </c>
      <c r="AH1170">
        <v>1</v>
      </c>
      <c r="AI1170">
        <v>122</v>
      </c>
      <c r="AJ1170">
        <v>122</v>
      </c>
      <c r="AK1170">
        <v>122</v>
      </c>
      <c r="AL1170">
        <v>122</v>
      </c>
      <c r="AM1170">
        <v>122</v>
      </c>
      <c r="AN1170" t="s">
        <v>1409</v>
      </c>
      <c r="AO1170" t="s">
        <v>5048</v>
      </c>
    </row>
    <row r="1171" spans="1:41" x14ac:dyDescent="0.25">
      <c r="A1171">
        <v>1</v>
      </c>
      <c r="B1171" t="s">
        <v>28</v>
      </c>
      <c r="C1171">
        <v>393107</v>
      </c>
      <c r="D1171" t="str">
        <f>VLOOKUP(C1171,MUNICÍPO_SETOR!A$2:D$49,4,0)</f>
        <v>SERGIO DE SOUZA COSTA</v>
      </c>
      <c r="E1171" s="43">
        <v>41403.472222222219</v>
      </c>
      <c r="F1171" s="43">
        <v>41403.745833333334</v>
      </c>
      <c r="G1171" s="43">
        <v>41403.70416666667</v>
      </c>
      <c r="H1171" t="s">
        <v>29</v>
      </c>
      <c r="I1171">
        <v>60000012511671</v>
      </c>
      <c r="J1171" t="s">
        <v>5046</v>
      </c>
      <c r="K1171" t="s">
        <v>5047</v>
      </c>
      <c r="L1171" t="s">
        <v>32</v>
      </c>
      <c r="M1171">
        <v>6</v>
      </c>
      <c r="N1171" t="s">
        <v>33</v>
      </c>
      <c r="O1171">
        <v>60000015461254</v>
      </c>
      <c r="P1171">
        <v>60000016462681</v>
      </c>
      <c r="Q1171">
        <v>141647000006827</v>
      </c>
      <c r="S1171" t="s">
        <v>34</v>
      </c>
      <c r="T1171" t="s">
        <v>35</v>
      </c>
      <c r="U1171" t="s">
        <v>36</v>
      </c>
      <c r="X1171" t="s">
        <v>37</v>
      </c>
      <c r="Y1171" t="s">
        <v>176</v>
      </c>
      <c r="AD1171" t="s">
        <v>5048</v>
      </c>
      <c r="AE1171" t="s">
        <v>1437</v>
      </c>
      <c r="AF1171" t="s">
        <v>5048</v>
      </c>
      <c r="AG1171" t="s">
        <v>5048</v>
      </c>
      <c r="AH1171">
        <v>1</v>
      </c>
      <c r="AI1171">
        <v>122</v>
      </c>
      <c r="AJ1171">
        <v>122</v>
      </c>
      <c r="AK1171">
        <v>122</v>
      </c>
      <c r="AL1171">
        <v>122</v>
      </c>
      <c r="AM1171">
        <v>122</v>
      </c>
      <c r="AN1171" t="s">
        <v>1409</v>
      </c>
      <c r="AO1171" t="s">
        <v>5048</v>
      </c>
    </row>
    <row r="1172" spans="1:41" x14ac:dyDescent="0.25">
      <c r="A1172">
        <v>1</v>
      </c>
      <c r="B1172" t="s">
        <v>28</v>
      </c>
      <c r="C1172">
        <v>393107</v>
      </c>
      <c r="D1172" t="str">
        <f>VLOOKUP(C1172,MUNICÍPO_SETOR!A$2:D$49,4,0)</f>
        <v>SERGIO DE SOUZA COSTA</v>
      </c>
      <c r="E1172" s="43">
        <v>41403.472222222219</v>
      </c>
      <c r="F1172" s="43">
        <v>41403.745833333334</v>
      </c>
      <c r="G1172" s="43">
        <v>41403.70416666667</v>
      </c>
      <c r="H1172" t="s">
        <v>29</v>
      </c>
      <c r="I1172">
        <v>60000012511671</v>
      </c>
      <c r="J1172" t="s">
        <v>5046</v>
      </c>
      <c r="K1172" t="s">
        <v>5047</v>
      </c>
      <c r="L1172" t="s">
        <v>32</v>
      </c>
      <c r="M1172">
        <v>6</v>
      </c>
      <c r="N1172" t="s">
        <v>33</v>
      </c>
      <c r="O1172">
        <v>60000015461254</v>
      </c>
      <c r="P1172">
        <v>60000016462681</v>
      </c>
      <c r="Q1172">
        <v>141647000006827</v>
      </c>
      <c r="S1172" t="s">
        <v>34</v>
      </c>
      <c r="T1172" t="s">
        <v>35</v>
      </c>
      <c r="U1172" t="s">
        <v>36</v>
      </c>
      <c r="X1172" t="s">
        <v>37</v>
      </c>
      <c r="Y1172" t="s">
        <v>176</v>
      </c>
      <c r="AD1172" t="s">
        <v>5048</v>
      </c>
      <c r="AE1172" t="s">
        <v>1437</v>
      </c>
      <c r="AF1172" t="s">
        <v>5048</v>
      </c>
      <c r="AG1172" t="s">
        <v>5048</v>
      </c>
      <c r="AH1172">
        <v>1</v>
      </c>
      <c r="AI1172">
        <v>122</v>
      </c>
      <c r="AJ1172">
        <v>122</v>
      </c>
      <c r="AK1172">
        <v>122</v>
      </c>
      <c r="AL1172">
        <v>122</v>
      </c>
      <c r="AM1172">
        <v>122</v>
      </c>
      <c r="AN1172" t="s">
        <v>1409</v>
      </c>
      <c r="AO1172" t="s">
        <v>5048</v>
      </c>
    </row>
    <row r="1173" spans="1:41" x14ac:dyDescent="0.25">
      <c r="A1173">
        <v>1</v>
      </c>
      <c r="B1173" t="s">
        <v>28</v>
      </c>
      <c r="C1173">
        <v>393107</v>
      </c>
      <c r="D1173" t="str">
        <f>VLOOKUP(C1173,MUNICÍPO_SETOR!A$2:D$49,4,0)</f>
        <v>SERGIO DE SOUZA COSTA</v>
      </c>
      <c r="E1173" s="43">
        <v>41403.458333333336</v>
      </c>
      <c r="F1173" s="43">
        <v>41403.744444444441</v>
      </c>
      <c r="G1173" s="43">
        <v>41403.702777777777</v>
      </c>
      <c r="H1173" t="s">
        <v>29</v>
      </c>
      <c r="I1173">
        <v>60000012352383</v>
      </c>
      <c r="J1173" t="s">
        <v>2775</v>
      </c>
      <c r="K1173" t="s">
        <v>2776</v>
      </c>
      <c r="L1173" t="s">
        <v>32</v>
      </c>
      <c r="M1173">
        <v>4</v>
      </c>
      <c r="N1173" t="s">
        <v>33</v>
      </c>
      <c r="O1173">
        <v>60000015461254</v>
      </c>
      <c r="P1173">
        <v>60000016462681</v>
      </c>
      <c r="Q1173">
        <v>141647000006819</v>
      </c>
      <c r="S1173" t="s">
        <v>34</v>
      </c>
      <c r="T1173" t="s">
        <v>35</v>
      </c>
      <c r="U1173" t="s">
        <v>36</v>
      </c>
      <c r="X1173" t="s">
        <v>37</v>
      </c>
      <c r="Y1173" t="s">
        <v>176</v>
      </c>
      <c r="AD1173" t="s">
        <v>5049</v>
      </c>
      <c r="AE1173" t="s">
        <v>1437</v>
      </c>
      <c r="AF1173" t="s">
        <v>5049</v>
      </c>
      <c r="AG1173" t="s">
        <v>5049</v>
      </c>
      <c r="AH1173">
        <v>1</v>
      </c>
      <c r="AI1173">
        <v>174</v>
      </c>
      <c r="AJ1173">
        <v>174</v>
      </c>
      <c r="AK1173">
        <v>174</v>
      </c>
      <c r="AL1173">
        <v>174</v>
      </c>
      <c r="AM1173">
        <v>174</v>
      </c>
      <c r="AN1173" t="s">
        <v>1409</v>
      </c>
      <c r="AO1173" t="s">
        <v>5049</v>
      </c>
    </row>
    <row r="1174" spans="1:41" x14ac:dyDescent="0.25">
      <c r="A1174">
        <v>1</v>
      </c>
      <c r="B1174" t="s">
        <v>28</v>
      </c>
      <c r="C1174">
        <v>393107</v>
      </c>
      <c r="D1174" t="str">
        <f>VLOOKUP(C1174,MUNICÍPO_SETOR!A$2:D$49,4,0)</f>
        <v>SERGIO DE SOUZA COSTA</v>
      </c>
      <c r="E1174" s="43">
        <v>41403.4375</v>
      </c>
      <c r="F1174" s="43">
        <v>41403.738888888889</v>
      </c>
      <c r="G1174" s="43">
        <v>41403.697222222225</v>
      </c>
      <c r="H1174" t="s">
        <v>29</v>
      </c>
      <c r="I1174">
        <v>60000012255107</v>
      </c>
      <c r="J1174" t="s">
        <v>2888</v>
      </c>
      <c r="K1174" t="s">
        <v>2889</v>
      </c>
      <c r="L1174" t="s">
        <v>32</v>
      </c>
      <c r="M1174">
        <v>3</v>
      </c>
      <c r="N1174" t="s">
        <v>33</v>
      </c>
      <c r="O1174">
        <v>60000015461254</v>
      </c>
      <c r="P1174">
        <v>60000016462681</v>
      </c>
      <c r="Q1174">
        <v>141647000006812</v>
      </c>
      <c r="S1174" t="s">
        <v>34</v>
      </c>
      <c r="T1174" t="s">
        <v>35</v>
      </c>
      <c r="U1174" t="s">
        <v>36</v>
      </c>
      <c r="X1174" t="s">
        <v>37</v>
      </c>
      <c r="Y1174" t="s">
        <v>176</v>
      </c>
      <c r="AD1174" t="s">
        <v>5050</v>
      </c>
      <c r="AE1174" t="s">
        <v>1437</v>
      </c>
      <c r="AF1174" t="s">
        <v>5050</v>
      </c>
      <c r="AG1174" t="s">
        <v>5050</v>
      </c>
      <c r="AH1174">
        <v>109</v>
      </c>
      <c r="AI1174">
        <v>618</v>
      </c>
      <c r="AJ1174">
        <v>618</v>
      </c>
      <c r="AK1174">
        <v>618</v>
      </c>
      <c r="AL1174">
        <v>618</v>
      </c>
      <c r="AM1174">
        <v>618</v>
      </c>
      <c r="AN1174" t="s">
        <v>1409</v>
      </c>
      <c r="AO1174" t="s">
        <v>5455</v>
      </c>
    </row>
    <row r="1175" spans="1:41" x14ac:dyDescent="0.25">
      <c r="A1175">
        <v>1</v>
      </c>
      <c r="B1175" t="s">
        <v>28</v>
      </c>
      <c r="C1175">
        <v>393107</v>
      </c>
      <c r="D1175" t="str">
        <f>VLOOKUP(C1175,MUNICÍPO_SETOR!A$2:D$49,4,0)</f>
        <v>SERGIO DE SOUZA COSTA</v>
      </c>
      <c r="E1175" s="43">
        <v>41403.4375</v>
      </c>
      <c r="F1175" s="43">
        <v>41403.737500000003</v>
      </c>
      <c r="G1175" s="43">
        <v>41403.695833333331</v>
      </c>
      <c r="H1175" t="s">
        <v>29</v>
      </c>
      <c r="I1175">
        <v>60000012277711</v>
      </c>
      <c r="J1175" t="s">
        <v>2891</v>
      </c>
      <c r="K1175" t="s">
        <v>2892</v>
      </c>
      <c r="L1175" t="s">
        <v>41</v>
      </c>
      <c r="M1175">
        <v>3</v>
      </c>
      <c r="N1175" t="s">
        <v>33</v>
      </c>
      <c r="O1175">
        <v>60000015461254</v>
      </c>
      <c r="P1175">
        <v>60000016462681</v>
      </c>
      <c r="Q1175">
        <v>141647000006805</v>
      </c>
      <c r="S1175" t="s">
        <v>34</v>
      </c>
      <c r="T1175" t="s">
        <v>35</v>
      </c>
      <c r="U1175" t="s">
        <v>36</v>
      </c>
      <c r="X1175" t="s">
        <v>37</v>
      </c>
      <c r="Y1175" t="s">
        <v>176</v>
      </c>
      <c r="AD1175" t="s">
        <v>5051</v>
      </c>
      <c r="AE1175" t="s">
        <v>1437</v>
      </c>
      <c r="AF1175" t="s">
        <v>5051</v>
      </c>
      <c r="AG1175" t="s">
        <v>5051</v>
      </c>
      <c r="AH1175">
        <v>1</v>
      </c>
      <c r="AI1175">
        <v>508</v>
      </c>
      <c r="AJ1175">
        <v>508</v>
      </c>
      <c r="AK1175">
        <v>508</v>
      </c>
      <c r="AL1175">
        <v>508</v>
      </c>
      <c r="AM1175">
        <v>508</v>
      </c>
      <c r="AN1175" t="s">
        <v>1409</v>
      </c>
      <c r="AO1175" t="s">
        <v>5051</v>
      </c>
    </row>
    <row r="1176" spans="1:41" x14ac:dyDescent="0.25">
      <c r="A1176">
        <v>1</v>
      </c>
      <c r="B1176" t="s">
        <v>28</v>
      </c>
      <c r="C1176">
        <v>393107</v>
      </c>
      <c r="D1176" t="str">
        <f>VLOOKUP(C1176,MUNICÍPO_SETOR!A$2:D$49,4,0)</f>
        <v>SERGIO DE SOUZA COSTA</v>
      </c>
      <c r="E1176" s="43">
        <v>41403.375</v>
      </c>
      <c r="F1176" s="43">
        <v>41403.722222222219</v>
      </c>
      <c r="G1176" s="43">
        <v>41403.685416666667</v>
      </c>
      <c r="H1176" t="s">
        <v>29</v>
      </c>
      <c r="I1176">
        <v>60000012340267</v>
      </c>
      <c r="J1176" t="s">
        <v>5052</v>
      </c>
      <c r="K1176" t="s">
        <v>5053</v>
      </c>
      <c r="L1176" t="s">
        <v>32</v>
      </c>
      <c r="M1176">
        <v>4</v>
      </c>
      <c r="N1176" t="s">
        <v>33</v>
      </c>
      <c r="O1176">
        <v>60000015461254</v>
      </c>
      <c r="P1176">
        <v>60000016462681</v>
      </c>
      <c r="Q1176">
        <v>154699000000248</v>
      </c>
      <c r="S1176" t="s">
        <v>34</v>
      </c>
      <c r="T1176" t="s">
        <v>35</v>
      </c>
      <c r="U1176" t="s">
        <v>36</v>
      </c>
      <c r="X1176" t="s">
        <v>37</v>
      </c>
      <c r="AD1176" t="s">
        <v>5054</v>
      </c>
      <c r="AE1176" t="s">
        <v>1437</v>
      </c>
      <c r="AF1176" t="s">
        <v>5054</v>
      </c>
      <c r="AG1176" t="s">
        <v>5054</v>
      </c>
      <c r="AH1176">
        <v>1</v>
      </c>
      <c r="AI1176">
        <v>94</v>
      </c>
      <c r="AJ1176">
        <v>94</v>
      </c>
      <c r="AK1176">
        <v>94</v>
      </c>
      <c r="AL1176">
        <v>94</v>
      </c>
      <c r="AM1176">
        <v>94</v>
      </c>
      <c r="AN1176" t="s">
        <v>1409</v>
      </c>
      <c r="AO1176" t="s">
        <v>5054</v>
      </c>
    </row>
    <row r="1177" spans="1:41" x14ac:dyDescent="0.25">
      <c r="A1177">
        <v>1</v>
      </c>
      <c r="B1177" t="s">
        <v>28</v>
      </c>
      <c r="C1177">
        <v>393107</v>
      </c>
      <c r="D1177" t="str">
        <f>VLOOKUP(C1177,MUNICÍPO_SETOR!A$2:D$49,4,0)</f>
        <v>SERGIO DE SOUZA COSTA</v>
      </c>
      <c r="E1177" s="43">
        <v>41403.361111111109</v>
      </c>
      <c r="F1177" s="43">
        <v>41403.719444444447</v>
      </c>
      <c r="G1177" s="43">
        <v>41403.679861111108</v>
      </c>
      <c r="H1177" t="s">
        <v>29</v>
      </c>
      <c r="I1177">
        <v>60000012419911</v>
      </c>
      <c r="J1177" t="s">
        <v>5055</v>
      </c>
      <c r="K1177" t="s">
        <v>5056</v>
      </c>
      <c r="L1177" t="s">
        <v>32</v>
      </c>
      <c r="M1177">
        <v>6</v>
      </c>
      <c r="N1177" t="s">
        <v>33</v>
      </c>
      <c r="O1177">
        <v>60000015461254</v>
      </c>
      <c r="P1177">
        <v>60000016462681</v>
      </c>
      <c r="Q1177">
        <v>154699000000240</v>
      </c>
      <c r="S1177" t="s">
        <v>34</v>
      </c>
      <c r="T1177" t="s">
        <v>35</v>
      </c>
      <c r="U1177" t="s">
        <v>36</v>
      </c>
      <c r="X1177" t="s">
        <v>37</v>
      </c>
      <c r="Y1177" t="s">
        <v>176</v>
      </c>
      <c r="AD1177" t="s">
        <v>5057</v>
      </c>
      <c r="AE1177" t="s">
        <v>1437</v>
      </c>
      <c r="AF1177" t="s">
        <v>5057</v>
      </c>
      <c r="AG1177" t="s">
        <v>5057</v>
      </c>
      <c r="AH1177">
        <v>1</v>
      </c>
      <c r="AI1177">
        <v>157</v>
      </c>
      <c r="AJ1177">
        <v>157</v>
      </c>
      <c r="AK1177">
        <v>157</v>
      </c>
      <c r="AL1177">
        <v>157</v>
      </c>
      <c r="AM1177">
        <v>157</v>
      </c>
      <c r="AN1177" t="s">
        <v>1409</v>
      </c>
      <c r="AO1177" t="s">
        <v>5057</v>
      </c>
    </row>
    <row r="1178" spans="1:41" x14ac:dyDescent="0.25">
      <c r="A1178">
        <v>1</v>
      </c>
      <c r="B1178" t="s">
        <v>28</v>
      </c>
      <c r="C1178">
        <v>393107</v>
      </c>
      <c r="D1178" t="str">
        <f>VLOOKUP(C1178,MUNICÍPO_SETOR!A$2:D$49,4,0)</f>
        <v>SERGIO DE SOUZA COSTA</v>
      </c>
      <c r="E1178" s="43">
        <v>41402.541666666664</v>
      </c>
      <c r="F1178" s="43">
        <v>41402.731944444444</v>
      </c>
      <c r="G1178" s="43">
        <v>41402.69027777778</v>
      </c>
      <c r="H1178" t="s">
        <v>29</v>
      </c>
      <c r="I1178">
        <v>154699000000180</v>
      </c>
      <c r="K1178" t="s">
        <v>5058</v>
      </c>
      <c r="L1178" t="s">
        <v>41</v>
      </c>
      <c r="N1178" t="s">
        <v>33</v>
      </c>
      <c r="O1178">
        <v>60000015461254</v>
      </c>
      <c r="P1178">
        <v>60000016462681</v>
      </c>
      <c r="Q1178">
        <v>141647000006661</v>
      </c>
      <c r="S1178" t="s">
        <v>34</v>
      </c>
      <c r="T1178" t="s">
        <v>35</v>
      </c>
      <c r="U1178" t="s">
        <v>61</v>
      </c>
      <c r="X1178" t="s">
        <v>37</v>
      </c>
      <c r="Y1178" t="s">
        <v>176</v>
      </c>
      <c r="AD1178" t="s">
        <v>5059</v>
      </c>
      <c r="AE1178" t="s">
        <v>1437</v>
      </c>
      <c r="AF1178" t="s">
        <v>5059</v>
      </c>
      <c r="AG1178" t="s">
        <v>5059</v>
      </c>
      <c r="AH1178">
        <v>1</v>
      </c>
      <c r="AI1178">
        <v>131</v>
      </c>
      <c r="AJ1178">
        <v>131</v>
      </c>
      <c r="AK1178">
        <v>131</v>
      </c>
      <c r="AL1178">
        <v>131</v>
      </c>
      <c r="AM1178">
        <v>131</v>
      </c>
      <c r="AN1178" t="s">
        <v>1409</v>
      </c>
      <c r="AO1178" t="s">
        <v>5059</v>
      </c>
    </row>
    <row r="1179" spans="1:41" x14ac:dyDescent="0.25">
      <c r="A1179">
        <v>1</v>
      </c>
      <c r="B1179" t="s">
        <v>28</v>
      </c>
      <c r="C1179">
        <v>393107</v>
      </c>
      <c r="D1179" t="str">
        <f>VLOOKUP(C1179,MUNICÍPO_SETOR!A$2:D$49,4,0)</f>
        <v>SERGIO DE SOUZA COSTA</v>
      </c>
      <c r="E1179" s="43">
        <v>41402.517361111109</v>
      </c>
      <c r="F1179" s="43">
        <v>41402.705555555556</v>
      </c>
      <c r="G1179" s="43">
        <v>41402.67291666667</v>
      </c>
      <c r="H1179" t="s">
        <v>110</v>
      </c>
      <c r="I1179">
        <v>60000016840716</v>
      </c>
      <c r="K1179" t="s">
        <v>2929</v>
      </c>
      <c r="L1179" t="s">
        <v>631</v>
      </c>
      <c r="N1179" t="s">
        <v>33</v>
      </c>
      <c r="O1179">
        <v>60000015461254</v>
      </c>
      <c r="P1179">
        <v>60000016462681</v>
      </c>
      <c r="Q1179">
        <v>154699000000176</v>
      </c>
      <c r="S1179" t="s">
        <v>34</v>
      </c>
      <c r="T1179" t="s">
        <v>35</v>
      </c>
      <c r="U1179" t="s">
        <v>36</v>
      </c>
      <c r="X1179" t="s">
        <v>37</v>
      </c>
      <c r="AD1179" t="s">
        <v>5060</v>
      </c>
      <c r="AE1179" t="s">
        <v>1437</v>
      </c>
      <c r="AF1179" t="s">
        <v>5060</v>
      </c>
      <c r="AG1179" t="s">
        <v>5060</v>
      </c>
      <c r="AH1179">
        <v>1</v>
      </c>
      <c r="AI1179">
        <v>164</v>
      </c>
      <c r="AJ1179">
        <v>164</v>
      </c>
      <c r="AK1179">
        <v>164</v>
      </c>
      <c r="AL1179">
        <v>164</v>
      </c>
      <c r="AM1179">
        <v>164</v>
      </c>
      <c r="AN1179" t="s">
        <v>1409</v>
      </c>
      <c r="AO1179" t="s">
        <v>5060</v>
      </c>
    </row>
    <row r="1180" spans="1:41" x14ac:dyDescent="0.25">
      <c r="A1180">
        <v>1</v>
      </c>
      <c r="B1180" t="s">
        <v>28</v>
      </c>
      <c r="C1180">
        <v>393107</v>
      </c>
      <c r="D1180" t="str">
        <f>VLOOKUP(C1180,MUNICÍPO_SETOR!A$2:D$49,4,0)</f>
        <v>SERGIO DE SOUZA COSTA</v>
      </c>
      <c r="E1180" s="43">
        <v>41402.46875</v>
      </c>
      <c r="F1180" s="43">
        <v>41402.691666666666</v>
      </c>
      <c r="G1180" s="43">
        <v>41402.651388888888</v>
      </c>
      <c r="H1180" t="s">
        <v>29</v>
      </c>
      <c r="I1180">
        <v>60000012516563</v>
      </c>
      <c r="J1180" t="s">
        <v>2758</v>
      </c>
      <c r="K1180" t="s">
        <v>2759</v>
      </c>
      <c r="L1180" t="s">
        <v>32</v>
      </c>
      <c r="M1180">
        <v>4</v>
      </c>
      <c r="N1180" t="s">
        <v>33</v>
      </c>
      <c r="O1180">
        <v>60000015461254</v>
      </c>
      <c r="P1180">
        <v>60000016462681</v>
      </c>
      <c r="Q1180">
        <v>154699000000169</v>
      </c>
      <c r="S1180" t="s">
        <v>34</v>
      </c>
      <c r="T1180" t="s">
        <v>35</v>
      </c>
      <c r="U1180" t="s">
        <v>36</v>
      </c>
      <c r="X1180" t="s">
        <v>37</v>
      </c>
      <c r="AD1180" t="s">
        <v>5061</v>
      </c>
      <c r="AE1180" t="s">
        <v>1437</v>
      </c>
      <c r="AF1180" t="s">
        <v>5061</v>
      </c>
      <c r="AG1180" t="s">
        <v>5061</v>
      </c>
      <c r="AH1180">
        <v>1</v>
      </c>
      <c r="AI1180">
        <v>300</v>
      </c>
      <c r="AJ1180">
        <v>300</v>
      </c>
      <c r="AK1180">
        <v>300</v>
      </c>
      <c r="AL1180">
        <v>300</v>
      </c>
      <c r="AM1180">
        <v>300</v>
      </c>
      <c r="AN1180" t="s">
        <v>1409</v>
      </c>
      <c r="AO1180" t="s">
        <v>5061</v>
      </c>
    </row>
    <row r="1181" spans="1:41" x14ac:dyDescent="0.25">
      <c r="A1181">
        <v>1</v>
      </c>
      <c r="B1181" t="s">
        <v>28</v>
      </c>
      <c r="C1181">
        <v>393107</v>
      </c>
      <c r="D1181" t="str">
        <f>VLOOKUP(C1181,MUNICÍPO_SETOR!A$2:D$49,4,0)</f>
        <v>SERGIO DE SOUZA COSTA</v>
      </c>
      <c r="E1181" s="43">
        <v>41402.434027777781</v>
      </c>
      <c r="F1181" s="43">
        <v>41402.6875</v>
      </c>
      <c r="G1181" s="43">
        <v>41402.651388888888</v>
      </c>
      <c r="H1181" t="s">
        <v>29</v>
      </c>
      <c r="I1181">
        <v>60000012475079</v>
      </c>
      <c r="J1181" t="s">
        <v>2761</v>
      </c>
      <c r="K1181" t="s">
        <v>2762</v>
      </c>
      <c r="L1181" t="s">
        <v>32</v>
      </c>
      <c r="M1181">
        <v>4</v>
      </c>
      <c r="N1181" t="s">
        <v>33</v>
      </c>
      <c r="O1181">
        <v>60000015461254</v>
      </c>
      <c r="P1181">
        <v>60000016462681</v>
      </c>
      <c r="Q1181">
        <v>154699000000162</v>
      </c>
      <c r="S1181" t="s">
        <v>34</v>
      </c>
      <c r="T1181" t="s">
        <v>35</v>
      </c>
      <c r="U1181" t="s">
        <v>36</v>
      </c>
      <c r="X1181" t="s">
        <v>37</v>
      </c>
      <c r="AD1181" t="s">
        <v>5062</v>
      </c>
      <c r="AE1181" t="s">
        <v>1437</v>
      </c>
      <c r="AF1181" t="s">
        <v>5062</v>
      </c>
      <c r="AG1181" t="s">
        <v>5062</v>
      </c>
      <c r="AH1181">
        <v>1</v>
      </c>
      <c r="AI1181">
        <v>160</v>
      </c>
      <c r="AJ1181">
        <v>160</v>
      </c>
      <c r="AK1181">
        <v>160</v>
      </c>
      <c r="AL1181">
        <v>160</v>
      </c>
      <c r="AM1181">
        <v>160</v>
      </c>
      <c r="AN1181" t="s">
        <v>1409</v>
      </c>
      <c r="AO1181" t="s">
        <v>5062</v>
      </c>
    </row>
    <row r="1182" spans="1:41" x14ac:dyDescent="0.25">
      <c r="A1182">
        <v>1</v>
      </c>
      <c r="B1182" t="s">
        <v>28</v>
      </c>
      <c r="C1182">
        <v>393107</v>
      </c>
      <c r="D1182" t="str">
        <f>VLOOKUP(C1182,MUNICÍPO_SETOR!A$2:D$49,4,0)</f>
        <v>SERGIO DE SOUZA COSTA</v>
      </c>
      <c r="E1182" s="43">
        <v>41401.572916666664</v>
      </c>
      <c r="F1182" s="43">
        <v>41401.704861111109</v>
      </c>
      <c r="G1182" s="43">
        <v>41401.663194444445</v>
      </c>
      <c r="H1182" t="s">
        <v>29</v>
      </c>
      <c r="I1182">
        <v>60000012445419</v>
      </c>
      <c r="J1182" t="s">
        <v>2811</v>
      </c>
      <c r="K1182" t="s">
        <v>2812</v>
      </c>
      <c r="L1182" t="s">
        <v>32</v>
      </c>
      <c r="M1182">
        <v>6</v>
      </c>
      <c r="N1182" t="s">
        <v>33</v>
      </c>
      <c r="O1182">
        <v>60000015461254</v>
      </c>
      <c r="P1182">
        <v>60000016462681</v>
      </c>
      <c r="Q1182">
        <v>141647000006362</v>
      </c>
      <c r="S1182" t="s">
        <v>34</v>
      </c>
      <c r="T1182" t="s">
        <v>35</v>
      </c>
      <c r="U1182" t="s">
        <v>36</v>
      </c>
      <c r="X1182" t="s">
        <v>37</v>
      </c>
      <c r="Y1182" t="s">
        <v>176</v>
      </c>
      <c r="AD1182" t="s">
        <v>5063</v>
      </c>
      <c r="AE1182" t="s">
        <v>1437</v>
      </c>
      <c r="AF1182" t="s">
        <v>5063</v>
      </c>
      <c r="AG1182" t="s">
        <v>5063</v>
      </c>
      <c r="AH1182">
        <v>1</v>
      </c>
      <c r="AI1182">
        <v>57</v>
      </c>
      <c r="AJ1182">
        <v>57</v>
      </c>
      <c r="AK1182">
        <v>57</v>
      </c>
      <c r="AL1182">
        <v>57</v>
      </c>
      <c r="AM1182">
        <v>57</v>
      </c>
      <c r="AN1182" t="s">
        <v>1409</v>
      </c>
      <c r="AO1182" t="s">
        <v>5063</v>
      </c>
    </row>
    <row r="1183" spans="1:41" x14ac:dyDescent="0.25">
      <c r="A1183">
        <v>1</v>
      </c>
      <c r="B1183" t="s">
        <v>28</v>
      </c>
      <c r="C1183">
        <v>393107</v>
      </c>
      <c r="D1183" t="str">
        <f>VLOOKUP(C1183,MUNICÍPO_SETOR!A$2:D$49,4,0)</f>
        <v>SERGIO DE SOUZA COSTA</v>
      </c>
      <c r="E1183" s="43">
        <v>41401.552083333336</v>
      </c>
      <c r="F1183" s="43">
        <v>41401.703472222223</v>
      </c>
      <c r="G1183" s="43">
        <v>41401.661805555559</v>
      </c>
      <c r="H1183" t="s">
        <v>29</v>
      </c>
      <c r="I1183">
        <v>60000012529075</v>
      </c>
      <c r="J1183" t="s">
        <v>568</v>
      </c>
      <c r="K1183" t="s">
        <v>569</v>
      </c>
      <c r="L1183" t="s">
        <v>32</v>
      </c>
      <c r="M1183">
        <v>4</v>
      </c>
      <c r="N1183" t="s">
        <v>33</v>
      </c>
      <c r="O1183">
        <v>60000015461254</v>
      </c>
      <c r="P1183">
        <v>60000016462681</v>
      </c>
      <c r="Q1183">
        <v>141647000006355</v>
      </c>
      <c r="S1183" t="s">
        <v>34</v>
      </c>
      <c r="T1183" t="s">
        <v>35</v>
      </c>
      <c r="U1183" t="s">
        <v>36</v>
      </c>
      <c r="X1183" t="s">
        <v>37</v>
      </c>
      <c r="Y1183" t="s">
        <v>176</v>
      </c>
      <c r="AD1183" t="s">
        <v>5064</v>
      </c>
      <c r="AE1183" t="s">
        <v>1437</v>
      </c>
      <c r="AF1183" t="s">
        <v>5064</v>
      </c>
      <c r="AG1183" t="s">
        <v>5064</v>
      </c>
      <c r="AH1183">
        <v>1</v>
      </c>
      <c r="AI1183">
        <v>67</v>
      </c>
      <c r="AJ1183">
        <v>67</v>
      </c>
      <c r="AK1183">
        <v>67</v>
      </c>
      <c r="AL1183">
        <v>67</v>
      </c>
      <c r="AM1183">
        <v>67</v>
      </c>
      <c r="AN1183" t="s">
        <v>1409</v>
      </c>
      <c r="AO1183" t="s">
        <v>5064</v>
      </c>
    </row>
    <row r="1184" spans="1:41" x14ac:dyDescent="0.25">
      <c r="A1184">
        <v>1</v>
      </c>
      <c r="B1184" t="s">
        <v>28</v>
      </c>
      <c r="C1184">
        <v>393107</v>
      </c>
      <c r="D1184" t="str">
        <f>VLOOKUP(C1184,MUNICÍPO_SETOR!A$2:D$49,4,0)</f>
        <v>SERGIO DE SOUZA COSTA</v>
      </c>
      <c r="E1184" s="43">
        <v>41401.541666666664</v>
      </c>
      <c r="F1184" s="43">
        <v>41401.701388888891</v>
      </c>
      <c r="G1184" s="43">
        <v>41401.659722222219</v>
      </c>
      <c r="H1184" t="s">
        <v>29</v>
      </c>
      <c r="I1184">
        <v>60000012556067</v>
      </c>
      <c r="J1184" t="s">
        <v>580</v>
      </c>
      <c r="K1184" t="s">
        <v>581</v>
      </c>
      <c r="L1184" t="s">
        <v>32</v>
      </c>
      <c r="M1184">
        <v>6</v>
      </c>
      <c r="N1184" t="s">
        <v>33</v>
      </c>
      <c r="O1184">
        <v>60000015461254</v>
      </c>
      <c r="P1184">
        <v>60000016462681</v>
      </c>
      <c r="Q1184">
        <v>141647000006348</v>
      </c>
      <c r="S1184" t="s">
        <v>34</v>
      </c>
      <c r="T1184" t="s">
        <v>35</v>
      </c>
      <c r="U1184" t="s">
        <v>36</v>
      </c>
      <c r="X1184" t="s">
        <v>37</v>
      </c>
      <c r="Y1184" t="s">
        <v>176</v>
      </c>
      <c r="AD1184" t="s">
        <v>5065</v>
      </c>
      <c r="AE1184" t="s">
        <v>1437</v>
      </c>
      <c r="AF1184" t="s">
        <v>5065</v>
      </c>
      <c r="AG1184" t="s">
        <v>5065</v>
      </c>
      <c r="AH1184">
        <v>1</v>
      </c>
      <c r="AI1184">
        <v>80</v>
      </c>
      <c r="AJ1184">
        <v>80</v>
      </c>
      <c r="AK1184">
        <v>80</v>
      </c>
      <c r="AL1184">
        <v>80</v>
      </c>
      <c r="AM1184">
        <v>80</v>
      </c>
      <c r="AN1184" t="s">
        <v>1409</v>
      </c>
      <c r="AO1184" t="s">
        <v>5065</v>
      </c>
    </row>
    <row r="1185" spans="1:41" x14ac:dyDescent="0.25">
      <c r="A1185">
        <v>1</v>
      </c>
      <c r="B1185" t="s">
        <v>28</v>
      </c>
      <c r="C1185">
        <v>393107</v>
      </c>
      <c r="D1185" t="str">
        <f>VLOOKUP(C1185,MUNICÍPO_SETOR!A$2:D$49,4,0)</f>
        <v>SERGIO DE SOUZA COSTA</v>
      </c>
      <c r="E1185" s="43">
        <v>41401.520833333336</v>
      </c>
      <c r="F1185" s="43">
        <v>41401.699305555558</v>
      </c>
      <c r="G1185" s="43">
        <v>41401.657638888886</v>
      </c>
      <c r="H1185" t="s">
        <v>29</v>
      </c>
      <c r="I1185">
        <v>60000012386359</v>
      </c>
      <c r="J1185" t="s">
        <v>2885</v>
      </c>
      <c r="K1185" t="s">
        <v>2886</v>
      </c>
      <c r="L1185" t="s">
        <v>32</v>
      </c>
      <c r="M1185">
        <v>4</v>
      </c>
      <c r="N1185" t="s">
        <v>33</v>
      </c>
      <c r="O1185">
        <v>60000015461254</v>
      </c>
      <c r="P1185">
        <v>60000016462681</v>
      </c>
      <c r="Q1185">
        <v>141647000006341</v>
      </c>
      <c r="S1185" t="s">
        <v>34</v>
      </c>
      <c r="T1185" t="s">
        <v>35</v>
      </c>
      <c r="U1185" t="s">
        <v>36</v>
      </c>
      <c r="X1185" t="s">
        <v>37</v>
      </c>
      <c r="Y1185" t="s">
        <v>176</v>
      </c>
      <c r="AD1185" t="s">
        <v>5066</v>
      </c>
      <c r="AE1185" t="s">
        <v>1437</v>
      </c>
      <c r="AF1185" t="s">
        <v>5066</v>
      </c>
      <c r="AG1185" t="s">
        <v>5066</v>
      </c>
      <c r="AH1185">
        <v>1</v>
      </c>
      <c r="AI1185">
        <v>137</v>
      </c>
      <c r="AJ1185">
        <v>137</v>
      </c>
      <c r="AK1185">
        <v>137</v>
      </c>
      <c r="AL1185">
        <v>137</v>
      </c>
      <c r="AM1185">
        <v>137</v>
      </c>
      <c r="AN1185" t="s">
        <v>1409</v>
      </c>
      <c r="AO1185" t="s">
        <v>5066</v>
      </c>
    </row>
    <row r="1186" spans="1:41" x14ac:dyDescent="0.25">
      <c r="A1186">
        <v>1</v>
      </c>
      <c r="B1186" t="s">
        <v>28</v>
      </c>
      <c r="C1186">
        <v>393107</v>
      </c>
      <c r="D1186" t="str">
        <f>VLOOKUP(C1186,MUNICÍPO_SETOR!A$2:D$49,4,0)</f>
        <v>SERGIO DE SOUZA COSTA</v>
      </c>
      <c r="E1186" s="43">
        <v>41401.479166666664</v>
      </c>
      <c r="F1186" s="43">
        <v>41401.698611111111</v>
      </c>
      <c r="G1186" s="43">
        <v>41401.656944444447</v>
      </c>
      <c r="H1186" t="s">
        <v>29</v>
      </c>
      <c r="I1186">
        <v>60000012586447</v>
      </c>
      <c r="J1186" t="s">
        <v>2876</v>
      </c>
      <c r="K1186" t="s">
        <v>2877</v>
      </c>
      <c r="L1186" t="s">
        <v>45</v>
      </c>
      <c r="M1186">
        <v>3</v>
      </c>
      <c r="N1186" t="s">
        <v>33</v>
      </c>
      <c r="O1186">
        <v>60000015461254</v>
      </c>
      <c r="P1186">
        <v>60000016462681</v>
      </c>
      <c r="Q1186">
        <v>141647000006334</v>
      </c>
      <c r="S1186" t="s">
        <v>34</v>
      </c>
      <c r="T1186" t="s">
        <v>35</v>
      </c>
      <c r="U1186" t="s">
        <v>36</v>
      </c>
      <c r="X1186" t="s">
        <v>37</v>
      </c>
      <c r="Y1186" t="s">
        <v>176</v>
      </c>
      <c r="AD1186" t="s">
        <v>5067</v>
      </c>
      <c r="AE1186" t="s">
        <v>1437</v>
      </c>
      <c r="AF1186" t="s">
        <v>5067</v>
      </c>
      <c r="AG1186" t="s">
        <v>5067</v>
      </c>
      <c r="AH1186">
        <v>1</v>
      </c>
      <c r="AI1186">
        <v>117</v>
      </c>
      <c r="AJ1186">
        <v>117</v>
      </c>
      <c r="AK1186">
        <v>117</v>
      </c>
      <c r="AL1186">
        <v>117</v>
      </c>
      <c r="AM1186">
        <v>117</v>
      </c>
      <c r="AN1186" t="s">
        <v>1409</v>
      </c>
      <c r="AO1186" t="s">
        <v>5067</v>
      </c>
    </row>
    <row r="1187" spans="1:41" x14ac:dyDescent="0.25">
      <c r="A1187">
        <v>1</v>
      </c>
      <c r="B1187" t="s">
        <v>28</v>
      </c>
      <c r="C1187">
        <v>393107</v>
      </c>
      <c r="D1187" t="str">
        <f>VLOOKUP(C1187,MUNICÍPO_SETOR!A$2:D$49,4,0)</f>
        <v>SERGIO DE SOUZA COSTA</v>
      </c>
      <c r="E1187" s="43">
        <v>41401.479166666664</v>
      </c>
      <c r="F1187" s="43">
        <v>41401.697222222225</v>
      </c>
      <c r="G1187" s="43">
        <v>41401.655555555553</v>
      </c>
      <c r="H1187" t="s">
        <v>29</v>
      </c>
      <c r="I1187">
        <v>60000012388327</v>
      </c>
      <c r="J1187" t="s">
        <v>571</v>
      </c>
      <c r="K1187" t="s">
        <v>572</v>
      </c>
      <c r="L1187" t="s">
        <v>45</v>
      </c>
      <c r="M1187">
        <v>3</v>
      </c>
      <c r="N1187" t="s">
        <v>33</v>
      </c>
      <c r="O1187">
        <v>60000015461254</v>
      </c>
      <c r="P1187">
        <v>60000016462681</v>
      </c>
      <c r="Q1187">
        <v>141647000006327</v>
      </c>
      <c r="S1187" t="s">
        <v>34</v>
      </c>
      <c r="T1187" t="s">
        <v>35</v>
      </c>
      <c r="U1187" t="s">
        <v>36</v>
      </c>
      <c r="X1187" t="s">
        <v>37</v>
      </c>
      <c r="Y1187" t="s">
        <v>176</v>
      </c>
      <c r="AD1187" t="s">
        <v>5067</v>
      </c>
      <c r="AE1187" t="s">
        <v>1437</v>
      </c>
      <c r="AF1187" t="s">
        <v>5067</v>
      </c>
      <c r="AG1187" t="s">
        <v>5067</v>
      </c>
      <c r="AH1187">
        <v>1</v>
      </c>
      <c r="AI1187">
        <v>117</v>
      </c>
      <c r="AJ1187">
        <v>117</v>
      </c>
      <c r="AK1187">
        <v>117</v>
      </c>
      <c r="AL1187">
        <v>117</v>
      </c>
      <c r="AM1187">
        <v>117</v>
      </c>
      <c r="AN1187" t="s">
        <v>1409</v>
      </c>
      <c r="AO1187" t="s">
        <v>5067</v>
      </c>
    </row>
    <row r="1188" spans="1:41" x14ac:dyDescent="0.25">
      <c r="A1188">
        <v>1</v>
      </c>
      <c r="B1188" t="s">
        <v>28</v>
      </c>
      <c r="C1188">
        <v>393107</v>
      </c>
      <c r="D1188" t="str">
        <f>VLOOKUP(C1188,MUNICÍPO_SETOR!A$2:D$49,4,0)</f>
        <v>SERGIO DE SOUZA COSTA</v>
      </c>
      <c r="E1188" s="43">
        <v>41401.458333333336</v>
      </c>
      <c r="F1188" s="43">
        <v>41401.695833333331</v>
      </c>
      <c r="G1188" s="43">
        <v>41401.654166666667</v>
      </c>
      <c r="H1188" t="s">
        <v>29</v>
      </c>
      <c r="I1188">
        <v>60000012380111</v>
      </c>
      <c r="J1188" t="s">
        <v>583</v>
      </c>
      <c r="K1188" t="s">
        <v>584</v>
      </c>
      <c r="L1188" t="s">
        <v>32</v>
      </c>
      <c r="M1188">
        <v>4</v>
      </c>
      <c r="N1188" t="s">
        <v>33</v>
      </c>
      <c r="O1188">
        <v>60000015461254</v>
      </c>
      <c r="P1188">
        <v>60000016462681</v>
      </c>
      <c r="Q1188">
        <v>141647000006320</v>
      </c>
      <c r="S1188" t="s">
        <v>34</v>
      </c>
      <c r="T1188" t="s">
        <v>35</v>
      </c>
      <c r="U1188" t="s">
        <v>36</v>
      </c>
      <c r="X1188" t="s">
        <v>37</v>
      </c>
      <c r="Y1188" t="s">
        <v>176</v>
      </c>
      <c r="AD1188" t="s">
        <v>5068</v>
      </c>
      <c r="AE1188" t="s">
        <v>1437</v>
      </c>
      <c r="AF1188" t="s">
        <v>5068</v>
      </c>
      <c r="AG1188" t="s">
        <v>5068</v>
      </c>
      <c r="AH1188">
        <v>1</v>
      </c>
      <c r="AI1188">
        <v>97</v>
      </c>
      <c r="AJ1188">
        <v>97</v>
      </c>
      <c r="AK1188">
        <v>97</v>
      </c>
      <c r="AL1188">
        <v>97</v>
      </c>
      <c r="AM1188">
        <v>97</v>
      </c>
      <c r="AN1188" t="s">
        <v>1409</v>
      </c>
      <c r="AO1188" t="s">
        <v>5068</v>
      </c>
    </row>
    <row r="1189" spans="1:41" x14ac:dyDescent="0.25">
      <c r="A1189">
        <v>1</v>
      </c>
      <c r="B1189" t="s">
        <v>28</v>
      </c>
      <c r="C1189">
        <v>393107</v>
      </c>
      <c r="D1189" t="str">
        <f>VLOOKUP(C1189,MUNICÍPO_SETOR!A$2:D$49,4,0)</f>
        <v>SERGIO DE SOUZA COSTA</v>
      </c>
      <c r="E1189" s="43">
        <v>41401.432638888888</v>
      </c>
      <c r="F1189" s="43">
        <v>41401.694444444445</v>
      </c>
      <c r="G1189" s="43">
        <v>41401.652777777781</v>
      </c>
      <c r="H1189" t="s">
        <v>29</v>
      </c>
      <c r="I1189">
        <v>60000012347699</v>
      </c>
      <c r="J1189" t="s">
        <v>2920</v>
      </c>
      <c r="K1189" t="s">
        <v>2921</v>
      </c>
      <c r="L1189" t="s">
        <v>32</v>
      </c>
      <c r="M1189">
        <v>4</v>
      </c>
      <c r="N1189" t="s">
        <v>33</v>
      </c>
      <c r="O1189">
        <v>60000015461254</v>
      </c>
      <c r="P1189">
        <v>60000016462681</v>
      </c>
      <c r="Q1189">
        <v>141647000006313</v>
      </c>
      <c r="S1189" t="s">
        <v>34</v>
      </c>
      <c r="T1189" t="s">
        <v>35</v>
      </c>
      <c r="U1189" t="s">
        <v>36</v>
      </c>
      <c r="X1189" t="s">
        <v>37</v>
      </c>
      <c r="Y1189" t="s">
        <v>176</v>
      </c>
      <c r="AD1189" t="s">
        <v>5069</v>
      </c>
      <c r="AE1189" t="s">
        <v>1437</v>
      </c>
      <c r="AF1189" t="s">
        <v>5069</v>
      </c>
      <c r="AG1189" t="s">
        <v>5069</v>
      </c>
      <c r="AH1189">
        <v>1</v>
      </c>
      <c r="AI1189">
        <v>107</v>
      </c>
      <c r="AJ1189">
        <v>107</v>
      </c>
      <c r="AK1189">
        <v>107</v>
      </c>
      <c r="AL1189">
        <v>107</v>
      </c>
      <c r="AM1189">
        <v>107</v>
      </c>
      <c r="AN1189" t="s">
        <v>1409</v>
      </c>
      <c r="AO1189" t="s">
        <v>5069</v>
      </c>
    </row>
    <row r="1190" spans="1:41" x14ac:dyDescent="0.25">
      <c r="A1190">
        <v>1</v>
      </c>
      <c r="B1190" t="s">
        <v>28</v>
      </c>
      <c r="C1190">
        <v>393107</v>
      </c>
      <c r="D1190" t="str">
        <f>VLOOKUP(C1190,MUNICÍPO_SETOR!A$2:D$49,4,0)</f>
        <v>SERGIO DE SOUZA COSTA</v>
      </c>
      <c r="E1190" s="43">
        <v>41401.416666666664</v>
      </c>
      <c r="F1190" s="43">
        <v>41401.690972222219</v>
      </c>
      <c r="G1190" s="43">
        <v>41401.649305555555</v>
      </c>
      <c r="H1190" t="s">
        <v>29</v>
      </c>
      <c r="I1190">
        <v>60000012275915</v>
      </c>
      <c r="J1190" t="s">
        <v>2926</v>
      </c>
      <c r="K1190" t="s">
        <v>2927</v>
      </c>
      <c r="L1190" t="s">
        <v>41</v>
      </c>
      <c r="M1190">
        <v>3</v>
      </c>
      <c r="N1190" t="s">
        <v>33</v>
      </c>
      <c r="O1190">
        <v>60000015461254</v>
      </c>
      <c r="P1190">
        <v>60000016462681</v>
      </c>
      <c r="Q1190">
        <v>141647000006306</v>
      </c>
      <c r="S1190" t="s">
        <v>34</v>
      </c>
      <c r="T1190" t="s">
        <v>35</v>
      </c>
      <c r="U1190" t="s">
        <v>36</v>
      </c>
      <c r="X1190" t="s">
        <v>37</v>
      </c>
      <c r="Y1190" t="s">
        <v>176</v>
      </c>
      <c r="AD1190" t="s">
        <v>5070</v>
      </c>
      <c r="AE1190" t="s">
        <v>1437</v>
      </c>
      <c r="AF1190" t="s">
        <v>5070</v>
      </c>
      <c r="AG1190" t="s">
        <v>5070</v>
      </c>
      <c r="AH1190">
        <v>1</v>
      </c>
      <c r="AI1190">
        <v>174</v>
      </c>
      <c r="AJ1190">
        <v>174</v>
      </c>
      <c r="AK1190">
        <v>174</v>
      </c>
      <c r="AL1190">
        <v>174</v>
      </c>
      <c r="AM1190">
        <v>174</v>
      </c>
      <c r="AN1190" t="s">
        <v>1409</v>
      </c>
      <c r="AO1190" t="s">
        <v>5070</v>
      </c>
    </row>
    <row r="1191" spans="1:41" x14ac:dyDescent="0.25">
      <c r="A1191">
        <v>1</v>
      </c>
      <c r="B1191" t="s">
        <v>28</v>
      </c>
      <c r="C1191">
        <v>393107</v>
      </c>
      <c r="D1191" t="str">
        <f>VLOOKUP(C1191,MUNICÍPO_SETOR!A$2:D$49,4,0)</f>
        <v>SERGIO DE SOUZA COSTA</v>
      </c>
      <c r="E1191" s="43">
        <v>41400.5625</v>
      </c>
      <c r="F1191" s="43">
        <v>41400.736111111109</v>
      </c>
      <c r="G1191" s="43">
        <v>41400.694444444445</v>
      </c>
      <c r="H1191" t="s">
        <v>29</v>
      </c>
      <c r="I1191">
        <v>60000017963840</v>
      </c>
      <c r="J1191" t="s">
        <v>2808</v>
      </c>
      <c r="K1191" t="s">
        <v>2809</v>
      </c>
      <c r="L1191" t="s">
        <v>32</v>
      </c>
      <c r="M1191">
        <v>4</v>
      </c>
      <c r="N1191" t="s">
        <v>33</v>
      </c>
      <c r="O1191">
        <v>60000015461254</v>
      </c>
      <c r="P1191">
        <v>60000016462681</v>
      </c>
      <c r="Q1191">
        <v>141647000006080</v>
      </c>
      <c r="S1191" t="s">
        <v>34</v>
      </c>
      <c r="T1191" t="s">
        <v>35</v>
      </c>
      <c r="U1191" t="s">
        <v>36</v>
      </c>
      <c r="X1191" t="s">
        <v>37</v>
      </c>
      <c r="Y1191" t="s">
        <v>176</v>
      </c>
      <c r="AD1191" t="s">
        <v>5071</v>
      </c>
      <c r="AE1191" t="s">
        <v>1437</v>
      </c>
      <c r="AF1191" t="s">
        <v>5071</v>
      </c>
      <c r="AG1191" t="s">
        <v>5071</v>
      </c>
      <c r="AH1191">
        <v>1</v>
      </c>
      <c r="AI1191">
        <v>327</v>
      </c>
      <c r="AJ1191">
        <v>327</v>
      </c>
      <c r="AK1191">
        <v>327</v>
      </c>
      <c r="AL1191">
        <v>327</v>
      </c>
      <c r="AM1191">
        <v>327</v>
      </c>
      <c r="AN1191" t="s">
        <v>1409</v>
      </c>
      <c r="AO1191" t="s">
        <v>5071</v>
      </c>
    </row>
    <row r="1192" spans="1:41" x14ac:dyDescent="0.25">
      <c r="A1192">
        <v>1</v>
      </c>
      <c r="B1192" t="s">
        <v>28</v>
      </c>
      <c r="C1192">
        <v>393107</v>
      </c>
      <c r="D1192" t="str">
        <f>VLOOKUP(C1192,MUNICÍPO_SETOR!A$2:D$49,4,0)</f>
        <v>SERGIO DE SOUZA COSTA</v>
      </c>
      <c r="E1192" s="43">
        <v>41400.5</v>
      </c>
      <c r="F1192" s="43">
        <v>41400.730555555558</v>
      </c>
      <c r="G1192" s="43">
        <v>41400.688888888886</v>
      </c>
      <c r="H1192" t="s">
        <v>29</v>
      </c>
      <c r="I1192">
        <v>60000012587143</v>
      </c>
      <c r="J1192" t="s">
        <v>2874</v>
      </c>
      <c r="K1192" t="s">
        <v>2875</v>
      </c>
      <c r="L1192" t="s">
        <v>41</v>
      </c>
      <c r="M1192">
        <v>3</v>
      </c>
      <c r="N1192" t="s">
        <v>33</v>
      </c>
      <c r="O1192">
        <v>60000015461254</v>
      </c>
      <c r="P1192">
        <v>60000016462681</v>
      </c>
      <c r="Q1192">
        <v>141647000006073</v>
      </c>
      <c r="S1192" t="s">
        <v>34</v>
      </c>
      <c r="T1192" t="s">
        <v>35</v>
      </c>
      <c r="U1192" t="s">
        <v>36</v>
      </c>
      <c r="X1192" t="s">
        <v>37</v>
      </c>
      <c r="Y1192" t="s">
        <v>176</v>
      </c>
      <c r="AD1192" t="s">
        <v>5072</v>
      </c>
      <c r="AE1192" t="s">
        <v>1437</v>
      </c>
      <c r="AF1192" t="s">
        <v>5072</v>
      </c>
      <c r="AG1192" t="s">
        <v>5072</v>
      </c>
      <c r="AH1192">
        <v>1</v>
      </c>
      <c r="AI1192">
        <v>253</v>
      </c>
      <c r="AJ1192">
        <v>253</v>
      </c>
      <c r="AK1192">
        <v>253</v>
      </c>
      <c r="AL1192">
        <v>253</v>
      </c>
      <c r="AM1192">
        <v>253</v>
      </c>
      <c r="AN1192" t="s">
        <v>1409</v>
      </c>
      <c r="AO1192" t="s">
        <v>5072</v>
      </c>
    </row>
    <row r="1193" spans="1:41" x14ac:dyDescent="0.25">
      <c r="A1193">
        <v>1</v>
      </c>
      <c r="B1193" t="s">
        <v>28</v>
      </c>
      <c r="C1193">
        <v>393107</v>
      </c>
      <c r="D1193" t="str">
        <f>VLOOKUP(C1193,MUNICÍPO_SETOR!A$2:D$49,4,0)</f>
        <v>SERGIO DE SOUZA COSTA</v>
      </c>
      <c r="E1193" s="43">
        <v>41400.5</v>
      </c>
      <c r="F1193" s="43">
        <v>41400.729166666664</v>
      </c>
      <c r="G1193" s="43">
        <v>41400.6875</v>
      </c>
      <c r="H1193" t="s">
        <v>29</v>
      </c>
      <c r="I1193">
        <v>60000012594679</v>
      </c>
      <c r="J1193" t="s">
        <v>2878</v>
      </c>
      <c r="K1193" t="s">
        <v>2879</v>
      </c>
      <c r="L1193" t="s">
        <v>45</v>
      </c>
      <c r="M1193">
        <v>3</v>
      </c>
      <c r="N1193" t="s">
        <v>33</v>
      </c>
      <c r="O1193">
        <v>60000015461254</v>
      </c>
      <c r="P1193">
        <v>60000016462681</v>
      </c>
      <c r="Q1193">
        <v>141647000006066</v>
      </c>
      <c r="S1193" t="s">
        <v>34</v>
      </c>
      <c r="T1193" t="s">
        <v>35</v>
      </c>
      <c r="U1193" t="s">
        <v>36</v>
      </c>
      <c r="X1193" t="s">
        <v>37</v>
      </c>
      <c r="Y1193" t="s">
        <v>176</v>
      </c>
      <c r="AD1193" t="s">
        <v>5072</v>
      </c>
      <c r="AE1193" t="s">
        <v>1437</v>
      </c>
      <c r="AF1193" t="s">
        <v>5072</v>
      </c>
      <c r="AG1193" t="s">
        <v>5072</v>
      </c>
      <c r="AH1193">
        <v>1</v>
      </c>
      <c r="AI1193">
        <v>253</v>
      </c>
      <c r="AJ1193">
        <v>253</v>
      </c>
      <c r="AK1193">
        <v>253</v>
      </c>
      <c r="AL1193">
        <v>253</v>
      </c>
      <c r="AM1193">
        <v>253</v>
      </c>
      <c r="AN1193" t="s">
        <v>1409</v>
      </c>
      <c r="AO1193" t="s">
        <v>5072</v>
      </c>
    </row>
    <row r="1194" spans="1:41" x14ac:dyDescent="0.25">
      <c r="A1194">
        <v>1</v>
      </c>
      <c r="B1194" t="s">
        <v>28</v>
      </c>
      <c r="C1194">
        <v>393107</v>
      </c>
      <c r="D1194" t="str">
        <f>VLOOKUP(C1194,MUNICÍPO_SETOR!A$2:D$49,4,0)</f>
        <v>SERGIO DE SOUZA COSTA</v>
      </c>
      <c r="E1194" s="43">
        <v>41400.5</v>
      </c>
      <c r="F1194" s="43">
        <v>41400.727777777778</v>
      </c>
      <c r="G1194" s="43">
        <v>41400.686111111114</v>
      </c>
      <c r="H1194" t="s">
        <v>29</v>
      </c>
      <c r="I1194">
        <v>60000012579719</v>
      </c>
      <c r="J1194" t="s">
        <v>577</v>
      </c>
      <c r="K1194" t="s">
        <v>578</v>
      </c>
      <c r="L1194" t="s">
        <v>41</v>
      </c>
      <c r="M1194">
        <v>3</v>
      </c>
      <c r="N1194" t="s">
        <v>33</v>
      </c>
      <c r="O1194">
        <v>60000015461254</v>
      </c>
      <c r="P1194">
        <v>60000016462681</v>
      </c>
      <c r="Q1194">
        <v>141647000006059</v>
      </c>
      <c r="S1194" t="s">
        <v>34</v>
      </c>
      <c r="T1194" t="s">
        <v>35</v>
      </c>
      <c r="U1194" t="s">
        <v>36</v>
      </c>
      <c r="X1194" t="s">
        <v>37</v>
      </c>
      <c r="Y1194" t="s">
        <v>176</v>
      </c>
      <c r="AD1194" t="s">
        <v>5072</v>
      </c>
      <c r="AE1194" t="s">
        <v>1437</v>
      </c>
      <c r="AF1194" t="s">
        <v>5072</v>
      </c>
      <c r="AG1194" t="s">
        <v>5072</v>
      </c>
      <c r="AH1194">
        <v>1</v>
      </c>
      <c r="AI1194">
        <v>253</v>
      </c>
      <c r="AJ1194">
        <v>253</v>
      </c>
      <c r="AK1194">
        <v>253</v>
      </c>
      <c r="AL1194">
        <v>253</v>
      </c>
      <c r="AM1194">
        <v>253</v>
      </c>
      <c r="AN1194" t="s">
        <v>1409</v>
      </c>
      <c r="AO1194" t="s">
        <v>5072</v>
      </c>
    </row>
    <row r="1195" spans="1:41" x14ac:dyDescent="0.25">
      <c r="A1195">
        <v>1</v>
      </c>
      <c r="B1195" t="s">
        <v>28</v>
      </c>
      <c r="C1195">
        <v>393107</v>
      </c>
      <c r="D1195" t="str">
        <f>VLOOKUP(C1195,MUNICÍPO_SETOR!A$2:D$49,4,0)</f>
        <v>SERGIO DE SOUZA COSTA</v>
      </c>
      <c r="E1195" s="43">
        <v>41400.479166666664</v>
      </c>
      <c r="F1195" s="43">
        <v>41400.724999999999</v>
      </c>
      <c r="G1195" s="43">
        <v>41400.683333333334</v>
      </c>
      <c r="H1195" t="s">
        <v>29</v>
      </c>
      <c r="I1195">
        <v>60000012500843</v>
      </c>
      <c r="J1195" t="s">
        <v>574</v>
      </c>
      <c r="K1195" t="s">
        <v>575</v>
      </c>
      <c r="L1195" t="s">
        <v>32</v>
      </c>
      <c r="M1195">
        <v>4</v>
      </c>
      <c r="N1195" t="s">
        <v>33</v>
      </c>
      <c r="O1195">
        <v>60000015461254</v>
      </c>
      <c r="P1195">
        <v>60000016462681</v>
      </c>
      <c r="Q1195">
        <v>141647000006052</v>
      </c>
      <c r="S1195" t="s">
        <v>34</v>
      </c>
      <c r="T1195" t="s">
        <v>35</v>
      </c>
      <c r="U1195" t="s">
        <v>36</v>
      </c>
      <c r="X1195" t="s">
        <v>37</v>
      </c>
      <c r="Y1195" t="s">
        <v>176</v>
      </c>
      <c r="AD1195" t="s">
        <v>5073</v>
      </c>
      <c r="AE1195" t="s">
        <v>1437</v>
      </c>
      <c r="AF1195" t="s">
        <v>5073</v>
      </c>
      <c r="AG1195" t="s">
        <v>5073</v>
      </c>
      <c r="AH1195">
        <v>1</v>
      </c>
      <c r="AI1195">
        <v>483</v>
      </c>
      <c r="AJ1195">
        <v>483</v>
      </c>
      <c r="AK1195">
        <v>483</v>
      </c>
      <c r="AL1195">
        <v>483</v>
      </c>
      <c r="AM1195">
        <v>483</v>
      </c>
      <c r="AN1195" t="s">
        <v>1409</v>
      </c>
      <c r="AO1195" t="s">
        <v>5073</v>
      </c>
    </row>
    <row r="1196" spans="1:41" x14ac:dyDescent="0.25">
      <c r="A1196">
        <v>1</v>
      </c>
      <c r="B1196" t="s">
        <v>28</v>
      </c>
      <c r="C1196">
        <v>393107</v>
      </c>
      <c r="D1196" t="str">
        <f>VLOOKUP(C1196,MUNICÍPO_SETOR!A$2:D$49,4,0)</f>
        <v>SERGIO DE SOUZA COSTA</v>
      </c>
      <c r="E1196" s="43">
        <v>41400.458333333336</v>
      </c>
      <c r="F1196" s="43">
        <v>41400.71875</v>
      </c>
      <c r="G1196" s="43">
        <v>41400.677083333336</v>
      </c>
      <c r="H1196" t="s">
        <v>29</v>
      </c>
      <c r="I1196">
        <v>60000012561963</v>
      </c>
      <c r="J1196" t="s">
        <v>2917</v>
      </c>
      <c r="K1196" t="s">
        <v>2918</v>
      </c>
      <c r="L1196" t="s">
        <v>32</v>
      </c>
      <c r="M1196">
        <v>4</v>
      </c>
      <c r="N1196" t="s">
        <v>33</v>
      </c>
      <c r="O1196">
        <v>60000015461254</v>
      </c>
      <c r="P1196">
        <v>60000016462681</v>
      </c>
      <c r="Q1196">
        <v>141647000006040</v>
      </c>
      <c r="S1196" t="s">
        <v>34</v>
      </c>
      <c r="T1196" t="s">
        <v>35</v>
      </c>
      <c r="U1196" t="s">
        <v>36</v>
      </c>
      <c r="X1196" t="s">
        <v>37</v>
      </c>
      <c r="Y1196" t="s">
        <v>176</v>
      </c>
      <c r="AD1196" t="s">
        <v>5074</v>
      </c>
      <c r="AE1196" t="s">
        <v>1437</v>
      </c>
      <c r="AF1196" t="s">
        <v>5074</v>
      </c>
      <c r="AG1196" t="s">
        <v>5074</v>
      </c>
      <c r="AH1196">
        <v>1</v>
      </c>
      <c r="AI1196">
        <v>225</v>
      </c>
      <c r="AJ1196">
        <v>225</v>
      </c>
      <c r="AK1196">
        <v>225</v>
      </c>
      <c r="AL1196">
        <v>225</v>
      </c>
      <c r="AM1196">
        <v>225</v>
      </c>
      <c r="AN1196" t="s">
        <v>1409</v>
      </c>
      <c r="AO1196" t="s">
        <v>5074</v>
      </c>
    </row>
    <row r="1197" spans="1:41" x14ac:dyDescent="0.25">
      <c r="A1197">
        <v>1</v>
      </c>
      <c r="B1197" t="s">
        <v>28</v>
      </c>
      <c r="C1197">
        <v>393107</v>
      </c>
      <c r="D1197" t="str">
        <f>VLOOKUP(C1197,MUNICÍPO_SETOR!A$2:D$49,4,0)</f>
        <v>SERGIO DE SOUZA COSTA</v>
      </c>
      <c r="E1197" s="43">
        <v>41400.4375</v>
      </c>
      <c r="F1197" s="43">
        <v>41400.716666666667</v>
      </c>
      <c r="G1197" s="43">
        <v>41400.675000000003</v>
      </c>
      <c r="H1197" t="s">
        <v>29</v>
      </c>
      <c r="I1197">
        <v>60000012335463</v>
      </c>
      <c r="J1197" t="s">
        <v>586</v>
      </c>
      <c r="K1197" t="s">
        <v>587</v>
      </c>
      <c r="L1197" t="s">
        <v>32</v>
      </c>
      <c r="M1197">
        <v>3</v>
      </c>
      <c r="N1197" t="s">
        <v>33</v>
      </c>
      <c r="O1197">
        <v>60000015461254</v>
      </c>
      <c r="P1197">
        <v>60000016462681</v>
      </c>
      <c r="Q1197">
        <v>141647000006032</v>
      </c>
      <c r="S1197" t="s">
        <v>34</v>
      </c>
      <c r="T1197" t="s">
        <v>35</v>
      </c>
      <c r="U1197" t="s">
        <v>36</v>
      </c>
      <c r="X1197" t="s">
        <v>37</v>
      </c>
      <c r="Y1197" t="s">
        <v>176</v>
      </c>
      <c r="AD1197" t="s">
        <v>5075</v>
      </c>
      <c r="AE1197" t="s">
        <v>1437</v>
      </c>
      <c r="AF1197" t="s">
        <v>5075</v>
      </c>
      <c r="AG1197" t="s">
        <v>5075</v>
      </c>
      <c r="AH1197">
        <v>1</v>
      </c>
      <c r="AI1197">
        <v>124</v>
      </c>
      <c r="AJ1197">
        <v>124</v>
      </c>
      <c r="AK1197">
        <v>124</v>
      </c>
      <c r="AL1197">
        <v>124</v>
      </c>
      <c r="AM1197">
        <v>124</v>
      </c>
      <c r="AN1197" t="s">
        <v>1409</v>
      </c>
      <c r="AO1197" t="s">
        <v>5075</v>
      </c>
    </row>
    <row r="1198" spans="1:41" x14ac:dyDescent="0.25">
      <c r="A1198">
        <v>1</v>
      </c>
      <c r="B1198" t="s">
        <v>28</v>
      </c>
      <c r="C1198">
        <v>393107</v>
      </c>
      <c r="D1198" t="str">
        <f>VLOOKUP(C1198,MUNICÍPO_SETOR!A$2:D$49,4,0)</f>
        <v>SERGIO DE SOUZA COSTA</v>
      </c>
      <c r="E1198" s="43">
        <v>41400.3125</v>
      </c>
      <c r="F1198" s="43">
        <v>41400.313888888886</v>
      </c>
      <c r="G1198" s="43">
        <v>41400.589583333334</v>
      </c>
      <c r="H1198" t="s">
        <v>29</v>
      </c>
      <c r="I1198">
        <v>60000012435367</v>
      </c>
      <c r="J1198" t="s">
        <v>627</v>
      </c>
      <c r="K1198" t="s">
        <v>628</v>
      </c>
      <c r="L1198" t="s">
        <v>32</v>
      </c>
      <c r="M1198">
        <v>6</v>
      </c>
      <c r="N1198" t="s">
        <v>33</v>
      </c>
      <c r="O1198">
        <v>60000015461254</v>
      </c>
      <c r="P1198">
        <v>60000016462681</v>
      </c>
      <c r="Q1198">
        <v>154699000000133</v>
      </c>
      <c r="S1198" t="s">
        <v>34</v>
      </c>
      <c r="T1198" t="s">
        <v>35</v>
      </c>
      <c r="U1198" t="s">
        <v>36</v>
      </c>
      <c r="X1198" t="s">
        <v>37</v>
      </c>
      <c r="Y1198" t="s">
        <v>176</v>
      </c>
      <c r="AD1198" t="s">
        <v>5076</v>
      </c>
      <c r="AE1198" t="s">
        <v>1437</v>
      </c>
      <c r="AF1198" t="s">
        <v>5076</v>
      </c>
      <c r="AG1198" t="s">
        <v>5076</v>
      </c>
      <c r="AH1198">
        <v>1</v>
      </c>
      <c r="AI1198">
        <v>102</v>
      </c>
      <c r="AJ1198">
        <v>102</v>
      </c>
      <c r="AK1198">
        <v>102</v>
      </c>
      <c r="AL1198">
        <v>102</v>
      </c>
      <c r="AM1198">
        <v>102</v>
      </c>
      <c r="AN1198" t="s">
        <v>1409</v>
      </c>
      <c r="AO1198" t="s">
        <v>5076</v>
      </c>
    </row>
    <row r="1199" spans="1:41" x14ac:dyDescent="0.25">
      <c r="A1199">
        <v>1</v>
      </c>
      <c r="B1199" t="s">
        <v>28</v>
      </c>
      <c r="C1199">
        <v>393107</v>
      </c>
      <c r="D1199" t="str">
        <f>VLOOKUP(C1199,MUNICÍPO_SETOR!A$2:D$49,4,0)</f>
        <v>SERGIO DE SOUZA COSTA</v>
      </c>
      <c r="E1199" s="43">
        <v>41397.458333333336</v>
      </c>
      <c r="F1199" s="43">
        <v>41397.689583333333</v>
      </c>
      <c r="G1199" s="43">
        <v>41397.647916666669</v>
      </c>
      <c r="H1199" t="s">
        <v>29</v>
      </c>
      <c r="I1199">
        <v>60000012363759</v>
      </c>
      <c r="J1199" t="s">
        <v>645</v>
      </c>
      <c r="K1199" t="s">
        <v>646</v>
      </c>
      <c r="L1199" t="s">
        <v>32</v>
      </c>
      <c r="M1199">
        <v>6</v>
      </c>
      <c r="N1199" t="s">
        <v>33</v>
      </c>
      <c r="O1199">
        <v>60000015461254</v>
      </c>
      <c r="P1199">
        <v>60000016462681</v>
      </c>
      <c r="Q1199">
        <v>141647000005965</v>
      </c>
      <c r="S1199" t="s">
        <v>34</v>
      </c>
      <c r="T1199" t="s">
        <v>35</v>
      </c>
      <c r="U1199" t="s">
        <v>36</v>
      </c>
      <c r="X1199" t="s">
        <v>37</v>
      </c>
      <c r="Y1199" t="s">
        <v>176</v>
      </c>
      <c r="AD1199" t="s">
        <v>5077</v>
      </c>
      <c r="AE1199" t="s">
        <v>1437</v>
      </c>
      <c r="AF1199" t="s">
        <v>5077</v>
      </c>
      <c r="AG1199" t="s">
        <v>5077</v>
      </c>
      <c r="AH1199">
        <v>1</v>
      </c>
      <c r="AI1199">
        <v>132</v>
      </c>
      <c r="AJ1199">
        <v>132</v>
      </c>
      <c r="AK1199">
        <v>132</v>
      </c>
      <c r="AL1199">
        <v>132</v>
      </c>
      <c r="AM1199">
        <v>132</v>
      </c>
      <c r="AN1199" t="s">
        <v>1409</v>
      </c>
      <c r="AO1199" t="s">
        <v>5077</v>
      </c>
    </row>
    <row r="1200" spans="1:41" x14ac:dyDescent="0.25">
      <c r="A1200">
        <v>1</v>
      </c>
      <c r="B1200" t="s">
        <v>28</v>
      </c>
      <c r="C1200">
        <v>393107</v>
      </c>
      <c r="D1200" t="str">
        <f>VLOOKUP(C1200,MUNICÍPO_SETOR!A$2:D$49,4,0)</f>
        <v>SERGIO DE SOUZA COSTA</v>
      </c>
      <c r="E1200" s="43">
        <v>41397.458333333336</v>
      </c>
      <c r="F1200" s="43">
        <v>41397.688888888886</v>
      </c>
      <c r="G1200" s="43">
        <v>41397.647222222222</v>
      </c>
      <c r="H1200" t="s">
        <v>29</v>
      </c>
      <c r="I1200">
        <v>60000017964116</v>
      </c>
      <c r="J1200" t="s">
        <v>642</v>
      </c>
      <c r="K1200" t="s">
        <v>643</v>
      </c>
      <c r="L1200" t="s">
        <v>32</v>
      </c>
      <c r="M1200">
        <v>6</v>
      </c>
      <c r="N1200" t="s">
        <v>33</v>
      </c>
      <c r="O1200">
        <v>60000015461254</v>
      </c>
      <c r="P1200">
        <v>60000016462681</v>
      </c>
      <c r="Q1200">
        <v>141647000005958</v>
      </c>
      <c r="S1200" t="s">
        <v>34</v>
      </c>
      <c r="T1200" t="s">
        <v>35</v>
      </c>
      <c r="U1200" t="s">
        <v>36</v>
      </c>
      <c r="X1200" t="s">
        <v>37</v>
      </c>
      <c r="Y1200" t="s">
        <v>176</v>
      </c>
      <c r="AD1200" t="s">
        <v>5077</v>
      </c>
      <c r="AE1200" t="s">
        <v>1437</v>
      </c>
      <c r="AF1200" t="s">
        <v>5077</v>
      </c>
      <c r="AG1200" t="s">
        <v>5077</v>
      </c>
      <c r="AH1200">
        <v>1</v>
      </c>
      <c r="AI1200">
        <v>132</v>
      </c>
      <c r="AJ1200">
        <v>132</v>
      </c>
      <c r="AK1200">
        <v>132</v>
      </c>
      <c r="AL1200">
        <v>132</v>
      </c>
      <c r="AM1200">
        <v>132</v>
      </c>
      <c r="AN1200" t="s">
        <v>1409</v>
      </c>
      <c r="AO1200" t="s">
        <v>5077</v>
      </c>
    </row>
    <row r="1201" spans="1:41" x14ac:dyDescent="0.25">
      <c r="A1201">
        <v>1</v>
      </c>
      <c r="B1201" t="s">
        <v>28</v>
      </c>
      <c r="C1201">
        <v>393107</v>
      </c>
      <c r="D1201" t="str">
        <f>VLOOKUP(C1201,MUNICÍPO_SETOR!A$2:D$49,4,0)</f>
        <v>SERGIO DE SOUZA COSTA</v>
      </c>
      <c r="E1201" s="43">
        <v>41397.427083333336</v>
      </c>
      <c r="F1201" s="43">
        <v>41397.431250000001</v>
      </c>
      <c r="G1201" s="43">
        <v>41397.38958333333</v>
      </c>
      <c r="H1201" t="s">
        <v>29</v>
      </c>
      <c r="I1201">
        <v>60000012349391</v>
      </c>
      <c r="J1201" t="s">
        <v>651</v>
      </c>
      <c r="K1201" t="s">
        <v>652</v>
      </c>
      <c r="L1201" t="s">
        <v>32</v>
      </c>
      <c r="M1201">
        <v>6</v>
      </c>
      <c r="N1201" t="s">
        <v>33</v>
      </c>
      <c r="O1201">
        <v>60000015461254</v>
      </c>
      <c r="P1201">
        <v>60000016462681</v>
      </c>
      <c r="Q1201">
        <v>154699000000116</v>
      </c>
      <c r="S1201" t="s">
        <v>34</v>
      </c>
      <c r="T1201" t="s">
        <v>35</v>
      </c>
      <c r="U1201" t="s">
        <v>36</v>
      </c>
      <c r="X1201" t="s">
        <v>37</v>
      </c>
      <c r="Y1201" t="s">
        <v>176</v>
      </c>
      <c r="AD1201" t="s">
        <v>5078</v>
      </c>
      <c r="AE1201" t="s">
        <v>1437</v>
      </c>
      <c r="AF1201" t="s">
        <v>5078</v>
      </c>
      <c r="AG1201" t="s">
        <v>5078</v>
      </c>
      <c r="AH1201">
        <v>1</v>
      </c>
      <c r="AI1201">
        <v>188</v>
      </c>
      <c r="AJ1201">
        <v>188</v>
      </c>
      <c r="AK1201">
        <v>188</v>
      </c>
      <c r="AL1201">
        <v>188</v>
      </c>
      <c r="AM1201">
        <v>188</v>
      </c>
      <c r="AN1201" t="s">
        <v>1409</v>
      </c>
      <c r="AO1201" t="s">
        <v>5078</v>
      </c>
    </row>
    <row r="1202" spans="1:41" x14ac:dyDescent="0.25">
      <c r="A1202">
        <v>1</v>
      </c>
      <c r="B1202" t="s">
        <v>28</v>
      </c>
      <c r="C1202">
        <v>393107</v>
      </c>
      <c r="D1202" t="str">
        <f>VLOOKUP(C1202,MUNICÍPO_SETOR!A$2:D$49,4,0)</f>
        <v>SERGIO DE SOUZA COSTA</v>
      </c>
      <c r="E1202" s="43">
        <v>41397.404166666667</v>
      </c>
      <c r="F1202" s="43">
        <v>41397.406944444447</v>
      </c>
      <c r="G1202" s="43">
        <v>41397.368055555555</v>
      </c>
      <c r="H1202" t="s">
        <v>29</v>
      </c>
      <c r="I1202">
        <v>60000012373687</v>
      </c>
      <c r="J1202" t="s">
        <v>2803</v>
      </c>
      <c r="K1202" t="s">
        <v>2804</v>
      </c>
      <c r="L1202" t="s">
        <v>32</v>
      </c>
      <c r="M1202">
        <v>6</v>
      </c>
      <c r="N1202" t="s">
        <v>33</v>
      </c>
      <c r="O1202">
        <v>60000015461254</v>
      </c>
      <c r="P1202">
        <v>60000016462681</v>
      </c>
      <c r="Q1202">
        <v>154699000000102</v>
      </c>
      <c r="S1202" t="s">
        <v>34</v>
      </c>
      <c r="T1202" t="s">
        <v>35</v>
      </c>
      <c r="U1202" t="s">
        <v>36</v>
      </c>
      <c r="X1202" t="s">
        <v>37</v>
      </c>
      <c r="AD1202" t="s">
        <v>5079</v>
      </c>
      <c r="AE1202" t="s">
        <v>1437</v>
      </c>
      <c r="AF1202" t="s">
        <v>5079</v>
      </c>
      <c r="AG1202" t="s">
        <v>5079</v>
      </c>
      <c r="AH1202">
        <v>83</v>
      </c>
      <c r="AI1202">
        <v>302</v>
      </c>
      <c r="AJ1202">
        <v>302</v>
      </c>
      <c r="AK1202">
        <v>302</v>
      </c>
      <c r="AL1202">
        <v>302</v>
      </c>
      <c r="AM1202">
        <v>302</v>
      </c>
      <c r="AN1202" t="s">
        <v>1409</v>
      </c>
      <c r="AO1202" t="s">
        <v>5456</v>
      </c>
    </row>
    <row r="1203" spans="1:41" x14ac:dyDescent="0.25">
      <c r="A1203">
        <v>1</v>
      </c>
      <c r="B1203" t="s">
        <v>28</v>
      </c>
      <c r="C1203">
        <v>393107</v>
      </c>
      <c r="D1203" t="str">
        <f>VLOOKUP(C1203,MUNICÍPO_SETOR!A$2:D$49,4,0)</f>
        <v>SERGIO DE SOUZA COSTA</v>
      </c>
      <c r="E1203" s="43">
        <v>41397.354166666664</v>
      </c>
      <c r="F1203" s="43">
        <v>41397.421527777777</v>
      </c>
      <c r="G1203" s="43">
        <v>41397.381249999999</v>
      </c>
      <c r="H1203" t="s">
        <v>29</v>
      </c>
      <c r="I1203">
        <v>60000012312823</v>
      </c>
      <c r="J1203" t="s">
        <v>657</v>
      </c>
      <c r="K1203" t="s">
        <v>658</v>
      </c>
      <c r="L1203" t="s">
        <v>109</v>
      </c>
      <c r="N1203" t="s">
        <v>33</v>
      </c>
      <c r="O1203">
        <v>60000015461254</v>
      </c>
      <c r="P1203">
        <v>60000016462681</v>
      </c>
      <c r="Q1203">
        <v>154699000000109</v>
      </c>
      <c r="S1203" t="s">
        <v>34</v>
      </c>
      <c r="T1203" t="s">
        <v>35</v>
      </c>
      <c r="U1203" t="s">
        <v>36</v>
      </c>
      <c r="X1203" t="s">
        <v>176</v>
      </c>
      <c r="Y1203" t="s">
        <v>37</v>
      </c>
      <c r="AD1203" t="s">
        <v>5080</v>
      </c>
      <c r="AE1203" t="s">
        <v>1437</v>
      </c>
      <c r="AF1203" t="s">
        <v>5080</v>
      </c>
      <c r="AG1203" t="s">
        <v>5080</v>
      </c>
      <c r="AH1203">
        <v>1</v>
      </c>
      <c r="AI1203">
        <v>87</v>
      </c>
      <c r="AJ1203">
        <v>87</v>
      </c>
      <c r="AK1203">
        <v>87</v>
      </c>
      <c r="AL1203">
        <v>87</v>
      </c>
      <c r="AM1203">
        <v>87</v>
      </c>
      <c r="AN1203" t="s">
        <v>1409</v>
      </c>
      <c r="AO1203" t="s">
        <v>5080</v>
      </c>
    </row>
    <row r="1204" spans="1:41" x14ac:dyDescent="0.25">
      <c r="A1204">
        <v>1</v>
      </c>
      <c r="B1204" t="s">
        <v>28</v>
      </c>
      <c r="C1204">
        <v>393107</v>
      </c>
      <c r="D1204" t="str">
        <f>VLOOKUP(C1204,MUNICÍPO_SETOR!A$2:D$49,4,0)</f>
        <v>SERGIO DE SOUZA COSTA</v>
      </c>
      <c r="E1204" s="43">
        <v>41397.331250000003</v>
      </c>
      <c r="F1204" s="43">
        <v>41397.390277777777</v>
      </c>
      <c r="G1204" s="43">
        <v>41397.36041666667</v>
      </c>
      <c r="H1204" t="s">
        <v>29</v>
      </c>
      <c r="I1204">
        <v>60000012579935</v>
      </c>
      <c r="J1204" t="s">
        <v>633</v>
      </c>
      <c r="K1204" t="s">
        <v>634</v>
      </c>
      <c r="L1204" t="s">
        <v>45</v>
      </c>
      <c r="M1204">
        <v>3</v>
      </c>
      <c r="N1204" t="s">
        <v>33</v>
      </c>
      <c r="O1204">
        <v>60000015461254</v>
      </c>
      <c r="P1204">
        <v>60000016462681</v>
      </c>
      <c r="Q1204">
        <v>154699000000095</v>
      </c>
      <c r="S1204" t="s">
        <v>34</v>
      </c>
      <c r="T1204" t="s">
        <v>35</v>
      </c>
      <c r="U1204" t="s">
        <v>36</v>
      </c>
      <c r="X1204" t="s">
        <v>37</v>
      </c>
      <c r="AD1204" t="s">
        <v>5081</v>
      </c>
      <c r="AE1204" t="s">
        <v>1437</v>
      </c>
      <c r="AF1204" t="s">
        <v>5081</v>
      </c>
      <c r="AG1204" t="s">
        <v>5081</v>
      </c>
      <c r="AH1204">
        <v>1</v>
      </c>
      <c r="AI1204">
        <v>65</v>
      </c>
      <c r="AJ1204">
        <v>65</v>
      </c>
      <c r="AK1204">
        <v>65</v>
      </c>
      <c r="AL1204">
        <v>65</v>
      </c>
      <c r="AM1204">
        <v>65</v>
      </c>
      <c r="AN1204" t="s">
        <v>1409</v>
      </c>
      <c r="AO1204" t="s">
        <v>5081</v>
      </c>
    </row>
    <row r="1205" spans="1:41" x14ac:dyDescent="0.25">
      <c r="A1205">
        <v>1</v>
      </c>
      <c r="B1205" t="s">
        <v>28</v>
      </c>
      <c r="C1205">
        <v>393107</v>
      </c>
      <c r="D1205" t="str">
        <f>VLOOKUP(C1205,MUNICÍPO_SETOR!A$2:D$49,4,0)</f>
        <v>SERGIO DE SOUZA COSTA</v>
      </c>
      <c r="E1205" s="43">
        <v>41397.319444444445</v>
      </c>
      <c r="F1205" s="43">
        <v>41397.322222222225</v>
      </c>
      <c r="G1205" s="43">
        <v>41397.289583333331</v>
      </c>
      <c r="H1205" t="s">
        <v>29</v>
      </c>
      <c r="I1205">
        <v>60000012421691</v>
      </c>
      <c r="J1205" t="s">
        <v>648</v>
      </c>
      <c r="K1205" t="s">
        <v>649</v>
      </c>
      <c r="L1205" t="s">
        <v>32</v>
      </c>
      <c r="M1205">
        <v>6</v>
      </c>
      <c r="N1205" t="s">
        <v>33</v>
      </c>
      <c r="O1205">
        <v>60000015461254</v>
      </c>
      <c r="P1205">
        <v>60000016462681</v>
      </c>
      <c r="Q1205">
        <v>154699000000088</v>
      </c>
      <c r="S1205" t="s">
        <v>34</v>
      </c>
      <c r="T1205" t="s">
        <v>35</v>
      </c>
      <c r="U1205" t="s">
        <v>36</v>
      </c>
      <c r="X1205" t="s">
        <v>37</v>
      </c>
      <c r="AD1205" t="s">
        <v>5082</v>
      </c>
      <c r="AE1205" t="s">
        <v>1437</v>
      </c>
      <c r="AF1205" t="s">
        <v>5082</v>
      </c>
      <c r="AG1205" t="s">
        <v>5082</v>
      </c>
      <c r="AH1205">
        <v>1</v>
      </c>
      <c r="AI1205">
        <v>92</v>
      </c>
      <c r="AJ1205">
        <v>92</v>
      </c>
      <c r="AK1205">
        <v>92</v>
      </c>
      <c r="AL1205">
        <v>92</v>
      </c>
      <c r="AM1205">
        <v>92</v>
      </c>
      <c r="AN1205" t="s">
        <v>1409</v>
      </c>
      <c r="AO1205" t="s">
        <v>5082</v>
      </c>
    </row>
    <row r="1206" spans="1:41" x14ac:dyDescent="0.25">
      <c r="A1206">
        <v>1</v>
      </c>
      <c r="B1206" t="s">
        <v>28</v>
      </c>
      <c r="C1206">
        <v>393107</v>
      </c>
      <c r="D1206" t="str">
        <f>VLOOKUP(C1206,MUNICÍPO_SETOR!A$2:D$49,4,0)</f>
        <v>SERGIO DE SOUZA COSTA</v>
      </c>
      <c r="E1206" s="43">
        <v>41396.732638888891</v>
      </c>
      <c r="F1206" s="43">
        <v>41396.790277777778</v>
      </c>
      <c r="G1206" s="43">
        <v>41396.748611111114</v>
      </c>
      <c r="H1206" t="s">
        <v>29</v>
      </c>
      <c r="I1206">
        <v>60000012577627</v>
      </c>
      <c r="J1206" t="s">
        <v>624</v>
      </c>
      <c r="K1206" t="s">
        <v>625</v>
      </c>
      <c r="L1206" t="s">
        <v>32</v>
      </c>
      <c r="M1206">
        <v>6</v>
      </c>
      <c r="N1206" t="s">
        <v>33</v>
      </c>
      <c r="O1206">
        <v>60000015461254</v>
      </c>
      <c r="P1206">
        <v>60000016462681</v>
      </c>
      <c r="Q1206">
        <v>141647000005664</v>
      </c>
      <c r="S1206" t="s">
        <v>34</v>
      </c>
      <c r="T1206" t="s">
        <v>35</v>
      </c>
      <c r="U1206" t="s">
        <v>36</v>
      </c>
      <c r="X1206" t="s">
        <v>37</v>
      </c>
      <c r="Y1206" t="s">
        <v>176</v>
      </c>
      <c r="AD1206" t="s">
        <v>5083</v>
      </c>
      <c r="AE1206" t="s">
        <v>1437</v>
      </c>
      <c r="AF1206" t="s">
        <v>5083</v>
      </c>
      <c r="AG1206" t="s">
        <v>5083</v>
      </c>
      <c r="AH1206">
        <v>1</v>
      </c>
      <c r="AI1206">
        <v>131</v>
      </c>
      <c r="AJ1206">
        <v>131</v>
      </c>
      <c r="AK1206">
        <v>131</v>
      </c>
      <c r="AL1206">
        <v>131</v>
      </c>
      <c r="AM1206">
        <v>131</v>
      </c>
      <c r="AN1206" t="s">
        <v>1409</v>
      </c>
      <c r="AO1206" t="s">
        <v>5083</v>
      </c>
    </row>
    <row r="1207" spans="1:41" x14ac:dyDescent="0.25">
      <c r="A1207">
        <v>1</v>
      </c>
      <c r="B1207" t="s">
        <v>28</v>
      </c>
      <c r="C1207">
        <v>393107</v>
      </c>
      <c r="D1207" t="str">
        <f>VLOOKUP(C1207,MUNICÍPO_SETOR!A$2:D$49,4,0)</f>
        <v>SERGIO DE SOUZA COSTA</v>
      </c>
      <c r="E1207" s="43">
        <v>41396.645833333336</v>
      </c>
      <c r="F1207" s="43">
        <v>41396.787499999999</v>
      </c>
      <c r="G1207" s="43">
        <v>41396.745833333334</v>
      </c>
      <c r="H1207" t="s">
        <v>29</v>
      </c>
      <c r="I1207">
        <v>60000012484763</v>
      </c>
      <c r="J1207" t="s">
        <v>639</v>
      </c>
      <c r="K1207" t="s">
        <v>640</v>
      </c>
      <c r="L1207" t="s">
        <v>32</v>
      </c>
      <c r="M1207">
        <v>6</v>
      </c>
      <c r="N1207" t="s">
        <v>33</v>
      </c>
      <c r="O1207">
        <v>60000015461254</v>
      </c>
      <c r="P1207">
        <v>60000016462681</v>
      </c>
      <c r="Q1207">
        <v>141647000005644</v>
      </c>
      <c r="S1207" t="s">
        <v>34</v>
      </c>
      <c r="T1207" t="s">
        <v>35</v>
      </c>
      <c r="U1207" t="s">
        <v>36</v>
      </c>
      <c r="X1207" t="s">
        <v>37</v>
      </c>
      <c r="Y1207" t="s">
        <v>176</v>
      </c>
      <c r="AD1207" t="s">
        <v>5084</v>
      </c>
      <c r="AE1207" t="s">
        <v>1437</v>
      </c>
      <c r="AF1207" t="s">
        <v>5084</v>
      </c>
      <c r="AG1207" t="s">
        <v>5084</v>
      </c>
      <c r="AH1207">
        <v>1</v>
      </c>
      <c r="AI1207">
        <v>91</v>
      </c>
      <c r="AJ1207">
        <v>91</v>
      </c>
      <c r="AK1207">
        <v>91</v>
      </c>
      <c r="AL1207">
        <v>91</v>
      </c>
      <c r="AM1207">
        <v>91</v>
      </c>
      <c r="AN1207" t="s">
        <v>1409</v>
      </c>
      <c r="AO1207" t="s">
        <v>5084</v>
      </c>
    </row>
    <row r="1208" spans="1:41" x14ac:dyDescent="0.25">
      <c r="A1208">
        <v>1</v>
      </c>
      <c r="B1208" t="s">
        <v>28</v>
      </c>
      <c r="C1208">
        <v>393107</v>
      </c>
      <c r="D1208" t="str">
        <f>VLOOKUP(C1208,MUNICÍPO_SETOR!A$2:D$49,4,0)</f>
        <v>SERGIO DE SOUZA COSTA</v>
      </c>
      <c r="E1208" s="43">
        <v>41396.611111111109</v>
      </c>
      <c r="F1208" s="43">
        <v>41396.781944444447</v>
      </c>
      <c r="G1208" s="43">
        <v>41396.740277777775</v>
      </c>
      <c r="H1208" t="s">
        <v>29</v>
      </c>
      <c r="I1208">
        <v>60000012323631</v>
      </c>
      <c r="J1208" t="s">
        <v>654</v>
      </c>
      <c r="K1208" t="s">
        <v>655</v>
      </c>
      <c r="L1208" t="s">
        <v>32</v>
      </c>
      <c r="M1208">
        <v>6</v>
      </c>
      <c r="N1208" t="s">
        <v>33</v>
      </c>
      <c r="O1208">
        <v>60000015461254</v>
      </c>
      <c r="P1208">
        <v>60000016462681</v>
      </c>
      <c r="Q1208">
        <v>141647000005624</v>
      </c>
      <c r="S1208" t="s">
        <v>34</v>
      </c>
      <c r="T1208" t="s">
        <v>35</v>
      </c>
      <c r="U1208" t="s">
        <v>36</v>
      </c>
      <c r="X1208" t="s">
        <v>37</v>
      </c>
      <c r="Y1208" t="s">
        <v>176</v>
      </c>
      <c r="AD1208" t="s">
        <v>5085</v>
      </c>
      <c r="AE1208" t="s">
        <v>1437</v>
      </c>
      <c r="AF1208" t="s">
        <v>5085</v>
      </c>
      <c r="AG1208" t="s">
        <v>5085</v>
      </c>
      <c r="AH1208">
        <v>1</v>
      </c>
      <c r="AI1208">
        <v>180</v>
      </c>
      <c r="AJ1208">
        <v>180</v>
      </c>
      <c r="AK1208">
        <v>180</v>
      </c>
      <c r="AL1208">
        <v>180</v>
      </c>
      <c r="AM1208">
        <v>180</v>
      </c>
      <c r="AN1208" t="s">
        <v>1409</v>
      </c>
      <c r="AO1208" t="s">
        <v>5085</v>
      </c>
    </row>
    <row r="1209" spans="1:41" x14ac:dyDescent="0.25">
      <c r="A1209">
        <v>1</v>
      </c>
      <c r="B1209" t="s">
        <v>28</v>
      </c>
      <c r="C1209">
        <v>393107</v>
      </c>
      <c r="D1209" t="str">
        <f>VLOOKUP(C1209,MUNICÍPO_SETOR!A$2:D$49,4,0)</f>
        <v>SERGIO DE SOUZA COSTA</v>
      </c>
      <c r="E1209" s="43">
        <v>41396.475694444445</v>
      </c>
      <c r="F1209" s="43">
        <v>41396.76458333333</v>
      </c>
      <c r="G1209" s="43">
        <v>41396.722916666666</v>
      </c>
      <c r="H1209" t="s">
        <v>29</v>
      </c>
      <c r="I1209">
        <v>60000012451823</v>
      </c>
      <c r="J1209" t="s">
        <v>665</v>
      </c>
      <c r="K1209" t="s">
        <v>666</v>
      </c>
      <c r="L1209" t="s">
        <v>109</v>
      </c>
      <c r="N1209" t="s">
        <v>33</v>
      </c>
      <c r="O1209">
        <v>60000015461254</v>
      </c>
      <c r="P1209">
        <v>60000016462681</v>
      </c>
      <c r="Q1209">
        <v>141647000005560</v>
      </c>
      <c r="S1209" t="s">
        <v>34</v>
      </c>
      <c r="T1209" t="s">
        <v>35</v>
      </c>
      <c r="U1209" t="s">
        <v>36</v>
      </c>
      <c r="X1209" t="s">
        <v>176</v>
      </c>
      <c r="AD1209" t="s">
        <v>5086</v>
      </c>
      <c r="AE1209" t="s">
        <v>1437</v>
      </c>
      <c r="AF1209" t="s">
        <v>5086</v>
      </c>
      <c r="AG1209" t="s">
        <v>5086</v>
      </c>
      <c r="AH1209">
        <v>1</v>
      </c>
      <c r="AI1209">
        <v>172</v>
      </c>
      <c r="AJ1209">
        <v>172</v>
      </c>
      <c r="AK1209">
        <v>172</v>
      </c>
      <c r="AL1209">
        <v>172</v>
      </c>
      <c r="AM1209">
        <v>172</v>
      </c>
      <c r="AN1209" t="s">
        <v>1409</v>
      </c>
      <c r="AO1209" t="s">
        <v>5086</v>
      </c>
    </row>
    <row r="1210" spans="1:41" x14ac:dyDescent="0.25">
      <c r="A1210">
        <v>1</v>
      </c>
      <c r="B1210" t="s">
        <v>28</v>
      </c>
      <c r="C1210">
        <v>393107</v>
      </c>
      <c r="D1210" t="str">
        <f>VLOOKUP(C1210,MUNICÍPO_SETOR!A$2:D$49,4,0)</f>
        <v>SERGIO DE SOUZA COSTA</v>
      </c>
      <c r="E1210" s="43">
        <v>41396.447916666664</v>
      </c>
      <c r="F1210" s="43">
        <v>41396.762499999997</v>
      </c>
      <c r="G1210" s="43">
        <v>41396.720833333333</v>
      </c>
      <c r="H1210" t="s">
        <v>110</v>
      </c>
      <c r="I1210">
        <v>60000016841466</v>
      </c>
      <c r="K1210" t="s">
        <v>662</v>
      </c>
      <c r="L1210" t="s">
        <v>663</v>
      </c>
      <c r="N1210" t="s">
        <v>33</v>
      </c>
      <c r="O1210">
        <v>60000015461254</v>
      </c>
      <c r="P1210">
        <v>60000016462681</v>
      </c>
      <c r="Q1210">
        <v>141647000005552</v>
      </c>
      <c r="S1210" t="s">
        <v>34</v>
      </c>
      <c r="T1210" t="s">
        <v>35</v>
      </c>
      <c r="U1210" t="s">
        <v>36</v>
      </c>
      <c r="X1210" t="s">
        <v>37</v>
      </c>
      <c r="Y1210" t="s">
        <v>176</v>
      </c>
      <c r="AD1210" t="s">
        <v>5087</v>
      </c>
      <c r="AE1210" t="s">
        <v>1437</v>
      </c>
      <c r="AF1210" t="s">
        <v>5087</v>
      </c>
      <c r="AG1210" t="s">
        <v>5087</v>
      </c>
      <c r="AH1210">
        <v>1</v>
      </c>
      <c r="AI1210">
        <v>217</v>
      </c>
      <c r="AJ1210">
        <v>217</v>
      </c>
      <c r="AK1210">
        <v>217</v>
      </c>
      <c r="AL1210">
        <v>217</v>
      </c>
      <c r="AM1210">
        <v>217</v>
      </c>
      <c r="AN1210" t="s">
        <v>1409</v>
      </c>
      <c r="AO1210" t="s">
        <v>5087</v>
      </c>
    </row>
    <row r="1211" spans="1:41" x14ac:dyDescent="0.25">
      <c r="A1211">
        <v>1</v>
      </c>
      <c r="B1211" t="s">
        <v>28</v>
      </c>
      <c r="C1211">
        <v>393107</v>
      </c>
      <c r="D1211" t="str">
        <f>VLOOKUP(C1211,MUNICÍPO_SETOR!A$2:D$49,4,0)</f>
        <v>SERGIO DE SOUZA COSTA</v>
      </c>
      <c r="E1211" s="43">
        <v>41396.423611111109</v>
      </c>
      <c r="F1211" s="43">
        <v>41396.756944444445</v>
      </c>
      <c r="G1211" s="43">
        <v>41396.715277777781</v>
      </c>
      <c r="H1211" t="s">
        <v>29</v>
      </c>
      <c r="I1211">
        <v>60000012503675</v>
      </c>
      <c r="J1211" t="s">
        <v>668</v>
      </c>
      <c r="K1211" t="s">
        <v>669</v>
      </c>
      <c r="L1211" t="s">
        <v>32</v>
      </c>
      <c r="M1211">
        <v>6</v>
      </c>
      <c r="N1211" t="s">
        <v>33</v>
      </c>
      <c r="O1211">
        <v>60000015461254</v>
      </c>
      <c r="P1211">
        <v>60000016462681</v>
      </c>
      <c r="Q1211">
        <v>141647000005537</v>
      </c>
      <c r="S1211" t="s">
        <v>34</v>
      </c>
      <c r="T1211" t="s">
        <v>35</v>
      </c>
      <c r="U1211" t="s">
        <v>36</v>
      </c>
      <c r="X1211" t="s">
        <v>37</v>
      </c>
      <c r="Y1211" t="s">
        <v>176</v>
      </c>
      <c r="AD1211" t="s">
        <v>5088</v>
      </c>
      <c r="AE1211" t="s">
        <v>1437</v>
      </c>
      <c r="AF1211" t="s">
        <v>5088</v>
      </c>
      <c r="AG1211" t="s">
        <v>5088</v>
      </c>
      <c r="AH1211">
        <v>1</v>
      </c>
      <c r="AI1211">
        <v>223</v>
      </c>
      <c r="AJ1211">
        <v>223</v>
      </c>
      <c r="AK1211">
        <v>223</v>
      </c>
      <c r="AL1211">
        <v>223</v>
      </c>
      <c r="AM1211">
        <v>223</v>
      </c>
      <c r="AN1211" t="s">
        <v>1409</v>
      </c>
      <c r="AO1211" t="s">
        <v>5088</v>
      </c>
    </row>
    <row r="1212" spans="1:41" x14ac:dyDescent="0.25">
      <c r="A1212">
        <v>1</v>
      </c>
      <c r="B1212" t="s">
        <v>28</v>
      </c>
      <c r="C1212">
        <v>393107</v>
      </c>
      <c r="D1212" t="str">
        <f>VLOOKUP(C1212,MUNICÍPO_SETOR!A$2:D$49,4,0)</f>
        <v>SERGIO DE SOUZA COSTA</v>
      </c>
      <c r="E1212" s="43">
        <v>41396.423611111109</v>
      </c>
      <c r="F1212" s="43">
        <v>41396.760416666664</v>
      </c>
      <c r="G1212" s="43">
        <v>41396.71875</v>
      </c>
      <c r="H1212" t="s">
        <v>29</v>
      </c>
      <c r="I1212">
        <v>60000012369047</v>
      </c>
      <c r="J1212" t="s">
        <v>671</v>
      </c>
      <c r="K1212" t="s">
        <v>672</v>
      </c>
      <c r="L1212" t="s">
        <v>32</v>
      </c>
      <c r="M1212">
        <v>6</v>
      </c>
      <c r="N1212" t="s">
        <v>33</v>
      </c>
      <c r="O1212">
        <v>60000015461254</v>
      </c>
      <c r="P1212">
        <v>60000016462681</v>
      </c>
      <c r="Q1212">
        <v>141647000005544</v>
      </c>
      <c r="S1212" t="s">
        <v>34</v>
      </c>
      <c r="T1212" t="s">
        <v>35</v>
      </c>
      <c r="U1212" t="s">
        <v>36</v>
      </c>
      <c r="X1212" t="s">
        <v>37</v>
      </c>
      <c r="Y1212" t="s">
        <v>176</v>
      </c>
      <c r="AD1212" t="s">
        <v>5089</v>
      </c>
      <c r="AE1212" t="s">
        <v>1437</v>
      </c>
      <c r="AF1212" t="s">
        <v>5089</v>
      </c>
      <c r="AG1212" t="s">
        <v>5089</v>
      </c>
      <c r="AH1212">
        <v>1</v>
      </c>
      <c r="AI1212">
        <v>412</v>
      </c>
      <c r="AJ1212">
        <v>412</v>
      </c>
      <c r="AK1212">
        <v>412</v>
      </c>
      <c r="AL1212">
        <v>412</v>
      </c>
      <c r="AM1212">
        <v>412</v>
      </c>
      <c r="AN1212" t="s">
        <v>1409</v>
      </c>
      <c r="AO1212" t="s">
        <v>5089</v>
      </c>
    </row>
    <row r="1213" spans="1:41" x14ac:dyDescent="0.25">
      <c r="A1213">
        <v>1</v>
      </c>
      <c r="B1213" t="s">
        <v>28</v>
      </c>
      <c r="C1213">
        <v>393107</v>
      </c>
      <c r="D1213" t="str">
        <f>VLOOKUP(C1213,MUNICÍPO_SETOR!A$2:D$49,4,0)</f>
        <v>SERGIO DE SOUZA COSTA</v>
      </c>
      <c r="E1213" s="43">
        <v>41396.34097222222</v>
      </c>
      <c r="F1213" s="43">
        <v>41396.345138888886</v>
      </c>
      <c r="G1213" s="43">
        <v>41396.472916666666</v>
      </c>
      <c r="H1213" t="s">
        <v>29</v>
      </c>
      <c r="I1213">
        <v>60000012587319</v>
      </c>
      <c r="J1213" t="s">
        <v>636</v>
      </c>
      <c r="K1213" t="s">
        <v>637</v>
      </c>
      <c r="L1213" t="s">
        <v>45</v>
      </c>
      <c r="M1213">
        <v>3</v>
      </c>
      <c r="N1213" t="s">
        <v>33</v>
      </c>
      <c r="O1213">
        <v>60000015461254</v>
      </c>
      <c r="P1213">
        <v>60000016462681</v>
      </c>
      <c r="Q1213">
        <v>154699000000064</v>
      </c>
      <c r="S1213" t="s">
        <v>34</v>
      </c>
      <c r="T1213" t="s">
        <v>35</v>
      </c>
      <c r="U1213" t="s">
        <v>36</v>
      </c>
      <c r="X1213" t="s">
        <v>37</v>
      </c>
      <c r="Y1213" t="s">
        <v>176</v>
      </c>
      <c r="AD1213" t="s">
        <v>2754</v>
      </c>
      <c r="AE1213" t="s">
        <v>1437</v>
      </c>
      <c r="AF1213" t="s">
        <v>2754</v>
      </c>
      <c r="AG1213" t="s">
        <v>2754</v>
      </c>
      <c r="AH1213">
        <v>1</v>
      </c>
      <c r="AI1213">
        <v>170</v>
      </c>
      <c r="AJ1213">
        <v>287</v>
      </c>
      <c r="AK1213">
        <v>287</v>
      </c>
      <c r="AL1213">
        <v>287</v>
      </c>
      <c r="AM1213">
        <v>287</v>
      </c>
      <c r="AN1213" t="s">
        <v>1409</v>
      </c>
      <c r="AO1213" t="s">
        <v>4327</v>
      </c>
    </row>
    <row r="1214" spans="1:41" x14ac:dyDescent="0.25">
      <c r="A1214">
        <v>1</v>
      </c>
      <c r="B1214" t="s">
        <v>28</v>
      </c>
      <c r="C1214">
        <v>393107</v>
      </c>
      <c r="D1214" t="str">
        <f>VLOOKUP(C1214,MUNICÍPO_SETOR!A$2:D$49,4,0)</f>
        <v>SERGIO DE SOUZA COSTA</v>
      </c>
      <c r="E1214" s="43">
        <v>41396.34097222222</v>
      </c>
      <c r="F1214" s="43">
        <v>41396.345138888886</v>
      </c>
      <c r="G1214" s="43">
        <v>41396.472916666666</v>
      </c>
      <c r="H1214" t="s">
        <v>29</v>
      </c>
      <c r="I1214">
        <v>60000012587319</v>
      </c>
      <c r="J1214" t="s">
        <v>636</v>
      </c>
      <c r="K1214" t="s">
        <v>637</v>
      </c>
      <c r="L1214" t="s">
        <v>45</v>
      </c>
      <c r="M1214">
        <v>3</v>
      </c>
      <c r="N1214" t="s">
        <v>33</v>
      </c>
      <c r="O1214">
        <v>60000015461254</v>
      </c>
      <c r="P1214">
        <v>60000016462681</v>
      </c>
      <c r="Q1214">
        <v>154699000000064</v>
      </c>
      <c r="S1214" t="s">
        <v>34</v>
      </c>
      <c r="T1214" t="s">
        <v>35</v>
      </c>
      <c r="U1214" t="s">
        <v>36</v>
      </c>
      <c r="X1214" t="s">
        <v>37</v>
      </c>
      <c r="Y1214" t="s">
        <v>176</v>
      </c>
      <c r="AD1214" t="s">
        <v>2754</v>
      </c>
      <c r="AE1214" t="s">
        <v>1437</v>
      </c>
      <c r="AF1214" t="s">
        <v>2754</v>
      </c>
      <c r="AG1214" t="s">
        <v>2754</v>
      </c>
      <c r="AH1214">
        <v>1</v>
      </c>
      <c r="AI1214">
        <v>170</v>
      </c>
      <c r="AJ1214">
        <v>287</v>
      </c>
      <c r="AK1214">
        <v>287</v>
      </c>
      <c r="AL1214">
        <v>287</v>
      </c>
      <c r="AM1214">
        <v>287</v>
      </c>
      <c r="AN1214" t="s">
        <v>1410</v>
      </c>
      <c r="AO1214" t="s">
        <v>4628</v>
      </c>
    </row>
    <row r="1215" spans="1:41" x14ac:dyDescent="0.25">
      <c r="A1215">
        <v>1</v>
      </c>
      <c r="B1215" t="s">
        <v>28</v>
      </c>
      <c r="C1215">
        <v>393107</v>
      </c>
      <c r="D1215" t="str">
        <f>VLOOKUP(C1215,MUNICÍPO_SETOR!A$2:D$49,4,0)</f>
        <v>SERGIO DE SOUZA COSTA</v>
      </c>
      <c r="E1215" s="43">
        <v>41396.309027777781</v>
      </c>
      <c r="F1215" s="43">
        <v>41366.168055555558</v>
      </c>
      <c r="G1215" s="43">
        <v>41396.472916666666</v>
      </c>
      <c r="H1215" t="s">
        <v>29</v>
      </c>
      <c r="I1215">
        <v>60000012580007</v>
      </c>
      <c r="J1215" t="s">
        <v>2755</v>
      </c>
      <c r="K1215" t="s">
        <v>2756</v>
      </c>
      <c r="L1215" t="s">
        <v>45</v>
      </c>
      <c r="M1215">
        <v>3</v>
      </c>
      <c r="N1215" t="s">
        <v>33</v>
      </c>
      <c r="O1215">
        <v>60000015461254</v>
      </c>
      <c r="P1215">
        <v>60000016462681</v>
      </c>
      <c r="Q1215">
        <v>154699000000039</v>
      </c>
      <c r="S1215" t="s">
        <v>34</v>
      </c>
      <c r="T1215" t="s">
        <v>35</v>
      </c>
      <c r="U1215" t="s">
        <v>36</v>
      </c>
      <c r="X1215" t="s">
        <v>37</v>
      </c>
      <c r="Y1215" t="s">
        <v>176</v>
      </c>
      <c r="AD1215" t="s">
        <v>2757</v>
      </c>
      <c r="AE1215" t="s">
        <v>1437</v>
      </c>
      <c r="AF1215" t="s">
        <v>2757</v>
      </c>
      <c r="AG1215" t="s">
        <v>2757</v>
      </c>
      <c r="AH1215">
        <v>1</v>
      </c>
      <c r="AI1215">
        <v>125</v>
      </c>
      <c r="AJ1215">
        <v>125</v>
      </c>
      <c r="AK1215">
        <v>125</v>
      </c>
      <c r="AL1215">
        <v>125</v>
      </c>
      <c r="AM1215">
        <v>125</v>
      </c>
      <c r="AN1215" t="s">
        <v>1409</v>
      </c>
      <c r="AO1215" t="s">
        <v>2757</v>
      </c>
    </row>
    <row r="1216" spans="1:41" x14ac:dyDescent="0.25">
      <c r="A1216">
        <v>1</v>
      </c>
      <c r="B1216" t="s">
        <v>28</v>
      </c>
      <c r="C1216">
        <v>393107</v>
      </c>
      <c r="D1216" t="str">
        <f>VLOOKUP(C1216,MUNICÍPO_SETOR!A$2:D$49,4,0)</f>
        <v>SERGIO DE SOUZA COSTA</v>
      </c>
      <c r="E1216" s="43">
        <v>41393.510416666664</v>
      </c>
      <c r="F1216" s="43">
        <v>41393.724999999999</v>
      </c>
      <c r="G1216" s="43">
        <v>41393.683333333334</v>
      </c>
      <c r="H1216" t="s">
        <v>29</v>
      </c>
      <c r="I1216">
        <v>60000012516563</v>
      </c>
      <c r="J1216" t="s">
        <v>2758</v>
      </c>
      <c r="K1216" t="s">
        <v>2759</v>
      </c>
      <c r="L1216" t="s">
        <v>32</v>
      </c>
      <c r="M1216">
        <v>4</v>
      </c>
      <c r="N1216" t="s">
        <v>33</v>
      </c>
      <c r="O1216">
        <v>60000015461254</v>
      </c>
      <c r="P1216">
        <v>60000016462681</v>
      </c>
      <c r="Q1216">
        <v>141647000005181</v>
      </c>
      <c r="S1216" t="s">
        <v>34</v>
      </c>
      <c r="T1216" t="s">
        <v>35</v>
      </c>
      <c r="U1216" t="s">
        <v>36</v>
      </c>
      <c r="X1216" t="s">
        <v>37</v>
      </c>
      <c r="Y1216" t="s">
        <v>176</v>
      </c>
      <c r="AD1216" t="s">
        <v>2760</v>
      </c>
      <c r="AE1216" t="s">
        <v>1437</v>
      </c>
      <c r="AF1216" t="s">
        <v>2760</v>
      </c>
      <c r="AG1216" t="s">
        <v>2760</v>
      </c>
      <c r="AH1216">
        <v>1</v>
      </c>
      <c r="AI1216">
        <v>124</v>
      </c>
      <c r="AJ1216">
        <v>124</v>
      </c>
      <c r="AK1216">
        <v>124</v>
      </c>
      <c r="AL1216">
        <v>124</v>
      </c>
      <c r="AM1216">
        <v>124</v>
      </c>
      <c r="AN1216" t="s">
        <v>1409</v>
      </c>
      <c r="AO1216" t="s">
        <v>2760</v>
      </c>
    </row>
    <row r="1217" spans="1:41" x14ac:dyDescent="0.25">
      <c r="A1217">
        <v>1</v>
      </c>
      <c r="B1217" t="s">
        <v>28</v>
      </c>
      <c r="C1217">
        <v>393107</v>
      </c>
      <c r="D1217" t="str">
        <f>VLOOKUP(C1217,MUNICÍPO_SETOR!A$2:D$49,4,0)</f>
        <v>SERGIO DE SOUZA COSTA</v>
      </c>
      <c r="E1217" s="43">
        <v>41393.479166666664</v>
      </c>
      <c r="F1217" s="43">
        <v>41393.71597222222</v>
      </c>
      <c r="G1217" s="43">
        <v>41393.674305555556</v>
      </c>
      <c r="H1217" t="s">
        <v>29</v>
      </c>
      <c r="I1217">
        <v>60000012475079</v>
      </c>
      <c r="J1217" t="s">
        <v>2761</v>
      </c>
      <c r="K1217" t="s">
        <v>2762</v>
      </c>
      <c r="L1217" t="s">
        <v>32</v>
      </c>
      <c r="M1217">
        <v>4</v>
      </c>
      <c r="N1217" t="s">
        <v>33</v>
      </c>
      <c r="O1217">
        <v>60000015461254</v>
      </c>
      <c r="P1217">
        <v>60000016462681</v>
      </c>
      <c r="Q1217">
        <v>141647000005154</v>
      </c>
      <c r="S1217" t="s">
        <v>34</v>
      </c>
      <c r="T1217" t="s">
        <v>35</v>
      </c>
      <c r="U1217" t="s">
        <v>36</v>
      </c>
      <c r="X1217" t="s">
        <v>37</v>
      </c>
      <c r="Y1217" t="s">
        <v>176</v>
      </c>
      <c r="AD1217" t="s">
        <v>2763</v>
      </c>
      <c r="AE1217" t="s">
        <v>1437</v>
      </c>
      <c r="AF1217" t="s">
        <v>2763</v>
      </c>
      <c r="AG1217" t="s">
        <v>2763</v>
      </c>
      <c r="AH1217">
        <v>1</v>
      </c>
      <c r="AI1217">
        <v>247</v>
      </c>
      <c r="AJ1217">
        <v>247</v>
      </c>
      <c r="AK1217">
        <v>247</v>
      </c>
      <c r="AL1217">
        <v>247</v>
      </c>
      <c r="AM1217">
        <v>247</v>
      </c>
      <c r="AN1217" t="s">
        <v>1409</v>
      </c>
      <c r="AO1217" t="s">
        <v>2763</v>
      </c>
    </row>
    <row r="1218" spans="1:41" x14ac:dyDescent="0.25">
      <c r="A1218">
        <v>1</v>
      </c>
      <c r="B1218" t="s">
        <v>28</v>
      </c>
      <c r="C1218">
        <v>393107</v>
      </c>
      <c r="D1218" t="str">
        <f>VLOOKUP(C1218,MUNICÍPO_SETOR!A$2:D$49,4,0)</f>
        <v>SERGIO DE SOUZA COSTA</v>
      </c>
      <c r="E1218" s="43">
        <v>41390.650694444441</v>
      </c>
      <c r="F1218" s="43">
        <v>41390.65902777778</v>
      </c>
      <c r="G1218" s="43">
        <v>41390.617361111108</v>
      </c>
      <c r="H1218" t="s">
        <v>29</v>
      </c>
      <c r="I1218">
        <v>60000012577627</v>
      </c>
      <c r="J1218" t="s">
        <v>624</v>
      </c>
      <c r="K1218" t="s">
        <v>625</v>
      </c>
      <c r="L1218" t="s">
        <v>32</v>
      </c>
      <c r="M1218">
        <v>6</v>
      </c>
      <c r="N1218" t="s">
        <v>33</v>
      </c>
      <c r="O1218">
        <v>60000015461254</v>
      </c>
      <c r="P1218">
        <v>60000016462681</v>
      </c>
      <c r="Q1218">
        <v>141647000004907</v>
      </c>
      <c r="S1218" t="s">
        <v>34</v>
      </c>
      <c r="T1218" t="s">
        <v>35</v>
      </c>
      <c r="U1218" t="s">
        <v>36</v>
      </c>
      <c r="X1218" t="s">
        <v>37</v>
      </c>
      <c r="Y1218" t="s">
        <v>176</v>
      </c>
      <c r="AD1218" t="s">
        <v>2764</v>
      </c>
      <c r="AE1218" t="s">
        <v>1437</v>
      </c>
      <c r="AF1218" t="s">
        <v>2764</v>
      </c>
      <c r="AG1218" t="s">
        <v>2764</v>
      </c>
      <c r="AH1218">
        <v>1</v>
      </c>
      <c r="AI1218">
        <v>394</v>
      </c>
      <c r="AJ1218">
        <v>394</v>
      </c>
      <c r="AK1218">
        <v>394</v>
      </c>
      <c r="AL1218">
        <v>394</v>
      </c>
      <c r="AM1218">
        <v>394</v>
      </c>
      <c r="AN1218" t="s">
        <v>1409</v>
      </c>
      <c r="AO1218" t="s">
        <v>2764</v>
      </c>
    </row>
    <row r="1219" spans="1:41" x14ac:dyDescent="0.25">
      <c r="A1219">
        <v>1</v>
      </c>
      <c r="B1219" t="s">
        <v>28</v>
      </c>
      <c r="C1219">
        <v>393107</v>
      </c>
      <c r="D1219" t="str">
        <f>VLOOKUP(C1219,MUNICÍPO_SETOR!A$2:D$49,4,0)</f>
        <v>SERGIO DE SOUZA COSTA</v>
      </c>
      <c r="E1219" s="43">
        <v>41390.475694444445</v>
      </c>
      <c r="F1219" s="43">
        <v>41390.493055555555</v>
      </c>
      <c r="G1219" s="43">
        <v>41390.607638888891</v>
      </c>
      <c r="H1219" t="s">
        <v>29</v>
      </c>
      <c r="I1219">
        <v>60000012326835</v>
      </c>
      <c r="J1219" t="s">
        <v>603</v>
      </c>
      <c r="K1219" t="s">
        <v>604</v>
      </c>
      <c r="L1219" t="s">
        <v>32</v>
      </c>
      <c r="M1219">
        <v>4</v>
      </c>
      <c r="N1219" t="s">
        <v>33</v>
      </c>
      <c r="O1219">
        <v>60000015461254</v>
      </c>
      <c r="P1219">
        <v>60000016462681</v>
      </c>
      <c r="Q1219">
        <v>154699000000031</v>
      </c>
      <c r="S1219" t="s">
        <v>34</v>
      </c>
      <c r="T1219" t="s">
        <v>35</v>
      </c>
      <c r="U1219" t="s">
        <v>36</v>
      </c>
      <c r="X1219" t="s">
        <v>37</v>
      </c>
      <c r="AD1219" t="s">
        <v>2765</v>
      </c>
      <c r="AE1219" t="s">
        <v>1437</v>
      </c>
      <c r="AF1219" t="s">
        <v>2765</v>
      </c>
      <c r="AG1219" t="s">
        <v>2765</v>
      </c>
      <c r="AH1219">
        <v>1</v>
      </c>
      <c r="AI1219">
        <v>119</v>
      </c>
      <c r="AJ1219">
        <v>119</v>
      </c>
      <c r="AK1219">
        <v>119</v>
      </c>
      <c r="AL1219">
        <v>119</v>
      </c>
      <c r="AM1219">
        <v>119</v>
      </c>
      <c r="AN1219" t="s">
        <v>1409</v>
      </c>
      <c r="AO1219" t="s">
        <v>2765</v>
      </c>
    </row>
    <row r="1220" spans="1:41" x14ac:dyDescent="0.25">
      <c r="A1220">
        <v>1</v>
      </c>
      <c r="B1220" t="s">
        <v>28</v>
      </c>
      <c r="C1220">
        <v>393107</v>
      </c>
      <c r="D1220" t="str">
        <f>VLOOKUP(C1220,MUNICÍPO_SETOR!A$2:D$49,4,0)</f>
        <v>SERGIO DE SOUZA COSTA</v>
      </c>
      <c r="E1220" s="43">
        <v>41390.435416666667</v>
      </c>
      <c r="F1220" s="43">
        <v>41390.4375</v>
      </c>
      <c r="G1220" s="43">
        <v>41390.449999999997</v>
      </c>
      <c r="H1220" t="s">
        <v>29</v>
      </c>
      <c r="I1220">
        <v>60000012336703</v>
      </c>
      <c r="J1220" t="s">
        <v>606</v>
      </c>
      <c r="K1220" t="s">
        <v>607</v>
      </c>
      <c r="L1220" t="s">
        <v>32</v>
      </c>
      <c r="M1220">
        <v>6</v>
      </c>
      <c r="N1220" t="s">
        <v>33</v>
      </c>
      <c r="O1220">
        <v>60000015461254</v>
      </c>
      <c r="P1220">
        <v>60000016462681</v>
      </c>
      <c r="Q1220">
        <v>154699000000024</v>
      </c>
      <c r="S1220" t="s">
        <v>34</v>
      </c>
      <c r="T1220" t="s">
        <v>35</v>
      </c>
      <c r="U1220" t="s">
        <v>36</v>
      </c>
      <c r="X1220" t="s">
        <v>37</v>
      </c>
      <c r="AD1220" t="s">
        <v>2766</v>
      </c>
      <c r="AE1220" t="s">
        <v>1437</v>
      </c>
      <c r="AF1220" t="s">
        <v>2766</v>
      </c>
      <c r="AG1220" t="s">
        <v>2766</v>
      </c>
      <c r="AH1220">
        <v>1</v>
      </c>
      <c r="AI1220">
        <v>143</v>
      </c>
      <c r="AJ1220">
        <v>143</v>
      </c>
      <c r="AK1220">
        <v>143</v>
      </c>
      <c r="AL1220">
        <v>143</v>
      </c>
      <c r="AM1220">
        <v>143</v>
      </c>
      <c r="AN1220" t="s">
        <v>1409</v>
      </c>
      <c r="AO1220" t="s">
        <v>2766</v>
      </c>
    </row>
    <row r="1221" spans="1:41" x14ac:dyDescent="0.25">
      <c r="A1221">
        <v>1</v>
      </c>
      <c r="B1221" t="s">
        <v>28</v>
      </c>
      <c r="C1221">
        <v>393107</v>
      </c>
      <c r="D1221" t="str">
        <f>VLOOKUP(C1221,MUNICÍPO_SETOR!A$2:D$49,4,0)</f>
        <v>SERGIO DE SOUZA COSTA</v>
      </c>
      <c r="E1221" s="43">
        <v>41390.390277777777</v>
      </c>
      <c r="F1221" s="43">
        <v>41390.392361111109</v>
      </c>
      <c r="G1221" s="43">
        <v>41390.449999999997</v>
      </c>
      <c r="H1221" t="s">
        <v>110</v>
      </c>
      <c r="I1221">
        <v>60000016840314</v>
      </c>
      <c r="K1221" t="s">
        <v>2767</v>
      </c>
      <c r="L1221" t="s">
        <v>631</v>
      </c>
      <c r="N1221" t="s">
        <v>33</v>
      </c>
      <c r="O1221">
        <v>60000015461254</v>
      </c>
      <c r="P1221">
        <v>60000016462681</v>
      </c>
      <c r="Q1221">
        <v>154699000000017</v>
      </c>
      <c r="S1221" t="s">
        <v>34</v>
      </c>
      <c r="T1221" t="s">
        <v>35</v>
      </c>
      <c r="U1221" t="s">
        <v>36</v>
      </c>
      <c r="X1221" t="s">
        <v>37</v>
      </c>
      <c r="Y1221" t="s">
        <v>176</v>
      </c>
      <c r="AD1221" t="s">
        <v>2768</v>
      </c>
      <c r="AE1221" t="s">
        <v>1437</v>
      </c>
      <c r="AF1221" t="s">
        <v>2768</v>
      </c>
      <c r="AG1221" t="s">
        <v>2768</v>
      </c>
      <c r="AH1221">
        <v>1</v>
      </c>
      <c r="AI1221">
        <v>71</v>
      </c>
      <c r="AJ1221">
        <v>71</v>
      </c>
      <c r="AK1221">
        <v>71</v>
      </c>
      <c r="AL1221">
        <v>71</v>
      </c>
      <c r="AM1221">
        <v>71</v>
      </c>
      <c r="AN1221" t="s">
        <v>1409</v>
      </c>
      <c r="AO1221" t="s">
        <v>2768</v>
      </c>
    </row>
    <row r="1222" spans="1:41" x14ac:dyDescent="0.25">
      <c r="A1222">
        <v>1</v>
      </c>
      <c r="B1222" t="s">
        <v>28</v>
      </c>
      <c r="C1222">
        <v>393107</v>
      </c>
      <c r="D1222" t="str">
        <f>VLOOKUP(C1222,MUNICÍPO_SETOR!A$2:D$49,4,0)</f>
        <v>SERGIO DE SOUZA COSTA</v>
      </c>
      <c r="E1222" s="43">
        <v>41389.583333333336</v>
      </c>
      <c r="F1222" s="43">
        <v>41389.736111111109</v>
      </c>
      <c r="G1222" s="43">
        <v>41389.694444444445</v>
      </c>
      <c r="H1222" t="s">
        <v>29</v>
      </c>
      <c r="I1222">
        <v>60000012292599</v>
      </c>
      <c r="J1222" t="s">
        <v>2769</v>
      </c>
      <c r="K1222" t="s">
        <v>2770</v>
      </c>
      <c r="L1222" t="s">
        <v>32</v>
      </c>
      <c r="M1222">
        <v>6</v>
      </c>
      <c r="N1222" t="s">
        <v>33</v>
      </c>
      <c r="O1222">
        <v>60000015461254</v>
      </c>
      <c r="P1222">
        <v>60000016462681</v>
      </c>
      <c r="Q1222">
        <v>141647000004739</v>
      </c>
      <c r="S1222" t="s">
        <v>34</v>
      </c>
      <c r="T1222" t="s">
        <v>35</v>
      </c>
      <c r="U1222" t="s">
        <v>36</v>
      </c>
      <c r="X1222" t="s">
        <v>37</v>
      </c>
      <c r="AD1222" t="s">
        <v>2771</v>
      </c>
      <c r="AE1222" t="s">
        <v>1437</v>
      </c>
      <c r="AF1222" t="s">
        <v>2771</v>
      </c>
      <c r="AG1222" t="s">
        <v>2771</v>
      </c>
      <c r="AH1222">
        <v>1</v>
      </c>
      <c r="AI1222">
        <v>166</v>
      </c>
      <c r="AJ1222">
        <v>166</v>
      </c>
      <c r="AK1222">
        <v>166</v>
      </c>
      <c r="AL1222">
        <v>166</v>
      </c>
      <c r="AM1222">
        <v>166</v>
      </c>
      <c r="AN1222" t="s">
        <v>1409</v>
      </c>
      <c r="AO1222" t="s">
        <v>2771</v>
      </c>
    </row>
    <row r="1223" spans="1:41" x14ac:dyDescent="0.25">
      <c r="A1223">
        <v>1</v>
      </c>
      <c r="B1223" t="s">
        <v>28</v>
      </c>
      <c r="C1223">
        <v>393107</v>
      </c>
      <c r="D1223" t="str">
        <f>VLOOKUP(C1223,MUNICÍPO_SETOR!A$2:D$49,4,0)</f>
        <v>SERGIO DE SOUZA COSTA</v>
      </c>
      <c r="E1223" s="43">
        <v>41389.520833333336</v>
      </c>
      <c r="F1223" s="43">
        <v>41389.738888888889</v>
      </c>
      <c r="G1223" s="43">
        <v>41389.697222222225</v>
      </c>
      <c r="H1223" t="s">
        <v>29</v>
      </c>
      <c r="I1223">
        <v>60000012338375</v>
      </c>
      <c r="J1223" t="s">
        <v>2772</v>
      </c>
      <c r="K1223" t="s">
        <v>2773</v>
      </c>
      <c r="L1223" t="s">
        <v>238</v>
      </c>
      <c r="N1223" t="s">
        <v>33</v>
      </c>
      <c r="O1223">
        <v>60000015461254</v>
      </c>
      <c r="P1223">
        <v>60000016462681</v>
      </c>
      <c r="Q1223">
        <v>141647000004747</v>
      </c>
      <c r="S1223" t="s">
        <v>34</v>
      </c>
      <c r="T1223" t="s">
        <v>35</v>
      </c>
      <c r="U1223" t="s">
        <v>36</v>
      </c>
      <c r="X1223" t="s">
        <v>176</v>
      </c>
      <c r="Y1223" t="s">
        <v>37</v>
      </c>
      <c r="AD1223" t="s">
        <v>2774</v>
      </c>
      <c r="AE1223" t="s">
        <v>1437</v>
      </c>
      <c r="AF1223" t="s">
        <v>2774</v>
      </c>
      <c r="AG1223" t="s">
        <v>2774</v>
      </c>
      <c r="AH1223">
        <v>1</v>
      </c>
      <c r="AI1223">
        <v>115</v>
      </c>
      <c r="AJ1223">
        <v>115</v>
      </c>
      <c r="AK1223">
        <v>115</v>
      </c>
      <c r="AL1223">
        <v>115</v>
      </c>
      <c r="AM1223">
        <v>115</v>
      </c>
      <c r="AN1223" t="s">
        <v>1409</v>
      </c>
      <c r="AO1223" t="s">
        <v>2774</v>
      </c>
    </row>
    <row r="1224" spans="1:41" x14ac:dyDescent="0.25">
      <c r="A1224">
        <v>1</v>
      </c>
      <c r="B1224" t="s">
        <v>28</v>
      </c>
      <c r="C1224">
        <v>393107</v>
      </c>
      <c r="D1224" t="str">
        <f>VLOOKUP(C1224,MUNICÍPO_SETOR!A$2:D$49,4,0)</f>
        <v>SERGIO DE SOUZA COSTA</v>
      </c>
      <c r="E1224" s="43">
        <v>41389.479166666664</v>
      </c>
      <c r="F1224" s="43">
        <v>41389.740972222222</v>
      </c>
      <c r="G1224" s="43">
        <v>41389.699305555558</v>
      </c>
      <c r="H1224" t="s">
        <v>29</v>
      </c>
      <c r="I1224">
        <v>60000012352383</v>
      </c>
      <c r="J1224" t="s">
        <v>2775</v>
      </c>
      <c r="K1224" t="s">
        <v>2776</v>
      </c>
      <c r="L1224" t="s">
        <v>32</v>
      </c>
      <c r="M1224">
        <v>4</v>
      </c>
      <c r="N1224" t="s">
        <v>33</v>
      </c>
      <c r="O1224">
        <v>60000015461254</v>
      </c>
      <c r="P1224">
        <v>60000016462681</v>
      </c>
      <c r="Q1224">
        <v>141647000004755</v>
      </c>
      <c r="S1224" t="s">
        <v>34</v>
      </c>
      <c r="T1224" t="s">
        <v>35</v>
      </c>
      <c r="U1224" t="s">
        <v>36</v>
      </c>
      <c r="X1224" t="s">
        <v>37</v>
      </c>
      <c r="AD1224" t="s">
        <v>2777</v>
      </c>
      <c r="AE1224" t="s">
        <v>1437</v>
      </c>
      <c r="AF1224" t="s">
        <v>2777</v>
      </c>
      <c r="AG1224" t="s">
        <v>2777</v>
      </c>
      <c r="AH1224">
        <v>1</v>
      </c>
      <c r="AI1224">
        <v>127</v>
      </c>
      <c r="AJ1224">
        <v>127</v>
      </c>
      <c r="AK1224">
        <v>127</v>
      </c>
      <c r="AL1224">
        <v>127</v>
      </c>
      <c r="AM1224">
        <v>127</v>
      </c>
      <c r="AN1224" t="s">
        <v>1409</v>
      </c>
      <c r="AO1224" t="s">
        <v>2777</v>
      </c>
    </row>
    <row r="1225" spans="1:41" x14ac:dyDescent="0.25">
      <c r="A1225">
        <v>1</v>
      </c>
      <c r="B1225" t="s">
        <v>28</v>
      </c>
      <c r="C1225">
        <v>393107</v>
      </c>
      <c r="D1225" t="str">
        <f>VLOOKUP(C1225,MUNICÍPO_SETOR!A$2:D$49,4,0)</f>
        <v>SERGIO DE SOUZA COSTA</v>
      </c>
      <c r="E1225" s="43">
        <v>41388.607638888891</v>
      </c>
      <c r="F1225" s="43">
        <v>41388.750694444447</v>
      </c>
      <c r="G1225" s="43">
        <v>41388.709027777775</v>
      </c>
      <c r="H1225" t="s">
        <v>29</v>
      </c>
      <c r="I1225">
        <v>60000017153858</v>
      </c>
      <c r="J1225" t="s">
        <v>2778</v>
      </c>
      <c r="K1225" t="s">
        <v>2779</v>
      </c>
      <c r="L1225" t="s">
        <v>32</v>
      </c>
      <c r="M1225">
        <v>6</v>
      </c>
      <c r="N1225" t="s">
        <v>33</v>
      </c>
      <c r="O1225">
        <v>60000015461254</v>
      </c>
      <c r="P1225">
        <v>60000016462681</v>
      </c>
      <c r="Q1225">
        <v>154699000000005</v>
      </c>
      <c r="S1225" t="s">
        <v>34</v>
      </c>
      <c r="T1225" t="s">
        <v>35</v>
      </c>
      <c r="U1225" t="s">
        <v>36</v>
      </c>
      <c r="X1225" t="s">
        <v>37</v>
      </c>
      <c r="AD1225" t="s">
        <v>2780</v>
      </c>
      <c r="AE1225" t="s">
        <v>1437</v>
      </c>
      <c r="AF1225" t="s">
        <v>2780</v>
      </c>
      <c r="AG1225" t="s">
        <v>2780</v>
      </c>
      <c r="AH1225">
        <v>1</v>
      </c>
      <c r="AI1225">
        <v>76</v>
      </c>
      <c r="AJ1225">
        <v>76</v>
      </c>
      <c r="AK1225">
        <v>76</v>
      </c>
      <c r="AL1225">
        <v>76</v>
      </c>
      <c r="AM1225">
        <v>76</v>
      </c>
      <c r="AN1225" t="s">
        <v>1409</v>
      </c>
      <c r="AO1225" t="s">
        <v>2780</v>
      </c>
    </row>
    <row r="1226" spans="1:41" x14ac:dyDescent="0.25">
      <c r="A1226">
        <v>1</v>
      </c>
      <c r="B1226" t="s">
        <v>28</v>
      </c>
      <c r="C1226">
        <v>393107</v>
      </c>
      <c r="D1226" t="str">
        <f>VLOOKUP(C1226,MUNICÍPO_SETOR!A$2:D$49,4,0)</f>
        <v>SERGIO DE SOUZA COSTA</v>
      </c>
      <c r="E1226" s="43">
        <v>41388.543055555558</v>
      </c>
      <c r="F1226" s="43">
        <v>41388.544444444444</v>
      </c>
      <c r="G1226" s="43">
        <v>41388.556250000001</v>
      </c>
      <c r="H1226" t="s">
        <v>29</v>
      </c>
      <c r="I1226">
        <v>60000012333115</v>
      </c>
      <c r="J1226" t="s">
        <v>2781</v>
      </c>
      <c r="K1226" t="s">
        <v>2782</v>
      </c>
      <c r="L1226" t="s">
        <v>32</v>
      </c>
      <c r="M1226">
        <v>6</v>
      </c>
      <c r="N1226" t="s">
        <v>33</v>
      </c>
      <c r="O1226">
        <v>60000015461254</v>
      </c>
      <c r="P1226">
        <v>60000016462681</v>
      </c>
      <c r="Q1226">
        <v>140180000001221</v>
      </c>
      <c r="S1226" t="s">
        <v>34</v>
      </c>
      <c r="T1226" t="s">
        <v>35</v>
      </c>
      <c r="U1226" t="s">
        <v>36</v>
      </c>
      <c r="X1226" t="s">
        <v>37</v>
      </c>
      <c r="AD1226" t="s">
        <v>2783</v>
      </c>
      <c r="AE1226" t="s">
        <v>1437</v>
      </c>
      <c r="AF1226" t="s">
        <v>2783</v>
      </c>
      <c r="AG1226" t="s">
        <v>2783</v>
      </c>
      <c r="AH1226">
        <v>1</v>
      </c>
      <c r="AI1226">
        <v>67</v>
      </c>
      <c r="AJ1226">
        <v>67</v>
      </c>
      <c r="AK1226">
        <v>67</v>
      </c>
      <c r="AL1226">
        <v>67</v>
      </c>
      <c r="AM1226">
        <v>67</v>
      </c>
      <c r="AN1226" t="s">
        <v>1409</v>
      </c>
      <c r="AO1226" t="s">
        <v>2783</v>
      </c>
    </row>
    <row r="1227" spans="1:41" x14ac:dyDescent="0.25">
      <c r="A1227">
        <v>1</v>
      </c>
      <c r="B1227" t="s">
        <v>28</v>
      </c>
      <c r="C1227">
        <v>393107</v>
      </c>
      <c r="D1227" t="str">
        <f>VLOOKUP(C1227,MUNICÍPO_SETOR!A$2:D$49,4,0)</f>
        <v>SERGIO DE SOUZA COSTA</v>
      </c>
      <c r="E1227" s="43">
        <v>41388.504166666666</v>
      </c>
      <c r="F1227" s="43">
        <v>41388.505555555559</v>
      </c>
      <c r="G1227" s="43">
        <v>41388.556250000001</v>
      </c>
      <c r="H1227" t="s">
        <v>29</v>
      </c>
      <c r="I1227">
        <v>60000012561415</v>
      </c>
      <c r="J1227" t="s">
        <v>2784</v>
      </c>
      <c r="K1227" t="s">
        <v>2785</v>
      </c>
      <c r="L1227" t="s">
        <v>32</v>
      </c>
      <c r="M1227">
        <v>4</v>
      </c>
      <c r="N1227" t="s">
        <v>33</v>
      </c>
      <c r="O1227">
        <v>60000015461254</v>
      </c>
      <c r="P1227">
        <v>60000016462681</v>
      </c>
      <c r="Q1227">
        <v>140180000001214</v>
      </c>
      <c r="S1227" t="s">
        <v>34</v>
      </c>
      <c r="T1227" t="s">
        <v>35</v>
      </c>
      <c r="U1227" t="s">
        <v>36</v>
      </c>
      <c r="X1227" t="s">
        <v>37</v>
      </c>
      <c r="AD1227" t="s">
        <v>2786</v>
      </c>
      <c r="AE1227" t="s">
        <v>1437</v>
      </c>
      <c r="AF1227" t="s">
        <v>2786</v>
      </c>
      <c r="AG1227" t="s">
        <v>2786</v>
      </c>
      <c r="AH1227">
        <v>1</v>
      </c>
      <c r="AI1227">
        <v>113</v>
      </c>
      <c r="AJ1227">
        <v>113</v>
      </c>
      <c r="AK1227">
        <v>113</v>
      </c>
      <c r="AL1227">
        <v>113</v>
      </c>
      <c r="AM1227">
        <v>113</v>
      </c>
      <c r="AN1227" t="s">
        <v>1409</v>
      </c>
      <c r="AO1227" t="s">
        <v>2786</v>
      </c>
    </row>
    <row r="1228" spans="1:41" x14ac:dyDescent="0.25">
      <c r="A1228">
        <v>1</v>
      </c>
      <c r="B1228" t="s">
        <v>28</v>
      </c>
      <c r="C1228">
        <v>393107</v>
      </c>
      <c r="D1228" t="str">
        <f>VLOOKUP(C1228,MUNICÍPO_SETOR!A$2:D$49,4,0)</f>
        <v>SERGIO DE SOUZA COSTA</v>
      </c>
      <c r="E1228" s="43">
        <v>41388.496527777781</v>
      </c>
      <c r="F1228" s="43">
        <v>41388.503472222219</v>
      </c>
      <c r="G1228" s="43">
        <v>41388.556250000001</v>
      </c>
      <c r="H1228" t="s">
        <v>29</v>
      </c>
      <c r="I1228">
        <v>60000012483707</v>
      </c>
      <c r="J1228" t="s">
        <v>2787</v>
      </c>
      <c r="K1228" t="s">
        <v>2788</v>
      </c>
      <c r="L1228" t="s">
        <v>32</v>
      </c>
      <c r="M1228">
        <v>6</v>
      </c>
      <c r="N1228" t="s">
        <v>33</v>
      </c>
      <c r="O1228">
        <v>60000015461254</v>
      </c>
      <c r="P1228">
        <v>60000016462681</v>
      </c>
      <c r="Q1228">
        <v>140180000001207</v>
      </c>
      <c r="S1228" t="s">
        <v>34</v>
      </c>
      <c r="T1228" t="s">
        <v>35</v>
      </c>
      <c r="U1228" t="s">
        <v>36</v>
      </c>
      <c r="X1228" t="s">
        <v>37</v>
      </c>
      <c r="AD1228" t="s">
        <v>2789</v>
      </c>
      <c r="AE1228" t="s">
        <v>1437</v>
      </c>
      <c r="AF1228" t="s">
        <v>2789</v>
      </c>
      <c r="AG1228" t="s">
        <v>2789</v>
      </c>
      <c r="AH1228">
        <v>1</v>
      </c>
      <c r="AI1228">
        <v>103</v>
      </c>
      <c r="AJ1228">
        <v>103</v>
      </c>
      <c r="AK1228">
        <v>103</v>
      </c>
      <c r="AL1228">
        <v>103</v>
      </c>
      <c r="AM1228">
        <v>103</v>
      </c>
      <c r="AN1228" t="s">
        <v>1409</v>
      </c>
      <c r="AO1228" t="s">
        <v>2789</v>
      </c>
    </row>
    <row r="1229" spans="1:41" x14ac:dyDescent="0.25">
      <c r="A1229">
        <v>1</v>
      </c>
      <c r="B1229" t="s">
        <v>28</v>
      </c>
      <c r="C1229">
        <v>393107</v>
      </c>
      <c r="D1229" t="str">
        <f>VLOOKUP(C1229,MUNICÍPO_SETOR!A$2:D$49,4,0)</f>
        <v>SERGIO DE SOUZA COSTA</v>
      </c>
      <c r="E1229" s="43">
        <v>41388.489583333336</v>
      </c>
      <c r="F1229" s="43">
        <v>41388.502083333333</v>
      </c>
      <c r="G1229" s="43">
        <v>41388.556250000001</v>
      </c>
      <c r="H1229" t="s">
        <v>29</v>
      </c>
      <c r="I1229">
        <v>60000012426943</v>
      </c>
      <c r="J1229" t="s">
        <v>2790</v>
      </c>
      <c r="K1229" t="s">
        <v>2791</v>
      </c>
      <c r="L1229" t="s">
        <v>32</v>
      </c>
      <c r="M1229">
        <v>6</v>
      </c>
      <c r="N1229" t="s">
        <v>33</v>
      </c>
      <c r="O1229">
        <v>60000015461254</v>
      </c>
      <c r="P1229">
        <v>60000016462681</v>
      </c>
      <c r="Q1229">
        <v>140180000001199</v>
      </c>
      <c r="S1229" t="s">
        <v>34</v>
      </c>
      <c r="T1229" t="s">
        <v>35</v>
      </c>
      <c r="U1229" t="s">
        <v>36</v>
      </c>
      <c r="X1229" t="s">
        <v>37</v>
      </c>
      <c r="Y1229" t="s">
        <v>176</v>
      </c>
      <c r="AD1229" t="s">
        <v>2792</v>
      </c>
      <c r="AE1229" t="s">
        <v>1437</v>
      </c>
      <c r="AF1229" t="s">
        <v>2792</v>
      </c>
      <c r="AG1229" t="s">
        <v>2792</v>
      </c>
      <c r="AH1229">
        <v>1</v>
      </c>
      <c r="AI1229">
        <v>76</v>
      </c>
      <c r="AJ1229">
        <v>76</v>
      </c>
      <c r="AK1229">
        <v>76</v>
      </c>
      <c r="AL1229">
        <v>76</v>
      </c>
      <c r="AM1229">
        <v>76</v>
      </c>
      <c r="AN1229" t="s">
        <v>1409</v>
      </c>
      <c r="AO1229" t="s">
        <v>2792</v>
      </c>
    </row>
    <row r="1230" spans="1:41" x14ac:dyDescent="0.25">
      <c r="A1230">
        <v>1</v>
      </c>
      <c r="B1230" t="s">
        <v>28</v>
      </c>
      <c r="C1230">
        <v>393107</v>
      </c>
      <c r="D1230" t="str">
        <f>VLOOKUP(C1230,MUNICÍPO_SETOR!A$2:D$49,4,0)</f>
        <v>SERGIO DE SOUZA COSTA</v>
      </c>
      <c r="E1230" s="43">
        <v>41388.421527777777</v>
      </c>
      <c r="F1230" s="43">
        <v>41388.42291666667</v>
      </c>
      <c r="G1230" s="43">
        <v>41388.381944444445</v>
      </c>
      <c r="H1230" t="s">
        <v>110</v>
      </c>
      <c r="I1230">
        <v>60000016840806</v>
      </c>
      <c r="K1230" t="s">
        <v>2793</v>
      </c>
      <c r="L1230" t="s">
        <v>663</v>
      </c>
      <c r="N1230" t="s">
        <v>33</v>
      </c>
      <c r="O1230">
        <v>60000015461254</v>
      </c>
      <c r="P1230">
        <v>60000016462681</v>
      </c>
      <c r="Q1230">
        <v>140180000001188</v>
      </c>
      <c r="S1230" t="s">
        <v>34</v>
      </c>
      <c r="T1230" t="s">
        <v>35</v>
      </c>
      <c r="U1230" t="s">
        <v>36</v>
      </c>
      <c r="X1230" t="s">
        <v>37</v>
      </c>
      <c r="AD1230" t="s">
        <v>2794</v>
      </c>
      <c r="AE1230" t="s">
        <v>1437</v>
      </c>
      <c r="AF1230" t="s">
        <v>2794</v>
      </c>
      <c r="AG1230" t="s">
        <v>2794</v>
      </c>
      <c r="AH1230">
        <v>1</v>
      </c>
      <c r="AI1230">
        <v>90</v>
      </c>
      <c r="AJ1230">
        <v>90</v>
      </c>
      <c r="AK1230">
        <v>90</v>
      </c>
      <c r="AL1230">
        <v>90</v>
      </c>
      <c r="AM1230">
        <v>90</v>
      </c>
      <c r="AN1230" t="s">
        <v>1409</v>
      </c>
      <c r="AO1230" t="s">
        <v>2794</v>
      </c>
    </row>
    <row r="1231" spans="1:41" x14ac:dyDescent="0.25">
      <c r="A1231">
        <v>1</v>
      </c>
      <c r="B1231" t="s">
        <v>28</v>
      </c>
      <c r="C1231">
        <v>393107</v>
      </c>
      <c r="D1231" t="str">
        <f>VLOOKUP(C1231,MUNICÍPO_SETOR!A$2:D$49,4,0)</f>
        <v>SERGIO DE SOUZA COSTA</v>
      </c>
      <c r="E1231" s="43">
        <v>41388.411111111112</v>
      </c>
      <c r="F1231" s="43">
        <v>41388.412499999999</v>
      </c>
      <c r="G1231" s="43">
        <v>41388.379861111112</v>
      </c>
      <c r="H1231" t="s">
        <v>29</v>
      </c>
      <c r="I1231">
        <v>60000012522551</v>
      </c>
      <c r="J1231" t="s">
        <v>2795</v>
      </c>
      <c r="K1231" t="s">
        <v>2796</v>
      </c>
      <c r="L1231" t="s">
        <v>32</v>
      </c>
      <c r="M1231">
        <v>6</v>
      </c>
      <c r="N1231" t="s">
        <v>33</v>
      </c>
      <c r="O1231">
        <v>60000015461254</v>
      </c>
      <c r="P1231">
        <v>60000016462681</v>
      </c>
      <c r="Q1231">
        <v>140180000001181</v>
      </c>
      <c r="S1231" t="s">
        <v>34</v>
      </c>
      <c r="T1231" t="s">
        <v>35</v>
      </c>
      <c r="U1231" t="s">
        <v>36</v>
      </c>
      <c r="X1231" t="s">
        <v>37</v>
      </c>
      <c r="AD1231" t="s">
        <v>2797</v>
      </c>
      <c r="AE1231" t="s">
        <v>1437</v>
      </c>
      <c r="AF1231" t="s">
        <v>2797</v>
      </c>
      <c r="AG1231" t="s">
        <v>2797</v>
      </c>
      <c r="AH1231">
        <v>1</v>
      </c>
      <c r="AI1231">
        <v>115</v>
      </c>
      <c r="AJ1231">
        <v>115</v>
      </c>
      <c r="AK1231">
        <v>115</v>
      </c>
      <c r="AL1231">
        <v>115</v>
      </c>
      <c r="AM1231">
        <v>115</v>
      </c>
      <c r="AN1231" t="s">
        <v>1409</v>
      </c>
      <c r="AO1231" t="s">
        <v>2797</v>
      </c>
    </row>
    <row r="1232" spans="1:41" x14ac:dyDescent="0.25">
      <c r="A1232">
        <v>1</v>
      </c>
      <c r="B1232" t="s">
        <v>28</v>
      </c>
      <c r="C1232">
        <v>393107</v>
      </c>
      <c r="D1232" t="str">
        <f>VLOOKUP(C1232,MUNICÍPO_SETOR!A$2:D$49,4,0)</f>
        <v>SERGIO DE SOUZA COSTA</v>
      </c>
      <c r="E1232" s="43">
        <v>41387.645833333336</v>
      </c>
      <c r="F1232" s="43">
        <v>41387.763888888891</v>
      </c>
      <c r="G1232" s="43">
        <v>41387.722222222219</v>
      </c>
      <c r="H1232" t="s">
        <v>29</v>
      </c>
      <c r="I1232">
        <v>60000012463803</v>
      </c>
      <c r="J1232" t="s">
        <v>619</v>
      </c>
      <c r="K1232" t="s">
        <v>620</v>
      </c>
      <c r="L1232" t="s">
        <v>32</v>
      </c>
      <c r="M1232">
        <v>6</v>
      </c>
      <c r="N1232" t="s">
        <v>33</v>
      </c>
      <c r="O1232">
        <v>60000015461254</v>
      </c>
      <c r="P1232">
        <v>60000016462681</v>
      </c>
      <c r="Q1232">
        <v>141647000004521</v>
      </c>
      <c r="S1232" t="s">
        <v>34</v>
      </c>
      <c r="T1232" t="s">
        <v>35</v>
      </c>
      <c r="U1232" t="s">
        <v>36</v>
      </c>
      <c r="X1232" t="s">
        <v>37</v>
      </c>
      <c r="Y1232" t="s">
        <v>176</v>
      </c>
      <c r="AD1232" t="s">
        <v>2798</v>
      </c>
      <c r="AE1232" t="s">
        <v>1437</v>
      </c>
      <c r="AF1232" t="s">
        <v>2798</v>
      </c>
      <c r="AG1232" t="s">
        <v>2798</v>
      </c>
      <c r="AH1232">
        <v>1</v>
      </c>
      <c r="AI1232">
        <v>103</v>
      </c>
      <c r="AJ1232">
        <v>103</v>
      </c>
      <c r="AK1232">
        <v>103</v>
      </c>
      <c r="AL1232">
        <v>103</v>
      </c>
      <c r="AM1232">
        <v>103</v>
      </c>
      <c r="AN1232" t="s">
        <v>1409</v>
      </c>
      <c r="AO1232" t="s">
        <v>2798</v>
      </c>
    </row>
    <row r="1233" spans="1:41" x14ac:dyDescent="0.25">
      <c r="A1233">
        <v>1</v>
      </c>
      <c r="B1233" t="s">
        <v>28</v>
      </c>
      <c r="C1233">
        <v>393107</v>
      </c>
      <c r="D1233" t="str">
        <f>VLOOKUP(C1233,MUNICÍPO_SETOR!A$2:D$49,4,0)</f>
        <v>SERGIO DE SOUZA COSTA</v>
      </c>
      <c r="E1233" s="43">
        <v>41387.454861111109</v>
      </c>
      <c r="F1233" s="43">
        <v>41366.166666666664</v>
      </c>
      <c r="G1233" s="43">
        <v>41387.71875</v>
      </c>
      <c r="H1233" t="s">
        <v>110</v>
      </c>
      <c r="I1233">
        <v>60000016841176</v>
      </c>
      <c r="K1233" t="s">
        <v>2799</v>
      </c>
      <c r="L1233" t="s">
        <v>631</v>
      </c>
      <c r="N1233" t="s">
        <v>33</v>
      </c>
      <c r="O1233">
        <v>60000015461254</v>
      </c>
      <c r="P1233">
        <v>60000016462681</v>
      </c>
      <c r="Q1233">
        <v>141647000004511</v>
      </c>
      <c r="S1233" t="s">
        <v>34</v>
      </c>
      <c r="T1233" t="s">
        <v>35</v>
      </c>
      <c r="U1233" t="s">
        <v>36</v>
      </c>
      <c r="X1233" t="s">
        <v>37</v>
      </c>
      <c r="Y1233" t="s">
        <v>176</v>
      </c>
      <c r="AD1233" t="s">
        <v>2800</v>
      </c>
      <c r="AE1233" t="s">
        <v>1437</v>
      </c>
      <c r="AF1233" t="s">
        <v>2800</v>
      </c>
      <c r="AG1233" t="s">
        <v>2800</v>
      </c>
      <c r="AH1233">
        <v>1</v>
      </c>
      <c r="AI1233">
        <v>98</v>
      </c>
      <c r="AJ1233">
        <v>98</v>
      </c>
      <c r="AK1233">
        <v>98</v>
      </c>
      <c r="AL1233">
        <v>98</v>
      </c>
      <c r="AM1233">
        <v>98</v>
      </c>
      <c r="AN1233" t="s">
        <v>1409</v>
      </c>
      <c r="AO1233" t="s">
        <v>2800</v>
      </c>
    </row>
    <row r="1234" spans="1:41" x14ac:dyDescent="0.25">
      <c r="A1234">
        <v>1</v>
      </c>
      <c r="B1234" t="s">
        <v>28</v>
      </c>
      <c r="C1234">
        <v>393107</v>
      </c>
      <c r="D1234" t="str">
        <f>VLOOKUP(C1234,MUNICÍPO_SETOR!A$2:D$49,4,0)</f>
        <v>SERGIO DE SOUZA COSTA</v>
      </c>
      <c r="E1234" s="43">
        <v>41387.395833333336</v>
      </c>
      <c r="F1234" s="43">
        <v>41366.164583333331</v>
      </c>
      <c r="G1234" s="43">
        <v>41387.711805555555</v>
      </c>
      <c r="H1234" t="s">
        <v>110</v>
      </c>
      <c r="I1234">
        <v>60000016841228</v>
      </c>
      <c r="K1234" t="s">
        <v>2801</v>
      </c>
      <c r="L1234" t="s">
        <v>663</v>
      </c>
      <c r="N1234" t="s">
        <v>33</v>
      </c>
      <c r="O1234">
        <v>60000015461254</v>
      </c>
      <c r="P1234">
        <v>60000016462681</v>
      </c>
      <c r="Q1234">
        <v>141647000004504</v>
      </c>
      <c r="S1234" t="s">
        <v>34</v>
      </c>
      <c r="T1234" t="s">
        <v>35</v>
      </c>
      <c r="U1234" t="s">
        <v>36</v>
      </c>
      <c r="X1234" t="s">
        <v>37</v>
      </c>
      <c r="Y1234" t="s">
        <v>176</v>
      </c>
      <c r="AD1234" t="s">
        <v>2802</v>
      </c>
      <c r="AE1234" t="s">
        <v>1437</v>
      </c>
      <c r="AF1234" t="s">
        <v>2802</v>
      </c>
      <c r="AG1234" t="s">
        <v>2802</v>
      </c>
      <c r="AH1234">
        <v>1</v>
      </c>
      <c r="AI1234">
        <v>71</v>
      </c>
      <c r="AJ1234">
        <v>71</v>
      </c>
      <c r="AK1234">
        <v>71</v>
      </c>
      <c r="AL1234">
        <v>71</v>
      </c>
      <c r="AM1234">
        <v>71</v>
      </c>
      <c r="AN1234" t="s">
        <v>1409</v>
      </c>
      <c r="AO1234" t="s">
        <v>2802</v>
      </c>
    </row>
    <row r="1235" spans="1:41" x14ac:dyDescent="0.25">
      <c r="A1235">
        <v>1</v>
      </c>
      <c r="B1235" t="s">
        <v>28</v>
      </c>
      <c r="C1235">
        <v>393107</v>
      </c>
      <c r="D1235" t="str">
        <f>VLOOKUP(C1235,MUNICÍPO_SETOR!A$2:D$49,4,0)</f>
        <v>SERGIO DE SOUZA COSTA</v>
      </c>
      <c r="E1235" s="43">
        <v>41387.3125</v>
      </c>
      <c r="F1235" s="43">
        <v>41387.734722222223</v>
      </c>
      <c r="G1235" s="43">
        <v>41387.693055555559</v>
      </c>
      <c r="H1235" t="s">
        <v>29</v>
      </c>
      <c r="I1235">
        <v>60000012373687</v>
      </c>
      <c r="J1235" t="s">
        <v>2803</v>
      </c>
      <c r="K1235" t="s">
        <v>2804</v>
      </c>
      <c r="L1235" t="s">
        <v>32</v>
      </c>
      <c r="M1235">
        <v>6</v>
      </c>
      <c r="N1235" t="s">
        <v>33</v>
      </c>
      <c r="O1235">
        <v>60000015461254</v>
      </c>
      <c r="P1235">
        <v>60000016462681</v>
      </c>
      <c r="Q1235">
        <v>141647000004428</v>
      </c>
      <c r="S1235" t="s">
        <v>34</v>
      </c>
      <c r="T1235" t="s">
        <v>35</v>
      </c>
      <c r="U1235" t="s">
        <v>36</v>
      </c>
      <c r="X1235" t="s">
        <v>37</v>
      </c>
      <c r="Y1235" t="s">
        <v>176</v>
      </c>
      <c r="AD1235" t="s">
        <v>2805</v>
      </c>
      <c r="AE1235" t="s">
        <v>1437</v>
      </c>
      <c r="AF1235" t="s">
        <v>2805</v>
      </c>
      <c r="AG1235" t="s">
        <v>2805</v>
      </c>
      <c r="AH1235">
        <v>1</v>
      </c>
      <c r="AI1235">
        <v>206</v>
      </c>
      <c r="AJ1235">
        <v>206</v>
      </c>
      <c r="AK1235">
        <v>206</v>
      </c>
      <c r="AL1235">
        <v>206</v>
      </c>
      <c r="AM1235">
        <v>206</v>
      </c>
      <c r="AN1235" t="s">
        <v>1409</v>
      </c>
      <c r="AO1235" t="s">
        <v>2805</v>
      </c>
    </row>
    <row r="1236" spans="1:41" x14ac:dyDescent="0.25">
      <c r="A1236">
        <v>1</v>
      </c>
      <c r="B1236" t="s">
        <v>28</v>
      </c>
      <c r="C1236">
        <v>393107</v>
      </c>
      <c r="D1236" t="str">
        <f>VLOOKUP(C1236,MUNICÍPO_SETOR!A$2:D$49,4,0)</f>
        <v>SERGIO DE SOUZA COSTA</v>
      </c>
      <c r="E1236" s="43">
        <v>41387.291666666664</v>
      </c>
      <c r="F1236" s="43">
        <v>41387.679166666669</v>
      </c>
      <c r="G1236" s="43">
        <v>41387.637499999997</v>
      </c>
      <c r="H1236" t="s">
        <v>29</v>
      </c>
      <c r="I1236">
        <v>60000012421691</v>
      </c>
      <c r="J1236" t="s">
        <v>648</v>
      </c>
      <c r="K1236" t="s">
        <v>649</v>
      </c>
      <c r="L1236" t="s">
        <v>32</v>
      </c>
      <c r="M1236">
        <v>6</v>
      </c>
      <c r="N1236" t="s">
        <v>33</v>
      </c>
      <c r="O1236">
        <v>60000015461254</v>
      </c>
      <c r="P1236">
        <v>60000016462681</v>
      </c>
      <c r="Q1236">
        <v>141647000004395</v>
      </c>
      <c r="S1236" t="s">
        <v>34</v>
      </c>
      <c r="T1236" t="s">
        <v>35</v>
      </c>
      <c r="U1236" t="s">
        <v>36</v>
      </c>
      <c r="X1236" t="s">
        <v>37</v>
      </c>
      <c r="Y1236" t="s">
        <v>176</v>
      </c>
      <c r="AD1236" t="s">
        <v>2806</v>
      </c>
      <c r="AE1236" t="s">
        <v>1437</v>
      </c>
      <c r="AF1236" t="s">
        <v>2806</v>
      </c>
      <c r="AG1236" t="s">
        <v>2806</v>
      </c>
      <c r="AH1236">
        <v>1</v>
      </c>
      <c r="AI1236">
        <v>186</v>
      </c>
      <c r="AJ1236">
        <v>186</v>
      </c>
      <c r="AK1236">
        <v>186</v>
      </c>
      <c r="AL1236">
        <v>186</v>
      </c>
      <c r="AM1236">
        <v>186</v>
      </c>
      <c r="AN1236" t="s">
        <v>1409</v>
      </c>
      <c r="AO1236" t="s">
        <v>2806</v>
      </c>
    </row>
    <row r="1237" spans="1:41" x14ac:dyDescent="0.25">
      <c r="A1237">
        <v>1</v>
      </c>
      <c r="B1237" t="s">
        <v>28</v>
      </c>
      <c r="C1237">
        <v>393107</v>
      </c>
      <c r="D1237" t="str">
        <f>VLOOKUP(C1237,MUNICÍPO_SETOR!A$2:D$49,4,0)</f>
        <v>SERGIO DE SOUZA COSTA</v>
      </c>
      <c r="E1237" s="43">
        <v>41386.541666666664</v>
      </c>
      <c r="F1237" s="43">
        <v>41386.758333333331</v>
      </c>
      <c r="G1237" s="43">
        <v>41386.716666666667</v>
      </c>
      <c r="H1237" t="s">
        <v>29</v>
      </c>
      <c r="I1237">
        <v>60000012335463</v>
      </c>
      <c r="J1237" t="s">
        <v>586</v>
      </c>
      <c r="K1237" t="s">
        <v>587</v>
      </c>
      <c r="L1237" t="s">
        <v>32</v>
      </c>
      <c r="M1237">
        <v>3</v>
      </c>
      <c r="N1237" t="s">
        <v>33</v>
      </c>
      <c r="O1237">
        <v>60000015461254</v>
      </c>
      <c r="P1237">
        <v>60000016462681</v>
      </c>
      <c r="Q1237">
        <v>141647000004104</v>
      </c>
      <c r="S1237" t="s">
        <v>34</v>
      </c>
      <c r="T1237" t="s">
        <v>35</v>
      </c>
      <c r="U1237" t="s">
        <v>36</v>
      </c>
      <c r="X1237" t="s">
        <v>37</v>
      </c>
      <c r="Y1237" t="s">
        <v>176</v>
      </c>
      <c r="AD1237" t="s">
        <v>2807</v>
      </c>
      <c r="AE1237" t="s">
        <v>1437</v>
      </c>
      <c r="AF1237" t="s">
        <v>2807</v>
      </c>
      <c r="AG1237" t="s">
        <v>2807</v>
      </c>
      <c r="AH1237">
        <v>1</v>
      </c>
      <c r="AI1237">
        <v>93</v>
      </c>
      <c r="AJ1237">
        <v>93</v>
      </c>
      <c r="AK1237">
        <v>93</v>
      </c>
      <c r="AL1237">
        <v>93</v>
      </c>
      <c r="AM1237">
        <v>93</v>
      </c>
      <c r="AN1237" t="s">
        <v>1409</v>
      </c>
      <c r="AO1237" t="s">
        <v>2807</v>
      </c>
    </row>
    <row r="1238" spans="1:41" x14ac:dyDescent="0.25">
      <c r="A1238">
        <v>1</v>
      </c>
      <c r="B1238" t="s">
        <v>28</v>
      </c>
      <c r="C1238">
        <v>393107</v>
      </c>
      <c r="D1238" t="str">
        <f>VLOOKUP(C1238,MUNICÍPO_SETOR!A$2:D$49,4,0)</f>
        <v>SERGIO DE SOUZA COSTA</v>
      </c>
      <c r="E1238" s="43">
        <v>41386.486111111109</v>
      </c>
      <c r="F1238" s="43">
        <v>41386.519444444442</v>
      </c>
      <c r="G1238" s="43">
        <v>41386.481249999997</v>
      </c>
      <c r="H1238" t="s">
        <v>29</v>
      </c>
      <c r="I1238">
        <v>60000017963840</v>
      </c>
      <c r="J1238" t="s">
        <v>2808</v>
      </c>
      <c r="K1238" t="s">
        <v>2809</v>
      </c>
      <c r="L1238" t="s">
        <v>32</v>
      </c>
      <c r="M1238">
        <v>4</v>
      </c>
      <c r="N1238" t="s">
        <v>33</v>
      </c>
      <c r="O1238">
        <v>60000015461254</v>
      </c>
      <c r="P1238">
        <v>60000016462681</v>
      </c>
      <c r="Q1238">
        <v>140180000001159</v>
      </c>
      <c r="S1238" t="s">
        <v>34</v>
      </c>
      <c r="T1238" t="s">
        <v>35</v>
      </c>
      <c r="U1238" t="s">
        <v>36</v>
      </c>
      <c r="X1238" t="s">
        <v>37</v>
      </c>
      <c r="AD1238" t="s">
        <v>2810</v>
      </c>
      <c r="AE1238" t="s">
        <v>1437</v>
      </c>
      <c r="AF1238" t="s">
        <v>2810</v>
      </c>
      <c r="AG1238" t="s">
        <v>2810</v>
      </c>
      <c r="AH1238">
        <v>1</v>
      </c>
      <c r="AI1238">
        <v>80</v>
      </c>
      <c r="AJ1238">
        <v>80</v>
      </c>
      <c r="AK1238">
        <v>80</v>
      </c>
      <c r="AL1238">
        <v>80</v>
      </c>
      <c r="AM1238">
        <v>80</v>
      </c>
      <c r="AN1238" t="s">
        <v>1409</v>
      </c>
      <c r="AO1238" t="s">
        <v>2810</v>
      </c>
    </row>
    <row r="1239" spans="1:41" x14ac:dyDescent="0.25">
      <c r="A1239">
        <v>1</v>
      </c>
      <c r="B1239" t="s">
        <v>28</v>
      </c>
      <c r="C1239">
        <v>393107</v>
      </c>
      <c r="D1239" t="str">
        <f>VLOOKUP(C1239,MUNICÍPO_SETOR!A$2:D$49,4,0)</f>
        <v>SERGIO DE SOUZA COSTA</v>
      </c>
      <c r="E1239" s="43">
        <v>41386.461805555555</v>
      </c>
      <c r="F1239" s="43">
        <v>41386.512499999997</v>
      </c>
      <c r="G1239" s="43">
        <v>41386.481249999997</v>
      </c>
      <c r="H1239" t="s">
        <v>29</v>
      </c>
      <c r="I1239">
        <v>60000012445419</v>
      </c>
      <c r="J1239" t="s">
        <v>2811</v>
      </c>
      <c r="K1239" t="s">
        <v>2812</v>
      </c>
      <c r="L1239" t="s">
        <v>32</v>
      </c>
      <c r="M1239">
        <v>6</v>
      </c>
      <c r="N1239" t="s">
        <v>33</v>
      </c>
      <c r="O1239">
        <v>60000015461254</v>
      </c>
      <c r="P1239">
        <v>60000016462681</v>
      </c>
      <c r="Q1239">
        <v>140180000001152</v>
      </c>
      <c r="S1239" t="s">
        <v>34</v>
      </c>
      <c r="T1239" t="s">
        <v>35</v>
      </c>
      <c r="U1239" t="s">
        <v>36</v>
      </c>
      <c r="X1239" t="s">
        <v>37</v>
      </c>
      <c r="AD1239" t="s">
        <v>2813</v>
      </c>
      <c r="AE1239" t="s">
        <v>1437</v>
      </c>
      <c r="AF1239" t="s">
        <v>2813</v>
      </c>
      <c r="AG1239" t="s">
        <v>2813</v>
      </c>
      <c r="AH1239">
        <v>1</v>
      </c>
      <c r="AI1239">
        <v>209</v>
      </c>
      <c r="AJ1239">
        <v>209</v>
      </c>
      <c r="AK1239">
        <v>209</v>
      </c>
      <c r="AL1239">
        <v>209</v>
      </c>
      <c r="AM1239">
        <v>209</v>
      </c>
      <c r="AN1239" t="s">
        <v>1409</v>
      </c>
      <c r="AO1239" t="s">
        <v>2813</v>
      </c>
    </row>
    <row r="1240" spans="1:41" x14ac:dyDescent="0.25">
      <c r="A1240">
        <v>1</v>
      </c>
      <c r="B1240" t="s">
        <v>28</v>
      </c>
      <c r="C1240">
        <v>393107</v>
      </c>
      <c r="D1240" t="str">
        <f>VLOOKUP(C1240,MUNICÍPO_SETOR!A$2:D$49,4,0)</f>
        <v>SERGIO DE SOUZA COSTA</v>
      </c>
      <c r="E1240" s="43">
        <v>41383.545138888891</v>
      </c>
      <c r="F1240" s="43">
        <v>41383.807638888888</v>
      </c>
      <c r="G1240" s="43">
        <v>41383.770138888889</v>
      </c>
      <c r="H1240" t="s">
        <v>29</v>
      </c>
      <c r="I1240">
        <v>60000012546963</v>
      </c>
      <c r="J1240" t="s">
        <v>2814</v>
      </c>
      <c r="K1240" t="s">
        <v>2815</v>
      </c>
      <c r="L1240" t="s">
        <v>32</v>
      </c>
      <c r="M1240">
        <v>4</v>
      </c>
      <c r="N1240" t="s">
        <v>33</v>
      </c>
      <c r="O1240">
        <v>60000015461254</v>
      </c>
      <c r="P1240">
        <v>60000016462681</v>
      </c>
      <c r="Q1240">
        <v>140180000001135</v>
      </c>
      <c r="S1240" t="s">
        <v>34</v>
      </c>
      <c r="T1240" t="s">
        <v>35</v>
      </c>
      <c r="U1240" t="s">
        <v>61</v>
      </c>
      <c r="X1240" t="s">
        <v>37</v>
      </c>
      <c r="AD1240" t="s">
        <v>2816</v>
      </c>
      <c r="AE1240" t="s">
        <v>1437</v>
      </c>
      <c r="AF1240" t="s">
        <v>2816</v>
      </c>
      <c r="AG1240" t="s">
        <v>2816</v>
      </c>
      <c r="AH1240">
        <v>1</v>
      </c>
      <c r="AI1240">
        <v>77</v>
      </c>
      <c r="AJ1240">
        <v>77</v>
      </c>
      <c r="AK1240">
        <v>77</v>
      </c>
      <c r="AL1240">
        <v>77</v>
      </c>
      <c r="AM1240">
        <v>77</v>
      </c>
      <c r="AN1240" t="s">
        <v>1409</v>
      </c>
      <c r="AO1240" t="s">
        <v>2816</v>
      </c>
    </row>
    <row r="1241" spans="1:41" x14ac:dyDescent="0.25">
      <c r="A1241">
        <v>1</v>
      </c>
      <c r="B1241" t="s">
        <v>28</v>
      </c>
      <c r="C1241">
        <v>393107</v>
      </c>
      <c r="D1241" t="str">
        <f>VLOOKUP(C1241,MUNICÍPO_SETOR!A$2:D$49,4,0)</f>
        <v>SERGIO DE SOUZA COSTA</v>
      </c>
      <c r="E1241" s="43">
        <v>41383.392361111109</v>
      </c>
      <c r="F1241" s="43">
        <v>41383.804166666669</v>
      </c>
      <c r="G1241" s="43">
        <v>41383.770138888889</v>
      </c>
      <c r="H1241" t="s">
        <v>29</v>
      </c>
      <c r="I1241">
        <v>60000012248807</v>
      </c>
      <c r="J1241" t="s">
        <v>595</v>
      </c>
      <c r="K1241" t="s">
        <v>596</v>
      </c>
      <c r="L1241" t="s">
        <v>32</v>
      </c>
      <c r="M1241">
        <v>6</v>
      </c>
      <c r="N1241" t="s">
        <v>33</v>
      </c>
      <c r="O1241">
        <v>60000015461254</v>
      </c>
      <c r="P1241">
        <v>60000016462681</v>
      </c>
      <c r="Q1241">
        <v>140180000001126</v>
      </c>
      <c r="S1241" t="s">
        <v>34</v>
      </c>
      <c r="T1241" t="s">
        <v>35</v>
      </c>
      <c r="U1241" t="s">
        <v>36</v>
      </c>
      <c r="X1241" t="s">
        <v>37</v>
      </c>
      <c r="AD1241" t="s">
        <v>2817</v>
      </c>
      <c r="AE1241" t="s">
        <v>1437</v>
      </c>
      <c r="AF1241" t="s">
        <v>2817</v>
      </c>
      <c r="AG1241" t="s">
        <v>2817</v>
      </c>
      <c r="AH1241">
        <v>1</v>
      </c>
      <c r="AI1241">
        <v>184</v>
      </c>
      <c r="AJ1241">
        <v>184</v>
      </c>
      <c r="AK1241">
        <v>184</v>
      </c>
      <c r="AL1241">
        <v>184</v>
      </c>
      <c r="AM1241">
        <v>184</v>
      </c>
      <c r="AN1241" t="s">
        <v>1409</v>
      </c>
      <c r="AO1241" t="s">
        <v>2817</v>
      </c>
    </row>
    <row r="1242" spans="1:41" x14ac:dyDescent="0.25">
      <c r="A1242">
        <v>1</v>
      </c>
      <c r="B1242" t="s">
        <v>28</v>
      </c>
      <c r="C1242">
        <v>393107</v>
      </c>
      <c r="D1242" t="str">
        <f>VLOOKUP(C1242,MUNICÍPO_SETOR!A$2:D$49,4,0)</f>
        <v>SERGIO DE SOUZA COSTA</v>
      </c>
      <c r="E1242" s="43">
        <v>41383.371527777781</v>
      </c>
      <c r="F1242" s="43">
        <v>41383.802083333336</v>
      </c>
      <c r="G1242" s="43">
        <v>41383.770138888889</v>
      </c>
      <c r="H1242" t="s">
        <v>110</v>
      </c>
      <c r="I1242">
        <v>60000016840518</v>
      </c>
      <c r="K1242" t="s">
        <v>2818</v>
      </c>
      <c r="L1242" t="s">
        <v>663</v>
      </c>
      <c r="N1242" t="s">
        <v>33</v>
      </c>
      <c r="O1242">
        <v>60000015461254</v>
      </c>
      <c r="P1242">
        <v>60000016462681</v>
      </c>
      <c r="Q1242">
        <v>140180000001119</v>
      </c>
      <c r="S1242" t="s">
        <v>34</v>
      </c>
      <c r="T1242" t="s">
        <v>35</v>
      </c>
      <c r="U1242" t="s">
        <v>36</v>
      </c>
      <c r="X1242" t="s">
        <v>37</v>
      </c>
      <c r="Y1242" t="s">
        <v>176</v>
      </c>
      <c r="AD1242" t="s">
        <v>2819</v>
      </c>
      <c r="AE1242" t="s">
        <v>1437</v>
      </c>
      <c r="AF1242" t="s">
        <v>2819</v>
      </c>
      <c r="AG1242" t="s">
        <v>2819</v>
      </c>
      <c r="AH1242">
        <v>1</v>
      </c>
      <c r="AI1242">
        <v>86</v>
      </c>
      <c r="AJ1242">
        <v>86</v>
      </c>
      <c r="AK1242">
        <v>86</v>
      </c>
      <c r="AL1242">
        <v>86</v>
      </c>
      <c r="AM1242">
        <v>86</v>
      </c>
      <c r="AN1242" t="s">
        <v>1409</v>
      </c>
      <c r="AO1242" t="s">
        <v>2819</v>
      </c>
    </row>
    <row r="1243" spans="1:41" x14ac:dyDescent="0.25">
      <c r="A1243">
        <v>1</v>
      </c>
      <c r="B1243" t="s">
        <v>28</v>
      </c>
      <c r="C1243">
        <v>393107</v>
      </c>
      <c r="D1243" t="str">
        <f>VLOOKUP(C1243,MUNICÍPO_SETOR!A$2:D$49,4,0)</f>
        <v>SERGIO DE SOUZA COSTA</v>
      </c>
      <c r="E1243" s="43">
        <v>41382.798611111109</v>
      </c>
      <c r="F1243" s="43">
        <v>41382.801388888889</v>
      </c>
      <c r="G1243" s="43">
        <v>41382.763888888891</v>
      </c>
      <c r="H1243" t="s">
        <v>29</v>
      </c>
      <c r="I1243">
        <v>60000012529075</v>
      </c>
      <c r="J1243" t="s">
        <v>568</v>
      </c>
      <c r="K1243" t="s">
        <v>569</v>
      </c>
      <c r="L1243" t="s">
        <v>32</v>
      </c>
      <c r="M1243">
        <v>4</v>
      </c>
      <c r="N1243" t="s">
        <v>135</v>
      </c>
      <c r="O1243">
        <v>60000015461254</v>
      </c>
      <c r="P1243">
        <v>60000016462681</v>
      </c>
      <c r="Q1243">
        <v>140180000001008</v>
      </c>
      <c r="S1243" t="s">
        <v>34</v>
      </c>
      <c r="T1243" t="s">
        <v>35</v>
      </c>
      <c r="U1243" t="s">
        <v>36</v>
      </c>
      <c r="X1243" t="s">
        <v>37</v>
      </c>
      <c r="AD1243" t="s">
        <v>2820</v>
      </c>
      <c r="AE1243" t="s">
        <v>1437</v>
      </c>
      <c r="AF1243" t="s">
        <v>2820</v>
      </c>
      <c r="AG1243" t="s">
        <v>2820</v>
      </c>
      <c r="AH1243">
        <v>1</v>
      </c>
      <c r="AI1243">
        <v>142</v>
      </c>
      <c r="AJ1243">
        <v>142</v>
      </c>
      <c r="AK1243">
        <v>142</v>
      </c>
      <c r="AL1243">
        <v>142</v>
      </c>
      <c r="AM1243">
        <v>142</v>
      </c>
      <c r="AN1243" t="s">
        <v>1409</v>
      </c>
      <c r="AO1243" t="s">
        <v>2820</v>
      </c>
    </row>
    <row r="1244" spans="1:41" x14ac:dyDescent="0.25">
      <c r="A1244">
        <v>1</v>
      </c>
      <c r="B1244" t="s">
        <v>28</v>
      </c>
      <c r="C1244">
        <v>393107</v>
      </c>
      <c r="D1244" t="str">
        <f>VLOOKUP(C1244,MUNICÍPO_SETOR!A$2:D$49,4,0)</f>
        <v>SERGIO DE SOUZA COSTA</v>
      </c>
      <c r="E1244" s="43">
        <v>41382.510416666664</v>
      </c>
      <c r="F1244" s="43">
        <v>41382.803472222222</v>
      </c>
      <c r="G1244" s="43">
        <v>41382.763888888891</v>
      </c>
      <c r="H1244" t="s">
        <v>110</v>
      </c>
      <c r="I1244">
        <v>60000016840685</v>
      </c>
      <c r="K1244" t="s">
        <v>2821</v>
      </c>
      <c r="L1244" t="s">
        <v>631</v>
      </c>
      <c r="N1244" t="s">
        <v>33</v>
      </c>
      <c r="O1244">
        <v>60000015461254</v>
      </c>
      <c r="P1244">
        <v>60000016462681</v>
      </c>
      <c r="Q1244">
        <v>140180000001015</v>
      </c>
      <c r="S1244" t="s">
        <v>34</v>
      </c>
      <c r="T1244" t="s">
        <v>35</v>
      </c>
      <c r="U1244" t="s">
        <v>36</v>
      </c>
      <c r="X1244" t="s">
        <v>37</v>
      </c>
      <c r="AD1244" t="s">
        <v>2822</v>
      </c>
      <c r="AE1244" t="s">
        <v>1437</v>
      </c>
      <c r="AF1244" t="s">
        <v>2822</v>
      </c>
      <c r="AG1244" t="s">
        <v>2822</v>
      </c>
      <c r="AH1244">
        <v>1</v>
      </c>
      <c r="AI1244">
        <v>66</v>
      </c>
      <c r="AJ1244">
        <v>66</v>
      </c>
      <c r="AK1244">
        <v>66</v>
      </c>
      <c r="AL1244">
        <v>66</v>
      </c>
      <c r="AM1244">
        <v>66</v>
      </c>
      <c r="AN1244" t="s">
        <v>1409</v>
      </c>
      <c r="AO1244" t="s">
        <v>2822</v>
      </c>
    </row>
    <row r="1245" spans="1:41" x14ac:dyDescent="0.25">
      <c r="A1245">
        <v>1</v>
      </c>
      <c r="B1245" t="s">
        <v>28</v>
      </c>
      <c r="C1245">
        <v>393107</v>
      </c>
      <c r="D1245" t="str">
        <f>VLOOKUP(C1245,MUNICÍPO_SETOR!A$2:D$49,4,0)</f>
        <v>SERGIO DE SOUZA COSTA</v>
      </c>
      <c r="E1245" s="43">
        <v>41381.476388888892</v>
      </c>
      <c r="F1245" s="43">
        <v>41381.479861111111</v>
      </c>
      <c r="G1245" s="43">
        <v>41381.662499999999</v>
      </c>
      <c r="H1245" t="s">
        <v>29</v>
      </c>
      <c r="I1245">
        <v>60000012548967</v>
      </c>
      <c r="J1245" t="s">
        <v>2823</v>
      </c>
      <c r="K1245" t="s">
        <v>2824</v>
      </c>
      <c r="L1245" t="s">
        <v>32</v>
      </c>
      <c r="M1245">
        <v>3</v>
      </c>
      <c r="N1245" t="s">
        <v>135</v>
      </c>
      <c r="O1245">
        <v>60000015461254</v>
      </c>
      <c r="P1245">
        <v>60000016462681</v>
      </c>
      <c r="Q1245">
        <v>140180000000996</v>
      </c>
      <c r="S1245" t="s">
        <v>34</v>
      </c>
      <c r="T1245" t="s">
        <v>35</v>
      </c>
      <c r="U1245" t="s">
        <v>36</v>
      </c>
      <c r="X1245" t="s">
        <v>37</v>
      </c>
      <c r="AD1245" t="s">
        <v>2825</v>
      </c>
      <c r="AE1245" t="s">
        <v>1437</v>
      </c>
      <c r="AF1245" t="s">
        <v>2825</v>
      </c>
      <c r="AG1245" t="s">
        <v>2825</v>
      </c>
      <c r="AH1245">
        <v>1</v>
      </c>
      <c r="AI1245">
        <v>177</v>
      </c>
      <c r="AJ1245">
        <v>177</v>
      </c>
      <c r="AK1245">
        <v>177</v>
      </c>
      <c r="AL1245">
        <v>177</v>
      </c>
      <c r="AM1245">
        <v>177</v>
      </c>
      <c r="AN1245" t="s">
        <v>1409</v>
      </c>
      <c r="AO1245" t="s">
        <v>2825</v>
      </c>
    </row>
    <row r="1246" spans="1:41" x14ac:dyDescent="0.25">
      <c r="A1246">
        <v>1</v>
      </c>
      <c r="B1246" t="s">
        <v>28</v>
      </c>
      <c r="C1246">
        <v>393107</v>
      </c>
      <c r="D1246" t="str">
        <f>VLOOKUP(C1246,MUNICÍPO_SETOR!A$2:D$49,4,0)</f>
        <v>SERGIO DE SOUZA COSTA</v>
      </c>
      <c r="E1246" s="43">
        <v>41381.461111111108</v>
      </c>
      <c r="F1246" s="43">
        <v>41381.463194444441</v>
      </c>
      <c r="G1246" s="43">
        <v>41381.662499999999</v>
      </c>
      <c r="H1246" t="s">
        <v>110</v>
      </c>
      <c r="I1246">
        <v>60000016841321</v>
      </c>
      <c r="K1246" t="s">
        <v>2826</v>
      </c>
      <c r="L1246" t="s">
        <v>631</v>
      </c>
      <c r="N1246" t="s">
        <v>135</v>
      </c>
      <c r="O1246">
        <v>60000015461254</v>
      </c>
      <c r="P1246">
        <v>60000016462681</v>
      </c>
      <c r="Q1246">
        <v>140180000000967</v>
      </c>
      <c r="S1246" t="s">
        <v>34</v>
      </c>
      <c r="T1246" t="s">
        <v>35</v>
      </c>
      <c r="U1246" t="s">
        <v>36</v>
      </c>
      <c r="X1246" t="s">
        <v>37</v>
      </c>
      <c r="Y1246" t="s">
        <v>176</v>
      </c>
      <c r="AD1246" t="s">
        <v>2827</v>
      </c>
      <c r="AE1246" t="s">
        <v>1437</v>
      </c>
      <c r="AF1246" t="s">
        <v>2827</v>
      </c>
      <c r="AG1246" t="s">
        <v>2827</v>
      </c>
      <c r="AH1246">
        <v>1</v>
      </c>
      <c r="AI1246">
        <v>65</v>
      </c>
      <c r="AJ1246">
        <v>65</v>
      </c>
      <c r="AK1246">
        <v>65</v>
      </c>
      <c r="AL1246">
        <v>65</v>
      </c>
      <c r="AM1246">
        <v>65</v>
      </c>
      <c r="AN1246" t="s">
        <v>1409</v>
      </c>
      <c r="AO1246" t="s">
        <v>2827</v>
      </c>
    </row>
    <row r="1247" spans="1:41" x14ac:dyDescent="0.25">
      <c r="A1247">
        <v>1</v>
      </c>
      <c r="B1247" t="s">
        <v>28</v>
      </c>
      <c r="C1247">
        <v>393107</v>
      </c>
      <c r="D1247" t="str">
        <f>VLOOKUP(C1247,MUNICÍPO_SETOR!A$2:D$49,4,0)</f>
        <v>SERGIO DE SOUZA COSTA</v>
      </c>
      <c r="E1247" s="43">
        <v>41381.447916666664</v>
      </c>
      <c r="F1247" s="43">
        <v>41381.469444444447</v>
      </c>
      <c r="G1247" s="43">
        <v>41381.662499999999</v>
      </c>
      <c r="H1247" t="s">
        <v>29</v>
      </c>
      <c r="I1247">
        <v>60000012561415</v>
      </c>
      <c r="J1247" t="s">
        <v>2784</v>
      </c>
      <c r="K1247" t="s">
        <v>2785</v>
      </c>
      <c r="L1247" t="s">
        <v>32</v>
      </c>
      <c r="M1247">
        <v>4</v>
      </c>
      <c r="N1247" t="s">
        <v>135</v>
      </c>
      <c r="O1247">
        <v>60000015461254</v>
      </c>
      <c r="P1247">
        <v>60000016462681</v>
      </c>
      <c r="Q1247">
        <v>140180000000989</v>
      </c>
      <c r="S1247" t="s">
        <v>34</v>
      </c>
      <c r="T1247" t="s">
        <v>35</v>
      </c>
      <c r="U1247" t="s">
        <v>36</v>
      </c>
      <c r="X1247" t="s">
        <v>37</v>
      </c>
      <c r="AD1247" t="s">
        <v>2828</v>
      </c>
      <c r="AE1247" t="s">
        <v>1437</v>
      </c>
      <c r="AF1247" t="s">
        <v>2828</v>
      </c>
      <c r="AG1247" t="s">
        <v>2828</v>
      </c>
      <c r="AH1247">
        <v>1</v>
      </c>
      <c r="AI1247">
        <v>79</v>
      </c>
      <c r="AJ1247">
        <v>79</v>
      </c>
      <c r="AK1247">
        <v>79</v>
      </c>
      <c r="AL1247">
        <v>79</v>
      </c>
      <c r="AM1247">
        <v>79</v>
      </c>
      <c r="AN1247" t="s">
        <v>1409</v>
      </c>
      <c r="AO1247" t="s">
        <v>2828</v>
      </c>
    </row>
    <row r="1248" spans="1:41" x14ac:dyDescent="0.25">
      <c r="A1248">
        <v>1</v>
      </c>
      <c r="B1248" t="s">
        <v>28</v>
      </c>
      <c r="C1248">
        <v>393107</v>
      </c>
      <c r="D1248" t="str">
        <f>VLOOKUP(C1248,MUNICÍPO_SETOR!A$2:D$49,4,0)</f>
        <v>SERGIO DE SOUZA COSTA</v>
      </c>
      <c r="E1248" s="43">
        <v>41381.430555555555</v>
      </c>
      <c r="F1248" s="43">
        <v>41381.468055555553</v>
      </c>
      <c r="G1248" s="43">
        <v>41381.662499999999</v>
      </c>
      <c r="H1248" t="s">
        <v>29</v>
      </c>
      <c r="I1248">
        <v>60000012426943</v>
      </c>
      <c r="J1248" t="s">
        <v>2790</v>
      </c>
      <c r="K1248" t="s">
        <v>2791</v>
      </c>
      <c r="L1248" t="s">
        <v>32</v>
      </c>
      <c r="M1248">
        <v>6</v>
      </c>
      <c r="N1248" t="s">
        <v>135</v>
      </c>
      <c r="O1248">
        <v>60000015461254</v>
      </c>
      <c r="P1248">
        <v>60000016462681</v>
      </c>
      <c r="Q1248">
        <v>140180000000981</v>
      </c>
      <c r="S1248" t="s">
        <v>34</v>
      </c>
      <c r="T1248" t="s">
        <v>35</v>
      </c>
      <c r="U1248" t="s">
        <v>36</v>
      </c>
      <c r="X1248" t="s">
        <v>37</v>
      </c>
      <c r="Y1248" t="s">
        <v>176</v>
      </c>
      <c r="AD1248" t="s">
        <v>2829</v>
      </c>
      <c r="AE1248" t="s">
        <v>1437</v>
      </c>
      <c r="AF1248" t="s">
        <v>2829</v>
      </c>
      <c r="AG1248" t="s">
        <v>2829</v>
      </c>
      <c r="AH1248">
        <v>1</v>
      </c>
      <c r="AI1248">
        <v>65</v>
      </c>
      <c r="AJ1248">
        <v>65</v>
      </c>
      <c r="AK1248">
        <v>65</v>
      </c>
      <c r="AL1248">
        <v>65</v>
      </c>
      <c r="AM1248">
        <v>65</v>
      </c>
      <c r="AN1248" t="s">
        <v>1409</v>
      </c>
      <c r="AO1248" t="s">
        <v>2829</v>
      </c>
    </row>
    <row r="1249" spans="1:41" x14ac:dyDescent="0.25">
      <c r="A1249">
        <v>1</v>
      </c>
      <c r="B1249" t="s">
        <v>28</v>
      </c>
      <c r="C1249">
        <v>393107</v>
      </c>
      <c r="D1249" t="str">
        <f>VLOOKUP(C1249,MUNICÍPO_SETOR!A$2:D$49,4,0)</f>
        <v>SERGIO DE SOUZA COSTA</v>
      </c>
      <c r="E1249" s="43">
        <v>41381.416666666664</v>
      </c>
      <c r="F1249" s="43">
        <v>41381.465277777781</v>
      </c>
      <c r="G1249" s="43">
        <v>41381.662499999999</v>
      </c>
      <c r="H1249" t="s">
        <v>29</v>
      </c>
      <c r="I1249">
        <v>60000012483707</v>
      </c>
      <c r="J1249" t="s">
        <v>2787</v>
      </c>
      <c r="K1249" t="s">
        <v>2788</v>
      </c>
      <c r="L1249" t="s">
        <v>32</v>
      </c>
      <c r="M1249">
        <v>6</v>
      </c>
      <c r="N1249" t="s">
        <v>135</v>
      </c>
      <c r="O1249">
        <v>60000015461254</v>
      </c>
      <c r="P1249">
        <v>60000016462681</v>
      </c>
      <c r="Q1249">
        <v>140180000000974</v>
      </c>
      <c r="S1249" t="s">
        <v>34</v>
      </c>
      <c r="T1249" t="s">
        <v>35</v>
      </c>
      <c r="U1249" t="s">
        <v>36</v>
      </c>
      <c r="X1249" t="s">
        <v>37</v>
      </c>
      <c r="AD1249" t="s">
        <v>2830</v>
      </c>
      <c r="AE1249" t="s">
        <v>1437</v>
      </c>
      <c r="AF1249" t="s">
        <v>2830</v>
      </c>
      <c r="AG1249" t="s">
        <v>2830</v>
      </c>
      <c r="AH1249">
        <v>1</v>
      </c>
      <c r="AI1249">
        <v>70</v>
      </c>
      <c r="AJ1249">
        <v>70</v>
      </c>
      <c r="AK1249">
        <v>70</v>
      </c>
      <c r="AL1249">
        <v>70</v>
      </c>
      <c r="AM1249">
        <v>70</v>
      </c>
      <c r="AN1249" t="s">
        <v>1409</v>
      </c>
      <c r="AO1249" t="s">
        <v>2830</v>
      </c>
    </row>
    <row r="1250" spans="1:41" x14ac:dyDescent="0.25">
      <c r="A1250">
        <v>1</v>
      </c>
      <c r="B1250" t="s">
        <v>28</v>
      </c>
      <c r="C1250">
        <v>393107</v>
      </c>
      <c r="D1250" t="str">
        <f>VLOOKUP(C1250,MUNICÍPO_SETOR!A$2:D$49,4,0)</f>
        <v>SERGIO DE SOUZA COSTA</v>
      </c>
      <c r="E1250" s="43">
        <v>41381.326388888891</v>
      </c>
      <c r="F1250" s="43">
        <v>41380.754861111112</v>
      </c>
      <c r="G1250" s="43">
        <v>41381.662499999999</v>
      </c>
      <c r="H1250" t="s">
        <v>29</v>
      </c>
      <c r="I1250">
        <v>60000012522551</v>
      </c>
      <c r="J1250" t="s">
        <v>2795</v>
      </c>
      <c r="K1250" t="s">
        <v>2796</v>
      </c>
      <c r="L1250" t="s">
        <v>32</v>
      </c>
      <c r="M1250">
        <v>6</v>
      </c>
      <c r="N1250" t="s">
        <v>135</v>
      </c>
      <c r="O1250">
        <v>60000015461254</v>
      </c>
      <c r="P1250">
        <v>60000016462681</v>
      </c>
      <c r="Q1250">
        <v>140180000000956</v>
      </c>
      <c r="S1250" t="s">
        <v>34</v>
      </c>
      <c r="T1250" t="s">
        <v>35</v>
      </c>
      <c r="U1250" t="s">
        <v>36</v>
      </c>
      <c r="X1250" t="s">
        <v>37</v>
      </c>
      <c r="AD1250" t="s">
        <v>2831</v>
      </c>
      <c r="AE1250" t="s">
        <v>1437</v>
      </c>
      <c r="AF1250" t="s">
        <v>2831</v>
      </c>
      <c r="AG1250" t="s">
        <v>2831</v>
      </c>
      <c r="AH1250">
        <v>1</v>
      </c>
      <c r="AI1250">
        <v>65</v>
      </c>
      <c r="AJ1250">
        <v>65</v>
      </c>
      <c r="AK1250">
        <v>65</v>
      </c>
      <c r="AL1250">
        <v>65</v>
      </c>
      <c r="AM1250">
        <v>65</v>
      </c>
      <c r="AN1250" t="s">
        <v>1409</v>
      </c>
      <c r="AO1250" t="s">
        <v>2831</v>
      </c>
    </row>
    <row r="1251" spans="1:41" x14ac:dyDescent="0.25">
      <c r="A1251">
        <v>1</v>
      </c>
      <c r="B1251" t="s">
        <v>28</v>
      </c>
      <c r="C1251">
        <v>393107</v>
      </c>
      <c r="D1251" t="str">
        <f>VLOOKUP(C1251,MUNICÍPO_SETOR!A$2:D$49,4,0)</f>
        <v>SERGIO DE SOUZA COSTA</v>
      </c>
      <c r="E1251" s="43">
        <v>41380.697916666664</v>
      </c>
      <c r="F1251" s="43">
        <v>41380.746527777781</v>
      </c>
      <c r="G1251" s="43">
        <v>41380.959722222222</v>
      </c>
      <c r="H1251" t="s">
        <v>29</v>
      </c>
      <c r="I1251">
        <v>60000012315483</v>
      </c>
      <c r="J1251" t="s">
        <v>2832</v>
      </c>
      <c r="K1251" t="s">
        <v>2833</v>
      </c>
      <c r="L1251" t="s">
        <v>32</v>
      </c>
      <c r="M1251">
        <v>4</v>
      </c>
      <c r="N1251" t="s">
        <v>135</v>
      </c>
      <c r="O1251">
        <v>60000015461254</v>
      </c>
      <c r="P1251">
        <v>60000016462681</v>
      </c>
      <c r="Q1251">
        <v>140180000000938</v>
      </c>
      <c r="S1251" t="s">
        <v>34</v>
      </c>
      <c r="T1251" t="s">
        <v>35</v>
      </c>
      <c r="U1251" t="s">
        <v>36</v>
      </c>
      <c r="X1251" t="s">
        <v>37</v>
      </c>
      <c r="AD1251" t="s">
        <v>2834</v>
      </c>
      <c r="AE1251" t="s">
        <v>1437</v>
      </c>
      <c r="AF1251" t="s">
        <v>2834</v>
      </c>
      <c r="AG1251" t="s">
        <v>2834</v>
      </c>
      <c r="AH1251">
        <v>1</v>
      </c>
      <c r="AI1251">
        <v>135</v>
      </c>
      <c r="AJ1251">
        <v>249</v>
      </c>
      <c r="AK1251">
        <v>249</v>
      </c>
      <c r="AL1251">
        <v>249</v>
      </c>
      <c r="AM1251">
        <v>249</v>
      </c>
      <c r="AN1251" t="s">
        <v>1409</v>
      </c>
      <c r="AO1251" t="s">
        <v>4328</v>
      </c>
    </row>
    <row r="1252" spans="1:41" x14ac:dyDescent="0.25">
      <c r="A1252">
        <v>1</v>
      </c>
      <c r="B1252" t="s">
        <v>28</v>
      </c>
      <c r="C1252">
        <v>393107</v>
      </c>
      <c r="D1252" t="str">
        <f>VLOOKUP(C1252,MUNICÍPO_SETOR!A$2:D$49,4,0)</f>
        <v>SERGIO DE SOUZA COSTA</v>
      </c>
      <c r="E1252" s="43">
        <v>41380.697916666664</v>
      </c>
      <c r="F1252" s="43">
        <v>41380.746527777781</v>
      </c>
      <c r="G1252" s="43">
        <v>41380.959722222222</v>
      </c>
      <c r="H1252" t="s">
        <v>29</v>
      </c>
      <c r="I1252">
        <v>60000012315483</v>
      </c>
      <c r="J1252" t="s">
        <v>2832</v>
      </c>
      <c r="K1252" t="s">
        <v>2833</v>
      </c>
      <c r="L1252" t="s">
        <v>32</v>
      </c>
      <c r="M1252">
        <v>4</v>
      </c>
      <c r="N1252" t="s">
        <v>135</v>
      </c>
      <c r="O1252">
        <v>60000015461254</v>
      </c>
      <c r="P1252">
        <v>60000016462681</v>
      </c>
      <c r="Q1252">
        <v>140180000000938</v>
      </c>
      <c r="S1252" t="s">
        <v>34</v>
      </c>
      <c r="T1252" t="s">
        <v>35</v>
      </c>
      <c r="U1252" t="s">
        <v>36</v>
      </c>
      <c r="X1252" t="s">
        <v>37</v>
      </c>
      <c r="AD1252" t="s">
        <v>2834</v>
      </c>
      <c r="AE1252" t="s">
        <v>1437</v>
      </c>
      <c r="AF1252" t="s">
        <v>2834</v>
      </c>
      <c r="AG1252" t="s">
        <v>2834</v>
      </c>
      <c r="AH1252">
        <v>1</v>
      </c>
      <c r="AI1252">
        <v>135</v>
      </c>
      <c r="AJ1252">
        <v>249</v>
      </c>
      <c r="AK1252">
        <v>249</v>
      </c>
      <c r="AL1252">
        <v>249</v>
      </c>
      <c r="AM1252">
        <v>249</v>
      </c>
      <c r="AN1252" t="s">
        <v>1410</v>
      </c>
      <c r="AO1252" t="s">
        <v>4629</v>
      </c>
    </row>
    <row r="1253" spans="1:41" x14ac:dyDescent="0.25">
      <c r="A1253">
        <v>1</v>
      </c>
      <c r="B1253" t="s">
        <v>28</v>
      </c>
      <c r="C1253">
        <v>393107</v>
      </c>
      <c r="D1253" t="str">
        <f>VLOOKUP(C1253,MUNICÍPO_SETOR!A$2:D$49,4,0)</f>
        <v>SERGIO DE SOUZA COSTA</v>
      </c>
      <c r="E1253" s="43">
        <v>41380.683333333334</v>
      </c>
      <c r="F1253" s="43">
        <v>41380.685416666667</v>
      </c>
      <c r="G1253" s="43">
        <v>41380.958333333336</v>
      </c>
      <c r="H1253" t="s">
        <v>29</v>
      </c>
      <c r="I1253">
        <v>60000012518999</v>
      </c>
      <c r="J1253" t="s">
        <v>2835</v>
      </c>
      <c r="K1253" t="s">
        <v>2836</v>
      </c>
      <c r="L1253" t="s">
        <v>32</v>
      </c>
      <c r="M1253">
        <v>4</v>
      </c>
      <c r="N1253" t="s">
        <v>135</v>
      </c>
      <c r="O1253">
        <v>60000015461254</v>
      </c>
      <c r="P1253">
        <v>60000016462681</v>
      </c>
      <c r="Q1253">
        <v>140180000000924</v>
      </c>
      <c r="S1253" t="s">
        <v>34</v>
      </c>
      <c r="T1253" t="s">
        <v>35</v>
      </c>
      <c r="U1253" t="s">
        <v>36</v>
      </c>
      <c r="X1253" t="s">
        <v>37</v>
      </c>
      <c r="AD1253" t="s">
        <v>2837</v>
      </c>
      <c r="AE1253" t="s">
        <v>1437</v>
      </c>
      <c r="AF1253" t="s">
        <v>2837</v>
      </c>
      <c r="AG1253" t="s">
        <v>2837</v>
      </c>
      <c r="AH1253">
        <v>1</v>
      </c>
      <c r="AI1253">
        <v>155</v>
      </c>
      <c r="AJ1253">
        <v>155</v>
      </c>
      <c r="AK1253">
        <v>155</v>
      </c>
      <c r="AL1253">
        <v>155</v>
      </c>
      <c r="AM1253">
        <v>155</v>
      </c>
      <c r="AN1253" t="s">
        <v>1409</v>
      </c>
      <c r="AO1253" t="s">
        <v>2837</v>
      </c>
    </row>
    <row r="1254" spans="1:41" x14ac:dyDescent="0.25">
      <c r="A1254">
        <v>1</v>
      </c>
      <c r="B1254" t="s">
        <v>28</v>
      </c>
      <c r="C1254">
        <v>393107</v>
      </c>
      <c r="D1254" t="str">
        <f>VLOOKUP(C1254,MUNICÍPO_SETOR!A$2:D$49,4,0)</f>
        <v>SERGIO DE SOUZA COSTA</v>
      </c>
      <c r="E1254" s="43">
        <v>41380.666666666664</v>
      </c>
      <c r="F1254" s="43">
        <v>41380.742361111108</v>
      </c>
      <c r="G1254" s="43">
        <v>41380.959722222222</v>
      </c>
      <c r="H1254" t="s">
        <v>29</v>
      </c>
      <c r="I1254">
        <v>60000017153858</v>
      </c>
      <c r="J1254" t="s">
        <v>2778</v>
      </c>
      <c r="K1254" t="s">
        <v>2779</v>
      </c>
      <c r="L1254" t="s">
        <v>32</v>
      </c>
      <c r="M1254">
        <v>6</v>
      </c>
      <c r="N1254" t="s">
        <v>135</v>
      </c>
      <c r="O1254">
        <v>60000015461254</v>
      </c>
      <c r="P1254">
        <v>60000016462681</v>
      </c>
      <c r="Q1254">
        <v>140180000000931</v>
      </c>
      <c r="S1254" t="s">
        <v>34</v>
      </c>
      <c r="T1254" t="s">
        <v>35</v>
      </c>
      <c r="U1254" t="s">
        <v>36</v>
      </c>
      <c r="X1254" t="s">
        <v>37</v>
      </c>
      <c r="AD1254" t="s">
        <v>2838</v>
      </c>
      <c r="AE1254" t="s">
        <v>1437</v>
      </c>
      <c r="AF1254" t="s">
        <v>2838</v>
      </c>
      <c r="AG1254" t="s">
        <v>2838</v>
      </c>
      <c r="AH1254">
        <v>1</v>
      </c>
      <c r="AI1254">
        <v>139</v>
      </c>
      <c r="AJ1254">
        <v>139</v>
      </c>
      <c r="AK1254">
        <v>139</v>
      </c>
      <c r="AL1254">
        <v>139</v>
      </c>
      <c r="AM1254">
        <v>139</v>
      </c>
      <c r="AN1254" t="s">
        <v>1409</v>
      </c>
      <c r="AO1254" t="s">
        <v>2838</v>
      </c>
    </row>
    <row r="1255" spans="1:41" x14ac:dyDescent="0.25">
      <c r="A1255">
        <v>1</v>
      </c>
      <c r="B1255" t="s">
        <v>28</v>
      </c>
      <c r="C1255">
        <v>393107</v>
      </c>
      <c r="D1255" t="str">
        <f>VLOOKUP(C1255,MUNICÍPO_SETOR!A$2:D$49,4,0)</f>
        <v>SERGIO DE SOUZA COSTA</v>
      </c>
      <c r="E1255" s="43">
        <v>41380.548611111109</v>
      </c>
      <c r="F1255" s="43">
        <v>41380.586111111108</v>
      </c>
      <c r="G1255" s="43">
        <v>41380.954861111109</v>
      </c>
      <c r="H1255" t="s">
        <v>29</v>
      </c>
      <c r="I1255">
        <v>60000012337719</v>
      </c>
      <c r="J1255" t="s">
        <v>2839</v>
      </c>
      <c r="K1255" t="s">
        <v>2840</v>
      </c>
      <c r="L1255" t="s">
        <v>32</v>
      </c>
      <c r="M1255">
        <v>4</v>
      </c>
      <c r="N1255" t="s">
        <v>135</v>
      </c>
      <c r="O1255">
        <v>60000015461254</v>
      </c>
      <c r="P1255">
        <v>60000016462681</v>
      </c>
      <c r="Q1255">
        <v>140180000000917</v>
      </c>
      <c r="S1255" t="s">
        <v>34</v>
      </c>
      <c r="T1255" t="s">
        <v>35</v>
      </c>
      <c r="U1255" t="s">
        <v>36</v>
      </c>
      <c r="X1255" t="s">
        <v>37</v>
      </c>
      <c r="AD1255" t="s">
        <v>2841</v>
      </c>
      <c r="AE1255" t="s">
        <v>1437</v>
      </c>
      <c r="AF1255" t="s">
        <v>2841</v>
      </c>
      <c r="AG1255" t="s">
        <v>2841</v>
      </c>
      <c r="AH1255">
        <v>1</v>
      </c>
      <c r="AI1255">
        <v>113</v>
      </c>
      <c r="AJ1255">
        <v>113</v>
      </c>
      <c r="AK1255">
        <v>113</v>
      </c>
      <c r="AL1255">
        <v>113</v>
      </c>
      <c r="AM1255">
        <v>113</v>
      </c>
      <c r="AN1255" t="s">
        <v>1409</v>
      </c>
      <c r="AO1255" t="s">
        <v>2841</v>
      </c>
    </row>
    <row r="1256" spans="1:41" x14ac:dyDescent="0.25">
      <c r="A1256">
        <v>1</v>
      </c>
      <c r="B1256" t="s">
        <v>28</v>
      </c>
      <c r="C1256">
        <v>393107</v>
      </c>
      <c r="D1256" t="str">
        <f>VLOOKUP(C1256,MUNICÍPO_SETOR!A$2:D$49,4,0)</f>
        <v>SERGIO DE SOUZA COSTA</v>
      </c>
      <c r="E1256" s="43">
        <v>41380.420138888891</v>
      </c>
      <c r="F1256" s="43">
        <v>41380.576388888891</v>
      </c>
      <c r="G1256" s="43">
        <v>41380.949999999997</v>
      </c>
      <c r="H1256" t="s">
        <v>29</v>
      </c>
      <c r="I1256">
        <v>60000012375063</v>
      </c>
      <c r="J1256" t="s">
        <v>2842</v>
      </c>
      <c r="K1256" t="s">
        <v>2843</v>
      </c>
      <c r="L1256" t="s">
        <v>109</v>
      </c>
      <c r="N1256" t="s">
        <v>135</v>
      </c>
      <c r="O1256">
        <v>60000015461254</v>
      </c>
      <c r="P1256">
        <v>60000016462681</v>
      </c>
      <c r="Q1256">
        <v>140180000000911</v>
      </c>
      <c r="S1256" t="s">
        <v>34</v>
      </c>
      <c r="T1256" t="s">
        <v>35</v>
      </c>
      <c r="U1256" t="s">
        <v>36</v>
      </c>
      <c r="X1256" t="s">
        <v>176</v>
      </c>
      <c r="AD1256" t="s">
        <v>2844</v>
      </c>
      <c r="AE1256" t="s">
        <v>1437</v>
      </c>
      <c r="AF1256" t="s">
        <v>2844</v>
      </c>
      <c r="AG1256" t="s">
        <v>2844</v>
      </c>
      <c r="AH1256">
        <v>1</v>
      </c>
      <c r="AI1256">
        <v>154</v>
      </c>
      <c r="AJ1256">
        <v>154</v>
      </c>
      <c r="AK1256">
        <v>154</v>
      </c>
      <c r="AL1256">
        <v>154</v>
      </c>
      <c r="AM1256">
        <v>154</v>
      </c>
      <c r="AN1256" t="s">
        <v>1409</v>
      </c>
      <c r="AO1256" t="s">
        <v>2844</v>
      </c>
    </row>
    <row r="1257" spans="1:41" x14ac:dyDescent="0.25">
      <c r="A1257">
        <v>1</v>
      </c>
      <c r="B1257" t="s">
        <v>28</v>
      </c>
      <c r="C1257">
        <v>393107</v>
      </c>
      <c r="D1257" t="str">
        <f>VLOOKUP(C1257,MUNICÍPO_SETOR!A$2:D$49,4,0)</f>
        <v>SERGIO DE SOUZA COSTA</v>
      </c>
      <c r="E1257" s="43">
        <v>41379.458333333336</v>
      </c>
      <c r="F1257" s="43">
        <v>41379.791666666664</v>
      </c>
      <c r="G1257" s="43">
        <v>41379.75</v>
      </c>
      <c r="H1257" t="s">
        <v>29</v>
      </c>
      <c r="I1257">
        <v>60000012503675</v>
      </c>
      <c r="J1257" t="s">
        <v>668</v>
      </c>
      <c r="K1257" t="s">
        <v>669</v>
      </c>
      <c r="L1257" t="s">
        <v>32</v>
      </c>
      <c r="M1257">
        <v>6</v>
      </c>
      <c r="N1257" t="s">
        <v>33</v>
      </c>
      <c r="O1257">
        <v>60000015461254</v>
      </c>
      <c r="P1257">
        <v>60000016462681</v>
      </c>
      <c r="Q1257">
        <v>141647000003051</v>
      </c>
      <c r="S1257" t="s">
        <v>34</v>
      </c>
      <c r="T1257" t="s">
        <v>35</v>
      </c>
      <c r="U1257" t="s">
        <v>36</v>
      </c>
      <c r="X1257" t="s">
        <v>37</v>
      </c>
      <c r="Y1257" t="s">
        <v>176</v>
      </c>
      <c r="AD1257" t="s">
        <v>2845</v>
      </c>
      <c r="AE1257" t="s">
        <v>1437</v>
      </c>
      <c r="AF1257" t="s">
        <v>2845</v>
      </c>
      <c r="AG1257" t="s">
        <v>2845</v>
      </c>
      <c r="AH1257">
        <v>1</v>
      </c>
      <c r="AI1257">
        <v>172</v>
      </c>
      <c r="AJ1257">
        <v>172</v>
      </c>
      <c r="AK1257">
        <v>172</v>
      </c>
      <c r="AL1257">
        <v>172</v>
      </c>
      <c r="AM1257">
        <v>172</v>
      </c>
      <c r="AN1257" t="s">
        <v>1409</v>
      </c>
      <c r="AO1257" t="s">
        <v>2845</v>
      </c>
    </row>
    <row r="1258" spans="1:41" x14ac:dyDescent="0.25">
      <c r="A1258">
        <v>1</v>
      </c>
      <c r="B1258" t="s">
        <v>28</v>
      </c>
      <c r="C1258">
        <v>393107</v>
      </c>
      <c r="D1258" t="str">
        <f>VLOOKUP(C1258,MUNICÍPO_SETOR!A$2:D$49,4,0)</f>
        <v>SERGIO DE SOUZA COSTA</v>
      </c>
      <c r="E1258" s="43">
        <v>41379.4375</v>
      </c>
      <c r="F1258" s="43">
        <v>41379.789583333331</v>
      </c>
      <c r="G1258" s="43">
        <v>41379.747916666667</v>
      </c>
      <c r="H1258" t="s">
        <v>29</v>
      </c>
      <c r="I1258">
        <v>60000012369047</v>
      </c>
      <c r="J1258" t="s">
        <v>671</v>
      </c>
      <c r="K1258" t="s">
        <v>672</v>
      </c>
      <c r="L1258" t="s">
        <v>32</v>
      </c>
      <c r="M1258">
        <v>6</v>
      </c>
      <c r="N1258" t="s">
        <v>33</v>
      </c>
      <c r="O1258">
        <v>60000015461254</v>
      </c>
      <c r="P1258">
        <v>60000016462681</v>
      </c>
      <c r="Q1258">
        <v>141647000003042</v>
      </c>
      <c r="S1258" t="s">
        <v>34</v>
      </c>
      <c r="T1258" t="s">
        <v>35</v>
      </c>
      <c r="U1258" t="s">
        <v>36</v>
      </c>
      <c r="X1258" t="s">
        <v>37</v>
      </c>
      <c r="Y1258" t="s">
        <v>176</v>
      </c>
      <c r="AD1258" t="s">
        <v>2846</v>
      </c>
      <c r="AE1258" t="s">
        <v>1437</v>
      </c>
      <c r="AF1258" t="s">
        <v>2846</v>
      </c>
      <c r="AG1258" t="s">
        <v>2846</v>
      </c>
      <c r="AH1258">
        <v>1</v>
      </c>
      <c r="AI1258">
        <v>160</v>
      </c>
      <c r="AJ1258">
        <v>160</v>
      </c>
      <c r="AK1258">
        <v>160</v>
      </c>
      <c r="AL1258">
        <v>160</v>
      </c>
      <c r="AM1258">
        <v>160</v>
      </c>
      <c r="AN1258" t="s">
        <v>1409</v>
      </c>
      <c r="AO1258" t="s">
        <v>2846</v>
      </c>
    </row>
    <row r="1259" spans="1:41" x14ac:dyDescent="0.25">
      <c r="A1259">
        <v>1</v>
      </c>
      <c r="B1259" t="s">
        <v>28</v>
      </c>
      <c r="C1259">
        <v>393107</v>
      </c>
      <c r="D1259" t="str">
        <f>VLOOKUP(C1259,MUNICÍPO_SETOR!A$2:D$49,4,0)</f>
        <v>SERGIO DE SOUZA COSTA</v>
      </c>
      <c r="E1259" s="43">
        <v>41379.395833333336</v>
      </c>
      <c r="F1259" s="43">
        <v>41379.787499999999</v>
      </c>
      <c r="G1259" s="43">
        <v>41379.745833333334</v>
      </c>
      <c r="H1259" t="s">
        <v>29</v>
      </c>
      <c r="I1259">
        <v>60000017964116</v>
      </c>
      <c r="J1259" t="s">
        <v>642</v>
      </c>
      <c r="K1259" t="s">
        <v>643</v>
      </c>
      <c r="L1259" t="s">
        <v>32</v>
      </c>
      <c r="M1259">
        <v>6</v>
      </c>
      <c r="N1259" t="s">
        <v>33</v>
      </c>
      <c r="O1259">
        <v>60000015461254</v>
      </c>
      <c r="P1259">
        <v>60000016462681</v>
      </c>
      <c r="Q1259">
        <v>141647000003033</v>
      </c>
      <c r="S1259" t="s">
        <v>34</v>
      </c>
      <c r="T1259" t="s">
        <v>35</v>
      </c>
      <c r="U1259" t="s">
        <v>36</v>
      </c>
      <c r="X1259" t="s">
        <v>37</v>
      </c>
      <c r="Y1259" t="s">
        <v>176</v>
      </c>
      <c r="AD1259" t="s">
        <v>2847</v>
      </c>
      <c r="AE1259" t="s">
        <v>1437</v>
      </c>
      <c r="AF1259" t="s">
        <v>2847</v>
      </c>
      <c r="AG1259" t="s">
        <v>2847</v>
      </c>
      <c r="AH1259">
        <v>1</v>
      </c>
      <c r="AI1259">
        <v>123</v>
      </c>
      <c r="AJ1259">
        <v>123</v>
      </c>
      <c r="AK1259">
        <v>123</v>
      </c>
      <c r="AL1259">
        <v>123</v>
      </c>
      <c r="AM1259">
        <v>123</v>
      </c>
      <c r="AN1259" t="s">
        <v>1409</v>
      </c>
      <c r="AO1259" t="s">
        <v>2847</v>
      </c>
    </row>
    <row r="1260" spans="1:41" x14ac:dyDescent="0.25">
      <c r="A1260">
        <v>1</v>
      </c>
      <c r="B1260" t="s">
        <v>28</v>
      </c>
      <c r="C1260">
        <v>393107</v>
      </c>
      <c r="D1260" t="str">
        <f>VLOOKUP(C1260,MUNICÍPO_SETOR!A$2:D$49,4,0)</f>
        <v>SERGIO DE SOUZA COSTA</v>
      </c>
      <c r="E1260" s="43">
        <v>41379.395833333336</v>
      </c>
      <c r="F1260" s="43">
        <v>41379.783333333333</v>
      </c>
      <c r="G1260" s="43">
        <v>41379.741666666669</v>
      </c>
      <c r="H1260" t="s">
        <v>29</v>
      </c>
      <c r="I1260">
        <v>60000012363759</v>
      </c>
      <c r="J1260" t="s">
        <v>645</v>
      </c>
      <c r="K1260" t="s">
        <v>646</v>
      </c>
      <c r="L1260" t="s">
        <v>32</v>
      </c>
      <c r="M1260">
        <v>6</v>
      </c>
      <c r="N1260" t="s">
        <v>33</v>
      </c>
      <c r="O1260">
        <v>60000015461254</v>
      </c>
      <c r="P1260">
        <v>60000016462681</v>
      </c>
      <c r="Q1260">
        <v>141647000003008</v>
      </c>
      <c r="S1260" t="s">
        <v>34</v>
      </c>
      <c r="T1260" t="s">
        <v>35</v>
      </c>
      <c r="U1260" t="s">
        <v>36</v>
      </c>
      <c r="X1260" t="s">
        <v>37</v>
      </c>
      <c r="Y1260" t="s">
        <v>176</v>
      </c>
      <c r="AD1260" t="s">
        <v>2847</v>
      </c>
      <c r="AE1260" t="s">
        <v>1437</v>
      </c>
      <c r="AF1260" t="s">
        <v>2847</v>
      </c>
      <c r="AG1260" t="s">
        <v>2847</v>
      </c>
      <c r="AH1260">
        <v>1</v>
      </c>
      <c r="AI1260">
        <v>123</v>
      </c>
      <c r="AJ1260">
        <v>123</v>
      </c>
      <c r="AK1260">
        <v>123</v>
      </c>
      <c r="AL1260">
        <v>123</v>
      </c>
      <c r="AM1260">
        <v>123</v>
      </c>
      <c r="AN1260" t="s">
        <v>1409</v>
      </c>
      <c r="AO1260" t="s">
        <v>2847</v>
      </c>
    </row>
    <row r="1261" spans="1:41" x14ac:dyDescent="0.25">
      <c r="A1261">
        <v>1</v>
      </c>
      <c r="B1261" t="s">
        <v>28</v>
      </c>
      <c r="C1261">
        <v>393107</v>
      </c>
      <c r="D1261" t="str">
        <f>VLOOKUP(C1261,MUNICÍPO_SETOR!A$2:D$49,4,0)</f>
        <v>SERGIO DE SOUZA COSTA</v>
      </c>
      <c r="E1261" s="43">
        <v>41379.375</v>
      </c>
      <c r="F1261" s="43">
        <v>41379.78125</v>
      </c>
      <c r="G1261" s="43">
        <v>41379.739583333336</v>
      </c>
      <c r="H1261" t="s">
        <v>29</v>
      </c>
      <c r="I1261">
        <v>60000012323631</v>
      </c>
      <c r="J1261" t="s">
        <v>654</v>
      </c>
      <c r="K1261" t="s">
        <v>655</v>
      </c>
      <c r="L1261" t="s">
        <v>32</v>
      </c>
      <c r="M1261">
        <v>6</v>
      </c>
      <c r="N1261" t="s">
        <v>33</v>
      </c>
      <c r="O1261">
        <v>60000015461254</v>
      </c>
      <c r="P1261">
        <v>60000016462681</v>
      </c>
      <c r="Q1261">
        <v>141647000002997</v>
      </c>
      <c r="S1261" t="s">
        <v>34</v>
      </c>
      <c r="T1261" t="s">
        <v>35</v>
      </c>
      <c r="U1261" t="s">
        <v>36</v>
      </c>
      <c r="X1261" t="s">
        <v>37</v>
      </c>
      <c r="Y1261" t="s">
        <v>176</v>
      </c>
      <c r="AD1261" t="s">
        <v>2848</v>
      </c>
      <c r="AE1261" t="s">
        <v>1437</v>
      </c>
      <c r="AF1261" t="s">
        <v>2848</v>
      </c>
      <c r="AG1261" t="s">
        <v>2848</v>
      </c>
      <c r="AH1261">
        <v>1</v>
      </c>
      <c r="AI1261">
        <v>144</v>
      </c>
      <c r="AJ1261">
        <v>144</v>
      </c>
      <c r="AK1261">
        <v>144</v>
      </c>
      <c r="AL1261">
        <v>144</v>
      </c>
      <c r="AM1261">
        <v>144</v>
      </c>
      <c r="AN1261" t="s">
        <v>1409</v>
      </c>
      <c r="AO1261" t="s">
        <v>2848</v>
      </c>
    </row>
    <row r="1262" spans="1:41" x14ac:dyDescent="0.25">
      <c r="A1262">
        <v>1</v>
      </c>
      <c r="B1262" t="s">
        <v>28</v>
      </c>
      <c r="C1262">
        <v>393107</v>
      </c>
      <c r="D1262" t="str">
        <f>VLOOKUP(C1262,MUNICÍPO_SETOR!A$2:D$49,4,0)</f>
        <v>SERGIO DE SOUZA COSTA</v>
      </c>
      <c r="E1262" s="43">
        <v>41379.347222222219</v>
      </c>
      <c r="F1262" s="43">
        <v>41379.779166666667</v>
      </c>
      <c r="G1262" s="43">
        <v>41379.737500000003</v>
      </c>
      <c r="H1262" t="s">
        <v>29</v>
      </c>
      <c r="I1262">
        <v>60000012349391</v>
      </c>
      <c r="J1262" t="s">
        <v>651</v>
      </c>
      <c r="K1262" t="s">
        <v>652</v>
      </c>
      <c r="L1262" t="s">
        <v>32</v>
      </c>
      <c r="M1262">
        <v>6</v>
      </c>
      <c r="N1262" t="s">
        <v>33</v>
      </c>
      <c r="O1262">
        <v>60000015461254</v>
      </c>
      <c r="P1262">
        <v>60000016462681</v>
      </c>
      <c r="Q1262">
        <v>141647000002988</v>
      </c>
      <c r="S1262" t="s">
        <v>34</v>
      </c>
      <c r="T1262" t="s">
        <v>35</v>
      </c>
      <c r="U1262" t="s">
        <v>36</v>
      </c>
      <c r="X1262" t="s">
        <v>37</v>
      </c>
      <c r="Y1262" t="s">
        <v>176</v>
      </c>
      <c r="AD1262" t="s">
        <v>2849</v>
      </c>
      <c r="AE1262" t="s">
        <v>1437</v>
      </c>
      <c r="AF1262" t="s">
        <v>2849</v>
      </c>
      <c r="AG1262" t="s">
        <v>2849</v>
      </c>
      <c r="AH1262">
        <v>1</v>
      </c>
      <c r="AI1262">
        <v>214</v>
      </c>
      <c r="AJ1262">
        <v>214</v>
      </c>
      <c r="AK1262">
        <v>214</v>
      </c>
      <c r="AL1262">
        <v>214</v>
      </c>
      <c r="AM1262">
        <v>214</v>
      </c>
      <c r="AN1262" t="s">
        <v>1409</v>
      </c>
      <c r="AO1262" t="s">
        <v>2849</v>
      </c>
    </row>
    <row r="1263" spans="1:41" x14ac:dyDescent="0.25">
      <c r="A1263">
        <v>1</v>
      </c>
      <c r="B1263" t="s">
        <v>28</v>
      </c>
      <c r="C1263">
        <v>393107</v>
      </c>
      <c r="D1263" t="str">
        <f>VLOOKUP(C1263,MUNICÍPO_SETOR!A$2:D$49,4,0)</f>
        <v>SERGIO DE SOUZA COSTA</v>
      </c>
      <c r="E1263" s="43">
        <v>41379.333333333336</v>
      </c>
      <c r="F1263" s="43">
        <v>41379.777083333334</v>
      </c>
      <c r="G1263" s="43">
        <v>41379.73541666667</v>
      </c>
      <c r="H1263" t="s">
        <v>29</v>
      </c>
      <c r="I1263">
        <v>60000012421691</v>
      </c>
      <c r="J1263" t="s">
        <v>648</v>
      </c>
      <c r="K1263" t="s">
        <v>649</v>
      </c>
      <c r="L1263" t="s">
        <v>32</v>
      </c>
      <c r="M1263">
        <v>6</v>
      </c>
      <c r="N1263" t="s">
        <v>33</v>
      </c>
      <c r="O1263">
        <v>60000015461254</v>
      </c>
      <c r="P1263">
        <v>60000016462681</v>
      </c>
      <c r="Q1263">
        <v>141647000002979</v>
      </c>
      <c r="S1263" t="s">
        <v>34</v>
      </c>
      <c r="T1263" t="s">
        <v>35</v>
      </c>
      <c r="U1263" t="s">
        <v>36</v>
      </c>
      <c r="X1263" t="s">
        <v>37</v>
      </c>
      <c r="Y1263" t="s">
        <v>176</v>
      </c>
      <c r="AD1263" t="s">
        <v>2850</v>
      </c>
      <c r="AE1263" t="s">
        <v>1437</v>
      </c>
      <c r="AF1263" t="s">
        <v>2850</v>
      </c>
      <c r="AG1263" t="s">
        <v>2850</v>
      </c>
      <c r="AH1263">
        <v>1</v>
      </c>
      <c r="AI1263">
        <v>102</v>
      </c>
      <c r="AJ1263">
        <v>102</v>
      </c>
      <c r="AK1263">
        <v>102</v>
      </c>
      <c r="AL1263">
        <v>102</v>
      </c>
      <c r="AM1263">
        <v>102</v>
      </c>
      <c r="AN1263" t="s">
        <v>1409</v>
      </c>
      <c r="AO1263" t="s">
        <v>2850</v>
      </c>
    </row>
    <row r="1264" spans="1:41" x14ac:dyDescent="0.25">
      <c r="A1264">
        <v>1</v>
      </c>
      <c r="B1264" t="s">
        <v>28</v>
      </c>
      <c r="C1264">
        <v>393107</v>
      </c>
      <c r="D1264" t="str">
        <f>VLOOKUP(C1264,MUNICÍPO_SETOR!A$2:D$49,4,0)</f>
        <v>SERGIO DE SOUZA COSTA</v>
      </c>
      <c r="E1264" s="43">
        <v>41379.302083333336</v>
      </c>
      <c r="F1264" s="43">
        <v>41379.775694444441</v>
      </c>
      <c r="G1264" s="43">
        <v>41379.734027777777</v>
      </c>
      <c r="H1264" t="s">
        <v>29</v>
      </c>
      <c r="I1264">
        <v>60000012484763</v>
      </c>
      <c r="J1264" t="s">
        <v>639</v>
      </c>
      <c r="K1264" t="s">
        <v>640</v>
      </c>
      <c r="L1264" t="s">
        <v>32</v>
      </c>
      <c r="M1264">
        <v>6</v>
      </c>
      <c r="N1264" t="s">
        <v>33</v>
      </c>
      <c r="O1264">
        <v>60000015461254</v>
      </c>
      <c r="P1264">
        <v>60000016462681</v>
      </c>
      <c r="Q1264">
        <v>141647000002970</v>
      </c>
      <c r="S1264" t="s">
        <v>34</v>
      </c>
      <c r="T1264" t="s">
        <v>35</v>
      </c>
      <c r="U1264" t="s">
        <v>36</v>
      </c>
      <c r="X1264" t="s">
        <v>37</v>
      </c>
      <c r="Y1264" t="s">
        <v>176</v>
      </c>
      <c r="AD1264" t="s">
        <v>2851</v>
      </c>
      <c r="AE1264" t="s">
        <v>1437</v>
      </c>
      <c r="AF1264" t="s">
        <v>2851</v>
      </c>
      <c r="AG1264" t="s">
        <v>2851</v>
      </c>
      <c r="AH1264">
        <v>1</v>
      </c>
      <c r="AI1264">
        <v>88</v>
      </c>
      <c r="AJ1264">
        <v>88</v>
      </c>
      <c r="AK1264">
        <v>88</v>
      </c>
      <c r="AL1264">
        <v>88</v>
      </c>
      <c r="AM1264">
        <v>88</v>
      </c>
      <c r="AN1264" t="s">
        <v>1409</v>
      </c>
      <c r="AO1264" t="s">
        <v>2851</v>
      </c>
    </row>
    <row r="1265" spans="1:41" x14ac:dyDescent="0.25">
      <c r="A1265">
        <v>1</v>
      </c>
      <c r="B1265" t="s">
        <v>28</v>
      </c>
      <c r="C1265">
        <v>393107</v>
      </c>
      <c r="D1265" t="str">
        <f>VLOOKUP(C1265,MUNICÍPO_SETOR!A$2:D$49,4,0)</f>
        <v>SERGIO DE SOUZA COSTA</v>
      </c>
      <c r="E1265" s="43">
        <v>41379.291666666664</v>
      </c>
      <c r="F1265" s="43">
        <v>41379.772916666669</v>
      </c>
      <c r="G1265" s="43">
        <v>41379.731249999997</v>
      </c>
      <c r="H1265" t="s">
        <v>29</v>
      </c>
      <c r="I1265">
        <v>60000012373687</v>
      </c>
      <c r="J1265" t="s">
        <v>2803</v>
      </c>
      <c r="K1265" t="s">
        <v>2804</v>
      </c>
      <c r="L1265" t="s">
        <v>32</v>
      </c>
      <c r="M1265">
        <v>6</v>
      </c>
      <c r="N1265" t="s">
        <v>33</v>
      </c>
      <c r="O1265">
        <v>60000015461254</v>
      </c>
      <c r="P1265">
        <v>60000016462681</v>
      </c>
      <c r="Q1265">
        <v>141647000002961</v>
      </c>
      <c r="S1265" t="s">
        <v>34</v>
      </c>
      <c r="T1265" t="s">
        <v>35</v>
      </c>
      <c r="U1265" t="s">
        <v>36</v>
      </c>
      <c r="X1265" t="s">
        <v>37</v>
      </c>
      <c r="Y1265" t="s">
        <v>176</v>
      </c>
      <c r="AD1265" t="s">
        <v>2852</v>
      </c>
      <c r="AE1265" t="s">
        <v>1437</v>
      </c>
      <c r="AF1265" t="s">
        <v>2852</v>
      </c>
      <c r="AG1265" t="s">
        <v>2852</v>
      </c>
      <c r="AH1265">
        <v>1</v>
      </c>
      <c r="AI1265">
        <v>188</v>
      </c>
      <c r="AJ1265">
        <v>188</v>
      </c>
      <c r="AK1265">
        <v>188</v>
      </c>
      <c r="AL1265">
        <v>188</v>
      </c>
      <c r="AM1265">
        <v>188</v>
      </c>
      <c r="AN1265" t="s">
        <v>1409</v>
      </c>
      <c r="AO1265" t="s">
        <v>2852</v>
      </c>
    </row>
    <row r="1266" spans="1:41" x14ac:dyDescent="0.25">
      <c r="A1266">
        <v>1</v>
      </c>
      <c r="B1266" t="s">
        <v>28</v>
      </c>
      <c r="C1266">
        <v>393107</v>
      </c>
      <c r="D1266" t="str">
        <f>VLOOKUP(C1266,MUNICÍPO_SETOR!A$2:D$49,4,0)</f>
        <v>SERGIO DE SOUZA COSTA</v>
      </c>
      <c r="E1266" s="43">
        <v>41376.770833333336</v>
      </c>
      <c r="F1266" s="43">
        <v>41376.772222222222</v>
      </c>
      <c r="G1266" s="43">
        <v>41376.736111111109</v>
      </c>
      <c r="H1266" t="s">
        <v>29</v>
      </c>
      <c r="I1266">
        <v>60000012284895</v>
      </c>
      <c r="J1266" t="s">
        <v>2853</v>
      </c>
      <c r="K1266" t="s">
        <v>2854</v>
      </c>
      <c r="L1266" t="s">
        <v>238</v>
      </c>
      <c r="N1266" t="s">
        <v>33</v>
      </c>
      <c r="O1266">
        <v>60000015461254</v>
      </c>
      <c r="P1266">
        <v>60000016462681</v>
      </c>
      <c r="Q1266">
        <v>140180000000850</v>
      </c>
      <c r="S1266" t="s">
        <v>34</v>
      </c>
      <c r="T1266" t="s">
        <v>35</v>
      </c>
      <c r="U1266" t="s">
        <v>36</v>
      </c>
      <c r="X1266" t="s">
        <v>176</v>
      </c>
      <c r="AD1266" t="s">
        <v>2855</v>
      </c>
      <c r="AE1266" t="s">
        <v>1437</v>
      </c>
      <c r="AF1266" t="s">
        <v>2855</v>
      </c>
      <c r="AG1266" t="s">
        <v>2855</v>
      </c>
      <c r="AH1266">
        <v>1</v>
      </c>
      <c r="AI1266">
        <v>90</v>
      </c>
      <c r="AJ1266">
        <v>90</v>
      </c>
      <c r="AK1266">
        <v>90</v>
      </c>
      <c r="AL1266">
        <v>90</v>
      </c>
      <c r="AM1266">
        <v>90</v>
      </c>
      <c r="AN1266" t="s">
        <v>1409</v>
      </c>
      <c r="AO1266" t="s">
        <v>2855</v>
      </c>
    </row>
    <row r="1267" spans="1:41" x14ac:dyDescent="0.25">
      <c r="A1267">
        <v>1</v>
      </c>
      <c r="B1267" t="s">
        <v>28</v>
      </c>
      <c r="C1267">
        <v>393107</v>
      </c>
      <c r="D1267" t="str">
        <f>VLOOKUP(C1267,MUNICÍPO_SETOR!A$2:D$49,4,0)</f>
        <v>SERGIO DE SOUZA COSTA</v>
      </c>
      <c r="E1267" s="43">
        <v>41376.517361111109</v>
      </c>
      <c r="F1267" s="43">
        <v>41376.782638888886</v>
      </c>
      <c r="G1267" s="43">
        <v>41379.248611111114</v>
      </c>
      <c r="H1267" t="s">
        <v>29</v>
      </c>
      <c r="I1267">
        <v>60000012532879</v>
      </c>
      <c r="J1267" t="s">
        <v>2856</v>
      </c>
      <c r="K1267" t="s">
        <v>2857</v>
      </c>
      <c r="L1267" t="s">
        <v>32</v>
      </c>
      <c r="M1267">
        <v>3</v>
      </c>
      <c r="N1267" t="s">
        <v>33</v>
      </c>
      <c r="O1267">
        <v>60000015461254</v>
      </c>
      <c r="P1267">
        <v>60000016462681</v>
      </c>
      <c r="Q1267">
        <v>140180000000894</v>
      </c>
      <c r="S1267" t="s">
        <v>34</v>
      </c>
      <c r="T1267" t="s">
        <v>35</v>
      </c>
      <c r="U1267" t="s">
        <v>36</v>
      </c>
      <c r="X1267" t="s">
        <v>37</v>
      </c>
      <c r="AD1267" t="s">
        <v>2858</v>
      </c>
      <c r="AE1267" t="s">
        <v>1437</v>
      </c>
      <c r="AF1267" t="s">
        <v>2858</v>
      </c>
      <c r="AG1267" t="s">
        <v>2858</v>
      </c>
      <c r="AH1267">
        <v>1</v>
      </c>
      <c r="AI1267">
        <v>177</v>
      </c>
      <c r="AJ1267">
        <v>177</v>
      </c>
      <c r="AK1267">
        <v>177</v>
      </c>
      <c r="AL1267">
        <v>177</v>
      </c>
      <c r="AM1267">
        <v>177</v>
      </c>
      <c r="AN1267" t="s">
        <v>1409</v>
      </c>
      <c r="AO1267" t="s">
        <v>2858</v>
      </c>
    </row>
    <row r="1268" spans="1:41" x14ac:dyDescent="0.25">
      <c r="A1268">
        <v>1</v>
      </c>
      <c r="B1268" t="s">
        <v>28</v>
      </c>
      <c r="C1268">
        <v>393107</v>
      </c>
      <c r="D1268" t="str">
        <f>VLOOKUP(C1268,MUNICÍPO_SETOR!A$2:D$49,4,0)</f>
        <v>SERGIO DE SOUZA COSTA</v>
      </c>
      <c r="E1268" s="43">
        <v>41376.46875</v>
      </c>
      <c r="F1268" s="43">
        <v>41376.777083333334</v>
      </c>
      <c r="G1268" s="43">
        <v>41376.736111111109</v>
      </c>
      <c r="H1268" t="s">
        <v>29</v>
      </c>
      <c r="I1268">
        <v>60000017151782</v>
      </c>
      <c r="J1268" t="s">
        <v>2859</v>
      </c>
      <c r="K1268" t="s">
        <v>2860</v>
      </c>
      <c r="L1268" t="s">
        <v>32</v>
      </c>
      <c r="M1268">
        <v>4</v>
      </c>
      <c r="N1268" t="s">
        <v>33</v>
      </c>
      <c r="O1268">
        <v>60000015461254</v>
      </c>
      <c r="P1268">
        <v>60000016462681</v>
      </c>
      <c r="Q1268">
        <v>140180000000871</v>
      </c>
      <c r="S1268" t="s">
        <v>34</v>
      </c>
      <c r="T1268" t="s">
        <v>35</v>
      </c>
      <c r="U1268" t="s">
        <v>36</v>
      </c>
      <c r="X1268" t="s">
        <v>37</v>
      </c>
      <c r="AD1268" t="s">
        <v>2861</v>
      </c>
      <c r="AE1268" t="s">
        <v>1437</v>
      </c>
      <c r="AF1268" t="s">
        <v>2861</v>
      </c>
      <c r="AG1268" t="s">
        <v>2861</v>
      </c>
      <c r="AH1268">
        <v>1</v>
      </c>
      <c r="AI1268">
        <v>105</v>
      </c>
      <c r="AJ1268">
        <v>105</v>
      </c>
      <c r="AK1268">
        <v>105</v>
      </c>
      <c r="AL1268">
        <v>105</v>
      </c>
      <c r="AM1268">
        <v>105</v>
      </c>
      <c r="AN1268" t="s">
        <v>1409</v>
      </c>
      <c r="AO1268" t="s">
        <v>2861</v>
      </c>
    </row>
    <row r="1269" spans="1:41" x14ac:dyDescent="0.25">
      <c r="A1269">
        <v>1</v>
      </c>
      <c r="B1269" t="s">
        <v>28</v>
      </c>
      <c r="C1269">
        <v>393107</v>
      </c>
      <c r="D1269" t="str">
        <f>VLOOKUP(C1269,MUNICÍPO_SETOR!A$2:D$49,4,0)</f>
        <v>SERGIO DE SOUZA COSTA</v>
      </c>
      <c r="E1269" s="43">
        <v>41375.71875</v>
      </c>
      <c r="F1269" s="43">
        <v>41375.930555555555</v>
      </c>
      <c r="G1269" s="43">
        <v>41375.888888888891</v>
      </c>
      <c r="H1269" t="s">
        <v>29</v>
      </c>
      <c r="I1269">
        <v>60000017152918</v>
      </c>
      <c r="J1269" t="s">
        <v>2862</v>
      </c>
      <c r="K1269" t="s">
        <v>2863</v>
      </c>
      <c r="L1269" t="s">
        <v>32</v>
      </c>
      <c r="M1269">
        <v>4</v>
      </c>
      <c r="N1269" t="s">
        <v>33</v>
      </c>
      <c r="O1269">
        <v>60000015461254</v>
      </c>
      <c r="P1269">
        <v>60000016462681</v>
      </c>
      <c r="Q1269">
        <v>141647000002731</v>
      </c>
      <c r="S1269" t="s">
        <v>34</v>
      </c>
      <c r="T1269" t="s">
        <v>35</v>
      </c>
      <c r="U1269" t="s">
        <v>36</v>
      </c>
      <c r="X1269" t="s">
        <v>37</v>
      </c>
      <c r="Y1269" t="s">
        <v>176</v>
      </c>
      <c r="AD1269" t="s">
        <v>2864</v>
      </c>
      <c r="AE1269" t="s">
        <v>1437</v>
      </c>
      <c r="AF1269" t="s">
        <v>2864</v>
      </c>
      <c r="AG1269" t="s">
        <v>2864</v>
      </c>
      <c r="AH1269">
        <v>1</v>
      </c>
      <c r="AI1269">
        <v>149</v>
      </c>
      <c r="AJ1269">
        <v>149</v>
      </c>
      <c r="AK1269">
        <v>149</v>
      </c>
      <c r="AL1269">
        <v>149</v>
      </c>
      <c r="AM1269">
        <v>149</v>
      </c>
      <c r="AN1269" t="s">
        <v>1409</v>
      </c>
      <c r="AO1269" t="s">
        <v>2864</v>
      </c>
    </row>
    <row r="1270" spans="1:41" x14ac:dyDescent="0.25">
      <c r="A1270">
        <v>1</v>
      </c>
      <c r="B1270" t="s">
        <v>28</v>
      </c>
      <c r="C1270">
        <v>393107</v>
      </c>
      <c r="D1270" t="str">
        <f>VLOOKUP(C1270,MUNICÍPO_SETOR!A$2:D$49,4,0)</f>
        <v>SERGIO DE SOUZA COSTA</v>
      </c>
      <c r="E1270" s="43">
        <v>41375.673611111109</v>
      </c>
      <c r="F1270" s="43">
        <v>41375.929166666669</v>
      </c>
      <c r="G1270" s="43">
        <v>41375.887499999997</v>
      </c>
      <c r="H1270" t="s">
        <v>29</v>
      </c>
      <c r="I1270">
        <v>60000012369307</v>
      </c>
      <c r="J1270" t="s">
        <v>2865</v>
      </c>
      <c r="K1270" t="s">
        <v>2866</v>
      </c>
      <c r="L1270" t="s">
        <v>32</v>
      </c>
      <c r="M1270">
        <v>4</v>
      </c>
      <c r="N1270" t="s">
        <v>33</v>
      </c>
      <c r="O1270">
        <v>60000015461254</v>
      </c>
      <c r="P1270">
        <v>60000016462681</v>
      </c>
      <c r="Q1270">
        <v>141647000002723</v>
      </c>
      <c r="S1270" t="s">
        <v>34</v>
      </c>
      <c r="T1270" t="s">
        <v>35</v>
      </c>
      <c r="U1270" t="s">
        <v>36</v>
      </c>
      <c r="X1270" t="s">
        <v>37</v>
      </c>
      <c r="Y1270" t="s">
        <v>176</v>
      </c>
      <c r="AD1270" t="s">
        <v>2867</v>
      </c>
      <c r="AE1270" t="s">
        <v>1437</v>
      </c>
      <c r="AF1270" t="s">
        <v>2867</v>
      </c>
      <c r="AG1270" t="s">
        <v>2867</v>
      </c>
      <c r="AH1270">
        <v>111</v>
      </c>
      <c r="AI1270">
        <v>246</v>
      </c>
      <c r="AJ1270">
        <v>246</v>
      </c>
      <c r="AK1270">
        <v>246</v>
      </c>
      <c r="AL1270">
        <v>246</v>
      </c>
      <c r="AM1270">
        <v>246</v>
      </c>
      <c r="AN1270" t="s">
        <v>1409</v>
      </c>
      <c r="AO1270" t="s">
        <v>4630</v>
      </c>
    </row>
    <row r="1271" spans="1:41" x14ac:dyDescent="0.25">
      <c r="A1271">
        <v>1</v>
      </c>
      <c r="B1271" t="s">
        <v>28</v>
      </c>
      <c r="C1271">
        <v>393107</v>
      </c>
      <c r="D1271" t="str">
        <f>VLOOKUP(C1271,MUNICÍPO_SETOR!A$2:D$49,4,0)</f>
        <v>SERGIO DE SOUZA COSTA</v>
      </c>
      <c r="E1271" s="43">
        <v>41375.604166666664</v>
      </c>
      <c r="F1271" s="43">
        <v>41375.926388888889</v>
      </c>
      <c r="G1271" s="43">
        <v>41375.884722222225</v>
      </c>
      <c r="H1271" t="s">
        <v>29</v>
      </c>
      <c r="I1271">
        <v>60000012413515</v>
      </c>
      <c r="J1271" t="s">
        <v>2868</v>
      </c>
      <c r="K1271" t="s">
        <v>2869</v>
      </c>
      <c r="L1271" t="s">
        <v>32</v>
      </c>
      <c r="M1271">
        <v>4</v>
      </c>
      <c r="N1271" t="s">
        <v>33</v>
      </c>
      <c r="O1271">
        <v>60000015461254</v>
      </c>
      <c r="P1271">
        <v>60000016462681</v>
      </c>
      <c r="Q1271">
        <v>141647000002715</v>
      </c>
      <c r="S1271" t="s">
        <v>34</v>
      </c>
      <c r="T1271" t="s">
        <v>35</v>
      </c>
      <c r="U1271" t="s">
        <v>36</v>
      </c>
      <c r="X1271" t="s">
        <v>37</v>
      </c>
      <c r="Y1271" t="s">
        <v>176</v>
      </c>
      <c r="AD1271" t="s">
        <v>2870</v>
      </c>
      <c r="AE1271" t="s">
        <v>1437</v>
      </c>
      <c r="AF1271" t="s">
        <v>2870</v>
      </c>
      <c r="AG1271" t="s">
        <v>2870</v>
      </c>
      <c r="AH1271">
        <v>1</v>
      </c>
      <c r="AI1271">
        <v>162</v>
      </c>
      <c r="AJ1271">
        <v>162</v>
      </c>
      <c r="AK1271">
        <v>162</v>
      </c>
      <c r="AL1271">
        <v>162</v>
      </c>
      <c r="AM1271">
        <v>162</v>
      </c>
      <c r="AN1271" t="s">
        <v>1409</v>
      </c>
      <c r="AO1271" t="s">
        <v>2870</v>
      </c>
    </row>
    <row r="1272" spans="1:41" x14ac:dyDescent="0.25">
      <c r="A1272">
        <v>1</v>
      </c>
      <c r="B1272" t="s">
        <v>28</v>
      </c>
      <c r="C1272">
        <v>393107</v>
      </c>
      <c r="D1272" t="str">
        <f>VLOOKUP(C1272,MUNICÍPO_SETOR!A$2:D$49,4,0)</f>
        <v>SERGIO DE SOUZA COSTA</v>
      </c>
      <c r="E1272" s="43">
        <v>41375.458333333336</v>
      </c>
      <c r="F1272" s="43">
        <v>41375.922222222223</v>
      </c>
      <c r="G1272" s="43">
        <v>41375.880555555559</v>
      </c>
      <c r="H1272" t="s">
        <v>29</v>
      </c>
      <c r="I1272">
        <v>60000012449971</v>
      </c>
      <c r="J1272" t="s">
        <v>2871</v>
      </c>
      <c r="K1272" t="s">
        <v>2872</v>
      </c>
      <c r="L1272" t="s">
        <v>32</v>
      </c>
      <c r="M1272">
        <v>6</v>
      </c>
      <c r="N1272" t="s">
        <v>33</v>
      </c>
      <c r="O1272">
        <v>60000015461254</v>
      </c>
      <c r="P1272">
        <v>60000016462681</v>
      </c>
      <c r="Q1272">
        <v>141647000002704</v>
      </c>
      <c r="S1272" t="s">
        <v>34</v>
      </c>
      <c r="T1272" t="s">
        <v>35</v>
      </c>
      <c r="U1272" t="s">
        <v>36</v>
      </c>
      <c r="X1272" t="s">
        <v>37</v>
      </c>
      <c r="Y1272" t="s">
        <v>176</v>
      </c>
      <c r="AD1272" t="s">
        <v>2873</v>
      </c>
      <c r="AE1272" t="s">
        <v>1437</v>
      </c>
      <c r="AF1272" t="s">
        <v>2873</v>
      </c>
      <c r="AG1272" t="s">
        <v>2873</v>
      </c>
      <c r="AH1272">
        <v>1</v>
      </c>
      <c r="AI1272">
        <v>215</v>
      </c>
      <c r="AJ1272">
        <v>215</v>
      </c>
      <c r="AK1272">
        <v>215</v>
      </c>
      <c r="AL1272">
        <v>215</v>
      </c>
      <c r="AM1272">
        <v>215</v>
      </c>
      <c r="AN1272" t="s">
        <v>1409</v>
      </c>
      <c r="AO1272" t="s">
        <v>2873</v>
      </c>
    </row>
    <row r="1273" spans="1:41" x14ac:dyDescent="0.25">
      <c r="A1273">
        <v>1</v>
      </c>
      <c r="B1273" t="s">
        <v>28</v>
      </c>
      <c r="C1273">
        <v>393107</v>
      </c>
      <c r="D1273" t="str">
        <f>VLOOKUP(C1273,MUNICÍPO_SETOR!A$2:D$49,4,0)</f>
        <v>SERGIO DE SOUZA COSTA</v>
      </c>
      <c r="E1273" s="43">
        <v>41375.416666666664</v>
      </c>
      <c r="F1273" s="43">
        <v>41375.918749999997</v>
      </c>
      <c r="G1273" s="43">
        <v>41375.877083333333</v>
      </c>
      <c r="H1273" t="s">
        <v>29</v>
      </c>
      <c r="I1273">
        <v>60000012587143</v>
      </c>
      <c r="J1273" t="s">
        <v>2874</v>
      </c>
      <c r="K1273" t="s">
        <v>2875</v>
      </c>
      <c r="L1273" t="s">
        <v>41</v>
      </c>
      <c r="M1273">
        <v>3</v>
      </c>
      <c r="N1273" t="s">
        <v>33</v>
      </c>
      <c r="O1273">
        <v>60000015461254</v>
      </c>
      <c r="P1273">
        <v>60000016462681</v>
      </c>
      <c r="Q1273">
        <v>141647000002688</v>
      </c>
      <c r="S1273" t="s">
        <v>34</v>
      </c>
      <c r="T1273" t="s">
        <v>35</v>
      </c>
      <c r="U1273" t="s">
        <v>36</v>
      </c>
      <c r="X1273" t="s">
        <v>37</v>
      </c>
      <c r="Y1273" t="s">
        <v>176</v>
      </c>
      <c r="AD1273" t="s">
        <v>2864</v>
      </c>
      <c r="AE1273" t="s">
        <v>1437</v>
      </c>
      <c r="AF1273" t="s">
        <v>2864</v>
      </c>
      <c r="AG1273" t="s">
        <v>2864</v>
      </c>
      <c r="AH1273">
        <v>1</v>
      </c>
      <c r="AI1273">
        <v>149</v>
      </c>
      <c r="AJ1273">
        <v>149</v>
      </c>
      <c r="AK1273">
        <v>149</v>
      </c>
      <c r="AL1273">
        <v>149</v>
      </c>
      <c r="AM1273">
        <v>149</v>
      </c>
      <c r="AN1273" t="s">
        <v>1409</v>
      </c>
      <c r="AO1273" t="s">
        <v>2864</v>
      </c>
    </row>
    <row r="1274" spans="1:41" x14ac:dyDescent="0.25">
      <c r="A1274">
        <v>1</v>
      </c>
      <c r="B1274" t="s">
        <v>28</v>
      </c>
      <c r="C1274">
        <v>393107</v>
      </c>
      <c r="D1274" t="str">
        <f>VLOOKUP(C1274,MUNICÍPO_SETOR!A$2:D$49,4,0)</f>
        <v>SERGIO DE SOUZA COSTA</v>
      </c>
      <c r="E1274" s="43">
        <v>41375.416666666664</v>
      </c>
      <c r="F1274" s="43">
        <v>41375.918055555558</v>
      </c>
      <c r="G1274" s="43">
        <v>41375.876388888886</v>
      </c>
      <c r="H1274" t="s">
        <v>29</v>
      </c>
      <c r="I1274">
        <v>60000012586447</v>
      </c>
      <c r="J1274" t="s">
        <v>2876</v>
      </c>
      <c r="K1274" t="s">
        <v>2877</v>
      </c>
      <c r="L1274" t="s">
        <v>45</v>
      </c>
      <c r="M1274">
        <v>3</v>
      </c>
      <c r="N1274" t="s">
        <v>33</v>
      </c>
      <c r="O1274">
        <v>60000015461254</v>
      </c>
      <c r="P1274">
        <v>60000016462681</v>
      </c>
      <c r="Q1274">
        <v>141647000002680</v>
      </c>
      <c r="S1274" t="s">
        <v>34</v>
      </c>
      <c r="T1274" t="s">
        <v>35</v>
      </c>
      <c r="U1274" t="s">
        <v>36</v>
      </c>
      <c r="X1274" t="s">
        <v>37</v>
      </c>
      <c r="Y1274" t="s">
        <v>176</v>
      </c>
      <c r="AD1274" t="s">
        <v>2864</v>
      </c>
      <c r="AE1274" t="s">
        <v>1437</v>
      </c>
      <c r="AF1274" t="s">
        <v>2864</v>
      </c>
      <c r="AG1274" t="s">
        <v>2864</v>
      </c>
      <c r="AH1274">
        <v>1</v>
      </c>
      <c r="AI1274">
        <v>149</v>
      </c>
      <c r="AJ1274">
        <v>149</v>
      </c>
      <c r="AK1274">
        <v>149</v>
      </c>
      <c r="AL1274">
        <v>149</v>
      </c>
      <c r="AM1274">
        <v>149</v>
      </c>
      <c r="AN1274" t="s">
        <v>1409</v>
      </c>
      <c r="AO1274" t="s">
        <v>2864</v>
      </c>
    </row>
    <row r="1275" spans="1:41" x14ac:dyDescent="0.25">
      <c r="A1275">
        <v>1</v>
      </c>
      <c r="B1275" t="s">
        <v>28</v>
      </c>
      <c r="C1275">
        <v>393107</v>
      </c>
      <c r="D1275" t="str">
        <f>VLOOKUP(C1275,MUNICÍPO_SETOR!A$2:D$49,4,0)</f>
        <v>SERGIO DE SOUZA COSTA</v>
      </c>
      <c r="E1275" s="43">
        <v>41375.416666666664</v>
      </c>
      <c r="F1275" s="43">
        <v>41375.917361111111</v>
      </c>
      <c r="G1275" s="43">
        <v>41375.875694444447</v>
      </c>
      <c r="H1275" t="s">
        <v>29</v>
      </c>
      <c r="I1275">
        <v>60000012594679</v>
      </c>
      <c r="J1275" t="s">
        <v>2878</v>
      </c>
      <c r="K1275" t="s">
        <v>2879</v>
      </c>
      <c r="L1275" t="s">
        <v>45</v>
      </c>
      <c r="M1275">
        <v>3</v>
      </c>
      <c r="N1275" t="s">
        <v>33</v>
      </c>
      <c r="O1275">
        <v>60000015461254</v>
      </c>
      <c r="P1275">
        <v>60000016462681</v>
      </c>
      <c r="Q1275">
        <v>141647000002672</v>
      </c>
      <c r="S1275" t="s">
        <v>34</v>
      </c>
      <c r="T1275" t="s">
        <v>35</v>
      </c>
      <c r="U1275" t="s">
        <v>36</v>
      </c>
      <c r="X1275" t="s">
        <v>37</v>
      </c>
      <c r="Y1275" t="s">
        <v>176</v>
      </c>
      <c r="AD1275" t="s">
        <v>2880</v>
      </c>
      <c r="AE1275" t="s">
        <v>1437</v>
      </c>
      <c r="AF1275" t="s">
        <v>2880</v>
      </c>
      <c r="AG1275" t="s">
        <v>2880</v>
      </c>
      <c r="AH1275">
        <v>1</v>
      </c>
      <c r="AI1275">
        <v>150</v>
      </c>
      <c r="AJ1275">
        <v>150</v>
      </c>
      <c r="AK1275">
        <v>150</v>
      </c>
      <c r="AL1275">
        <v>150</v>
      </c>
      <c r="AM1275">
        <v>150</v>
      </c>
      <c r="AN1275" t="s">
        <v>1409</v>
      </c>
      <c r="AO1275" t="s">
        <v>2880</v>
      </c>
    </row>
    <row r="1276" spans="1:41" x14ac:dyDescent="0.25">
      <c r="A1276">
        <v>1</v>
      </c>
      <c r="B1276" t="s">
        <v>28</v>
      </c>
      <c r="C1276">
        <v>393107</v>
      </c>
      <c r="D1276" t="str">
        <f>VLOOKUP(C1276,MUNICÍPO_SETOR!A$2:D$49,4,0)</f>
        <v>SERGIO DE SOUZA COSTA</v>
      </c>
      <c r="E1276" s="43">
        <v>41375.416666666664</v>
      </c>
      <c r="F1276" s="43">
        <v>41375.919444444444</v>
      </c>
      <c r="G1276" s="43">
        <v>41375.87777777778</v>
      </c>
      <c r="H1276" t="s">
        <v>29</v>
      </c>
      <c r="I1276">
        <v>60000012592811</v>
      </c>
      <c r="J1276" t="s">
        <v>2881</v>
      </c>
      <c r="K1276" t="s">
        <v>2882</v>
      </c>
      <c r="L1276" t="s">
        <v>41</v>
      </c>
      <c r="M1276">
        <v>3</v>
      </c>
      <c r="N1276" t="s">
        <v>33</v>
      </c>
      <c r="O1276">
        <v>60000015461254</v>
      </c>
      <c r="P1276">
        <v>60000016462681</v>
      </c>
      <c r="Q1276">
        <v>141647000002696</v>
      </c>
      <c r="S1276" t="s">
        <v>34</v>
      </c>
      <c r="T1276" t="s">
        <v>35</v>
      </c>
      <c r="U1276" t="s">
        <v>61</v>
      </c>
      <c r="X1276" t="s">
        <v>37</v>
      </c>
      <c r="Y1276" t="s">
        <v>176</v>
      </c>
      <c r="AD1276" t="s">
        <v>2864</v>
      </c>
      <c r="AE1276" t="s">
        <v>1437</v>
      </c>
      <c r="AF1276" t="s">
        <v>2864</v>
      </c>
      <c r="AG1276" t="s">
        <v>2864</v>
      </c>
      <c r="AH1276">
        <v>1</v>
      </c>
      <c r="AI1276">
        <v>149</v>
      </c>
      <c r="AJ1276">
        <v>149</v>
      </c>
      <c r="AK1276">
        <v>149</v>
      </c>
      <c r="AL1276">
        <v>149</v>
      </c>
      <c r="AM1276">
        <v>149</v>
      </c>
      <c r="AN1276" t="s">
        <v>1409</v>
      </c>
      <c r="AO1276" t="s">
        <v>2864</v>
      </c>
    </row>
    <row r="1277" spans="1:41" x14ac:dyDescent="0.25">
      <c r="A1277">
        <v>1</v>
      </c>
      <c r="B1277" t="s">
        <v>28</v>
      </c>
      <c r="C1277">
        <v>393107</v>
      </c>
      <c r="D1277" t="str">
        <f>VLOOKUP(C1277,MUNICÍPO_SETOR!A$2:D$49,4,0)</f>
        <v>SERGIO DE SOUZA COSTA</v>
      </c>
      <c r="E1277" s="43">
        <v>41375.395833333336</v>
      </c>
      <c r="F1277" s="43">
        <v>41375.913888888892</v>
      </c>
      <c r="G1277" s="43">
        <v>41375.87222222222</v>
      </c>
      <c r="H1277" t="s">
        <v>29</v>
      </c>
      <c r="I1277">
        <v>60000012456431</v>
      </c>
      <c r="J1277" t="s">
        <v>591</v>
      </c>
      <c r="K1277" t="s">
        <v>592</v>
      </c>
      <c r="L1277" t="s">
        <v>32</v>
      </c>
      <c r="M1277">
        <v>6</v>
      </c>
      <c r="N1277" t="s">
        <v>33</v>
      </c>
      <c r="O1277">
        <v>60000015461254</v>
      </c>
      <c r="P1277">
        <v>60000016462681</v>
      </c>
      <c r="Q1277">
        <v>141647000002664</v>
      </c>
      <c r="S1277" t="s">
        <v>34</v>
      </c>
      <c r="T1277" t="s">
        <v>35</v>
      </c>
      <c r="U1277" t="s">
        <v>36</v>
      </c>
      <c r="X1277" t="s">
        <v>37</v>
      </c>
      <c r="Y1277" t="s">
        <v>176</v>
      </c>
      <c r="AD1277" t="s">
        <v>2883</v>
      </c>
      <c r="AE1277" t="s">
        <v>1437</v>
      </c>
      <c r="AF1277" t="s">
        <v>2883</v>
      </c>
      <c r="AG1277" t="s">
        <v>2883</v>
      </c>
      <c r="AH1277">
        <v>1</v>
      </c>
      <c r="AI1277">
        <v>210</v>
      </c>
      <c r="AJ1277">
        <v>210</v>
      </c>
      <c r="AK1277">
        <v>210</v>
      </c>
      <c r="AL1277">
        <v>210</v>
      </c>
      <c r="AM1277">
        <v>210</v>
      </c>
      <c r="AN1277" t="s">
        <v>1409</v>
      </c>
      <c r="AO1277" t="s">
        <v>2883</v>
      </c>
    </row>
    <row r="1278" spans="1:41" x14ac:dyDescent="0.25">
      <c r="A1278">
        <v>1</v>
      </c>
      <c r="B1278" t="s">
        <v>28</v>
      </c>
      <c r="C1278">
        <v>393107</v>
      </c>
      <c r="D1278" t="str">
        <f>VLOOKUP(C1278,MUNICÍPO_SETOR!A$2:D$49,4,0)</f>
        <v>SERGIO DE SOUZA COSTA</v>
      </c>
      <c r="E1278" s="43">
        <v>41375.395833333336</v>
      </c>
      <c r="F1278" s="43">
        <v>41375.912499999999</v>
      </c>
      <c r="G1278" s="43">
        <v>41375.870833333334</v>
      </c>
      <c r="H1278" t="s">
        <v>29</v>
      </c>
      <c r="I1278">
        <v>60000012445419</v>
      </c>
      <c r="J1278" t="s">
        <v>2811</v>
      </c>
      <c r="K1278" t="s">
        <v>2812</v>
      </c>
      <c r="L1278" t="s">
        <v>32</v>
      </c>
      <c r="M1278">
        <v>6</v>
      </c>
      <c r="N1278" t="s">
        <v>33</v>
      </c>
      <c r="O1278">
        <v>60000015461254</v>
      </c>
      <c r="P1278">
        <v>60000016462681</v>
      </c>
      <c r="Q1278">
        <v>141647000002657</v>
      </c>
      <c r="S1278" t="s">
        <v>34</v>
      </c>
      <c r="T1278" t="s">
        <v>35</v>
      </c>
      <c r="U1278" t="s">
        <v>36</v>
      </c>
      <c r="X1278" t="s">
        <v>37</v>
      </c>
      <c r="Y1278" t="s">
        <v>176</v>
      </c>
      <c r="AD1278" t="s">
        <v>2884</v>
      </c>
      <c r="AE1278" t="s">
        <v>1437</v>
      </c>
      <c r="AF1278" t="s">
        <v>2884</v>
      </c>
      <c r="AG1278" t="s">
        <v>2884</v>
      </c>
      <c r="AH1278">
        <v>1</v>
      </c>
      <c r="AI1278">
        <v>211</v>
      </c>
      <c r="AJ1278">
        <v>211</v>
      </c>
      <c r="AK1278">
        <v>211</v>
      </c>
      <c r="AL1278">
        <v>211</v>
      </c>
      <c r="AM1278">
        <v>211</v>
      </c>
      <c r="AN1278" t="s">
        <v>1409</v>
      </c>
      <c r="AO1278" t="s">
        <v>2884</v>
      </c>
    </row>
    <row r="1279" spans="1:41" x14ac:dyDescent="0.25">
      <c r="A1279">
        <v>1</v>
      </c>
      <c r="B1279" t="s">
        <v>28</v>
      </c>
      <c r="C1279">
        <v>393107</v>
      </c>
      <c r="D1279" t="str">
        <f>VLOOKUP(C1279,MUNICÍPO_SETOR!A$2:D$49,4,0)</f>
        <v>SERGIO DE SOUZA COSTA</v>
      </c>
      <c r="E1279" s="43">
        <v>41375.354166666664</v>
      </c>
      <c r="F1279" s="43">
        <v>41375.909722222219</v>
      </c>
      <c r="G1279" s="43">
        <v>41375.868055555555</v>
      </c>
      <c r="H1279" t="s">
        <v>29</v>
      </c>
      <c r="I1279">
        <v>60000012386359</v>
      </c>
      <c r="J1279" t="s">
        <v>2885</v>
      </c>
      <c r="K1279" t="s">
        <v>2886</v>
      </c>
      <c r="L1279" t="s">
        <v>32</v>
      </c>
      <c r="M1279">
        <v>4</v>
      </c>
      <c r="N1279" t="s">
        <v>33</v>
      </c>
      <c r="O1279">
        <v>60000015461254</v>
      </c>
      <c r="P1279">
        <v>60000016462681</v>
      </c>
      <c r="Q1279">
        <v>141647000002649</v>
      </c>
      <c r="S1279" t="s">
        <v>34</v>
      </c>
      <c r="T1279" t="s">
        <v>35</v>
      </c>
      <c r="U1279" t="s">
        <v>36</v>
      </c>
      <c r="X1279" t="s">
        <v>37</v>
      </c>
      <c r="Y1279" t="s">
        <v>176</v>
      </c>
      <c r="AD1279" t="s">
        <v>2887</v>
      </c>
      <c r="AE1279" t="s">
        <v>1437</v>
      </c>
      <c r="AF1279" t="s">
        <v>2887</v>
      </c>
      <c r="AG1279" t="s">
        <v>2887</v>
      </c>
      <c r="AH1279">
        <v>1</v>
      </c>
      <c r="AI1279">
        <v>117</v>
      </c>
      <c r="AJ1279">
        <v>117</v>
      </c>
      <c r="AK1279">
        <v>117</v>
      </c>
      <c r="AL1279">
        <v>117</v>
      </c>
      <c r="AM1279">
        <v>117</v>
      </c>
      <c r="AN1279" t="s">
        <v>1409</v>
      </c>
      <c r="AO1279" t="s">
        <v>2887</v>
      </c>
    </row>
    <row r="1280" spans="1:41" x14ac:dyDescent="0.25">
      <c r="A1280">
        <v>1</v>
      </c>
      <c r="B1280" t="s">
        <v>28</v>
      </c>
      <c r="C1280">
        <v>393107</v>
      </c>
      <c r="D1280" t="str">
        <f>VLOOKUP(C1280,MUNICÍPO_SETOR!A$2:D$49,4,0)</f>
        <v>SERGIO DE SOUZA COSTA</v>
      </c>
      <c r="E1280" s="43">
        <v>41375.333333333336</v>
      </c>
      <c r="F1280" s="43">
        <v>41375.908333333333</v>
      </c>
      <c r="G1280" s="43">
        <v>41375.866666666669</v>
      </c>
      <c r="H1280" t="s">
        <v>29</v>
      </c>
      <c r="I1280">
        <v>60000012255107</v>
      </c>
      <c r="J1280" t="s">
        <v>2888</v>
      </c>
      <c r="K1280" t="s">
        <v>2889</v>
      </c>
      <c r="L1280" t="s">
        <v>32</v>
      </c>
      <c r="M1280">
        <v>3</v>
      </c>
      <c r="N1280" t="s">
        <v>33</v>
      </c>
      <c r="O1280">
        <v>60000015461254</v>
      </c>
      <c r="P1280">
        <v>60000016462681</v>
      </c>
      <c r="Q1280">
        <v>141647000002641</v>
      </c>
      <c r="S1280" t="s">
        <v>34</v>
      </c>
      <c r="T1280" t="s">
        <v>35</v>
      </c>
      <c r="U1280" t="s">
        <v>36</v>
      </c>
      <c r="X1280" t="s">
        <v>37</v>
      </c>
      <c r="Y1280" t="s">
        <v>176</v>
      </c>
      <c r="AD1280" t="s">
        <v>2890</v>
      </c>
      <c r="AE1280" t="s">
        <v>1437</v>
      </c>
      <c r="AF1280" t="s">
        <v>2890</v>
      </c>
      <c r="AG1280" t="s">
        <v>2890</v>
      </c>
      <c r="AH1280">
        <v>1</v>
      </c>
      <c r="AI1280">
        <v>121</v>
      </c>
      <c r="AJ1280">
        <v>121</v>
      </c>
      <c r="AK1280">
        <v>121</v>
      </c>
      <c r="AL1280">
        <v>121</v>
      </c>
      <c r="AM1280">
        <v>121</v>
      </c>
      <c r="AN1280" t="s">
        <v>1409</v>
      </c>
      <c r="AO1280" t="s">
        <v>2890</v>
      </c>
    </row>
    <row r="1281" spans="1:41" x14ac:dyDescent="0.25">
      <c r="A1281">
        <v>1</v>
      </c>
      <c r="B1281" t="s">
        <v>28</v>
      </c>
      <c r="C1281">
        <v>393107</v>
      </c>
      <c r="D1281" t="str">
        <f>VLOOKUP(C1281,MUNICÍPO_SETOR!A$2:D$49,4,0)</f>
        <v>SERGIO DE SOUZA COSTA</v>
      </c>
      <c r="E1281" s="43">
        <v>41375.3125</v>
      </c>
      <c r="F1281" s="43">
        <v>41375.904166666667</v>
      </c>
      <c r="G1281" s="43">
        <v>41375.862500000003</v>
      </c>
      <c r="H1281" t="s">
        <v>29</v>
      </c>
      <c r="I1281">
        <v>60000012277711</v>
      </c>
      <c r="J1281" t="s">
        <v>2891</v>
      </c>
      <c r="K1281" t="s">
        <v>2892</v>
      </c>
      <c r="L1281" t="s">
        <v>41</v>
      </c>
      <c r="M1281">
        <v>3</v>
      </c>
      <c r="N1281" t="s">
        <v>33</v>
      </c>
      <c r="O1281">
        <v>60000015461254</v>
      </c>
      <c r="P1281">
        <v>60000016462681</v>
      </c>
      <c r="Q1281">
        <v>141647000002627</v>
      </c>
      <c r="S1281" t="s">
        <v>34</v>
      </c>
      <c r="T1281" t="s">
        <v>35</v>
      </c>
      <c r="U1281" t="s">
        <v>36</v>
      </c>
      <c r="X1281" t="s">
        <v>37</v>
      </c>
      <c r="Y1281" t="s">
        <v>176</v>
      </c>
      <c r="AD1281" t="s">
        <v>2893</v>
      </c>
      <c r="AE1281" t="s">
        <v>1437</v>
      </c>
      <c r="AF1281" t="s">
        <v>2893</v>
      </c>
      <c r="AG1281" t="s">
        <v>2893</v>
      </c>
      <c r="AH1281">
        <v>1</v>
      </c>
      <c r="AI1281">
        <v>110</v>
      </c>
      <c r="AJ1281">
        <v>110</v>
      </c>
      <c r="AK1281">
        <v>110</v>
      </c>
      <c r="AL1281">
        <v>110</v>
      </c>
      <c r="AM1281">
        <v>110</v>
      </c>
      <c r="AN1281" t="s">
        <v>1409</v>
      </c>
      <c r="AO1281" t="s">
        <v>2893</v>
      </c>
    </row>
    <row r="1282" spans="1:41" x14ac:dyDescent="0.25">
      <c r="A1282">
        <v>1</v>
      </c>
      <c r="B1282" t="s">
        <v>28</v>
      </c>
      <c r="C1282">
        <v>393107</v>
      </c>
      <c r="D1282" t="str">
        <f>VLOOKUP(C1282,MUNICÍPO_SETOR!A$2:D$49,4,0)</f>
        <v>SERGIO DE SOUZA COSTA</v>
      </c>
      <c r="E1282" s="43">
        <v>41374.6875</v>
      </c>
      <c r="F1282" s="43">
        <v>41374.987500000003</v>
      </c>
      <c r="G1282" s="43">
        <v>41374.945833333331</v>
      </c>
      <c r="H1282" t="s">
        <v>29</v>
      </c>
      <c r="I1282">
        <v>60000017964500</v>
      </c>
      <c r="J1282" t="s">
        <v>2894</v>
      </c>
      <c r="K1282" t="s">
        <v>2895</v>
      </c>
      <c r="L1282" t="s">
        <v>32</v>
      </c>
      <c r="M1282">
        <v>3</v>
      </c>
      <c r="N1282" t="s">
        <v>33</v>
      </c>
      <c r="O1282">
        <v>60000015461254</v>
      </c>
      <c r="P1282">
        <v>60000016462681</v>
      </c>
      <c r="Q1282">
        <v>141647000002342</v>
      </c>
      <c r="S1282" t="s">
        <v>34</v>
      </c>
      <c r="T1282" t="s">
        <v>35</v>
      </c>
      <c r="U1282" t="s">
        <v>61</v>
      </c>
      <c r="X1282" t="s">
        <v>37</v>
      </c>
      <c r="Y1282" t="s">
        <v>176</v>
      </c>
      <c r="AD1282" t="s">
        <v>2896</v>
      </c>
      <c r="AE1282" t="s">
        <v>1437</v>
      </c>
      <c r="AF1282" t="s">
        <v>2896</v>
      </c>
      <c r="AG1282" t="s">
        <v>2896</v>
      </c>
      <c r="AH1282">
        <v>1</v>
      </c>
      <c r="AI1282">
        <v>82</v>
      </c>
      <c r="AJ1282">
        <v>82</v>
      </c>
      <c r="AK1282">
        <v>82</v>
      </c>
      <c r="AL1282">
        <v>82</v>
      </c>
      <c r="AM1282">
        <v>82</v>
      </c>
      <c r="AN1282" t="s">
        <v>1409</v>
      </c>
      <c r="AO1282" t="s">
        <v>2896</v>
      </c>
    </row>
    <row r="1283" spans="1:41" x14ac:dyDescent="0.25">
      <c r="A1283">
        <v>1</v>
      </c>
      <c r="B1283" t="s">
        <v>28</v>
      </c>
      <c r="C1283">
        <v>393107</v>
      </c>
      <c r="D1283" t="str">
        <f>VLOOKUP(C1283,MUNICÍPO_SETOR!A$2:D$49,4,0)</f>
        <v>SERGIO DE SOUZA COSTA</v>
      </c>
      <c r="E1283" s="43">
        <v>41374.590277777781</v>
      </c>
      <c r="F1283" s="43">
        <v>41374.984722222223</v>
      </c>
      <c r="G1283" s="43">
        <v>41374.943055555559</v>
      </c>
      <c r="H1283" t="s">
        <v>29</v>
      </c>
      <c r="I1283">
        <v>60000012484215</v>
      </c>
      <c r="J1283" t="s">
        <v>2897</v>
      </c>
      <c r="K1283" t="s">
        <v>2898</v>
      </c>
      <c r="L1283" t="s">
        <v>32</v>
      </c>
      <c r="M1283">
        <v>4</v>
      </c>
      <c r="N1283" t="s">
        <v>33</v>
      </c>
      <c r="O1283">
        <v>60000015461254</v>
      </c>
      <c r="P1283">
        <v>60000016462681</v>
      </c>
      <c r="Q1283">
        <v>141647000002331</v>
      </c>
      <c r="S1283" t="s">
        <v>34</v>
      </c>
      <c r="T1283" t="s">
        <v>35</v>
      </c>
      <c r="U1283" t="s">
        <v>61</v>
      </c>
      <c r="X1283" t="s">
        <v>37</v>
      </c>
      <c r="Y1283" t="s">
        <v>176</v>
      </c>
      <c r="AD1283" t="s">
        <v>2899</v>
      </c>
      <c r="AE1283" t="s">
        <v>1437</v>
      </c>
      <c r="AF1283" t="s">
        <v>2899</v>
      </c>
      <c r="AG1283" t="s">
        <v>2899</v>
      </c>
      <c r="AH1283">
        <v>1</v>
      </c>
      <c r="AI1283">
        <v>136</v>
      </c>
      <c r="AJ1283">
        <v>136</v>
      </c>
      <c r="AK1283">
        <v>136</v>
      </c>
      <c r="AL1283">
        <v>136</v>
      </c>
      <c r="AM1283">
        <v>136</v>
      </c>
      <c r="AN1283" t="s">
        <v>1409</v>
      </c>
      <c r="AO1283" t="s">
        <v>2899</v>
      </c>
    </row>
    <row r="1284" spans="1:41" x14ac:dyDescent="0.25">
      <c r="A1284">
        <v>1</v>
      </c>
      <c r="B1284" t="s">
        <v>28</v>
      </c>
      <c r="C1284">
        <v>393107</v>
      </c>
      <c r="D1284" t="str">
        <f>VLOOKUP(C1284,MUNICÍPO_SETOR!A$2:D$49,4,0)</f>
        <v>SERGIO DE SOUZA COSTA</v>
      </c>
      <c r="E1284" s="43">
        <v>41374.583333333336</v>
      </c>
      <c r="F1284" s="43">
        <v>41374.982638888891</v>
      </c>
      <c r="G1284" s="43">
        <v>41374.940972222219</v>
      </c>
      <c r="H1284" t="s">
        <v>29</v>
      </c>
      <c r="I1284">
        <v>60000012345147</v>
      </c>
      <c r="J1284" t="s">
        <v>2900</v>
      </c>
      <c r="K1284" t="s">
        <v>2901</v>
      </c>
      <c r="L1284" t="s">
        <v>109</v>
      </c>
      <c r="N1284" t="s">
        <v>33</v>
      </c>
      <c r="O1284">
        <v>60000015461254</v>
      </c>
      <c r="P1284">
        <v>60000016462681</v>
      </c>
      <c r="Q1284">
        <v>141647000002323</v>
      </c>
      <c r="S1284" t="s">
        <v>34</v>
      </c>
      <c r="T1284" t="s">
        <v>35</v>
      </c>
      <c r="U1284" t="s">
        <v>61</v>
      </c>
      <c r="X1284" t="s">
        <v>37</v>
      </c>
      <c r="Y1284" t="s">
        <v>176</v>
      </c>
      <c r="AD1284" t="s">
        <v>2902</v>
      </c>
      <c r="AE1284" t="s">
        <v>1437</v>
      </c>
      <c r="AF1284" t="s">
        <v>2902</v>
      </c>
      <c r="AG1284" t="s">
        <v>2902</v>
      </c>
      <c r="AH1284">
        <v>1</v>
      </c>
      <c r="AI1284">
        <v>171</v>
      </c>
      <c r="AJ1284">
        <v>171</v>
      </c>
      <c r="AK1284">
        <v>171</v>
      </c>
      <c r="AL1284">
        <v>171</v>
      </c>
      <c r="AM1284">
        <v>171</v>
      </c>
      <c r="AN1284" t="s">
        <v>1409</v>
      </c>
      <c r="AO1284" t="s">
        <v>2902</v>
      </c>
    </row>
    <row r="1285" spans="1:41" x14ac:dyDescent="0.25">
      <c r="A1285">
        <v>1</v>
      </c>
      <c r="B1285" t="s">
        <v>28</v>
      </c>
      <c r="C1285">
        <v>393107</v>
      </c>
      <c r="D1285" t="str">
        <f>VLOOKUP(C1285,MUNICÍPO_SETOR!A$2:D$49,4,0)</f>
        <v>SERGIO DE SOUZA COSTA</v>
      </c>
      <c r="E1285" s="43">
        <v>41374.552083333336</v>
      </c>
      <c r="F1285" s="43">
        <v>41374.979166666664</v>
      </c>
      <c r="G1285" s="43">
        <v>41374.9375</v>
      </c>
      <c r="H1285" t="s">
        <v>110</v>
      </c>
      <c r="I1285">
        <v>60000016840333</v>
      </c>
      <c r="K1285" t="s">
        <v>2903</v>
      </c>
      <c r="L1285" t="s">
        <v>631</v>
      </c>
      <c r="N1285" t="s">
        <v>33</v>
      </c>
      <c r="O1285">
        <v>60000015461254</v>
      </c>
      <c r="P1285">
        <v>60000016462681</v>
      </c>
      <c r="Q1285">
        <v>141647000002310</v>
      </c>
      <c r="S1285" t="s">
        <v>34</v>
      </c>
      <c r="T1285" t="s">
        <v>35</v>
      </c>
      <c r="U1285" t="s">
        <v>61</v>
      </c>
      <c r="X1285" t="s">
        <v>37</v>
      </c>
      <c r="Y1285" t="s">
        <v>176</v>
      </c>
      <c r="AD1285" t="s">
        <v>2904</v>
      </c>
      <c r="AE1285" t="s">
        <v>1437</v>
      </c>
      <c r="AF1285" t="s">
        <v>2904</v>
      </c>
      <c r="AG1285" t="s">
        <v>2904</v>
      </c>
      <c r="AH1285">
        <v>1</v>
      </c>
      <c r="AI1285">
        <v>55</v>
      </c>
      <c r="AJ1285">
        <v>55</v>
      </c>
      <c r="AK1285">
        <v>55</v>
      </c>
      <c r="AL1285">
        <v>55</v>
      </c>
      <c r="AM1285">
        <v>55</v>
      </c>
      <c r="AN1285" t="s">
        <v>1409</v>
      </c>
      <c r="AO1285" t="s">
        <v>2904</v>
      </c>
    </row>
    <row r="1286" spans="1:41" x14ac:dyDescent="0.25">
      <c r="A1286">
        <v>1</v>
      </c>
      <c r="B1286" t="s">
        <v>28</v>
      </c>
      <c r="C1286">
        <v>393107</v>
      </c>
      <c r="D1286" t="str">
        <f>VLOOKUP(C1286,MUNICÍPO_SETOR!A$2:D$49,4,0)</f>
        <v>SERGIO DE SOUZA COSTA</v>
      </c>
      <c r="E1286" s="43">
        <v>41374.541666666664</v>
      </c>
      <c r="F1286" s="43">
        <v>41374.977777777778</v>
      </c>
      <c r="G1286" s="43">
        <v>41374.936111111114</v>
      </c>
      <c r="H1286" t="s">
        <v>29</v>
      </c>
      <c r="I1286">
        <v>60000012499131</v>
      </c>
      <c r="J1286" t="s">
        <v>2905</v>
      </c>
      <c r="K1286" t="s">
        <v>2906</v>
      </c>
      <c r="L1286" t="s">
        <v>41</v>
      </c>
      <c r="M1286">
        <v>3</v>
      </c>
      <c r="N1286" t="s">
        <v>33</v>
      </c>
      <c r="O1286">
        <v>60000015461254</v>
      </c>
      <c r="P1286">
        <v>60000016462681</v>
      </c>
      <c r="Q1286">
        <v>141647000002301</v>
      </c>
      <c r="S1286" t="s">
        <v>34</v>
      </c>
      <c r="T1286" t="s">
        <v>35</v>
      </c>
      <c r="U1286" t="s">
        <v>61</v>
      </c>
      <c r="X1286" t="s">
        <v>37</v>
      </c>
      <c r="Y1286" t="s">
        <v>176</v>
      </c>
      <c r="AD1286" t="s">
        <v>2907</v>
      </c>
      <c r="AE1286" t="s">
        <v>1437</v>
      </c>
      <c r="AF1286" t="s">
        <v>2907</v>
      </c>
      <c r="AG1286" t="s">
        <v>2907</v>
      </c>
      <c r="AH1286">
        <v>79</v>
      </c>
      <c r="AI1286">
        <v>162</v>
      </c>
      <c r="AJ1286">
        <v>162</v>
      </c>
      <c r="AK1286">
        <v>162</v>
      </c>
      <c r="AL1286">
        <v>162</v>
      </c>
      <c r="AM1286">
        <v>162</v>
      </c>
      <c r="AN1286" t="s">
        <v>1409</v>
      </c>
      <c r="AO1286" t="s">
        <v>4631</v>
      </c>
    </row>
    <row r="1287" spans="1:41" x14ac:dyDescent="0.25">
      <c r="A1287">
        <v>1</v>
      </c>
      <c r="B1287" t="s">
        <v>28</v>
      </c>
      <c r="C1287">
        <v>393107</v>
      </c>
      <c r="D1287" t="str">
        <f>VLOOKUP(C1287,MUNICÍPO_SETOR!A$2:D$49,4,0)</f>
        <v>SERGIO DE SOUZA COSTA</v>
      </c>
      <c r="E1287" s="43">
        <v>41374.454861111109</v>
      </c>
      <c r="F1287" s="43">
        <v>41374.974305555559</v>
      </c>
      <c r="G1287" s="43">
        <v>41374.932638888888</v>
      </c>
      <c r="H1287" t="s">
        <v>29</v>
      </c>
      <c r="I1287">
        <v>60000012381531</v>
      </c>
      <c r="J1287" t="s">
        <v>2908</v>
      </c>
      <c r="K1287" t="s">
        <v>2909</v>
      </c>
      <c r="L1287" t="s">
        <v>32</v>
      </c>
      <c r="M1287">
        <v>3</v>
      </c>
      <c r="N1287" t="s">
        <v>33</v>
      </c>
      <c r="O1287">
        <v>60000015461254</v>
      </c>
      <c r="P1287">
        <v>60000016462681</v>
      </c>
      <c r="Q1287">
        <v>141647000002290</v>
      </c>
      <c r="S1287" t="s">
        <v>34</v>
      </c>
      <c r="T1287" t="s">
        <v>35</v>
      </c>
      <c r="U1287" t="s">
        <v>61</v>
      </c>
      <c r="X1287" t="s">
        <v>37</v>
      </c>
      <c r="Y1287" t="s">
        <v>176</v>
      </c>
      <c r="AD1287" t="s">
        <v>2910</v>
      </c>
      <c r="AE1287" t="s">
        <v>1437</v>
      </c>
      <c r="AF1287" t="s">
        <v>2910</v>
      </c>
      <c r="AG1287" t="s">
        <v>2910</v>
      </c>
      <c r="AH1287">
        <v>1</v>
      </c>
      <c r="AI1287">
        <v>64</v>
      </c>
      <c r="AJ1287">
        <v>64</v>
      </c>
      <c r="AK1287">
        <v>64</v>
      </c>
      <c r="AL1287">
        <v>64</v>
      </c>
      <c r="AM1287">
        <v>64</v>
      </c>
      <c r="AN1287" t="s">
        <v>1409</v>
      </c>
      <c r="AO1287" t="s">
        <v>2910</v>
      </c>
    </row>
    <row r="1288" spans="1:41" x14ac:dyDescent="0.25">
      <c r="A1288">
        <v>1</v>
      </c>
      <c r="B1288" t="s">
        <v>28</v>
      </c>
      <c r="C1288">
        <v>393107</v>
      </c>
      <c r="D1288" t="str">
        <f>VLOOKUP(C1288,MUNICÍPO_SETOR!A$2:D$49,4,0)</f>
        <v>SERGIO DE SOUZA COSTA</v>
      </c>
      <c r="E1288" s="43">
        <v>41374.447916666664</v>
      </c>
      <c r="F1288" s="43">
        <v>41374.972222222219</v>
      </c>
      <c r="G1288" s="43">
        <v>41374.930555555555</v>
      </c>
      <c r="H1288" t="s">
        <v>29</v>
      </c>
      <c r="I1288">
        <v>60000012474351</v>
      </c>
      <c r="J1288" t="s">
        <v>2911</v>
      </c>
      <c r="K1288" t="s">
        <v>2912</v>
      </c>
      <c r="L1288" t="s">
        <v>32</v>
      </c>
      <c r="M1288">
        <v>3</v>
      </c>
      <c r="N1288" t="s">
        <v>33</v>
      </c>
      <c r="O1288">
        <v>60000015461254</v>
      </c>
      <c r="P1288">
        <v>60000016462681</v>
      </c>
      <c r="Q1288">
        <v>141647000002282</v>
      </c>
      <c r="S1288" t="s">
        <v>34</v>
      </c>
      <c r="T1288" t="s">
        <v>35</v>
      </c>
      <c r="U1288" t="s">
        <v>61</v>
      </c>
      <c r="X1288" t="s">
        <v>37</v>
      </c>
      <c r="Y1288" t="s">
        <v>176</v>
      </c>
      <c r="AD1288" t="s">
        <v>2913</v>
      </c>
      <c r="AE1288" t="s">
        <v>1437</v>
      </c>
      <c r="AF1288" t="s">
        <v>2913</v>
      </c>
      <c r="AG1288" t="s">
        <v>2913</v>
      </c>
      <c r="AH1288">
        <v>1</v>
      </c>
      <c r="AI1288">
        <v>112</v>
      </c>
      <c r="AJ1288">
        <v>112</v>
      </c>
      <c r="AK1288">
        <v>112</v>
      </c>
      <c r="AL1288">
        <v>112</v>
      </c>
      <c r="AM1288">
        <v>112</v>
      </c>
      <c r="AN1288" t="s">
        <v>1409</v>
      </c>
      <c r="AO1288" t="s">
        <v>2913</v>
      </c>
    </row>
    <row r="1289" spans="1:41" x14ac:dyDescent="0.25">
      <c r="A1289">
        <v>1</v>
      </c>
      <c r="B1289" t="s">
        <v>28</v>
      </c>
      <c r="C1289">
        <v>393107</v>
      </c>
      <c r="D1289" t="str">
        <f>VLOOKUP(C1289,MUNICÍPO_SETOR!A$2:D$49,4,0)</f>
        <v>SERGIO DE SOUZA COSTA</v>
      </c>
      <c r="E1289" s="43">
        <v>41374.395833333336</v>
      </c>
      <c r="F1289" s="43">
        <v>41374.967361111114</v>
      </c>
      <c r="G1289" s="43">
        <v>41374.925694444442</v>
      </c>
      <c r="H1289" t="s">
        <v>29</v>
      </c>
      <c r="I1289">
        <v>60000017153354</v>
      </c>
      <c r="J1289" t="s">
        <v>2914</v>
      </c>
      <c r="K1289" t="s">
        <v>2915</v>
      </c>
      <c r="L1289" t="s">
        <v>41</v>
      </c>
      <c r="M1289">
        <v>4</v>
      </c>
      <c r="N1289" t="s">
        <v>33</v>
      </c>
      <c r="O1289">
        <v>60000015461254</v>
      </c>
      <c r="P1289">
        <v>60000016462681</v>
      </c>
      <c r="Q1289">
        <v>141647000002262</v>
      </c>
      <c r="S1289" t="s">
        <v>34</v>
      </c>
      <c r="T1289" t="s">
        <v>35</v>
      </c>
      <c r="U1289" t="s">
        <v>61</v>
      </c>
      <c r="X1289" t="s">
        <v>37</v>
      </c>
      <c r="Y1289" t="s">
        <v>176</v>
      </c>
      <c r="AD1289" t="s">
        <v>2916</v>
      </c>
      <c r="AE1289" t="s">
        <v>1437</v>
      </c>
      <c r="AF1289" t="s">
        <v>2916</v>
      </c>
      <c r="AG1289" t="s">
        <v>2916</v>
      </c>
      <c r="AH1289">
        <v>82</v>
      </c>
      <c r="AI1289">
        <v>177</v>
      </c>
      <c r="AJ1289">
        <v>177</v>
      </c>
      <c r="AK1289">
        <v>177</v>
      </c>
      <c r="AL1289">
        <v>177</v>
      </c>
      <c r="AM1289">
        <v>177</v>
      </c>
      <c r="AN1289" t="s">
        <v>1409</v>
      </c>
      <c r="AO1289" t="s">
        <v>4632</v>
      </c>
    </row>
    <row r="1290" spans="1:41" x14ac:dyDescent="0.25">
      <c r="A1290">
        <v>1</v>
      </c>
      <c r="B1290" t="s">
        <v>28</v>
      </c>
      <c r="C1290">
        <v>393107</v>
      </c>
      <c r="D1290" t="str">
        <f>VLOOKUP(C1290,MUNICÍPO_SETOR!A$2:D$49,4,0)</f>
        <v>SERGIO DE SOUZA COSTA</v>
      </c>
      <c r="E1290" s="43">
        <v>41373.604166666664</v>
      </c>
      <c r="F1290" s="43">
        <v>41373.87777777778</v>
      </c>
      <c r="G1290" s="43">
        <v>41373.836111111108</v>
      </c>
      <c r="H1290" t="s">
        <v>29</v>
      </c>
      <c r="I1290">
        <v>60000012561963</v>
      </c>
      <c r="J1290" t="s">
        <v>2917</v>
      </c>
      <c r="K1290" t="s">
        <v>2918</v>
      </c>
      <c r="L1290" t="s">
        <v>32</v>
      </c>
      <c r="M1290">
        <v>4</v>
      </c>
      <c r="N1290" t="s">
        <v>33</v>
      </c>
      <c r="O1290">
        <v>60000015461254</v>
      </c>
      <c r="P1290">
        <v>60000016462681</v>
      </c>
      <c r="Q1290">
        <v>141647000002127</v>
      </c>
      <c r="S1290" t="s">
        <v>34</v>
      </c>
      <c r="T1290" t="s">
        <v>35</v>
      </c>
      <c r="U1290" t="s">
        <v>36</v>
      </c>
      <c r="X1290" t="s">
        <v>37</v>
      </c>
      <c r="Y1290" t="s">
        <v>176</v>
      </c>
      <c r="AD1290" t="s">
        <v>2919</v>
      </c>
      <c r="AE1290" t="s">
        <v>1437</v>
      </c>
      <c r="AF1290" t="s">
        <v>2919</v>
      </c>
      <c r="AG1290" t="s">
        <v>2919</v>
      </c>
      <c r="AH1290">
        <v>1</v>
      </c>
      <c r="AI1290">
        <v>66</v>
      </c>
      <c r="AJ1290">
        <v>66</v>
      </c>
      <c r="AK1290">
        <v>66</v>
      </c>
      <c r="AL1290">
        <v>66</v>
      </c>
      <c r="AM1290">
        <v>66</v>
      </c>
      <c r="AN1290" t="s">
        <v>1409</v>
      </c>
      <c r="AO1290" t="s">
        <v>2919</v>
      </c>
    </row>
    <row r="1291" spans="1:41" x14ac:dyDescent="0.25">
      <c r="A1291">
        <v>1</v>
      </c>
      <c r="B1291" t="s">
        <v>28</v>
      </c>
      <c r="C1291">
        <v>393107</v>
      </c>
      <c r="D1291" t="str">
        <f>VLOOKUP(C1291,MUNICÍPO_SETOR!A$2:D$49,4,0)</f>
        <v>SERGIO DE SOUZA COSTA</v>
      </c>
      <c r="E1291" s="43">
        <v>41373.59375</v>
      </c>
      <c r="F1291" s="43">
        <v>41373.876388888886</v>
      </c>
      <c r="G1291" s="43">
        <v>41373.834722222222</v>
      </c>
      <c r="H1291" t="s">
        <v>29</v>
      </c>
      <c r="I1291">
        <v>60000012347699</v>
      </c>
      <c r="J1291" t="s">
        <v>2920</v>
      </c>
      <c r="K1291" t="s">
        <v>2921</v>
      </c>
      <c r="L1291" t="s">
        <v>32</v>
      </c>
      <c r="M1291">
        <v>4</v>
      </c>
      <c r="N1291" t="s">
        <v>33</v>
      </c>
      <c r="O1291">
        <v>60000015461254</v>
      </c>
      <c r="P1291">
        <v>60000016462681</v>
      </c>
      <c r="Q1291">
        <v>141647000002118</v>
      </c>
      <c r="S1291" t="s">
        <v>34</v>
      </c>
      <c r="T1291" t="s">
        <v>35</v>
      </c>
      <c r="U1291" t="s">
        <v>36</v>
      </c>
      <c r="X1291" t="s">
        <v>37</v>
      </c>
      <c r="Y1291" t="s">
        <v>176</v>
      </c>
      <c r="AD1291" t="s">
        <v>2922</v>
      </c>
      <c r="AE1291" t="s">
        <v>1437</v>
      </c>
      <c r="AF1291" t="s">
        <v>2922</v>
      </c>
      <c r="AG1291" t="s">
        <v>2922</v>
      </c>
      <c r="AH1291">
        <v>1</v>
      </c>
      <c r="AI1291">
        <v>129</v>
      </c>
      <c r="AJ1291">
        <v>129</v>
      </c>
      <c r="AK1291">
        <v>129</v>
      </c>
      <c r="AL1291">
        <v>129</v>
      </c>
      <c r="AM1291">
        <v>129</v>
      </c>
      <c r="AN1291" t="s">
        <v>1409</v>
      </c>
      <c r="AO1291" t="s">
        <v>2922</v>
      </c>
    </row>
    <row r="1292" spans="1:41" x14ac:dyDescent="0.25">
      <c r="A1292">
        <v>1</v>
      </c>
      <c r="B1292" t="s">
        <v>28</v>
      </c>
      <c r="C1292">
        <v>393107</v>
      </c>
      <c r="D1292" t="str">
        <f>VLOOKUP(C1292,MUNICÍPO_SETOR!A$2:D$49,4,0)</f>
        <v>SERGIO DE SOUZA COSTA</v>
      </c>
      <c r="E1292" s="43">
        <v>41373.583333333336</v>
      </c>
      <c r="F1292" s="43">
        <v>41373.873611111114</v>
      </c>
      <c r="G1292" s="43">
        <v>41373.831944444442</v>
      </c>
      <c r="H1292" t="s">
        <v>29</v>
      </c>
      <c r="I1292">
        <v>60000012440103</v>
      </c>
      <c r="J1292" t="s">
        <v>2923</v>
      </c>
      <c r="K1292" t="s">
        <v>2924</v>
      </c>
      <c r="L1292" t="s">
        <v>41</v>
      </c>
      <c r="M1292">
        <v>3</v>
      </c>
      <c r="N1292" t="s">
        <v>33</v>
      </c>
      <c r="O1292">
        <v>60000015461254</v>
      </c>
      <c r="P1292">
        <v>60000016462681</v>
      </c>
      <c r="Q1292">
        <v>141647000002109</v>
      </c>
      <c r="S1292" t="s">
        <v>34</v>
      </c>
      <c r="T1292" t="s">
        <v>35</v>
      </c>
      <c r="U1292" t="s">
        <v>36</v>
      </c>
      <c r="X1292" t="s">
        <v>37</v>
      </c>
      <c r="Y1292" t="s">
        <v>176</v>
      </c>
      <c r="AD1292" t="s">
        <v>2925</v>
      </c>
      <c r="AE1292" t="s">
        <v>1437</v>
      </c>
      <c r="AF1292" t="s">
        <v>2925</v>
      </c>
      <c r="AG1292" t="s">
        <v>2925</v>
      </c>
      <c r="AH1292">
        <v>1</v>
      </c>
      <c r="AI1292">
        <v>68</v>
      </c>
      <c r="AJ1292">
        <v>68</v>
      </c>
      <c r="AK1292">
        <v>68</v>
      </c>
      <c r="AL1292">
        <v>68</v>
      </c>
      <c r="AM1292">
        <v>68</v>
      </c>
      <c r="AN1292" t="s">
        <v>1409</v>
      </c>
      <c r="AO1292" t="s">
        <v>2925</v>
      </c>
    </row>
    <row r="1293" spans="1:41" x14ac:dyDescent="0.25">
      <c r="A1293">
        <v>1</v>
      </c>
      <c r="B1293" t="s">
        <v>28</v>
      </c>
      <c r="C1293">
        <v>393107</v>
      </c>
      <c r="D1293" t="str">
        <f>VLOOKUP(C1293,MUNICÍPO_SETOR!A$2:D$49,4,0)</f>
        <v>SERGIO DE SOUZA COSTA</v>
      </c>
      <c r="E1293" s="43">
        <v>41373.5625</v>
      </c>
      <c r="F1293" s="43">
        <v>41373.870138888888</v>
      </c>
      <c r="G1293" s="43">
        <v>41373.828472222223</v>
      </c>
      <c r="H1293" t="s">
        <v>29</v>
      </c>
      <c r="I1293">
        <v>60000012275915</v>
      </c>
      <c r="J1293" t="s">
        <v>2926</v>
      </c>
      <c r="K1293" t="s">
        <v>2927</v>
      </c>
      <c r="L1293" t="s">
        <v>41</v>
      </c>
      <c r="M1293">
        <v>3</v>
      </c>
      <c r="N1293" t="s">
        <v>33</v>
      </c>
      <c r="O1293">
        <v>60000015461254</v>
      </c>
      <c r="P1293">
        <v>60000016462681</v>
      </c>
      <c r="Q1293">
        <v>141647000002100</v>
      </c>
      <c r="S1293" t="s">
        <v>34</v>
      </c>
      <c r="T1293" t="s">
        <v>35</v>
      </c>
      <c r="U1293" t="s">
        <v>36</v>
      </c>
      <c r="X1293" t="s">
        <v>37</v>
      </c>
      <c r="Y1293" t="s">
        <v>176</v>
      </c>
      <c r="AD1293" t="s">
        <v>2928</v>
      </c>
      <c r="AE1293" t="s">
        <v>1437</v>
      </c>
      <c r="AF1293" t="s">
        <v>2928</v>
      </c>
      <c r="AG1293" t="s">
        <v>2928</v>
      </c>
      <c r="AH1293">
        <v>1</v>
      </c>
      <c r="AI1293">
        <v>77</v>
      </c>
      <c r="AJ1293">
        <v>77</v>
      </c>
      <c r="AK1293">
        <v>77</v>
      </c>
      <c r="AL1293">
        <v>77</v>
      </c>
      <c r="AM1293">
        <v>77</v>
      </c>
      <c r="AN1293" t="s">
        <v>1409</v>
      </c>
      <c r="AO1293" t="s">
        <v>2928</v>
      </c>
    </row>
    <row r="1294" spans="1:41" x14ac:dyDescent="0.25">
      <c r="A1294">
        <v>1</v>
      </c>
      <c r="B1294" t="s">
        <v>28</v>
      </c>
      <c r="C1294">
        <v>393107</v>
      </c>
      <c r="D1294" t="str">
        <f>VLOOKUP(C1294,MUNICÍPO_SETOR!A$2:D$49,4,0)</f>
        <v>SERGIO DE SOUZA COSTA</v>
      </c>
      <c r="E1294" s="43">
        <v>41373.413194444445</v>
      </c>
      <c r="F1294" s="43">
        <v>41373.488194444442</v>
      </c>
      <c r="G1294" s="43">
        <v>41373.51666666667</v>
      </c>
      <c r="H1294" t="s">
        <v>110</v>
      </c>
      <c r="I1294">
        <v>60000016840716</v>
      </c>
      <c r="K1294" t="s">
        <v>2929</v>
      </c>
      <c r="L1294" t="s">
        <v>631</v>
      </c>
      <c r="N1294" t="s">
        <v>33</v>
      </c>
      <c r="O1294">
        <v>60000015461254</v>
      </c>
      <c r="P1294">
        <v>60000016462681</v>
      </c>
      <c r="Q1294">
        <v>140180000000814</v>
      </c>
      <c r="S1294" t="s">
        <v>34</v>
      </c>
      <c r="T1294" t="s">
        <v>35</v>
      </c>
      <c r="U1294" t="s">
        <v>36</v>
      </c>
      <c r="X1294" t="s">
        <v>37</v>
      </c>
      <c r="Y1294" t="s">
        <v>176</v>
      </c>
      <c r="AD1294" t="s">
        <v>2930</v>
      </c>
      <c r="AE1294" t="s">
        <v>1437</v>
      </c>
      <c r="AF1294" t="s">
        <v>2930</v>
      </c>
      <c r="AG1294" t="s">
        <v>2930</v>
      </c>
      <c r="AH1294">
        <v>1</v>
      </c>
      <c r="AI1294">
        <v>370</v>
      </c>
      <c r="AJ1294">
        <v>370</v>
      </c>
      <c r="AK1294">
        <v>370</v>
      </c>
      <c r="AL1294">
        <v>370</v>
      </c>
      <c r="AM1294">
        <v>370</v>
      </c>
      <c r="AN1294" t="s">
        <v>1409</v>
      </c>
      <c r="AO1294" t="s">
        <v>2930</v>
      </c>
    </row>
    <row r="1295" spans="1:41" x14ac:dyDescent="0.25">
      <c r="A1295">
        <v>1</v>
      </c>
      <c r="B1295" t="s">
        <v>28</v>
      </c>
      <c r="C1295">
        <v>393107</v>
      </c>
      <c r="D1295" t="str">
        <f>VLOOKUP(C1295,MUNICÍPO_SETOR!A$2:D$49,4,0)</f>
        <v>SERGIO DE SOUZA COSTA</v>
      </c>
      <c r="E1295" s="43">
        <v>41373.395833333336</v>
      </c>
      <c r="F1295" s="43">
        <v>41373.481944444444</v>
      </c>
      <c r="G1295" s="43">
        <v>41373.515972222223</v>
      </c>
      <c r="H1295" t="s">
        <v>29</v>
      </c>
      <c r="I1295">
        <v>60000012516563</v>
      </c>
      <c r="J1295" t="s">
        <v>2758</v>
      </c>
      <c r="K1295" t="s">
        <v>2759</v>
      </c>
      <c r="L1295" t="s">
        <v>32</v>
      </c>
      <c r="M1295">
        <v>4</v>
      </c>
      <c r="N1295" t="s">
        <v>33</v>
      </c>
      <c r="O1295">
        <v>60000015461254</v>
      </c>
      <c r="P1295">
        <v>60000016462681</v>
      </c>
      <c r="Q1295">
        <v>140180000000804</v>
      </c>
      <c r="S1295" t="s">
        <v>34</v>
      </c>
      <c r="T1295" t="s">
        <v>35</v>
      </c>
      <c r="U1295" t="s">
        <v>36</v>
      </c>
      <c r="X1295" t="s">
        <v>37</v>
      </c>
      <c r="Y1295" t="s">
        <v>176</v>
      </c>
      <c r="AD1295" t="s">
        <v>2931</v>
      </c>
      <c r="AE1295" t="s">
        <v>1437</v>
      </c>
      <c r="AF1295" t="s">
        <v>2931</v>
      </c>
      <c r="AG1295" t="s">
        <v>2931</v>
      </c>
      <c r="AH1295">
        <v>77</v>
      </c>
      <c r="AI1295">
        <v>162</v>
      </c>
      <c r="AJ1295">
        <v>277</v>
      </c>
      <c r="AK1295">
        <v>277</v>
      </c>
      <c r="AL1295">
        <v>277</v>
      </c>
      <c r="AM1295">
        <v>277</v>
      </c>
      <c r="AN1295" t="s">
        <v>1409</v>
      </c>
      <c r="AO1295" t="s">
        <v>4329</v>
      </c>
    </row>
    <row r="1296" spans="1:41" x14ac:dyDescent="0.25">
      <c r="A1296">
        <v>1</v>
      </c>
      <c r="B1296" t="s">
        <v>28</v>
      </c>
      <c r="C1296">
        <v>393107</v>
      </c>
      <c r="D1296" t="str">
        <f>VLOOKUP(C1296,MUNICÍPO_SETOR!A$2:D$49,4,0)</f>
        <v>SERGIO DE SOUZA COSTA</v>
      </c>
      <c r="E1296" s="43">
        <v>41373.395833333336</v>
      </c>
      <c r="F1296" s="43">
        <v>41373.481944444444</v>
      </c>
      <c r="G1296" s="43">
        <v>41373.515972222223</v>
      </c>
      <c r="H1296" t="s">
        <v>29</v>
      </c>
      <c r="I1296">
        <v>60000012516563</v>
      </c>
      <c r="J1296" t="s">
        <v>2758</v>
      </c>
      <c r="K1296" t="s">
        <v>2759</v>
      </c>
      <c r="L1296" t="s">
        <v>32</v>
      </c>
      <c r="M1296">
        <v>4</v>
      </c>
      <c r="N1296" t="s">
        <v>33</v>
      </c>
      <c r="O1296">
        <v>60000015461254</v>
      </c>
      <c r="P1296">
        <v>60000016462681</v>
      </c>
      <c r="Q1296">
        <v>140180000000804</v>
      </c>
      <c r="S1296" t="s">
        <v>34</v>
      </c>
      <c r="T1296" t="s">
        <v>35</v>
      </c>
      <c r="U1296" t="s">
        <v>36</v>
      </c>
      <c r="X1296" t="s">
        <v>37</v>
      </c>
      <c r="Y1296" t="s">
        <v>176</v>
      </c>
      <c r="AD1296" t="s">
        <v>2931</v>
      </c>
      <c r="AE1296" t="s">
        <v>1437</v>
      </c>
      <c r="AF1296" t="s">
        <v>2931</v>
      </c>
      <c r="AG1296" t="s">
        <v>2931</v>
      </c>
      <c r="AH1296">
        <v>77</v>
      </c>
      <c r="AI1296">
        <v>162</v>
      </c>
      <c r="AJ1296">
        <v>277</v>
      </c>
      <c r="AK1296">
        <v>277</v>
      </c>
      <c r="AL1296">
        <v>277</v>
      </c>
      <c r="AM1296">
        <v>277</v>
      </c>
      <c r="AN1296" t="s">
        <v>1410</v>
      </c>
      <c r="AO1296" t="s">
        <v>4633</v>
      </c>
    </row>
    <row r="1297" spans="1:41" x14ac:dyDescent="0.25">
      <c r="A1297">
        <v>1</v>
      </c>
      <c r="B1297" t="s">
        <v>28</v>
      </c>
      <c r="C1297">
        <v>393107</v>
      </c>
      <c r="D1297" t="str">
        <f>VLOOKUP(C1297,MUNICÍPO_SETOR!A$2:D$49,4,0)</f>
        <v>SERGIO DE SOUZA COSTA</v>
      </c>
      <c r="E1297" s="43">
        <v>41372.5625</v>
      </c>
      <c r="F1297" s="43">
        <v>41372.82916666667</v>
      </c>
      <c r="G1297" s="43">
        <v>41372.787499999999</v>
      </c>
      <c r="H1297" t="s">
        <v>29</v>
      </c>
      <c r="I1297">
        <v>60000012529075</v>
      </c>
      <c r="J1297" t="s">
        <v>568</v>
      </c>
      <c r="K1297" t="s">
        <v>569</v>
      </c>
      <c r="L1297" t="s">
        <v>32</v>
      </c>
      <c r="M1297">
        <v>4</v>
      </c>
      <c r="N1297" t="s">
        <v>33</v>
      </c>
      <c r="O1297">
        <v>60000015461254</v>
      </c>
      <c r="P1297">
        <v>60000016462681</v>
      </c>
      <c r="Q1297">
        <v>141647000001788</v>
      </c>
      <c r="S1297" t="s">
        <v>34</v>
      </c>
      <c r="T1297" t="s">
        <v>35</v>
      </c>
      <c r="U1297" t="s">
        <v>36</v>
      </c>
      <c r="X1297" t="s">
        <v>37</v>
      </c>
      <c r="Y1297" t="s">
        <v>176</v>
      </c>
      <c r="AD1297" t="s">
        <v>570</v>
      </c>
      <c r="AE1297" t="s">
        <v>1437</v>
      </c>
      <c r="AF1297" t="s">
        <v>570</v>
      </c>
      <c r="AG1297" t="s">
        <v>570</v>
      </c>
      <c r="AH1297">
        <v>87</v>
      </c>
      <c r="AI1297">
        <v>196</v>
      </c>
      <c r="AJ1297">
        <v>196</v>
      </c>
      <c r="AK1297">
        <v>196</v>
      </c>
      <c r="AL1297">
        <v>196</v>
      </c>
      <c r="AM1297">
        <v>196</v>
      </c>
      <c r="AN1297" t="s">
        <v>1409</v>
      </c>
      <c r="AO1297" t="s">
        <v>4437</v>
      </c>
    </row>
    <row r="1298" spans="1:41" x14ac:dyDescent="0.25">
      <c r="A1298">
        <v>1</v>
      </c>
      <c r="B1298" t="s">
        <v>28</v>
      </c>
      <c r="C1298">
        <v>393107</v>
      </c>
      <c r="D1298" t="str">
        <f>VLOOKUP(C1298,MUNICÍPO_SETOR!A$2:D$49,4,0)</f>
        <v>SERGIO DE SOUZA COSTA</v>
      </c>
      <c r="E1298" s="43">
        <v>41372.520833333336</v>
      </c>
      <c r="F1298" s="43">
        <v>41372.845833333333</v>
      </c>
      <c r="G1298" s="43">
        <v>41372.804166666669</v>
      </c>
      <c r="H1298" t="s">
        <v>29</v>
      </c>
      <c r="I1298">
        <v>60000012388327</v>
      </c>
      <c r="J1298" t="s">
        <v>571</v>
      </c>
      <c r="K1298" t="s">
        <v>572</v>
      </c>
      <c r="L1298" t="s">
        <v>45</v>
      </c>
      <c r="M1298">
        <v>3</v>
      </c>
      <c r="N1298" t="s">
        <v>33</v>
      </c>
      <c r="O1298">
        <v>60000015461254</v>
      </c>
      <c r="P1298">
        <v>60000016462681</v>
      </c>
      <c r="Q1298">
        <v>141647000001830</v>
      </c>
      <c r="S1298" t="s">
        <v>34</v>
      </c>
      <c r="T1298" t="s">
        <v>35</v>
      </c>
      <c r="U1298" t="s">
        <v>36</v>
      </c>
      <c r="X1298" t="s">
        <v>37</v>
      </c>
      <c r="Y1298" t="s">
        <v>176</v>
      </c>
      <c r="AD1298" t="s">
        <v>573</v>
      </c>
      <c r="AE1298" t="s">
        <v>1437</v>
      </c>
      <c r="AF1298" t="s">
        <v>573</v>
      </c>
      <c r="AG1298" t="s">
        <v>573</v>
      </c>
      <c r="AH1298">
        <v>1</v>
      </c>
      <c r="AI1298">
        <v>77</v>
      </c>
      <c r="AJ1298">
        <v>77</v>
      </c>
      <c r="AK1298">
        <v>77</v>
      </c>
      <c r="AL1298">
        <v>77</v>
      </c>
      <c r="AM1298">
        <v>77</v>
      </c>
      <c r="AN1298" t="s">
        <v>1409</v>
      </c>
      <c r="AO1298" t="s">
        <v>573</v>
      </c>
    </row>
    <row r="1299" spans="1:41" x14ac:dyDescent="0.25">
      <c r="A1299">
        <v>1</v>
      </c>
      <c r="B1299" t="s">
        <v>28</v>
      </c>
      <c r="C1299">
        <v>393107</v>
      </c>
      <c r="D1299" t="str">
        <f>VLOOKUP(C1299,MUNICÍPO_SETOR!A$2:D$49,4,0)</f>
        <v>SERGIO DE SOUZA COSTA</v>
      </c>
      <c r="E1299" s="43">
        <v>41372.5</v>
      </c>
      <c r="F1299" s="43">
        <v>41372.843055555553</v>
      </c>
      <c r="G1299" s="43">
        <v>41372.801388888889</v>
      </c>
      <c r="H1299" t="s">
        <v>29</v>
      </c>
      <c r="I1299">
        <v>60000012500843</v>
      </c>
      <c r="J1299" t="s">
        <v>574</v>
      </c>
      <c r="K1299" t="s">
        <v>575</v>
      </c>
      <c r="L1299" t="s">
        <v>32</v>
      </c>
      <c r="M1299">
        <v>4</v>
      </c>
      <c r="N1299" t="s">
        <v>33</v>
      </c>
      <c r="O1299">
        <v>60000015461254</v>
      </c>
      <c r="P1299">
        <v>60000016462681</v>
      </c>
      <c r="Q1299">
        <v>141647000001820</v>
      </c>
      <c r="S1299" t="s">
        <v>34</v>
      </c>
      <c r="T1299" t="s">
        <v>35</v>
      </c>
      <c r="U1299" t="s">
        <v>36</v>
      </c>
      <c r="X1299" t="s">
        <v>37</v>
      </c>
      <c r="Y1299" t="s">
        <v>176</v>
      </c>
      <c r="AD1299" t="s">
        <v>576</v>
      </c>
      <c r="AE1299" t="s">
        <v>1437</v>
      </c>
      <c r="AF1299" t="s">
        <v>576</v>
      </c>
      <c r="AG1299" t="s">
        <v>576</v>
      </c>
      <c r="AH1299">
        <v>1</v>
      </c>
      <c r="AI1299">
        <v>64</v>
      </c>
      <c r="AJ1299">
        <v>64</v>
      </c>
      <c r="AK1299">
        <v>64</v>
      </c>
      <c r="AL1299">
        <v>64</v>
      </c>
      <c r="AM1299">
        <v>64</v>
      </c>
      <c r="AN1299" t="s">
        <v>1409</v>
      </c>
      <c r="AO1299" t="s">
        <v>576</v>
      </c>
    </row>
    <row r="1300" spans="1:41" x14ac:dyDescent="0.25">
      <c r="A1300">
        <v>1</v>
      </c>
      <c r="B1300" t="s">
        <v>28</v>
      </c>
      <c r="C1300">
        <v>393107</v>
      </c>
      <c r="D1300" t="str">
        <f>VLOOKUP(C1300,MUNICÍPO_SETOR!A$2:D$49,4,0)</f>
        <v>SERGIO DE SOUZA COSTA</v>
      </c>
      <c r="E1300" s="43">
        <v>41372.5</v>
      </c>
      <c r="F1300" s="43">
        <v>41372.840277777781</v>
      </c>
      <c r="G1300" s="43">
        <v>41372.798611111109</v>
      </c>
      <c r="H1300" t="s">
        <v>29</v>
      </c>
      <c r="I1300">
        <v>60000012579719</v>
      </c>
      <c r="J1300" t="s">
        <v>577</v>
      </c>
      <c r="K1300" t="s">
        <v>578</v>
      </c>
      <c r="L1300" t="s">
        <v>41</v>
      </c>
      <c r="M1300">
        <v>3</v>
      </c>
      <c r="N1300" t="s">
        <v>33</v>
      </c>
      <c r="O1300">
        <v>60000015461254</v>
      </c>
      <c r="P1300">
        <v>60000016462681</v>
      </c>
      <c r="Q1300">
        <v>141647000001812</v>
      </c>
      <c r="S1300" t="s">
        <v>34</v>
      </c>
      <c r="T1300" t="s">
        <v>35</v>
      </c>
      <c r="U1300" t="s">
        <v>36</v>
      </c>
      <c r="X1300" t="s">
        <v>37</v>
      </c>
      <c r="Y1300" t="s">
        <v>176</v>
      </c>
      <c r="AD1300" t="s">
        <v>579</v>
      </c>
      <c r="AE1300" t="s">
        <v>1437</v>
      </c>
      <c r="AF1300" t="s">
        <v>579</v>
      </c>
      <c r="AG1300" t="s">
        <v>579</v>
      </c>
      <c r="AH1300">
        <v>1</v>
      </c>
      <c r="AI1300">
        <v>102</v>
      </c>
      <c r="AJ1300">
        <v>102</v>
      </c>
      <c r="AK1300">
        <v>102</v>
      </c>
      <c r="AL1300">
        <v>102</v>
      </c>
      <c r="AM1300">
        <v>102</v>
      </c>
      <c r="AN1300" t="s">
        <v>1409</v>
      </c>
      <c r="AO1300" t="s">
        <v>579</v>
      </c>
    </row>
    <row r="1301" spans="1:41" x14ac:dyDescent="0.25">
      <c r="A1301">
        <v>1</v>
      </c>
      <c r="B1301" t="s">
        <v>28</v>
      </c>
      <c r="C1301">
        <v>393107</v>
      </c>
      <c r="D1301" t="str">
        <f>VLOOKUP(C1301,MUNICÍPO_SETOR!A$2:D$49,4,0)</f>
        <v>SERGIO DE SOUZA COSTA</v>
      </c>
      <c r="E1301" s="43">
        <v>41372.479166666664</v>
      </c>
      <c r="F1301" s="43">
        <v>41372.837500000001</v>
      </c>
      <c r="G1301" s="43">
        <v>41372.79583333333</v>
      </c>
      <c r="H1301" t="s">
        <v>29</v>
      </c>
      <c r="I1301">
        <v>60000012556067</v>
      </c>
      <c r="J1301" t="s">
        <v>580</v>
      </c>
      <c r="K1301" t="s">
        <v>581</v>
      </c>
      <c r="L1301" t="s">
        <v>32</v>
      </c>
      <c r="M1301">
        <v>6</v>
      </c>
      <c r="N1301" t="s">
        <v>33</v>
      </c>
      <c r="O1301">
        <v>60000015461254</v>
      </c>
      <c r="P1301">
        <v>60000016462681</v>
      </c>
      <c r="Q1301">
        <v>141647000001804</v>
      </c>
      <c r="S1301" t="s">
        <v>34</v>
      </c>
      <c r="T1301" t="s">
        <v>35</v>
      </c>
      <c r="U1301" t="s">
        <v>36</v>
      </c>
      <c r="X1301" t="s">
        <v>37</v>
      </c>
      <c r="Y1301" t="s">
        <v>176</v>
      </c>
      <c r="AD1301" t="s">
        <v>582</v>
      </c>
      <c r="AE1301" t="s">
        <v>1437</v>
      </c>
      <c r="AF1301" t="s">
        <v>582</v>
      </c>
      <c r="AG1301" t="s">
        <v>582</v>
      </c>
      <c r="AH1301">
        <v>1</v>
      </c>
      <c r="AI1301">
        <v>128</v>
      </c>
      <c r="AJ1301">
        <v>128</v>
      </c>
      <c r="AK1301">
        <v>128</v>
      </c>
      <c r="AL1301">
        <v>128</v>
      </c>
      <c r="AM1301">
        <v>128</v>
      </c>
      <c r="AN1301" t="s">
        <v>1409</v>
      </c>
      <c r="AO1301" t="s">
        <v>582</v>
      </c>
    </row>
    <row r="1302" spans="1:41" x14ac:dyDescent="0.25">
      <c r="A1302">
        <v>1</v>
      </c>
      <c r="B1302" t="s">
        <v>28</v>
      </c>
      <c r="C1302">
        <v>393107</v>
      </c>
      <c r="D1302" t="str">
        <f>VLOOKUP(C1302,MUNICÍPO_SETOR!A$2:D$49,4,0)</f>
        <v>SERGIO DE SOUZA COSTA</v>
      </c>
      <c r="E1302" s="43">
        <v>41372.458333333336</v>
      </c>
      <c r="F1302" s="43">
        <v>41372.835416666669</v>
      </c>
      <c r="G1302" s="43">
        <v>41372.793749999997</v>
      </c>
      <c r="H1302" t="s">
        <v>29</v>
      </c>
      <c r="I1302">
        <v>60000012380111</v>
      </c>
      <c r="J1302" t="s">
        <v>583</v>
      </c>
      <c r="K1302" t="s">
        <v>584</v>
      </c>
      <c r="L1302" t="s">
        <v>32</v>
      </c>
      <c r="M1302">
        <v>4</v>
      </c>
      <c r="N1302" t="s">
        <v>33</v>
      </c>
      <c r="O1302">
        <v>60000015461254</v>
      </c>
      <c r="P1302">
        <v>60000016462681</v>
      </c>
      <c r="Q1302">
        <v>141647000001796</v>
      </c>
      <c r="S1302" t="s">
        <v>34</v>
      </c>
      <c r="T1302" t="s">
        <v>35</v>
      </c>
      <c r="U1302" t="s">
        <v>36</v>
      </c>
      <c r="X1302" t="s">
        <v>37</v>
      </c>
      <c r="Y1302" t="s">
        <v>176</v>
      </c>
      <c r="AD1302" t="s">
        <v>585</v>
      </c>
      <c r="AE1302" t="s">
        <v>1437</v>
      </c>
      <c r="AF1302" t="s">
        <v>585</v>
      </c>
      <c r="AG1302" t="s">
        <v>585</v>
      </c>
      <c r="AH1302">
        <v>113</v>
      </c>
      <c r="AI1302">
        <v>202</v>
      </c>
      <c r="AJ1302">
        <v>202</v>
      </c>
      <c r="AK1302">
        <v>202</v>
      </c>
      <c r="AL1302">
        <v>202</v>
      </c>
      <c r="AM1302">
        <v>202</v>
      </c>
      <c r="AN1302" t="s">
        <v>1409</v>
      </c>
      <c r="AO1302" t="s">
        <v>4634</v>
      </c>
    </row>
    <row r="1303" spans="1:41" x14ac:dyDescent="0.25">
      <c r="A1303">
        <v>1</v>
      </c>
      <c r="B1303" t="s">
        <v>28</v>
      </c>
      <c r="C1303">
        <v>393107</v>
      </c>
      <c r="D1303" t="str">
        <f>VLOOKUP(C1303,MUNICÍPO_SETOR!A$2:D$49,4,0)</f>
        <v>SERGIO DE SOUZA COSTA</v>
      </c>
      <c r="E1303" s="43">
        <v>41372.4375</v>
      </c>
      <c r="F1303" s="43">
        <v>41372.826388888891</v>
      </c>
      <c r="G1303" s="43">
        <v>41372.784722222219</v>
      </c>
      <c r="H1303" t="s">
        <v>29</v>
      </c>
      <c r="I1303">
        <v>60000012335463</v>
      </c>
      <c r="J1303" t="s">
        <v>586</v>
      </c>
      <c r="K1303" t="s">
        <v>587</v>
      </c>
      <c r="L1303" t="s">
        <v>32</v>
      </c>
      <c r="M1303">
        <v>3</v>
      </c>
      <c r="N1303" t="s">
        <v>33</v>
      </c>
      <c r="O1303">
        <v>60000015461254</v>
      </c>
      <c r="P1303">
        <v>60000016462681</v>
      </c>
      <c r="Q1303">
        <v>141647000001780</v>
      </c>
      <c r="S1303" t="s">
        <v>34</v>
      </c>
      <c r="T1303" t="s">
        <v>35</v>
      </c>
      <c r="U1303" t="s">
        <v>36</v>
      </c>
      <c r="X1303" t="s">
        <v>37</v>
      </c>
      <c r="Y1303" t="s">
        <v>176</v>
      </c>
      <c r="AD1303" t="s">
        <v>588</v>
      </c>
      <c r="AE1303" t="s">
        <v>1437</v>
      </c>
      <c r="AF1303" t="s">
        <v>588</v>
      </c>
      <c r="AG1303" t="s">
        <v>588</v>
      </c>
      <c r="AH1303">
        <v>78</v>
      </c>
      <c r="AI1303">
        <v>157</v>
      </c>
      <c r="AJ1303">
        <v>157</v>
      </c>
      <c r="AK1303">
        <v>157</v>
      </c>
      <c r="AL1303">
        <v>157</v>
      </c>
      <c r="AM1303">
        <v>157</v>
      </c>
      <c r="AN1303" t="s">
        <v>1409</v>
      </c>
      <c r="AO1303" t="s">
        <v>4635</v>
      </c>
    </row>
    <row r="1304" spans="1:41" x14ac:dyDescent="0.25">
      <c r="A1304">
        <v>1</v>
      </c>
      <c r="B1304" t="s">
        <v>28</v>
      </c>
      <c r="C1304">
        <v>393107</v>
      </c>
      <c r="D1304" t="str">
        <f>VLOOKUP(C1304,MUNICÍPO_SETOR!A$2:D$49,4,0)</f>
        <v>SERGIO DE SOUZA COSTA</v>
      </c>
      <c r="E1304" s="43">
        <v>41369.604166666664</v>
      </c>
      <c r="F1304" s="43">
        <v>41369.810416666667</v>
      </c>
      <c r="G1304" s="43">
        <v>41369.768750000003</v>
      </c>
      <c r="H1304" t="s">
        <v>110</v>
      </c>
      <c r="I1304">
        <v>60000016840948</v>
      </c>
      <c r="K1304" t="s">
        <v>589</v>
      </c>
      <c r="L1304" t="s">
        <v>631</v>
      </c>
      <c r="N1304" t="s">
        <v>33</v>
      </c>
      <c r="O1304">
        <v>60000015461254</v>
      </c>
      <c r="P1304">
        <v>60000016462681</v>
      </c>
      <c r="Q1304">
        <v>141647000001454</v>
      </c>
      <c r="S1304" t="s">
        <v>34</v>
      </c>
      <c r="T1304" t="s">
        <v>35</v>
      </c>
      <c r="U1304" t="s">
        <v>36</v>
      </c>
      <c r="X1304" t="s">
        <v>37</v>
      </c>
      <c r="Y1304" t="s">
        <v>176</v>
      </c>
      <c r="AD1304" t="s">
        <v>590</v>
      </c>
      <c r="AE1304" t="s">
        <v>1437</v>
      </c>
      <c r="AF1304" t="s">
        <v>590</v>
      </c>
      <c r="AG1304" t="s">
        <v>590</v>
      </c>
      <c r="AH1304">
        <v>1</v>
      </c>
      <c r="AI1304">
        <v>104</v>
      </c>
      <c r="AJ1304">
        <v>104</v>
      </c>
      <c r="AK1304">
        <v>104</v>
      </c>
      <c r="AL1304">
        <v>104</v>
      </c>
      <c r="AM1304">
        <v>104</v>
      </c>
      <c r="AN1304" t="s">
        <v>1409</v>
      </c>
      <c r="AO1304" t="s">
        <v>590</v>
      </c>
    </row>
    <row r="1305" spans="1:41" x14ac:dyDescent="0.25">
      <c r="A1305">
        <v>1</v>
      </c>
      <c r="B1305" t="s">
        <v>28</v>
      </c>
      <c r="C1305">
        <v>393107</v>
      </c>
      <c r="D1305" t="str">
        <f>VLOOKUP(C1305,MUNICÍPO_SETOR!A$2:D$49,4,0)</f>
        <v>SERGIO DE SOUZA COSTA</v>
      </c>
      <c r="E1305" s="43">
        <v>41369.583333333336</v>
      </c>
      <c r="F1305" s="43">
        <v>41369.813888888886</v>
      </c>
      <c r="G1305" s="43">
        <v>41369.772222222222</v>
      </c>
      <c r="H1305" t="s">
        <v>29</v>
      </c>
      <c r="I1305">
        <v>60000012456431</v>
      </c>
      <c r="J1305" t="s">
        <v>591</v>
      </c>
      <c r="K1305" t="s">
        <v>592</v>
      </c>
      <c r="L1305" t="s">
        <v>32</v>
      </c>
      <c r="M1305">
        <v>6</v>
      </c>
      <c r="N1305" t="s">
        <v>33</v>
      </c>
      <c r="O1305">
        <v>60000015461254</v>
      </c>
      <c r="P1305">
        <v>60000016462681</v>
      </c>
      <c r="Q1305">
        <v>141647000001462</v>
      </c>
      <c r="S1305" t="s">
        <v>34</v>
      </c>
      <c r="T1305" t="s">
        <v>35</v>
      </c>
      <c r="U1305" t="s">
        <v>36</v>
      </c>
      <c r="X1305" t="s">
        <v>37</v>
      </c>
      <c r="Y1305" t="s">
        <v>176</v>
      </c>
      <c r="AD1305" t="s">
        <v>5090</v>
      </c>
      <c r="AE1305" t="s">
        <v>1437</v>
      </c>
      <c r="AF1305" t="s">
        <v>5090</v>
      </c>
      <c r="AG1305" t="s">
        <v>5090</v>
      </c>
      <c r="AH1305">
        <v>1</v>
      </c>
      <c r="AI1305">
        <v>255</v>
      </c>
      <c r="AJ1305">
        <v>255</v>
      </c>
      <c r="AK1305">
        <v>255</v>
      </c>
      <c r="AL1305">
        <v>255</v>
      </c>
      <c r="AM1305">
        <v>255</v>
      </c>
      <c r="AN1305" t="s">
        <v>1409</v>
      </c>
      <c r="AO1305" t="s">
        <v>5090</v>
      </c>
    </row>
    <row r="1306" spans="1:41" x14ac:dyDescent="0.25">
      <c r="A1306">
        <v>1</v>
      </c>
      <c r="B1306" t="s">
        <v>28</v>
      </c>
      <c r="C1306">
        <v>393107</v>
      </c>
      <c r="D1306" t="str">
        <f>VLOOKUP(C1306,MUNICÍPO_SETOR!A$2:D$49,4,0)</f>
        <v>SERGIO DE SOUZA COSTA</v>
      </c>
      <c r="E1306" s="43">
        <v>41369.5625</v>
      </c>
      <c r="F1306" s="43">
        <v>41369.80972222222</v>
      </c>
      <c r="G1306" s="43">
        <v>41369.768055555556</v>
      </c>
      <c r="H1306" t="s">
        <v>110</v>
      </c>
      <c r="I1306">
        <v>60000016840853</v>
      </c>
      <c r="K1306" t="s">
        <v>593</v>
      </c>
      <c r="L1306" t="s">
        <v>663</v>
      </c>
      <c r="N1306" t="s">
        <v>33</v>
      </c>
      <c r="O1306">
        <v>60000015461254</v>
      </c>
      <c r="P1306">
        <v>60000016462681</v>
      </c>
      <c r="Q1306">
        <v>141647000001446</v>
      </c>
      <c r="S1306" t="s">
        <v>34</v>
      </c>
      <c r="T1306" t="s">
        <v>35</v>
      </c>
      <c r="U1306" t="s">
        <v>36</v>
      </c>
      <c r="X1306" t="s">
        <v>37</v>
      </c>
      <c r="Y1306" t="s">
        <v>176</v>
      </c>
      <c r="AD1306" t="s">
        <v>594</v>
      </c>
      <c r="AE1306" t="s">
        <v>1437</v>
      </c>
      <c r="AF1306" t="s">
        <v>594</v>
      </c>
      <c r="AG1306" t="s">
        <v>594</v>
      </c>
      <c r="AH1306">
        <v>1</v>
      </c>
      <c r="AI1306">
        <v>117</v>
      </c>
      <c r="AJ1306">
        <v>117</v>
      </c>
      <c r="AK1306">
        <v>117</v>
      </c>
      <c r="AL1306">
        <v>117</v>
      </c>
      <c r="AM1306">
        <v>117</v>
      </c>
      <c r="AN1306" t="s">
        <v>1409</v>
      </c>
      <c r="AO1306" t="s">
        <v>594</v>
      </c>
    </row>
    <row r="1307" spans="1:41" x14ac:dyDescent="0.25">
      <c r="A1307">
        <v>1</v>
      </c>
      <c r="B1307" t="s">
        <v>28</v>
      </c>
      <c r="C1307">
        <v>393107</v>
      </c>
      <c r="D1307" t="str">
        <f>VLOOKUP(C1307,MUNICÍPO_SETOR!A$2:D$49,4,0)</f>
        <v>SERGIO DE SOUZA COSTA</v>
      </c>
      <c r="E1307" s="43">
        <v>41369.413194444445</v>
      </c>
      <c r="F1307" s="43">
        <v>41369.73333333333</v>
      </c>
      <c r="G1307" s="43">
        <v>41369.692361111112</v>
      </c>
      <c r="H1307" t="s">
        <v>29</v>
      </c>
      <c r="I1307">
        <v>60000012248807</v>
      </c>
      <c r="J1307" t="s">
        <v>595</v>
      </c>
      <c r="K1307" t="s">
        <v>596</v>
      </c>
      <c r="L1307" t="s">
        <v>32</v>
      </c>
      <c r="M1307">
        <v>6</v>
      </c>
      <c r="N1307" t="s">
        <v>33</v>
      </c>
      <c r="O1307">
        <v>60000015461254</v>
      </c>
      <c r="P1307">
        <v>60000016462681</v>
      </c>
      <c r="Q1307">
        <v>140180000000761</v>
      </c>
      <c r="S1307" t="s">
        <v>34</v>
      </c>
      <c r="T1307" t="s">
        <v>35</v>
      </c>
      <c r="U1307" t="s">
        <v>36</v>
      </c>
      <c r="X1307" t="s">
        <v>37</v>
      </c>
      <c r="Y1307" t="s">
        <v>176</v>
      </c>
      <c r="AD1307" t="s">
        <v>597</v>
      </c>
      <c r="AE1307" t="s">
        <v>1437</v>
      </c>
      <c r="AF1307" t="s">
        <v>597</v>
      </c>
      <c r="AG1307" t="s">
        <v>597</v>
      </c>
      <c r="AH1307">
        <v>1</v>
      </c>
      <c r="AI1307">
        <v>122</v>
      </c>
      <c r="AJ1307">
        <v>122</v>
      </c>
      <c r="AK1307">
        <v>122</v>
      </c>
      <c r="AL1307">
        <v>122</v>
      </c>
      <c r="AM1307">
        <v>122</v>
      </c>
      <c r="AN1307" t="s">
        <v>1409</v>
      </c>
      <c r="AO1307" t="s">
        <v>597</v>
      </c>
    </row>
    <row r="1308" spans="1:41" x14ac:dyDescent="0.25">
      <c r="A1308">
        <v>1</v>
      </c>
      <c r="B1308" t="s">
        <v>28</v>
      </c>
      <c r="C1308">
        <v>393107</v>
      </c>
      <c r="D1308" t="str">
        <f>VLOOKUP(C1308,MUNICÍPO_SETOR!A$2:D$49,4,0)</f>
        <v>SERGIO DE SOUZA COSTA</v>
      </c>
      <c r="E1308" s="43">
        <v>41368.604166666664</v>
      </c>
      <c r="F1308" s="43">
        <v>41368.785416666666</v>
      </c>
      <c r="G1308" s="43">
        <v>41368.743750000001</v>
      </c>
      <c r="H1308" t="s">
        <v>110</v>
      </c>
      <c r="I1308">
        <v>60000016841261</v>
      </c>
      <c r="K1308" t="s">
        <v>598</v>
      </c>
      <c r="L1308" t="s">
        <v>631</v>
      </c>
      <c r="N1308" t="s">
        <v>33</v>
      </c>
      <c r="O1308">
        <v>60000015461254</v>
      </c>
      <c r="P1308">
        <v>60000016462681</v>
      </c>
      <c r="Q1308">
        <v>141647000001214</v>
      </c>
      <c r="S1308" t="s">
        <v>34</v>
      </c>
      <c r="T1308" t="s">
        <v>35</v>
      </c>
      <c r="U1308" t="s">
        <v>61</v>
      </c>
      <c r="X1308" t="s">
        <v>37</v>
      </c>
      <c r="Y1308" t="s">
        <v>176</v>
      </c>
      <c r="AD1308" t="s">
        <v>599</v>
      </c>
      <c r="AE1308" t="s">
        <v>1437</v>
      </c>
      <c r="AF1308" t="s">
        <v>599</v>
      </c>
      <c r="AG1308" t="s">
        <v>599</v>
      </c>
      <c r="AH1308">
        <v>1</v>
      </c>
      <c r="AI1308">
        <v>126</v>
      </c>
      <c r="AJ1308">
        <v>126</v>
      </c>
      <c r="AK1308">
        <v>126</v>
      </c>
      <c r="AL1308">
        <v>126</v>
      </c>
      <c r="AM1308">
        <v>126</v>
      </c>
      <c r="AN1308" t="s">
        <v>1409</v>
      </c>
      <c r="AO1308" t="s">
        <v>599</v>
      </c>
    </row>
    <row r="1309" spans="1:41" x14ac:dyDescent="0.25">
      <c r="A1309">
        <v>1</v>
      </c>
      <c r="B1309" t="s">
        <v>28</v>
      </c>
      <c r="C1309">
        <v>393107</v>
      </c>
      <c r="D1309" t="str">
        <f>VLOOKUP(C1309,MUNICÍPO_SETOR!A$2:D$49,4,0)</f>
        <v>SERGIO DE SOUZA COSTA</v>
      </c>
      <c r="E1309" s="43">
        <v>41368.569444444445</v>
      </c>
      <c r="F1309" s="43">
        <v>41368.78402777778</v>
      </c>
      <c r="G1309" s="43">
        <v>41368.742361111108</v>
      </c>
      <c r="H1309" t="s">
        <v>29</v>
      </c>
      <c r="I1309">
        <v>60000017154874</v>
      </c>
      <c r="J1309" t="s">
        <v>600</v>
      </c>
      <c r="K1309" t="s">
        <v>601</v>
      </c>
      <c r="L1309" t="s">
        <v>32</v>
      </c>
      <c r="M1309">
        <v>4</v>
      </c>
      <c r="N1309" t="s">
        <v>33</v>
      </c>
      <c r="O1309">
        <v>60000015461254</v>
      </c>
      <c r="P1309">
        <v>60000016462681</v>
      </c>
      <c r="Q1309">
        <v>141647000001205</v>
      </c>
      <c r="S1309" t="s">
        <v>34</v>
      </c>
      <c r="T1309" t="s">
        <v>35</v>
      </c>
      <c r="U1309" t="s">
        <v>36</v>
      </c>
      <c r="X1309" t="s">
        <v>37</v>
      </c>
      <c r="Y1309" t="s">
        <v>176</v>
      </c>
      <c r="AD1309" t="s">
        <v>602</v>
      </c>
      <c r="AE1309" t="s">
        <v>1437</v>
      </c>
      <c r="AF1309" t="s">
        <v>602</v>
      </c>
      <c r="AG1309" t="s">
        <v>602</v>
      </c>
      <c r="AH1309">
        <v>1</v>
      </c>
      <c r="AI1309">
        <v>235</v>
      </c>
      <c r="AJ1309">
        <v>235</v>
      </c>
      <c r="AK1309">
        <v>235</v>
      </c>
      <c r="AL1309">
        <v>235</v>
      </c>
      <c r="AM1309">
        <v>235</v>
      </c>
      <c r="AN1309" t="s">
        <v>1409</v>
      </c>
      <c r="AO1309" t="s">
        <v>602</v>
      </c>
    </row>
    <row r="1310" spans="1:41" x14ac:dyDescent="0.25">
      <c r="A1310">
        <v>1</v>
      </c>
      <c r="B1310" t="s">
        <v>28</v>
      </c>
      <c r="C1310">
        <v>393107</v>
      </c>
      <c r="D1310" t="str">
        <f>VLOOKUP(C1310,MUNICÍPO_SETOR!A$2:D$49,4,0)</f>
        <v>SERGIO DE SOUZA COSTA</v>
      </c>
      <c r="E1310" s="43">
        <v>41368.447916666664</v>
      </c>
      <c r="F1310" s="43">
        <v>41368.78125</v>
      </c>
      <c r="G1310" s="43">
        <v>41368.739583333336</v>
      </c>
      <c r="H1310" t="s">
        <v>29</v>
      </c>
      <c r="I1310">
        <v>60000012326835</v>
      </c>
      <c r="J1310" t="s">
        <v>603</v>
      </c>
      <c r="K1310" t="s">
        <v>604</v>
      </c>
      <c r="L1310" t="s">
        <v>32</v>
      </c>
      <c r="M1310">
        <v>4</v>
      </c>
      <c r="N1310" t="s">
        <v>33</v>
      </c>
      <c r="O1310">
        <v>60000015461254</v>
      </c>
      <c r="P1310">
        <v>60000016462681</v>
      </c>
      <c r="Q1310">
        <v>141647000001194</v>
      </c>
      <c r="S1310" t="s">
        <v>34</v>
      </c>
      <c r="T1310" t="s">
        <v>35</v>
      </c>
      <c r="U1310" t="s">
        <v>36</v>
      </c>
      <c r="X1310" t="s">
        <v>37</v>
      </c>
      <c r="Y1310" t="s">
        <v>176</v>
      </c>
      <c r="AD1310" t="s">
        <v>605</v>
      </c>
      <c r="AE1310" t="s">
        <v>1437</v>
      </c>
      <c r="AF1310" t="s">
        <v>605</v>
      </c>
      <c r="AG1310" t="s">
        <v>605</v>
      </c>
      <c r="AH1310">
        <v>1</v>
      </c>
      <c r="AI1310">
        <v>192</v>
      </c>
      <c r="AJ1310">
        <v>192</v>
      </c>
      <c r="AK1310">
        <v>192</v>
      </c>
      <c r="AL1310">
        <v>192</v>
      </c>
      <c r="AM1310">
        <v>192</v>
      </c>
      <c r="AN1310" t="s">
        <v>1409</v>
      </c>
      <c r="AO1310" t="s">
        <v>605</v>
      </c>
    </row>
    <row r="1311" spans="1:41" x14ac:dyDescent="0.25">
      <c r="A1311">
        <v>1</v>
      </c>
      <c r="B1311" t="s">
        <v>28</v>
      </c>
      <c r="C1311">
        <v>393107</v>
      </c>
      <c r="D1311" t="str">
        <f>VLOOKUP(C1311,MUNICÍPO_SETOR!A$2:D$49,4,0)</f>
        <v>SERGIO DE SOUZA COSTA</v>
      </c>
      <c r="E1311" s="43">
        <v>41368.4375</v>
      </c>
      <c r="F1311" s="43">
        <v>41368.777777777781</v>
      </c>
      <c r="G1311" s="43">
        <v>41368.736805555556</v>
      </c>
      <c r="H1311" t="s">
        <v>29</v>
      </c>
      <c r="I1311">
        <v>60000012336703</v>
      </c>
      <c r="J1311" t="s">
        <v>606</v>
      </c>
      <c r="K1311" t="s">
        <v>607</v>
      </c>
      <c r="L1311" t="s">
        <v>32</v>
      </c>
      <c r="M1311">
        <v>6</v>
      </c>
      <c r="N1311" t="s">
        <v>33</v>
      </c>
      <c r="O1311">
        <v>60000015461254</v>
      </c>
      <c r="P1311">
        <v>60000016462681</v>
      </c>
      <c r="Q1311">
        <v>141647000001171</v>
      </c>
      <c r="S1311" t="s">
        <v>34</v>
      </c>
      <c r="T1311" t="s">
        <v>35</v>
      </c>
      <c r="U1311" t="s">
        <v>36</v>
      </c>
      <c r="X1311" t="s">
        <v>37</v>
      </c>
      <c r="Y1311" t="s">
        <v>176</v>
      </c>
      <c r="AD1311" t="s">
        <v>608</v>
      </c>
      <c r="AE1311" t="s">
        <v>1437</v>
      </c>
      <c r="AF1311" t="s">
        <v>608</v>
      </c>
      <c r="AG1311" t="s">
        <v>608</v>
      </c>
      <c r="AH1311">
        <v>1</v>
      </c>
      <c r="AI1311">
        <v>138</v>
      </c>
      <c r="AJ1311">
        <v>138</v>
      </c>
      <c r="AK1311">
        <v>138</v>
      </c>
      <c r="AL1311">
        <v>138</v>
      </c>
      <c r="AM1311">
        <v>138</v>
      </c>
      <c r="AN1311" t="s">
        <v>1409</v>
      </c>
      <c r="AO1311" t="s">
        <v>608</v>
      </c>
    </row>
    <row r="1312" spans="1:41" x14ac:dyDescent="0.25">
      <c r="A1312">
        <v>1</v>
      </c>
      <c r="B1312" t="s">
        <v>28</v>
      </c>
      <c r="C1312">
        <v>393107</v>
      </c>
      <c r="D1312" t="str">
        <f>VLOOKUP(C1312,MUNICÍPO_SETOR!A$2:D$49,4,0)</f>
        <v>SERGIO DE SOUZA COSTA</v>
      </c>
      <c r="E1312" s="43">
        <v>41368.423611111109</v>
      </c>
      <c r="F1312" s="43">
        <v>41368.775694444441</v>
      </c>
      <c r="G1312" s="43">
        <v>41368.734027777777</v>
      </c>
      <c r="H1312" t="s">
        <v>29</v>
      </c>
      <c r="I1312">
        <v>60000012344935</v>
      </c>
      <c r="J1312" t="s">
        <v>609</v>
      </c>
      <c r="K1312" t="s">
        <v>610</v>
      </c>
      <c r="L1312" t="s">
        <v>32</v>
      </c>
      <c r="M1312">
        <v>3</v>
      </c>
      <c r="N1312" t="s">
        <v>33</v>
      </c>
      <c r="O1312">
        <v>60000015461254</v>
      </c>
      <c r="P1312">
        <v>60000016462681</v>
      </c>
      <c r="Q1312">
        <v>141647000001163</v>
      </c>
      <c r="S1312" t="s">
        <v>34</v>
      </c>
      <c r="T1312" t="s">
        <v>35</v>
      </c>
      <c r="U1312" t="s">
        <v>36</v>
      </c>
      <c r="X1312" t="s">
        <v>37</v>
      </c>
      <c r="Y1312" t="s">
        <v>176</v>
      </c>
      <c r="AD1312" t="s">
        <v>611</v>
      </c>
      <c r="AE1312" t="s">
        <v>1437</v>
      </c>
      <c r="AF1312" t="s">
        <v>611</v>
      </c>
      <c r="AG1312" t="s">
        <v>611</v>
      </c>
      <c r="AH1312">
        <v>1</v>
      </c>
      <c r="AI1312">
        <v>105</v>
      </c>
      <c r="AJ1312">
        <v>105</v>
      </c>
      <c r="AK1312">
        <v>105</v>
      </c>
      <c r="AL1312">
        <v>105</v>
      </c>
      <c r="AM1312">
        <v>105</v>
      </c>
      <c r="AN1312" t="s">
        <v>1409</v>
      </c>
      <c r="AO1312" t="s">
        <v>611</v>
      </c>
    </row>
    <row r="1313" spans="1:41" x14ac:dyDescent="0.25">
      <c r="A1313">
        <v>1</v>
      </c>
      <c r="B1313" t="s">
        <v>28</v>
      </c>
      <c r="C1313">
        <v>393107</v>
      </c>
      <c r="D1313" t="str">
        <f>VLOOKUP(C1313,MUNICÍPO_SETOR!A$2:D$49,4,0)</f>
        <v>SERGIO DE SOUZA COSTA</v>
      </c>
      <c r="E1313" s="43">
        <v>41367.666666666664</v>
      </c>
      <c r="F1313" s="43">
        <v>41367.775694444441</v>
      </c>
      <c r="G1313" s="43">
        <v>41367.756944444445</v>
      </c>
      <c r="H1313" t="s">
        <v>29</v>
      </c>
      <c r="I1313">
        <v>60000012549871</v>
      </c>
      <c r="J1313" t="s">
        <v>612</v>
      </c>
      <c r="K1313" t="s">
        <v>613</v>
      </c>
      <c r="L1313" t="s">
        <v>32</v>
      </c>
      <c r="M1313">
        <v>3</v>
      </c>
      <c r="N1313" t="s">
        <v>33</v>
      </c>
      <c r="O1313">
        <v>60000015461254</v>
      </c>
      <c r="P1313">
        <v>60000016462681</v>
      </c>
      <c r="Q1313">
        <v>140180000000724</v>
      </c>
      <c r="S1313" t="s">
        <v>34</v>
      </c>
      <c r="T1313" t="s">
        <v>35</v>
      </c>
      <c r="U1313" t="s">
        <v>36</v>
      </c>
      <c r="X1313" t="s">
        <v>37</v>
      </c>
      <c r="Y1313" t="s">
        <v>176</v>
      </c>
      <c r="AD1313" t="s">
        <v>614</v>
      </c>
      <c r="AE1313" t="s">
        <v>1437</v>
      </c>
      <c r="AF1313" t="s">
        <v>614</v>
      </c>
      <c r="AG1313" t="s">
        <v>614</v>
      </c>
      <c r="AH1313">
        <v>1</v>
      </c>
      <c r="AI1313">
        <v>107</v>
      </c>
      <c r="AJ1313">
        <v>310</v>
      </c>
      <c r="AK1313">
        <v>310</v>
      </c>
      <c r="AL1313">
        <v>310</v>
      </c>
      <c r="AM1313">
        <v>310</v>
      </c>
      <c r="AN1313" t="s">
        <v>1409</v>
      </c>
      <c r="AO1313" t="s">
        <v>1359</v>
      </c>
    </row>
    <row r="1314" spans="1:41" x14ac:dyDescent="0.25">
      <c r="A1314">
        <v>1</v>
      </c>
      <c r="B1314" t="s">
        <v>28</v>
      </c>
      <c r="C1314">
        <v>393107</v>
      </c>
      <c r="D1314" t="str">
        <f>VLOOKUP(C1314,MUNICÍPO_SETOR!A$2:D$49,4,0)</f>
        <v>SERGIO DE SOUZA COSTA</v>
      </c>
      <c r="E1314" s="43">
        <v>41367.666666666664</v>
      </c>
      <c r="F1314" s="43">
        <v>41367.775694444441</v>
      </c>
      <c r="G1314" s="43">
        <v>41367.756944444445</v>
      </c>
      <c r="H1314" t="s">
        <v>29</v>
      </c>
      <c r="I1314">
        <v>60000012549871</v>
      </c>
      <c r="J1314" t="s">
        <v>612</v>
      </c>
      <c r="K1314" t="s">
        <v>613</v>
      </c>
      <c r="L1314" t="s">
        <v>32</v>
      </c>
      <c r="M1314">
        <v>3</v>
      </c>
      <c r="N1314" t="s">
        <v>33</v>
      </c>
      <c r="O1314">
        <v>60000015461254</v>
      </c>
      <c r="P1314">
        <v>60000016462681</v>
      </c>
      <c r="Q1314">
        <v>140180000000724</v>
      </c>
      <c r="S1314" t="s">
        <v>34</v>
      </c>
      <c r="T1314" t="s">
        <v>35</v>
      </c>
      <c r="U1314" t="s">
        <v>36</v>
      </c>
      <c r="X1314" t="s">
        <v>37</v>
      </c>
      <c r="Y1314" t="s">
        <v>176</v>
      </c>
      <c r="AD1314" t="s">
        <v>614</v>
      </c>
      <c r="AE1314" t="s">
        <v>1437</v>
      </c>
      <c r="AF1314" t="s">
        <v>614</v>
      </c>
      <c r="AG1314" t="s">
        <v>614</v>
      </c>
      <c r="AH1314">
        <v>1</v>
      </c>
      <c r="AI1314">
        <v>107</v>
      </c>
      <c r="AJ1314">
        <v>310</v>
      </c>
      <c r="AK1314">
        <v>310</v>
      </c>
      <c r="AL1314">
        <v>310</v>
      </c>
      <c r="AM1314">
        <v>310</v>
      </c>
      <c r="AN1314" t="s">
        <v>1410</v>
      </c>
      <c r="AO1314" t="s">
        <v>4636</v>
      </c>
    </row>
    <row r="1315" spans="1:41" x14ac:dyDescent="0.25">
      <c r="A1315">
        <v>1</v>
      </c>
      <c r="B1315" t="s">
        <v>28</v>
      </c>
      <c r="C1315">
        <v>393107</v>
      </c>
      <c r="D1315" t="str">
        <f>VLOOKUP(C1315,MUNICÍPO_SETOR!A$2:D$49,4,0)</f>
        <v>SERGIO DE SOUZA COSTA</v>
      </c>
      <c r="E1315" s="43">
        <v>41367.559027777781</v>
      </c>
      <c r="F1315" s="43">
        <v>41367.768750000003</v>
      </c>
      <c r="G1315" s="43">
        <v>41367.734027777777</v>
      </c>
      <c r="H1315" t="s">
        <v>29</v>
      </c>
      <c r="I1315">
        <v>60000012275663</v>
      </c>
      <c r="J1315" t="s">
        <v>615</v>
      </c>
      <c r="K1315" t="s">
        <v>616</v>
      </c>
      <c r="L1315" t="s">
        <v>32</v>
      </c>
      <c r="M1315">
        <v>3</v>
      </c>
      <c r="N1315" t="s">
        <v>33</v>
      </c>
      <c r="O1315">
        <v>60000015461254</v>
      </c>
      <c r="P1315">
        <v>60000016462681</v>
      </c>
      <c r="Q1315">
        <v>140180000000701</v>
      </c>
      <c r="S1315" t="s">
        <v>34</v>
      </c>
      <c r="T1315" t="s">
        <v>35</v>
      </c>
      <c r="U1315" t="s">
        <v>61</v>
      </c>
      <c r="X1315" t="s">
        <v>37</v>
      </c>
      <c r="AD1315" t="s">
        <v>617</v>
      </c>
      <c r="AE1315" t="s">
        <v>1437</v>
      </c>
      <c r="AF1315" t="s">
        <v>617</v>
      </c>
      <c r="AG1315" t="s">
        <v>617</v>
      </c>
      <c r="AH1315">
        <v>1</v>
      </c>
      <c r="AI1315">
        <v>115</v>
      </c>
      <c r="AJ1315">
        <v>115</v>
      </c>
      <c r="AK1315">
        <v>115</v>
      </c>
      <c r="AL1315">
        <v>115</v>
      </c>
      <c r="AM1315">
        <v>115</v>
      </c>
      <c r="AN1315" t="s">
        <v>1409</v>
      </c>
      <c r="AO1315" t="s">
        <v>617</v>
      </c>
    </row>
    <row r="1316" spans="1:41" x14ac:dyDescent="0.25">
      <c r="A1316">
        <v>1</v>
      </c>
      <c r="B1316" t="s">
        <v>28</v>
      </c>
      <c r="C1316">
        <v>393107</v>
      </c>
      <c r="D1316" t="str">
        <f>VLOOKUP(C1316,MUNICÍPO_SETOR!A$2:D$49,4,0)</f>
        <v>SERGIO DE SOUZA COSTA</v>
      </c>
      <c r="E1316" s="43">
        <v>41367.489583333336</v>
      </c>
      <c r="F1316" s="43">
        <v>41367.765972222223</v>
      </c>
      <c r="G1316" s="43">
        <v>41406.194444444445</v>
      </c>
      <c r="H1316" t="s">
        <v>29</v>
      </c>
      <c r="I1316">
        <v>60000012378595</v>
      </c>
      <c r="J1316" t="s">
        <v>5091</v>
      </c>
      <c r="K1316" t="s">
        <v>5092</v>
      </c>
      <c r="N1316" t="s">
        <v>33</v>
      </c>
      <c r="O1316">
        <v>60000015461254</v>
      </c>
      <c r="P1316">
        <v>60000016462681</v>
      </c>
      <c r="Q1316">
        <v>140180000000678</v>
      </c>
      <c r="S1316" t="s">
        <v>34</v>
      </c>
      <c r="T1316" t="s">
        <v>35</v>
      </c>
      <c r="X1316" t="s">
        <v>37</v>
      </c>
      <c r="Y1316" t="s">
        <v>176</v>
      </c>
      <c r="AD1316" t="s">
        <v>618</v>
      </c>
      <c r="AE1316" t="s">
        <v>1437</v>
      </c>
      <c r="AF1316" t="s">
        <v>618</v>
      </c>
      <c r="AG1316" t="s">
        <v>618</v>
      </c>
      <c r="AH1316">
        <v>1</v>
      </c>
      <c r="AI1316">
        <v>89</v>
      </c>
      <c r="AJ1316">
        <v>89</v>
      </c>
      <c r="AK1316">
        <v>89</v>
      </c>
      <c r="AL1316">
        <v>89</v>
      </c>
      <c r="AM1316">
        <v>89</v>
      </c>
      <c r="AN1316" t="s">
        <v>1409</v>
      </c>
      <c r="AO1316" t="s">
        <v>618</v>
      </c>
    </row>
    <row r="1317" spans="1:41" x14ac:dyDescent="0.25">
      <c r="A1317">
        <v>1</v>
      </c>
      <c r="B1317" t="s">
        <v>28</v>
      </c>
      <c r="C1317">
        <v>393107</v>
      </c>
      <c r="D1317" t="str">
        <f>VLOOKUP(C1317,MUNICÍPO_SETOR!A$2:D$49,4,0)</f>
        <v>SERGIO DE SOUZA COSTA</v>
      </c>
      <c r="E1317" s="43">
        <v>41367.40625</v>
      </c>
      <c r="F1317" s="43">
        <v>41367.759027777778</v>
      </c>
      <c r="G1317" s="43">
        <v>41367.723611111112</v>
      </c>
      <c r="H1317" t="s">
        <v>29</v>
      </c>
      <c r="I1317">
        <v>60000012463803</v>
      </c>
      <c r="J1317" t="s">
        <v>619</v>
      </c>
      <c r="K1317" t="s">
        <v>620</v>
      </c>
      <c r="L1317" t="s">
        <v>32</v>
      </c>
      <c r="M1317">
        <v>6</v>
      </c>
      <c r="N1317" t="s">
        <v>33</v>
      </c>
      <c r="O1317">
        <v>60000015461254</v>
      </c>
      <c r="P1317">
        <v>60000016462681</v>
      </c>
      <c r="Q1317">
        <v>140180000000661</v>
      </c>
      <c r="S1317" t="s">
        <v>34</v>
      </c>
      <c r="T1317" t="s">
        <v>35</v>
      </c>
      <c r="U1317" t="s">
        <v>36</v>
      </c>
      <c r="X1317" t="s">
        <v>37</v>
      </c>
      <c r="Y1317" t="s">
        <v>176</v>
      </c>
      <c r="AD1317" t="s">
        <v>621</v>
      </c>
      <c r="AE1317" t="s">
        <v>1437</v>
      </c>
      <c r="AF1317" t="s">
        <v>621</v>
      </c>
      <c r="AG1317" t="s">
        <v>621</v>
      </c>
      <c r="AH1317">
        <v>1</v>
      </c>
      <c r="AI1317">
        <v>190</v>
      </c>
      <c r="AJ1317">
        <v>190</v>
      </c>
      <c r="AK1317">
        <v>190</v>
      </c>
      <c r="AL1317">
        <v>190</v>
      </c>
      <c r="AM1317">
        <v>190</v>
      </c>
      <c r="AN1317" t="s">
        <v>1409</v>
      </c>
      <c r="AO1317" t="s">
        <v>621</v>
      </c>
    </row>
    <row r="1318" spans="1:41" x14ac:dyDescent="0.25">
      <c r="A1318">
        <v>1</v>
      </c>
      <c r="B1318" t="s">
        <v>28</v>
      </c>
      <c r="C1318">
        <v>393107</v>
      </c>
      <c r="D1318" t="str">
        <f>VLOOKUP(C1318,MUNICÍPO_SETOR!A$2:D$49,4,0)</f>
        <v>SERGIO DE SOUZA COSTA</v>
      </c>
      <c r="E1318" s="43">
        <v>41367.368055555555</v>
      </c>
      <c r="F1318" s="43">
        <v>41367.75277777778</v>
      </c>
      <c r="G1318" s="43">
        <v>41367.713194444441</v>
      </c>
      <c r="H1318" t="s">
        <v>29</v>
      </c>
      <c r="I1318">
        <v>60000012355031</v>
      </c>
      <c r="J1318" t="s">
        <v>622</v>
      </c>
      <c r="K1318" t="s">
        <v>623</v>
      </c>
      <c r="L1318" t="s">
        <v>32</v>
      </c>
      <c r="M1318">
        <v>4</v>
      </c>
      <c r="N1318" t="s">
        <v>33</v>
      </c>
      <c r="O1318">
        <v>60000015461254</v>
      </c>
      <c r="P1318">
        <v>60000016462681</v>
      </c>
      <c r="Q1318">
        <v>140180000000636</v>
      </c>
      <c r="S1318" t="s">
        <v>34</v>
      </c>
      <c r="T1318" t="s">
        <v>35</v>
      </c>
      <c r="U1318" t="s">
        <v>36</v>
      </c>
      <c r="X1318" t="s">
        <v>37</v>
      </c>
      <c r="Y1318" t="s">
        <v>176</v>
      </c>
      <c r="AD1318" t="s">
        <v>2932</v>
      </c>
      <c r="AE1318" t="s">
        <v>1437</v>
      </c>
      <c r="AF1318" t="s">
        <v>2932</v>
      </c>
      <c r="AG1318" t="s">
        <v>2932</v>
      </c>
      <c r="AH1318">
        <v>1</v>
      </c>
      <c r="AI1318">
        <v>157</v>
      </c>
      <c r="AJ1318">
        <v>157</v>
      </c>
      <c r="AK1318">
        <v>157</v>
      </c>
      <c r="AL1318">
        <v>157</v>
      </c>
      <c r="AM1318">
        <v>157</v>
      </c>
      <c r="AN1318" t="s">
        <v>1409</v>
      </c>
      <c r="AO1318" t="s">
        <v>2932</v>
      </c>
    </row>
    <row r="1319" spans="1:41" x14ac:dyDescent="0.25">
      <c r="A1319">
        <v>1</v>
      </c>
      <c r="B1319" t="s">
        <v>28</v>
      </c>
      <c r="C1319">
        <v>393107</v>
      </c>
      <c r="D1319" t="str">
        <f>VLOOKUP(C1319,MUNICÍPO_SETOR!A$2:D$49,4,0)</f>
        <v>SERGIO DE SOUZA COSTA</v>
      </c>
      <c r="E1319" s="43">
        <v>41366.680555555555</v>
      </c>
      <c r="F1319" s="43">
        <v>41366.171527777777</v>
      </c>
      <c r="G1319" s="43">
        <v>41366.709027777775</v>
      </c>
      <c r="H1319" t="s">
        <v>29</v>
      </c>
      <c r="I1319">
        <v>60000012577627</v>
      </c>
      <c r="J1319" t="s">
        <v>624</v>
      </c>
      <c r="K1319" t="s">
        <v>625</v>
      </c>
      <c r="L1319" t="s">
        <v>32</v>
      </c>
      <c r="M1319">
        <v>6</v>
      </c>
      <c r="N1319" t="s">
        <v>33</v>
      </c>
      <c r="O1319">
        <v>60000015461254</v>
      </c>
      <c r="P1319">
        <v>60000016462681</v>
      </c>
      <c r="Q1319">
        <v>141647000000644</v>
      </c>
      <c r="S1319" t="s">
        <v>34</v>
      </c>
      <c r="T1319" t="s">
        <v>35</v>
      </c>
      <c r="U1319" t="s">
        <v>36</v>
      </c>
      <c r="X1319" t="s">
        <v>37</v>
      </c>
      <c r="Y1319" t="s">
        <v>176</v>
      </c>
      <c r="AD1319" t="s">
        <v>626</v>
      </c>
      <c r="AE1319" t="s">
        <v>1437</v>
      </c>
      <c r="AF1319" t="s">
        <v>626</v>
      </c>
      <c r="AG1319" t="s">
        <v>626</v>
      </c>
      <c r="AH1319">
        <v>1</v>
      </c>
      <c r="AI1319">
        <v>157</v>
      </c>
      <c r="AJ1319">
        <v>157</v>
      </c>
      <c r="AK1319">
        <v>157</v>
      </c>
      <c r="AL1319">
        <v>157</v>
      </c>
      <c r="AM1319">
        <v>157</v>
      </c>
      <c r="AN1319" t="s">
        <v>1409</v>
      </c>
      <c r="AO1319" t="s">
        <v>626</v>
      </c>
    </row>
    <row r="1320" spans="1:41" x14ac:dyDescent="0.25">
      <c r="A1320">
        <v>1</v>
      </c>
      <c r="B1320" t="s">
        <v>28</v>
      </c>
      <c r="C1320">
        <v>393107</v>
      </c>
      <c r="D1320" t="str">
        <f>VLOOKUP(C1320,MUNICÍPO_SETOR!A$2:D$49,4,0)</f>
        <v>SERGIO DE SOUZA COSTA</v>
      </c>
      <c r="E1320" s="43">
        <v>41366.666666666664</v>
      </c>
      <c r="F1320" s="43">
        <v>41366.170138888891</v>
      </c>
      <c r="G1320" s="43">
        <v>41366.699999999997</v>
      </c>
      <c r="H1320" t="s">
        <v>29</v>
      </c>
      <c r="I1320">
        <v>60000012435367</v>
      </c>
      <c r="J1320" t="s">
        <v>627</v>
      </c>
      <c r="K1320" t="s">
        <v>628</v>
      </c>
      <c r="L1320" t="s">
        <v>32</v>
      </c>
      <c r="M1320">
        <v>6</v>
      </c>
      <c r="N1320" t="s">
        <v>33</v>
      </c>
      <c r="O1320">
        <v>60000015461254</v>
      </c>
      <c r="P1320">
        <v>60000016462681</v>
      </c>
      <c r="Q1320">
        <v>141647000000629</v>
      </c>
      <c r="S1320" t="s">
        <v>34</v>
      </c>
      <c r="T1320" t="s">
        <v>35</v>
      </c>
      <c r="U1320" t="s">
        <v>36</v>
      </c>
      <c r="X1320" t="s">
        <v>37</v>
      </c>
      <c r="Y1320" t="s">
        <v>176</v>
      </c>
      <c r="AD1320" t="s">
        <v>629</v>
      </c>
      <c r="AE1320" t="s">
        <v>1437</v>
      </c>
      <c r="AF1320" t="s">
        <v>629</v>
      </c>
      <c r="AG1320" t="s">
        <v>629</v>
      </c>
      <c r="AH1320">
        <v>1</v>
      </c>
      <c r="AI1320">
        <v>142</v>
      </c>
      <c r="AJ1320">
        <v>142</v>
      </c>
      <c r="AK1320">
        <v>142</v>
      </c>
      <c r="AL1320">
        <v>142</v>
      </c>
      <c r="AM1320">
        <v>142</v>
      </c>
      <c r="AN1320" t="s">
        <v>1409</v>
      </c>
      <c r="AO1320" t="s">
        <v>629</v>
      </c>
    </row>
    <row r="1321" spans="1:41" x14ac:dyDescent="0.25">
      <c r="A1321">
        <v>1</v>
      </c>
      <c r="B1321" t="s">
        <v>28</v>
      </c>
      <c r="C1321">
        <v>393107</v>
      </c>
      <c r="D1321" t="str">
        <f>VLOOKUP(C1321,MUNICÍPO_SETOR!A$2:D$49,4,0)</f>
        <v>SERGIO DE SOUZA COSTA</v>
      </c>
      <c r="E1321" s="43">
        <v>41366.663194444445</v>
      </c>
      <c r="F1321" s="43">
        <v>41366.17083333333</v>
      </c>
      <c r="G1321" s="43">
        <v>41366.710416666669</v>
      </c>
      <c r="H1321" t="s">
        <v>110</v>
      </c>
      <c r="I1321">
        <v>60000016841210</v>
      </c>
      <c r="K1321" t="s">
        <v>630</v>
      </c>
      <c r="L1321" t="s">
        <v>631</v>
      </c>
      <c r="N1321" t="s">
        <v>33</v>
      </c>
      <c r="O1321">
        <v>60000015461254</v>
      </c>
      <c r="P1321">
        <v>60000016462681</v>
      </c>
      <c r="Q1321">
        <v>141647000000651</v>
      </c>
      <c r="S1321" t="s">
        <v>34</v>
      </c>
      <c r="T1321" t="s">
        <v>35</v>
      </c>
      <c r="U1321" t="s">
        <v>36</v>
      </c>
      <c r="X1321" t="s">
        <v>37</v>
      </c>
      <c r="Y1321" t="s">
        <v>176</v>
      </c>
      <c r="AD1321" t="s">
        <v>632</v>
      </c>
      <c r="AE1321" t="s">
        <v>1437</v>
      </c>
      <c r="AF1321" t="s">
        <v>632</v>
      </c>
      <c r="AG1321" t="s">
        <v>632</v>
      </c>
      <c r="AH1321">
        <v>1</v>
      </c>
      <c r="AI1321">
        <v>126</v>
      </c>
      <c r="AJ1321">
        <v>126</v>
      </c>
      <c r="AK1321">
        <v>126</v>
      </c>
      <c r="AL1321">
        <v>126</v>
      </c>
      <c r="AM1321">
        <v>126</v>
      </c>
      <c r="AN1321" t="s">
        <v>1409</v>
      </c>
      <c r="AO1321" t="s">
        <v>632</v>
      </c>
    </row>
    <row r="1322" spans="1:41" x14ac:dyDescent="0.25">
      <c r="A1322">
        <v>1</v>
      </c>
      <c r="B1322" t="s">
        <v>28</v>
      </c>
      <c r="C1322">
        <v>393107</v>
      </c>
      <c r="D1322" t="str">
        <f>VLOOKUP(C1322,MUNICÍPO_SETOR!A$2:D$49,4,0)</f>
        <v>SERGIO DE SOUZA COSTA</v>
      </c>
      <c r="E1322" s="43">
        <v>41366.611111111109</v>
      </c>
      <c r="F1322" s="43">
        <v>41366.168749999997</v>
      </c>
      <c r="G1322" s="43">
        <v>41366.697222222225</v>
      </c>
      <c r="H1322" t="s">
        <v>29</v>
      </c>
      <c r="I1322">
        <v>60000012579935</v>
      </c>
      <c r="J1322" t="s">
        <v>633</v>
      </c>
      <c r="K1322" t="s">
        <v>634</v>
      </c>
      <c r="L1322" t="s">
        <v>45</v>
      </c>
      <c r="M1322">
        <v>3</v>
      </c>
      <c r="N1322" t="s">
        <v>33</v>
      </c>
      <c r="O1322">
        <v>60000015461254</v>
      </c>
      <c r="P1322">
        <v>60000016462681</v>
      </c>
      <c r="Q1322">
        <v>141647000000622</v>
      </c>
      <c r="S1322" t="s">
        <v>34</v>
      </c>
      <c r="T1322" t="s">
        <v>35</v>
      </c>
      <c r="U1322" t="s">
        <v>36</v>
      </c>
      <c r="X1322" t="s">
        <v>37</v>
      </c>
      <c r="Y1322" t="s">
        <v>176</v>
      </c>
      <c r="AD1322" t="s">
        <v>635</v>
      </c>
      <c r="AE1322" t="s">
        <v>1437</v>
      </c>
      <c r="AF1322" t="s">
        <v>635</v>
      </c>
      <c r="AG1322" t="s">
        <v>635</v>
      </c>
      <c r="AH1322">
        <v>1</v>
      </c>
      <c r="AI1322">
        <v>179</v>
      </c>
      <c r="AJ1322">
        <v>179</v>
      </c>
      <c r="AK1322">
        <v>179</v>
      </c>
      <c r="AL1322">
        <v>179</v>
      </c>
      <c r="AM1322">
        <v>179</v>
      </c>
      <c r="AN1322" t="s">
        <v>1409</v>
      </c>
      <c r="AO1322" t="s">
        <v>635</v>
      </c>
    </row>
    <row r="1323" spans="1:41" x14ac:dyDescent="0.25">
      <c r="A1323">
        <v>1</v>
      </c>
      <c r="B1323" t="s">
        <v>28</v>
      </c>
      <c r="C1323">
        <v>393107</v>
      </c>
      <c r="D1323" t="str">
        <f>VLOOKUP(C1323,MUNICÍPO_SETOR!A$2:D$49,4,0)</f>
        <v>SERGIO DE SOUZA COSTA</v>
      </c>
      <c r="E1323" s="43">
        <v>41366.579861111109</v>
      </c>
      <c r="F1323" s="43">
        <v>41366.169444444444</v>
      </c>
      <c r="G1323" s="43">
        <v>41366.695138888892</v>
      </c>
      <c r="H1323" t="s">
        <v>29</v>
      </c>
      <c r="I1323">
        <v>60000012587319</v>
      </c>
      <c r="J1323" t="s">
        <v>636</v>
      </c>
      <c r="K1323" t="s">
        <v>637</v>
      </c>
      <c r="L1323" t="s">
        <v>45</v>
      </c>
      <c r="M1323">
        <v>3</v>
      </c>
      <c r="N1323" t="s">
        <v>33</v>
      </c>
      <c r="O1323">
        <v>60000015461254</v>
      </c>
      <c r="P1323">
        <v>60000016462681</v>
      </c>
      <c r="Q1323">
        <v>141647000000615</v>
      </c>
      <c r="S1323" t="s">
        <v>34</v>
      </c>
      <c r="T1323" t="s">
        <v>35</v>
      </c>
      <c r="U1323" t="s">
        <v>36</v>
      </c>
      <c r="X1323" t="s">
        <v>37</v>
      </c>
      <c r="Y1323" t="s">
        <v>176</v>
      </c>
      <c r="AD1323" t="s">
        <v>638</v>
      </c>
      <c r="AE1323" t="s">
        <v>1437</v>
      </c>
      <c r="AF1323" t="s">
        <v>638</v>
      </c>
      <c r="AG1323" t="s">
        <v>638</v>
      </c>
      <c r="AH1323">
        <v>1</v>
      </c>
      <c r="AI1323">
        <v>150</v>
      </c>
      <c r="AJ1323">
        <v>150</v>
      </c>
      <c r="AK1323">
        <v>150</v>
      </c>
      <c r="AL1323">
        <v>150</v>
      </c>
      <c r="AM1323">
        <v>150</v>
      </c>
      <c r="AN1323" t="s">
        <v>1409</v>
      </c>
      <c r="AO1323" t="s">
        <v>638</v>
      </c>
    </row>
    <row r="1324" spans="1:41" x14ac:dyDescent="0.25">
      <c r="A1324">
        <v>1</v>
      </c>
      <c r="B1324" t="s">
        <v>28</v>
      </c>
      <c r="C1324">
        <v>393107</v>
      </c>
      <c r="D1324" t="str">
        <f>VLOOKUP(C1324,MUNICÍPO_SETOR!A$2:D$49,4,0)</f>
        <v>SERGIO DE SOUZA COSTA</v>
      </c>
      <c r="E1324" s="43">
        <v>41366.524305555555</v>
      </c>
      <c r="F1324" s="43">
        <v>41366.168749999997</v>
      </c>
      <c r="G1324" s="43">
        <v>41366.69027777778</v>
      </c>
      <c r="H1324" t="s">
        <v>29</v>
      </c>
      <c r="I1324">
        <v>60000012484763</v>
      </c>
      <c r="J1324" t="s">
        <v>639</v>
      </c>
      <c r="K1324" t="s">
        <v>640</v>
      </c>
      <c r="L1324" t="s">
        <v>32</v>
      </c>
      <c r="M1324">
        <v>6</v>
      </c>
      <c r="N1324" t="s">
        <v>33</v>
      </c>
      <c r="O1324">
        <v>60000015461254</v>
      </c>
      <c r="P1324">
        <v>60000016462681</v>
      </c>
      <c r="Q1324">
        <v>141647000000607</v>
      </c>
      <c r="S1324" t="s">
        <v>34</v>
      </c>
      <c r="T1324" t="s">
        <v>35</v>
      </c>
      <c r="U1324" t="s">
        <v>36</v>
      </c>
      <c r="X1324" t="s">
        <v>37</v>
      </c>
      <c r="Y1324" t="s">
        <v>176</v>
      </c>
      <c r="AD1324" t="s">
        <v>641</v>
      </c>
      <c r="AE1324" t="s">
        <v>1437</v>
      </c>
      <c r="AF1324" t="s">
        <v>641</v>
      </c>
      <c r="AG1324" t="s">
        <v>641</v>
      </c>
      <c r="AH1324">
        <v>1</v>
      </c>
      <c r="AI1324">
        <v>87</v>
      </c>
      <c r="AJ1324">
        <v>87</v>
      </c>
      <c r="AK1324">
        <v>87</v>
      </c>
      <c r="AL1324">
        <v>87</v>
      </c>
      <c r="AM1324">
        <v>87</v>
      </c>
      <c r="AN1324" t="s">
        <v>1409</v>
      </c>
      <c r="AO1324" t="s">
        <v>641</v>
      </c>
    </row>
    <row r="1325" spans="1:41" x14ac:dyDescent="0.25">
      <c r="A1325">
        <v>1</v>
      </c>
      <c r="B1325" t="s">
        <v>28</v>
      </c>
      <c r="C1325">
        <v>393107</v>
      </c>
      <c r="D1325" t="str">
        <f>VLOOKUP(C1325,MUNICÍPO_SETOR!A$2:D$49,4,0)</f>
        <v>SERGIO DE SOUZA COSTA</v>
      </c>
      <c r="E1325" s="43">
        <v>41366.427083333336</v>
      </c>
      <c r="F1325" s="43">
        <v>41366.166666666664</v>
      </c>
      <c r="G1325" s="43">
        <v>41366.643055555556</v>
      </c>
      <c r="H1325" t="s">
        <v>29</v>
      </c>
      <c r="I1325">
        <v>60000017964116</v>
      </c>
      <c r="J1325" t="s">
        <v>642</v>
      </c>
      <c r="K1325" t="s">
        <v>643</v>
      </c>
      <c r="L1325" t="s">
        <v>32</v>
      </c>
      <c r="M1325">
        <v>6</v>
      </c>
      <c r="N1325" t="s">
        <v>33</v>
      </c>
      <c r="O1325">
        <v>60000015461254</v>
      </c>
      <c r="P1325">
        <v>60000016462681</v>
      </c>
      <c r="Q1325">
        <v>140180000000613</v>
      </c>
      <c r="S1325" t="s">
        <v>34</v>
      </c>
      <c r="T1325" t="s">
        <v>35</v>
      </c>
      <c r="U1325" t="s">
        <v>36</v>
      </c>
      <c r="X1325" t="s">
        <v>37</v>
      </c>
      <c r="Y1325" t="s">
        <v>176</v>
      </c>
      <c r="AD1325" t="s">
        <v>644</v>
      </c>
      <c r="AE1325" t="s">
        <v>1437</v>
      </c>
      <c r="AF1325" t="s">
        <v>644</v>
      </c>
      <c r="AG1325" t="s">
        <v>644</v>
      </c>
      <c r="AH1325">
        <v>1</v>
      </c>
      <c r="AI1325">
        <v>161</v>
      </c>
      <c r="AJ1325">
        <v>161</v>
      </c>
      <c r="AK1325">
        <v>161</v>
      </c>
      <c r="AL1325">
        <v>161</v>
      </c>
      <c r="AM1325">
        <v>161</v>
      </c>
      <c r="AN1325" t="s">
        <v>1409</v>
      </c>
      <c r="AO1325" t="s">
        <v>644</v>
      </c>
    </row>
    <row r="1326" spans="1:41" x14ac:dyDescent="0.25">
      <c r="A1326">
        <v>1</v>
      </c>
      <c r="B1326" t="s">
        <v>28</v>
      </c>
      <c r="C1326">
        <v>393107</v>
      </c>
      <c r="D1326" t="str">
        <f>VLOOKUP(C1326,MUNICÍPO_SETOR!A$2:D$49,4,0)</f>
        <v>SERGIO DE SOUZA COSTA</v>
      </c>
      <c r="E1326" s="43">
        <v>41366.427083333336</v>
      </c>
      <c r="F1326" s="43">
        <v>41366.727083333331</v>
      </c>
      <c r="G1326" s="43">
        <v>41366.686111111114</v>
      </c>
      <c r="H1326" t="s">
        <v>29</v>
      </c>
      <c r="I1326">
        <v>60000012363759</v>
      </c>
      <c r="J1326" t="s">
        <v>645</v>
      </c>
      <c r="K1326" t="s">
        <v>646</v>
      </c>
      <c r="L1326" t="s">
        <v>32</v>
      </c>
      <c r="M1326">
        <v>6</v>
      </c>
      <c r="N1326" t="s">
        <v>33</v>
      </c>
      <c r="O1326">
        <v>60000015461254</v>
      </c>
      <c r="P1326">
        <v>60000016462681</v>
      </c>
      <c r="Q1326">
        <v>141647000000590</v>
      </c>
      <c r="S1326" t="s">
        <v>34</v>
      </c>
      <c r="T1326" t="s">
        <v>35</v>
      </c>
      <c r="U1326" t="s">
        <v>36</v>
      </c>
      <c r="X1326" t="s">
        <v>37</v>
      </c>
      <c r="Y1326" t="s">
        <v>176</v>
      </c>
      <c r="AD1326" t="s">
        <v>647</v>
      </c>
      <c r="AE1326" t="s">
        <v>1437</v>
      </c>
      <c r="AF1326" t="s">
        <v>647</v>
      </c>
      <c r="AG1326" t="s">
        <v>647</v>
      </c>
      <c r="AH1326">
        <v>1</v>
      </c>
      <c r="AI1326">
        <v>82</v>
      </c>
      <c r="AJ1326">
        <v>82</v>
      </c>
      <c r="AK1326">
        <v>82</v>
      </c>
      <c r="AL1326">
        <v>82</v>
      </c>
      <c r="AM1326">
        <v>82</v>
      </c>
      <c r="AN1326" t="s">
        <v>1409</v>
      </c>
      <c r="AO1326" t="s">
        <v>647</v>
      </c>
    </row>
    <row r="1327" spans="1:41" x14ac:dyDescent="0.25">
      <c r="A1327">
        <v>1</v>
      </c>
      <c r="B1327" t="s">
        <v>28</v>
      </c>
      <c r="C1327">
        <v>393107</v>
      </c>
      <c r="D1327" t="str">
        <f>VLOOKUP(C1327,MUNICÍPO_SETOR!A$2:D$49,4,0)</f>
        <v>SERGIO DE SOUZA COSTA</v>
      </c>
      <c r="E1327" s="43">
        <v>41366.375</v>
      </c>
      <c r="F1327" s="43">
        <v>41366.163888888892</v>
      </c>
      <c r="G1327" s="43">
        <v>41366.643055555556</v>
      </c>
      <c r="H1327" t="s">
        <v>29</v>
      </c>
      <c r="I1327">
        <v>60000012421691</v>
      </c>
      <c r="J1327" t="s">
        <v>648</v>
      </c>
      <c r="K1327" t="s">
        <v>649</v>
      </c>
      <c r="L1327" t="s">
        <v>32</v>
      </c>
      <c r="M1327">
        <v>6</v>
      </c>
      <c r="N1327" t="s">
        <v>33</v>
      </c>
      <c r="O1327">
        <v>60000015461254</v>
      </c>
      <c r="P1327">
        <v>60000016462681</v>
      </c>
      <c r="Q1327">
        <v>140180000000604</v>
      </c>
      <c r="S1327" t="s">
        <v>34</v>
      </c>
      <c r="T1327" t="s">
        <v>35</v>
      </c>
      <c r="U1327" t="s">
        <v>36</v>
      </c>
      <c r="X1327" t="s">
        <v>37</v>
      </c>
      <c r="Y1327" t="s">
        <v>176</v>
      </c>
      <c r="AD1327" t="s">
        <v>650</v>
      </c>
      <c r="AE1327" t="s">
        <v>1437</v>
      </c>
      <c r="AF1327" t="s">
        <v>650</v>
      </c>
      <c r="AG1327" t="s">
        <v>650</v>
      </c>
      <c r="AH1327">
        <v>1</v>
      </c>
      <c r="AI1327">
        <v>104</v>
      </c>
      <c r="AJ1327">
        <v>104</v>
      </c>
      <c r="AK1327">
        <v>104</v>
      </c>
      <c r="AL1327">
        <v>104</v>
      </c>
      <c r="AM1327">
        <v>104</v>
      </c>
      <c r="AN1327" t="s">
        <v>1409</v>
      </c>
      <c r="AO1327" t="s">
        <v>650</v>
      </c>
    </row>
    <row r="1328" spans="1:41" x14ac:dyDescent="0.25">
      <c r="A1328">
        <v>1</v>
      </c>
      <c r="B1328" t="s">
        <v>28</v>
      </c>
      <c r="C1328">
        <v>393107</v>
      </c>
      <c r="D1328" t="str">
        <f>VLOOKUP(C1328,MUNICÍPO_SETOR!A$2:D$49,4,0)</f>
        <v>SERGIO DE SOUZA COSTA</v>
      </c>
      <c r="E1328" s="43">
        <v>41366.368055555555</v>
      </c>
      <c r="F1328" s="43">
        <v>41366.165972222225</v>
      </c>
      <c r="G1328" s="43">
        <v>41366.643055555556</v>
      </c>
      <c r="H1328" t="s">
        <v>29</v>
      </c>
      <c r="I1328">
        <v>60000012349391</v>
      </c>
      <c r="J1328" t="s">
        <v>651</v>
      </c>
      <c r="K1328" t="s">
        <v>652</v>
      </c>
      <c r="L1328" t="s">
        <v>32</v>
      </c>
      <c r="M1328">
        <v>6</v>
      </c>
      <c r="N1328" t="s">
        <v>33</v>
      </c>
      <c r="O1328">
        <v>60000015461254</v>
      </c>
      <c r="P1328">
        <v>60000016462681</v>
      </c>
      <c r="Q1328">
        <v>140180000000595</v>
      </c>
      <c r="S1328" t="s">
        <v>34</v>
      </c>
      <c r="T1328" t="s">
        <v>35</v>
      </c>
      <c r="U1328" t="s">
        <v>36</v>
      </c>
      <c r="X1328" t="s">
        <v>37</v>
      </c>
      <c r="Y1328" t="s">
        <v>176</v>
      </c>
      <c r="AD1328" t="s">
        <v>653</v>
      </c>
      <c r="AE1328" t="s">
        <v>1437</v>
      </c>
      <c r="AF1328" t="s">
        <v>653</v>
      </c>
      <c r="AG1328" t="s">
        <v>653</v>
      </c>
      <c r="AH1328">
        <v>1</v>
      </c>
      <c r="AI1328">
        <v>114</v>
      </c>
      <c r="AJ1328">
        <v>114</v>
      </c>
      <c r="AK1328">
        <v>114</v>
      </c>
      <c r="AL1328">
        <v>114</v>
      </c>
      <c r="AM1328">
        <v>114</v>
      </c>
      <c r="AN1328" t="s">
        <v>1409</v>
      </c>
      <c r="AO1328" t="s">
        <v>653</v>
      </c>
    </row>
    <row r="1329" spans="1:41" x14ac:dyDescent="0.25">
      <c r="A1329">
        <v>1</v>
      </c>
      <c r="B1329" t="s">
        <v>28</v>
      </c>
      <c r="C1329">
        <v>393107</v>
      </c>
      <c r="D1329" t="str">
        <f>VLOOKUP(C1329,MUNICÍPO_SETOR!A$2:D$49,4,0)</f>
        <v>SERGIO DE SOUZA COSTA</v>
      </c>
      <c r="E1329" s="43">
        <v>41366.319444444445</v>
      </c>
      <c r="F1329" s="43">
        <v>41366.165277777778</v>
      </c>
      <c r="G1329" s="43">
        <v>41366.634027777778</v>
      </c>
      <c r="H1329" t="s">
        <v>29</v>
      </c>
      <c r="I1329">
        <v>60000012323631</v>
      </c>
      <c r="J1329" t="s">
        <v>654</v>
      </c>
      <c r="K1329" t="s">
        <v>655</v>
      </c>
      <c r="L1329" t="s">
        <v>32</v>
      </c>
      <c r="M1329">
        <v>6</v>
      </c>
      <c r="N1329" t="s">
        <v>33</v>
      </c>
      <c r="O1329">
        <v>60000015461254</v>
      </c>
      <c r="P1329">
        <v>60000016462681</v>
      </c>
      <c r="Q1329">
        <v>140180000000586</v>
      </c>
      <c r="S1329" t="s">
        <v>34</v>
      </c>
      <c r="T1329" t="s">
        <v>35</v>
      </c>
      <c r="U1329" t="s">
        <v>36</v>
      </c>
      <c r="X1329" t="s">
        <v>37</v>
      </c>
      <c r="Y1329" t="s">
        <v>176</v>
      </c>
      <c r="AD1329" t="s">
        <v>656</v>
      </c>
      <c r="AE1329" t="s">
        <v>1437</v>
      </c>
      <c r="AF1329" t="s">
        <v>656</v>
      </c>
      <c r="AG1329" t="s">
        <v>656</v>
      </c>
      <c r="AH1329">
        <v>1</v>
      </c>
      <c r="AI1329">
        <v>118</v>
      </c>
      <c r="AJ1329">
        <v>118</v>
      </c>
      <c r="AK1329">
        <v>118</v>
      </c>
      <c r="AL1329">
        <v>118</v>
      </c>
      <c r="AM1329">
        <v>118</v>
      </c>
      <c r="AN1329" t="s">
        <v>1409</v>
      </c>
      <c r="AO1329" t="s">
        <v>656</v>
      </c>
    </row>
    <row r="1330" spans="1:41" x14ac:dyDescent="0.25">
      <c r="A1330">
        <v>1</v>
      </c>
      <c r="B1330" t="s">
        <v>28</v>
      </c>
      <c r="C1330">
        <v>393107</v>
      </c>
      <c r="D1330" t="str">
        <f>VLOOKUP(C1330,MUNICÍPO_SETOR!A$2:D$49,4,0)</f>
        <v>SERGIO DE SOUZA COSTA</v>
      </c>
      <c r="E1330" s="43">
        <v>41365.481944444444</v>
      </c>
      <c r="F1330" s="43">
        <v>41365.48333333333</v>
      </c>
      <c r="G1330" s="43">
        <v>41365.554861111108</v>
      </c>
      <c r="H1330" t="s">
        <v>29</v>
      </c>
      <c r="I1330">
        <v>60000012312823</v>
      </c>
      <c r="J1330" t="s">
        <v>657</v>
      </c>
      <c r="K1330" t="s">
        <v>658</v>
      </c>
      <c r="L1330" t="s">
        <v>109</v>
      </c>
      <c r="N1330" t="s">
        <v>33</v>
      </c>
      <c r="O1330">
        <v>60000015461254</v>
      </c>
      <c r="P1330">
        <v>60000016462681</v>
      </c>
      <c r="Q1330">
        <v>140180000000502</v>
      </c>
      <c r="S1330" t="s">
        <v>34</v>
      </c>
      <c r="T1330" t="s">
        <v>35</v>
      </c>
      <c r="U1330" t="s">
        <v>36</v>
      </c>
      <c r="X1330" t="s">
        <v>176</v>
      </c>
      <c r="AD1330" t="s">
        <v>659</v>
      </c>
      <c r="AE1330" t="s">
        <v>1437</v>
      </c>
      <c r="AF1330" t="s">
        <v>659</v>
      </c>
      <c r="AG1330" t="s">
        <v>659</v>
      </c>
      <c r="AH1330">
        <v>1</v>
      </c>
      <c r="AI1330">
        <v>72</v>
      </c>
      <c r="AJ1330">
        <v>72</v>
      </c>
      <c r="AK1330">
        <v>72</v>
      </c>
      <c r="AL1330">
        <v>72</v>
      </c>
      <c r="AM1330">
        <v>72</v>
      </c>
      <c r="AN1330" t="s">
        <v>1409</v>
      </c>
      <c r="AO1330" t="s">
        <v>659</v>
      </c>
    </row>
    <row r="1331" spans="1:41" x14ac:dyDescent="0.25">
      <c r="A1331">
        <v>1</v>
      </c>
      <c r="B1331" t="s">
        <v>28</v>
      </c>
      <c r="C1331">
        <v>393107</v>
      </c>
      <c r="D1331" t="str">
        <f>VLOOKUP(C1331,MUNICÍPO_SETOR!A$2:D$49,4,0)</f>
        <v>SERGIO DE SOUZA COSTA</v>
      </c>
      <c r="E1331" s="43">
        <v>41365.461805555555</v>
      </c>
      <c r="F1331" s="43">
        <v>41365.478472222225</v>
      </c>
      <c r="G1331" s="43">
        <v>41365.554861111108</v>
      </c>
      <c r="H1331" t="s">
        <v>110</v>
      </c>
      <c r="I1331">
        <v>60000016841150</v>
      </c>
      <c r="K1331" t="s">
        <v>660</v>
      </c>
      <c r="L1331" t="s">
        <v>663</v>
      </c>
      <c r="N1331" t="s">
        <v>33</v>
      </c>
      <c r="O1331">
        <v>60000015461254</v>
      </c>
      <c r="P1331">
        <v>60000016462681</v>
      </c>
      <c r="Q1331">
        <v>140180000000472</v>
      </c>
      <c r="S1331" t="s">
        <v>34</v>
      </c>
      <c r="T1331" t="s">
        <v>35</v>
      </c>
      <c r="U1331" t="s">
        <v>36</v>
      </c>
      <c r="X1331" t="s">
        <v>37</v>
      </c>
      <c r="Y1331" t="s">
        <v>176</v>
      </c>
      <c r="AD1331" t="s">
        <v>661</v>
      </c>
      <c r="AE1331" t="s">
        <v>1437</v>
      </c>
      <c r="AF1331" t="s">
        <v>661</v>
      </c>
      <c r="AG1331" t="s">
        <v>661</v>
      </c>
      <c r="AH1331">
        <v>1</v>
      </c>
      <c r="AI1331">
        <v>114</v>
      </c>
      <c r="AJ1331">
        <v>114</v>
      </c>
      <c r="AK1331">
        <v>114</v>
      </c>
      <c r="AL1331">
        <v>114</v>
      </c>
      <c r="AM1331">
        <v>114</v>
      </c>
      <c r="AN1331" t="s">
        <v>1409</v>
      </c>
      <c r="AO1331" t="s">
        <v>661</v>
      </c>
    </row>
    <row r="1332" spans="1:41" x14ac:dyDescent="0.25">
      <c r="A1332">
        <v>1</v>
      </c>
      <c r="B1332" t="s">
        <v>28</v>
      </c>
      <c r="C1332">
        <v>393107</v>
      </c>
      <c r="D1332" t="str">
        <f>VLOOKUP(C1332,MUNICÍPO_SETOR!A$2:D$49,4,0)</f>
        <v>SERGIO DE SOUZA COSTA</v>
      </c>
      <c r="E1332" s="43">
        <v>41365.395833333336</v>
      </c>
      <c r="F1332" s="43">
        <v>41365.462500000001</v>
      </c>
      <c r="G1332" s="43">
        <v>41365.433333333334</v>
      </c>
      <c r="H1332" t="s">
        <v>110</v>
      </c>
      <c r="I1332">
        <v>60000016841466</v>
      </c>
      <c r="K1332" t="s">
        <v>662</v>
      </c>
      <c r="L1332" t="s">
        <v>663</v>
      </c>
      <c r="N1332" t="s">
        <v>33</v>
      </c>
      <c r="O1332">
        <v>60000015461254</v>
      </c>
      <c r="P1332">
        <v>60000016462681</v>
      </c>
      <c r="Q1332">
        <v>140180000000448</v>
      </c>
      <c r="S1332" t="s">
        <v>34</v>
      </c>
      <c r="T1332" t="s">
        <v>35</v>
      </c>
      <c r="U1332" t="s">
        <v>36</v>
      </c>
      <c r="X1332" t="s">
        <v>37</v>
      </c>
      <c r="Y1332" t="s">
        <v>176</v>
      </c>
      <c r="AD1332" t="s">
        <v>664</v>
      </c>
      <c r="AE1332" t="s">
        <v>1437</v>
      </c>
      <c r="AF1332" t="s">
        <v>664</v>
      </c>
      <c r="AG1332" t="s">
        <v>664</v>
      </c>
      <c r="AH1332">
        <v>1</v>
      </c>
      <c r="AI1332">
        <v>86</v>
      </c>
      <c r="AJ1332">
        <v>86</v>
      </c>
      <c r="AK1332">
        <v>86</v>
      </c>
      <c r="AL1332">
        <v>86</v>
      </c>
      <c r="AM1332">
        <v>86</v>
      </c>
      <c r="AN1332" t="s">
        <v>1409</v>
      </c>
      <c r="AO1332" t="s">
        <v>664</v>
      </c>
    </row>
    <row r="1333" spans="1:41" x14ac:dyDescent="0.25">
      <c r="A1333">
        <v>1</v>
      </c>
      <c r="B1333" t="s">
        <v>28</v>
      </c>
      <c r="C1333">
        <v>393107</v>
      </c>
      <c r="D1333" t="str">
        <f>VLOOKUP(C1333,MUNICÍPO_SETOR!A$2:D$49,4,0)</f>
        <v>SERGIO DE SOUZA COSTA</v>
      </c>
      <c r="E1333" s="43">
        <v>41365.388888888891</v>
      </c>
      <c r="F1333" s="43">
        <v>41365.459027777775</v>
      </c>
      <c r="G1333" s="43">
        <v>41365.420138888891</v>
      </c>
      <c r="H1333" t="s">
        <v>29</v>
      </c>
      <c r="I1333">
        <v>60000012451823</v>
      </c>
      <c r="J1333" t="s">
        <v>665</v>
      </c>
      <c r="K1333" t="s">
        <v>666</v>
      </c>
      <c r="L1333" t="s">
        <v>109</v>
      </c>
      <c r="N1333" t="s">
        <v>33</v>
      </c>
      <c r="O1333">
        <v>60000015461254</v>
      </c>
      <c r="P1333">
        <v>60000016462681</v>
      </c>
      <c r="Q1333">
        <v>140180000000440</v>
      </c>
      <c r="S1333" t="s">
        <v>34</v>
      </c>
      <c r="T1333" t="s">
        <v>35</v>
      </c>
      <c r="U1333" t="s">
        <v>36</v>
      </c>
      <c r="X1333" t="s">
        <v>176</v>
      </c>
      <c r="AD1333" t="s">
        <v>667</v>
      </c>
      <c r="AE1333" t="s">
        <v>1437</v>
      </c>
      <c r="AF1333" t="s">
        <v>667</v>
      </c>
      <c r="AG1333" t="s">
        <v>667</v>
      </c>
      <c r="AH1333">
        <v>1</v>
      </c>
      <c r="AI1333">
        <v>131</v>
      </c>
      <c r="AJ1333">
        <v>131</v>
      </c>
      <c r="AK1333">
        <v>131</v>
      </c>
      <c r="AL1333">
        <v>131</v>
      </c>
      <c r="AM1333">
        <v>131</v>
      </c>
      <c r="AN1333" t="s">
        <v>1409</v>
      </c>
      <c r="AO1333" t="s">
        <v>667</v>
      </c>
    </row>
    <row r="1334" spans="1:41" x14ac:dyDescent="0.25">
      <c r="A1334">
        <v>1</v>
      </c>
      <c r="B1334" t="s">
        <v>28</v>
      </c>
      <c r="C1334">
        <v>393107</v>
      </c>
      <c r="D1334" t="str">
        <f>VLOOKUP(C1334,MUNICÍPO_SETOR!A$2:D$49,4,0)</f>
        <v>SERGIO DE SOUZA COSTA</v>
      </c>
      <c r="E1334" s="43">
        <v>41365.385416666664</v>
      </c>
      <c r="F1334" s="43">
        <v>41365.453472222223</v>
      </c>
      <c r="G1334" s="43">
        <v>41365.420138888891</v>
      </c>
      <c r="H1334" t="s">
        <v>29</v>
      </c>
      <c r="I1334">
        <v>60000012503675</v>
      </c>
      <c r="J1334" t="s">
        <v>668</v>
      </c>
      <c r="K1334" t="s">
        <v>669</v>
      </c>
      <c r="L1334" t="s">
        <v>32</v>
      </c>
      <c r="M1334">
        <v>6</v>
      </c>
      <c r="N1334" t="s">
        <v>33</v>
      </c>
      <c r="O1334">
        <v>60000015461254</v>
      </c>
      <c r="P1334">
        <v>60000016462681</v>
      </c>
      <c r="Q1334">
        <v>140180000000408</v>
      </c>
      <c r="S1334" t="s">
        <v>34</v>
      </c>
      <c r="T1334" t="s">
        <v>35</v>
      </c>
      <c r="U1334" t="s">
        <v>36</v>
      </c>
      <c r="X1334" t="s">
        <v>37</v>
      </c>
      <c r="Y1334" t="s">
        <v>176</v>
      </c>
      <c r="AD1334" t="s">
        <v>670</v>
      </c>
      <c r="AE1334" t="s">
        <v>1437</v>
      </c>
      <c r="AF1334" t="s">
        <v>670</v>
      </c>
      <c r="AG1334" t="s">
        <v>670</v>
      </c>
      <c r="AH1334">
        <v>1</v>
      </c>
      <c r="AI1334">
        <v>99</v>
      </c>
      <c r="AJ1334">
        <v>99</v>
      </c>
      <c r="AK1334">
        <v>99</v>
      </c>
      <c r="AL1334">
        <v>99</v>
      </c>
      <c r="AM1334">
        <v>99</v>
      </c>
      <c r="AN1334" t="s">
        <v>1409</v>
      </c>
      <c r="AO1334" t="s">
        <v>670</v>
      </c>
    </row>
    <row r="1335" spans="1:41" x14ac:dyDescent="0.25">
      <c r="A1335">
        <v>1</v>
      </c>
      <c r="B1335" t="s">
        <v>28</v>
      </c>
      <c r="C1335">
        <v>393107</v>
      </c>
      <c r="D1335" t="str">
        <f>VLOOKUP(C1335,MUNICÍPO_SETOR!A$2:D$49,4,0)</f>
        <v>SERGIO DE SOUZA COSTA</v>
      </c>
      <c r="E1335" s="43">
        <v>41365.378472222219</v>
      </c>
      <c r="F1335" s="43">
        <v>41365.382638888892</v>
      </c>
      <c r="G1335" s="43">
        <v>41365.350694444445</v>
      </c>
      <c r="H1335" t="s">
        <v>29</v>
      </c>
      <c r="I1335">
        <v>60000012369047</v>
      </c>
      <c r="J1335" t="s">
        <v>671</v>
      </c>
      <c r="K1335" t="s">
        <v>672</v>
      </c>
      <c r="L1335" t="s">
        <v>32</v>
      </c>
      <c r="M1335">
        <v>6</v>
      </c>
      <c r="N1335" t="s">
        <v>33</v>
      </c>
      <c r="O1335">
        <v>60000015461254</v>
      </c>
      <c r="P1335">
        <v>60000016462681</v>
      </c>
      <c r="Q1335">
        <v>140180000000376</v>
      </c>
      <c r="S1335" t="s">
        <v>34</v>
      </c>
      <c r="T1335" t="s">
        <v>35</v>
      </c>
      <c r="U1335" t="s">
        <v>36</v>
      </c>
      <c r="X1335" t="s">
        <v>37</v>
      </c>
      <c r="Y1335" t="s">
        <v>176</v>
      </c>
      <c r="AD1335" t="s">
        <v>673</v>
      </c>
      <c r="AE1335" t="s">
        <v>1437</v>
      </c>
      <c r="AF1335" t="s">
        <v>673</v>
      </c>
      <c r="AG1335" t="s">
        <v>673</v>
      </c>
      <c r="AH1335">
        <v>1</v>
      </c>
      <c r="AI1335">
        <v>100</v>
      </c>
      <c r="AJ1335">
        <v>100</v>
      </c>
      <c r="AK1335">
        <v>100</v>
      </c>
      <c r="AL1335">
        <v>100</v>
      </c>
      <c r="AM1335">
        <v>100</v>
      </c>
      <c r="AN1335" t="s">
        <v>1409</v>
      </c>
      <c r="AO1335" t="s">
        <v>673</v>
      </c>
    </row>
    <row r="1336" spans="1:41" x14ac:dyDescent="0.25">
      <c r="A1336">
        <v>1</v>
      </c>
      <c r="B1336" t="s">
        <v>28</v>
      </c>
      <c r="C1336">
        <v>391101</v>
      </c>
      <c r="D1336" t="str">
        <f>VLOOKUP(C1336,MUNICÍPO_SETOR!A$2:D$49,4,0)</f>
        <v>JOSÉ EDSON GOMES</v>
      </c>
      <c r="E1336" s="43">
        <v>41404.758333333331</v>
      </c>
      <c r="F1336" s="43">
        <v>41404.761111111111</v>
      </c>
      <c r="G1336" s="43">
        <v>41404.723611111112</v>
      </c>
      <c r="H1336" t="s">
        <v>29</v>
      </c>
      <c r="I1336">
        <v>60000012548855</v>
      </c>
      <c r="J1336" t="s">
        <v>768</v>
      </c>
      <c r="K1336" t="s">
        <v>769</v>
      </c>
      <c r="L1336" t="s">
        <v>32</v>
      </c>
      <c r="M1336">
        <v>6</v>
      </c>
      <c r="N1336" t="s">
        <v>33</v>
      </c>
      <c r="O1336">
        <v>60000015461254</v>
      </c>
      <c r="P1336">
        <v>60000016462695</v>
      </c>
      <c r="Q1336">
        <v>140245000001199</v>
      </c>
      <c r="S1336" t="s">
        <v>34</v>
      </c>
      <c r="T1336" t="s">
        <v>35</v>
      </c>
      <c r="U1336" t="s">
        <v>36</v>
      </c>
      <c r="X1336" t="s">
        <v>37</v>
      </c>
      <c r="AD1336" t="s">
        <v>5093</v>
      </c>
      <c r="AE1336" t="s">
        <v>1441</v>
      </c>
      <c r="AF1336" t="s">
        <v>5093</v>
      </c>
      <c r="AG1336" t="s">
        <v>5093</v>
      </c>
      <c r="AH1336">
        <v>1</v>
      </c>
      <c r="AI1336">
        <v>146</v>
      </c>
      <c r="AJ1336">
        <v>146</v>
      </c>
      <c r="AK1336">
        <v>146</v>
      </c>
      <c r="AL1336">
        <v>146</v>
      </c>
      <c r="AM1336">
        <v>146</v>
      </c>
      <c r="AN1336" t="s">
        <v>1409</v>
      </c>
      <c r="AO1336" t="s">
        <v>5093</v>
      </c>
    </row>
    <row r="1337" spans="1:41" x14ac:dyDescent="0.25">
      <c r="A1337">
        <v>1</v>
      </c>
      <c r="B1337" t="s">
        <v>28</v>
      </c>
      <c r="C1337">
        <v>391101</v>
      </c>
      <c r="D1337" t="str">
        <f>VLOOKUP(C1337,MUNICÍPO_SETOR!A$2:D$49,4,0)</f>
        <v>JOSÉ EDSON GOMES</v>
      </c>
      <c r="E1337" s="43">
        <v>41404.756249999999</v>
      </c>
      <c r="F1337" s="43">
        <v>41404.758333333331</v>
      </c>
      <c r="G1337" s="43">
        <v>41404.723611111112</v>
      </c>
      <c r="H1337" t="s">
        <v>29</v>
      </c>
      <c r="I1337">
        <v>60000012499939</v>
      </c>
      <c r="J1337" t="s">
        <v>687</v>
      </c>
      <c r="K1337" t="s">
        <v>688</v>
      </c>
      <c r="L1337" t="s">
        <v>32</v>
      </c>
      <c r="M1337">
        <v>3</v>
      </c>
      <c r="N1337" t="s">
        <v>33</v>
      </c>
      <c r="O1337">
        <v>60000015461254</v>
      </c>
      <c r="P1337">
        <v>60000016462695</v>
      </c>
      <c r="Q1337">
        <v>140245000001190</v>
      </c>
      <c r="S1337" t="s">
        <v>34</v>
      </c>
      <c r="T1337" t="s">
        <v>35</v>
      </c>
      <c r="U1337" t="s">
        <v>36</v>
      </c>
      <c r="X1337" t="s">
        <v>37</v>
      </c>
      <c r="AD1337" t="s">
        <v>5094</v>
      </c>
      <c r="AE1337" t="s">
        <v>1441</v>
      </c>
      <c r="AF1337" t="s">
        <v>5094</v>
      </c>
      <c r="AG1337" t="s">
        <v>5094</v>
      </c>
      <c r="AH1337">
        <v>1</v>
      </c>
      <c r="AI1337">
        <v>80</v>
      </c>
      <c r="AJ1337">
        <v>80</v>
      </c>
      <c r="AK1337">
        <v>80</v>
      </c>
      <c r="AL1337">
        <v>80</v>
      </c>
      <c r="AM1337">
        <v>80</v>
      </c>
      <c r="AN1337" t="s">
        <v>1409</v>
      </c>
      <c r="AO1337" t="s">
        <v>5094</v>
      </c>
    </row>
    <row r="1338" spans="1:41" x14ac:dyDescent="0.25">
      <c r="A1338">
        <v>1</v>
      </c>
      <c r="B1338" t="s">
        <v>28</v>
      </c>
      <c r="C1338">
        <v>391101</v>
      </c>
      <c r="D1338" t="str">
        <f>VLOOKUP(C1338,MUNICÍPO_SETOR!A$2:D$49,4,0)</f>
        <v>JOSÉ EDSON GOMES</v>
      </c>
      <c r="E1338" s="43">
        <v>41404.46875</v>
      </c>
      <c r="F1338" s="43">
        <v>41404.76458333333</v>
      </c>
      <c r="G1338" s="43">
        <v>41404.723611111112</v>
      </c>
      <c r="H1338" t="s">
        <v>29</v>
      </c>
      <c r="I1338">
        <v>60000012588647</v>
      </c>
      <c r="J1338" t="s">
        <v>741</v>
      </c>
      <c r="K1338" t="s">
        <v>742</v>
      </c>
      <c r="L1338" t="s">
        <v>41</v>
      </c>
      <c r="M1338">
        <v>6</v>
      </c>
      <c r="N1338" t="s">
        <v>33</v>
      </c>
      <c r="O1338">
        <v>60000015461254</v>
      </c>
      <c r="P1338">
        <v>60000016462695</v>
      </c>
      <c r="Q1338">
        <v>140245000001208</v>
      </c>
      <c r="S1338" t="s">
        <v>34</v>
      </c>
      <c r="T1338" t="s">
        <v>35</v>
      </c>
      <c r="U1338" t="s">
        <v>36</v>
      </c>
      <c r="X1338" t="s">
        <v>37</v>
      </c>
      <c r="AD1338" t="s">
        <v>5095</v>
      </c>
      <c r="AE1338" t="s">
        <v>1441</v>
      </c>
      <c r="AF1338" t="s">
        <v>5095</v>
      </c>
      <c r="AG1338" t="s">
        <v>5095</v>
      </c>
      <c r="AH1338">
        <v>102</v>
      </c>
      <c r="AI1338">
        <v>232</v>
      </c>
      <c r="AJ1338">
        <v>232</v>
      </c>
      <c r="AK1338">
        <v>232</v>
      </c>
      <c r="AL1338">
        <v>232</v>
      </c>
      <c r="AM1338">
        <v>232</v>
      </c>
      <c r="AN1338" t="s">
        <v>1409</v>
      </c>
      <c r="AO1338" t="s">
        <v>5457</v>
      </c>
    </row>
    <row r="1339" spans="1:41" x14ac:dyDescent="0.25">
      <c r="A1339">
        <v>1</v>
      </c>
      <c r="B1339" t="s">
        <v>28</v>
      </c>
      <c r="C1339">
        <v>391101</v>
      </c>
      <c r="D1339" t="str">
        <f>VLOOKUP(C1339,MUNICÍPO_SETOR!A$2:D$49,4,0)</f>
        <v>JOSÉ EDSON GOMES</v>
      </c>
      <c r="E1339" s="43">
        <v>41403.482638888891</v>
      </c>
      <c r="F1339" s="43">
        <v>41404.754861111112</v>
      </c>
      <c r="G1339" s="43">
        <v>41404.723611111112</v>
      </c>
      <c r="H1339" t="s">
        <v>29</v>
      </c>
      <c r="I1339">
        <v>60000012569879</v>
      </c>
      <c r="J1339" t="s">
        <v>2951</v>
      </c>
      <c r="K1339" t="s">
        <v>2952</v>
      </c>
      <c r="L1339" t="s">
        <v>41</v>
      </c>
      <c r="M1339">
        <v>6</v>
      </c>
      <c r="N1339" t="s">
        <v>33</v>
      </c>
      <c r="O1339">
        <v>60000015461254</v>
      </c>
      <c r="P1339">
        <v>60000016462695</v>
      </c>
      <c r="Q1339">
        <v>140245000001181</v>
      </c>
      <c r="S1339" t="s">
        <v>34</v>
      </c>
      <c r="T1339" t="s">
        <v>35</v>
      </c>
      <c r="U1339" t="s">
        <v>36</v>
      </c>
      <c r="X1339" t="s">
        <v>37</v>
      </c>
      <c r="AD1339" t="s">
        <v>5096</v>
      </c>
      <c r="AE1339" t="s">
        <v>1441</v>
      </c>
      <c r="AF1339" t="s">
        <v>5096</v>
      </c>
      <c r="AG1339" t="s">
        <v>5096</v>
      </c>
      <c r="AH1339">
        <v>149</v>
      </c>
      <c r="AI1339">
        <v>232</v>
      </c>
      <c r="AJ1339">
        <v>232</v>
      </c>
      <c r="AK1339">
        <v>232</v>
      </c>
      <c r="AL1339">
        <v>232</v>
      </c>
      <c r="AM1339">
        <v>232</v>
      </c>
      <c r="AN1339" t="s">
        <v>1409</v>
      </c>
      <c r="AO1339" t="s">
        <v>5458</v>
      </c>
    </row>
    <row r="1340" spans="1:41" x14ac:dyDescent="0.25">
      <c r="A1340">
        <v>1</v>
      </c>
      <c r="B1340" t="s">
        <v>28</v>
      </c>
      <c r="C1340">
        <v>391101</v>
      </c>
      <c r="D1340" t="str">
        <f>VLOOKUP(C1340,MUNICÍPO_SETOR!A$2:D$49,4,0)</f>
        <v>JOSÉ EDSON GOMES</v>
      </c>
      <c r="E1340" s="43">
        <v>41403.458333333336</v>
      </c>
      <c r="F1340" s="43">
        <v>41404.746527777781</v>
      </c>
      <c r="G1340" s="43">
        <v>41404.713194444441</v>
      </c>
      <c r="H1340" t="s">
        <v>29</v>
      </c>
      <c r="I1340">
        <v>60000012416539</v>
      </c>
      <c r="J1340" t="s">
        <v>696</v>
      </c>
      <c r="K1340" t="s">
        <v>697</v>
      </c>
      <c r="L1340" t="s">
        <v>238</v>
      </c>
      <c r="M1340">
        <v>3</v>
      </c>
      <c r="N1340" t="s">
        <v>33</v>
      </c>
      <c r="O1340">
        <v>60000015461254</v>
      </c>
      <c r="P1340">
        <v>60000016462695</v>
      </c>
      <c r="Q1340">
        <v>140245000001163</v>
      </c>
      <c r="S1340" t="s">
        <v>34</v>
      </c>
      <c r="T1340" t="s">
        <v>35</v>
      </c>
      <c r="U1340" t="s">
        <v>36</v>
      </c>
      <c r="X1340" t="s">
        <v>37</v>
      </c>
      <c r="AD1340" t="s">
        <v>5097</v>
      </c>
      <c r="AE1340" t="s">
        <v>1441</v>
      </c>
      <c r="AF1340" t="s">
        <v>5097</v>
      </c>
      <c r="AG1340" t="s">
        <v>5097</v>
      </c>
      <c r="AH1340">
        <v>1</v>
      </c>
      <c r="AI1340">
        <v>75</v>
      </c>
      <c r="AJ1340">
        <v>75</v>
      </c>
      <c r="AK1340">
        <v>75</v>
      </c>
      <c r="AL1340">
        <v>75</v>
      </c>
      <c r="AM1340">
        <v>75</v>
      </c>
      <c r="AN1340" t="s">
        <v>1409</v>
      </c>
      <c r="AO1340" t="s">
        <v>5097</v>
      </c>
    </row>
    <row r="1341" spans="1:41" x14ac:dyDescent="0.25">
      <c r="A1341">
        <v>1</v>
      </c>
      <c r="B1341" t="s">
        <v>28</v>
      </c>
      <c r="C1341">
        <v>391101</v>
      </c>
      <c r="D1341" t="str">
        <f>VLOOKUP(C1341,MUNICÍPO_SETOR!A$2:D$49,4,0)</f>
        <v>JOSÉ EDSON GOMES</v>
      </c>
      <c r="E1341" s="43">
        <v>41403.395833333336</v>
      </c>
      <c r="F1341" s="43">
        <v>41404.75</v>
      </c>
      <c r="G1341" s="43">
        <v>41404.713194444441</v>
      </c>
      <c r="H1341" t="s">
        <v>29</v>
      </c>
      <c r="I1341">
        <v>60000017150854</v>
      </c>
      <c r="J1341" t="s">
        <v>2978</v>
      </c>
      <c r="K1341" t="s">
        <v>2979</v>
      </c>
      <c r="L1341" t="s">
        <v>88</v>
      </c>
      <c r="M1341">
        <v>4</v>
      </c>
      <c r="N1341" t="s">
        <v>33</v>
      </c>
      <c r="O1341">
        <v>60000015461254</v>
      </c>
      <c r="P1341">
        <v>60000016462695</v>
      </c>
      <c r="Q1341">
        <v>140245000001172</v>
      </c>
      <c r="S1341" t="s">
        <v>34</v>
      </c>
      <c r="T1341" t="s">
        <v>35</v>
      </c>
      <c r="U1341" t="s">
        <v>36</v>
      </c>
      <c r="X1341" t="s">
        <v>37</v>
      </c>
      <c r="AD1341" t="s">
        <v>5098</v>
      </c>
      <c r="AE1341" t="s">
        <v>1441</v>
      </c>
      <c r="AF1341" t="s">
        <v>5098</v>
      </c>
      <c r="AG1341" t="s">
        <v>5098</v>
      </c>
      <c r="AH1341">
        <v>1</v>
      </c>
      <c r="AI1341">
        <v>70</v>
      </c>
      <c r="AJ1341">
        <v>70</v>
      </c>
      <c r="AK1341">
        <v>70</v>
      </c>
      <c r="AL1341">
        <v>70</v>
      </c>
      <c r="AM1341">
        <v>70</v>
      </c>
      <c r="AN1341" t="s">
        <v>1409</v>
      </c>
      <c r="AO1341" t="s">
        <v>5098</v>
      </c>
    </row>
    <row r="1342" spans="1:41" x14ac:dyDescent="0.25">
      <c r="A1342">
        <v>1</v>
      </c>
      <c r="B1342" t="s">
        <v>28</v>
      </c>
      <c r="C1342">
        <v>391101</v>
      </c>
      <c r="D1342" t="str">
        <f>VLOOKUP(C1342,MUNICÍPO_SETOR!A$2:D$49,4,0)</f>
        <v>JOSÉ EDSON GOMES</v>
      </c>
      <c r="E1342" s="43">
        <v>41402.722222222219</v>
      </c>
      <c r="F1342" s="43">
        <v>41404.73541666667</v>
      </c>
      <c r="G1342" s="43">
        <v>41404.713194444441</v>
      </c>
      <c r="H1342" t="s">
        <v>29</v>
      </c>
      <c r="I1342">
        <v>60000012569259</v>
      </c>
      <c r="J1342" t="s">
        <v>756</v>
      </c>
      <c r="K1342" t="s">
        <v>757</v>
      </c>
      <c r="L1342" t="s">
        <v>41</v>
      </c>
      <c r="M1342">
        <v>4</v>
      </c>
      <c r="N1342" t="s">
        <v>33</v>
      </c>
      <c r="O1342">
        <v>60000015461254</v>
      </c>
      <c r="P1342">
        <v>60000016462695</v>
      </c>
      <c r="Q1342">
        <v>140245000001136</v>
      </c>
      <c r="S1342" t="s">
        <v>34</v>
      </c>
      <c r="T1342" t="s">
        <v>35</v>
      </c>
      <c r="U1342" t="s">
        <v>36</v>
      </c>
      <c r="X1342" t="s">
        <v>37</v>
      </c>
      <c r="AD1342" t="s">
        <v>5099</v>
      </c>
      <c r="AE1342" t="s">
        <v>1441</v>
      </c>
      <c r="AF1342" t="s">
        <v>5099</v>
      </c>
      <c r="AG1342" t="s">
        <v>5099</v>
      </c>
      <c r="AH1342">
        <v>1</v>
      </c>
      <c r="AI1342">
        <v>300</v>
      </c>
      <c r="AJ1342">
        <v>300</v>
      </c>
      <c r="AK1342">
        <v>300</v>
      </c>
      <c r="AL1342">
        <v>300</v>
      </c>
      <c r="AM1342">
        <v>300</v>
      </c>
      <c r="AN1342" t="s">
        <v>1409</v>
      </c>
      <c r="AO1342" t="s">
        <v>5099</v>
      </c>
    </row>
    <row r="1343" spans="1:41" x14ac:dyDescent="0.25">
      <c r="A1343">
        <v>1</v>
      </c>
      <c r="B1343" t="s">
        <v>28</v>
      </c>
      <c r="C1343">
        <v>391101</v>
      </c>
      <c r="D1343" t="str">
        <f>VLOOKUP(C1343,MUNICÍPO_SETOR!A$2:D$49,4,0)</f>
        <v>JOSÉ EDSON GOMES</v>
      </c>
      <c r="E1343" s="43">
        <v>41402.701388888891</v>
      </c>
      <c r="F1343" s="43">
        <v>41404.743055555555</v>
      </c>
      <c r="G1343" s="43">
        <v>41404.713194444441</v>
      </c>
      <c r="H1343" t="s">
        <v>29</v>
      </c>
      <c r="I1343">
        <v>60000017155462</v>
      </c>
      <c r="J1343" t="s">
        <v>707</v>
      </c>
      <c r="K1343" t="s">
        <v>708</v>
      </c>
      <c r="L1343" t="s">
        <v>41</v>
      </c>
      <c r="M1343">
        <v>6</v>
      </c>
      <c r="N1343" t="s">
        <v>33</v>
      </c>
      <c r="O1343">
        <v>60000015461254</v>
      </c>
      <c r="P1343">
        <v>60000016462695</v>
      </c>
      <c r="Q1343">
        <v>140245000001154</v>
      </c>
      <c r="S1343" t="s">
        <v>34</v>
      </c>
      <c r="T1343" t="s">
        <v>35</v>
      </c>
      <c r="U1343" t="s">
        <v>36</v>
      </c>
      <c r="X1343" t="s">
        <v>37</v>
      </c>
      <c r="AD1343" t="s">
        <v>5100</v>
      </c>
      <c r="AE1343" t="s">
        <v>1441</v>
      </c>
      <c r="AF1343" t="s">
        <v>5100</v>
      </c>
      <c r="AG1343" t="s">
        <v>5100</v>
      </c>
      <c r="AH1343">
        <v>124</v>
      </c>
      <c r="AI1343">
        <v>329</v>
      </c>
      <c r="AJ1343">
        <v>329</v>
      </c>
      <c r="AK1343">
        <v>329</v>
      </c>
      <c r="AL1343">
        <v>329</v>
      </c>
      <c r="AM1343">
        <v>329</v>
      </c>
      <c r="AN1343" t="s">
        <v>1409</v>
      </c>
      <c r="AO1343" t="s">
        <v>5459</v>
      </c>
    </row>
    <row r="1344" spans="1:41" x14ac:dyDescent="0.25">
      <c r="A1344">
        <v>1</v>
      </c>
      <c r="B1344" t="s">
        <v>28</v>
      </c>
      <c r="C1344">
        <v>391101</v>
      </c>
      <c r="D1344" t="str">
        <f>VLOOKUP(C1344,MUNICÍPO_SETOR!A$2:D$49,4,0)</f>
        <v>JOSÉ EDSON GOMES</v>
      </c>
      <c r="E1344" s="43">
        <v>41402.652777777781</v>
      </c>
      <c r="F1344" s="43">
        <v>41404.738194444442</v>
      </c>
      <c r="G1344" s="43">
        <v>41404.713194444441</v>
      </c>
      <c r="H1344" t="s">
        <v>29</v>
      </c>
      <c r="I1344">
        <v>60000012470443</v>
      </c>
      <c r="J1344" t="s">
        <v>732</v>
      </c>
      <c r="K1344" t="s">
        <v>733</v>
      </c>
      <c r="L1344" t="s">
        <v>32</v>
      </c>
      <c r="M1344">
        <v>3</v>
      </c>
      <c r="N1344" t="s">
        <v>33</v>
      </c>
      <c r="O1344">
        <v>60000015461254</v>
      </c>
      <c r="P1344">
        <v>60000016462695</v>
      </c>
      <c r="Q1344">
        <v>140245000001145</v>
      </c>
      <c r="S1344" t="s">
        <v>34</v>
      </c>
      <c r="T1344" t="s">
        <v>35</v>
      </c>
      <c r="U1344" t="s">
        <v>36</v>
      </c>
      <c r="X1344" t="s">
        <v>37</v>
      </c>
      <c r="AD1344" t="s">
        <v>5101</v>
      </c>
      <c r="AE1344" t="s">
        <v>1441</v>
      </c>
      <c r="AF1344" t="s">
        <v>5101</v>
      </c>
      <c r="AG1344" t="s">
        <v>5101</v>
      </c>
      <c r="AH1344">
        <v>1</v>
      </c>
      <c r="AI1344">
        <v>93</v>
      </c>
      <c r="AJ1344">
        <v>93</v>
      </c>
      <c r="AK1344">
        <v>93</v>
      </c>
      <c r="AL1344">
        <v>93</v>
      </c>
      <c r="AM1344">
        <v>93</v>
      </c>
      <c r="AN1344" t="s">
        <v>1409</v>
      </c>
      <c r="AO1344" t="s">
        <v>5101</v>
      </c>
    </row>
    <row r="1345" spans="1:41" x14ac:dyDescent="0.25">
      <c r="A1345">
        <v>1</v>
      </c>
      <c r="B1345" t="s">
        <v>28</v>
      </c>
      <c r="C1345">
        <v>391101</v>
      </c>
      <c r="D1345" t="str">
        <f>VLOOKUP(C1345,MUNICÍPO_SETOR!A$2:D$49,4,0)</f>
        <v>JOSÉ EDSON GOMES</v>
      </c>
      <c r="E1345" s="43">
        <v>41402.510416666664</v>
      </c>
      <c r="F1345" s="43">
        <v>41404.720833333333</v>
      </c>
      <c r="G1345" s="43">
        <v>41404.69027777778</v>
      </c>
      <c r="H1345" t="s">
        <v>29</v>
      </c>
      <c r="I1345">
        <v>60000012383491</v>
      </c>
      <c r="J1345" t="s">
        <v>718</v>
      </c>
      <c r="K1345" t="s">
        <v>719</v>
      </c>
      <c r="L1345" t="s">
        <v>238</v>
      </c>
      <c r="M1345">
        <v>3</v>
      </c>
      <c r="N1345" t="s">
        <v>33</v>
      </c>
      <c r="O1345">
        <v>60000015461254</v>
      </c>
      <c r="P1345">
        <v>60000016462695</v>
      </c>
      <c r="Q1345">
        <v>140245000001127</v>
      </c>
      <c r="S1345" t="s">
        <v>34</v>
      </c>
      <c r="T1345" t="s">
        <v>35</v>
      </c>
      <c r="U1345" t="s">
        <v>36</v>
      </c>
      <c r="X1345" t="s">
        <v>37</v>
      </c>
      <c r="AD1345" t="s">
        <v>5102</v>
      </c>
      <c r="AE1345" t="s">
        <v>1441</v>
      </c>
      <c r="AF1345" t="s">
        <v>5102</v>
      </c>
      <c r="AG1345" t="s">
        <v>5102</v>
      </c>
      <c r="AH1345">
        <v>1</v>
      </c>
      <c r="AI1345">
        <v>165</v>
      </c>
      <c r="AJ1345">
        <v>165</v>
      </c>
      <c r="AK1345">
        <v>165</v>
      </c>
      <c r="AL1345">
        <v>165</v>
      </c>
      <c r="AM1345">
        <v>165</v>
      </c>
      <c r="AN1345" t="s">
        <v>1409</v>
      </c>
      <c r="AO1345" t="s">
        <v>5102</v>
      </c>
    </row>
    <row r="1346" spans="1:41" x14ac:dyDescent="0.25">
      <c r="A1346">
        <v>1</v>
      </c>
      <c r="B1346" t="s">
        <v>28</v>
      </c>
      <c r="C1346">
        <v>391101</v>
      </c>
      <c r="D1346" t="str">
        <f>VLOOKUP(C1346,MUNICÍPO_SETOR!A$2:D$49,4,0)</f>
        <v>JOSÉ EDSON GOMES</v>
      </c>
      <c r="E1346" s="43">
        <v>41402.458333333336</v>
      </c>
      <c r="F1346" s="43">
        <v>41404.71875</v>
      </c>
      <c r="G1346" s="43">
        <v>41404.677777777775</v>
      </c>
      <c r="H1346" t="s">
        <v>29</v>
      </c>
      <c r="I1346">
        <v>60000012340567</v>
      </c>
      <c r="J1346" t="s">
        <v>715</v>
      </c>
      <c r="K1346" t="s">
        <v>716</v>
      </c>
      <c r="L1346" t="s">
        <v>238</v>
      </c>
      <c r="M1346">
        <v>3</v>
      </c>
      <c r="N1346" t="s">
        <v>33</v>
      </c>
      <c r="O1346">
        <v>60000015461254</v>
      </c>
      <c r="P1346">
        <v>60000016462695</v>
      </c>
      <c r="Q1346">
        <v>140245000001118</v>
      </c>
      <c r="S1346" t="s">
        <v>34</v>
      </c>
      <c r="T1346" t="s">
        <v>35</v>
      </c>
      <c r="U1346" t="s">
        <v>36</v>
      </c>
      <c r="X1346" t="s">
        <v>37</v>
      </c>
      <c r="AD1346" t="s">
        <v>5103</v>
      </c>
      <c r="AE1346" t="s">
        <v>1441</v>
      </c>
      <c r="AF1346" t="s">
        <v>5103</v>
      </c>
      <c r="AG1346" t="s">
        <v>5103</v>
      </c>
      <c r="AH1346">
        <v>1</v>
      </c>
      <c r="AI1346">
        <v>99</v>
      </c>
      <c r="AJ1346">
        <v>99</v>
      </c>
      <c r="AK1346">
        <v>99</v>
      </c>
      <c r="AL1346">
        <v>99</v>
      </c>
      <c r="AM1346">
        <v>99</v>
      </c>
      <c r="AN1346" t="s">
        <v>1409</v>
      </c>
      <c r="AO1346" t="s">
        <v>5103</v>
      </c>
    </row>
    <row r="1347" spans="1:41" x14ac:dyDescent="0.25">
      <c r="A1347">
        <v>1</v>
      </c>
      <c r="B1347" t="s">
        <v>28</v>
      </c>
      <c r="C1347">
        <v>391101</v>
      </c>
      <c r="D1347" t="str">
        <f>VLOOKUP(C1347,MUNICÍPO_SETOR!A$2:D$49,4,0)</f>
        <v>JOSÉ EDSON GOMES</v>
      </c>
      <c r="E1347" s="43">
        <v>41402.357638888891</v>
      </c>
      <c r="F1347" s="43">
        <v>41404.71597222222</v>
      </c>
      <c r="G1347" s="43">
        <v>41404.677777777775</v>
      </c>
      <c r="H1347" t="s">
        <v>29</v>
      </c>
      <c r="I1347">
        <v>60000012580599</v>
      </c>
      <c r="J1347" t="s">
        <v>721</v>
      </c>
      <c r="K1347" t="s">
        <v>722</v>
      </c>
      <c r="L1347" t="s">
        <v>41</v>
      </c>
      <c r="M1347">
        <v>4</v>
      </c>
      <c r="N1347" t="s">
        <v>33</v>
      </c>
      <c r="O1347">
        <v>60000015461254</v>
      </c>
      <c r="P1347">
        <v>60000016462695</v>
      </c>
      <c r="Q1347">
        <v>140245000001109</v>
      </c>
      <c r="S1347" t="s">
        <v>34</v>
      </c>
      <c r="T1347" t="s">
        <v>35</v>
      </c>
      <c r="U1347" t="s">
        <v>36</v>
      </c>
      <c r="X1347" t="s">
        <v>37</v>
      </c>
      <c r="AD1347" t="s">
        <v>5104</v>
      </c>
      <c r="AE1347" t="s">
        <v>1441</v>
      </c>
      <c r="AF1347" t="s">
        <v>5104</v>
      </c>
      <c r="AG1347" t="s">
        <v>5104</v>
      </c>
      <c r="AH1347">
        <v>1</v>
      </c>
      <c r="AI1347">
        <v>167</v>
      </c>
      <c r="AJ1347">
        <v>167</v>
      </c>
      <c r="AK1347">
        <v>167</v>
      </c>
      <c r="AL1347">
        <v>167</v>
      </c>
      <c r="AM1347">
        <v>167</v>
      </c>
      <c r="AN1347" t="s">
        <v>1409</v>
      </c>
      <c r="AO1347" t="s">
        <v>5104</v>
      </c>
    </row>
    <row r="1348" spans="1:41" x14ac:dyDescent="0.25">
      <c r="A1348">
        <v>1</v>
      </c>
      <c r="B1348" t="s">
        <v>28</v>
      </c>
      <c r="C1348">
        <v>391101</v>
      </c>
      <c r="D1348" t="str">
        <f>VLOOKUP(C1348,MUNICÍPO_SETOR!A$2:D$49,4,0)</f>
        <v>JOSÉ EDSON GOMES</v>
      </c>
      <c r="E1348" s="43">
        <v>41401.715277777781</v>
      </c>
      <c r="F1348" s="43">
        <v>41403.790277777778</v>
      </c>
      <c r="G1348" s="43">
        <v>41403.855555555558</v>
      </c>
      <c r="H1348" t="s">
        <v>29</v>
      </c>
      <c r="I1348">
        <v>60000012588651</v>
      </c>
      <c r="J1348" t="s">
        <v>747</v>
      </c>
      <c r="K1348" t="s">
        <v>748</v>
      </c>
      <c r="L1348" t="s">
        <v>41</v>
      </c>
      <c r="M1348">
        <v>6</v>
      </c>
      <c r="N1348" t="s">
        <v>33</v>
      </c>
      <c r="O1348">
        <v>60000015461254</v>
      </c>
      <c r="P1348">
        <v>60000016462695</v>
      </c>
      <c r="Q1348">
        <v>140245000001082</v>
      </c>
      <c r="S1348" t="s">
        <v>34</v>
      </c>
      <c r="T1348" t="s">
        <v>35</v>
      </c>
      <c r="U1348" t="s">
        <v>36</v>
      </c>
      <c r="X1348" t="s">
        <v>37</v>
      </c>
      <c r="AD1348" t="s">
        <v>5105</v>
      </c>
      <c r="AE1348" t="s">
        <v>1441</v>
      </c>
      <c r="AF1348" t="s">
        <v>5105</v>
      </c>
      <c r="AG1348" t="s">
        <v>5105</v>
      </c>
      <c r="AH1348">
        <v>87</v>
      </c>
      <c r="AI1348">
        <v>215</v>
      </c>
      <c r="AJ1348">
        <v>215</v>
      </c>
      <c r="AK1348">
        <v>215</v>
      </c>
      <c r="AL1348">
        <v>215</v>
      </c>
      <c r="AM1348">
        <v>215</v>
      </c>
      <c r="AN1348" t="s">
        <v>1409</v>
      </c>
      <c r="AO1348" t="s">
        <v>5460</v>
      </c>
    </row>
    <row r="1349" spans="1:41" x14ac:dyDescent="0.25">
      <c r="A1349">
        <v>1</v>
      </c>
      <c r="B1349" t="s">
        <v>28</v>
      </c>
      <c r="C1349">
        <v>391101</v>
      </c>
      <c r="D1349" t="str">
        <f>VLOOKUP(C1349,MUNICÍPO_SETOR!A$2:D$49,4,0)</f>
        <v>JOSÉ EDSON GOMES</v>
      </c>
      <c r="E1349" s="43">
        <v>41401.604166666664</v>
      </c>
      <c r="F1349" s="43">
        <v>41403.776388888888</v>
      </c>
      <c r="G1349" s="43">
        <v>41403.743055555555</v>
      </c>
      <c r="H1349" t="s">
        <v>29</v>
      </c>
      <c r="I1349">
        <v>60000012375799</v>
      </c>
      <c r="J1349" t="s">
        <v>690</v>
      </c>
      <c r="K1349" t="s">
        <v>691</v>
      </c>
      <c r="L1349" t="s">
        <v>32</v>
      </c>
      <c r="M1349">
        <v>6</v>
      </c>
      <c r="N1349" t="s">
        <v>33</v>
      </c>
      <c r="O1349">
        <v>60000015461254</v>
      </c>
      <c r="P1349">
        <v>60000016462695</v>
      </c>
      <c r="Q1349">
        <v>140245000001055</v>
      </c>
      <c r="S1349" t="s">
        <v>34</v>
      </c>
      <c r="T1349" t="s">
        <v>35</v>
      </c>
      <c r="U1349" t="s">
        <v>36</v>
      </c>
      <c r="X1349" t="s">
        <v>37</v>
      </c>
      <c r="AD1349" t="s">
        <v>5106</v>
      </c>
      <c r="AE1349" t="s">
        <v>1441</v>
      </c>
      <c r="AF1349" t="s">
        <v>5106</v>
      </c>
      <c r="AG1349" t="s">
        <v>5106</v>
      </c>
      <c r="AH1349">
        <v>1</v>
      </c>
      <c r="AI1349">
        <v>113</v>
      </c>
      <c r="AJ1349">
        <v>113</v>
      </c>
      <c r="AK1349">
        <v>113</v>
      </c>
      <c r="AL1349">
        <v>113</v>
      </c>
      <c r="AM1349">
        <v>113</v>
      </c>
      <c r="AN1349" t="s">
        <v>1409</v>
      </c>
      <c r="AO1349" t="s">
        <v>5106</v>
      </c>
    </row>
    <row r="1350" spans="1:41" x14ac:dyDescent="0.25">
      <c r="A1350">
        <v>1</v>
      </c>
      <c r="B1350" t="s">
        <v>28</v>
      </c>
      <c r="C1350">
        <v>391101</v>
      </c>
      <c r="D1350" t="str">
        <f>VLOOKUP(C1350,MUNICÍPO_SETOR!A$2:D$49,4,0)</f>
        <v>JOSÉ EDSON GOMES</v>
      </c>
      <c r="E1350" s="43">
        <v>41401.5625</v>
      </c>
      <c r="F1350" s="43">
        <v>41403.904166666667</v>
      </c>
      <c r="G1350" s="43">
        <v>41403.865277777775</v>
      </c>
      <c r="H1350" t="s">
        <v>29</v>
      </c>
      <c r="I1350">
        <v>60000012416775</v>
      </c>
      <c r="J1350" t="s">
        <v>712</v>
      </c>
      <c r="K1350" t="s">
        <v>713</v>
      </c>
      <c r="L1350" t="s">
        <v>41</v>
      </c>
      <c r="M1350">
        <v>4</v>
      </c>
      <c r="N1350" t="s">
        <v>33</v>
      </c>
      <c r="O1350">
        <v>60000015461254</v>
      </c>
      <c r="P1350">
        <v>60000016462695</v>
      </c>
      <c r="Q1350">
        <v>140245000001091</v>
      </c>
      <c r="S1350" t="s">
        <v>34</v>
      </c>
      <c r="T1350" t="s">
        <v>35</v>
      </c>
      <c r="U1350" t="s">
        <v>36</v>
      </c>
      <c r="X1350" t="s">
        <v>37</v>
      </c>
      <c r="AD1350" t="s">
        <v>5107</v>
      </c>
      <c r="AE1350" t="s">
        <v>1441</v>
      </c>
      <c r="AF1350" t="s">
        <v>5107</v>
      </c>
      <c r="AG1350" t="s">
        <v>5107</v>
      </c>
      <c r="AH1350">
        <v>100</v>
      </c>
      <c r="AI1350">
        <v>176</v>
      </c>
      <c r="AJ1350">
        <v>176</v>
      </c>
      <c r="AK1350">
        <v>176</v>
      </c>
      <c r="AL1350">
        <v>176</v>
      </c>
      <c r="AM1350">
        <v>176</v>
      </c>
      <c r="AN1350" t="s">
        <v>1409</v>
      </c>
      <c r="AO1350" t="s">
        <v>5461</v>
      </c>
    </row>
    <row r="1351" spans="1:41" x14ac:dyDescent="0.25">
      <c r="A1351">
        <v>1</v>
      </c>
      <c r="B1351" t="s">
        <v>28</v>
      </c>
      <c r="C1351">
        <v>391101</v>
      </c>
      <c r="D1351" t="str">
        <f>VLOOKUP(C1351,MUNICÍPO_SETOR!A$2:D$49,4,0)</f>
        <v>JOSÉ EDSON GOMES</v>
      </c>
      <c r="E1351" s="43">
        <v>41401.461805555555</v>
      </c>
      <c r="F1351" s="43">
        <v>41403.786111111112</v>
      </c>
      <c r="G1351" s="43">
        <v>41403.855555555558</v>
      </c>
      <c r="H1351" t="s">
        <v>29</v>
      </c>
      <c r="I1351">
        <v>60000012330779</v>
      </c>
      <c r="J1351" t="s">
        <v>750</v>
      </c>
      <c r="K1351" t="s">
        <v>751</v>
      </c>
      <c r="L1351" t="s">
        <v>238</v>
      </c>
      <c r="M1351">
        <v>3</v>
      </c>
      <c r="N1351" t="s">
        <v>33</v>
      </c>
      <c r="O1351">
        <v>60000015461254</v>
      </c>
      <c r="P1351">
        <v>60000016462695</v>
      </c>
      <c r="Q1351">
        <v>140245000001073</v>
      </c>
      <c r="S1351" t="s">
        <v>34</v>
      </c>
      <c r="T1351" t="s">
        <v>35</v>
      </c>
      <c r="U1351" t="s">
        <v>36</v>
      </c>
      <c r="X1351" t="s">
        <v>176</v>
      </c>
      <c r="AD1351" t="s">
        <v>5108</v>
      </c>
      <c r="AE1351" t="s">
        <v>1441</v>
      </c>
      <c r="AF1351" t="s">
        <v>5108</v>
      </c>
      <c r="AG1351" t="s">
        <v>5108</v>
      </c>
      <c r="AH1351">
        <v>1</v>
      </c>
      <c r="AI1351">
        <v>81</v>
      </c>
      <c r="AJ1351">
        <v>81</v>
      </c>
      <c r="AK1351">
        <v>81</v>
      </c>
      <c r="AL1351">
        <v>81</v>
      </c>
      <c r="AM1351">
        <v>81</v>
      </c>
      <c r="AN1351" t="s">
        <v>1409</v>
      </c>
      <c r="AO1351" t="s">
        <v>5108</v>
      </c>
    </row>
    <row r="1352" spans="1:41" x14ac:dyDescent="0.25">
      <c r="A1352">
        <v>1</v>
      </c>
      <c r="B1352" t="s">
        <v>28</v>
      </c>
      <c r="C1352">
        <v>391101</v>
      </c>
      <c r="D1352" t="str">
        <f>VLOOKUP(C1352,MUNICÍPO_SETOR!A$2:D$49,4,0)</f>
        <v>JOSÉ EDSON GOMES</v>
      </c>
      <c r="E1352" s="43">
        <v>41401.444444444445</v>
      </c>
      <c r="F1352" s="43">
        <v>41403.90625</v>
      </c>
      <c r="G1352" s="43">
        <v>41403.865277777775</v>
      </c>
      <c r="H1352" t="s">
        <v>29</v>
      </c>
      <c r="I1352">
        <v>60000012380307</v>
      </c>
      <c r="J1352" t="s">
        <v>699</v>
      </c>
      <c r="K1352" t="s">
        <v>700</v>
      </c>
      <c r="L1352" t="s">
        <v>238</v>
      </c>
      <c r="M1352">
        <v>3</v>
      </c>
      <c r="N1352" t="s">
        <v>33</v>
      </c>
      <c r="O1352">
        <v>60000015461254</v>
      </c>
      <c r="P1352">
        <v>60000016462695</v>
      </c>
      <c r="Q1352">
        <v>140245000001100</v>
      </c>
      <c r="S1352" t="s">
        <v>34</v>
      </c>
      <c r="T1352" t="s">
        <v>35</v>
      </c>
      <c r="U1352" t="s">
        <v>36</v>
      </c>
      <c r="X1352" t="s">
        <v>176</v>
      </c>
      <c r="AD1352" t="s">
        <v>5109</v>
      </c>
      <c r="AE1352" t="s">
        <v>1441</v>
      </c>
      <c r="AF1352" t="s">
        <v>5109</v>
      </c>
      <c r="AG1352" t="s">
        <v>5109</v>
      </c>
      <c r="AH1352">
        <v>1</v>
      </c>
      <c r="AI1352">
        <v>70</v>
      </c>
      <c r="AJ1352">
        <v>70</v>
      </c>
      <c r="AK1352">
        <v>70</v>
      </c>
      <c r="AL1352">
        <v>70</v>
      </c>
      <c r="AM1352">
        <v>70</v>
      </c>
      <c r="AN1352" t="s">
        <v>1409</v>
      </c>
      <c r="AO1352" t="s">
        <v>5109</v>
      </c>
    </row>
    <row r="1353" spans="1:41" x14ac:dyDescent="0.25">
      <c r="A1353">
        <v>1</v>
      </c>
      <c r="B1353" t="s">
        <v>28</v>
      </c>
      <c r="C1353">
        <v>391101</v>
      </c>
      <c r="D1353" t="str">
        <f>VLOOKUP(C1353,MUNICÍPO_SETOR!A$2:D$49,4,0)</f>
        <v>JOSÉ EDSON GOMES</v>
      </c>
      <c r="E1353" s="43">
        <v>41401.399305555555</v>
      </c>
      <c r="F1353" s="43">
        <v>41403.781944444447</v>
      </c>
      <c r="G1353" s="43">
        <v>41403.743055555555</v>
      </c>
      <c r="H1353" t="s">
        <v>29</v>
      </c>
      <c r="I1353">
        <v>60000017151018</v>
      </c>
      <c r="J1353" t="s">
        <v>2954</v>
      </c>
      <c r="K1353" t="s">
        <v>2955</v>
      </c>
      <c r="L1353" t="s">
        <v>41</v>
      </c>
      <c r="M1353">
        <v>4</v>
      </c>
      <c r="N1353" t="s">
        <v>33</v>
      </c>
      <c r="O1353">
        <v>60000015461254</v>
      </c>
      <c r="P1353">
        <v>60000016462695</v>
      </c>
      <c r="Q1353">
        <v>140245000001064</v>
      </c>
      <c r="S1353" t="s">
        <v>34</v>
      </c>
      <c r="T1353" t="s">
        <v>35</v>
      </c>
      <c r="U1353" t="s">
        <v>36</v>
      </c>
      <c r="X1353" t="s">
        <v>37</v>
      </c>
      <c r="AD1353" t="s">
        <v>5110</v>
      </c>
      <c r="AE1353" t="s">
        <v>1441</v>
      </c>
      <c r="AF1353" t="s">
        <v>5110</v>
      </c>
      <c r="AG1353" t="s">
        <v>5110</v>
      </c>
      <c r="AH1353">
        <v>1</v>
      </c>
      <c r="AI1353">
        <v>193</v>
      </c>
      <c r="AJ1353">
        <v>193</v>
      </c>
      <c r="AK1353">
        <v>193</v>
      </c>
      <c r="AL1353">
        <v>193</v>
      </c>
      <c r="AM1353">
        <v>193</v>
      </c>
      <c r="AN1353" t="s">
        <v>1409</v>
      </c>
      <c r="AO1353" t="s">
        <v>5110</v>
      </c>
    </row>
    <row r="1354" spans="1:41" x14ac:dyDescent="0.25">
      <c r="A1354">
        <v>1</v>
      </c>
      <c r="B1354" t="s">
        <v>28</v>
      </c>
      <c r="C1354">
        <v>391101</v>
      </c>
      <c r="D1354" t="str">
        <f>VLOOKUP(C1354,MUNICÍPO_SETOR!A$2:D$49,4,0)</f>
        <v>JOSÉ EDSON GOMES</v>
      </c>
      <c r="E1354" s="43">
        <v>41400.708333333336</v>
      </c>
      <c r="F1354" s="43">
        <v>41402.00277777778</v>
      </c>
      <c r="G1354" s="43">
        <v>41402.662499999999</v>
      </c>
      <c r="H1354" t="s">
        <v>29</v>
      </c>
      <c r="I1354">
        <v>60000012558515</v>
      </c>
      <c r="J1354" t="s">
        <v>738</v>
      </c>
      <c r="K1354" t="s">
        <v>739</v>
      </c>
      <c r="L1354" t="s">
        <v>32</v>
      </c>
      <c r="M1354">
        <v>6</v>
      </c>
      <c r="N1354" t="s">
        <v>33</v>
      </c>
      <c r="O1354">
        <v>60000015461254</v>
      </c>
      <c r="P1354">
        <v>60000016462695</v>
      </c>
      <c r="Q1354">
        <v>140245000001046</v>
      </c>
      <c r="S1354" t="s">
        <v>34</v>
      </c>
      <c r="T1354" t="s">
        <v>35</v>
      </c>
      <c r="U1354" t="s">
        <v>36</v>
      </c>
      <c r="X1354" t="s">
        <v>37</v>
      </c>
      <c r="AD1354" t="s">
        <v>5111</v>
      </c>
      <c r="AE1354" t="s">
        <v>1441</v>
      </c>
      <c r="AF1354" t="s">
        <v>5111</v>
      </c>
      <c r="AG1354" t="s">
        <v>5111</v>
      </c>
      <c r="AH1354">
        <v>1</v>
      </c>
      <c r="AI1354">
        <v>431</v>
      </c>
      <c r="AJ1354">
        <v>431</v>
      </c>
      <c r="AK1354">
        <v>431</v>
      </c>
      <c r="AL1354">
        <v>431</v>
      </c>
      <c r="AM1354">
        <v>431</v>
      </c>
      <c r="AN1354" t="s">
        <v>1409</v>
      </c>
      <c r="AO1354" t="s">
        <v>5111</v>
      </c>
    </row>
    <row r="1355" spans="1:41" x14ac:dyDescent="0.25">
      <c r="A1355">
        <v>1</v>
      </c>
      <c r="B1355" t="s">
        <v>28</v>
      </c>
      <c r="C1355">
        <v>391101</v>
      </c>
      <c r="D1355" t="str">
        <f>VLOOKUP(C1355,MUNICÍPO_SETOR!A$2:D$49,4,0)</f>
        <v>JOSÉ EDSON GOMES</v>
      </c>
      <c r="E1355" s="43">
        <v>41400.652777777781</v>
      </c>
      <c r="F1355" s="43">
        <v>41401.996527777781</v>
      </c>
      <c r="G1355" s="43">
        <v>41402.662499999999</v>
      </c>
      <c r="H1355" t="s">
        <v>29</v>
      </c>
      <c r="I1355">
        <v>60000012474159</v>
      </c>
      <c r="J1355" t="s">
        <v>759</v>
      </c>
      <c r="K1355" t="s">
        <v>760</v>
      </c>
      <c r="L1355" t="s">
        <v>32</v>
      </c>
      <c r="M1355">
        <v>6</v>
      </c>
      <c r="N1355" t="s">
        <v>33</v>
      </c>
      <c r="O1355">
        <v>60000015461254</v>
      </c>
      <c r="P1355">
        <v>60000016462695</v>
      </c>
      <c r="Q1355">
        <v>140245000001037</v>
      </c>
      <c r="S1355" t="s">
        <v>34</v>
      </c>
      <c r="T1355" t="s">
        <v>35</v>
      </c>
      <c r="U1355" t="s">
        <v>36</v>
      </c>
      <c r="X1355" t="s">
        <v>37</v>
      </c>
      <c r="AD1355" t="s">
        <v>5112</v>
      </c>
      <c r="AE1355" t="s">
        <v>1441</v>
      </c>
      <c r="AF1355" t="s">
        <v>5112</v>
      </c>
      <c r="AG1355" t="s">
        <v>5112</v>
      </c>
      <c r="AH1355">
        <v>165</v>
      </c>
      <c r="AI1355">
        <v>391</v>
      </c>
      <c r="AJ1355">
        <v>391</v>
      </c>
      <c r="AK1355">
        <v>391</v>
      </c>
      <c r="AL1355">
        <v>391</v>
      </c>
      <c r="AM1355">
        <v>391</v>
      </c>
      <c r="AN1355" t="s">
        <v>1409</v>
      </c>
      <c r="AO1355" t="s">
        <v>5462</v>
      </c>
    </row>
    <row r="1356" spans="1:41" x14ac:dyDescent="0.25">
      <c r="A1356">
        <v>1</v>
      </c>
      <c r="B1356" t="s">
        <v>28</v>
      </c>
      <c r="C1356">
        <v>391101</v>
      </c>
      <c r="D1356" t="str">
        <f>VLOOKUP(C1356,MUNICÍPO_SETOR!A$2:D$49,4,0)</f>
        <v>JOSÉ EDSON GOMES</v>
      </c>
      <c r="E1356" s="43">
        <v>41400.5</v>
      </c>
      <c r="F1356" s="43">
        <v>41401.987500000003</v>
      </c>
      <c r="G1356" s="43">
        <v>41401.95208333333</v>
      </c>
      <c r="H1356" t="s">
        <v>29</v>
      </c>
      <c r="I1356">
        <v>60000012383615</v>
      </c>
      <c r="J1356" t="s">
        <v>735</v>
      </c>
      <c r="K1356" t="s">
        <v>736</v>
      </c>
      <c r="L1356" t="s">
        <v>32</v>
      </c>
      <c r="M1356">
        <v>6</v>
      </c>
      <c r="N1356" t="s">
        <v>33</v>
      </c>
      <c r="O1356">
        <v>60000015461254</v>
      </c>
      <c r="P1356">
        <v>60000016462695</v>
      </c>
      <c r="Q1356">
        <v>140245000001028</v>
      </c>
      <c r="S1356" t="s">
        <v>34</v>
      </c>
      <c r="T1356" t="s">
        <v>35</v>
      </c>
      <c r="U1356" t="s">
        <v>36</v>
      </c>
      <c r="X1356" t="s">
        <v>37</v>
      </c>
      <c r="AD1356" t="s">
        <v>5113</v>
      </c>
      <c r="AE1356" t="s">
        <v>1441</v>
      </c>
      <c r="AF1356" t="s">
        <v>5113</v>
      </c>
      <c r="AG1356" t="s">
        <v>5113</v>
      </c>
      <c r="AH1356">
        <v>118</v>
      </c>
      <c r="AI1356">
        <v>247</v>
      </c>
      <c r="AJ1356">
        <v>247</v>
      </c>
      <c r="AK1356">
        <v>247</v>
      </c>
      <c r="AL1356">
        <v>247</v>
      </c>
      <c r="AM1356">
        <v>247</v>
      </c>
      <c r="AN1356" t="s">
        <v>1409</v>
      </c>
      <c r="AO1356" t="s">
        <v>5463</v>
      </c>
    </row>
    <row r="1357" spans="1:41" x14ac:dyDescent="0.25">
      <c r="A1357">
        <v>1</v>
      </c>
      <c r="B1357" t="s">
        <v>28</v>
      </c>
      <c r="C1357">
        <v>391101</v>
      </c>
      <c r="D1357" t="str">
        <f>VLOOKUP(C1357,MUNICÍPO_SETOR!A$2:D$49,4,0)</f>
        <v>JOSÉ EDSON GOMES</v>
      </c>
      <c r="E1357" s="43">
        <v>41400.461805555555</v>
      </c>
      <c r="F1357" s="43">
        <v>41401.972222222219</v>
      </c>
      <c r="G1357" s="43">
        <v>41401.940972222219</v>
      </c>
      <c r="H1357" t="s">
        <v>29</v>
      </c>
      <c r="I1357">
        <v>60000012388859</v>
      </c>
      <c r="J1357" t="s">
        <v>726</v>
      </c>
      <c r="K1357" t="s">
        <v>727</v>
      </c>
      <c r="L1357" t="s">
        <v>238</v>
      </c>
      <c r="M1357">
        <v>3</v>
      </c>
      <c r="N1357" t="s">
        <v>33</v>
      </c>
      <c r="O1357">
        <v>60000015461254</v>
      </c>
      <c r="P1357">
        <v>60000016462695</v>
      </c>
      <c r="Q1357">
        <v>140245000001010</v>
      </c>
      <c r="S1357" t="s">
        <v>34</v>
      </c>
      <c r="T1357" t="s">
        <v>35</v>
      </c>
      <c r="U1357" t="s">
        <v>36</v>
      </c>
      <c r="X1357" t="s">
        <v>176</v>
      </c>
      <c r="AD1357" t="s">
        <v>5114</v>
      </c>
      <c r="AE1357" t="s">
        <v>1441</v>
      </c>
      <c r="AF1357" t="s">
        <v>5114</v>
      </c>
      <c r="AG1357" t="s">
        <v>5114</v>
      </c>
      <c r="AH1357">
        <v>1</v>
      </c>
      <c r="AI1357">
        <v>136</v>
      </c>
      <c r="AJ1357">
        <v>136</v>
      </c>
      <c r="AK1357">
        <v>136</v>
      </c>
      <c r="AL1357">
        <v>136</v>
      </c>
      <c r="AM1357">
        <v>136</v>
      </c>
      <c r="AN1357" t="s">
        <v>1409</v>
      </c>
      <c r="AO1357" t="s">
        <v>5114</v>
      </c>
    </row>
    <row r="1358" spans="1:41" x14ac:dyDescent="0.25">
      <c r="A1358">
        <v>1</v>
      </c>
      <c r="B1358" t="s">
        <v>28</v>
      </c>
      <c r="C1358">
        <v>391101</v>
      </c>
      <c r="D1358" t="str">
        <f>VLOOKUP(C1358,MUNICÍPO_SETOR!A$2:D$49,4,0)</f>
        <v>JOSÉ EDSON GOMES</v>
      </c>
      <c r="E1358" s="43">
        <v>41400.388888888891</v>
      </c>
      <c r="F1358" s="43">
        <v>41401.975694444445</v>
      </c>
      <c r="G1358" s="43">
        <v>41401.940972222219</v>
      </c>
      <c r="H1358" t="s">
        <v>29</v>
      </c>
      <c r="I1358">
        <v>60000012249051</v>
      </c>
      <c r="J1358" t="s">
        <v>729</v>
      </c>
      <c r="K1358" t="s">
        <v>730</v>
      </c>
      <c r="L1358" t="s">
        <v>32</v>
      </c>
      <c r="M1358">
        <v>6</v>
      </c>
      <c r="N1358" t="s">
        <v>33</v>
      </c>
      <c r="O1358">
        <v>60000015461254</v>
      </c>
      <c r="P1358">
        <v>60000016462695</v>
      </c>
      <c r="Q1358">
        <v>140245000001019</v>
      </c>
      <c r="S1358" t="s">
        <v>34</v>
      </c>
      <c r="T1358" t="s">
        <v>35</v>
      </c>
      <c r="U1358" t="s">
        <v>36</v>
      </c>
      <c r="X1358" t="s">
        <v>37</v>
      </c>
      <c r="AD1358" t="s">
        <v>5115</v>
      </c>
      <c r="AE1358" t="s">
        <v>1441</v>
      </c>
      <c r="AF1358" t="s">
        <v>5115</v>
      </c>
      <c r="AG1358" t="s">
        <v>5115</v>
      </c>
      <c r="AH1358">
        <v>1</v>
      </c>
      <c r="AI1358">
        <v>192</v>
      </c>
      <c r="AJ1358">
        <v>192</v>
      </c>
      <c r="AK1358">
        <v>192</v>
      </c>
      <c r="AL1358">
        <v>192</v>
      </c>
      <c r="AM1358">
        <v>192</v>
      </c>
      <c r="AN1358" t="s">
        <v>1409</v>
      </c>
      <c r="AO1358" t="s">
        <v>5115</v>
      </c>
    </row>
    <row r="1359" spans="1:41" x14ac:dyDescent="0.25">
      <c r="A1359">
        <v>1</v>
      </c>
      <c r="B1359" t="s">
        <v>28</v>
      </c>
      <c r="C1359">
        <v>391101</v>
      </c>
      <c r="D1359" t="str">
        <f>VLOOKUP(C1359,MUNICÍPO_SETOR!A$2:D$49,4,0)</f>
        <v>JOSÉ EDSON GOMES</v>
      </c>
      <c r="E1359" s="43">
        <v>41396.461805555555</v>
      </c>
      <c r="F1359" s="43">
        <v>41397.634027777778</v>
      </c>
      <c r="G1359" s="43">
        <v>41401.919444444444</v>
      </c>
      <c r="H1359" t="s">
        <v>29</v>
      </c>
      <c r="I1359">
        <v>60000012453551</v>
      </c>
      <c r="J1359" t="s">
        <v>753</v>
      </c>
      <c r="K1359" t="s">
        <v>754</v>
      </c>
      <c r="L1359" t="s">
        <v>32</v>
      </c>
      <c r="M1359">
        <v>6</v>
      </c>
      <c r="N1359" t="s">
        <v>33</v>
      </c>
      <c r="O1359">
        <v>60000015461254</v>
      </c>
      <c r="P1359">
        <v>60000016462695</v>
      </c>
      <c r="Q1359">
        <v>140245000000997</v>
      </c>
      <c r="S1359" t="s">
        <v>34</v>
      </c>
      <c r="T1359" t="s">
        <v>35</v>
      </c>
      <c r="U1359" t="s">
        <v>36</v>
      </c>
      <c r="X1359" t="s">
        <v>37</v>
      </c>
      <c r="AD1359" t="s">
        <v>5116</v>
      </c>
      <c r="AE1359" t="s">
        <v>1441</v>
      </c>
      <c r="AF1359" t="s">
        <v>5116</v>
      </c>
      <c r="AG1359" t="s">
        <v>5116</v>
      </c>
      <c r="AH1359">
        <v>1</v>
      </c>
      <c r="AI1359">
        <v>243</v>
      </c>
      <c r="AJ1359">
        <v>243</v>
      </c>
      <c r="AK1359">
        <v>243</v>
      </c>
      <c r="AL1359">
        <v>243</v>
      </c>
      <c r="AM1359">
        <v>243</v>
      </c>
      <c r="AN1359" t="s">
        <v>1409</v>
      </c>
      <c r="AO1359" t="s">
        <v>5116</v>
      </c>
    </row>
    <row r="1360" spans="1:41" x14ac:dyDescent="0.25">
      <c r="A1360">
        <v>1</v>
      </c>
      <c r="B1360" t="s">
        <v>28</v>
      </c>
      <c r="C1360">
        <v>391101</v>
      </c>
      <c r="D1360" t="str">
        <f>VLOOKUP(C1360,MUNICÍPO_SETOR!A$2:D$49,4,0)</f>
        <v>JOSÉ EDSON GOMES</v>
      </c>
      <c r="E1360" s="43">
        <v>41396.416666666664</v>
      </c>
      <c r="F1360" s="43">
        <v>41397.628472222219</v>
      </c>
      <c r="G1360" s="43">
        <v>41401.919444444444</v>
      </c>
      <c r="H1360" t="s">
        <v>29</v>
      </c>
      <c r="I1360">
        <v>60000012305227</v>
      </c>
      <c r="J1360" t="s">
        <v>762</v>
      </c>
      <c r="K1360" t="s">
        <v>763</v>
      </c>
      <c r="L1360" t="s">
        <v>32</v>
      </c>
      <c r="M1360">
        <v>6</v>
      </c>
      <c r="N1360" t="s">
        <v>33</v>
      </c>
      <c r="O1360">
        <v>60000015461254</v>
      </c>
      <c r="P1360">
        <v>60000016462695</v>
      </c>
      <c r="Q1360">
        <v>140245000000988</v>
      </c>
      <c r="S1360" t="s">
        <v>34</v>
      </c>
      <c r="T1360" t="s">
        <v>35</v>
      </c>
      <c r="U1360" t="s">
        <v>36</v>
      </c>
      <c r="X1360" t="s">
        <v>37</v>
      </c>
      <c r="AD1360" t="s">
        <v>5117</v>
      </c>
      <c r="AE1360" t="s">
        <v>1441</v>
      </c>
      <c r="AF1360" t="s">
        <v>5117</v>
      </c>
      <c r="AG1360" t="s">
        <v>5117</v>
      </c>
      <c r="AH1360">
        <v>1</v>
      </c>
      <c r="AI1360">
        <v>124</v>
      </c>
      <c r="AJ1360">
        <v>124</v>
      </c>
      <c r="AK1360">
        <v>124</v>
      </c>
      <c r="AL1360">
        <v>124</v>
      </c>
      <c r="AM1360">
        <v>124</v>
      </c>
      <c r="AN1360" t="s">
        <v>1409</v>
      </c>
      <c r="AO1360" t="s">
        <v>5117</v>
      </c>
    </row>
    <row r="1361" spans="1:41" x14ac:dyDescent="0.25">
      <c r="A1361">
        <v>1</v>
      </c>
      <c r="B1361" t="s">
        <v>28</v>
      </c>
      <c r="C1361">
        <v>391101</v>
      </c>
      <c r="D1361" t="str">
        <f>VLOOKUP(C1361,MUNICÍPO_SETOR!A$2:D$49,4,0)</f>
        <v>JOSÉ EDSON GOMES</v>
      </c>
      <c r="E1361" s="43">
        <v>41396.364583333336</v>
      </c>
      <c r="F1361" s="43">
        <v>41397.618750000001</v>
      </c>
      <c r="G1361" s="43">
        <v>41401.919444444444</v>
      </c>
      <c r="H1361" t="s">
        <v>29</v>
      </c>
      <c r="I1361">
        <v>60000012495715</v>
      </c>
      <c r="J1361" t="s">
        <v>765</v>
      </c>
      <c r="K1361" t="s">
        <v>766</v>
      </c>
      <c r="L1361" t="s">
        <v>41</v>
      </c>
      <c r="M1361">
        <v>6</v>
      </c>
      <c r="N1361" t="s">
        <v>33</v>
      </c>
      <c r="O1361">
        <v>60000015461254</v>
      </c>
      <c r="P1361">
        <v>60000016462695</v>
      </c>
      <c r="Q1361">
        <v>140245000000979</v>
      </c>
      <c r="S1361" t="s">
        <v>34</v>
      </c>
      <c r="T1361" t="s">
        <v>35</v>
      </c>
      <c r="U1361" t="s">
        <v>36</v>
      </c>
      <c r="X1361" t="s">
        <v>37</v>
      </c>
      <c r="AD1361" t="s">
        <v>5118</v>
      </c>
      <c r="AE1361" t="s">
        <v>1441</v>
      </c>
      <c r="AF1361" t="s">
        <v>5118</v>
      </c>
      <c r="AG1361" t="s">
        <v>5118</v>
      </c>
      <c r="AH1361">
        <v>1</v>
      </c>
      <c r="AI1361">
        <v>173</v>
      </c>
      <c r="AJ1361">
        <v>173</v>
      </c>
      <c r="AK1361">
        <v>173</v>
      </c>
      <c r="AL1361">
        <v>173</v>
      </c>
      <c r="AM1361">
        <v>173</v>
      </c>
      <c r="AN1361" t="s">
        <v>1409</v>
      </c>
      <c r="AO1361" t="s">
        <v>5118</v>
      </c>
    </row>
    <row r="1362" spans="1:41" x14ac:dyDescent="0.25">
      <c r="A1362">
        <v>1</v>
      </c>
      <c r="B1362" t="s">
        <v>28</v>
      </c>
      <c r="C1362">
        <v>391101</v>
      </c>
      <c r="D1362" t="str">
        <f>VLOOKUP(C1362,MUNICÍPO_SETOR!A$2:D$49,4,0)</f>
        <v>JOSÉ EDSON GOMES</v>
      </c>
      <c r="E1362" s="43">
        <v>41394.684027777781</v>
      </c>
      <c r="F1362" s="43">
        <v>41395.9375</v>
      </c>
      <c r="G1362" s="43">
        <v>41396.34375</v>
      </c>
      <c r="H1362" t="s">
        <v>29</v>
      </c>
      <c r="I1362">
        <v>60000012569259</v>
      </c>
      <c r="J1362" t="s">
        <v>756</v>
      </c>
      <c r="K1362" t="s">
        <v>757</v>
      </c>
      <c r="L1362" t="s">
        <v>41</v>
      </c>
      <c r="M1362">
        <v>4</v>
      </c>
      <c r="N1362" t="s">
        <v>33</v>
      </c>
      <c r="O1362">
        <v>60000015461254</v>
      </c>
      <c r="P1362">
        <v>60000016462695</v>
      </c>
      <c r="Q1362">
        <v>140245000000970</v>
      </c>
      <c r="S1362" t="s">
        <v>34</v>
      </c>
      <c r="T1362" t="s">
        <v>35</v>
      </c>
      <c r="U1362" t="s">
        <v>36</v>
      </c>
      <c r="X1362" t="s">
        <v>37</v>
      </c>
      <c r="AD1362" t="s">
        <v>2933</v>
      </c>
      <c r="AE1362" t="s">
        <v>1441</v>
      </c>
      <c r="AF1362" t="s">
        <v>2933</v>
      </c>
      <c r="AG1362" t="s">
        <v>2933</v>
      </c>
      <c r="AH1362">
        <v>1</v>
      </c>
      <c r="AI1362">
        <v>214</v>
      </c>
      <c r="AJ1362">
        <v>214</v>
      </c>
      <c r="AK1362">
        <v>214</v>
      </c>
      <c r="AL1362">
        <v>214</v>
      </c>
      <c r="AM1362">
        <v>214</v>
      </c>
      <c r="AN1362" t="s">
        <v>1409</v>
      </c>
      <c r="AO1362" t="s">
        <v>2933</v>
      </c>
    </row>
    <row r="1363" spans="1:41" x14ac:dyDescent="0.25">
      <c r="A1363">
        <v>1</v>
      </c>
      <c r="B1363" t="s">
        <v>28</v>
      </c>
      <c r="C1363">
        <v>391101</v>
      </c>
      <c r="D1363" t="str">
        <f>VLOOKUP(C1363,MUNICÍPO_SETOR!A$2:D$49,4,0)</f>
        <v>JOSÉ EDSON GOMES</v>
      </c>
      <c r="E1363" s="43">
        <v>41394.663194444445</v>
      </c>
      <c r="F1363" s="43">
        <v>41395.92291666667</v>
      </c>
      <c r="G1363" s="43">
        <v>41396.34375</v>
      </c>
      <c r="H1363" t="s">
        <v>29</v>
      </c>
      <c r="I1363">
        <v>60000012580599</v>
      </c>
      <c r="J1363" t="s">
        <v>721</v>
      </c>
      <c r="K1363" t="s">
        <v>722</v>
      </c>
      <c r="L1363" t="s">
        <v>41</v>
      </c>
      <c r="M1363">
        <v>4</v>
      </c>
      <c r="N1363" t="s">
        <v>33</v>
      </c>
      <c r="O1363">
        <v>60000015461254</v>
      </c>
      <c r="P1363">
        <v>60000016462695</v>
      </c>
      <c r="Q1363">
        <v>140245000000961</v>
      </c>
      <c r="S1363" t="s">
        <v>34</v>
      </c>
      <c r="T1363" t="s">
        <v>35</v>
      </c>
      <c r="U1363" t="s">
        <v>36</v>
      </c>
      <c r="X1363" t="s">
        <v>37</v>
      </c>
      <c r="AD1363" t="s">
        <v>2934</v>
      </c>
      <c r="AE1363" t="s">
        <v>1441</v>
      </c>
      <c r="AF1363" t="s">
        <v>2934</v>
      </c>
      <c r="AG1363" t="s">
        <v>2934</v>
      </c>
      <c r="AH1363">
        <v>1</v>
      </c>
      <c r="AI1363">
        <v>106</v>
      </c>
      <c r="AJ1363">
        <v>106</v>
      </c>
      <c r="AK1363">
        <v>106</v>
      </c>
      <c r="AL1363">
        <v>106</v>
      </c>
      <c r="AM1363">
        <v>106</v>
      </c>
      <c r="AN1363" t="s">
        <v>1409</v>
      </c>
      <c r="AO1363" t="s">
        <v>2934</v>
      </c>
    </row>
    <row r="1364" spans="1:41" x14ac:dyDescent="0.25">
      <c r="A1364">
        <v>1</v>
      </c>
      <c r="B1364" t="s">
        <v>28</v>
      </c>
      <c r="C1364">
        <v>391101</v>
      </c>
      <c r="D1364" t="str">
        <f>VLOOKUP(C1364,MUNICÍPO_SETOR!A$2:D$49,4,0)</f>
        <v>JOSÉ EDSON GOMES</v>
      </c>
      <c r="E1364" s="43">
        <v>41394.486111111109</v>
      </c>
      <c r="F1364" s="43">
        <v>41395.912499999999</v>
      </c>
      <c r="G1364" s="43">
        <v>41396.34375</v>
      </c>
      <c r="H1364" t="s">
        <v>29</v>
      </c>
      <c r="I1364">
        <v>60000012383491</v>
      </c>
      <c r="J1364" t="s">
        <v>718</v>
      </c>
      <c r="K1364" t="s">
        <v>719</v>
      </c>
      <c r="L1364" t="s">
        <v>238</v>
      </c>
      <c r="M1364">
        <v>3</v>
      </c>
      <c r="N1364" t="s">
        <v>33</v>
      </c>
      <c r="O1364">
        <v>60000015461254</v>
      </c>
      <c r="P1364">
        <v>60000016462695</v>
      </c>
      <c r="Q1364">
        <v>140245000000952</v>
      </c>
      <c r="S1364" t="s">
        <v>34</v>
      </c>
      <c r="T1364" t="s">
        <v>35</v>
      </c>
      <c r="U1364" t="s">
        <v>36</v>
      </c>
      <c r="X1364" t="s">
        <v>37</v>
      </c>
      <c r="AD1364" t="s">
        <v>2935</v>
      </c>
      <c r="AE1364" t="s">
        <v>1441</v>
      </c>
      <c r="AF1364" t="s">
        <v>2935</v>
      </c>
      <c r="AG1364" t="s">
        <v>2935</v>
      </c>
      <c r="AH1364">
        <v>1</v>
      </c>
      <c r="AI1364">
        <v>114</v>
      </c>
      <c r="AJ1364">
        <v>114</v>
      </c>
      <c r="AK1364">
        <v>114</v>
      </c>
      <c r="AL1364">
        <v>114</v>
      </c>
      <c r="AM1364">
        <v>114</v>
      </c>
      <c r="AN1364" t="s">
        <v>1409</v>
      </c>
      <c r="AO1364" t="s">
        <v>2935</v>
      </c>
    </row>
    <row r="1365" spans="1:41" x14ac:dyDescent="0.25">
      <c r="A1365">
        <v>1</v>
      </c>
      <c r="B1365" t="s">
        <v>28</v>
      </c>
      <c r="C1365">
        <v>391101</v>
      </c>
      <c r="D1365" t="str">
        <f>VLOOKUP(C1365,MUNICÍPO_SETOR!A$2:D$49,4,0)</f>
        <v>JOSÉ EDSON GOMES</v>
      </c>
      <c r="E1365" s="43">
        <v>41394.4375</v>
      </c>
      <c r="F1365" s="43">
        <v>41395.902777777781</v>
      </c>
      <c r="G1365" s="43">
        <v>41396.34375</v>
      </c>
      <c r="H1365" t="s">
        <v>29</v>
      </c>
      <c r="I1365">
        <v>60000012305227</v>
      </c>
      <c r="J1365" t="s">
        <v>762</v>
      </c>
      <c r="K1365" t="s">
        <v>763</v>
      </c>
      <c r="L1365" t="s">
        <v>32</v>
      </c>
      <c r="M1365">
        <v>6</v>
      </c>
      <c r="N1365" t="s">
        <v>33</v>
      </c>
      <c r="O1365">
        <v>60000015461254</v>
      </c>
      <c r="P1365">
        <v>60000016462695</v>
      </c>
      <c r="Q1365">
        <v>140245000000943</v>
      </c>
      <c r="S1365" t="s">
        <v>34</v>
      </c>
      <c r="T1365" t="s">
        <v>35</v>
      </c>
      <c r="U1365" t="s">
        <v>36</v>
      </c>
      <c r="X1365" t="s">
        <v>37</v>
      </c>
      <c r="AD1365" t="s">
        <v>2936</v>
      </c>
      <c r="AE1365" t="s">
        <v>1441</v>
      </c>
      <c r="AF1365" t="s">
        <v>2936</v>
      </c>
      <c r="AG1365" t="s">
        <v>2936</v>
      </c>
      <c r="AH1365">
        <v>1</v>
      </c>
      <c r="AI1365">
        <v>106</v>
      </c>
      <c r="AJ1365">
        <v>106</v>
      </c>
      <c r="AK1365">
        <v>106</v>
      </c>
      <c r="AL1365">
        <v>106</v>
      </c>
      <c r="AM1365">
        <v>106</v>
      </c>
      <c r="AN1365" t="s">
        <v>1409</v>
      </c>
      <c r="AO1365" t="s">
        <v>2936</v>
      </c>
    </row>
    <row r="1366" spans="1:41" x14ac:dyDescent="0.25">
      <c r="A1366">
        <v>1</v>
      </c>
      <c r="B1366" t="s">
        <v>28</v>
      </c>
      <c r="C1366">
        <v>391101</v>
      </c>
      <c r="D1366" t="str">
        <f>VLOOKUP(C1366,MUNICÍPO_SETOR!A$2:D$49,4,0)</f>
        <v>JOSÉ EDSON GOMES</v>
      </c>
      <c r="E1366" s="43">
        <v>41393.597222222219</v>
      </c>
      <c r="F1366" s="43">
        <v>41394.801388888889</v>
      </c>
      <c r="G1366" s="43">
        <v>41396.34375</v>
      </c>
      <c r="H1366" t="s">
        <v>29</v>
      </c>
      <c r="I1366">
        <v>60000012531831</v>
      </c>
      <c r="J1366" t="s">
        <v>2937</v>
      </c>
      <c r="K1366" t="s">
        <v>2938</v>
      </c>
      <c r="L1366" t="s">
        <v>238</v>
      </c>
      <c r="M1366">
        <v>3</v>
      </c>
      <c r="N1366" t="s">
        <v>33</v>
      </c>
      <c r="O1366">
        <v>60000015461254</v>
      </c>
      <c r="P1366">
        <v>60000016462695</v>
      </c>
      <c r="Q1366">
        <v>140245000000933</v>
      </c>
      <c r="S1366" t="s">
        <v>34</v>
      </c>
      <c r="T1366" t="s">
        <v>35</v>
      </c>
      <c r="U1366" t="s">
        <v>36</v>
      </c>
      <c r="X1366" t="s">
        <v>37</v>
      </c>
      <c r="Y1366" t="s">
        <v>176</v>
      </c>
      <c r="AD1366" t="s">
        <v>2939</v>
      </c>
      <c r="AE1366" t="s">
        <v>1441</v>
      </c>
      <c r="AF1366" t="s">
        <v>2939</v>
      </c>
      <c r="AG1366" t="s">
        <v>2939</v>
      </c>
      <c r="AH1366">
        <v>1</v>
      </c>
      <c r="AI1366">
        <v>110</v>
      </c>
      <c r="AJ1366">
        <v>110</v>
      </c>
      <c r="AK1366">
        <v>110</v>
      </c>
      <c r="AL1366">
        <v>110</v>
      </c>
      <c r="AM1366">
        <v>110</v>
      </c>
      <c r="AN1366" t="s">
        <v>1409</v>
      </c>
      <c r="AO1366" t="s">
        <v>2939</v>
      </c>
    </row>
    <row r="1367" spans="1:41" x14ac:dyDescent="0.25">
      <c r="A1367">
        <v>1</v>
      </c>
      <c r="B1367" t="s">
        <v>28</v>
      </c>
      <c r="C1367">
        <v>391101</v>
      </c>
      <c r="D1367" t="str">
        <f>VLOOKUP(C1367,MUNICÍPO_SETOR!A$2:D$49,4,0)</f>
        <v>JOSÉ EDSON GOMES</v>
      </c>
      <c r="E1367" s="43">
        <v>41393.458333333336</v>
      </c>
      <c r="F1367" s="43">
        <v>41394.79791666667</v>
      </c>
      <c r="G1367" s="43">
        <v>41396.34375</v>
      </c>
      <c r="H1367" t="s">
        <v>29</v>
      </c>
      <c r="I1367">
        <v>60000017151442</v>
      </c>
      <c r="J1367" t="s">
        <v>2940</v>
      </c>
      <c r="K1367" t="s">
        <v>2941</v>
      </c>
      <c r="L1367" t="s">
        <v>180</v>
      </c>
      <c r="M1367">
        <v>4</v>
      </c>
      <c r="N1367" t="s">
        <v>33</v>
      </c>
      <c r="O1367">
        <v>60000015461254</v>
      </c>
      <c r="P1367">
        <v>60000016462695</v>
      </c>
      <c r="Q1367">
        <v>140245000000924</v>
      </c>
      <c r="S1367" t="s">
        <v>34</v>
      </c>
      <c r="T1367" t="s">
        <v>35</v>
      </c>
      <c r="U1367" t="s">
        <v>36</v>
      </c>
      <c r="X1367" t="s">
        <v>37</v>
      </c>
      <c r="AD1367" t="s">
        <v>2942</v>
      </c>
      <c r="AE1367" t="s">
        <v>1441</v>
      </c>
      <c r="AF1367" t="s">
        <v>2942</v>
      </c>
      <c r="AG1367" t="s">
        <v>2942</v>
      </c>
      <c r="AH1367">
        <v>1</v>
      </c>
      <c r="AI1367">
        <v>114</v>
      </c>
      <c r="AJ1367">
        <v>114</v>
      </c>
      <c r="AK1367">
        <v>114</v>
      </c>
      <c r="AL1367">
        <v>114</v>
      </c>
      <c r="AM1367">
        <v>114</v>
      </c>
      <c r="AN1367" t="s">
        <v>1409</v>
      </c>
      <c r="AO1367" t="s">
        <v>2942</v>
      </c>
    </row>
    <row r="1368" spans="1:41" x14ac:dyDescent="0.25">
      <c r="A1368">
        <v>1</v>
      </c>
      <c r="B1368" t="s">
        <v>28</v>
      </c>
      <c r="C1368">
        <v>391101</v>
      </c>
      <c r="D1368" t="str">
        <f>VLOOKUP(C1368,MUNICÍPO_SETOR!A$2:D$49,4,0)</f>
        <v>JOSÉ EDSON GOMES</v>
      </c>
      <c r="E1368" s="43">
        <v>41393.423611111109</v>
      </c>
      <c r="F1368" s="43">
        <v>41394.793055555558</v>
      </c>
      <c r="G1368" s="43">
        <v>41396.34375</v>
      </c>
      <c r="H1368" t="s">
        <v>29</v>
      </c>
      <c r="I1368">
        <v>60000012318131</v>
      </c>
      <c r="J1368" t="s">
        <v>2943</v>
      </c>
      <c r="K1368" t="s">
        <v>2944</v>
      </c>
      <c r="L1368" t="s">
        <v>32</v>
      </c>
      <c r="M1368">
        <v>6</v>
      </c>
      <c r="N1368" t="s">
        <v>33</v>
      </c>
      <c r="O1368">
        <v>60000015461254</v>
      </c>
      <c r="P1368">
        <v>60000016462695</v>
      </c>
      <c r="Q1368">
        <v>140245000000915</v>
      </c>
      <c r="S1368" t="s">
        <v>34</v>
      </c>
      <c r="T1368" t="s">
        <v>35</v>
      </c>
      <c r="U1368" t="s">
        <v>36</v>
      </c>
      <c r="X1368" t="s">
        <v>37</v>
      </c>
      <c r="AD1368" t="s">
        <v>2945</v>
      </c>
      <c r="AE1368" t="s">
        <v>1441</v>
      </c>
      <c r="AF1368" t="s">
        <v>2945</v>
      </c>
      <c r="AG1368" t="s">
        <v>2945</v>
      </c>
      <c r="AH1368">
        <v>1</v>
      </c>
      <c r="AI1368">
        <v>222</v>
      </c>
      <c r="AJ1368">
        <v>222</v>
      </c>
      <c r="AK1368">
        <v>222</v>
      </c>
      <c r="AL1368">
        <v>222</v>
      </c>
      <c r="AM1368">
        <v>222</v>
      </c>
      <c r="AN1368" t="s">
        <v>1409</v>
      </c>
      <c r="AO1368" t="s">
        <v>2945</v>
      </c>
    </row>
    <row r="1369" spans="1:41" x14ac:dyDescent="0.25">
      <c r="A1369">
        <v>1</v>
      </c>
      <c r="B1369" t="s">
        <v>28</v>
      </c>
      <c r="C1369">
        <v>391101</v>
      </c>
      <c r="D1369" t="str">
        <f>VLOOKUP(C1369,MUNICÍPO_SETOR!A$2:D$49,4,0)</f>
        <v>JOSÉ EDSON GOMES</v>
      </c>
      <c r="E1369" s="43">
        <v>41390.475694444445</v>
      </c>
      <c r="F1369" s="43">
        <v>41390.81527777778</v>
      </c>
      <c r="G1369" s="43">
        <v>41393.745138888888</v>
      </c>
      <c r="H1369" t="s">
        <v>29</v>
      </c>
      <c r="I1369">
        <v>60000012501347</v>
      </c>
      <c r="J1369" t="s">
        <v>677</v>
      </c>
      <c r="K1369" t="s">
        <v>678</v>
      </c>
      <c r="L1369" t="s">
        <v>41</v>
      </c>
      <c r="M1369">
        <v>6</v>
      </c>
      <c r="N1369" t="s">
        <v>33</v>
      </c>
      <c r="O1369">
        <v>60000015461254</v>
      </c>
      <c r="P1369">
        <v>60000016462695</v>
      </c>
      <c r="Q1369">
        <v>140245000000904</v>
      </c>
      <c r="S1369" t="s">
        <v>34</v>
      </c>
      <c r="T1369" t="s">
        <v>35</v>
      </c>
      <c r="U1369" t="s">
        <v>36</v>
      </c>
      <c r="X1369" t="s">
        <v>37</v>
      </c>
      <c r="AD1369" t="s">
        <v>2946</v>
      </c>
      <c r="AE1369" t="s">
        <v>1441</v>
      </c>
      <c r="AF1369" t="s">
        <v>2946</v>
      </c>
      <c r="AG1369" t="s">
        <v>2946</v>
      </c>
      <c r="AH1369">
        <v>1</v>
      </c>
      <c r="AI1369">
        <v>214</v>
      </c>
      <c r="AJ1369">
        <v>214</v>
      </c>
      <c r="AK1369">
        <v>214</v>
      </c>
      <c r="AL1369">
        <v>214</v>
      </c>
      <c r="AM1369">
        <v>214</v>
      </c>
      <c r="AN1369" t="s">
        <v>1409</v>
      </c>
      <c r="AO1369" t="s">
        <v>2946</v>
      </c>
    </row>
    <row r="1370" spans="1:41" x14ac:dyDescent="0.25">
      <c r="A1370">
        <v>1</v>
      </c>
      <c r="B1370" t="s">
        <v>28</v>
      </c>
      <c r="C1370">
        <v>391101</v>
      </c>
      <c r="D1370" t="str">
        <f>VLOOKUP(C1370,MUNICÍPO_SETOR!A$2:D$49,4,0)</f>
        <v>JOSÉ EDSON GOMES</v>
      </c>
      <c r="E1370" s="43">
        <v>41390.420138888891</v>
      </c>
      <c r="F1370" s="43">
        <v>41390.811111111114</v>
      </c>
      <c r="G1370" s="43">
        <v>41393.745138888888</v>
      </c>
      <c r="H1370" t="s">
        <v>29</v>
      </c>
      <c r="I1370">
        <v>60000012353775</v>
      </c>
      <c r="J1370" t="s">
        <v>682</v>
      </c>
      <c r="K1370" t="s">
        <v>683</v>
      </c>
      <c r="L1370" t="s">
        <v>32</v>
      </c>
      <c r="M1370">
        <v>6</v>
      </c>
      <c r="N1370" t="s">
        <v>33</v>
      </c>
      <c r="O1370">
        <v>60000015461254</v>
      </c>
      <c r="P1370">
        <v>60000016462695</v>
      </c>
      <c r="Q1370">
        <v>140245000000895</v>
      </c>
      <c r="S1370" t="s">
        <v>34</v>
      </c>
      <c r="T1370" t="s">
        <v>35</v>
      </c>
      <c r="U1370" t="s">
        <v>36</v>
      </c>
      <c r="X1370" t="s">
        <v>37</v>
      </c>
      <c r="AD1370" t="s">
        <v>2947</v>
      </c>
      <c r="AE1370" t="s">
        <v>1441</v>
      </c>
      <c r="AF1370" t="s">
        <v>2947</v>
      </c>
      <c r="AG1370" t="s">
        <v>2947</v>
      </c>
      <c r="AH1370">
        <v>1</v>
      </c>
      <c r="AI1370">
        <v>147</v>
      </c>
      <c r="AJ1370">
        <v>147</v>
      </c>
      <c r="AK1370">
        <v>147</v>
      </c>
      <c r="AL1370">
        <v>147</v>
      </c>
      <c r="AM1370">
        <v>147</v>
      </c>
      <c r="AN1370" t="s">
        <v>1409</v>
      </c>
      <c r="AO1370" t="s">
        <v>2947</v>
      </c>
    </row>
    <row r="1371" spans="1:41" x14ac:dyDescent="0.25">
      <c r="A1371">
        <v>1</v>
      </c>
      <c r="B1371" t="s">
        <v>28</v>
      </c>
      <c r="C1371">
        <v>391101</v>
      </c>
      <c r="D1371" t="str">
        <f>VLOOKUP(C1371,MUNICÍPO_SETOR!A$2:D$49,4,0)</f>
        <v>JOSÉ EDSON GOMES</v>
      </c>
      <c r="E1371" s="43">
        <v>41390.364583333336</v>
      </c>
      <c r="F1371" s="43">
        <v>41390.793749999997</v>
      </c>
      <c r="G1371" s="43">
        <v>41390.76666666667</v>
      </c>
      <c r="H1371" t="s">
        <v>29</v>
      </c>
      <c r="I1371">
        <v>60000017963772</v>
      </c>
      <c r="J1371" t="s">
        <v>674</v>
      </c>
      <c r="K1371" t="s">
        <v>675</v>
      </c>
      <c r="L1371" t="s">
        <v>41</v>
      </c>
      <c r="M1371">
        <v>6</v>
      </c>
      <c r="N1371" t="s">
        <v>33</v>
      </c>
      <c r="O1371">
        <v>60000015461254</v>
      </c>
      <c r="P1371">
        <v>60000016462695</v>
      </c>
      <c r="Q1371">
        <v>140245000000886</v>
      </c>
      <c r="S1371" t="s">
        <v>34</v>
      </c>
      <c r="T1371" t="s">
        <v>35</v>
      </c>
      <c r="U1371" t="s">
        <v>36</v>
      </c>
      <c r="X1371" t="s">
        <v>37</v>
      </c>
      <c r="AD1371" t="s">
        <v>2948</v>
      </c>
      <c r="AE1371" t="s">
        <v>1437</v>
      </c>
      <c r="AF1371" t="s">
        <v>2948</v>
      </c>
      <c r="AG1371" t="s">
        <v>2948</v>
      </c>
      <c r="AH1371">
        <v>1</v>
      </c>
      <c r="AI1371">
        <v>184</v>
      </c>
      <c r="AJ1371">
        <v>184</v>
      </c>
      <c r="AK1371">
        <v>184</v>
      </c>
      <c r="AL1371">
        <v>184</v>
      </c>
      <c r="AM1371">
        <v>184</v>
      </c>
      <c r="AN1371" t="s">
        <v>1409</v>
      </c>
      <c r="AO1371" t="s">
        <v>2948</v>
      </c>
    </row>
    <row r="1372" spans="1:41" x14ac:dyDescent="0.25">
      <c r="A1372">
        <v>1</v>
      </c>
      <c r="B1372" t="s">
        <v>28</v>
      </c>
      <c r="C1372">
        <v>391101</v>
      </c>
      <c r="D1372" t="str">
        <f>VLOOKUP(C1372,MUNICÍPO_SETOR!A$2:D$49,4,0)</f>
        <v>JOSÉ EDSON GOMES</v>
      </c>
      <c r="E1372" s="43">
        <v>41389.708333333336</v>
      </c>
      <c r="F1372" s="43">
        <v>41389.911111111112</v>
      </c>
      <c r="G1372" s="43">
        <v>41389.874305555553</v>
      </c>
      <c r="H1372" t="s">
        <v>29</v>
      </c>
      <c r="I1372">
        <v>60000012474159</v>
      </c>
      <c r="J1372" t="s">
        <v>759</v>
      </c>
      <c r="K1372" t="s">
        <v>760</v>
      </c>
      <c r="L1372" t="s">
        <v>32</v>
      </c>
      <c r="M1372">
        <v>6</v>
      </c>
      <c r="N1372" t="s">
        <v>33</v>
      </c>
      <c r="O1372">
        <v>60000015461254</v>
      </c>
      <c r="P1372">
        <v>60000016462695</v>
      </c>
      <c r="Q1372">
        <v>140245000000868</v>
      </c>
      <c r="S1372" t="s">
        <v>34</v>
      </c>
      <c r="T1372" t="s">
        <v>35</v>
      </c>
      <c r="U1372" t="s">
        <v>36</v>
      </c>
      <c r="X1372" t="s">
        <v>37</v>
      </c>
      <c r="AD1372" t="s">
        <v>2949</v>
      </c>
      <c r="AE1372" t="s">
        <v>1441</v>
      </c>
      <c r="AF1372" t="s">
        <v>2949</v>
      </c>
      <c r="AG1372" t="s">
        <v>2949</v>
      </c>
      <c r="AH1372">
        <v>1</v>
      </c>
      <c r="AI1372">
        <v>108</v>
      </c>
      <c r="AJ1372">
        <v>108</v>
      </c>
      <c r="AK1372">
        <v>108</v>
      </c>
      <c r="AL1372">
        <v>108</v>
      </c>
      <c r="AM1372">
        <v>108</v>
      </c>
      <c r="AN1372" t="s">
        <v>1409</v>
      </c>
      <c r="AO1372" t="s">
        <v>2949</v>
      </c>
    </row>
    <row r="1373" spans="1:41" x14ac:dyDescent="0.25">
      <c r="A1373">
        <v>1</v>
      </c>
      <c r="B1373" t="s">
        <v>28</v>
      </c>
      <c r="C1373">
        <v>391101</v>
      </c>
      <c r="D1373" t="str">
        <f>VLOOKUP(C1373,MUNICÍPO_SETOR!A$2:D$49,4,0)</f>
        <v>JOSÉ EDSON GOMES</v>
      </c>
      <c r="E1373" s="43">
        <v>41389.659722222219</v>
      </c>
      <c r="F1373" s="43">
        <v>41389.913888888892</v>
      </c>
      <c r="G1373" s="43">
        <v>41389.874305555553</v>
      </c>
      <c r="H1373" t="s">
        <v>29</v>
      </c>
      <c r="I1373">
        <v>60000012558515</v>
      </c>
      <c r="J1373" t="s">
        <v>738</v>
      </c>
      <c r="K1373" t="s">
        <v>739</v>
      </c>
      <c r="L1373" t="s">
        <v>32</v>
      </c>
      <c r="M1373">
        <v>6</v>
      </c>
      <c r="N1373" t="s">
        <v>135</v>
      </c>
      <c r="O1373">
        <v>60000015461254</v>
      </c>
      <c r="P1373">
        <v>60000016462695</v>
      </c>
      <c r="Q1373">
        <v>140245000000877</v>
      </c>
      <c r="S1373" t="s">
        <v>34</v>
      </c>
      <c r="T1373" t="s">
        <v>35</v>
      </c>
      <c r="U1373" t="s">
        <v>36</v>
      </c>
      <c r="X1373" t="s">
        <v>37</v>
      </c>
      <c r="AD1373" t="s">
        <v>2950</v>
      </c>
      <c r="AE1373" t="s">
        <v>1441</v>
      </c>
      <c r="AF1373" t="s">
        <v>2950</v>
      </c>
      <c r="AG1373" t="s">
        <v>2950</v>
      </c>
      <c r="AH1373">
        <v>1</v>
      </c>
      <c r="AI1373">
        <v>140</v>
      </c>
      <c r="AJ1373">
        <v>140</v>
      </c>
      <c r="AK1373">
        <v>140</v>
      </c>
      <c r="AL1373">
        <v>140</v>
      </c>
      <c r="AM1373">
        <v>140</v>
      </c>
      <c r="AN1373" t="s">
        <v>1409</v>
      </c>
      <c r="AO1373" t="s">
        <v>2950</v>
      </c>
    </row>
    <row r="1374" spans="1:41" x14ac:dyDescent="0.25">
      <c r="A1374">
        <v>1</v>
      </c>
      <c r="B1374" t="s">
        <v>28</v>
      </c>
      <c r="C1374">
        <v>391101</v>
      </c>
      <c r="D1374" t="str">
        <f>VLOOKUP(C1374,MUNICÍPO_SETOR!A$2:D$49,4,0)</f>
        <v>JOSÉ EDSON GOMES</v>
      </c>
      <c r="E1374" s="43">
        <v>41389.649305555555</v>
      </c>
      <c r="F1374" s="43">
        <v>41389.90347222222</v>
      </c>
      <c r="G1374" s="43">
        <v>41389.868750000001</v>
      </c>
      <c r="H1374" t="s">
        <v>29</v>
      </c>
      <c r="I1374">
        <v>60000012569879</v>
      </c>
      <c r="J1374" t="s">
        <v>2951</v>
      </c>
      <c r="K1374" t="s">
        <v>2952</v>
      </c>
      <c r="L1374" t="s">
        <v>41</v>
      </c>
      <c r="M1374">
        <v>6</v>
      </c>
      <c r="N1374" t="s">
        <v>135</v>
      </c>
      <c r="O1374">
        <v>60000015461254</v>
      </c>
      <c r="P1374">
        <v>60000016462695</v>
      </c>
      <c r="Q1374">
        <v>140245000000859</v>
      </c>
      <c r="S1374" t="s">
        <v>34</v>
      </c>
      <c r="T1374" t="s">
        <v>35</v>
      </c>
      <c r="U1374" t="s">
        <v>36</v>
      </c>
      <c r="X1374" t="s">
        <v>37</v>
      </c>
      <c r="AD1374" t="s">
        <v>2953</v>
      </c>
      <c r="AE1374" t="s">
        <v>1441</v>
      </c>
      <c r="AF1374" t="s">
        <v>2953</v>
      </c>
      <c r="AG1374" t="s">
        <v>2953</v>
      </c>
      <c r="AH1374">
        <v>1</v>
      </c>
      <c r="AI1374">
        <v>268</v>
      </c>
      <c r="AJ1374">
        <v>268</v>
      </c>
      <c r="AK1374">
        <v>268</v>
      </c>
      <c r="AL1374">
        <v>268</v>
      </c>
      <c r="AM1374">
        <v>268</v>
      </c>
      <c r="AN1374" t="s">
        <v>1409</v>
      </c>
      <c r="AO1374" t="s">
        <v>2953</v>
      </c>
    </row>
    <row r="1375" spans="1:41" x14ac:dyDescent="0.25">
      <c r="A1375">
        <v>1</v>
      </c>
      <c r="B1375" t="s">
        <v>28</v>
      </c>
      <c r="C1375">
        <v>391101</v>
      </c>
      <c r="D1375" t="str">
        <f>VLOOKUP(C1375,MUNICÍPO_SETOR!A$2:D$49,4,0)</f>
        <v>JOSÉ EDSON GOMES</v>
      </c>
      <c r="E1375" s="43">
        <v>41389.458333333336</v>
      </c>
      <c r="F1375" s="43">
        <v>41389.527083333334</v>
      </c>
      <c r="G1375" s="43">
        <v>41389.496527777781</v>
      </c>
      <c r="H1375" t="s">
        <v>29</v>
      </c>
      <c r="I1375">
        <v>60000017151018</v>
      </c>
      <c r="J1375" t="s">
        <v>2954</v>
      </c>
      <c r="K1375" t="s">
        <v>2955</v>
      </c>
      <c r="L1375" t="s">
        <v>41</v>
      </c>
      <c r="M1375">
        <v>4</v>
      </c>
      <c r="N1375" t="s">
        <v>135</v>
      </c>
      <c r="O1375">
        <v>60000015461254</v>
      </c>
      <c r="P1375">
        <v>60000016462695</v>
      </c>
      <c r="Q1375">
        <v>140245000000850</v>
      </c>
      <c r="S1375" t="s">
        <v>34</v>
      </c>
      <c r="T1375" t="s">
        <v>35</v>
      </c>
      <c r="U1375" t="s">
        <v>36</v>
      </c>
      <c r="X1375" t="s">
        <v>37</v>
      </c>
      <c r="AD1375" t="s">
        <v>2956</v>
      </c>
      <c r="AE1375" t="s">
        <v>1441</v>
      </c>
      <c r="AF1375" t="s">
        <v>2956</v>
      </c>
      <c r="AG1375" t="s">
        <v>2956</v>
      </c>
      <c r="AH1375">
        <v>1</v>
      </c>
      <c r="AI1375">
        <v>376</v>
      </c>
      <c r="AJ1375">
        <v>376</v>
      </c>
      <c r="AK1375">
        <v>376</v>
      </c>
      <c r="AL1375">
        <v>376</v>
      </c>
      <c r="AM1375">
        <v>376</v>
      </c>
      <c r="AN1375" t="s">
        <v>1409</v>
      </c>
      <c r="AO1375" t="s">
        <v>2956</v>
      </c>
    </row>
    <row r="1376" spans="1:41" x14ac:dyDescent="0.25">
      <c r="A1376">
        <v>1</v>
      </c>
      <c r="B1376" t="s">
        <v>28</v>
      </c>
      <c r="C1376">
        <v>391101</v>
      </c>
      <c r="D1376" t="str">
        <f>VLOOKUP(C1376,MUNICÍPO_SETOR!A$2:D$49,4,0)</f>
        <v>JOSÉ EDSON GOMES</v>
      </c>
      <c r="E1376" s="43">
        <v>41388.555555555555</v>
      </c>
      <c r="F1376" s="43">
        <v>41388.976388888892</v>
      </c>
      <c r="G1376" s="43">
        <v>41388.9375</v>
      </c>
      <c r="H1376" t="s">
        <v>29</v>
      </c>
      <c r="I1376">
        <v>60000012501871</v>
      </c>
      <c r="J1376" t="s">
        <v>2957</v>
      </c>
      <c r="K1376" t="s">
        <v>2958</v>
      </c>
      <c r="L1376" t="s">
        <v>32</v>
      </c>
      <c r="M1376">
        <v>6</v>
      </c>
      <c r="N1376" t="s">
        <v>33</v>
      </c>
      <c r="O1376">
        <v>60000015461254</v>
      </c>
      <c r="P1376">
        <v>60000016462695</v>
      </c>
      <c r="Q1376">
        <v>140245000000837</v>
      </c>
      <c r="S1376" t="s">
        <v>34</v>
      </c>
      <c r="T1376" t="s">
        <v>35</v>
      </c>
      <c r="U1376" t="s">
        <v>36</v>
      </c>
      <c r="X1376" t="s">
        <v>37</v>
      </c>
      <c r="AD1376" t="s">
        <v>2959</v>
      </c>
      <c r="AE1376" t="s">
        <v>1441</v>
      </c>
      <c r="AF1376" t="s">
        <v>2959</v>
      </c>
      <c r="AG1376" t="s">
        <v>2959</v>
      </c>
      <c r="AH1376">
        <v>1</v>
      </c>
      <c r="AI1376">
        <v>69</v>
      </c>
      <c r="AJ1376">
        <v>245</v>
      </c>
      <c r="AK1376">
        <v>245</v>
      </c>
      <c r="AL1376">
        <v>245</v>
      </c>
      <c r="AM1376">
        <v>245</v>
      </c>
      <c r="AN1376" t="s">
        <v>1409</v>
      </c>
      <c r="AO1376" t="s">
        <v>4330</v>
      </c>
    </row>
    <row r="1377" spans="1:41" x14ac:dyDescent="0.25">
      <c r="A1377">
        <v>1</v>
      </c>
      <c r="B1377" t="s">
        <v>28</v>
      </c>
      <c r="C1377">
        <v>391101</v>
      </c>
      <c r="D1377" t="str">
        <f>VLOOKUP(C1377,MUNICÍPO_SETOR!A$2:D$49,4,0)</f>
        <v>JOSÉ EDSON GOMES</v>
      </c>
      <c r="E1377" s="43">
        <v>41388.555555555555</v>
      </c>
      <c r="F1377" s="43">
        <v>41388.976388888892</v>
      </c>
      <c r="G1377" s="43">
        <v>41388.9375</v>
      </c>
      <c r="H1377" t="s">
        <v>29</v>
      </c>
      <c r="I1377">
        <v>60000012501871</v>
      </c>
      <c r="J1377" t="s">
        <v>2957</v>
      </c>
      <c r="K1377" t="s">
        <v>2958</v>
      </c>
      <c r="L1377" t="s">
        <v>32</v>
      </c>
      <c r="M1377">
        <v>6</v>
      </c>
      <c r="N1377" t="s">
        <v>33</v>
      </c>
      <c r="O1377">
        <v>60000015461254</v>
      </c>
      <c r="P1377">
        <v>60000016462695</v>
      </c>
      <c r="Q1377">
        <v>140245000000837</v>
      </c>
      <c r="S1377" t="s">
        <v>34</v>
      </c>
      <c r="T1377" t="s">
        <v>35</v>
      </c>
      <c r="U1377" t="s">
        <v>36</v>
      </c>
      <c r="X1377" t="s">
        <v>37</v>
      </c>
      <c r="AD1377" t="s">
        <v>2959</v>
      </c>
      <c r="AE1377" t="s">
        <v>1441</v>
      </c>
      <c r="AF1377" t="s">
        <v>2959</v>
      </c>
      <c r="AG1377" t="s">
        <v>2959</v>
      </c>
      <c r="AH1377">
        <v>1</v>
      </c>
      <c r="AI1377">
        <v>69</v>
      </c>
      <c r="AJ1377">
        <v>245</v>
      </c>
      <c r="AK1377">
        <v>245</v>
      </c>
      <c r="AL1377">
        <v>245</v>
      </c>
      <c r="AM1377">
        <v>245</v>
      </c>
      <c r="AN1377" t="s">
        <v>1410</v>
      </c>
      <c r="AO1377" t="s">
        <v>4637</v>
      </c>
    </row>
    <row r="1378" spans="1:41" x14ac:dyDescent="0.25">
      <c r="A1378">
        <v>1</v>
      </c>
      <c r="B1378" t="s">
        <v>28</v>
      </c>
      <c r="C1378">
        <v>391101</v>
      </c>
      <c r="D1378" t="str">
        <f>VLOOKUP(C1378,MUNICÍPO_SETOR!A$2:D$49,4,0)</f>
        <v>JOSÉ EDSON GOMES</v>
      </c>
      <c r="E1378" s="43">
        <v>41388.423611111109</v>
      </c>
      <c r="F1378" s="43">
        <v>41388.970138888886</v>
      </c>
      <c r="G1378" s="43">
        <v>41388.9375</v>
      </c>
      <c r="H1378" t="s">
        <v>29</v>
      </c>
      <c r="I1378">
        <v>60000012540487</v>
      </c>
      <c r="J1378" t="s">
        <v>2960</v>
      </c>
      <c r="K1378" t="s">
        <v>2961</v>
      </c>
      <c r="L1378" t="s">
        <v>32</v>
      </c>
      <c r="M1378">
        <v>6</v>
      </c>
      <c r="N1378" t="s">
        <v>33</v>
      </c>
      <c r="O1378">
        <v>60000015461254</v>
      </c>
      <c r="P1378">
        <v>60000016462695</v>
      </c>
      <c r="Q1378">
        <v>140245000000828</v>
      </c>
      <c r="S1378" t="s">
        <v>34</v>
      </c>
      <c r="T1378" t="s">
        <v>35</v>
      </c>
      <c r="U1378" t="s">
        <v>36</v>
      </c>
      <c r="X1378" t="s">
        <v>37</v>
      </c>
      <c r="AD1378" t="s">
        <v>2962</v>
      </c>
      <c r="AE1378" t="s">
        <v>1441</v>
      </c>
      <c r="AF1378" t="s">
        <v>2962</v>
      </c>
      <c r="AG1378" t="s">
        <v>2962</v>
      </c>
      <c r="AH1378">
        <v>1</v>
      </c>
      <c r="AI1378">
        <v>187</v>
      </c>
      <c r="AJ1378">
        <v>187</v>
      </c>
      <c r="AK1378">
        <v>187</v>
      </c>
      <c r="AL1378">
        <v>187</v>
      </c>
      <c r="AM1378">
        <v>187</v>
      </c>
      <c r="AN1378" t="s">
        <v>1409</v>
      </c>
      <c r="AO1378" t="s">
        <v>2962</v>
      </c>
    </row>
    <row r="1379" spans="1:41" x14ac:dyDescent="0.25">
      <c r="A1379">
        <v>1</v>
      </c>
      <c r="B1379" t="s">
        <v>28</v>
      </c>
      <c r="C1379">
        <v>391101</v>
      </c>
      <c r="D1379" t="str">
        <f>VLOOKUP(C1379,MUNICÍPO_SETOR!A$2:D$49,4,0)</f>
        <v>JOSÉ EDSON GOMES</v>
      </c>
      <c r="E1379" s="43">
        <v>41388.375</v>
      </c>
      <c r="F1379" s="43">
        <v>41388.967361111114</v>
      </c>
      <c r="G1379" s="43">
        <v>41388.927083333336</v>
      </c>
      <c r="H1379" t="s">
        <v>29</v>
      </c>
      <c r="I1379">
        <v>60000012552995</v>
      </c>
      <c r="J1379" t="s">
        <v>2963</v>
      </c>
      <c r="K1379" t="s">
        <v>2964</v>
      </c>
      <c r="L1379" t="s">
        <v>41</v>
      </c>
      <c r="M1379">
        <v>6</v>
      </c>
      <c r="N1379" t="s">
        <v>33</v>
      </c>
      <c r="O1379">
        <v>60000015461254</v>
      </c>
      <c r="P1379">
        <v>60000016462695</v>
      </c>
      <c r="Q1379">
        <v>140245000000819</v>
      </c>
      <c r="S1379" t="s">
        <v>34</v>
      </c>
      <c r="T1379" t="s">
        <v>35</v>
      </c>
      <c r="U1379" t="s">
        <v>36</v>
      </c>
      <c r="X1379" t="s">
        <v>37</v>
      </c>
      <c r="AD1379" t="s">
        <v>2965</v>
      </c>
      <c r="AE1379" t="s">
        <v>1441</v>
      </c>
      <c r="AF1379" t="s">
        <v>2965</v>
      </c>
      <c r="AG1379" t="s">
        <v>2965</v>
      </c>
      <c r="AH1379">
        <v>1</v>
      </c>
      <c r="AI1379">
        <v>135</v>
      </c>
      <c r="AJ1379">
        <v>135</v>
      </c>
      <c r="AK1379">
        <v>135</v>
      </c>
      <c r="AL1379">
        <v>135</v>
      </c>
      <c r="AM1379">
        <v>135</v>
      </c>
      <c r="AN1379" t="s">
        <v>1409</v>
      </c>
      <c r="AO1379" t="s">
        <v>2965</v>
      </c>
    </row>
    <row r="1380" spans="1:41" x14ac:dyDescent="0.25">
      <c r="A1380">
        <v>1</v>
      </c>
      <c r="B1380" t="s">
        <v>28</v>
      </c>
      <c r="C1380">
        <v>391101</v>
      </c>
      <c r="D1380" t="str">
        <f>VLOOKUP(C1380,MUNICÍPO_SETOR!A$2:D$49,4,0)</f>
        <v>JOSÉ EDSON GOMES</v>
      </c>
      <c r="E1380" s="43">
        <v>41387.704861111109</v>
      </c>
      <c r="F1380" s="43">
        <v>41388.960416666669</v>
      </c>
      <c r="G1380" s="43">
        <v>41388.927083333336</v>
      </c>
      <c r="H1380" t="s">
        <v>29</v>
      </c>
      <c r="I1380">
        <v>60000012338935</v>
      </c>
      <c r="J1380" t="s">
        <v>2966</v>
      </c>
      <c r="K1380" t="s">
        <v>2967</v>
      </c>
      <c r="L1380" t="s">
        <v>32</v>
      </c>
      <c r="M1380">
        <v>4</v>
      </c>
      <c r="N1380" t="s">
        <v>33</v>
      </c>
      <c r="O1380">
        <v>60000015461254</v>
      </c>
      <c r="P1380">
        <v>60000016462695</v>
      </c>
      <c r="Q1380">
        <v>140245000000810</v>
      </c>
      <c r="S1380" t="s">
        <v>34</v>
      </c>
      <c r="T1380" t="s">
        <v>35</v>
      </c>
      <c r="U1380" t="s">
        <v>36</v>
      </c>
      <c r="X1380" t="s">
        <v>37</v>
      </c>
      <c r="AD1380" t="s">
        <v>2968</v>
      </c>
      <c r="AE1380" t="s">
        <v>1441</v>
      </c>
      <c r="AF1380" t="s">
        <v>2968</v>
      </c>
      <c r="AG1380" t="s">
        <v>2968</v>
      </c>
      <c r="AH1380">
        <v>1</v>
      </c>
      <c r="AI1380">
        <v>133</v>
      </c>
      <c r="AJ1380">
        <v>133</v>
      </c>
      <c r="AK1380">
        <v>133</v>
      </c>
      <c r="AL1380">
        <v>133</v>
      </c>
      <c r="AM1380">
        <v>133</v>
      </c>
      <c r="AN1380" t="s">
        <v>1409</v>
      </c>
      <c r="AO1380" t="s">
        <v>2968</v>
      </c>
    </row>
    <row r="1381" spans="1:41" x14ac:dyDescent="0.25">
      <c r="A1381">
        <v>1</v>
      </c>
      <c r="B1381" t="s">
        <v>28</v>
      </c>
      <c r="C1381">
        <v>391101</v>
      </c>
      <c r="D1381" t="str">
        <f>VLOOKUP(C1381,MUNICÍPO_SETOR!A$2:D$49,4,0)</f>
        <v>JOSÉ EDSON GOMES</v>
      </c>
      <c r="E1381" s="43">
        <v>41387.618055555555</v>
      </c>
      <c r="F1381" s="43">
        <v>41388.954861111109</v>
      </c>
      <c r="G1381" s="43">
        <v>41388.915277777778</v>
      </c>
      <c r="H1381" t="s">
        <v>29</v>
      </c>
      <c r="I1381">
        <v>60000012560547</v>
      </c>
      <c r="J1381" t="s">
        <v>2969</v>
      </c>
      <c r="K1381" t="s">
        <v>2970</v>
      </c>
      <c r="L1381" t="s">
        <v>32</v>
      </c>
      <c r="M1381">
        <v>4</v>
      </c>
      <c r="N1381" t="s">
        <v>33</v>
      </c>
      <c r="O1381">
        <v>60000015461254</v>
      </c>
      <c r="P1381">
        <v>60000016462695</v>
      </c>
      <c r="Q1381">
        <v>140245000000801</v>
      </c>
      <c r="S1381" t="s">
        <v>34</v>
      </c>
      <c r="T1381" t="s">
        <v>35</v>
      </c>
      <c r="U1381" t="s">
        <v>36</v>
      </c>
      <c r="X1381" t="s">
        <v>37</v>
      </c>
      <c r="AD1381" t="s">
        <v>2971</v>
      </c>
      <c r="AE1381" t="s">
        <v>1441</v>
      </c>
      <c r="AF1381" t="s">
        <v>2971</v>
      </c>
      <c r="AG1381" t="s">
        <v>2971</v>
      </c>
      <c r="AH1381">
        <v>1</v>
      </c>
      <c r="AI1381">
        <v>97</v>
      </c>
      <c r="AJ1381">
        <v>97</v>
      </c>
      <c r="AK1381">
        <v>97</v>
      </c>
      <c r="AL1381">
        <v>97</v>
      </c>
      <c r="AM1381">
        <v>97</v>
      </c>
      <c r="AN1381" t="s">
        <v>1409</v>
      </c>
      <c r="AO1381" t="s">
        <v>2971</v>
      </c>
    </row>
    <row r="1382" spans="1:41" x14ac:dyDescent="0.25">
      <c r="A1382">
        <v>1</v>
      </c>
      <c r="B1382" t="s">
        <v>28</v>
      </c>
      <c r="C1382">
        <v>391101</v>
      </c>
      <c r="D1382" t="str">
        <f>VLOOKUP(C1382,MUNICÍPO_SETOR!A$2:D$49,4,0)</f>
        <v>JOSÉ EDSON GOMES</v>
      </c>
      <c r="E1382" s="43">
        <v>41387.569444444445</v>
      </c>
      <c r="F1382" s="43">
        <v>41388.950694444444</v>
      </c>
      <c r="G1382" s="43">
        <v>41388.915277777778</v>
      </c>
      <c r="H1382" t="s">
        <v>29</v>
      </c>
      <c r="I1382">
        <v>60000012249991</v>
      </c>
      <c r="J1382" t="s">
        <v>2972</v>
      </c>
      <c r="K1382" t="s">
        <v>2973</v>
      </c>
      <c r="L1382" t="s">
        <v>32</v>
      </c>
      <c r="M1382">
        <v>4</v>
      </c>
      <c r="N1382" t="s">
        <v>33</v>
      </c>
      <c r="O1382">
        <v>60000015461254</v>
      </c>
      <c r="P1382">
        <v>60000016462695</v>
      </c>
      <c r="Q1382">
        <v>140245000000792</v>
      </c>
      <c r="S1382" t="s">
        <v>34</v>
      </c>
      <c r="T1382" t="s">
        <v>35</v>
      </c>
      <c r="U1382" t="s">
        <v>36</v>
      </c>
      <c r="X1382" t="s">
        <v>37</v>
      </c>
      <c r="AD1382" t="s">
        <v>2974</v>
      </c>
      <c r="AE1382" t="s">
        <v>1441</v>
      </c>
      <c r="AF1382" t="s">
        <v>2974</v>
      </c>
      <c r="AG1382" t="s">
        <v>2974</v>
      </c>
      <c r="AH1382">
        <v>1</v>
      </c>
      <c r="AI1382">
        <v>205</v>
      </c>
      <c r="AJ1382">
        <v>205</v>
      </c>
      <c r="AK1382">
        <v>205</v>
      </c>
      <c r="AL1382">
        <v>205</v>
      </c>
      <c r="AM1382">
        <v>205</v>
      </c>
      <c r="AN1382" t="s">
        <v>1409</v>
      </c>
      <c r="AO1382" t="s">
        <v>2974</v>
      </c>
    </row>
    <row r="1383" spans="1:41" x14ac:dyDescent="0.25">
      <c r="A1383">
        <v>1</v>
      </c>
      <c r="B1383" t="s">
        <v>28</v>
      </c>
      <c r="C1383">
        <v>391101</v>
      </c>
      <c r="D1383" t="str">
        <f>VLOOKUP(C1383,MUNICÍPO_SETOR!A$2:D$49,4,0)</f>
        <v>JOSÉ EDSON GOMES</v>
      </c>
      <c r="E1383" s="43">
        <v>41386.680555555555</v>
      </c>
      <c r="F1383" s="43">
        <v>41387.977083333331</v>
      </c>
      <c r="G1383" s="43">
        <v>41388.904861111114</v>
      </c>
      <c r="H1383" t="s">
        <v>29</v>
      </c>
      <c r="I1383">
        <v>60000012495715</v>
      </c>
      <c r="J1383" t="s">
        <v>765</v>
      </c>
      <c r="K1383" t="s">
        <v>766</v>
      </c>
      <c r="L1383" t="s">
        <v>41</v>
      </c>
      <c r="M1383">
        <v>6</v>
      </c>
      <c r="N1383" t="s">
        <v>33</v>
      </c>
      <c r="O1383">
        <v>60000015461254</v>
      </c>
      <c r="P1383">
        <v>60000016462695</v>
      </c>
      <c r="Q1383">
        <v>140245000000783</v>
      </c>
      <c r="S1383" t="s">
        <v>34</v>
      </c>
      <c r="T1383" t="s">
        <v>35</v>
      </c>
      <c r="U1383" t="s">
        <v>36</v>
      </c>
      <c r="X1383" t="s">
        <v>37</v>
      </c>
      <c r="AD1383" t="s">
        <v>2975</v>
      </c>
      <c r="AE1383" t="s">
        <v>1441</v>
      </c>
      <c r="AF1383" t="s">
        <v>2975</v>
      </c>
      <c r="AG1383" t="s">
        <v>2975</v>
      </c>
      <c r="AH1383">
        <v>1</v>
      </c>
      <c r="AI1383">
        <v>123</v>
      </c>
      <c r="AJ1383">
        <v>123</v>
      </c>
      <c r="AK1383">
        <v>123</v>
      </c>
      <c r="AL1383">
        <v>123</v>
      </c>
      <c r="AM1383">
        <v>123</v>
      </c>
      <c r="AN1383" t="s">
        <v>1409</v>
      </c>
      <c r="AO1383" t="s">
        <v>2975</v>
      </c>
    </row>
    <row r="1384" spans="1:41" x14ac:dyDescent="0.25">
      <c r="A1384">
        <v>1</v>
      </c>
      <c r="B1384" t="s">
        <v>28</v>
      </c>
      <c r="C1384">
        <v>391101</v>
      </c>
      <c r="D1384" t="str">
        <f>VLOOKUP(C1384,MUNICÍPO_SETOR!A$2:D$49,4,0)</f>
        <v>JOSÉ EDSON GOMES</v>
      </c>
      <c r="E1384" s="43">
        <v>41386.628472222219</v>
      </c>
      <c r="F1384" s="43">
        <v>41387.969444444447</v>
      </c>
      <c r="G1384" s="43">
        <v>41388.904861111114</v>
      </c>
      <c r="H1384" t="s">
        <v>29</v>
      </c>
      <c r="I1384">
        <v>60000012501347</v>
      </c>
      <c r="J1384" t="s">
        <v>677</v>
      </c>
      <c r="K1384" t="s">
        <v>678</v>
      </c>
      <c r="L1384" t="s">
        <v>41</v>
      </c>
      <c r="M1384">
        <v>6</v>
      </c>
      <c r="N1384" t="s">
        <v>33</v>
      </c>
      <c r="O1384">
        <v>60000015461254</v>
      </c>
      <c r="P1384">
        <v>60000016462695</v>
      </c>
      <c r="Q1384">
        <v>140245000000765</v>
      </c>
      <c r="S1384" t="s">
        <v>34</v>
      </c>
      <c r="T1384" t="s">
        <v>35</v>
      </c>
      <c r="U1384" t="s">
        <v>36</v>
      </c>
      <c r="X1384" t="s">
        <v>37</v>
      </c>
      <c r="AD1384" t="s">
        <v>2976</v>
      </c>
      <c r="AE1384" t="s">
        <v>1441</v>
      </c>
      <c r="AF1384" t="s">
        <v>2976</v>
      </c>
      <c r="AG1384" t="s">
        <v>2976</v>
      </c>
      <c r="AH1384">
        <v>1</v>
      </c>
      <c r="AI1384">
        <v>176</v>
      </c>
      <c r="AJ1384">
        <v>176</v>
      </c>
      <c r="AK1384">
        <v>176</v>
      </c>
      <c r="AL1384">
        <v>176</v>
      </c>
      <c r="AM1384">
        <v>176</v>
      </c>
      <c r="AN1384" t="s">
        <v>1409</v>
      </c>
      <c r="AO1384" t="s">
        <v>2976</v>
      </c>
    </row>
    <row r="1385" spans="1:41" x14ac:dyDescent="0.25">
      <c r="A1385">
        <v>1</v>
      </c>
      <c r="B1385" t="s">
        <v>28</v>
      </c>
      <c r="C1385">
        <v>391101</v>
      </c>
      <c r="D1385" t="str">
        <f>VLOOKUP(C1385,MUNICÍPO_SETOR!A$2:D$49,4,0)</f>
        <v>JOSÉ EDSON GOMES</v>
      </c>
      <c r="E1385" s="43">
        <v>41386.59375</v>
      </c>
      <c r="F1385" s="43">
        <v>41387.972222222219</v>
      </c>
      <c r="G1385" s="43">
        <v>41388.904861111114</v>
      </c>
      <c r="H1385" t="s">
        <v>29</v>
      </c>
      <c r="I1385">
        <v>60000012548855</v>
      </c>
      <c r="J1385" t="s">
        <v>768</v>
      </c>
      <c r="K1385" t="s">
        <v>769</v>
      </c>
      <c r="L1385" t="s">
        <v>32</v>
      </c>
      <c r="M1385">
        <v>6</v>
      </c>
      <c r="N1385" t="s">
        <v>33</v>
      </c>
      <c r="O1385">
        <v>60000015461254</v>
      </c>
      <c r="P1385">
        <v>60000016462695</v>
      </c>
      <c r="Q1385">
        <v>140245000000774</v>
      </c>
      <c r="S1385" t="s">
        <v>34</v>
      </c>
      <c r="T1385" t="s">
        <v>35</v>
      </c>
      <c r="U1385" t="s">
        <v>36</v>
      </c>
      <c r="X1385" t="s">
        <v>37</v>
      </c>
      <c r="AD1385" t="s">
        <v>2977</v>
      </c>
      <c r="AE1385" t="s">
        <v>1441</v>
      </c>
      <c r="AF1385" t="s">
        <v>2977</v>
      </c>
      <c r="AG1385" t="s">
        <v>2977</v>
      </c>
      <c r="AH1385">
        <v>1</v>
      </c>
      <c r="AI1385">
        <v>112</v>
      </c>
      <c r="AJ1385">
        <v>112</v>
      </c>
      <c r="AK1385">
        <v>112</v>
      </c>
      <c r="AL1385">
        <v>112</v>
      </c>
      <c r="AM1385">
        <v>112</v>
      </c>
      <c r="AN1385" t="s">
        <v>1409</v>
      </c>
      <c r="AO1385" t="s">
        <v>2977</v>
      </c>
    </row>
    <row r="1386" spans="1:41" x14ac:dyDescent="0.25">
      <c r="A1386">
        <v>1</v>
      </c>
      <c r="B1386" t="s">
        <v>28</v>
      </c>
      <c r="C1386">
        <v>391101</v>
      </c>
      <c r="D1386" t="str">
        <f>VLOOKUP(C1386,MUNICÍPO_SETOR!A$2:D$49,4,0)</f>
        <v>JOSÉ EDSON GOMES</v>
      </c>
      <c r="E1386" s="43">
        <v>41386.510416666664</v>
      </c>
      <c r="F1386" s="43">
        <v>41387.959027777775</v>
      </c>
      <c r="G1386" s="43">
        <v>41388.904861111114</v>
      </c>
      <c r="H1386" t="s">
        <v>29</v>
      </c>
      <c r="I1386">
        <v>60000017150854</v>
      </c>
      <c r="J1386" t="s">
        <v>2978</v>
      </c>
      <c r="K1386" t="s">
        <v>2979</v>
      </c>
      <c r="L1386" t="s">
        <v>88</v>
      </c>
      <c r="M1386">
        <v>4</v>
      </c>
      <c r="N1386" t="s">
        <v>33</v>
      </c>
      <c r="O1386">
        <v>60000015461254</v>
      </c>
      <c r="P1386">
        <v>60000016462695</v>
      </c>
      <c r="Q1386">
        <v>140245000000756</v>
      </c>
      <c r="S1386" t="s">
        <v>34</v>
      </c>
      <c r="T1386" t="s">
        <v>35</v>
      </c>
      <c r="U1386" t="s">
        <v>36</v>
      </c>
      <c r="X1386" t="s">
        <v>37</v>
      </c>
      <c r="AD1386" t="s">
        <v>2980</v>
      </c>
      <c r="AE1386" t="s">
        <v>1441</v>
      </c>
      <c r="AF1386" t="s">
        <v>2980</v>
      </c>
      <c r="AG1386" t="s">
        <v>2980</v>
      </c>
      <c r="AH1386">
        <v>1</v>
      </c>
      <c r="AI1386">
        <v>112</v>
      </c>
      <c r="AJ1386">
        <v>112</v>
      </c>
      <c r="AK1386">
        <v>112</v>
      </c>
      <c r="AL1386">
        <v>112</v>
      </c>
      <c r="AM1386">
        <v>112</v>
      </c>
      <c r="AN1386" t="s">
        <v>1409</v>
      </c>
      <c r="AO1386" t="s">
        <v>2980</v>
      </c>
    </row>
    <row r="1387" spans="1:41" x14ac:dyDescent="0.25">
      <c r="A1387">
        <v>1</v>
      </c>
      <c r="B1387" t="s">
        <v>28</v>
      </c>
      <c r="C1387">
        <v>391101</v>
      </c>
      <c r="D1387" t="str">
        <f>VLOOKUP(C1387,MUNICÍPO_SETOR!A$2:D$49,4,0)</f>
        <v>JOSÉ EDSON GOMES</v>
      </c>
      <c r="E1387" s="43">
        <v>41386.4375</v>
      </c>
      <c r="F1387" s="43">
        <v>41387.94027777778</v>
      </c>
      <c r="G1387" s="43">
        <v>41388.904861111114</v>
      </c>
      <c r="H1387" t="s">
        <v>29</v>
      </c>
      <c r="I1387">
        <v>60000012453551</v>
      </c>
      <c r="J1387" t="s">
        <v>753</v>
      </c>
      <c r="K1387" t="s">
        <v>754</v>
      </c>
      <c r="L1387" t="s">
        <v>32</v>
      </c>
      <c r="M1387">
        <v>6</v>
      </c>
      <c r="N1387" t="s">
        <v>33</v>
      </c>
      <c r="O1387">
        <v>60000015461254</v>
      </c>
      <c r="P1387">
        <v>60000016462695</v>
      </c>
      <c r="Q1387">
        <v>140245000000738</v>
      </c>
      <c r="S1387" t="s">
        <v>34</v>
      </c>
      <c r="T1387" t="s">
        <v>35</v>
      </c>
      <c r="U1387" t="s">
        <v>36</v>
      </c>
      <c r="X1387" t="s">
        <v>37</v>
      </c>
      <c r="AD1387" t="s">
        <v>2981</v>
      </c>
      <c r="AE1387" t="s">
        <v>1441</v>
      </c>
      <c r="AF1387" t="s">
        <v>2981</v>
      </c>
      <c r="AG1387" t="s">
        <v>2981</v>
      </c>
      <c r="AH1387">
        <v>1</v>
      </c>
      <c r="AI1387">
        <v>159</v>
      </c>
      <c r="AJ1387">
        <v>159</v>
      </c>
      <c r="AK1387">
        <v>159</v>
      </c>
      <c r="AL1387">
        <v>159</v>
      </c>
      <c r="AM1387">
        <v>159</v>
      </c>
      <c r="AN1387" t="s">
        <v>1409</v>
      </c>
      <c r="AO1387" t="s">
        <v>2981</v>
      </c>
    </row>
    <row r="1388" spans="1:41" x14ac:dyDescent="0.25">
      <c r="A1388">
        <v>1</v>
      </c>
      <c r="B1388" t="s">
        <v>28</v>
      </c>
      <c r="C1388">
        <v>391101</v>
      </c>
      <c r="D1388" t="str">
        <f>VLOOKUP(C1388,MUNICÍPO_SETOR!A$2:D$49,4,0)</f>
        <v>JOSÉ EDSON GOMES</v>
      </c>
      <c r="E1388" s="43">
        <v>41386.385416666664</v>
      </c>
      <c r="F1388" s="43">
        <v>41387.947916666664</v>
      </c>
      <c r="G1388" s="43">
        <v>41388.904861111114</v>
      </c>
      <c r="H1388" t="s">
        <v>29</v>
      </c>
      <c r="I1388">
        <v>60000012249051</v>
      </c>
      <c r="J1388" t="s">
        <v>729</v>
      </c>
      <c r="K1388" t="s">
        <v>730</v>
      </c>
      <c r="L1388" t="s">
        <v>32</v>
      </c>
      <c r="M1388">
        <v>6</v>
      </c>
      <c r="N1388" t="s">
        <v>33</v>
      </c>
      <c r="O1388">
        <v>60000015461254</v>
      </c>
      <c r="P1388">
        <v>60000016462695</v>
      </c>
      <c r="Q1388">
        <v>140245000000747</v>
      </c>
      <c r="S1388" t="s">
        <v>34</v>
      </c>
      <c r="T1388" t="s">
        <v>35</v>
      </c>
      <c r="U1388" t="s">
        <v>36</v>
      </c>
      <c r="X1388" t="s">
        <v>37</v>
      </c>
      <c r="AD1388" t="s">
        <v>2982</v>
      </c>
      <c r="AE1388" t="s">
        <v>1441</v>
      </c>
      <c r="AF1388" t="s">
        <v>2982</v>
      </c>
      <c r="AG1388" t="s">
        <v>2982</v>
      </c>
      <c r="AH1388">
        <v>1</v>
      </c>
      <c r="AI1388">
        <v>259</v>
      </c>
      <c r="AJ1388">
        <v>259</v>
      </c>
      <c r="AK1388">
        <v>259</v>
      </c>
      <c r="AL1388">
        <v>259</v>
      </c>
      <c r="AM1388">
        <v>259</v>
      </c>
      <c r="AN1388" t="s">
        <v>1409</v>
      </c>
      <c r="AO1388" t="s">
        <v>2982</v>
      </c>
    </row>
    <row r="1389" spans="1:41" x14ac:dyDescent="0.25">
      <c r="A1389">
        <v>1</v>
      </c>
      <c r="B1389" t="s">
        <v>28</v>
      </c>
      <c r="C1389">
        <v>391101</v>
      </c>
      <c r="D1389" t="str">
        <f>VLOOKUP(C1389,MUNICÍPO_SETOR!A$2:D$49,4,0)</f>
        <v>JOSÉ EDSON GOMES</v>
      </c>
      <c r="E1389" s="43">
        <v>41383.486111111109</v>
      </c>
      <c r="F1389" s="43">
        <v>41384.029166666667</v>
      </c>
      <c r="G1389" s="43">
        <v>41386.884027777778</v>
      </c>
      <c r="H1389" t="s">
        <v>29</v>
      </c>
      <c r="I1389">
        <v>60000012375799</v>
      </c>
      <c r="J1389" t="s">
        <v>690</v>
      </c>
      <c r="K1389" t="s">
        <v>691</v>
      </c>
      <c r="L1389" t="s">
        <v>32</v>
      </c>
      <c r="M1389">
        <v>6</v>
      </c>
      <c r="N1389" t="s">
        <v>33</v>
      </c>
      <c r="O1389">
        <v>60000015461254</v>
      </c>
      <c r="P1389">
        <v>60000016462695</v>
      </c>
      <c r="Q1389">
        <v>140245000000725</v>
      </c>
      <c r="S1389" t="s">
        <v>34</v>
      </c>
      <c r="T1389" t="s">
        <v>35</v>
      </c>
      <c r="U1389" t="s">
        <v>36</v>
      </c>
      <c r="X1389" t="s">
        <v>37</v>
      </c>
      <c r="AD1389" t="s">
        <v>2983</v>
      </c>
      <c r="AE1389" t="s">
        <v>1441</v>
      </c>
      <c r="AF1389" t="s">
        <v>2983</v>
      </c>
      <c r="AG1389" t="s">
        <v>2983</v>
      </c>
      <c r="AH1389">
        <v>1</v>
      </c>
      <c r="AI1389">
        <v>140</v>
      </c>
      <c r="AJ1389">
        <v>140</v>
      </c>
      <c r="AK1389">
        <v>140</v>
      </c>
      <c r="AL1389">
        <v>140</v>
      </c>
      <c r="AM1389">
        <v>140</v>
      </c>
      <c r="AN1389" t="s">
        <v>1409</v>
      </c>
      <c r="AO1389" t="s">
        <v>2983</v>
      </c>
    </row>
    <row r="1390" spans="1:41" x14ac:dyDescent="0.25">
      <c r="A1390">
        <v>1</v>
      </c>
      <c r="B1390" t="s">
        <v>28</v>
      </c>
      <c r="C1390">
        <v>391101</v>
      </c>
      <c r="D1390" t="str">
        <f>VLOOKUP(C1390,MUNICÍPO_SETOR!A$2:D$49,4,0)</f>
        <v>JOSÉ EDSON GOMES</v>
      </c>
      <c r="E1390" s="43">
        <v>41383.430555555555</v>
      </c>
      <c r="F1390" s="43">
        <v>41384.023611111108</v>
      </c>
      <c r="G1390" s="43">
        <v>41386.884027777778</v>
      </c>
      <c r="H1390" t="s">
        <v>29</v>
      </c>
      <c r="I1390">
        <v>60000012580599</v>
      </c>
      <c r="J1390" t="s">
        <v>721</v>
      </c>
      <c r="K1390" t="s">
        <v>722</v>
      </c>
      <c r="L1390" t="s">
        <v>41</v>
      </c>
      <c r="M1390">
        <v>4</v>
      </c>
      <c r="N1390" t="s">
        <v>33</v>
      </c>
      <c r="O1390">
        <v>60000015461254</v>
      </c>
      <c r="P1390">
        <v>60000016462695</v>
      </c>
      <c r="Q1390">
        <v>140245000000716</v>
      </c>
      <c r="S1390" t="s">
        <v>34</v>
      </c>
      <c r="T1390" t="s">
        <v>35</v>
      </c>
      <c r="U1390" t="s">
        <v>36</v>
      </c>
      <c r="X1390" t="s">
        <v>37</v>
      </c>
      <c r="AD1390" t="s">
        <v>2984</v>
      </c>
      <c r="AE1390" t="s">
        <v>1441</v>
      </c>
      <c r="AF1390" t="s">
        <v>2984</v>
      </c>
      <c r="AG1390" t="s">
        <v>2984</v>
      </c>
      <c r="AH1390">
        <v>1</v>
      </c>
      <c r="AI1390">
        <v>62</v>
      </c>
      <c r="AJ1390">
        <v>168</v>
      </c>
      <c r="AK1390">
        <v>168</v>
      </c>
      <c r="AL1390">
        <v>168</v>
      </c>
      <c r="AM1390">
        <v>168</v>
      </c>
      <c r="AN1390" t="s">
        <v>1409</v>
      </c>
      <c r="AO1390" t="s">
        <v>4331</v>
      </c>
    </row>
    <row r="1391" spans="1:41" x14ac:dyDescent="0.25">
      <c r="A1391">
        <v>1</v>
      </c>
      <c r="B1391" t="s">
        <v>28</v>
      </c>
      <c r="C1391">
        <v>391101</v>
      </c>
      <c r="D1391" t="str">
        <f>VLOOKUP(C1391,MUNICÍPO_SETOR!A$2:D$49,4,0)</f>
        <v>JOSÉ EDSON GOMES</v>
      </c>
      <c r="E1391" s="43">
        <v>41383.430555555555</v>
      </c>
      <c r="F1391" s="43">
        <v>41384.023611111108</v>
      </c>
      <c r="G1391" s="43">
        <v>41386.884027777778</v>
      </c>
      <c r="H1391" t="s">
        <v>29</v>
      </c>
      <c r="I1391">
        <v>60000012580599</v>
      </c>
      <c r="J1391" t="s">
        <v>721</v>
      </c>
      <c r="K1391" t="s">
        <v>722</v>
      </c>
      <c r="L1391" t="s">
        <v>41</v>
      </c>
      <c r="M1391">
        <v>4</v>
      </c>
      <c r="N1391" t="s">
        <v>33</v>
      </c>
      <c r="O1391">
        <v>60000015461254</v>
      </c>
      <c r="P1391">
        <v>60000016462695</v>
      </c>
      <c r="Q1391">
        <v>140245000000716</v>
      </c>
      <c r="S1391" t="s">
        <v>34</v>
      </c>
      <c r="T1391" t="s">
        <v>35</v>
      </c>
      <c r="U1391" t="s">
        <v>36</v>
      </c>
      <c r="X1391" t="s">
        <v>37</v>
      </c>
      <c r="AD1391" t="s">
        <v>2984</v>
      </c>
      <c r="AE1391" t="s">
        <v>1441</v>
      </c>
      <c r="AF1391" t="s">
        <v>2984</v>
      </c>
      <c r="AG1391" t="s">
        <v>2984</v>
      </c>
      <c r="AH1391">
        <v>1</v>
      </c>
      <c r="AI1391">
        <v>62</v>
      </c>
      <c r="AJ1391">
        <v>168</v>
      </c>
      <c r="AK1391">
        <v>168</v>
      </c>
      <c r="AL1391">
        <v>168</v>
      </c>
      <c r="AM1391">
        <v>168</v>
      </c>
      <c r="AN1391" t="s">
        <v>1410</v>
      </c>
      <c r="AO1391" t="s">
        <v>4638</v>
      </c>
    </row>
    <row r="1392" spans="1:41" x14ac:dyDescent="0.25">
      <c r="A1392">
        <v>1</v>
      </c>
      <c r="B1392" t="s">
        <v>28</v>
      </c>
      <c r="C1392">
        <v>391101</v>
      </c>
      <c r="D1392" t="str">
        <f>VLOOKUP(C1392,MUNICÍPO_SETOR!A$2:D$49,4,0)</f>
        <v>JOSÉ EDSON GOMES</v>
      </c>
      <c r="E1392" s="43">
        <v>41383.385416666664</v>
      </c>
      <c r="F1392" s="43">
        <v>41384.01666666667</v>
      </c>
      <c r="G1392" s="43">
        <v>41386.884027777778</v>
      </c>
      <c r="H1392" t="s">
        <v>29</v>
      </c>
      <c r="I1392">
        <v>60000012383615</v>
      </c>
      <c r="J1392" t="s">
        <v>735</v>
      </c>
      <c r="K1392" t="s">
        <v>736</v>
      </c>
      <c r="L1392" t="s">
        <v>32</v>
      </c>
      <c r="M1392">
        <v>6</v>
      </c>
      <c r="N1392" t="s">
        <v>33</v>
      </c>
      <c r="O1392">
        <v>60000015461254</v>
      </c>
      <c r="P1392">
        <v>60000016462695</v>
      </c>
      <c r="Q1392">
        <v>140245000000707</v>
      </c>
      <c r="S1392" t="s">
        <v>34</v>
      </c>
      <c r="T1392" t="s">
        <v>35</v>
      </c>
      <c r="U1392" t="s">
        <v>36</v>
      </c>
      <c r="X1392" t="s">
        <v>37</v>
      </c>
      <c r="AD1392" t="s">
        <v>2985</v>
      </c>
      <c r="AE1392" t="s">
        <v>1441</v>
      </c>
      <c r="AF1392" t="s">
        <v>2985</v>
      </c>
      <c r="AG1392" t="s">
        <v>2985</v>
      </c>
      <c r="AH1392">
        <v>1</v>
      </c>
      <c r="AI1392">
        <v>122</v>
      </c>
      <c r="AJ1392">
        <v>122</v>
      </c>
      <c r="AK1392">
        <v>122</v>
      </c>
      <c r="AL1392">
        <v>122</v>
      </c>
      <c r="AM1392">
        <v>122</v>
      </c>
      <c r="AN1392" t="s">
        <v>1409</v>
      </c>
      <c r="AO1392" t="s">
        <v>2985</v>
      </c>
    </row>
    <row r="1393" spans="1:41" x14ac:dyDescent="0.25">
      <c r="A1393">
        <v>1</v>
      </c>
      <c r="B1393" t="s">
        <v>28</v>
      </c>
      <c r="C1393">
        <v>391101</v>
      </c>
      <c r="D1393" t="str">
        <f>VLOOKUP(C1393,MUNICÍPO_SETOR!A$2:D$49,4,0)</f>
        <v>JOSÉ EDSON GOMES</v>
      </c>
      <c r="E1393" s="43">
        <v>41383.361111111109</v>
      </c>
      <c r="F1393" s="43">
        <v>41384.010416666664</v>
      </c>
      <c r="G1393" s="43">
        <v>41386.884027777778</v>
      </c>
      <c r="H1393" t="s">
        <v>29</v>
      </c>
      <c r="I1393">
        <v>60000012474159</v>
      </c>
      <c r="J1393" t="s">
        <v>759</v>
      </c>
      <c r="K1393" t="s">
        <v>760</v>
      </c>
      <c r="L1393" t="s">
        <v>32</v>
      </c>
      <c r="M1393">
        <v>6</v>
      </c>
      <c r="N1393" t="s">
        <v>33</v>
      </c>
      <c r="O1393">
        <v>60000015461254</v>
      </c>
      <c r="P1393">
        <v>60000016462695</v>
      </c>
      <c r="Q1393">
        <v>140245000000698</v>
      </c>
      <c r="S1393" t="s">
        <v>34</v>
      </c>
      <c r="T1393" t="s">
        <v>35</v>
      </c>
      <c r="U1393" t="s">
        <v>36</v>
      </c>
      <c r="X1393" t="s">
        <v>37</v>
      </c>
      <c r="AD1393" t="s">
        <v>2986</v>
      </c>
      <c r="AE1393" t="s">
        <v>1441</v>
      </c>
      <c r="AF1393" t="s">
        <v>2986</v>
      </c>
      <c r="AG1393" t="s">
        <v>2986</v>
      </c>
      <c r="AH1393">
        <v>1</v>
      </c>
      <c r="AI1393">
        <v>229</v>
      </c>
      <c r="AJ1393">
        <v>229</v>
      </c>
      <c r="AK1393">
        <v>229</v>
      </c>
      <c r="AL1393">
        <v>229</v>
      </c>
      <c r="AM1393">
        <v>229</v>
      </c>
      <c r="AN1393" t="s">
        <v>1409</v>
      </c>
      <c r="AO1393" t="s">
        <v>2986</v>
      </c>
    </row>
    <row r="1394" spans="1:41" x14ac:dyDescent="0.25">
      <c r="A1394">
        <v>1</v>
      </c>
      <c r="B1394" t="s">
        <v>28</v>
      </c>
      <c r="C1394">
        <v>391101</v>
      </c>
      <c r="D1394" t="str">
        <f>VLOOKUP(C1394,MUNICÍPO_SETOR!A$2:D$49,4,0)</f>
        <v>JOSÉ EDSON GOMES</v>
      </c>
      <c r="E1394" s="43">
        <v>41382.6875</v>
      </c>
      <c r="F1394" s="43">
        <v>41382.857638888891</v>
      </c>
      <c r="G1394" s="43">
        <v>41383.673611111109</v>
      </c>
      <c r="H1394" t="s">
        <v>29</v>
      </c>
      <c r="I1394">
        <v>60000012338939</v>
      </c>
      <c r="J1394" t="s">
        <v>2987</v>
      </c>
      <c r="K1394" t="s">
        <v>2988</v>
      </c>
      <c r="L1394" t="s">
        <v>32</v>
      </c>
      <c r="M1394">
        <v>3</v>
      </c>
      <c r="N1394" t="s">
        <v>33</v>
      </c>
      <c r="O1394">
        <v>60000015461254</v>
      </c>
      <c r="P1394">
        <v>60000016462695</v>
      </c>
      <c r="Q1394">
        <v>140245000000657</v>
      </c>
      <c r="S1394" t="s">
        <v>34</v>
      </c>
      <c r="T1394" t="s">
        <v>35</v>
      </c>
      <c r="U1394" t="s">
        <v>36</v>
      </c>
      <c r="X1394" t="s">
        <v>37</v>
      </c>
      <c r="AD1394" t="s">
        <v>2989</v>
      </c>
      <c r="AE1394" t="s">
        <v>1441</v>
      </c>
      <c r="AF1394" t="s">
        <v>2989</v>
      </c>
      <c r="AG1394" t="s">
        <v>2989</v>
      </c>
      <c r="AH1394">
        <v>1</v>
      </c>
      <c r="AI1394">
        <v>245</v>
      </c>
      <c r="AJ1394">
        <v>245</v>
      </c>
      <c r="AK1394">
        <v>245</v>
      </c>
      <c r="AL1394">
        <v>245</v>
      </c>
      <c r="AM1394">
        <v>245</v>
      </c>
      <c r="AN1394" t="s">
        <v>1409</v>
      </c>
      <c r="AO1394" t="s">
        <v>2989</v>
      </c>
    </row>
    <row r="1395" spans="1:41" x14ac:dyDescent="0.25">
      <c r="A1395">
        <v>1</v>
      </c>
      <c r="B1395" t="s">
        <v>28</v>
      </c>
      <c r="C1395">
        <v>391101</v>
      </c>
      <c r="D1395" t="str">
        <f>VLOOKUP(C1395,MUNICÍPO_SETOR!A$2:D$49,4,0)</f>
        <v>JOSÉ EDSON GOMES</v>
      </c>
      <c r="E1395" s="43">
        <v>41382.565972222219</v>
      </c>
      <c r="F1395" s="43">
        <v>41382.859027777777</v>
      </c>
      <c r="G1395" s="43">
        <v>41383.673611111109</v>
      </c>
      <c r="H1395" t="s">
        <v>110</v>
      </c>
      <c r="I1395">
        <v>60000016841215</v>
      </c>
      <c r="K1395" t="s">
        <v>2990</v>
      </c>
      <c r="N1395" t="s">
        <v>33</v>
      </c>
      <c r="O1395">
        <v>60000015461254</v>
      </c>
      <c r="P1395">
        <v>60000016462695</v>
      </c>
      <c r="Q1395">
        <v>140245000000666</v>
      </c>
      <c r="S1395" t="s">
        <v>34</v>
      </c>
      <c r="T1395" t="s">
        <v>35</v>
      </c>
      <c r="X1395" t="s">
        <v>37</v>
      </c>
      <c r="AD1395" t="s">
        <v>2991</v>
      </c>
      <c r="AE1395" t="s">
        <v>1441</v>
      </c>
      <c r="AF1395" t="s">
        <v>2991</v>
      </c>
      <c r="AG1395" t="s">
        <v>2991</v>
      </c>
      <c r="AH1395">
        <v>1</v>
      </c>
      <c r="AI1395">
        <v>48</v>
      </c>
      <c r="AJ1395">
        <v>48</v>
      </c>
      <c r="AK1395">
        <v>48</v>
      </c>
      <c r="AL1395">
        <v>48</v>
      </c>
      <c r="AM1395">
        <v>48</v>
      </c>
      <c r="AN1395" t="s">
        <v>1409</v>
      </c>
      <c r="AO1395" t="s">
        <v>2991</v>
      </c>
    </row>
    <row r="1396" spans="1:41" x14ac:dyDescent="0.25">
      <c r="A1396">
        <v>1</v>
      </c>
      <c r="B1396" t="s">
        <v>28</v>
      </c>
      <c r="C1396">
        <v>391101</v>
      </c>
      <c r="D1396" t="str">
        <f>VLOOKUP(C1396,MUNICÍPO_SETOR!A$2:D$49,4,0)</f>
        <v>JOSÉ EDSON GOMES</v>
      </c>
      <c r="E1396" s="43">
        <v>41382.541666666664</v>
      </c>
      <c r="F1396" s="43">
        <v>41382.865972222222</v>
      </c>
      <c r="G1396" s="43">
        <v>41383.673611111109</v>
      </c>
      <c r="H1396" t="s">
        <v>110</v>
      </c>
      <c r="I1396">
        <v>60000016841327</v>
      </c>
      <c r="K1396" t="s">
        <v>2992</v>
      </c>
      <c r="N1396" t="s">
        <v>33</v>
      </c>
      <c r="O1396">
        <v>60000015461254</v>
      </c>
      <c r="P1396">
        <v>60000016462695</v>
      </c>
      <c r="Q1396">
        <v>140245000000690</v>
      </c>
      <c r="S1396" t="s">
        <v>34</v>
      </c>
      <c r="T1396" t="s">
        <v>35</v>
      </c>
      <c r="X1396" t="s">
        <v>37</v>
      </c>
      <c r="AD1396" t="s">
        <v>2993</v>
      </c>
      <c r="AE1396" t="s">
        <v>1441</v>
      </c>
      <c r="AF1396" t="s">
        <v>2993</v>
      </c>
      <c r="AG1396" t="s">
        <v>2993</v>
      </c>
      <c r="AH1396">
        <v>1</v>
      </c>
      <c r="AI1396">
        <v>61</v>
      </c>
      <c r="AJ1396">
        <v>61</v>
      </c>
      <c r="AK1396">
        <v>61</v>
      </c>
      <c r="AL1396">
        <v>61</v>
      </c>
      <c r="AM1396">
        <v>61</v>
      </c>
      <c r="AN1396" t="s">
        <v>1409</v>
      </c>
      <c r="AO1396" t="s">
        <v>2993</v>
      </c>
    </row>
    <row r="1397" spans="1:41" x14ac:dyDescent="0.25">
      <c r="A1397">
        <v>1</v>
      </c>
      <c r="B1397" t="s">
        <v>28</v>
      </c>
      <c r="C1397">
        <v>391101</v>
      </c>
      <c r="D1397" t="str">
        <f>VLOOKUP(C1397,MUNICÍPO_SETOR!A$2:D$49,4,0)</f>
        <v>JOSÉ EDSON GOMES</v>
      </c>
      <c r="E1397" s="43">
        <v>41382.385416666664</v>
      </c>
      <c r="F1397" s="43">
        <v>41382.853472222225</v>
      </c>
      <c r="G1397" s="43">
        <v>41383.673611111109</v>
      </c>
      <c r="H1397" t="s">
        <v>29</v>
      </c>
      <c r="I1397">
        <v>60000017963980</v>
      </c>
      <c r="J1397" t="s">
        <v>2994</v>
      </c>
      <c r="K1397" t="s">
        <v>2995</v>
      </c>
      <c r="L1397" t="s">
        <v>32</v>
      </c>
      <c r="M1397">
        <v>4</v>
      </c>
      <c r="N1397" t="s">
        <v>33</v>
      </c>
      <c r="O1397">
        <v>60000015461254</v>
      </c>
      <c r="P1397">
        <v>60000016462695</v>
      </c>
      <c r="Q1397">
        <v>140245000000648</v>
      </c>
      <c r="S1397" t="s">
        <v>34</v>
      </c>
      <c r="T1397" t="s">
        <v>35</v>
      </c>
      <c r="U1397" t="s">
        <v>36</v>
      </c>
      <c r="X1397" t="s">
        <v>37</v>
      </c>
      <c r="AD1397" t="s">
        <v>2996</v>
      </c>
      <c r="AE1397" t="s">
        <v>1437</v>
      </c>
      <c r="AF1397" t="s">
        <v>2996</v>
      </c>
      <c r="AG1397" t="s">
        <v>2996</v>
      </c>
      <c r="AH1397">
        <v>1</v>
      </c>
      <c r="AI1397">
        <v>281</v>
      </c>
      <c r="AJ1397">
        <v>281</v>
      </c>
      <c r="AK1397">
        <v>281</v>
      </c>
      <c r="AL1397">
        <v>281</v>
      </c>
      <c r="AM1397">
        <v>281</v>
      </c>
      <c r="AN1397" t="s">
        <v>1409</v>
      </c>
      <c r="AO1397" t="s">
        <v>2996</v>
      </c>
    </row>
    <row r="1398" spans="1:41" x14ac:dyDescent="0.25">
      <c r="A1398">
        <v>1</v>
      </c>
      <c r="B1398" t="s">
        <v>28</v>
      </c>
      <c r="C1398">
        <v>391101</v>
      </c>
      <c r="D1398" t="str">
        <f>VLOOKUP(C1398,MUNICÍPO_SETOR!A$2:D$49,4,0)</f>
        <v>JOSÉ EDSON GOMES</v>
      </c>
      <c r="E1398" s="43">
        <v>41382.371527777781</v>
      </c>
      <c r="F1398" s="43">
        <v>41382.85</v>
      </c>
      <c r="G1398" s="43">
        <v>41383.673611111109</v>
      </c>
      <c r="H1398" t="s">
        <v>29</v>
      </c>
      <c r="I1398">
        <v>60000012301539</v>
      </c>
      <c r="J1398" t="s">
        <v>2997</v>
      </c>
      <c r="K1398" t="s">
        <v>2998</v>
      </c>
      <c r="L1398" t="s">
        <v>32</v>
      </c>
      <c r="M1398">
        <v>3</v>
      </c>
      <c r="N1398" t="s">
        <v>33</v>
      </c>
      <c r="O1398">
        <v>60000015461254</v>
      </c>
      <c r="P1398">
        <v>60000016462695</v>
      </c>
      <c r="Q1398">
        <v>140245000000639</v>
      </c>
      <c r="S1398" t="s">
        <v>34</v>
      </c>
      <c r="T1398" t="s">
        <v>35</v>
      </c>
      <c r="U1398" t="s">
        <v>36</v>
      </c>
      <c r="X1398" t="s">
        <v>37</v>
      </c>
      <c r="AD1398" t="s">
        <v>2999</v>
      </c>
      <c r="AE1398" t="s">
        <v>1441</v>
      </c>
      <c r="AF1398" t="s">
        <v>2999</v>
      </c>
      <c r="AG1398" t="s">
        <v>2999</v>
      </c>
      <c r="AH1398">
        <v>1</v>
      </c>
      <c r="AI1398">
        <v>121</v>
      </c>
      <c r="AJ1398">
        <v>121</v>
      </c>
      <c r="AK1398">
        <v>121</v>
      </c>
      <c r="AL1398">
        <v>121</v>
      </c>
      <c r="AM1398">
        <v>121</v>
      </c>
      <c r="AN1398" t="s">
        <v>1409</v>
      </c>
      <c r="AO1398" t="s">
        <v>2999</v>
      </c>
    </row>
    <row r="1399" spans="1:41" x14ac:dyDescent="0.25">
      <c r="A1399">
        <v>1</v>
      </c>
      <c r="B1399" t="s">
        <v>28</v>
      </c>
      <c r="C1399">
        <v>391101</v>
      </c>
      <c r="D1399" t="str">
        <f>VLOOKUP(C1399,MUNICÍPO_SETOR!A$2:D$49,4,0)</f>
        <v>JOSÉ EDSON GOMES</v>
      </c>
      <c r="E1399" s="43">
        <v>41381.987500000003</v>
      </c>
      <c r="F1399" s="43">
        <v>41381.989583333336</v>
      </c>
      <c r="G1399" s="43">
        <v>41381.956944444442</v>
      </c>
      <c r="H1399" t="s">
        <v>29</v>
      </c>
      <c r="I1399">
        <v>60000012418299</v>
      </c>
      <c r="J1399" t="s">
        <v>3000</v>
      </c>
      <c r="K1399" t="s">
        <v>3001</v>
      </c>
      <c r="L1399" t="s">
        <v>41</v>
      </c>
      <c r="M1399">
        <v>4</v>
      </c>
      <c r="N1399" t="s">
        <v>33</v>
      </c>
      <c r="O1399">
        <v>60000015461254</v>
      </c>
      <c r="P1399">
        <v>60000016462695</v>
      </c>
      <c r="Q1399">
        <v>140245000000558</v>
      </c>
      <c r="S1399" t="s">
        <v>34</v>
      </c>
      <c r="T1399" t="s">
        <v>35</v>
      </c>
      <c r="U1399" t="s">
        <v>36</v>
      </c>
      <c r="X1399" t="s">
        <v>37</v>
      </c>
      <c r="AD1399" t="s">
        <v>3002</v>
      </c>
      <c r="AE1399" t="s">
        <v>1441</v>
      </c>
      <c r="AF1399" t="s">
        <v>3002</v>
      </c>
      <c r="AG1399" t="s">
        <v>3002</v>
      </c>
      <c r="AH1399">
        <v>1</v>
      </c>
      <c r="AI1399">
        <v>104</v>
      </c>
      <c r="AJ1399">
        <v>104</v>
      </c>
      <c r="AK1399">
        <v>104</v>
      </c>
      <c r="AL1399">
        <v>104</v>
      </c>
      <c r="AM1399">
        <v>104</v>
      </c>
      <c r="AN1399" t="s">
        <v>1409</v>
      </c>
      <c r="AO1399" t="s">
        <v>3002</v>
      </c>
    </row>
    <row r="1400" spans="1:41" x14ac:dyDescent="0.25">
      <c r="A1400">
        <v>1</v>
      </c>
      <c r="B1400" t="s">
        <v>28</v>
      </c>
      <c r="C1400">
        <v>391101</v>
      </c>
      <c r="D1400" t="str">
        <f>VLOOKUP(C1400,MUNICÍPO_SETOR!A$2:D$49,4,0)</f>
        <v>JOSÉ EDSON GOMES</v>
      </c>
      <c r="E1400" s="43">
        <v>41381.711805555555</v>
      </c>
      <c r="F1400" s="43">
        <v>41382.811111111114</v>
      </c>
      <c r="G1400" s="43">
        <v>41383.673611111109</v>
      </c>
      <c r="H1400" t="s">
        <v>29</v>
      </c>
      <c r="I1400">
        <v>60000012454647</v>
      </c>
      <c r="J1400" t="s">
        <v>3003</v>
      </c>
      <c r="K1400" t="s">
        <v>3004</v>
      </c>
      <c r="L1400" t="s">
        <v>41</v>
      </c>
      <c r="M1400">
        <v>4</v>
      </c>
      <c r="N1400" t="s">
        <v>33</v>
      </c>
      <c r="O1400">
        <v>60000015461254</v>
      </c>
      <c r="P1400">
        <v>60000016462695</v>
      </c>
      <c r="Q1400">
        <v>140245000000608</v>
      </c>
      <c r="S1400" t="s">
        <v>34</v>
      </c>
      <c r="T1400" t="s">
        <v>35</v>
      </c>
      <c r="U1400" t="s">
        <v>36</v>
      </c>
      <c r="X1400" t="s">
        <v>37</v>
      </c>
      <c r="AD1400" t="s">
        <v>3005</v>
      </c>
      <c r="AE1400" t="s">
        <v>1441</v>
      </c>
      <c r="AF1400" t="s">
        <v>3005</v>
      </c>
      <c r="AG1400" t="s">
        <v>3005</v>
      </c>
      <c r="AH1400">
        <v>1</v>
      </c>
      <c r="AI1400">
        <v>279</v>
      </c>
      <c r="AJ1400">
        <v>279</v>
      </c>
      <c r="AK1400">
        <v>279</v>
      </c>
      <c r="AL1400">
        <v>279</v>
      </c>
      <c r="AM1400">
        <v>279</v>
      </c>
      <c r="AN1400" t="s">
        <v>1409</v>
      </c>
      <c r="AO1400" t="s">
        <v>3005</v>
      </c>
    </row>
    <row r="1401" spans="1:41" x14ac:dyDescent="0.25">
      <c r="A1401">
        <v>1</v>
      </c>
      <c r="B1401" t="s">
        <v>28</v>
      </c>
      <c r="C1401">
        <v>391101</v>
      </c>
      <c r="D1401" t="str">
        <f>VLOOKUP(C1401,MUNICÍPO_SETOR!A$2:D$49,4,0)</f>
        <v>JOSÉ EDSON GOMES</v>
      </c>
      <c r="E1401" s="43">
        <v>41381.590277777781</v>
      </c>
      <c r="F1401" s="43">
        <v>41382.803472222222</v>
      </c>
      <c r="G1401" s="43">
        <v>41383.673611111109</v>
      </c>
      <c r="H1401" t="s">
        <v>29</v>
      </c>
      <c r="I1401">
        <v>60000012440023</v>
      </c>
      <c r="J1401" t="s">
        <v>3006</v>
      </c>
      <c r="K1401" t="s">
        <v>3007</v>
      </c>
      <c r="L1401" t="s">
        <v>32</v>
      </c>
      <c r="M1401">
        <v>3</v>
      </c>
      <c r="N1401" t="s">
        <v>33</v>
      </c>
      <c r="O1401">
        <v>60000015461254</v>
      </c>
      <c r="P1401">
        <v>60000016462695</v>
      </c>
      <c r="Q1401">
        <v>140245000000599</v>
      </c>
      <c r="S1401" t="s">
        <v>34</v>
      </c>
      <c r="T1401" t="s">
        <v>35</v>
      </c>
      <c r="U1401" t="s">
        <v>36</v>
      </c>
      <c r="X1401" t="s">
        <v>37</v>
      </c>
      <c r="AD1401" t="s">
        <v>3008</v>
      </c>
      <c r="AE1401" t="s">
        <v>1441</v>
      </c>
      <c r="AF1401" t="s">
        <v>3008</v>
      </c>
      <c r="AG1401" t="s">
        <v>3008</v>
      </c>
      <c r="AH1401">
        <v>1</v>
      </c>
      <c r="AI1401">
        <v>158</v>
      </c>
      <c r="AJ1401">
        <v>158</v>
      </c>
      <c r="AK1401">
        <v>158</v>
      </c>
      <c r="AL1401">
        <v>158</v>
      </c>
      <c r="AM1401">
        <v>158</v>
      </c>
      <c r="AN1401" t="s">
        <v>1409</v>
      </c>
      <c r="AO1401" t="s">
        <v>3008</v>
      </c>
    </row>
    <row r="1402" spans="1:41" x14ac:dyDescent="0.25">
      <c r="A1402">
        <v>1</v>
      </c>
      <c r="B1402" t="s">
        <v>28</v>
      </c>
      <c r="C1402">
        <v>391101</v>
      </c>
      <c r="D1402" t="str">
        <f>VLOOKUP(C1402,MUNICÍPO_SETOR!A$2:D$49,4,0)</f>
        <v>JOSÉ EDSON GOMES</v>
      </c>
      <c r="E1402" s="43">
        <v>41381.541666666664</v>
      </c>
      <c r="F1402" s="43">
        <v>41382.861111111109</v>
      </c>
      <c r="G1402" s="43">
        <v>41383.673611111109</v>
      </c>
      <c r="H1402" t="s">
        <v>110</v>
      </c>
      <c r="I1402">
        <v>60000016840320</v>
      </c>
      <c r="K1402" t="s">
        <v>3009</v>
      </c>
      <c r="N1402" t="s">
        <v>33</v>
      </c>
      <c r="O1402">
        <v>60000015461254</v>
      </c>
      <c r="P1402">
        <v>60000016462695</v>
      </c>
      <c r="Q1402">
        <v>140245000000674</v>
      </c>
      <c r="S1402" t="s">
        <v>34</v>
      </c>
      <c r="T1402" t="s">
        <v>35</v>
      </c>
      <c r="X1402" t="s">
        <v>37</v>
      </c>
      <c r="AD1402" t="s">
        <v>3010</v>
      </c>
      <c r="AE1402" t="s">
        <v>1441</v>
      </c>
      <c r="AF1402" t="s">
        <v>3010</v>
      </c>
      <c r="AG1402" t="s">
        <v>3010</v>
      </c>
      <c r="AH1402">
        <v>1</v>
      </c>
      <c r="AI1402">
        <v>73</v>
      </c>
      <c r="AJ1402">
        <v>73</v>
      </c>
      <c r="AK1402">
        <v>73</v>
      </c>
      <c r="AL1402">
        <v>73</v>
      </c>
      <c r="AM1402">
        <v>73</v>
      </c>
      <c r="AN1402" t="s">
        <v>1409</v>
      </c>
      <c r="AO1402" t="s">
        <v>3010</v>
      </c>
    </row>
    <row r="1403" spans="1:41" x14ac:dyDescent="0.25">
      <c r="A1403">
        <v>1</v>
      </c>
      <c r="B1403" t="s">
        <v>28</v>
      </c>
      <c r="C1403">
        <v>391101</v>
      </c>
      <c r="D1403" t="str">
        <f>VLOOKUP(C1403,MUNICÍPO_SETOR!A$2:D$49,4,0)</f>
        <v>JOSÉ EDSON GOMES</v>
      </c>
      <c r="E1403" s="43">
        <v>41381.506944444445</v>
      </c>
      <c r="F1403" s="43">
        <v>41382.817361111112</v>
      </c>
      <c r="G1403" s="43">
        <v>41383.673611111109</v>
      </c>
      <c r="H1403" t="s">
        <v>29</v>
      </c>
      <c r="I1403">
        <v>60000012248255</v>
      </c>
      <c r="J1403" t="s">
        <v>3011</v>
      </c>
      <c r="K1403" t="s">
        <v>3012</v>
      </c>
      <c r="L1403" t="s">
        <v>32</v>
      </c>
      <c r="M1403">
        <v>4</v>
      </c>
      <c r="N1403" t="s">
        <v>33</v>
      </c>
      <c r="O1403">
        <v>60000015461254</v>
      </c>
      <c r="P1403">
        <v>60000016462695</v>
      </c>
      <c r="Q1403">
        <v>140245000000626</v>
      </c>
      <c r="S1403" t="s">
        <v>34</v>
      </c>
      <c r="T1403" t="s">
        <v>35</v>
      </c>
      <c r="U1403" t="s">
        <v>36</v>
      </c>
      <c r="X1403" t="s">
        <v>37</v>
      </c>
      <c r="AD1403" t="s">
        <v>3013</v>
      </c>
      <c r="AE1403" t="s">
        <v>1441</v>
      </c>
      <c r="AF1403" t="s">
        <v>3013</v>
      </c>
      <c r="AG1403" t="s">
        <v>3013</v>
      </c>
      <c r="AH1403">
        <v>1</v>
      </c>
      <c r="AI1403">
        <v>123</v>
      </c>
      <c r="AJ1403">
        <v>123</v>
      </c>
      <c r="AK1403">
        <v>123</v>
      </c>
      <c r="AL1403">
        <v>123</v>
      </c>
      <c r="AM1403">
        <v>123</v>
      </c>
      <c r="AN1403" t="s">
        <v>1409</v>
      </c>
      <c r="AO1403" t="s">
        <v>3013</v>
      </c>
    </row>
    <row r="1404" spans="1:41" x14ac:dyDescent="0.25">
      <c r="A1404">
        <v>1</v>
      </c>
      <c r="B1404" t="s">
        <v>28</v>
      </c>
      <c r="C1404">
        <v>391101</v>
      </c>
      <c r="D1404" t="str">
        <f>VLOOKUP(C1404,MUNICÍPO_SETOR!A$2:D$49,4,0)</f>
        <v>JOSÉ EDSON GOMES</v>
      </c>
      <c r="E1404" s="43">
        <v>41381.506944444445</v>
      </c>
      <c r="F1404" s="43">
        <v>41382.863888888889</v>
      </c>
      <c r="G1404" s="43">
        <v>41383.673611111109</v>
      </c>
      <c r="H1404" t="s">
        <v>110</v>
      </c>
      <c r="I1404">
        <v>60000016840719</v>
      </c>
      <c r="K1404" t="s">
        <v>3014</v>
      </c>
      <c r="N1404" t="s">
        <v>33</v>
      </c>
      <c r="O1404">
        <v>60000015461254</v>
      </c>
      <c r="P1404">
        <v>60000016462695</v>
      </c>
      <c r="Q1404">
        <v>140245000000682</v>
      </c>
      <c r="S1404" t="s">
        <v>34</v>
      </c>
      <c r="T1404" t="s">
        <v>35</v>
      </c>
      <c r="X1404" t="s">
        <v>37</v>
      </c>
      <c r="AD1404" t="s">
        <v>3015</v>
      </c>
      <c r="AE1404" t="s">
        <v>1441</v>
      </c>
      <c r="AF1404" t="s">
        <v>3015</v>
      </c>
      <c r="AG1404" t="s">
        <v>3015</v>
      </c>
      <c r="AH1404">
        <v>1</v>
      </c>
      <c r="AI1404">
        <v>49</v>
      </c>
      <c r="AJ1404">
        <v>49</v>
      </c>
      <c r="AK1404">
        <v>49</v>
      </c>
      <c r="AL1404">
        <v>49</v>
      </c>
      <c r="AM1404">
        <v>49</v>
      </c>
      <c r="AN1404" t="s">
        <v>1409</v>
      </c>
      <c r="AO1404" t="s">
        <v>3015</v>
      </c>
    </row>
    <row r="1405" spans="1:41" x14ac:dyDescent="0.25">
      <c r="A1405">
        <v>1</v>
      </c>
      <c r="B1405" t="s">
        <v>28</v>
      </c>
      <c r="C1405">
        <v>391101</v>
      </c>
      <c r="D1405" t="str">
        <f>VLOOKUP(C1405,MUNICÍPO_SETOR!A$2:D$49,4,0)</f>
        <v>JOSÉ EDSON GOMES</v>
      </c>
      <c r="E1405" s="43">
        <v>41381.458333333336</v>
      </c>
      <c r="F1405" s="43">
        <v>41382.81527777778</v>
      </c>
      <c r="G1405" s="43">
        <v>41383.673611111109</v>
      </c>
      <c r="H1405" t="s">
        <v>29</v>
      </c>
      <c r="I1405">
        <v>60000012581119</v>
      </c>
      <c r="J1405" t="s">
        <v>3016</v>
      </c>
      <c r="K1405" t="s">
        <v>3017</v>
      </c>
      <c r="L1405" t="s">
        <v>41</v>
      </c>
      <c r="M1405">
        <v>4</v>
      </c>
      <c r="N1405" t="s">
        <v>33</v>
      </c>
      <c r="O1405">
        <v>60000015461254</v>
      </c>
      <c r="P1405">
        <v>60000016462695</v>
      </c>
      <c r="Q1405">
        <v>140245000000617</v>
      </c>
      <c r="S1405" t="s">
        <v>34</v>
      </c>
      <c r="T1405" t="s">
        <v>35</v>
      </c>
      <c r="U1405" t="s">
        <v>36</v>
      </c>
      <c r="X1405" t="s">
        <v>37</v>
      </c>
      <c r="AD1405" t="s">
        <v>3018</v>
      </c>
      <c r="AE1405" t="s">
        <v>1441</v>
      </c>
      <c r="AF1405" t="s">
        <v>3018</v>
      </c>
      <c r="AG1405" t="s">
        <v>3018</v>
      </c>
      <c r="AH1405">
        <v>1</v>
      </c>
      <c r="AI1405">
        <v>166</v>
      </c>
      <c r="AJ1405">
        <v>166</v>
      </c>
      <c r="AK1405">
        <v>166</v>
      </c>
      <c r="AL1405">
        <v>166</v>
      </c>
      <c r="AM1405">
        <v>166</v>
      </c>
      <c r="AN1405" t="s">
        <v>1409</v>
      </c>
      <c r="AO1405" t="s">
        <v>3018</v>
      </c>
    </row>
    <row r="1406" spans="1:41" x14ac:dyDescent="0.25">
      <c r="A1406">
        <v>1</v>
      </c>
      <c r="B1406" t="s">
        <v>28</v>
      </c>
      <c r="C1406">
        <v>391101</v>
      </c>
      <c r="D1406" t="str">
        <f>VLOOKUP(C1406,MUNICÍPO_SETOR!A$2:D$49,4,0)</f>
        <v>JOSÉ EDSON GOMES</v>
      </c>
      <c r="E1406" s="43">
        <v>41381.416666666664</v>
      </c>
      <c r="F1406" s="43">
        <v>41382.800694444442</v>
      </c>
      <c r="G1406" s="43">
        <v>41383.67291666667</v>
      </c>
      <c r="H1406" t="s">
        <v>29</v>
      </c>
      <c r="I1406">
        <v>60000012396491</v>
      </c>
      <c r="J1406" t="s">
        <v>3019</v>
      </c>
      <c r="K1406" t="s">
        <v>3020</v>
      </c>
      <c r="L1406" t="s">
        <v>32</v>
      </c>
      <c r="M1406">
        <v>4</v>
      </c>
      <c r="N1406" t="s">
        <v>33</v>
      </c>
      <c r="O1406">
        <v>60000015461254</v>
      </c>
      <c r="P1406">
        <v>60000016462695</v>
      </c>
      <c r="Q1406">
        <v>140245000000592</v>
      </c>
      <c r="S1406" t="s">
        <v>34</v>
      </c>
      <c r="T1406" t="s">
        <v>35</v>
      </c>
      <c r="U1406" t="s">
        <v>36</v>
      </c>
      <c r="X1406" t="s">
        <v>37</v>
      </c>
      <c r="AD1406" t="s">
        <v>3021</v>
      </c>
      <c r="AE1406" t="s">
        <v>1441</v>
      </c>
      <c r="AF1406" t="s">
        <v>3021</v>
      </c>
      <c r="AG1406" t="s">
        <v>3021</v>
      </c>
      <c r="AH1406">
        <v>1</v>
      </c>
      <c r="AI1406">
        <v>37</v>
      </c>
      <c r="AJ1406">
        <v>37</v>
      </c>
      <c r="AK1406">
        <v>37</v>
      </c>
      <c r="AL1406">
        <v>37</v>
      </c>
      <c r="AM1406">
        <v>37</v>
      </c>
      <c r="AN1406" t="s">
        <v>1409</v>
      </c>
      <c r="AO1406" t="s">
        <v>3021</v>
      </c>
    </row>
    <row r="1407" spans="1:41" x14ac:dyDescent="0.25">
      <c r="A1407">
        <v>1</v>
      </c>
      <c r="B1407" t="s">
        <v>28</v>
      </c>
      <c r="C1407">
        <v>391101</v>
      </c>
      <c r="D1407" t="str">
        <f>VLOOKUP(C1407,MUNICÍPO_SETOR!A$2:D$49,4,0)</f>
        <v>JOSÉ EDSON GOMES</v>
      </c>
      <c r="E1407" s="43">
        <v>41380.739583333336</v>
      </c>
      <c r="F1407" s="43">
        <v>41381.997916666667</v>
      </c>
      <c r="G1407" s="43">
        <v>41383.67291666667</v>
      </c>
      <c r="H1407" t="s">
        <v>29</v>
      </c>
      <c r="I1407">
        <v>60000012361407</v>
      </c>
      <c r="J1407" t="s">
        <v>3022</v>
      </c>
      <c r="K1407" t="s">
        <v>3023</v>
      </c>
      <c r="L1407" t="s">
        <v>32</v>
      </c>
      <c r="M1407">
        <v>3</v>
      </c>
      <c r="N1407" t="s">
        <v>33</v>
      </c>
      <c r="O1407">
        <v>60000015461254</v>
      </c>
      <c r="P1407">
        <v>60000016462695</v>
      </c>
      <c r="Q1407">
        <v>140245000000583</v>
      </c>
      <c r="S1407" t="s">
        <v>34</v>
      </c>
      <c r="T1407" t="s">
        <v>35</v>
      </c>
      <c r="U1407" t="s">
        <v>36</v>
      </c>
      <c r="X1407" t="s">
        <v>37</v>
      </c>
      <c r="AD1407" t="s">
        <v>3024</v>
      </c>
      <c r="AE1407" t="s">
        <v>1441</v>
      </c>
      <c r="AF1407" t="s">
        <v>3024</v>
      </c>
      <c r="AG1407" t="s">
        <v>3024</v>
      </c>
      <c r="AH1407">
        <v>1</v>
      </c>
      <c r="AI1407">
        <v>234</v>
      </c>
      <c r="AJ1407">
        <v>234</v>
      </c>
      <c r="AK1407">
        <v>234</v>
      </c>
      <c r="AL1407">
        <v>234</v>
      </c>
      <c r="AM1407">
        <v>234</v>
      </c>
      <c r="AN1407" t="s">
        <v>1409</v>
      </c>
      <c r="AO1407" t="s">
        <v>3024</v>
      </c>
    </row>
    <row r="1408" spans="1:41" x14ac:dyDescent="0.25">
      <c r="A1408">
        <v>1</v>
      </c>
      <c r="B1408" t="s">
        <v>28</v>
      </c>
      <c r="C1408">
        <v>391101</v>
      </c>
      <c r="D1408" t="str">
        <f>VLOOKUP(C1408,MUNICÍPO_SETOR!A$2:D$49,4,0)</f>
        <v>JOSÉ EDSON GOMES</v>
      </c>
      <c r="E1408" s="43">
        <v>41380.611111111109</v>
      </c>
      <c r="F1408" s="43">
        <v>41381.995138888888</v>
      </c>
      <c r="G1408" s="43">
        <v>41381.956944444442</v>
      </c>
      <c r="H1408" t="s">
        <v>29</v>
      </c>
      <c r="I1408">
        <v>60000017964112</v>
      </c>
      <c r="J1408" t="s">
        <v>3025</v>
      </c>
      <c r="K1408" t="s">
        <v>3026</v>
      </c>
      <c r="L1408" t="s">
        <v>41</v>
      </c>
      <c r="M1408">
        <v>3</v>
      </c>
      <c r="N1408" t="s">
        <v>33</v>
      </c>
      <c r="O1408">
        <v>60000015461254</v>
      </c>
      <c r="P1408">
        <v>60000016462695</v>
      </c>
      <c r="Q1408">
        <v>140245000000574</v>
      </c>
      <c r="S1408" t="s">
        <v>34</v>
      </c>
      <c r="T1408" t="s">
        <v>35</v>
      </c>
      <c r="U1408" t="s">
        <v>36</v>
      </c>
      <c r="X1408" t="s">
        <v>37</v>
      </c>
      <c r="AD1408" t="s">
        <v>3027</v>
      </c>
      <c r="AE1408" t="s">
        <v>1437</v>
      </c>
      <c r="AF1408" t="s">
        <v>3027</v>
      </c>
      <c r="AG1408" t="s">
        <v>3027</v>
      </c>
      <c r="AH1408">
        <v>1</v>
      </c>
      <c r="AI1408">
        <v>249</v>
      </c>
      <c r="AJ1408">
        <v>249</v>
      </c>
      <c r="AK1408">
        <v>249</v>
      </c>
      <c r="AL1408">
        <v>249</v>
      </c>
      <c r="AM1408">
        <v>249</v>
      </c>
      <c r="AN1408" t="s">
        <v>1409</v>
      </c>
      <c r="AO1408" t="s">
        <v>3027</v>
      </c>
    </row>
    <row r="1409" spans="1:41" x14ac:dyDescent="0.25">
      <c r="A1409">
        <v>1</v>
      </c>
      <c r="B1409" t="s">
        <v>28</v>
      </c>
      <c r="C1409">
        <v>391101</v>
      </c>
      <c r="D1409" t="str">
        <f>VLOOKUP(C1409,MUNICÍPO_SETOR!A$2:D$49,4,0)</f>
        <v>JOSÉ EDSON GOMES</v>
      </c>
      <c r="E1409" s="43">
        <v>41380.565972222219</v>
      </c>
      <c r="F1409" s="43">
        <v>41381.992361111108</v>
      </c>
      <c r="G1409" s="43">
        <v>41381.956944444442</v>
      </c>
      <c r="H1409" t="s">
        <v>29</v>
      </c>
      <c r="I1409">
        <v>60000012578691</v>
      </c>
      <c r="J1409" t="s">
        <v>3028</v>
      </c>
      <c r="K1409" t="s">
        <v>3029</v>
      </c>
      <c r="L1409" t="s">
        <v>41</v>
      </c>
      <c r="M1409">
        <v>4</v>
      </c>
      <c r="N1409" t="s">
        <v>33</v>
      </c>
      <c r="O1409">
        <v>60000015461254</v>
      </c>
      <c r="P1409">
        <v>60000016462695</v>
      </c>
      <c r="Q1409">
        <v>140245000000567</v>
      </c>
      <c r="S1409" t="s">
        <v>34</v>
      </c>
      <c r="T1409" t="s">
        <v>35</v>
      </c>
      <c r="U1409" t="s">
        <v>36</v>
      </c>
      <c r="X1409" t="s">
        <v>37</v>
      </c>
      <c r="AD1409" t="s">
        <v>3030</v>
      </c>
      <c r="AE1409" t="s">
        <v>1441</v>
      </c>
      <c r="AF1409" t="s">
        <v>3030</v>
      </c>
      <c r="AG1409" t="s">
        <v>3030</v>
      </c>
      <c r="AH1409">
        <v>1</v>
      </c>
      <c r="AI1409">
        <v>157</v>
      </c>
      <c r="AJ1409">
        <v>157</v>
      </c>
      <c r="AK1409">
        <v>157</v>
      </c>
      <c r="AL1409">
        <v>157</v>
      </c>
      <c r="AM1409">
        <v>157</v>
      </c>
      <c r="AN1409" t="s">
        <v>1409</v>
      </c>
      <c r="AO1409" t="s">
        <v>3030</v>
      </c>
    </row>
    <row r="1410" spans="1:41" x14ac:dyDescent="0.25">
      <c r="A1410">
        <v>1</v>
      </c>
      <c r="B1410" t="s">
        <v>28</v>
      </c>
      <c r="C1410">
        <v>391101</v>
      </c>
      <c r="D1410" t="str">
        <f>VLOOKUP(C1410,MUNICÍPO_SETOR!A$2:D$49,4,0)</f>
        <v>JOSÉ EDSON GOMES</v>
      </c>
      <c r="E1410" s="43">
        <v>41379.708333333336</v>
      </c>
      <c r="F1410" s="43">
        <v>41380.98541666667</v>
      </c>
      <c r="G1410" s="43">
        <v>41381.101388888892</v>
      </c>
      <c r="H1410" t="s">
        <v>29</v>
      </c>
      <c r="I1410">
        <v>60000012558515</v>
      </c>
      <c r="J1410" t="s">
        <v>738</v>
      </c>
      <c r="K1410" t="s">
        <v>739</v>
      </c>
      <c r="L1410" t="s">
        <v>32</v>
      </c>
      <c r="M1410">
        <v>6</v>
      </c>
      <c r="N1410" t="s">
        <v>33</v>
      </c>
      <c r="O1410">
        <v>60000015461254</v>
      </c>
      <c r="P1410">
        <v>60000016462695</v>
      </c>
      <c r="Q1410">
        <v>140245000000538</v>
      </c>
      <c r="S1410" t="s">
        <v>34</v>
      </c>
      <c r="T1410" t="s">
        <v>35</v>
      </c>
      <c r="U1410" t="s">
        <v>36</v>
      </c>
      <c r="X1410" t="s">
        <v>37</v>
      </c>
      <c r="AD1410" t="s">
        <v>3031</v>
      </c>
      <c r="AE1410" t="s">
        <v>1441</v>
      </c>
      <c r="AF1410" t="s">
        <v>3031</v>
      </c>
      <c r="AG1410" t="s">
        <v>3031</v>
      </c>
      <c r="AH1410">
        <v>1</v>
      </c>
      <c r="AI1410">
        <v>177</v>
      </c>
      <c r="AJ1410">
        <v>177</v>
      </c>
      <c r="AK1410">
        <v>177</v>
      </c>
      <c r="AL1410">
        <v>177</v>
      </c>
      <c r="AM1410">
        <v>177</v>
      </c>
      <c r="AN1410" t="s">
        <v>1409</v>
      </c>
      <c r="AO1410" t="s">
        <v>3031</v>
      </c>
    </row>
    <row r="1411" spans="1:41" x14ac:dyDescent="0.25">
      <c r="A1411">
        <v>1</v>
      </c>
      <c r="B1411" t="s">
        <v>28</v>
      </c>
      <c r="C1411">
        <v>391101</v>
      </c>
      <c r="D1411" t="str">
        <f>VLOOKUP(C1411,MUNICÍPO_SETOR!A$2:D$49,4,0)</f>
        <v>JOSÉ EDSON GOMES</v>
      </c>
      <c r="E1411" s="43">
        <v>41379.690972222219</v>
      </c>
      <c r="F1411" s="43">
        <v>41380.993055555555</v>
      </c>
      <c r="G1411" s="43">
        <v>41381.101388888892</v>
      </c>
      <c r="H1411" t="s">
        <v>29</v>
      </c>
      <c r="I1411">
        <v>60000012569259</v>
      </c>
      <c r="J1411" t="s">
        <v>756</v>
      </c>
      <c r="K1411" t="s">
        <v>757</v>
      </c>
      <c r="L1411" t="s">
        <v>41</v>
      </c>
      <c r="M1411">
        <v>4</v>
      </c>
      <c r="N1411" t="s">
        <v>33</v>
      </c>
      <c r="O1411">
        <v>60000015461254</v>
      </c>
      <c r="P1411">
        <v>60000016462695</v>
      </c>
      <c r="Q1411">
        <v>140245000000547</v>
      </c>
      <c r="S1411" t="s">
        <v>34</v>
      </c>
      <c r="T1411" t="s">
        <v>35</v>
      </c>
      <c r="U1411" t="s">
        <v>36</v>
      </c>
      <c r="X1411" t="s">
        <v>37</v>
      </c>
      <c r="AD1411" t="s">
        <v>3032</v>
      </c>
      <c r="AE1411" t="s">
        <v>1441</v>
      </c>
      <c r="AF1411" t="s">
        <v>3032</v>
      </c>
      <c r="AG1411" t="s">
        <v>3032</v>
      </c>
      <c r="AH1411">
        <v>1</v>
      </c>
      <c r="AI1411">
        <v>177</v>
      </c>
      <c r="AJ1411">
        <v>177</v>
      </c>
      <c r="AK1411">
        <v>177</v>
      </c>
      <c r="AL1411">
        <v>177</v>
      </c>
      <c r="AM1411">
        <v>177</v>
      </c>
      <c r="AN1411" t="s">
        <v>1409</v>
      </c>
      <c r="AO1411" t="s">
        <v>3032</v>
      </c>
    </row>
    <row r="1412" spans="1:41" x14ac:dyDescent="0.25">
      <c r="A1412">
        <v>1</v>
      </c>
      <c r="B1412" t="s">
        <v>28</v>
      </c>
      <c r="C1412">
        <v>391101</v>
      </c>
      <c r="D1412" t="str">
        <f>VLOOKUP(C1412,MUNICÍPO_SETOR!A$2:D$49,4,0)</f>
        <v>JOSÉ EDSON GOMES</v>
      </c>
      <c r="E1412" s="43">
        <v>41379.635416666664</v>
      </c>
      <c r="F1412" s="43">
        <v>41380.979861111111</v>
      </c>
      <c r="G1412" s="43">
        <v>41381.101388888892</v>
      </c>
      <c r="H1412" t="s">
        <v>29</v>
      </c>
      <c r="I1412">
        <v>60000012588651</v>
      </c>
      <c r="J1412" t="s">
        <v>747</v>
      </c>
      <c r="K1412" t="s">
        <v>748</v>
      </c>
      <c r="L1412" t="s">
        <v>41</v>
      </c>
      <c r="M1412">
        <v>6</v>
      </c>
      <c r="N1412" t="s">
        <v>33</v>
      </c>
      <c r="O1412">
        <v>60000015461254</v>
      </c>
      <c r="P1412">
        <v>60000016462695</v>
      </c>
      <c r="Q1412">
        <v>140245000000529</v>
      </c>
      <c r="S1412" t="s">
        <v>34</v>
      </c>
      <c r="T1412" t="s">
        <v>35</v>
      </c>
      <c r="U1412" t="s">
        <v>36</v>
      </c>
      <c r="X1412" t="s">
        <v>37</v>
      </c>
      <c r="AD1412" t="s">
        <v>3033</v>
      </c>
      <c r="AE1412" t="s">
        <v>1441</v>
      </c>
      <c r="AF1412" t="s">
        <v>3033</v>
      </c>
      <c r="AG1412" t="s">
        <v>3033</v>
      </c>
      <c r="AH1412">
        <v>1</v>
      </c>
      <c r="AI1412">
        <v>105</v>
      </c>
      <c r="AJ1412">
        <v>105</v>
      </c>
      <c r="AK1412">
        <v>105</v>
      </c>
      <c r="AL1412">
        <v>105</v>
      </c>
      <c r="AM1412">
        <v>105</v>
      </c>
      <c r="AN1412" t="s">
        <v>1409</v>
      </c>
      <c r="AO1412" t="s">
        <v>3033</v>
      </c>
    </row>
    <row r="1413" spans="1:41" x14ac:dyDescent="0.25">
      <c r="A1413">
        <v>1</v>
      </c>
      <c r="B1413" t="s">
        <v>28</v>
      </c>
      <c r="C1413">
        <v>391101</v>
      </c>
      <c r="D1413" t="str">
        <f>VLOOKUP(C1413,MUNICÍPO_SETOR!A$2:D$49,4,0)</f>
        <v>JOSÉ EDSON GOMES</v>
      </c>
      <c r="E1413" s="43">
        <v>41379.555555555555</v>
      </c>
      <c r="F1413" s="43">
        <v>41380.977083333331</v>
      </c>
      <c r="G1413" s="43">
        <v>41381.101388888892</v>
      </c>
      <c r="H1413" t="s">
        <v>29</v>
      </c>
      <c r="I1413">
        <v>60000012305227</v>
      </c>
      <c r="J1413" t="s">
        <v>762</v>
      </c>
      <c r="K1413" t="s">
        <v>763</v>
      </c>
      <c r="L1413" t="s">
        <v>32</v>
      </c>
      <c r="M1413">
        <v>6</v>
      </c>
      <c r="N1413" t="s">
        <v>33</v>
      </c>
      <c r="O1413">
        <v>60000015461254</v>
      </c>
      <c r="P1413">
        <v>60000016462695</v>
      </c>
      <c r="Q1413">
        <v>140245000000520</v>
      </c>
      <c r="S1413" t="s">
        <v>34</v>
      </c>
      <c r="T1413" t="s">
        <v>35</v>
      </c>
      <c r="U1413" t="s">
        <v>36</v>
      </c>
      <c r="X1413" t="s">
        <v>37</v>
      </c>
      <c r="AD1413" t="s">
        <v>3034</v>
      </c>
      <c r="AE1413" t="s">
        <v>1441</v>
      </c>
      <c r="AF1413" t="s">
        <v>3034</v>
      </c>
      <c r="AG1413" t="s">
        <v>3034</v>
      </c>
      <c r="AH1413">
        <v>1</v>
      </c>
      <c r="AI1413">
        <v>115</v>
      </c>
      <c r="AJ1413">
        <v>115</v>
      </c>
      <c r="AK1413">
        <v>115</v>
      </c>
      <c r="AL1413">
        <v>115</v>
      </c>
      <c r="AM1413">
        <v>115</v>
      </c>
      <c r="AN1413" t="s">
        <v>1409</v>
      </c>
      <c r="AO1413" t="s">
        <v>3034</v>
      </c>
    </row>
    <row r="1414" spans="1:41" x14ac:dyDescent="0.25">
      <c r="A1414">
        <v>1</v>
      </c>
      <c r="B1414" t="s">
        <v>28</v>
      </c>
      <c r="C1414">
        <v>391101</v>
      </c>
      <c r="D1414" t="str">
        <f>VLOOKUP(C1414,MUNICÍPO_SETOR!A$2:D$49,4,0)</f>
        <v>JOSÉ EDSON GOMES</v>
      </c>
      <c r="E1414" s="43">
        <v>41379.489583333336</v>
      </c>
      <c r="F1414" s="43">
        <v>41380.972916666666</v>
      </c>
      <c r="G1414" s="43">
        <v>41381.101388888892</v>
      </c>
      <c r="H1414" t="s">
        <v>29</v>
      </c>
      <c r="I1414">
        <v>60000017155462</v>
      </c>
      <c r="J1414" t="s">
        <v>707</v>
      </c>
      <c r="K1414" t="s">
        <v>708</v>
      </c>
      <c r="L1414" t="s">
        <v>41</v>
      </c>
      <c r="M1414">
        <v>6</v>
      </c>
      <c r="N1414" t="s">
        <v>33</v>
      </c>
      <c r="O1414">
        <v>60000015461254</v>
      </c>
      <c r="P1414">
        <v>60000016462695</v>
      </c>
      <c r="Q1414">
        <v>140245000000511</v>
      </c>
      <c r="S1414" t="s">
        <v>34</v>
      </c>
      <c r="T1414" t="s">
        <v>35</v>
      </c>
      <c r="U1414" t="s">
        <v>36</v>
      </c>
      <c r="X1414" t="s">
        <v>37</v>
      </c>
      <c r="AD1414" t="s">
        <v>3035</v>
      </c>
      <c r="AE1414" t="s">
        <v>1441</v>
      </c>
      <c r="AF1414" t="s">
        <v>3035</v>
      </c>
      <c r="AG1414" t="s">
        <v>3035</v>
      </c>
      <c r="AH1414">
        <v>1</v>
      </c>
      <c r="AI1414">
        <v>149</v>
      </c>
      <c r="AJ1414">
        <v>149</v>
      </c>
      <c r="AK1414">
        <v>149</v>
      </c>
      <c r="AL1414">
        <v>149</v>
      </c>
      <c r="AM1414">
        <v>149</v>
      </c>
      <c r="AN1414" t="s">
        <v>1409</v>
      </c>
      <c r="AO1414" t="s">
        <v>3035</v>
      </c>
    </row>
    <row r="1415" spans="1:41" x14ac:dyDescent="0.25">
      <c r="A1415">
        <v>1</v>
      </c>
      <c r="B1415" t="s">
        <v>28</v>
      </c>
      <c r="C1415">
        <v>391101</v>
      </c>
      <c r="D1415" t="str">
        <f>VLOOKUP(C1415,MUNICÍPO_SETOR!A$2:D$49,4,0)</f>
        <v>JOSÉ EDSON GOMES</v>
      </c>
      <c r="E1415" s="43">
        <v>41379.458333333336</v>
      </c>
      <c r="F1415" s="43">
        <v>41380.645138888889</v>
      </c>
      <c r="G1415" s="43">
        <v>41381.101388888892</v>
      </c>
      <c r="H1415" t="s">
        <v>29</v>
      </c>
      <c r="I1415">
        <v>60000012588647</v>
      </c>
      <c r="J1415" t="s">
        <v>741</v>
      </c>
      <c r="K1415" t="s">
        <v>742</v>
      </c>
      <c r="L1415" t="s">
        <v>41</v>
      </c>
      <c r="M1415">
        <v>6</v>
      </c>
      <c r="N1415" t="s">
        <v>33</v>
      </c>
      <c r="O1415">
        <v>60000015461254</v>
      </c>
      <c r="P1415">
        <v>60000016462695</v>
      </c>
      <c r="Q1415">
        <v>140245000000502</v>
      </c>
      <c r="S1415" t="s">
        <v>34</v>
      </c>
      <c r="T1415" t="s">
        <v>35</v>
      </c>
      <c r="U1415" t="s">
        <v>36</v>
      </c>
      <c r="X1415" t="s">
        <v>37</v>
      </c>
      <c r="AD1415" t="s">
        <v>3036</v>
      </c>
      <c r="AE1415" t="s">
        <v>1441</v>
      </c>
      <c r="AF1415" t="s">
        <v>3036</v>
      </c>
      <c r="AG1415" t="s">
        <v>3036</v>
      </c>
      <c r="AH1415">
        <v>1</v>
      </c>
      <c r="AI1415">
        <v>124</v>
      </c>
      <c r="AJ1415">
        <v>298</v>
      </c>
      <c r="AK1415">
        <v>298</v>
      </c>
      <c r="AL1415">
        <v>298</v>
      </c>
      <c r="AM1415">
        <v>298</v>
      </c>
      <c r="AN1415" t="s">
        <v>1409</v>
      </c>
      <c r="AO1415" t="s">
        <v>4332</v>
      </c>
    </row>
    <row r="1416" spans="1:41" x14ac:dyDescent="0.25">
      <c r="A1416">
        <v>1</v>
      </c>
      <c r="B1416" t="s">
        <v>28</v>
      </c>
      <c r="C1416">
        <v>391101</v>
      </c>
      <c r="D1416" t="str">
        <f>VLOOKUP(C1416,MUNICÍPO_SETOR!A$2:D$49,4,0)</f>
        <v>JOSÉ EDSON GOMES</v>
      </c>
      <c r="E1416" s="43">
        <v>41379.458333333336</v>
      </c>
      <c r="F1416" s="43">
        <v>41380.645138888889</v>
      </c>
      <c r="G1416" s="43">
        <v>41381.101388888892</v>
      </c>
      <c r="H1416" t="s">
        <v>29</v>
      </c>
      <c r="I1416">
        <v>60000012588647</v>
      </c>
      <c r="J1416" t="s">
        <v>741</v>
      </c>
      <c r="K1416" t="s">
        <v>742</v>
      </c>
      <c r="L1416" t="s">
        <v>41</v>
      </c>
      <c r="M1416">
        <v>6</v>
      </c>
      <c r="N1416" t="s">
        <v>33</v>
      </c>
      <c r="O1416">
        <v>60000015461254</v>
      </c>
      <c r="P1416">
        <v>60000016462695</v>
      </c>
      <c r="Q1416">
        <v>140245000000502</v>
      </c>
      <c r="S1416" t="s">
        <v>34</v>
      </c>
      <c r="T1416" t="s">
        <v>35</v>
      </c>
      <c r="U1416" t="s">
        <v>36</v>
      </c>
      <c r="X1416" t="s">
        <v>37</v>
      </c>
      <c r="AD1416" t="s">
        <v>3036</v>
      </c>
      <c r="AE1416" t="s">
        <v>1441</v>
      </c>
      <c r="AF1416" t="s">
        <v>3036</v>
      </c>
      <c r="AG1416" t="s">
        <v>3036</v>
      </c>
      <c r="AH1416">
        <v>1</v>
      </c>
      <c r="AI1416">
        <v>124</v>
      </c>
      <c r="AJ1416">
        <v>298</v>
      </c>
      <c r="AK1416">
        <v>298</v>
      </c>
      <c r="AL1416">
        <v>298</v>
      </c>
      <c r="AM1416">
        <v>298</v>
      </c>
      <c r="AN1416" t="s">
        <v>1410</v>
      </c>
      <c r="AO1416" t="s">
        <v>4639</v>
      </c>
    </row>
    <row r="1417" spans="1:41" x14ac:dyDescent="0.25">
      <c r="A1417">
        <v>1</v>
      </c>
      <c r="B1417" t="s">
        <v>28</v>
      </c>
      <c r="C1417">
        <v>391101</v>
      </c>
      <c r="D1417" t="str">
        <f>VLOOKUP(C1417,MUNICÍPO_SETOR!A$2:D$49,4,0)</f>
        <v>JOSÉ EDSON GOMES</v>
      </c>
      <c r="E1417" s="43">
        <v>41379.361111111109</v>
      </c>
      <c r="F1417" s="43">
        <v>41380.638888888891</v>
      </c>
      <c r="G1417" s="43">
        <v>41381.101388888892</v>
      </c>
      <c r="H1417" t="s">
        <v>29</v>
      </c>
      <c r="I1417">
        <v>60000012570515</v>
      </c>
      <c r="J1417" t="s">
        <v>744</v>
      </c>
      <c r="K1417" t="s">
        <v>745</v>
      </c>
      <c r="L1417" t="s">
        <v>32</v>
      </c>
      <c r="M1417">
        <v>6</v>
      </c>
      <c r="N1417" t="s">
        <v>33</v>
      </c>
      <c r="O1417">
        <v>60000015461254</v>
      </c>
      <c r="P1417">
        <v>60000016462695</v>
      </c>
      <c r="Q1417">
        <v>140245000000493</v>
      </c>
      <c r="S1417" t="s">
        <v>34</v>
      </c>
      <c r="T1417" t="s">
        <v>35</v>
      </c>
      <c r="U1417" t="s">
        <v>36</v>
      </c>
      <c r="X1417" t="s">
        <v>37</v>
      </c>
      <c r="AD1417" t="s">
        <v>3037</v>
      </c>
      <c r="AE1417" t="s">
        <v>1441</v>
      </c>
      <c r="AF1417" t="s">
        <v>3037</v>
      </c>
      <c r="AG1417" t="s">
        <v>3037</v>
      </c>
      <c r="AH1417">
        <v>1</v>
      </c>
      <c r="AI1417">
        <v>261</v>
      </c>
      <c r="AJ1417">
        <v>261</v>
      </c>
      <c r="AK1417">
        <v>261</v>
      </c>
      <c r="AL1417">
        <v>261</v>
      </c>
      <c r="AM1417">
        <v>261</v>
      </c>
      <c r="AN1417" t="s">
        <v>1409</v>
      </c>
      <c r="AO1417" t="s">
        <v>3037</v>
      </c>
    </row>
    <row r="1418" spans="1:41" x14ac:dyDescent="0.25">
      <c r="A1418">
        <v>1</v>
      </c>
      <c r="B1418" t="s">
        <v>28</v>
      </c>
      <c r="C1418">
        <v>391101</v>
      </c>
      <c r="D1418" t="str">
        <f>VLOOKUP(C1418,MUNICÍPO_SETOR!A$2:D$49,4,0)</f>
        <v>JOSÉ EDSON GOMES</v>
      </c>
      <c r="E1418" s="43">
        <v>41376.62777777778</v>
      </c>
      <c r="F1418" s="43">
        <v>41376.633333333331</v>
      </c>
      <c r="G1418" s="43">
        <v>41376.59652777778</v>
      </c>
      <c r="H1418" t="s">
        <v>29</v>
      </c>
      <c r="I1418">
        <v>60000017152098</v>
      </c>
      <c r="J1418" t="s">
        <v>3038</v>
      </c>
      <c r="K1418" t="s">
        <v>3039</v>
      </c>
      <c r="L1418" t="s">
        <v>41</v>
      </c>
      <c r="M1418">
        <v>3</v>
      </c>
      <c r="N1418" t="s">
        <v>33</v>
      </c>
      <c r="O1418">
        <v>60000015461254</v>
      </c>
      <c r="P1418">
        <v>60000016462695</v>
      </c>
      <c r="Q1418">
        <v>140245000000476</v>
      </c>
      <c r="S1418" t="s">
        <v>34</v>
      </c>
      <c r="T1418" t="s">
        <v>35</v>
      </c>
      <c r="U1418" t="s">
        <v>36</v>
      </c>
      <c r="X1418" t="s">
        <v>37</v>
      </c>
      <c r="AD1418" t="s">
        <v>3040</v>
      </c>
      <c r="AE1418" t="s">
        <v>1441</v>
      </c>
      <c r="AF1418" t="s">
        <v>3040</v>
      </c>
      <c r="AG1418" t="s">
        <v>3040</v>
      </c>
      <c r="AH1418">
        <v>1</v>
      </c>
      <c r="AI1418">
        <v>124</v>
      </c>
      <c r="AJ1418">
        <v>232</v>
      </c>
      <c r="AK1418">
        <v>232</v>
      </c>
      <c r="AL1418">
        <v>232</v>
      </c>
      <c r="AM1418">
        <v>232</v>
      </c>
      <c r="AN1418" t="s">
        <v>1409</v>
      </c>
      <c r="AO1418" t="s">
        <v>4333</v>
      </c>
    </row>
    <row r="1419" spans="1:41" x14ac:dyDescent="0.25">
      <c r="A1419">
        <v>1</v>
      </c>
      <c r="B1419" t="s">
        <v>28</v>
      </c>
      <c r="C1419">
        <v>391101</v>
      </c>
      <c r="D1419" t="str">
        <f>VLOOKUP(C1419,MUNICÍPO_SETOR!A$2:D$49,4,0)</f>
        <v>JOSÉ EDSON GOMES</v>
      </c>
      <c r="E1419" s="43">
        <v>41376.62777777778</v>
      </c>
      <c r="F1419" s="43">
        <v>41376.633333333331</v>
      </c>
      <c r="G1419" s="43">
        <v>41376.59652777778</v>
      </c>
      <c r="H1419" t="s">
        <v>29</v>
      </c>
      <c r="I1419">
        <v>60000017152098</v>
      </c>
      <c r="J1419" t="s">
        <v>3038</v>
      </c>
      <c r="K1419" t="s">
        <v>3039</v>
      </c>
      <c r="L1419" t="s">
        <v>41</v>
      </c>
      <c r="M1419">
        <v>3</v>
      </c>
      <c r="N1419" t="s">
        <v>33</v>
      </c>
      <c r="O1419">
        <v>60000015461254</v>
      </c>
      <c r="P1419">
        <v>60000016462695</v>
      </c>
      <c r="Q1419">
        <v>140245000000476</v>
      </c>
      <c r="S1419" t="s">
        <v>34</v>
      </c>
      <c r="T1419" t="s">
        <v>35</v>
      </c>
      <c r="U1419" t="s">
        <v>36</v>
      </c>
      <c r="X1419" t="s">
        <v>37</v>
      </c>
      <c r="AD1419" t="s">
        <v>3040</v>
      </c>
      <c r="AE1419" t="s">
        <v>1441</v>
      </c>
      <c r="AF1419" t="s">
        <v>3040</v>
      </c>
      <c r="AG1419" t="s">
        <v>3040</v>
      </c>
      <c r="AH1419">
        <v>1</v>
      </c>
      <c r="AI1419">
        <v>124</v>
      </c>
      <c r="AJ1419">
        <v>232</v>
      </c>
      <c r="AK1419">
        <v>232</v>
      </c>
      <c r="AL1419">
        <v>232</v>
      </c>
      <c r="AM1419">
        <v>232</v>
      </c>
      <c r="AN1419" t="s">
        <v>1410</v>
      </c>
      <c r="AO1419" t="s">
        <v>4640</v>
      </c>
    </row>
    <row r="1420" spans="1:41" x14ac:dyDescent="0.25">
      <c r="A1420">
        <v>1</v>
      </c>
      <c r="B1420" t="s">
        <v>28</v>
      </c>
      <c r="C1420">
        <v>391101</v>
      </c>
      <c r="D1420" t="str">
        <f>VLOOKUP(C1420,MUNICÍPO_SETOR!A$2:D$49,4,0)</f>
        <v>JOSÉ EDSON GOMES</v>
      </c>
      <c r="E1420" s="43">
        <v>41375.625</v>
      </c>
      <c r="F1420" s="43">
        <v>41376.627083333333</v>
      </c>
      <c r="G1420" s="43">
        <v>41376.59652777778</v>
      </c>
      <c r="H1420" t="s">
        <v>29</v>
      </c>
      <c r="I1420">
        <v>60000017965540</v>
      </c>
      <c r="J1420" t="s">
        <v>3041</v>
      </c>
      <c r="K1420" t="s">
        <v>3042</v>
      </c>
      <c r="L1420" t="s">
        <v>32</v>
      </c>
      <c r="M1420">
        <v>4</v>
      </c>
      <c r="N1420" t="s">
        <v>33</v>
      </c>
      <c r="O1420">
        <v>60000015461254</v>
      </c>
      <c r="P1420">
        <v>60000016462695</v>
      </c>
      <c r="Q1420">
        <v>140245000000467</v>
      </c>
      <c r="S1420" t="s">
        <v>34</v>
      </c>
      <c r="T1420" t="s">
        <v>35</v>
      </c>
      <c r="U1420" t="s">
        <v>36</v>
      </c>
      <c r="X1420" t="s">
        <v>37</v>
      </c>
      <c r="AD1420" t="s">
        <v>3043</v>
      </c>
      <c r="AE1420" t="s">
        <v>1437</v>
      </c>
      <c r="AF1420" t="s">
        <v>3043</v>
      </c>
      <c r="AG1420" t="s">
        <v>3043</v>
      </c>
      <c r="AH1420">
        <v>1</v>
      </c>
      <c r="AI1420">
        <v>216</v>
      </c>
      <c r="AJ1420">
        <v>216</v>
      </c>
      <c r="AK1420">
        <v>216</v>
      </c>
      <c r="AL1420">
        <v>216</v>
      </c>
      <c r="AM1420">
        <v>216</v>
      </c>
      <c r="AN1420" t="s">
        <v>1409</v>
      </c>
      <c r="AO1420" t="s">
        <v>3043</v>
      </c>
    </row>
    <row r="1421" spans="1:41" x14ac:dyDescent="0.25">
      <c r="A1421">
        <v>1</v>
      </c>
      <c r="B1421" t="s">
        <v>28</v>
      </c>
      <c r="C1421">
        <v>391101</v>
      </c>
      <c r="D1421" t="str">
        <f>VLOOKUP(C1421,MUNICÍPO_SETOR!A$2:D$49,4,0)</f>
        <v>JOSÉ EDSON GOMES</v>
      </c>
      <c r="E1421" s="43">
        <v>41375.618055555555</v>
      </c>
      <c r="F1421" s="43">
        <v>41376.625</v>
      </c>
      <c r="G1421" s="43">
        <v>41376.585416666669</v>
      </c>
      <c r="H1421" t="s">
        <v>29</v>
      </c>
      <c r="I1421">
        <v>60000012565459</v>
      </c>
      <c r="J1421" t="s">
        <v>3044</v>
      </c>
      <c r="K1421" t="s">
        <v>3045</v>
      </c>
      <c r="L1421" t="s">
        <v>32</v>
      </c>
      <c r="M1421">
        <v>3</v>
      </c>
      <c r="N1421" t="s">
        <v>33</v>
      </c>
      <c r="O1421">
        <v>60000015461254</v>
      </c>
      <c r="P1421">
        <v>60000016462695</v>
      </c>
      <c r="Q1421">
        <v>140245000000458</v>
      </c>
      <c r="S1421" t="s">
        <v>34</v>
      </c>
      <c r="T1421" t="s">
        <v>35</v>
      </c>
      <c r="U1421" t="s">
        <v>36</v>
      </c>
      <c r="X1421" t="s">
        <v>37</v>
      </c>
      <c r="AD1421" t="s">
        <v>3046</v>
      </c>
      <c r="AE1421" t="s">
        <v>1441</v>
      </c>
      <c r="AF1421" t="s">
        <v>3046</v>
      </c>
      <c r="AG1421" t="s">
        <v>3046</v>
      </c>
      <c r="AH1421">
        <v>1</v>
      </c>
      <c r="AI1421">
        <v>113</v>
      </c>
      <c r="AJ1421">
        <v>199</v>
      </c>
      <c r="AK1421">
        <v>199</v>
      </c>
      <c r="AL1421">
        <v>199</v>
      </c>
      <c r="AM1421">
        <v>199</v>
      </c>
      <c r="AN1421" t="s">
        <v>1409</v>
      </c>
      <c r="AO1421" t="s">
        <v>4334</v>
      </c>
    </row>
    <row r="1422" spans="1:41" x14ac:dyDescent="0.25">
      <c r="A1422">
        <v>1</v>
      </c>
      <c r="B1422" t="s">
        <v>28</v>
      </c>
      <c r="C1422">
        <v>391101</v>
      </c>
      <c r="D1422" t="str">
        <f>VLOOKUP(C1422,MUNICÍPO_SETOR!A$2:D$49,4,0)</f>
        <v>JOSÉ EDSON GOMES</v>
      </c>
      <c r="E1422" s="43">
        <v>41375.618055555555</v>
      </c>
      <c r="F1422" s="43">
        <v>41376.625</v>
      </c>
      <c r="G1422" s="43">
        <v>41376.585416666669</v>
      </c>
      <c r="H1422" t="s">
        <v>29</v>
      </c>
      <c r="I1422">
        <v>60000012565459</v>
      </c>
      <c r="J1422" t="s">
        <v>3044</v>
      </c>
      <c r="K1422" t="s">
        <v>3045</v>
      </c>
      <c r="L1422" t="s">
        <v>32</v>
      </c>
      <c r="M1422">
        <v>3</v>
      </c>
      <c r="N1422" t="s">
        <v>33</v>
      </c>
      <c r="O1422">
        <v>60000015461254</v>
      </c>
      <c r="P1422">
        <v>60000016462695</v>
      </c>
      <c r="Q1422">
        <v>140245000000458</v>
      </c>
      <c r="S1422" t="s">
        <v>34</v>
      </c>
      <c r="T1422" t="s">
        <v>35</v>
      </c>
      <c r="U1422" t="s">
        <v>36</v>
      </c>
      <c r="X1422" t="s">
        <v>37</v>
      </c>
      <c r="AD1422" t="s">
        <v>3046</v>
      </c>
      <c r="AE1422" t="s">
        <v>1441</v>
      </c>
      <c r="AF1422" t="s">
        <v>3046</v>
      </c>
      <c r="AG1422" t="s">
        <v>3046</v>
      </c>
      <c r="AH1422">
        <v>1</v>
      </c>
      <c r="AI1422">
        <v>113</v>
      </c>
      <c r="AJ1422">
        <v>199</v>
      </c>
      <c r="AK1422">
        <v>199</v>
      </c>
      <c r="AL1422">
        <v>199</v>
      </c>
      <c r="AM1422">
        <v>199</v>
      </c>
      <c r="AN1422" t="s">
        <v>1410</v>
      </c>
      <c r="AO1422" t="s">
        <v>4641</v>
      </c>
    </row>
    <row r="1423" spans="1:41" x14ac:dyDescent="0.25">
      <c r="A1423">
        <v>1</v>
      </c>
      <c r="B1423" t="s">
        <v>28</v>
      </c>
      <c r="C1423">
        <v>391101</v>
      </c>
      <c r="D1423" t="str">
        <f>VLOOKUP(C1423,MUNICÍPO_SETOR!A$2:D$49,4,0)</f>
        <v>JOSÉ EDSON GOMES</v>
      </c>
      <c r="E1423" s="43">
        <v>41375.513888888891</v>
      </c>
      <c r="F1423" s="43">
        <v>41376.617361111108</v>
      </c>
      <c r="G1423" s="43">
        <v>41376.585416666669</v>
      </c>
      <c r="H1423" t="s">
        <v>29</v>
      </c>
      <c r="I1423">
        <v>60000012309347</v>
      </c>
      <c r="J1423" t="s">
        <v>3047</v>
      </c>
      <c r="K1423" t="s">
        <v>3048</v>
      </c>
      <c r="L1423" t="s">
        <v>32</v>
      </c>
      <c r="M1423">
        <v>3</v>
      </c>
      <c r="N1423" t="s">
        <v>33</v>
      </c>
      <c r="O1423">
        <v>60000015461254</v>
      </c>
      <c r="P1423">
        <v>60000016462695</v>
      </c>
      <c r="Q1423">
        <v>140245000000449</v>
      </c>
      <c r="S1423" t="s">
        <v>34</v>
      </c>
      <c r="T1423" t="s">
        <v>35</v>
      </c>
      <c r="U1423" t="s">
        <v>36</v>
      </c>
      <c r="X1423" t="s">
        <v>37</v>
      </c>
      <c r="AD1423" t="s">
        <v>3049</v>
      </c>
      <c r="AE1423" t="s">
        <v>1441</v>
      </c>
      <c r="AF1423" t="s">
        <v>3049</v>
      </c>
      <c r="AG1423" t="s">
        <v>3049</v>
      </c>
      <c r="AH1423">
        <v>1</v>
      </c>
      <c r="AI1423">
        <v>254</v>
      </c>
      <c r="AJ1423">
        <v>254</v>
      </c>
      <c r="AK1423">
        <v>254</v>
      </c>
      <c r="AL1423">
        <v>254</v>
      </c>
      <c r="AM1423">
        <v>254</v>
      </c>
      <c r="AN1423" t="s">
        <v>1409</v>
      </c>
      <c r="AO1423" t="s">
        <v>3049</v>
      </c>
    </row>
    <row r="1424" spans="1:41" x14ac:dyDescent="0.25">
      <c r="A1424">
        <v>1</v>
      </c>
      <c r="B1424" t="s">
        <v>28</v>
      </c>
      <c r="C1424">
        <v>391101</v>
      </c>
      <c r="D1424" t="str">
        <f>VLOOKUP(C1424,MUNICÍPO_SETOR!A$2:D$49,4,0)</f>
        <v>JOSÉ EDSON GOMES</v>
      </c>
      <c r="E1424" s="43">
        <v>41375.506944444445</v>
      </c>
      <c r="F1424" s="43">
        <v>41376.613194444442</v>
      </c>
      <c r="G1424" s="43">
        <v>41376.574999999997</v>
      </c>
      <c r="H1424" t="s">
        <v>29</v>
      </c>
      <c r="I1424">
        <v>60000012249991</v>
      </c>
      <c r="J1424" t="s">
        <v>2972</v>
      </c>
      <c r="K1424" t="s">
        <v>2973</v>
      </c>
      <c r="L1424" t="s">
        <v>32</v>
      </c>
      <c r="M1424">
        <v>4</v>
      </c>
      <c r="N1424" t="s">
        <v>33</v>
      </c>
      <c r="O1424">
        <v>60000015461254</v>
      </c>
      <c r="P1424">
        <v>60000016462695</v>
      </c>
      <c r="Q1424">
        <v>140245000000440</v>
      </c>
      <c r="S1424" t="s">
        <v>34</v>
      </c>
      <c r="T1424" t="s">
        <v>35</v>
      </c>
      <c r="U1424" t="s">
        <v>36</v>
      </c>
      <c r="X1424" t="s">
        <v>37</v>
      </c>
      <c r="AD1424" t="s">
        <v>3050</v>
      </c>
      <c r="AE1424" t="s">
        <v>1441</v>
      </c>
      <c r="AF1424" t="s">
        <v>3050</v>
      </c>
      <c r="AG1424" t="s">
        <v>3050</v>
      </c>
      <c r="AH1424">
        <v>1</v>
      </c>
      <c r="AI1424">
        <v>192</v>
      </c>
      <c r="AJ1424">
        <v>287</v>
      </c>
      <c r="AK1424">
        <v>287</v>
      </c>
      <c r="AL1424">
        <v>287</v>
      </c>
      <c r="AM1424">
        <v>287</v>
      </c>
      <c r="AN1424" t="s">
        <v>1409</v>
      </c>
      <c r="AO1424" t="s">
        <v>4335</v>
      </c>
    </row>
    <row r="1425" spans="1:41" x14ac:dyDescent="0.25">
      <c r="A1425">
        <v>1</v>
      </c>
      <c r="B1425" t="s">
        <v>28</v>
      </c>
      <c r="C1425">
        <v>391101</v>
      </c>
      <c r="D1425" t="str">
        <f>VLOOKUP(C1425,MUNICÍPO_SETOR!A$2:D$49,4,0)</f>
        <v>JOSÉ EDSON GOMES</v>
      </c>
      <c r="E1425" s="43">
        <v>41375.506944444445</v>
      </c>
      <c r="F1425" s="43">
        <v>41376.613194444442</v>
      </c>
      <c r="G1425" s="43">
        <v>41376.574999999997</v>
      </c>
      <c r="H1425" t="s">
        <v>29</v>
      </c>
      <c r="I1425">
        <v>60000012249991</v>
      </c>
      <c r="J1425" t="s">
        <v>2972</v>
      </c>
      <c r="K1425" t="s">
        <v>2973</v>
      </c>
      <c r="L1425" t="s">
        <v>32</v>
      </c>
      <c r="M1425">
        <v>4</v>
      </c>
      <c r="N1425" t="s">
        <v>33</v>
      </c>
      <c r="O1425">
        <v>60000015461254</v>
      </c>
      <c r="P1425">
        <v>60000016462695</v>
      </c>
      <c r="Q1425">
        <v>140245000000440</v>
      </c>
      <c r="S1425" t="s">
        <v>34</v>
      </c>
      <c r="T1425" t="s">
        <v>35</v>
      </c>
      <c r="U1425" t="s">
        <v>36</v>
      </c>
      <c r="X1425" t="s">
        <v>37</v>
      </c>
      <c r="AD1425" t="s">
        <v>3050</v>
      </c>
      <c r="AE1425" t="s">
        <v>1441</v>
      </c>
      <c r="AF1425" t="s">
        <v>3050</v>
      </c>
      <c r="AG1425" t="s">
        <v>3050</v>
      </c>
      <c r="AH1425">
        <v>1</v>
      </c>
      <c r="AI1425">
        <v>192</v>
      </c>
      <c r="AJ1425">
        <v>287</v>
      </c>
      <c r="AK1425">
        <v>287</v>
      </c>
      <c r="AL1425">
        <v>287</v>
      </c>
      <c r="AM1425">
        <v>287</v>
      </c>
      <c r="AN1425" t="s">
        <v>1410</v>
      </c>
      <c r="AO1425" t="s">
        <v>4642</v>
      </c>
    </row>
    <row r="1426" spans="1:41" x14ac:dyDescent="0.25">
      <c r="A1426">
        <v>1</v>
      </c>
      <c r="B1426" t="s">
        <v>28</v>
      </c>
      <c r="C1426">
        <v>391101</v>
      </c>
      <c r="D1426" t="str">
        <f>VLOOKUP(C1426,MUNICÍPO_SETOR!A$2:D$49,4,0)</f>
        <v>JOSÉ EDSON GOMES</v>
      </c>
      <c r="E1426" s="43">
        <v>41374.711805555555</v>
      </c>
      <c r="F1426" s="43">
        <v>41374.843055555553</v>
      </c>
      <c r="G1426" s="43">
        <v>41374.802777777775</v>
      </c>
      <c r="H1426" t="s">
        <v>29</v>
      </c>
      <c r="I1426">
        <v>60000012249991</v>
      </c>
      <c r="J1426" t="s">
        <v>2972</v>
      </c>
      <c r="K1426" t="s">
        <v>2973</v>
      </c>
      <c r="L1426" t="s">
        <v>32</v>
      </c>
      <c r="M1426">
        <v>4</v>
      </c>
      <c r="N1426" t="s">
        <v>135</v>
      </c>
      <c r="O1426">
        <v>60000015461254</v>
      </c>
      <c r="P1426">
        <v>60000016462695</v>
      </c>
      <c r="Q1426">
        <v>140245000000429</v>
      </c>
      <c r="S1426" t="s">
        <v>34</v>
      </c>
      <c r="T1426" t="s">
        <v>35</v>
      </c>
      <c r="U1426" t="s">
        <v>36</v>
      </c>
      <c r="X1426" t="s">
        <v>37</v>
      </c>
      <c r="AD1426" t="s">
        <v>3051</v>
      </c>
      <c r="AE1426" t="s">
        <v>1441</v>
      </c>
      <c r="AF1426" t="s">
        <v>3051</v>
      </c>
      <c r="AG1426" t="s">
        <v>3051</v>
      </c>
      <c r="AH1426">
        <v>1</v>
      </c>
      <c r="AI1426">
        <v>132</v>
      </c>
      <c r="AJ1426">
        <v>132</v>
      </c>
      <c r="AK1426">
        <v>132</v>
      </c>
      <c r="AL1426">
        <v>132</v>
      </c>
      <c r="AM1426">
        <v>132</v>
      </c>
      <c r="AN1426" t="s">
        <v>1409</v>
      </c>
      <c r="AO1426" t="s">
        <v>3051</v>
      </c>
    </row>
    <row r="1427" spans="1:41" x14ac:dyDescent="0.25">
      <c r="A1427">
        <v>1</v>
      </c>
      <c r="B1427" t="s">
        <v>28</v>
      </c>
      <c r="C1427">
        <v>391101</v>
      </c>
      <c r="D1427" t="str">
        <f>VLOOKUP(C1427,MUNICÍPO_SETOR!A$2:D$49,4,0)</f>
        <v>JOSÉ EDSON GOMES</v>
      </c>
      <c r="E1427" s="43">
        <v>41374.666666666664</v>
      </c>
      <c r="F1427" s="43">
        <v>41374.838194444441</v>
      </c>
      <c r="G1427" s="43">
        <v>41374.802777777775</v>
      </c>
      <c r="H1427" t="s">
        <v>29</v>
      </c>
      <c r="I1427">
        <v>60000012501871</v>
      </c>
      <c r="J1427" t="s">
        <v>2957</v>
      </c>
      <c r="K1427" t="s">
        <v>2958</v>
      </c>
      <c r="L1427" t="s">
        <v>32</v>
      </c>
      <c r="M1427">
        <v>6</v>
      </c>
      <c r="N1427" t="s">
        <v>135</v>
      </c>
      <c r="O1427">
        <v>60000015461254</v>
      </c>
      <c r="P1427">
        <v>60000016462695</v>
      </c>
      <c r="Q1427">
        <v>140245000000420</v>
      </c>
      <c r="S1427" t="s">
        <v>34</v>
      </c>
      <c r="T1427" t="s">
        <v>35</v>
      </c>
      <c r="U1427" t="s">
        <v>36</v>
      </c>
      <c r="X1427" t="s">
        <v>37</v>
      </c>
      <c r="AD1427" t="s">
        <v>3052</v>
      </c>
      <c r="AE1427" t="s">
        <v>1441</v>
      </c>
      <c r="AF1427" t="s">
        <v>3052</v>
      </c>
      <c r="AG1427" t="s">
        <v>3052</v>
      </c>
      <c r="AH1427">
        <v>1</v>
      </c>
      <c r="AI1427">
        <v>128</v>
      </c>
      <c r="AJ1427">
        <v>211</v>
      </c>
      <c r="AK1427">
        <v>211</v>
      </c>
      <c r="AL1427">
        <v>211</v>
      </c>
      <c r="AM1427">
        <v>211</v>
      </c>
      <c r="AN1427" t="s">
        <v>1409</v>
      </c>
      <c r="AO1427" t="s">
        <v>4336</v>
      </c>
    </row>
    <row r="1428" spans="1:41" x14ac:dyDescent="0.25">
      <c r="A1428">
        <v>1</v>
      </c>
      <c r="B1428" t="s">
        <v>28</v>
      </c>
      <c r="C1428">
        <v>391101</v>
      </c>
      <c r="D1428" t="str">
        <f>VLOOKUP(C1428,MUNICÍPO_SETOR!A$2:D$49,4,0)</f>
        <v>JOSÉ EDSON GOMES</v>
      </c>
      <c r="E1428" s="43">
        <v>41374.666666666664</v>
      </c>
      <c r="F1428" s="43">
        <v>41374.838194444441</v>
      </c>
      <c r="G1428" s="43">
        <v>41374.802777777775</v>
      </c>
      <c r="H1428" t="s">
        <v>29</v>
      </c>
      <c r="I1428">
        <v>60000012501871</v>
      </c>
      <c r="J1428" t="s">
        <v>2957</v>
      </c>
      <c r="K1428" t="s">
        <v>2958</v>
      </c>
      <c r="L1428" t="s">
        <v>32</v>
      </c>
      <c r="M1428">
        <v>6</v>
      </c>
      <c r="N1428" t="s">
        <v>135</v>
      </c>
      <c r="O1428">
        <v>60000015461254</v>
      </c>
      <c r="P1428">
        <v>60000016462695</v>
      </c>
      <c r="Q1428">
        <v>140245000000420</v>
      </c>
      <c r="S1428" t="s">
        <v>34</v>
      </c>
      <c r="T1428" t="s">
        <v>35</v>
      </c>
      <c r="U1428" t="s">
        <v>36</v>
      </c>
      <c r="X1428" t="s">
        <v>37</v>
      </c>
      <c r="AD1428" t="s">
        <v>3052</v>
      </c>
      <c r="AE1428" t="s">
        <v>1441</v>
      </c>
      <c r="AF1428" t="s">
        <v>3052</v>
      </c>
      <c r="AG1428" t="s">
        <v>3052</v>
      </c>
      <c r="AH1428">
        <v>1</v>
      </c>
      <c r="AI1428">
        <v>128</v>
      </c>
      <c r="AJ1428">
        <v>211</v>
      </c>
      <c r="AK1428">
        <v>211</v>
      </c>
      <c r="AL1428">
        <v>211</v>
      </c>
      <c r="AM1428">
        <v>211</v>
      </c>
      <c r="AN1428" t="s">
        <v>1410</v>
      </c>
      <c r="AO1428" t="s">
        <v>4643</v>
      </c>
    </row>
    <row r="1429" spans="1:41" x14ac:dyDescent="0.25">
      <c r="A1429">
        <v>1</v>
      </c>
      <c r="B1429" t="s">
        <v>28</v>
      </c>
      <c r="C1429">
        <v>391101</v>
      </c>
      <c r="D1429" t="str">
        <f>VLOOKUP(C1429,MUNICÍPO_SETOR!A$2:D$49,4,0)</f>
        <v>JOSÉ EDSON GOMES</v>
      </c>
      <c r="E1429" s="43">
        <v>41374.618055555555</v>
      </c>
      <c r="F1429" s="43">
        <v>41374.832638888889</v>
      </c>
      <c r="G1429" s="43">
        <v>41374.793055555558</v>
      </c>
      <c r="H1429" t="s">
        <v>29</v>
      </c>
      <c r="I1429">
        <v>60000012501775</v>
      </c>
      <c r="J1429" t="s">
        <v>3053</v>
      </c>
      <c r="K1429" t="s">
        <v>3054</v>
      </c>
      <c r="L1429" t="s">
        <v>238</v>
      </c>
      <c r="M1429">
        <v>3</v>
      </c>
      <c r="N1429" t="s">
        <v>135</v>
      </c>
      <c r="O1429">
        <v>60000015461254</v>
      </c>
      <c r="P1429">
        <v>60000016462695</v>
      </c>
      <c r="Q1429">
        <v>140245000000410</v>
      </c>
      <c r="S1429" t="s">
        <v>34</v>
      </c>
      <c r="T1429" t="s">
        <v>35</v>
      </c>
      <c r="U1429" t="s">
        <v>36</v>
      </c>
      <c r="X1429" t="s">
        <v>176</v>
      </c>
      <c r="Y1429" t="s">
        <v>37</v>
      </c>
      <c r="AD1429" t="s">
        <v>3055</v>
      </c>
      <c r="AE1429" t="s">
        <v>1441</v>
      </c>
      <c r="AF1429" t="s">
        <v>3055</v>
      </c>
      <c r="AG1429" t="s">
        <v>3055</v>
      </c>
      <c r="AH1429">
        <v>1</v>
      </c>
      <c r="AI1429">
        <v>133</v>
      </c>
      <c r="AJ1429">
        <v>133</v>
      </c>
      <c r="AK1429">
        <v>133</v>
      </c>
      <c r="AL1429">
        <v>133</v>
      </c>
      <c r="AM1429">
        <v>133</v>
      </c>
      <c r="AN1429" t="s">
        <v>1409</v>
      </c>
      <c r="AO1429" t="s">
        <v>3055</v>
      </c>
    </row>
    <row r="1430" spans="1:41" x14ac:dyDescent="0.25">
      <c r="A1430">
        <v>1</v>
      </c>
      <c r="B1430" t="s">
        <v>28</v>
      </c>
      <c r="C1430">
        <v>391101</v>
      </c>
      <c r="D1430" t="str">
        <f>VLOOKUP(C1430,MUNICÍPO_SETOR!A$2:D$49,4,0)</f>
        <v>JOSÉ EDSON GOMES</v>
      </c>
      <c r="E1430" s="43">
        <v>41374.444444444445</v>
      </c>
      <c r="F1430" s="43">
        <v>41374.574999999997</v>
      </c>
      <c r="G1430" s="43">
        <v>41374.782638888886</v>
      </c>
      <c r="H1430" t="s">
        <v>29</v>
      </c>
      <c r="I1430">
        <v>60000012540487</v>
      </c>
      <c r="J1430" t="s">
        <v>2960</v>
      </c>
      <c r="K1430" t="s">
        <v>2961</v>
      </c>
      <c r="L1430" t="s">
        <v>32</v>
      </c>
      <c r="M1430">
        <v>6</v>
      </c>
      <c r="N1430" t="s">
        <v>135</v>
      </c>
      <c r="O1430">
        <v>60000015461254</v>
      </c>
      <c r="P1430">
        <v>60000016462695</v>
      </c>
      <c r="Q1430">
        <v>140245000000401</v>
      </c>
      <c r="S1430" t="s">
        <v>34</v>
      </c>
      <c r="T1430" t="s">
        <v>35</v>
      </c>
      <c r="U1430" t="s">
        <v>36</v>
      </c>
      <c r="X1430" t="s">
        <v>37</v>
      </c>
      <c r="AD1430" t="s">
        <v>3056</v>
      </c>
      <c r="AE1430" t="s">
        <v>1441</v>
      </c>
      <c r="AF1430" t="s">
        <v>3056</v>
      </c>
      <c r="AG1430" t="s">
        <v>3056</v>
      </c>
      <c r="AH1430">
        <v>1</v>
      </c>
      <c r="AI1430">
        <v>132</v>
      </c>
      <c r="AJ1430">
        <v>249</v>
      </c>
      <c r="AK1430">
        <v>337</v>
      </c>
      <c r="AL1430">
        <v>337</v>
      </c>
      <c r="AM1430">
        <v>337</v>
      </c>
      <c r="AN1430" t="s">
        <v>1409</v>
      </c>
      <c r="AO1430" t="s">
        <v>4337</v>
      </c>
    </row>
    <row r="1431" spans="1:41" x14ac:dyDescent="0.25">
      <c r="A1431">
        <v>1</v>
      </c>
      <c r="B1431" t="s">
        <v>28</v>
      </c>
      <c r="C1431">
        <v>391101</v>
      </c>
      <c r="D1431" t="str">
        <f>VLOOKUP(C1431,MUNICÍPO_SETOR!A$2:D$49,4,0)</f>
        <v>JOSÉ EDSON GOMES</v>
      </c>
      <c r="E1431" s="43">
        <v>41374.444444444445</v>
      </c>
      <c r="F1431" s="43">
        <v>41374.574999999997</v>
      </c>
      <c r="G1431" s="43">
        <v>41374.782638888886</v>
      </c>
      <c r="H1431" t="s">
        <v>29</v>
      </c>
      <c r="I1431">
        <v>60000012540487</v>
      </c>
      <c r="J1431" t="s">
        <v>2960</v>
      </c>
      <c r="K1431" t="s">
        <v>2961</v>
      </c>
      <c r="L1431" t="s">
        <v>32</v>
      </c>
      <c r="M1431">
        <v>6</v>
      </c>
      <c r="N1431" t="s">
        <v>135</v>
      </c>
      <c r="O1431">
        <v>60000015461254</v>
      </c>
      <c r="P1431">
        <v>60000016462695</v>
      </c>
      <c r="Q1431">
        <v>140245000000401</v>
      </c>
      <c r="S1431" t="s">
        <v>34</v>
      </c>
      <c r="T1431" t="s">
        <v>35</v>
      </c>
      <c r="U1431" t="s">
        <v>36</v>
      </c>
      <c r="X1431" t="s">
        <v>37</v>
      </c>
      <c r="AD1431" t="s">
        <v>3056</v>
      </c>
      <c r="AE1431" t="s">
        <v>1441</v>
      </c>
      <c r="AF1431" t="s">
        <v>3056</v>
      </c>
      <c r="AG1431" t="s">
        <v>3056</v>
      </c>
      <c r="AH1431">
        <v>1</v>
      </c>
      <c r="AI1431">
        <v>132</v>
      </c>
      <c r="AJ1431">
        <v>249</v>
      </c>
      <c r="AK1431">
        <v>337</v>
      </c>
      <c r="AL1431">
        <v>337</v>
      </c>
      <c r="AM1431">
        <v>337</v>
      </c>
      <c r="AN1431" t="s">
        <v>1410</v>
      </c>
      <c r="AO1431" t="s">
        <v>4338</v>
      </c>
    </row>
    <row r="1432" spans="1:41" x14ac:dyDescent="0.25">
      <c r="A1432">
        <v>1</v>
      </c>
      <c r="B1432" t="s">
        <v>28</v>
      </c>
      <c r="C1432">
        <v>391101</v>
      </c>
      <c r="D1432" t="str">
        <f>VLOOKUP(C1432,MUNICÍPO_SETOR!A$2:D$49,4,0)</f>
        <v>JOSÉ EDSON GOMES</v>
      </c>
      <c r="E1432" s="43">
        <v>41374.444444444445</v>
      </c>
      <c r="F1432" s="43">
        <v>41374.574999999997</v>
      </c>
      <c r="G1432" s="43">
        <v>41374.782638888886</v>
      </c>
      <c r="H1432" t="s">
        <v>29</v>
      </c>
      <c r="I1432">
        <v>60000012540487</v>
      </c>
      <c r="J1432" t="s">
        <v>2960</v>
      </c>
      <c r="K1432" t="s">
        <v>2961</v>
      </c>
      <c r="L1432" t="s">
        <v>32</v>
      </c>
      <c r="M1432">
        <v>6</v>
      </c>
      <c r="N1432" t="s">
        <v>135</v>
      </c>
      <c r="O1432">
        <v>60000015461254</v>
      </c>
      <c r="P1432">
        <v>60000016462695</v>
      </c>
      <c r="Q1432">
        <v>140245000000401</v>
      </c>
      <c r="S1432" t="s">
        <v>34</v>
      </c>
      <c r="T1432" t="s">
        <v>35</v>
      </c>
      <c r="U1432" t="s">
        <v>36</v>
      </c>
      <c r="X1432" t="s">
        <v>37</v>
      </c>
      <c r="AD1432" t="s">
        <v>3056</v>
      </c>
      <c r="AE1432" t="s">
        <v>1441</v>
      </c>
      <c r="AF1432" t="s">
        <v>3056</v>
      </c>
      <c r="AG1432" t="s">
        <v>3056</v>
      </c>
      <c r="AH1432">
        <v>1</v>
      </c>
      <c r="AI1432">
        <v>132</v>
      </c>
      <c r="AJ1432">
        <v>249</v>
      </c>
      <c r="AK1432">
        <v>337</v>
      </c>
      <c r="AL1432">
        <v>337</v>
      </c>
      <c r="AM1432">
        <v>337</v>
      </c>
      <c r="AN1432" t="s">
        <v>1411</v>
      </c>
      <c r="AO1432" t="s">
        <v>4644</v>
      </c>
    </row>
    <row r="1433" spans="1:41" x14ac:dyDescent="0.25">
      <c r="A1433">
        <v>1</v>
      </c>
      <c r="B1433" t="s">
        <v>28</v>
      </c>
      <c r="C1433">
        <v>391101</v>
      </c>
      <c r="D1433" t="str">
        <f>VLOOKUP(C1433,MUNICÍPO_SETOR!A$2:D$49,4,0)</f>
        <v>JOSÉ EDSON GOMES</v>
      </c>
      <c r="E1433" s="43">
        <v>41374.402777777781</v>
      </c>
      <c r="F1433" s="43">
        <v>41374.565972222219</v>
      </c>
      <c r="G1433" s="43">
        <v>41374.782638888886</v>
      </c>
      <c r="H1433" t="s">
        <v>29</v>
      </c>
      <c r="I1433">
        <v>60000012552995</v>
      </c>
      <c r="J1433" t="s">
        <v>2963</v>
      </c>
      <c r="K1433" t="s">
        <v>2964</v>
      </c>
      <c r="L1433" t="s">
        <v>41</v>
      </c>
      <c r="M1433">
        <v>6</v>
      </c>
      <c r="N1433" t="s">
        <v>135</v>
      </c>
      <c r="O1433">
        <v>60000015461254</v>
      </c>
      <c r="P1433">
        <v>60000016462695</v>
      </c>
      <c r="Q1433">
        <v>140245000000392</v>
      </c>
      <c r="S1433" t="s">
        <v>34</v>
      </c>
      <c r="T1433" t="s">
        <v>35</v>
      </c>
      <c r="U1433" t="s">
        <v>36</v>
      </c>
      <c r="X1433" t="s">
        <v>37</v>
      </c>
      <c r="AD1433" t="s">
        <v>3057</v>
      </c>
      <c r="AE1433" t="s">
        <v>1441</v>
      </c>
      <c r="AF1433" t="s">
        <v>3057</v>
      </c>
      <c r="AG1433" t="s">
        <v>3057</v>
      </c>
      <c r="AH1433">
        <v>1</v>
      </c>
      <c r="AI1433">
        <v>233</v>
      </c>
      <c r="AJ1433">
        <v>233</v>
      </c>
      <c r="AK1433">
        <v>233</v>
      </c>
      <c r="AL1433">
        <v>233</v>
      </c>
      <c r="AM1433">
        <v>233</v>
      </c>
      <c r="AN1433" t="s">
        <v>1409</v>
      </c>
      <c r="AO1433" t="s">
        <v>3057</v>
      </c>
    </row>
    <row r="1434" spans="1:41" x14ac:dyDescent="0.25">
      <c r="A1434">
        <v>1</v>
      </c>
      <c r="B1434" t="s">
        <v>28</v>
      </c>
      <c r="C1434">
        <v>391101</v>
      </c>
      <c r="D1434" t="str">
        <f>VLOOKUP(C1434,MUNICÍPO_SETOR!A$2:D$49,4,0)</f>
        <v>JOSÉ EDSON GOMES</v>
      </c>
      <c r="E1434" s="43">
        <v>41373.684027777781</v>
      </c>
      <c r="F1434" s="43">
        <v>41374.023611111108</v>
      </c>
      <c r="G1434" s="43">
        <v>41374.782638888886</v>
      </c>
      <c r="H1434" t="s">
        <v>29</v>
      </c>
      <c r="I1434">
        <v>60000012560547</v>
      </c>
      <c r="J1434" t="s">
        <v>2969</v>
      </c>
      <c r="K1434" t="s">
        <v>2970</v>
      </c>
      <c r="L1434" t="s">
        <v>32</v>
      </c>
      <c r="M1434">
        <v>4</v>
      </c>
      <c r="N1434" t="s">
        <v>33</v>
      </c>
      <c r="O1434">
        <v>60000015461254</v>
      </c>
      <c r="P1434">
        <v>60000016462695</v>
      </c>
      <c r="Q1434">
        <v>140245000000383</v>
      </c>
      <c r="S1434" t="s">
        <v>34</v>
      </c>
      <c r="T1434" t="s">
        <v>35</v>
      </c>
      <c r="U1434" t="s">
        <v>36</v>
      </c>
      <c r="X1434" t="s">
        <v>37</v>
      </c>
      <c r="AD1434" t="s">
        <v>3058</v>
      </c>
      <c r="AE1434" t="s">
        <v>1441</v>
      </c>
      <c r="AF1434" t="s">
        <v>3058</v>
      </c>
      <c r="AG1434" t="s">
        <v>3058</v>
      </c>
      <c r="AH1434">
        <v>1</v>
      </c>
      <c r="AI1434">
        <v>214</v>
      </c>
      <c r="AJ1434">
        <v>214</v>
      </c>
      <c r="AK1434">
        <v>214</v>
      </c>
      <c r="AL1434">
        <v>214</v>
      </c>
      <c r="AM1434">
        <v>214</v>
      </c>
      <c r="AN1434" t="s">
        <v>1409</v>
      </c>
      <c r="AO1434" t="s">
        <v>3058</v>
      </c>
    </row>
    <row r="1435" spans="1:41" x14ac:dyDescent="0.25">
      <c r="A1435">
        <v>1</v>
      </c>
      <c r="B1435" t="s">
        <v>28</v>
      </c>
      <c r="C1435">
        <v>391101</v>
      </c>
      <c r="D1435" t="str">
        <f>VLOOKUP(C1435,MUNICÍPO_SETOR!A$2:D$49,4,0)</f>
        <v>JOSÉ EDSON GOMES</v>
      </c>
      <c r="E1435" s="43">
        <v>41373.625</v>
      </c>
      <c r="F1435" s="43">
        <v>41374.017361111109</v>
      </c>
      <c r="G1435" s="43">
        <v>41373.981944444444</v>
      </c>
      <c r="H1435" t="s">
        <v>29</v>
      </c>
      <c r="I1435">
        <v>60000012249991</v>
      </c>
      <c r="J1435" t="s">
        <v>2972</v>
      </c>
      <c r="K1435" t="s">
        <v>2973</v>
      </c>
      <c r="L1435" t="s">
        <v>32</v>
      </c>
      <c r="M1435">
        <v>4</v>
      </c>
      <c r="N1435" t="s">
        <v>33</v>
      </c>
      <c r="O1435">
        <v>60000015461254</v>
      </c>
      <c r="P1435">
        <v>60000016462695</v>
      </c>
      <c r="Q1435">
        <v>140245000000374</v>
      </c>
      <c r="S1435" t="s">
        <v>34</v>
      </c>
      <c r="T1435" t="s">
        <v>35</v>
      </c>
      <c r="U1435" t="s">
        <v>36</v>
      </c>
      <c r="X1435" t="s">
        <v>37</v>
      </c>
      <c r="AD1435" t="s">
        <v>3059</v>
      </c>
      <c r="AE1435" t="s">
        <v>1441</v>
      </c>
      <c r="AF1435" t="s">
        <v>3059</v>
      </c>
      <c r="AG1435" t="s">
        <v>3059</v>
      </c>
      <c r="AH1435">
        <v>1</v>
      </c>
      <c r="AI1435">
        <v>188</v>
      </c>
      <c r="AJ1435">
        <v>188</v>
      </c>
      <c r="AK1435">
        <v>188</v>
      </c>
      <c r="AL1435">
        <v>188</v>
      </c>
      <c r="AM1435">
        <v>188</v>
      </c>
      <c r="AN1435" t="s">
        <v>1409</v>
      </c>
      <c r="AO1435" t="s">
        <v>3059</v>
      </c>
    </row>
    <row r="1436" spans="1:41" x14ac:dyDescent="0.25">
      <c r="A1436">
        <v>1</v>
      </c>
      <c r="B1436" t="s">
        <v>28</v>
      </c>
      <c r="C1436">
        <v>391101</v>
      </c>
      <c r="D1436" t="str">
        <f>VLOOKUP(C1436,MUNICÍPO_SETOR!A$2:D$49,4,0)</f>
        <v>JOSÉ EDSON GOMES</v>
      </c>
      <c r="E1436" s="43">
        <v>41373.545138888891</v>
      </c>
      <c r="F1436" s="43">
        <v>41374.007638888892</v>
      </c>
      <c r="G1436" s="43">
        <v>41373.97152777778</v>
      </c>
      <c r="H1436" t="s">
        <v>29</v>
      </c>
      <c r="I1436">
        <v>60000012578839</v>
      </c>
      <c r="J1436" t="s">
        <v>3060</v>
      </c>
      <c r="K1436" t="s">
        <v>3061</v>
      </c>
      <c r="L1436" t="s">
        <v>32</v>
      </c>
      <c r="M1436">
        <v>4</v>
      </c>
      <c r="N1436" t="s">
        <v>33</v>
      </c>
      <c r="O1436">
        <v>60000015461254</v>
      </c>
      <c r="P1436">
        <v>60000016462695</v>
      </c>
      <c r="Q1436">
        <v>140245000000356</v>
      </c>
      <c r="S1436" t="s">
        <v>34</v>
      </c>
      <c r="T1436" t="s">
        <v>35</v>
      </c>
      <c r="U1436" t="s">
        <v>36</v>
      </c>
      <c r="X1436" t="s">
        <v>37</v>
      </c>
      <c r="AD1436" t="s">
        <v>3062</v>
      </c>
      <c r="AE1436" t="s">
        <v>1441</v>
      </c>
      <c r="AF1436" t="s">
        <v>3062</v>
      </c>
      <c r="AG1436" t="s">
        <v>3062</v>
      </c>
      <c r="AH1436">
        <v>1</v>
      </c>
      <c r="AI1436">
        <v>223</v>
      </c>
      <c r="AJ1436">
        <v>223</v>
      </c>
      <c r="AK1436">
        <v>223</v>
      </c>
      <c r="AL1436">
        <v>223</v>
      </c>
      <c r="AM1436">
        <v>223</v>
      </c>
      <c r="AN1436" t="s">
        <v>1409</v>
      </c>
      <c r="AO1436" t="s">
        <v>3062</v>
      </c>
    </row>
    <row r="1437" spans="1:41" x14ac:dyDescent="0.25">
      <c r="A1437">
        <v>1</v>
      </c>
      <c r="B1437" t="s">
        <v>28</v>
      </c>
      <c r="C1437">
        <v>391101</v>
      </c>
      <c r="D1437" t="str">
        <f>VLOOKUP(C1437,MUNICÍPO_SETOR!A$2:D$49,4,0)</f>
        <v>JOSÉ EDSON GOMES</v>
      </c>
      <c r="E1437" s="43">
        <v>41373.090277777781</v>
      </c>
      <c r="F1437" s="43">
        <v>41374.011805555558</v>
      </c>
      <c r="G1437" s="43">
        <v>41373.97152777778</v>
      </c>
      <c r="H1437" t="s">
        <v>29</v>
      </c>
      <c r="I1437">
        <v>60000017964216</v>
      </c>
      <c r="J1437" t="s">
        <v>3063</v>
      </c>
      <c r="K1437" t="s">
        <v>3064</v>
      </c>
      <c r="L1437" t="s">
        <v>32</v>
      </c>
      <c r="M1437">
        <v>3</v>
      </c>
      <c r="N1437" t="s">
        <v>33</v>
      </c>
      <c r="O1437">
        <v>60000015461254</v>
      </c>
      <c r="P1437">
        <v>60000016462695</v>
      </c>
      <c r="Q1437">
        <v>140245000000365</v>
      </c>
      <c r="S1437" t="s">
        <v>34</v>
      </c>
      <c r="T1437" t="s">
        <v>35</v>
      </c>
      <c r="U1437" t="s">
        <v>36</v>
      </c>
      <c r="X1437" t="s">
        <v>37</v>
      </c>
      <c r="AD1437" t="s">
        <v>3065</v>
      </c>
      <c r="AE1437" t="s">
        <v>1437</v>
      </c>
      <c r="AF1437" t="s">
        <v>3065</v>
      </c>
      <c r="AG1437" t="s">
        <v>3065</v>
      </c>
      <c r="AH1437">
        <v>1</v>
      </c>
      <c r="AI1437">
        <v>171</v>
      </c>
      <c r="AJ1437">
        <v>171</v>
      </c>
      <c r="AK1437">
        <v>171</v>
      </c>
      <c r="AL1437">
        <v>171</v>
      </c>
      <c r="AM1437">
        <v>171</v>
      </c>
      <c r="AN1437" t="s">
        <v>1409</v>
      </c>
      <c r="AO1437" t="s">
        <v>3065</v>
      </c>
    </row>
    <row r="1438" spans="1:41" x14ac:dyDescent="0.25">
      <c r="A1438">
        <v>1</v>
      </c>
      <c r="B1438" t="s">
        <v>28</v>
      </c>
      <c r="C1438">
        <v>391101</v>
      </c>
      <c r="D1438" t="str">
        <f>VLOOKUP(C1438,MUNICÍPO_SETOR!A$2:D$49,4,0)</f>
        <v>JOSÉ EDSON GOMES</v>
      </c>
      <c r="E1438" s="43">
        <v>41372.495138888888</v>
      </c>
      <c r="F1438" s="43">
        <v>41372.49722222222</v>
      </c>
      <c r="G1438" s="43">
        <v>41373.623611111114</v>
      </c>
      <c r="H1438" t="s">
        <v>29</v>
      </c>
      <c r="I1438">
        <v>60000017966324</v>
      </c>
      <c r="J1438" t="s">
        <v>3066</v>
      </c>
      <c r="K1438" t="s">
        <v>3067</v>
      </c>
      <c r="L1438" t="s">
        <v>238</v>
      </c>
      <c r="M1438">
        <v>3</v>
      </c>
      <c r="N1438" t="s">
        <v>33</v>
      </c>
      <c r="O1438">
        <v>60000015461254</v>
      </c>
      <c r="P1438">
        <v>60000016462695</v>
      </c>
      <c r="Q1438">
        <v>140245000000345</v>
      </c>
      <c r="S1438" t="s">
        <v>34</v>
      </c>
      <c r="T1438" t="s">
        <v>35</v>
      </c>
      <c r="U1438" t="s">
        <v>36</v>
      </c>
      <c r="X1438" t="s">
        <v>37</v>
      </c>
      <c r="AD1438" t="s">
        <v>3068</v>
      </c>
      <c r="AE1438" t="s">
        <v>1437</v>
      </c>
      <c r="AF1438" t="s">
        <v>3068</v>
      </c>
      <c r="AG1438" t="s">
        <v>3068</v>
      </c>
      <c r="AH1438">
        <v>1</v>
      </c>
      <c r="AI1438">
        <v>120</v>
      </c>
      <c r="AJ1438">
        <v>120</v>
      </c>
      <c r="AK1438">
        <v>120</v>
      </c>
      <c r="AL1438">
        <v>120</v>
      </c>
      <c r="AM1438">
        <v>120</v>
      </c>
      <c r="AN1438" t="s">
        <v>1409</v>
      </c>
      <c r="AO1438" t="s">
        <v>3068</v>
      </c>
    </row>
    <row r="1439" spans="1:41" x14ac:dyDescent="0.25">
      <c r="A1439">
        <v>1</v>
      </c>
      <c r="B1439" t="s">
        <v>28</v>
      </c>
      <c r="C1439">
        <v>391101</v>
      </c>
      <c r="D1439" t="str">
        <f>VLOOKUP(C1439,MUNICÍPO_SETOR!A$2:D$49,4,0)</f>
        <v>JOSÉ EDSON GOMES</v>
      </c>
      <c r="E1439" s="43">
        <v>41372.484722222223</v>
      </c>
      <c r="F1439" s="43">
        <v>41372.490277777775</v>
      </c>
      <c r="G1439" s="43">
        <v>41373.623611111114</v>
      </c>
      <c r="H1439" t="s">
        <v>29</v>
      </c>
      <c r="I1439">
        <v>60000017151018</v>
      </c>
      <c r="J1439" t="s">
        <v>2954</v>
      </c>
      <c r="K1439" t="s">
        <v>2955</v>
      </c>
      <c r="L1439" t="s">
        <v>41</v>
      </c>
      <c r="M1439">
        <v>4</v>
      </c>
      <c r="N1439" t="s">
        <v>33</v>
      </c>
      <c r="O1439">
        <v>60000015461254</v>
      </c>
      <c r="P1439">
        <v>60000016462695</v>
      </c>
      <c r="Q1439">
        <v>140245000000336</v>
      </c>
      <c r="S1439" t="s">
        <v>34</v>
      </c>
      <c r="T1439" t="s">
        <v>35</v>
      </c>
      <c r="U1439" t="s">
        <v>36</v>
      </c>
      <c r="X1439" t="s">
        <v>37</v>
      </c>
      <c r="AD1439" t="s">
        <v>3069</v>
      </c>
      <c r="AE1439" t="s">
        <v>1441</v>
      </c>
      <c r="AF1439" t="s">
        <v>3069</v>
      </c>
      <c r="AG1439" t="s">
        <v>3069</v>
      </c>
      <c r="AH1439">
        <v>1</v>
      </c>
      <c r="AI1439">
        <v>210</v>
      </c>
      <c r="AJ1439">
        <v>210</v>
      </c>
      <c r="AK1439">
        <v>210</v>
      </c>
      <c r="AL1439">
        <v>210</v>
      </c>
      <c r="AM1439">
        <v>210</v>
      </c>
      <c r="AN1439" t="s">
        <v>1409</v>
      </c>
      <c r="AO1439" t="s">
        <v>3069</v>
      </c>
    </row>
    <row r="1440" spans="1:41" x14ac:dyDescent="0.25">
      <c r="A1440">
        <v>1</v>
      </c>
      <c r="B1440" t="s">
        <v>28</v>
      </c>
      <c r="C1440">
        <v>391101</v>
      </c>
      <c r="D1440" t="str">
        <f>VLOOKUP(C1440,MUNICÍPO_SETOR!A$2:D$49,4,0)</f>
        <v>JOSÉ EDSON GOMES</v>
      </c>
      <c r="E1440" s="43">
        <v>41372.4375</v>
      </c>
      <c r="F1440" s="43">
        <v>41372.484722222223</v>
      </c>
      <c r="G1440" s="43">
        <v>41373.623611111114</v>
      </c>
      <c r="H1440" t="s">
        <v>29</v>
      </c>
      <c r="I1440">
        <v>60000012569879</v>
      </c>
      <c r="J1440" t="s">
        <v>2951</v>
      </c>
      <c r="K1440" t="s">
        <v>2952</v>
      </c>
      <c r="L1440" t="s">
        <v>41</v>
      </c>
      <c r="M1440">
        <v>6</v>
      </c>
      <c r="N1440" t="s">
        <v>33</v>
      </c>
      <c r="O1440">
        <v>60000015461254</v>
      </c>
      <c r="P1440">
        <v>60000016462695</v>
      </c>
      <c r="Q1440">
        <v>140245000000327</v>
      </c>
      <c r="S1440" t="s">
        <v>34</v>
      </c>
      <c r="T1440" t="s">
        <v>35</v>
      </c>
      <c r="U1440" t="s">
        <v>36</v>
      </c>
      <c r="X1440" t="s">
        <v>37</v>
      </c>
      <c r="AD1440" t="s">
        <v>3070</v>
      </c>
      <c r="AE1440" t="s">
        <v>1441</v>
      </c>
      <c r="AF1440" t="s">
        <v>3070</v>
      </c>
      <c r="AG1440" t="s">
        <v>3070</v>
      </c>
      <c r="AH1440">
        <v>1</v>
      </c>
      <c r="AI1440">
        <v>203</v>
      </c>
      <c r="AJ1440">
        <v>203</v>
      </c>
      <c r="AK1440">
        <v>203</v>
      </c>
      <c r="AL1440">
        <v>203</v>
      </c>
      <c r="AM1440">
        <v>203</v>
      </c>
      <c r="AN1440" t="s">
        <v>1409</v>
      </c>
      <c r="AO1440" t="s">
        <v>3070</v>
      </c>
    </row>
    <row r="1441" spans="1:41" x14ac:dyDescent="0.25">
      <c r="A1441">
        <v>1</v>
      </c>
      <c r="B1441" t="s">
        <v>28</v>
      </c>
      <c r="C1441">
        <v>391101</v>
      </c>
      <c r="D1441" t="str">
        <f>VLOOKUP(C1441,MUNICÍPO_SETOR!A$2:D$49,4,0)</f>
        <v>JOSÉ EDSON GOMES</v>
      </c>
      <c r="E1441" s="43">
        <v>41369.618055555555</v>
      </c>
      <c r="F1441" s="43">
        <v>41370.370833333334</v>
      </c>
      <c r="G1441" s="43">
        <v>41370.428472222222</v>
      </c>
      <c r="H1441" t="s">
        <v>29</v>
      </c>
      <c r="I1441">
        <v>60000017963772</v>
      </c>
      <c r="J1441" t="s">
        <v>674</v>
      </c>
      <c r="K1441" t="s">
        <v>675</v>
      </c>
      <c r="L1441" t="s">
        <v>41</v>
      </c>
      <c r="M1441">
        <v>6</v>
      </c>
      <c r="N1441" t="s">
        <v>33</v>
      </c>
      <c r="O1441">
        <v>60000015461254</v>
      </c>
      <c r="P1441">
        <v>60000016462695</v>
      </c>
      <c r="Q1441">
        <v>140245000000297</v>
      </c>
      <c r="S1441" t="s">
        <v>34</v>
      </c>
      <c r="T1441" t="s">
        <v>35</v>
      </c>
      <c r="U1441" t="s">
        <v>36</v>
      </c>
      <c r="X1441" t="s">
        <v>37</v>
      </c>
      <c r="AD1441" t="s">
        <v>676</v>
      </c>
      <c r="AE1441" t="s">
        <v>1437</v>
      </c>
      <c r="AF1441" t="s">
        <v>676</v>
      </c>
      <c r="AG1441" t="s">
        <v>676</v>
      </c>
      <c r="AH1441">
        <v>1</v>
      </c>
      <c r="AI1441">
        <v>98</v>
      </c>
      <c r="AJ1441">
        <v>98</v>
      </c>
      <c r="AK1441">
        <v>98</v>
      </c>
      <c r="AL1441">
        <v>98</v>
      </c>
      <c r="AM1441">
        <v>98</v>
      </c>
      <c r="AN1441" t="s">
        <v>1409</v>
      </c>
      <c r="AO1441" t="s">
        <v>676</v>
      </c>
    </row>
    <row r="1442" spans="1:41" x14ac:dyDescent="0.25">
      <c r="A1442">
        <v>1</v>
      </c>
      <c r="B1442" t="s">
        <v>28</v>
      </c>
      <c r="C1442">
        <v>391101</v>
      </c>
      <c r="D1442" t="str">
        <f>VLOOKUP(C1442,MUNICÍPO_SETOR!A$2:D$49,4,0)</f>
        <v>JOSÉ EDSON GOMES</v>
      </c>
      <c r="E1442" s="43">
        <v>41369.541666666664</v>
      </c>
      <c r="F1442" s="43">
        <v>41370.373611111114</v>
      </c>
      <c r="G1442" s="43">
        <v>41370.428472222222</v>
      </c>
      <c r="H1442" t="s">
        <v>29</v>
      </c>
      <c r="I1442">
        <v>60000012501347</v>
      </c>
      <c r="J1442" t="s">
        <v>677</v>
      </c>
      <c r="K1442" t="s">
        <v>678</v>
      </c>
      <c r="L1442" t="s">
        <v>41</v>
      </c>
      <c r="M1442">
        <v>6</v>
      </c>
      <c r="N1442" t="s">
        <v>33</v>
      </c>
      <c r="O1442">
        <v>60000015461254</v>
      </c>
      <c r="P1442">
        <v>60000016462695</v>
      </c>
      <c r="Q1442">
        <v>140245000000306</v>
      </c>
      <c r="S1442" t="s">
        <v>34</v>
      </c>
      <c r="T1442" t="s">
        <v>35</v>
      </c>
      <c r="U1442" t="s">
        <v>36</v>
      </c>
      <c r="X1442" t="s">
        <v>37</v>
      </c>
      <c r="AD1442" t="s">
        <v>679</v>
      </c>
      <c r="AE1442" t="s">
        <v>1441</v>
      </c>
      <c r="AF1442" t="s">
        <v>679</v>
      </c>
      <c r="AG1442" t="s">
        <v>679</v>
      </c>
      <c r="AH1442">
        <v>1</v>
      </c>
      <c r="AI1442">
        <v>129</v>
      </c>
      <c r="AJ1442">
        <v>129</v>
      </c>
      <c r="AK1442">
        <v>129</v>
      </c>
      <c r="AL1442">
        <v>129</v>
      </c>
      <c r="AM1442">
        <v>129</v>
      </c>
      <c r="AN1442" t="s">
        <v>1409</v>
      </c>
      <c r="AO1442" t="s">
        <v>679</v>
      </c>
    </row>
    <row r="1443" spans="1:41" x14ac:dyDescent="0.25">
      <c r="A1443">
        <v>1</v>
      </c>
      <c r="B1443" t="s">
        <v>28</v>
      </c>
      <c r="C1443">
        <v>391101</v>
      </c>
      <c r="D1443" t="str">
        <f>VLOOKUP(C1443,MUNICÍPO_SETOR!A$2:D$49,4,0)</f>
        <v>JOSÉ EDSON GOMES</v>
      </c>
      <c r="E1443" s="43">
        <v>41369.5</v>
      </c>
      <c r="F1443" s="43">
        <v>41370.375694444447</v>
      </c>
      <c r="G1443" s="43">
        <v>41370.428472222222</v>
      </c>
      <c r="H1443" t="s">
        <v>110</v>
      </c>
      <c r="I1443">
        <v>60000016840408</v>
      </c>
      <c r="K1443" t="s">
        <v>680</v>
      </c>
      <c r="N1443" t="s">
        <v>33</v>
      </c>
      <c r="O1443">
        <v>60000015461254</v>
      </c>
      <c r="P1443">
        <v>60000016462695</v>
      </c>
      <c r="Q1443">
        <v>140245000000315</v>
      </c>
      <c r="S1443" t="s">
        <v>34</v>
      </c>
      <c r="T1443" t="s">
        <v>35</v>
      </c>
      <c r="X1443" t="s">
        <v>37</v>
      </c>
      <c r="AD1443" t="s">
        <v>681</v>
      </c>
      <c r="AE1443" t="s">
        <v>1441</v>
      </c>
      <c r="AF1443" t="s">
        <v>681</v>
      </c>
      <c r="AG1443" t="s">
        <v>681</v>
      </c>
      <c r="AH1443">
        <v>1</v>
      </c>
      <c r="AI1443">
        <v>98</v>
      </c>
      <c r="AJ1443">
        <v>98</v>
      </c>
      <c r="AK1443">
        <v>98</v>
      </c>
      <c r="AL1443">
        <v>98</v>
      </c>
      <c r="AM1443">
        <v>98</v>
      </c>
      <c r="AN1443" t="s">
        <v>1409</v>
      </c>
      <c r="AO1443" t="s">
        <v>681</v>
      </c>
    </row>
    <row r="1444" spans="1:41" x14ac:dyDescent="0.25">
      <c r="A1444">
        <v>1</v>
      </c>
      <c r="B1444" t="s">
        <v>28</v>
      </c>
      <c r="C1444">
        <v>391101</v>
      </c>
      <c r="D1444" t="str">
        <f>VLOOKUP(C1444,MUNICÍPO_SETOR!A$2:D$49,4,0)</f>
        <v>JOSÉ EDSON GOMES</v>
      </c>
      <c r="E1444" s="43">
        <v>41369.472222222219</v>
      </c>
      <c r="F1444" s="43">
        <v>41370.368750000001</v>
      </c>
      <c r="G1444" s="43">
        <v>41370.427777777775</v>
      </c>
      <c r="H1444" t="s">
        <v>29</v>
      </c>
      <c r="I1444">
        <v>60000012353775</v>
      </c>
      <c r="J1444" t="s">
        <v>682</v>
      </c>
      <c r="K1444" t="s">
        <v>683</v>
      </c>
      <c r="L1444" t="s">
        <v>32</v>
      </c>
      <c r="M1444">
        <v>6</v>
      </c>
      <c r="N1444" t="s">
        <v>33</v>
      </c>
      <c r="O1444">
        <v>60000015461254</v>
      </c>
      <c r="P1444">
        <v>60000016462695</v>
      </c>
      <c r="Q1444">
        <v>140245000000288</v>
      </c>
      <c r="S1444" t="s">
        <v>34</v>
      </c>
      <c r="T1444" t="s">
        <v>35</v>
      </c>
      <c r="U1444" t="s">
        <v>36</v>
      </c>
      <c r="X1444" t="s">
        <v>37</v>
      </c>
      <c r="AD1444" t="s">
        <v>684</v>
      </c>
      <c r="AE1444" t="s">
        <v>1441</v>
      </c>
      <c r="AF1444" t="s">
        <v>684</v>
      </c>
      <c r="AG1444" t="s">
        <v>684</v>
      </c>
      <c r="AH1444">
        <v>1</v>
      </c>
      <c r="AI1444">
        <v>120</v>
      </c>
      <c r="AJ1444">
        <v>120</v>
      </c>
      <c r="AK1444">
        <v>120</v>
      </c>
      <c r="AL1444">
        <v>120</v>
      </c>
      <c r="AM1444">
        <v>120</v>
      </c>
      <c r="AN1444" t="s">
        <v>1409</v>
      </c>
      <c r="AO1444" t="s">
        <v>684</v>
      </c>
    </row>
    <row r="1445" spans="1:41" x14ac:dyDescent="0.25">
      <c r="A1445">
        <v>1</v>
      </c>
      <c r="B1445" t="s">
        <v>28</v>
      </c>
      <c r="C1445">
        <v>391101</v>
      </c>
      <c r="D1445" t="str">
        <f>VLOOKUP(C1445,MUNICÍPO_SETOR!A$2:D$49,4,0)</f>
        <v>JOSÉ EDSON GOMES</v>
      </c>
      <c r="E1445" s="43">
        <v>41368.690972222219</v>
      </c>
      <c r="F1445" s="43">
        <v>41368.819444444445</v>
      </c>
      <c r="G1445" s="43">
        <v>41369.615972222222</v>
      </c>
      <c r="H1445" t="s">
        <v>110</v>
      </c>
      <c r="I1445">
        <v>60000016841265</v>
      </c>
      <c r="K1445" t="s">
        <v>685</v>
      </c>
      <c r="N1445" t="s">
        <v>33</v>
      </c>
      <c r="O1445">
        <v>60000015461254</v>
      </c>
      <c r="P1445">
        <v>60000016462695</v>
      </c>
      <c r="Q1445">
        <v>140245000000262</v>
      </c>
      <c r="S1445" t="s">
        <v>34</v>
      </c>
      <c r="T1445" t="s">
        <v>35</v>
      </c>
      <c r="X1445" t="s">
        <v>37</v>
      </c>
      <c r="AD1445" t="s">
        <v>686</v>
      </c>
      <c r="AE1445" t="s">
        <v>1441</v>
      </c>
      <c r="AF1445" t="s">
        <v>686</v>
      </c>
      <c r="AG1445" t="s">
        <v>686</v>
      </c>
      <c r="AH1445">
        <v>1</v>
      </c>
      <c r="AI1445">
        <v>84</v>
      </c>
      <c r="AJ1445">
        <v>84</v>
      </c>
      <c r="AK1445">
        <v>84</v>
      </c>
      <c r="AL1445">
        <v>84</v>
      </c>
      <c r="AM1445">
        <v>84</v>
      </c>
      <c r="AN1445" t="s">
        <v>1409</v>
      </c>
      <c r="AO1445" t="s">
        <v>686</v>
      </c>
    </row>
    <row r="1446" spans="1:41" x14ac:dyDescent="0.25">
      <c r="A1446">
        <v>1</v>
      </c>
      <c r="B1446" t="s">
        <v>28</v>
      </c>
      <c r="C1446">
        <v>391101</v>
      </c>
      <c r="D1446" t="str">
        <f>VLOOKUP(C1446,MUNICÍPO_SETOR!A$2:D$49,4,0)</f>
        <v>JOSÉ EDSON GOMES</v>
      </c>
      <c r="E1446" s="43">
        <v>41368.677083333336</v>
      </c>
      <c r="F1446" s="43">
        <v>41368.805555555555</v>
      </c>
      <c r="G1446" s="43">
        <v>41369.615972222222</v>
      </c>
      <c r="H1446" t="s">
        <v>29</v>
      </c>
      <c r="I1446">
        <v>60000012499939</v>
      </c>
      <c r="J1446" t="s">
        <v>687</v>
      </c>
      <c r="K1446" t="s">
        <v>688</v>
      </c>
      <c r="L1446" t="s">
        <v>32</v>
      </c>
      <c r="M1446">
        <v>3</v>
      </c>
      <c r="N1446" t="s">
        <v>33</v>
      </c>
      <c r="O1446">
        <v>60000015461254</v>
      </c>
      <c r="P1446">
        <v>60000016462695</v>
      </c>
      <c r="Q1446">
        <v>140245000000217</v>
      </c>
      <c r="S1446" t="s">
        <v>34</v>
      </c>
      <c r="T1446" t="s">
        <v>35</v>
      </c>
      <c r="U1446" t="s">
        <v>36</v>
      </c>
      <c r="X1446" t="s">
        <v>37</v>
      </c>
      <c r="AD1446" t="s">
        <v>689</v>
      </c>
      <c r="AE1446" t="s">
        <v>1441</v>
      </c>
      <c r="AF1446" t="s">
        <v>689</v>
      </c>
      <c r="AG1446" t="s">
        <v>689</v>
      </c>
      <c r="AH1446">
        <v>1</v>
      </c>
      <c r="AI1446">
        <v>170</v>
      </c>
      <c r="AJ1446">
        <v>170</v>
      </c>
      <c r="AK1446">
        <v>170</v>
      </c>
      <c r="AL1446">
        <v>170</v>
      </c>
      <c r="AM1446">
        <v>170</v>
      </c>
      <c r="AN1446" t="s">
        <v>1409</v>
      </c>
      <c r="AO1446" t="s">
        <v>689</v>
      </c>
    </row>
    <row r="1447" spans="1:41" x14ac:dyDescent="0.25">
      <c r="A1447">
        <v>1</v>
      </c>
      <c r="B1447" t="s">
        <v>28</v>
      </c>
      <c r="C1447">
        <v>391101</v>
      </c>
      <c r="D1447" t="str">
        <f>VLOOKUP(C1447,MUNICÍPO_SETOR!A$2:D$49,4,0)</f>
        <v>JOSÉ EDSON GOMES</v>
      </c>
      <c r="E1447" s="43">
        <v>41368.673611111109</v>
      </c>
      <c r="F1447" s="43">
        <v>41368.80972222222</v>
      </c>
      <c r="G1447" s="43">
        <v>41369.615972222222</v>
      </c>
      <c r="H1447" t="s">
        <v>29</v>
      </c>
      <c r="I1447">
        <v>60000012375799</v>
      </c>
      <c r="J1447" t="s">
        <v>690</v>
      </c>
      <c r="K1447" t="s">
        <v>691</v>
      </c>
      <c r="L1447" t="s">
        <v>32</v>
      </c>
      <c r="M1447">
        <v>6</v>
      </c>
      <c r="N1447" t="s">
        <v>33</v>
      </c>
      <c r="O1447">
        <v>60000015461254</v>
      </c>
      <c r="P1447">
        <v>60000016462695</v>
      </c>
      <c r="Q1447">
        <v>140245000000227</v>
      </c>
      <c r="S1447" t="s">
        <v>34</v>
      </c>
      <c r="T1447" t="s">
        <v>35</v>
      </c>
      <c r="U1447" t="s">
        <v>36</v>
      </c>
      <c r="X1447" t="s">
        <v>37</v>
      </c>
      <c r="AD1447" t="s">
        <v>692</v>
      </c>
      <c r="AE1447" t="s">
        <v>1441</v>
      </c>
      <c r="AF1447" t="s">
        <v>692</v>
      </c>
      <c r="AG1447" t="s">
        <v>692</v>
      </c>
      <c r="AH1447">
        <v>1</v>
      </c>
      <c r="AI1447">
        <v>92</v>
      </c>
      <c r="AJ1447">
        <v>92</v>
      </c>
      <c r="AK1447">
        <v>92</v>
      </c>
      <c r="AL1447">
        <v>92</v>
      </c>
      <c r="AM1447">
        <v>92</v>
      </c>
      <c r="AN1447" t="s">
        <v>1409</v>
      </c>
      <c r="AO1447" t="s">
        <v>692</v>
      </c>
    </row>
    <row r="1448" spans="1:41" x14ac:dyDescent="0.25">
      <c r="A1448">
        <v>1</v>
      </c>
      <c r="B1448" t="s">
        <v>28</v>
      </c>
      <c r="C1448">
        <v>391101</v>
      </c>
      <c r="D1448" t="str">
        <f>VLOOKUP(C1448,MUNICÍPO_SETOR!A$2:D$49,4,0)</f>
        <v>JOSÉ EDSON GOMES</v>
      </c>
      <c r="E1448" s="43">
        <v>41368.65625</v>
      </c>
      <c r="F1448" s="43">
        <v>41368.814583333333</v>
      </c>
      <c r="G1448" s="43">
        <v>41369.615972222222</v>
      </c>
      <c r="H1448" t="s">
        <v>29</v>
      </c>
      <c r="I1448">
        <v>60000012433383</v>
      </c>
      <c r="J1448" t="s">
        <v>693</v>
      </c>
      <c r="K1448" t="s">
        <v>694</v>
      </c>
      <c r="L1448" t="s">
        <v>32</v>
      </c>
      <c r="M1448">
        <v>6</v>
      </c>
      <c r="N1448" t="s">
        <v>33</v>
      </c>
      <c r="O1448">
        <v>60000015461254</v>
      </c>
      <c r="P1448">
        <v>60000016462695</v>
      </c>
      <c r="Q1448">
        <v>140245000000245</v>
      </c>
      <c r="S1448" t="s">
        <v>34</v>
      </c>
      <c r="T1448" t="s">
        <v>35</v>
      </c>
      <c r="U1448" t="s">
        <v>61</v>
      </c>
      <c r="X1448" t="s">
        <v>37</v>
      </c>
      <c r="AD1448" t="s">
        <v>695</v>
      </c>
      <c r="AE1448" t="s">
        <v>1441</v>
      </c>
      <c r="AF1448" t="s">
        <v>695</v>
      </c>
      <c r="AG1448" t="s">
        <v>695</v>
      </c>
      <c r="AH1448">
        <v>1</v>
      </c>
      <c r="AI1448">
        <v>71</v>
      </c>
      <c r="AJ1448">
        <v>71</v>
      </c>
      <c r="AK1448">
        <v>71</v>
      </c>
      <c r="AL1448">
        <v>71</v>
      </c>
      <c r="AM1448">
        <v>71</v>
      </c>
      <c r="AN1448" t="s">
        <v>1409</v>
      </c>
      <c r="AO1448" t="s">
        <v>695</v>
      </c>
    </row>
    <row r="1449" spans="1:41" x14ac:dyDescent="0.25">
      <c r="A1449">
        <v>1</v>
      </c>
      <c r="B1449" t="s">
        <v>28</v>
      </c>
      <c r="C1449">
        <v>391101</v>
      </c>
      <c r="D1449" t="str">
        <f>VLOOKUP(C1449,MUNICÍPO_SETOR!A$2:D$49,4,0)</f>
        <v>JOSÉ EDSON GOMES</v>
      </c>
      <c r="E1449" s="43">
        <v>41368.600694444445</v>
      </c>
      <c r="F1449" s="43">
        <v>41368.8125</v>
      </c>
      <c r="G1449" s="43">
        <v>41369.615972222222</v>
      </c>
      <c r="H1449" t="s">
        <v>29</v>
      </c>
      <c r="I1449">
        <v>60000012416539</v>
      </c>
      <c r="J1449" t="s">
        <v>696</v>
      </c>
      <c r="K1449" t="s">
        <v>697</v>
      </c>
      <c r="L1449" t="s">
        <v>238</v>
      </c>
      <c r="M1449">
        <v>3</v>
      </c>
      <c r="N1449" t="s">
        <v>33</v>
      </c>
      <c r="O1449">
        <v>60000015461254</v>
      </c>
      <c r="P1449">
        <v>60000016462695</v>
      </c>
      <c r="Q1449">
        <v>140245000000236</v>
      </c>
      <c r="S1449" t="s">
        <v>34</v>
      </c>
      <c r="T1449" t="s">
        <v>35</v>
      </c>
      <c r="U1449" t="s">
        <v>36</v>
      </c>
      <c r="X1449" t="s">
        <v>176</v>
      </c>
      <c r="AD1449" t="s">
        <v>698</v>
      </c>
      <c r="AE1449" t="s">
        <v>1441</v>
      </c>
      <c r="AF1449" t="s">
        <v>698</v>
      </c>
      <c r="AG1449" t="s">
        <v>698</v>
      </c>
      <c r="AH1449">
        <v>1</v>
      </c>
      <c r="AI1449">
        <v>186</v>
      </c>
      <c r="AJ1449">
        <v>186</v>
      </c>
      <c r="AK1449">
        <v>186</v>
      </c>
      <c r="AL1449">
        <v>186</v>
      </c>
      <c r="AM1449">
        <v>186</v>
      </c>
      <c r="AN1449" t="s">
        <v>1409</v>
      </c>
      <c r="AO1449" t="s">
        <v>698</v>
      </c>
    </row>
    <row r="1450" spans="1:41" x14ac:dyDescent="0.25">
      <c r="A1450">
        <v>1</v>
      </c>
      <c r="B1450" t="s">
        <v>28</v>
      </c>
      <c r="C1450">
        <v>391101</v>
      </c>
      <c r="D1450" t="str">
        <f>VLOOKUP(C1450,MUNICÍPO_SETOR!A$2:D$49,4,0)</f>
        <v>JOSÉ EDSON GOMES</v>
      </c>
      <c r="E1450" s="43">
        <v>41368.461805555555</v>
      </c>
      <c r="F1450" s="43">
        <v>41368.800694444442</v>
      </c>
      <c r="G1450" s="43">
        <v>41369.615972222222</v>
      </c>
      <c r="H1450" t="s">
        <v>29</v>
      </c>
      <c r="I1450">
        <v>60000012380307</v>
      </c>
      <c r="J1450" t="s">
        <v>699</v>
      </c>
      <c r="K1450" t="s">
        <v>700</v>
      </c>
      <c r="L1450" t="s">
        <v>238</v>
      </c>
      <c r="M1450">
        <v>3</v>
      </c>
      <c r="N1450" t="s">
        <v>33</v>
      </c>
      <c r="O1450">
        <v>60000015461254</v>
      </c>
      <c r="P1450">
        <v>60000016462695</v>
      </c>
      <c r="Q1450">
        <v>140245000000208</v>
      </c>
      <c r="S1450" t="s">
        <v>34</v>
      </c>
      <c r="T1450" t="s">
        <v>35</v>
      </c>
      <c r="U1450" t="s">
        <v>36</v>
      </c>
      <c r="X1450" t="s">
        <v>176</v>
      </c>
      <c r="AD1450" t="s">
        <v>701</v>
      </c>
      <c r="AE1450" t="s">
        <v>1441</v>
      </c>
      <c r="AF1450" t="s">
        <v>701</v>
      </c>
      <c r="AG1450" t="s">
        <v>701</v>
      </c>
      <c r="AH1450">
        <v>1</v>
      </c>
      <c r="AI1450">
        <v>106</v>
      </c>
      <c r="AJ1450">
        <v>106</v>
      </c>
      <c r="AK1450">
        <v>106</v>
      </c>
      <c r="AL1450">
        <v>106</v>
      </c>
      <c r="AM1450">
        <v>106</v>
      </c>
      <c r="AN1450" t="s">
        <v>1409</v>
      </c>
      <c r="AO1450" t="s">
        <v>701</v>
      </c>
    </row>
    <row r="1451" spans="1:41" x14ac:dyDescent="0.25">
      <c r="A1451">
        <v>1</v>
      </c>
      <c r="B1451" t="s">
        <v>28</v>
      </c>
      <c r="C1451">
        <v>391101</v>
      </c>
      <c r="D1451" t="str">
        <f>VLOOKUP(C1451,MUNICÍPO_SETOR!A$2:D$49,4,0)</f>
        <v>JOSÉ EDSON GOMES</v>
      </c>
      <c r="E1451" s="43">
        <v>41368.395833333336</v>
      </c>
      <c r="F1451" s="43">
        <v>41368.796527777777</v>
      </c>
      <c r="G1451" s="43">
        <v>41369.615972222222</v>
      </c>
      <c r="H1451" t="s">
        <v>29</v>
      </c>
      <c r="I1451">
        <v>60000012488667</v>
      </c>
      <c r="J1451" t="s">
        <v>702</v>
      </c>
      <c r="K1451" t="s">
        <v>703</v>
      </c>
      <c r="L1451" t="s">
        <v>238</v>
      </c>
      <c r="M1451">
        <v>3</v>
      </c>
      <c r="N1451" t="s">
        <v>33</v>
      </c>
      <c r="O1451">
        <v>60000015461254</v>
      </c>
      <c r="P1451">
        <v>60000016462695</v>
      </c>
      <c r="Q1451">
        <v>140245000000198</v>
      </c>
      <c r="S1451" t="s">
        <v>34</v>
      </c>
      <c r="T1451" t="s">
        <v>35</v>
      </c>
      <c r="U1451" t="s">
        <v>36</v>
      </c>
      <c r="X1451" t="s">
        <v>37</v>
      </c>
      <c r="Y1451" t="s">
        <v>176</v>
      </c>
      <c r="AD1451" t="s">
        <v>704</v>
      </c>
      <c r="AE1451" t="s">
        <v>1441</v>
      </c>
      <c r="AF1451" t="s">
        <v>704</v>
      </c>
      <c r="AG1451" t="s">
        <v>704</v>
      </c>
      <c r="AH1451">
        <v>1</v>
      </c>
      <c r="AI1451">
        <v>111</v>
      </c>
      <c r="AJ1451">
        <v>111</v>
      </c>
      <c r="AK1451">
        <v>111</v>
      </c>
      <c r="AL1451">
        <v>111</v>
      </c>
      <c r="AM1451">
        <v>111</v>
      </c>
      <c r="AN1451" t="s">
        <v>1409</v>
      </c>
      <c r="AO1451" t="s">
        <v>704</v>
      </c>
    </row>
    <row r="1452" spans="1:41" x14ac:dyDescent="0.25">
      <c r="A1452">
        <v>1</v>
      </c>
      <c r="B1452" t="s">
        <v>28</v>
      </c>
      <c r="C1452">
        <v>391101</v>
      </c>
      <c r="D1452" t="str">
        <f>VLOOKUP(C1452,MUNICÍPO_SETOR!A$2:D$49,4,0)</f>
        <v>JOSÉ EDSON GOMES</v>
      </c>
      <c r="E1452" s="43">
        <v>41368.395833333336</v>
      </c>
      <c r="F1452" s="43">
        <v>41368.816666666666</v>
      </c>
      <c r="G1452" s="43">
        <v>41369.615972222222</v>
      </c>
      <c r="H1452" t="s">
        <v>110</v>
      </c>
      <c r="I1452">
        <v>60000016840211</v>
      </c>
      <c r="K1452" t="s">
        <v>705</v>
      </c>
      <c r="N1452" t="s">
        <v>33</v>
      </c>
      <c r="O1452">
        <v>60000015461254</v>
      </c>
      <c r="P1452">
        <v>60000016462695</v>
      </c>
      <c r="Q1452">
        <v>140245000000254</v>
      </c>
      <c r="S1452" t="s">
        <v>34</v>
      </c>
      <c r="T1452" t="s">
        <v>35</v>
      </c>
      <c r="X1452" t="s">
        <v>37</v>
      </c>
      <c r="AD1452" t="s">
        <v>706</v>
      </c>
      <c r="AE1452" t="s">
        <v>1441</v>
      </c>
      <c r="AF1452" t="s">
        <v>706</v>
      </c>
      <c r="AG1452" t="s">
        <v>706</v>
      </c>
      <c r="AH1452">
        <v>1</v>
      </c>
      <c r="AI1452">
        <v>61</v>
      </c>
      <c r="AJ1452">
        <v>61</v>
      </c>
      <c r="AK1452">
        <v>61</v>
      </c>
      <c r="AL1452">
        <v>61</v>
      </c>
      <c r="AM1452">
        <v>61</v>
      </c>
      <c r="AN1452" t="s">
        <v>1409</v>
      </c>
      <c r="AO1452" t="s">
        <v>706</v>
      </c>
    </row>
    <row r="1453" spans="1:41" x14ac:dyDescent="0.25">
      <c r="A1453">
        <v>1</v>
      </c>
      <c r="B1453" t="s">
        <v>28</v>
      </c>
      <c r="C1453">
        <v>391101</v>
      </c>
      <c r="D1453" t="str">
        <f>VLOOKUP(C1453,MUNICÍPO_SETOR!A$2:D$49,4,0)</f>
        <v>JOSÉ EDSON GOMES</v>
      </c>
      <c r="E1453" s="43">
        <v>41367.708333333336</v>
      </c>
      <c r="F1453" s="43">
        <v>41368.788888888892</v>
      </c>
      <c r="G1453" s="43">
        <v>41369.615972222222</v>
      </c>
      <c r="H1453" t="s">
        <v>29</v>
      </c>
      <c r="I1453">
        <v>60000017155462</v>
      </c>
      <c r="J1453" t="s">
        <v>707</v>
      </c>
      <c r="K1453" t="s">
        <v>708</v>
      </c>
      <c r="L1453" t="s">
        <v>41</v>
      </c>
      <c r="M1453">
        <v>6</v>
      </c>
      <c r="N1453" t="s">
        <v>33</v>
      </c>
      <c r="O1453">
        <v>60000015461254</v>
      </c>
      <c r="P1453">
        <v>60000016462695</v>
      </c>
      <c r="Q1453">
        <v>140245000000180</v>
      </c>
      <c r="S1453" t="s">
        <v>34</v>
      </c>
      <c r="T1453" t="s">
        <v>35</v>
      </c>
      <c r="U1453" t="s">
        <v>36</v>
      </c>
      <c r="X1453" t="s">
        <v>37</v>
      </c>
      <c r="AD1453" t="s">
        <v>709</v>
      </c>
      <c r="AE1453" t="s">
        <v>1441</v>
      </c>
      <c r="AF1453" t="s">
        <v>709</v>
      </c>
      <c r="AG1453" t="s">
        <v>709</v>
      </c>
      <c r="AH1453">
        <v>1</v>
      </c>
      <c r="AI1453">
        <v>129</v>
      </c>
      <c r="AJ1453">
        <v>129</v>
      </c>
      <c r="AK1453">
        <v>129</v>
      </c>
      <c r="AL1453">
        <v>129</v>
      </c>
      <c r="AM1453">
        <v>129</v>
      </c>
      <c r="AN1453" t="s">
        <v>1409</v>
      </c>
      <c r="AO1453" t="s">
        <v>709</v>
      </c>
    </row>
    <row r="1454" spans="1:41" x14ac:dyDescent="0.25">
      <c r="A1454">
        <v>1</v>
      </c>
      <c r="B1454" t="s">
        <v>28</v>
      </c>
      <c r="C1454">
        <v>391101</v>
      </c>
      <c r="D1454" t="str">
        <f>VLOOKUP(C1454,MUNICÍPO_SETOR!A$2:D$49,4,0)</f>
        <v>JOSÉ EDSON GOMES</v>
      </c>
      <c r="E1454" s="43">
        <v>41367.670138888891</v>
      </c>
      <c r="F1454" s="43">
        <v>41368.824305555558</v>
      </c>
      <c r="G1454" s="43">
        <v>41369.615972222222</v>
      </c>
      <c r="H1454" t="s">
        <v>110</v>
      </c>
      <c r="I1454">
        <v>60000016841157</v>
      </c>
      <c r="K1454" t="s">
        <v>710</v>
      </c>
      <c r="N1454" t="s">
        <v>33</v>
      </c>
      <c r="O1454">
        <v>60000015461254</v>
      </c>
      <c r="P1454">
        <v>60000016462695</v>
      </c>
      <c r="Q1454">
        <v>140245000000278</v>
      </c>
      <c r="S1454" t="s">
        <v>34</v>
      </c>
      <c r="T1454" t="s">
        <v>35</v>
      </c>
      <c r="X1454" t="s">
        <v>37</v>
      </c>
      <c r="AD1454" t="s">
        <v>711</v>
      </c>
      <c r="AE1454" t="s">
        <v>1441</v>
      </c>
      <c r="AF1454" t="s">
        <v>711</v>
      </c>
      <c r="AG1454" t="s">
        <v>711</v>
      </c>
      <c r="AH1454">
        <v>1</v>
      </c>
      <c r="AI1454">
        <v>84</v>
      </c>
      <c r="AJ1454">
        <v>84</v>
      </c>
      <c r="AK1454">
        <v>84</v>
      </c>
      <c r="AL1454">
        <v>84</v>
      </c>
      <c r="AM1454">
        <v>84</v>
      </c>
      <c r="AN1454" t="s">
        <v>1409</v>
      </c>
      <c r="AO1454" t="s">
        <v>711</v>
      </c>
    </row>
    <row r="1455" spans="1:41" x14ac:dyDescent="0.25">
      <c r="A1455">
        <v>1</v>
      </c>
      <c r="B1455" t="s">
        <v>28</v>
      </c>
      <c r="C1455">
        <v>391101</v>
      </c>
      <c r="D1455" t="str">
        <f>VLOOKUP(C1455,MUNICÍPO_SETOR!A$2:D$49,4,0)</f>
        <v>JOSÉ EDSON GOMES</v>
      </c>
      <c r="E1455" s="43">
        <v>41367.642361111109</v>
      </c>
      <c r="F1455" s="43">
        <v>41368.793055555558</v>
      </c>
      <c r="G1455" s="43">
        <v>41369.615972222222</v>
      </c>
      <c r="H1455" t="s">
        <v>29</v>
      </c>
      <c r="I1455">
        <v>60000012416775</v>
      </c>
      <c r="J1455" t="s">
        <v>712</v>
      </c>
      <c r="K1455" t="s">
        <v>713</v>
      </c>
      <c r="L1455" t="s">
        <v>41</v>
      </c>
      <c r="M1455">
        <v>4</v>
      </c>
      <c r="N1455" t="s">
        <v>33</v>
      </c>
      <c r="O1455">
        <v>60000015461254</v>
      </c>
      <c r="P1455">
        <v>60000016462695</v>
      </c>
      <c r="Q1455">
        <v>140245000000189</v>
      </c>
      <c r="S1455" t="s">
        <v>34</v>
      </c>
      <c r="T1455" t="s">
        <v>35</v>
      </c>
      <c r="U1455" t="s">
        <v>36</v>
      </c>
      <c r="X1455" t="s">
        <v>37</v>
      </c>
      <c r="AD1455" t="s">
        <v>714</v>
      </c>
      <c r="AE1455" t="s">
        <v>1441</v>
      </c>
      <c r="AF1455" t="s">
        <v>714</v>
      </c>
      <c r="AG1455" t="s">
        <v>714</v>
      </c>
      <c r="AH1455">
        <v>1</v>
      </c>
      <c r="AI1455">
        <v>72</v>
      </c>
      <c r="AJ1455">
        <v>72</v>
      </c>
      <c r="AK1455">
        <v>72</v>
      </c>
      <c r="AL1455">
        <v>72</v>
      </c>
      <c r="AM1455">
        <v>72</v>
      </c>
      <c r="AN1455" t="s">
        <v>1409</v>
      </c>
      <c r="AO1455" t="s">
        <v>714</v>
      </c>
    </row>
    <row r="1456" spans="1:41" x14ac:dyDescent="0.25">
      <c r="A1456">
        <v>1</v>
      </c>
      <c r="B1456" t="s">
        <v>28</v>
      </c>
      <c r="C1456">
        <v>391101</v>
      </c>
      <c r="D1456" t="str">
        <f>VLOOKUP(C1456,MUNICÍPO_SETOR!A$2:D$49,4,0)</f>
        <v>JOSÉ EDSON GOMES</v>
      </c>
      <c r="E1456" s="43">
        <v>41367.614583333336</v>
      </c>
      <c r="F1456" s="43">
        <v>41368.785416666666</v>
      </c>
      <c r="G1456" s="43">
        <v>41369.615972222222</v>
      </c>
      <c r="H1456" t="s">
        <v>29</v>
      </c>
      <c r="I1456">
        <v>60000012340567</v>
      </c>
      <c r="J1456" t="s">
        <v>715</v>
      </c>
      <c r="K1456" t="s">
        <v>716</v>
      </c>
      <c r="L1456" t="s">
        <v>238</v>
      </c>
      <c r="M1456">
        <v>3</v>
      </c>
      <c r="N1456" t="s">
        <v>33</v>
      </c>
      <c r="O1456">
        <v>60000015461254</v>
      </c>
      <c r="P1456">
        <v>60000016462695</v>
      </c>
      <c r="Q1456">
        <v>140245000000171</v>
      </c>
      <c r="S1456" t="s">
        <v>34</v>
      </c>
      <c r="T1456" t="s">
        <v>35</v>
      </c>
      <c r="U1456" t="s">
        <v>36</v>
      </c>
      <c r="X1456" t="s">
        <v>176</v>
      </c>
      <c r="AD1456" t="s">
        <v>717</v>
      </c>
      <c r="AE1456" t="s">
        <v>1441</v>
      </c>
      <c r="AF1456" t="s">
        <v>717</v>
      </c>
      <c r="AG1456" t="s">
        <v>717</v>
      </c>
      <c r="AH1456">
        <v>1</v>
      </c>
      <c r="AI1456">
        <v>137</v>
      </c>
      <c r="AJ1456">
        <v>137</v>
      </c>
      <c r="AK1456">
        <v>137</v>
      </c>
      <c r="AL1456">
        <v>137</v>
      </c>
      <c r="AM1456">
        <v>137</v>
      </c>
      <c r="AN1456" t="s">
        <v>1409</v>
      </c>
      <c r="AO1456" t="s">
        <v>717</v>
      </c>
    </row>
    <row r="1457" spans="1:41" x14ac:dyDescent="0.25">
      <c r="A1457">
        <v>1</v>
      </c>
      <c r="B1457" t="s">
        <v>28</v>
      </c>
      <c r="C1457">
        <v>391101</v>
      </c>
      <c r="D1457" t="str">
        <f>VLOOKUP(C1457,MUNICÍPO_SETOR!A$2:D$49,4,0)</f>
        <v>JOSÉ EDSON GOMES</v>
      </c>
      <c r="E1457" s="43">
        <v>41367.472222222219</v>
      </c>
      <c r="F1457" s="43">
        <v>41368.768055555556</v>
      </c>
      <c r="G1457" s="43">
        <v>41369.615972222222</v>
      </c>
      <c r="H1457" t="s">
        <v>29</v>
      </c>
      <c r="I1457">
        <v>60000012383491</v>
      </c>
      <c r="J1457" t="s">
        <v>718</v>
      </c>
      <c r="K1457" t="s">
        <v>719</v>
      </c>
      <c r="L1457" t="s">
        <v>238</v>
      </c>
      <c r="M1457">
        <v>3</v>
      </c>
      <c r="N1457" t="s">
        <v>33</v>
      </c>
      <c r="O1457">
        <v>60000015461254</v>
      </c>
      <c r="P1457">
        <v>60000016462695</v>
      </c>
      <c r="Q1457">
        <v>140245000000153</v>
      </c>
      <c r="S1457" t="s">
        <v>34</v>
      </c>
      <c r="T1457" t="s">
        <v>35</v>
      </c>
      <c r="U1457" t="s">
        <v>36</v>
      </c>
      <c r="X1457" t="s">
        <v>37</v>
      </c>
      <c r="AD1457" t="s">
        <v>720</v>
      </c>
      <c r="AE1457" t="s">
        <v>1441</v>
      </c>
      <c r="AF1457" t="s">
        <v>720</v>
      </c>
      <c r="AG1457" t="s">
        <v>720</v>
      </c>
      <c r="AH1457">
        <v>1</v>
      </c>
      <c r="AI1457">
        <v>182</v>
      </c>
      <c r="AJ1457">
        <v>182</v>
      </c>
      <c r="AK1457">
        <v>182</v>
      </c>
      <c r="AL1457">
        <v>182</v>
      </c>
      <c r="AM1457">
        <v>182</v>
      </c>
      <c r="AN1457" t="s">
        <v>1409</v>
      </c>
      <c r="AO1457" t="s">
        <v>720</v>
      </c>
    </row>
    <row r="1458" spans="1:41" x14ac:dyDescent="0.25">
      <c r="A1458">
        <v>1</v>
      </c>
      <c r="B1458" t="s">
        <v>28</v>
      </c>
      <c r="C1458">
        <v>391101</v>
      </c>
      <c r="D1458" t="str">
        <f>VLOOKUP(C1458,MUNICÍPO_SETOR!A$2:D$49,4,0)</f>
        <v>JOSÉ EDSON GOMES</v>
      </c>
      <c r="E1458" s="43">
        <v>41367.451388888891</v>
      </c>
      <c r="F1458" s="43">
        <v>41368.773611111108</v>
      </c>
      <c r="G1458" s="43">
        <v>41369.615972222222</v>
      </c>
      <c r="H1458" t="s">
        <v>29</v>
      </c>
      <c r="I1458">
        <v>60000012580599</v>
      </c>
      <c r="J1458" t="s">
        <v>721</v>
      </c>
      <c r="K1458" t="s">
        <v>722</v>
      </c>
      <c r="L1458" t="s">
        <v>41</v>
      </c>
      <c r="M1458">
        <v>4</v>
      </c>
      <c r="N1458" t="s">
        <v>33</v>
      </c>
      <c r="O1458">
        <v>60000015461254</v>
      </c>
      <c r="P1458">
        <v>60000016462695</v>
      </c>
      <c r="Q1458">
        <v>140245000000162</v>
      </c>
      <c r="S1458" t="s">
        <v>34</v>
      </c>
      <c r="T1458" t="s">
        <v>35</v>
      </c>
      <c r="U1458" t="s">
        <v>36</v>
      </c>
      <c r="X1458" t="s">
        <v>37</v>
      </c>
      <c r="AD1458" t="s">
        <v>723</v>
      </c>
      <c r="AE1458" t="s">
        <v>1441</v>
      </c>
      <c r="AF1458" t="s">
        <v>723</v>
      </c>
      <c r="AG1458" t="s">
        <v>723</v>
      </c>
      <c r="AH1458">
        <v>1</v>
      </c>
      <c r="AI1458">
        <v>77</v>
      </c>
      <c r="AJ1458">
        <v>77</v>
      </c>
      <c r="AK1458">
        <v>77</v>
      </c>
      <c r="AL1458">
        <v>77</v>
      </c>
      <c r="AM1458">
        <v>77</v>
      </c>
      <c r="AN1458" t="s">
        <v>1409</v>
      </c>
      <c r="AO1458" t="s">
        <v>723</v>
      </c>
    </row>
    <row r="1459" spans="1:41" x14ac:dyDescent="0.25">
      <c r="A1459">
        <v>1</v>
      </c>
      <c r="B1459" t="s">
        <v>28</v>
      </c>
      <c r="C1459">
        <v>391101</v>
      </c>
      <c r="D1459" t="str">
        <f>VLOOKUP(C1459,MUNICÍPO_SETOR!A$2:D$49,4,0)</f>
        <v>JOSÉ EDSON GOMES</v>
      </c>
      <c r="E1459" s="43">
        <v>41367.444444444445</v>
      </c>
      <c r="F1459" s="43">
        <v>41368.822916666664</v>
      </c>
      <c r="G1459" s="43">
        <v>41369.615972222222</v>
      </c>
      <c r="H1459" t="s">
        <v>110</v>
      </c>
      <c r="I1459">
        <v>60000016840037</v>
      </c>
      <c r="K1459" t="s">
        <v>724</v>
      </c>
      <c r="N1459" t="s">
        <v>33</v>
      </c>
      <c r="O1459">
        <v>60000015461254</v>
      </c>
      <c r="P1459">
        <v>60000016462695</v>
      </c>
      <c r="Q1459">
        <v>140245000000270</v>
      </c>
      <c r="S1459" t="s">
        <v>34</v>
      </c>
      <c r="T1459" t="s">
        <v>35</v>
      </c>
      <c r="X1459" t="s">
        <v>37</v>
      </c>
      <c r="AD1459" t="s">
        <v>725</v>
      </c>
      <c r="AE1459" t="s">
        <v>1441</v>
      </c>
      <c r="AF1459" t="s">
        <v>725</v>
      </c>
      <c r="AG1459" t="s">
        <v>725</v>
      </c>
      <c r="AH1459">
        <v>1</v>
      </c>
      <c r="AI1459">
        <v>73</v>
      </c>
      <c r="AJ1459">
        <v>73</v>
      </c>
      <c r="AK1459">
        <v>73</v>
      </c>
      <c r="AL1459">
        <v>73</v>
      </c>
      <c r="AM1459">
        <v>73</v>
      </c>
      <c r="AN1459" t="s">
        <v>1409</v>
      </c>
      <c r="AO1459" t="s">
        <v>725</v>
      </c>
    </row>
    <row r="1460" spans="1:41" x14ac:dyDescent="0.25">
      <c r="A1460">
        <v>1</v>
      </c>
      <c r="B1460" t="s">
        <v>28</v>
      </c>
      <c r="C1460">
        <v>391101</v>
      </c>
      <c r="D1460" t="str">
        <f>VLOOKUP(C1460,MUNICÍPO_SETOR!A$2:D$49,4,0)</f>
        <v>JOSÉ EDSON GOMES</v>
      </c>
      <c r="E1460" s="43">
        <v>41367.427083333336</v>
      </c>
      <c r="F1460" s="43">
        <v>41368.763888888891</v>
      </c>
      <c r="G1460" s="43">
        <v>41369.615972222222</v>
      </c>
      <c r="H1460" t="s">
        <v>29</v>
      </c>
      <c r="I1460">
        <v>60000012388859</v>
      </c>
      <c r="J1460" t="s">
        <v>726</v>
      </c>
      <c r="K1460" t="s">
        <v>727</v>
      </c>
      <c r="L1460" t="s">
        <v>238</v>
      </c>
      <c r="M1460">
        <v>3</v>
      </c>
      <c r="N1460" t="s">
        <v>33</v>
      </c>
      <c r="O1460">
        <v>60000015461254</v>
      </c>
      <c r="P1460">
        <v>60000016462695</v>
      </c>
      <c r="Q1460">
        <v>140245000000144</v>
      </c>
      <c r="S1460" t="s">
        <v>34</v>
      </c>
      <c r="T1460" t="s">
        <v>35</v>
      </c>
      <c r="U1460" t="s">
        <v>36</v>
      </c>
      <c r="X1460" t="s">
        <v>176</v>
      </c>
      <c r="AD1460" t="s">
        <v>728</v>
      </c>
      <c r="AE1460" t="s">
        <v>1441</v>
      </c>
      <c r="AF1460" t="s">
        <v>728</v>
      </c>
      <c r="AG1460" t="s">
        <v>728</v>
      </c>
      <c r="AH1460">
        <v>1</v>
      </c>
      <c r="AI1460">
        <v>105</v>
      </c>
      <c r="AJ1460">
        <v>105</v>
      </c>
      <c r="AK1460">
        <v>105</v>
      </c>
      <c r="AL1460">
        <v>105</v>
      </c>
      <c r="AM1460">
        <v>105</v>
      </c>
      <c r="AN1460" t="s">
        <v>1409</v>
      </c>
      <c r="AO1460" t="s">
        <v>728</v>
      </c>
    </row>
    <row r="1461" spans="1:41" x14ac:dyDescent="0.25">
      <c r="A1461">
        <v>1</v>
      </c>
      <c r="B1461" t="s">
        <v>28</v>
      </c>
      <c r="C1461">
        <v>391101</v>
      </c>
      <c r="D1461" t="str">
        <f>VLOOKUP(C1461,MUNICÍPO_SETOR!A$2:D$49,4,0)</f>
        <v>JOSÉ EDSON GOMES</v>
      </c>
      <c r="E1461" s="43">
        <v>41367.392361111109</v>
      </c>
      <c r="F1461" s="43">
        <v>41368.761111111111</v>
      </c>
      <c r="G1461" s="43">
        <v>41369.615972222222</v>
      </c>
      <c r="H1461" t="s">
        <v>29</v>
      </c>
      <c r="I1461">
        <v>60000012249051</v>
      </c>
      <c r="J1461" t="s">
        <v>729</v>
      </c>
      <c r="K1461" t="s">
        <v>730</v>
      </c>
      <c r="L1461" t="s">
        <v>32</v>
      </c>
      <c r="M1461">
        <v>6</v>
      </c>
      <c r="N1461" t="s">
        <v>33</v>
      </c>
      <c r="O1461">
        <v>60000015461254</v>
      </c>
      <c r="P1461">
        <v>60000016462695</v>
      </c>
      <c r="Q1461">
        <v>140245000000135</v>
      </c>
      <c r="S1461" t="s">
        <v>34</v>
      </c>
      <c r="T1461" t="s">
        <v>35</v>
      </c>
      <c r="U1461" t="s">
        <v>36</v>
      </c>
      <c r="X1461" t="s">
        <v>37</v>
      </c>
      <c r="AD1461" t="s">
        <v>731</v>
      </c>
      <c r="AE1461" t="s">
        <v>1441</v>
      </c>
      <c r="AF1461" t="s">
        <v>731</v>
      </c>
      <c r="AG1461" t="s">
        <v>731</v>
      </c>
      <c r="AH1461">
        <v>1</v>
      </c>
      <c r="AI1461">
        <v>106</v>
      </c>
      <c r="AJ1461">
        <v>106</v>
      </c>
      <c r="AK1461">
        <v>106</v>
      </c>
      <c r="AL1461">
        <v>106</v>
      </c>
      <c r="AM1461">
        <v>106</v>
      </c>
      <c r="AN1461" t="s">
        <v>1409</v>
      </c>
      <c r="AO1461" t="s">
        <v>731</v>
      </c>
    </row>
    <row r="1462" spans="1:41" x14ac:dyDescent="0.25">
      <c r="A1462">
        <v>1</v>
      </c>
      <c r="B1462" t="s">
        <v>28</v>
      </c>
      <c r="C1462">
        <v>391101</v>
      </c>
      <c r="D1462" t="str">
        <f>VLOOKUP(C1462,MUNICÍPO_SETOR!A$2:D$49,4,0)</f>
        <v>JOSÉ EDSON GOMES</v>
      </c>
      <c r="E1462" s="43">
        <v>41366.806250000001</v>
      </c>
      <c r="F1462" s="43">
        <v>41366.807638888888</v>
      </c>
      <c r="G1462" s="43">
        <v>41369.615972222222</v>
      </c>
      <c r="H1462" t="s">
        <v>29</v>
      </c>
      <c r="I1462">
        <v>60000012470443</v>
      </c>
      <c r="J1462" t="s">
        <v>732</v>
      </c>
      <c r="K1462" t="s">
        <v>733</v>
      </c>
      <c r="L1462" t="s">
        <v>32</v>
      </c>
      <c r="M1462">
        <v>3</v>
      </c>
      <c r="N1462" t="s">
        <v>33</v>
      </c>
      <c r="O1462">
        <v>60000015461254</v>
      </c>
      <c r="P1462">
        <v>60000016462695</v>
      </c>
      <c r="Q1462">
        <v>140245000000046</v>
      </c>
      <c r="S1462" t="s">
        <v>34</v>
      </c>
      <c r="T1462" t="s">
        <v>35</v>
      </c>
      <c r="U1462" t="s">
        <v>36</v>
      </c>
      <c r="X1462" t="s">
        <v>37</v>
      </c>
      <c r="AD1462" t="s">
        <v>734</v>
      </c>
      <c r="AE1462" t="s">
        <v>1441</v>
      </c>
      <c r="AF1462" t="s">
        <v>734</v>
      </c>
      <c r="AG1462" t="s">
        <v>734</v>
      </c>
      <c r="AH1462">
        <v>1</v>
      </c>
      <c r="AI1462">
        <v>77</v>
      </c>
      <c r="AJ1462">
        <v>77</v>
      </c>
      <c r="AK1462">
        <v>77</v>
      </c>
      <c r="AL1462">
        <v>77</v>
      </c>
      <c r="AM1462">
        <v>77</v>
      </c>
      <c r="AN1462" t="s">
        <v>1409</v>
      </c>
      <c r="AO1462" t="s">
        <v>734</v>
      </c>
    </row>
    <row r="1463" spans="1:41" x14ac:dyDescent="0.25">
      <c r="A1463">
        <v>1</v>
      </c>
      <c r="B1463" t="s">
        <v>28</v>
      </c>
      <c r="C1463">
        <v>391101</v>
      </c>
      <c r="D1463" t="str">
        <f>VLOOKUP(C1463,MUNICÍPO_SETOR!A$2:D$49,4,0)</f>
        <v>JOSÉ EDSON GOMES</v>
      </c>
      <c r="E1463" s="43">
        <v>41366.799305555556</v>
      </c>
      <c r="F1463" s="43">
        <v>41366.800694444442</v>
      </c>
      <c r="G1463" s="43">
        <v>41369.615972222222</v>
      </c>
      <c r="H1463" t="s">
        <v>29</v>
      </c>
      <c r="I1463">
        <v>60000012383615</v>
      </c>
      <c r="J1463" t="s">
        <v>735</v>
      </c>
      <c r="K1463" t="s">
        <v>736</v>
      </c>
      <c r="L1463" t="s">
        <v>32</v>
      </c>
      <c r="M1463">
        <v>6</v>
      </c>
      <c r="N1463" t="s">
        <v>33</v>
      </c>
      <c r="O1463">
        <v>60000015461254</v>
      </c>
      <c r="P1463">
        <v>60000016462695</v>
      </c>
      <c r="Q1463">
        <v>140245000000028</v>
      </c>
      <c r="S1463" t="s">
        <v>34</v>
      </c>
      <c r="T1463" t="s">
        <v>35</v>
      </c>
      <c r="U1463" t="s">
        <v>36</v>
      </c>
      <c r="X1463" t="s">
        <v>37</v>
      </c>
      <c r="AD1463" t="s">
        <v>737</v>
      </c>
      <c r="AE1463" t="s">
        <v>1441</v>
      </c>
      <c r="AF1463" t="s">
        <v>737</v>
      </c>
      <c r="AG1463" t="s">
        <v>737</v>
      </c>
      <c r="AH1463">
        <v>1</v>
      </c>
      <c r="AI1463">
        <v>187</v>
      </c>
      <c r="AJ1463">
        <v>187</v>
      </c>
      <c r="AK1463">
        <v>187</v>
      </c>
      <c r="AL1463">
        <v>187</v>
      </c>
      <c r="AM1463">
        <v>187</v>
      </c>
      <c r="AN1463" t="s">
        <v>1409</v>
      </c>
      <c r="AO1463" t="s">
        <v>737</v>
      </c>
    </row>
    <row r="1464" spans="1:41" x14ac:dyDescent="0.25">
      <c r="A1464">
        <v>1</v>
      </c>
      <c r="B1464" t="s">
        <v>28</v>
      </c>
      <c r="C1464">
        <v>391101</v>
      </c>
      <c r="D1464" t="str">
        <f>VLOOKUP(C1464,MUNICÍPO_SETOR!A$2:D$49,4,0)</f>
        <v>JOSÉ EDSON GOMES</v>
      </c>
      <c r="E1464" s="43">
        <v>41366.79583333333</v>
      </c>
      <c r="F1464" s="43">
        <v>41366.798611111109</v>
      </c>
      <c r="G1464" s="43">
        <v>41369.615972222222</v>
      </c>
      <c r="H1464" t="s">
        <v>29</v>
      </c>
      <c r="I1464">
        <v>60000012558515</v>
      </c>
      <c r="J1464" t="s">
        <v>738</v>
      </c>
      <c r="K1464" t="s">
        <v>739</v>
      </c>
      <c r="L1464" t="s">
        <v>32</v>
      </c>
      <c r="M1464">
        <v>6</v>
      </c>
      <c r="N1464" t="s">
        <v>33</v>
      </c>
      <c r="O1464">
        <v>60000015461254</v>
      </c>
      <c r="P1464">
        <v>60000016462695</v>
      </c>
      <c r="Q1464">
        <v>140245000000019</v>
      </c>
      <c r="S1464" t="s">
        <v>34</v>
      </c>
      <c r="T1464" t="s">
        <v>35</v>
      </c>
      <c r="U1464" t="s">
        <v>36</v>
      </c>
      <c r="X1464" t="s">
        <v>37</v>
      </c>
      <c r="AD1464" t="s">
        <v>740</v>
      </c>
      <c r="AE1464" t="s">
        <v>1441</v>
      </c>
      <c r="AF1464" t="s">
        <v>740</v>
      </c>
      <c r="AG1464" t="s">
        <v>740</v>
      </c>
      <c r="AH1464">
        <v>1</v>
      </c>
      <c r="AI1464">
        <v>127</v>
      </c>
      <c r="AJ1464">
        <v>127</v>
      </c>
      <c r="AK1464">
        <v>127</v>
      </c>
      <c r="AL1464">
        <v>127</v>
      </c>
      <c r="AM1464">
        <v>127</v>
      </c>
      <c r="AN1464" t="s">
        <v>1409</v>
      </c>
      <c r="AO1464" t="s">
        <v>740</v>
      </c>
    </row>
    <row r="1465" spans="1:41" x14ac:dyDescent="0.25">
      <c r="A1465">
        <v>1</v>
      </c>
      <c r="B1465" t="s">
        <v>28</v>
      </c>
      <c r="C1465">
        <v>391101</v>
      </c>
      <c r="D1465" t="str">
        <f>VLOOKUP(C1465,MUNICÍPO_SETOR!A$2:D$49,4,0)</f>
        <v>JOSÉ EDSON GOMES</v>
      </c>
      <c r="E1465" s="43">
        <v>41366.792361111111</v>
      </c>
      <c r="F1465" s="43">
        <v>41366.795138888891</v>
      </c>
      <c r="G1465" s="43">
        <v>41369.615972222222</v>
      </c>
      <c r="H1465" t="s">
        <v>29</v>
      </c>
      <c r="I1465">
        <v>60000012588647</v>
      </c>
      <c r="J1465" t="s">
        <v>741</v>
      </c>
      <c r="K1465" t="s">
        <v>742</v>
      </c>
      <c r="L1465" t="s">
        <v>41</v>
      </c>
      <c r="M1465">
        <v>6</v>
      </c>
      <c r="N1465" t="s">
        <v>33</v>
      </c>
      <c r="O1465">
        <v>60000015461254</v>
      </c>
      <c r="P1465">
        <v>60000016462695</v>
      </c>
      <c r="Q1465">
        <v>140245000000010</v>
      </c>
      <c r="S1465" t="s">
        <v>34</v>
      </c>
      <c r="T1465" t="s">
        <v>35</v>
      </c>
      <c r="U1465" t="s">
        <v>36</v>
      </c>
      <c r="X1465" t="s">
        <v>37</v>
      </c>
      <c r="AD1465" t="s">
        <v>743</v>
      </c>
      <c r="AE1465" t="s">
        <v>1441</v>
      </c>
      <c r="AF1465" t="s">
        <v>743</v>
      </c>
      <c r="AG1465" t="s">
        <v>743</v>
      </c>
      <c r="AH1465">
        <v>1</v>
      </c>
      <c r="AI1465">
        <v>202</v>
      </c>
      <c r="AJ1465">
        <v>202</v>
      </c>
      <c r="AK1465">
        <v>202</v>
      </c>
      <c r="AL1465">
        <v>202</v>
      </c>
      <c r="AM1465">
        <v>202</v>
      </c>
      <c r="AN1465" t="s">
        <v>1409</v>
      </c>
      <c r="AO1465" t="s">
        <v>743</v>
      </c>
    </row>
    <row r="1466" spans="1:41" x14ac:dyDescent="0.25">
      <c r="A1466">
        <v>1</v>
      </c>
      <c r="B1466" t="s">
        <v>28</v>
      </c>
      <c r="C1466">
        <v>391101</v>
      </c>
      <c r="D1466" t="str">
        <f>VLOOKUP(C1466,MUNICÍPO_SETOR!A$2:D$49,4,0)</f>
        <v>JOSÉ EDSON GOMES</v>
      </c>
      <c r="E1466" s="43">
        <v>41366.788194444445</v>
      </c>
      <c r="F1466" s="43">
        <v>41366.791666666664</v>
      </c>
      <c r="G1466" s="43">
        <v>41369.615972222222</v>
      </c>
      <c r="H1466" t="s">
        <v>29</v>
      </c>
      <c r="I1466">
        <v>60000012570515</v>
      </c>
      <c r="J1466" t="s">
        <v>744</v>
      </c>
      <c r="K1466" t="s">
        <v>745</v>
      </c>
      <c r="L1466" t="s">
        <v>32</v>
      </c>
      <c r="M1466">
        <v>6</v>
      </c>
      <c r="N1466" t="s">
        <v>33</v>
      </c>
      <c r="O1466">
        <v>60000015461254</v>
      </c>
      <c r="P1466">
        <v>60000016462695</v>
      </c>
      <c r="Q1466">
        <v>140245000000003</v>
      </c>
      <c r="S1466" t="s">
        <v>34</v>
      </c>
      <c r="T1466" t="s">
        <v>35</v>
      </c>
      <c r="U1466" t="s">
        <v>36</v>
      </c>
      <c r="X1466" t="s">
        <v>37</v>
      </c>
      <c r="AD1466" t="s">
        <v>746</v>
      </c>
      <c r="AE1466" t="s">
        <v>1441</v>
      </c>
      <c r="AF1466" t="s">
        <v>746</v>
      </c>
      <c r="AG1466" t="s">
        <v>746</v>
      </c>
      <c r="AH1466">
        <v>1</v>
      </c>
      <c r="AI1466">
        <v>112</v>
      </c>
      <c r="AJ1466">
        <v>112</v>
      </c>
      <c r="AK1466">
        <v>112</v>
      </c>
      <c r="AL1466">
        <v>112</v>
      </c>
      <c r="AM1466">
        <v>112</v>
      </c>
      <c r="AN1466" t="s">
        <v>1409</v>
      </c>
      <c r="AO1466" t="s">
        <v>746</v>
      </c>
    </row>
    <row r="1467" spans="1:41" x14ac:dyDescent="0.25">
      <c r="A1467">
        <v>1</v>
      </c>
      <c r="B1467" t="s">
        <v>28</v>
      </c>
      <c r="C1467">
        <v>391101</v>
      </c>
      <c r="D1467" t="str">
        <f>VLOOKUP(C1467,MUNICÍPO_SETOR!A$2:D$49,4,0)</f>
        <v>JOSÉ EDSON GOMES</v>
      </c>
      <c r="E1467" s="43">
        <v>41365.815972222219</v>
      </c>
      <c r="F1467" s="43">
        <v>41366.821527777778</v>
      </c>
      <c r="G1467" s="43">
        <v>41369.615972222222</v>
      </c>
      <c r="H1467" t="s">
        <v>29</v>
      </c>
      <c r="I1467">
        <v>60000012588651</v>
      </c>
      <c r="J1467" t="s">
        <v>747</v>
      </c>
      <c r="K1467" t="s">
        <v>748</v>
      </c>
      <c r="L1467" t="s">
        <v>41</v>
      </c>
      <c r="M1467">
        <v>6</v>
      </c>
      <c r="N1467" t="s">
        <v>33</v>
      </c>
      <c r="O1467">
        <v>60000015461254</v>
      </c>
      <c r="P1467">
        <v>60000016462695</v>
      </c>
      <c r="Q1467">
        <v>140245000000091</v>
      </c>
      <c r="S1467" t="s">
        <v>34</v>
      </c>
      <c r="T1467" t="s">
        <v>35</v>
      </c>
      <c r="U1467" t="s">
        <v>36</v>
      </c>
      <c r="X1467" t="s">
        <v>37</v>
      </c>
      <c r="AD1467" t="s">
        <v>749</v>
      </c>
      <c r="AE1467" t="s">
        <v>1441</v>
      </c>
      <c r="AF1467" t="s">
        <v>749</v>
      </c>
      <c r="AG1467" t="s">
        <v>749</v>
      </c>
      <c r="AH1467">
        <v>1</v>
      </c>
      <c r="AI1467">
        <v>175</v>
      </c>
      <c r="AJ1467">
        <v>175</v>
      </c>
      <c r="AK1467">
        <v>175</v>
      </c>
      <c r="AL1467">
        <v>175</v>
      </c>
      <c r="AM1467">
        <v>175</v>
      </c>
      <c r="AN1467" t="s">
        <v>1409</v>
      </c>
      <c r="AO1467" t="s">
        <v>749</v>
      </c>
    </row>
    <row r="1468" spans="1:41" x14ac:dyDescent="0.25">
      <c r="A1468">
        <v>1</v>
      </c>
      <c r="B1468" t="s">
        <v>28</v>
      </c>
      <c r="C1468">
        <v>391101</v>
      </c>
      <c r="D1468" t="str">
        <f>VLOOKUP(C1468,MUNICÍPO_SETOR!A$2:D$49,4,0)</f>
        <v>JOSÉ EDSON GOMES</v>
      </c>
      <c r="E1468" s="43">
        <v>41365.694444444445</v>
      </c>
      <c r="F1468" s="43">
        <v>41366.823611111111</v>
      </c>
      <c r="G1468" s="43">
        <v>41369.615972222222</v>
      </c>
      <c r="H1468" t="s">
        <v>29</v>
      </c>
      <c r="I1468">
        <v>60000012330779</v>
      </c>
      <c r="J1468" t="s">
        <v>750</v>
      </c>
      <c r="K1468" t="s">
        <v>751</v>
      </c>
      <c r="L1468" t="s">
        <v>238</v>
      </c>
      <c r="M1468">
        <v>3</v>
      </c>
      <c r="N1468" t="s">
        <v>33</v>
      </c>
      <c r="O1468">
        <v>60000015461254</v>
      </c>
      <c r="P1468">
        <v>60000016462695</v>
      </c>
      <c r="Q1468">
        <v>140245000000100</v>
      </c>
      <c r="S1468" t="s">
        <v>34</v>
      </c>
      <c r="T1468" t="s">
        <v>35</v>
      </c>
      <c r="U1468" t="s">
        <v>36</v>
      </c>
      <c r="X1468" t="s">
        <v>176</v>
      </c>
      <c r="AD1468" t="s">
        <v>752</v>
      </c>
      <c r="AE1468" t="s">
        <v>1441</v>
      </c>
      <c r="AF1468" t="s">
        <v>752</v>
      </c>
      <c r="AG1468" t="s">
        <v>752</v>
      </c>
      <c r="AH1468">
        <v>1</v>
      </c>
      <c r="AI1468">
        <v>103</v>
      </c>
      <c r="AJ1468">
        <v>103</v>
      </c>
      <c r="AK1468">
        <v>103</v>
      </c>
      <c r="AL1468">
        <v>103</v>
      </c>
      <c r="AM1468">
        <v>103</v>
      </c>
      <c r="AN1468" t="s">
        <v>1409</v>
      </c>
      <c r="AO1468" t="s">
        <v>752</v>
      </c>
    </row>
    <row r="1469" spans="1:41" x14ac:dyDescent="0.25">
      <c r="A1469">
        <v>1</v>
      </c>
      <c r="B1469" t="s">
        <v>28</v>
      </c>
      <c r="C1469">
        <v>391101</v>
      </c>
      <c r="D1469" t="str">
        <f>VLOOKUP(C1469,MUNICÍPO_SETOR!A$2:D$49,4,0)</f>
        <v>JOSÉ EDSON GOMES</v>
      </c>
      <c r="E1469" s="43">
        <v>41365.690972222219</v>
      </c>
      <c r="F1469" s="43">
        <v>41366.818055555559</v>
      </c>
      <c r="G1469" s="43">
        <v>41369.615972222222</v>
      </c>
      <c r="H1469" t="s">
        <v>29</v>
      </c>
      <c r="I1469">
        <v>60000012453551</v>
      </c>
      <c r="J1469" t="s">
        <v>753</v>
      </c>
      <c r="K1469" t="s">
        <v>754</v>
      </c>
      <c r="L1469" t="s">
        <v>32</v>
      </c>
      <c r="M1469">
        <v>6</v>
      </c>
      <c r="N1469" t="s">
        <v>33</v>
      </c>
      <c r="O1469">
        <v>60000015461254</v>
      </c>
      <c r="P1469">
        <v>60000016462695</v>
      </c>
      <c r="Q1469">
        <v>140245000000082</v>
      </c>
      <c r="S1469" t="s">
        <v>34</v>
      </c>
      <c r="T1469" t="s">
        <v>35</v>
      </c>
      <c r="U1469" t="s">
        <v>36</v>
      </c>
      <c r="X1469" t="s">
        <v>37</v>
      </c>
      <c r="AD1469" t="s">
        <v>755</v>
      </c>
      <c r="AE1469" t="s">
        <v>1441</v>
      </c>
      <c r="AF1469" t="s">
        <v>755</v>
      </c>
      <c r="AG1469" t="s">
        <v>755</v>
      </c>
      <c r="AH1469">
        <v>1</v>
      </c>
      <c r="AI1469">
        <v>69</v>
      </c>
      <c r="AJ1469">
        <v>69</v>
      </c>
      <c r="AK1469">
        <v>69</v>
      </c>
      <c r="AL1469">
        <v>69</v>
      </c>
      <c r="AM1469">
        <v>69</v>
      </c>
      <c r="AN1469" t="s">
        <v>1409</v>
      </c>
      <c r="AO1469" t="s">
        <v>755</v>
      </c>
    </row>
    <row r="1470" spans="1:41" x14ac:dyDescent="0.25">
      <c r="A1470">
        <v>1</v>
      </c>
      <c r="B1470" t="s">
        <v>28</v>
      </c>
      <c r="C1470">
        <v>391101</v>
      </c>
      <c r="D1470" t="str">
        <f>VLOOKUP(C1470,MUNICÍPO_SETOR!A$2:D$49,4,0)</f>
        <v>JOSÉ EDSON GOMES</v>
      </c>
      <c r="E1470" s="43">
        <v>41365.642361111109</v>
      </c>
      <c r="F1470" s="43">
        <v>41366.813194444447</v>
      </c>
      <c r="G1470" s="43">
        <v>41369.615972222222</v>
      </c>
      <c r="H1470" t="s">
        <v>29</v>
      </c>
      <c r="I1470">
        <v>60000012569259</v>
      </c>
      <c r="J1470" t="s">
        <v>756</v>
      </c>
      <c r="K1470" t="s">
        <v>757</v>
      </c>
      <c r="L1470" t="s">
        <v>41</v>
      </c>
      <c r="M1470">
        <v>4</v>
      </c>
      <c r="N1470" t="s">
        <v>33</v>
      </c>
      <c r="O1470">
        <v>60000015461254</v>
      </c>
      <c r="P1470">
        <v>60000016462695</v>
      </c>
      <c r="Q1470">
        <v>140245000000064</v>
      </c>
      <c r="S1470" t="s">
        <v>34</v>
      </c>
      <c r="T1470" t="s">
        <v>35</v>
      </c>
      <c r="U1470" t="s">
        <v>36</v>
      </c>
      <c r="X1470" t="s">
        <v>37</v>
      </c>
      <c r="AD1470" t="s">
        <v>758</v>
      </c>
      <c r="AE1470" t="s">
        <v>1441</v>
      </c>
      <c r="AF1470" t="s">
        <v>758</v>
      </c>
      <c r="AG1470" t="s">
        <v>758</v>
      </c>
      <c r="AH1470">
        <v>1</v>
      </c>
      <c r="AI1470">
        <v>151</v>
      </c>
      <c r="AJ1470">
        <v>151</v>
      </c>
      <c r="AK1470">
        <v>151</v>
      </c>
      <c r="AL1470">
        <v>151</v>
      </c>
      <c r="AM1470">
        <v>151</v>
      </c>
      <c r="AN1470" t="s">
        <v>1409</v>
      </c>
      <c r="AO1470" t="s">
        <v>758</v>
      </c>
    </row>
    <row r="1471" spans="1:41" x14ac:dyDescent="0.25">
      <c r="A1471">
        <v>1</v>
      </c>
      <c r="B1471" t="s">
        <v>28</v>
      </c>
      <c r="C1471">
        <v>391101</v>
      </c>
      <c r="D1471" t="str">
        <f>VLOOKUP(C1471,MUNICÍPO_SETOR!A$2:D$49,4,0)</f>
        <v>JOSÉ EDSON GOMES</v>
      </c>
      <c r="E1471" s="43">
        <v>41365.506944444445</v>
      </c>
      <c r="F1471" s="43">
        <v>41366.960416666669</v>
      </c>
      <c r="G1471" s="43">
        <v>41369.615972222222</v>
      </c>
      <c r="H1471" t="s">
        <v>29</v>
      </c>
      <c r="I1471">
        <v>60000012474159</v>
      </c>
      <c r="J1471" t="s">
        <v>759</v>
      </c>
      <c r="K1471" t="s">
        <v>760</v>
      </c>
      <c r="L1471" t="s">
        <v>32</v>
      </c>
      <c r="M1471">
        <v>6</v>
      </c>
      <c r="N1471" t="s">
        <v>33</v>
      </c>
      <c r="O1471">
        <v>60000015461254</v>
      </c>
      <c r="P1471">
        <v>60000016462695</v>
      </c>
      <c r="Q1471">
        <v>140245000000109</v>
      </c>
      <c r="S1471" t="s">
        <v>34</v>
      </c>
      <c r="T1471" t="s">
        <v>35</v>
      </c>
      <c r="U1471" t="s">
        <v>36</v>
      </c>
      <c r="X1471" t="s">
        <v>37</v>
      </c>
      <c r="AD1471" t="s">
        <v>761</v>
      </c>
      <c r="AE1471" t="s">
        <v>1441</v>
      </c>
      <c r="AF1471" t="s">
        <v>761</v>
      </c>
      <c r="AG1471" t="s">
        <v>761</v>
      </c>
      <c r="AH1471">
        <v>1</v>
      </c>
      <c r="AI1471">
        <v>100</v>
      </c>
      <c r="AJ1471">
        <v>100</v>
      </c>
      <c r="AK1471">
        <v>100</v>
      </c>
      <c r="AL1471">
        <v>100</v>
      </c>
      <c r="AM1471">
        <v>100</v>
      </c>
      <c r="AN1471" t="s">
        <v>1409</v>
      </c>
      <c r="AO1471" t="s">
        <v>761</v>
      </c>
    </row>
    <row r="1472" spans="1:41" x14ac:dyDescent="0.25">
      <c r="A1472">
        <v>1</v>
      </c>
      <c r="B1472" t="s">
        <v>28</v>
      </c>
      <c r="C1472">
        <v>391101</v>
      </c>
      <c r="D1472" t="str">
        <f>VLOOKUP(C1472,MUNICÍPO_SETOR!A$2:D$49,4,0)</f>
        <v>JOSÉ EDSON GOMES</v>
      </c>
      <c r="E1472" s="43">
        <v>41365.472222222219</v>
      </c>
      <c r="F1472" s="43">
        <v>41366.80972222222</v>
      </c>
      <c r="G1472" s="43">
        <v>41369.615972222222</v>
      </c>
      <c r="H1472" t="s">
        <v>29</v>
      </c>
      <c r="I1472">
        <v>60000012305227</v>
      </c>
      <c r="J1472" t="s">
        <v>762</v>
      </c>
      <c r="K1472" t="s">
        <v>763</v>
      </c>
      <c r="L1472" t="s">
        <v>32</v>
      </c>
      <c r="M1472">
        <v>6</v>
      </c>
      <c r="N1472" t="s">
        <v>33</v>
      </c>
      <c r="O1472">
        <v>60000015461254</v>
      </c>
      <c r="P1472">
        <v>60000016462695</v>
      </c>
      <c r="Q1472">
        <v>140245000000055</v>
      </c>
      <c r="S1472" t="s">
        <v>34</v>
      </c>
      <c r="T1472" t="s">
        <v>35</v>
      </c>
      <c r="U1472" t="s">
        <v>36</v>
      </c>
      <c r="X1472" t="s">
        <v>37</v>
      </c>
      <c r="AD1472" t="s">
        <v>764</v>
      </c>
      <c r="AE1472" t="s">
        <v>1441</v>
      </c>
      <c r="AF1472" t="s">
        <v>764</v>
      </c>
      <c r="AG1472" t="s">
        <v>764</v>
      </c>
      <c r="AH1472">
        <v>1</v>
      </c>
      <c r="AI1472">
        <v>126</v>
      </c>
      <c r="AJ1472">
        <v>126</v>
      </c>
      <c r="AK1472">
        <v>126</v>
      </c>
      <c r="AL1472">
        <v>126</v>
      </c>
      <c r="AM1472">
        <v>126</v>
      </c>
      <c r="AN1472" t="s">
        <v>1409</v>
      </c>
      <c r="AO1472" t="s">
        <v>764</v>
      </c>
    </row>
    <row r="1473" spans="1:41" x14ac:dyDescent="0.25">
      <c r="A1473">
        <v>1</v>
      </c>
      <c r="B1473" t="s">
        <v>28</v>
      </c>
      <c r="C1473">
        <v>391101</v>
      </c>
      <c r="D1473" t="str">
        <f>VLOOKUP(C1473,MUNICÍPO_SETOR!A$2:D$49,4,0)</f>
        <v>JOSÉ EDSON GOMES</v>
      </c>
      <c r="E1473" s="43">
        <v>41365.4375</v>
      </c>
      <c r="F1473" s="43">
        <v>41366.815972222219</v>
      </c>
      <c r="G1473" s="43">
        <v>41369.615972222222</v>
      </c>
      <c r="H1473" t="s">
        <v>29</v>
      </c>
      <c r="I1473">
        <v>60000012495715</v>
      </c>
      <c r="J1473" t="s">
        <v>765</v>
      </c>
      <c r="K1473" t="s">
        <v>766</v>
      </c>
      <c r="L1473" t="s">
        <v>41</v>
      </c>
      <c r="M1473">
        <v>6</v>
      </c>
      <c r="N1473" t="s">
        <v>33</v>
      </c>
      <c r="O1473">
        <v>60000015461254</v>
      </c>
      <c r="P1473">
        <v>60000016462695</v>
      </c>
      <c r="Q1473">
        <v>140245000000073</v>
      </c>
      <c r="S1473" t="s">
        <v>34</v>
      </c>
      <c r="T1473" t="s">
        <v>35</v>
      </c>
      <c r="U1473" t="s">
        <v>36</v>
      </c>
      <c r="X1473" t="s">
        <v>37</v>
      </c>
      <c r="AD1473" t="s">
        <v>767</v>
      </c>
      <c r="AE1473" t="s">
        <v>1441</v>
      </c>
      <c r="AF1473" t="s">
        <v>767</v>
      </c>
      <c r="AG1473" t="s">
        <v>767</v>
      </c>
      <c r="AH1473">
        <v>1</v>
      </c>
      <c r="AI1473">
        <v>141</v>
      </c>
      <c r="AJ1473">
        <v>141</v>
      </c>
      <c r="AK1473">
        <v>141</v>
      </c>
      <c r="AL1473">
        <v>141</v>
      </c>
      <c r="AM1473">
        <v>141</v>
      </c>
      <c r="AN1473" t="s">
        <v>1409</v>
      </c>
      <c r="AO1473" t="s">
        <v>767</v>
      </c>
    </row>
    <row r="1474" spans="1:41" x14ac:dyDescent="0.25">
      <c r="A1474">
        <v>1</v>
      </c>
      <c r="B1474" t="s">
        <v>28</v>
      </c>
      <c r="C1474">
        <v>391101</v>
      </c>
      <c r="D1474" t="str">
        <f>VLOOKUP(C1474,MUNICÍPO_SETOR!A$2:D$49,4,0)</f>
        <v>JOSÉ EDSON GOMES</v>
      </c>
      <c r="E1474" s="43">
        <v>41365.423611111109</v>
      </c>
      <c r="F1474" s="43">
        <v>41366.805555555555</v>
      </c>
      <c r="G1474" s="43">
        <v>41369.615972222222</v>
      </c>
      <c r="H1474" t="s">
        <v>29</v>
      </c>
      <c r="I1474">
        <v>60000012548855</v>
      </c>
      <c r="J1474" t="s">
        <v>768</v>
      </c>
      <c r="K1474" t="s">
        <v>769</v>
      </c>
      <c r="L1474" t="s">
        <v>32</v>
      </c>
      <c r="M1474">
        <v>6</v>
      </c>
      <c r="N1474" t="s">
        <v>33</v>
      </c>
      <c r="O1474">
        <v>60000015461254</v>
      </c>
      <c r="P1474">
        <v>60000016462695</v>
      </c>
      <c r="Q1474">
        <v>140245000000037</v>
      </c>
      <c r="S1474" t="s">
        <v>34</v>
      </c>
      <c r="T1474" t="s">
        <v>35</v>
      </c>
      <c r="U1474" t="s">
        <v>36</v>
      </c>
      <c r="X1474" t="s">
        <v>37</v>
      </c>
      <c r="AD1474" t="s">
        <v>770</v>
      </c>
      <c r="AE1474" t="s">
        <v>1441</v>
      </c>
      <c r="AF1474" t="s">
        <v>770</v>
      </c>
      <c r="AG1474" t="s">
        <v>770</v>
      </c>
      <c r="AH1474">
        <v>1</v>
      </c>
      <c r="AI1474">
        <v>235</v>
      </c>
      <c r="AJ1474">
        <v>235</v>
      </c>
      <c r="AK1474">
        <v>235</v>
      </c>
      <c r="AL1474">
        <v>235</v>
      </c>
      <c r="AM1474">
        <v>235</v>
      </c>
      <c r="AN1474" t="s">
        <v>1409</v>
      </c>
      <c r="AO1474" t="s">
        <v>770</v>
      </c>
    </row>
    <row r="1475" spans="1:41" x14ac:dyDescent="0.25">
      <c r="A1475">
        <v>1</v>
      </c>
      <c r="B1475" t="s">
        <v>28</v>
      </c>
      <c r="C1475">
        <v>392104</v>
      </c>
      <c r="D1475" t="str">
        <f>VLOOKUP(C1475,MUNICÍPO_SETOR!A$2:D$49,4,0)</f>
        <v>MICHEL OSES RIBEIRO DA SILVA</v>
      </c>
      <c r="E1475" s="43">
        <v>41403.458333333336</v>
      </c>
      <c r="F1475" s="43">
        <v>41404.909722222219</v>
      </c>
      <c r="G1475" s="43">
        <v>41404.868055555555</v>
      </c>
      <c r="H1475" t="s">
        <v>29</v>
      </c>
      <c r="I1475">
        <v>60000012332211</v>
      </c>
      <c r="J1475" t="s">
        <v>970</v>
      </c>
      <c r="K1475" t="s">
        <v>971</v>
      </c>
      <c r="L1475" t="s">
        <v>32</v>
      </c>
      <c r="M1475">
        <v>6</v>
      </c>
      <c r="N1475" t="s">
        <v>33</v>
      </c>
      <c r="O1475">
        <v>60000015461254</v>
      </c>
      <c r="P1475">
        <v>60000016462717</v>
      </c>
      <c r="Q1475">
        <v>141281000001008</v>
      </c>
      <c r="S1475" t="s">
        <v>34</v>
      </c>
      <c r="T1475" t="s">
        <v>35</v>
      </c>
      <c r="U1475" t="s">
        <v>36</v>
      </c>
      <c r="X1475" t="s">
        <v>37</v>
      </c>
      <c r="AD1475" t="s">
        <v>5119</v>
      </c>
      <c r="AE1475" t="s">
        <v>1446</v>
      </c>
      <c r="AF1475" t="s">
        <v>5119</v>
      </c>
      <c r="AG1475" t="s">
        <v>5119</v>
      </c>
      <c r="AH1475">
        <v>97</v>
      </c>
      <c r="AI1475">
        <v>174</v>
      </c>
      <c r="AJ1475">
        <v>174</v>
      </c>
      <c r="AK1475">
        <v>174</v>
      </c>
      <c r="AL1475">
        <v>174</v>
      </c>
      <c r="AM1475">
        <v>174</v>
      </c>
      <c r="AN1475" t="s">
        <v>1409</v>
      </c>
      <c r="AO1475" t="s">
        <v>5464</v>
      </c>
    </row>
    <row r="1476" spans="1:41" x14ac:dyDescent="0.25">
      <c r="A1476">
        <v>1</v>
      </c>
      <c r="B1476" t="s">
        <v>28</v>
      </c>
      <c r="C1476">
        <v>392104</v>
      </c>
      <c r="D1476" t="str">
        <f>VLOOKUP(C1476,MUNICÍPO_SETOR!A$2:D$49,4,0)</f>
        <v>MICHEL OSES RIBEIRO DA SILVA</v>
      </c>
      <c r="E1476" s="43">
        <v>41403.416666666664</v>
      </c>
      <c r="F1476" s="43">
        <v>41404.940972222219</v>
      </c>
      <c r="G1476" s="43">
        <v>41404.899305555555</v>
      </c>
      <c r="H1476" t="s">
        <v>29</v>
      </c>
      <c r="I1476">
        <v>60000012248575</v>
      </c>
      <c r="J1476" t="s">
        <v>954</v>
      </c>
      <c r="K1476" t="s">
        <v>955</v>
      </c>
      <c r="L1476" t="s">
        <v>32</v>
      </c>
      <c r="M1476">
        <v>4</v>
      </c>
      <c r="N1476" t="s">
        <v>33</v>
      </c>
      <c r="O1476">
        <v>60000015461254</v>
      </c>
      <c r="P1476">
        <v>60000016462717</v>
      </c>
      <c r="Q1476">
        <v>141281000001114</v>
      </c>
      <c r="S1476" t="s">
        <v>34</v>
      </c>
      <c r="T1476" t="s">
        <v>35</v>
      </c>
      <c r="U1476" t="s">
        <v>36</v>
      </c>
      <c r="X1476" t="s">
        <v>37</v>
      </c>
      <c r="AD1476" t="s">
        <v>5120</v>
      </c>
      <c r="AE1476" t="s">
        <v>1446</v>
      </c>
      <c r="AF1476" t="s">
        <v>5120</v>
      </c>
      <c r="AG1476" t="s">
        <v>5120</v>
      </c>
      <c r="AH1476">
        <v>1</v>
      </c>
      <c r="AI1476">
        <v>126</v>
      </c>
      <c r="AJ1476">
        <v>126</v>
      </c>
      <c r="AK1476">
        <v>126</v>
      </c>
      <c r="AL1476">
        <v>126</v>
      </c>
      <c r="AM1476">
        <v>126</v>
      </c>
      <c r="AN1476" t="s">
        <v>1409</v>
      </c>
      <c r="AO1476" t="s">
        <v>5120</v>
      </c>
    </row>
    <row r="1477" spans="1:41" x14ac:dyDescent="0.25">
      <c r="A1477">
        <v>1</v>
      </c>
      <c r="B1477" t="s">
        <v>28</v>
      </c>
      <c r="C1477">
        <v>392104</v>
      </c>
      <c r="D1477" t="str">
        <f>VLOOKUP(C1477,MUNICÍPO_SETOR!A$2:D$49,4,0)</f>
        <v>MICHEL OSES RIBEIRO DA SILVA</v>
      </c>
      <c r="E1477" s="43">
        <v>41403.375</v>
      </c>
      <c r="F1477" s="43">
        <v>41404.902083333334</v>
      </c>
      <c r="G1477" s="43">
        <v>41404.86041666667</v>
      </c>
      <c r="H1477" t="s">
        <v>29</v>
      </c>
      <c r="I1477">
        <v>60000012446971</v>
      </c>
      <c r="J1477" t="s">
        <v>3445</v>
      </c>
      <c r="K1477" t="s">
        <v>3446</v>
      </c>
      <c r="L1477" t="s">
        <v>32</v>
      </c>
      <c r="M1477">
        <v>6</v>
      </c>
      <c r="N1477" t="s">
        <v>33</v>
      </c>
      <c r="O1477">
        <v>60000015461254</v>
      </c>
      <c r="P1477">
        <v>60000016462717</v>
      </c>
      <c r="Q1477">
        <v>141281000000990</v>
      </c>
      <c r="S1477" t="s">
        <v>34</v>
      </c>
      <c r="T1477" t="s">
        <v>35</v>
      </c>
      <c r="U1477" t="s">
        <v>36</v>
      </c>
      <c r="X1477" t="s">
        <v>37</v>
      </c>
      <c r="AD1477" t="s">
        <v>5121</v>
      </c>
      <c r="AE1477" t="s">
        <v>1446</v>
      </c>
      <c r="AF1477" t="s">
        <v>5121</v>
      </c>
      <c r="AG1477" t="s">
        <v>5121</v>
      </c>
      <c r="AH1477">
        <v>1</v>
      </c>
      <c r="AI1477">
        <v>189</v>
      </c>
      <c r="AJ1477">
        <v>189</v>
      </c>
      <c r="AK1477">
        <v>189</v>
      </c>
      <c r="AL1477">
        <v>189</v>
      </c>
      <c r="AM1477">
        <v>189</v>
      </c>
      <c r="AN1477" t="s">
        <v>1409</v>
      </c>
      <c r="AO1477" t="s">
        <v>5121</v>
      </c>
    </row>
    <row r="1478" spans="1:41" x14ac:dyDescent="0.25">
      <c r="A1478">
        <v>1</v>
      </c>
      <c r="B1478" t="s">
        <v>28</v>
      </c>
      <c r="C1478">
        <v>392104</v>
      </c>
      <c r="D1478" t="str">
        <f>VLOOKUP(C1478,MUNICÍPO_SETOR!A$2:D$49,4,0)</f>
        <v>MICHEL OSES RIBEIRO DA SILVA</v>
      </c>
      <c r="E1478" s="43">
        <v>41403.333333333336</v>
      </c>
      <c r="F1478" s="43">
        <v>41404.900694444441</v>
      </c>
      <c r="G1478" s="43">
        <v>41404.859027777777</v>
      </c>
      <c r="H1478" t="s">
        <v>29</v>
      </c>
      <c r="I1478">
        <v>60000012381659</v>
      </c>
      <c r="J1478" t="s">
        <v>3447</v>
      </c>
      <c r="K1478" t="s">
        <v>3448</v>
      </c>
      <c r="L1478" t="s">
        <v>32</v>
      </c>
      <c r="M1478">
        <v>6</v>
      </c>
      <c r="N1478" t="s">
        <v>33</v>
      </c>
      <c r="O1478">
        <v>60000015461254</v>
      </c>
      <c r="P1478">
        <v>60000016462717</v>
      </c>
      <c r="Q1478">
        <v>141281000000984</v>
      </c>
      <c r="S1478" t="s">
        <v>34</v>
      </c>
      <c r="T1478" t="s">
        <v>35</v>
      </c>
      <c r="U1478" t="s">
        <v>36</v>
      </c>
      <c r="X1478" t="s">
        <v>37</v>
      </c>
      <c r="AD1478" t="s">
        <v>5122</v>
      </c>
      <c r="AE1478" t="s">
        <v>1446</v>
      </c>
      <c r="AF1478" t="s">
        <v>5122</v>
      </c>
      <c r="AG1478" t="s">
        <v>5122</v>
      </c>
      <c r="AH1478">
        <v>97</v>
      </c>
      <c r="AI1478">
        <v>152</v>
      </c>
      <c r="AJ1478">
        <v>152</v>
      </c>
      <c r="AK1478">
        <v>152</v>
      </c>
      <c r="AL1478">
        <v>152</v>
      </c>
      <c r="AM1478">
        <v>152</v>
      </c>
      <c r="AN1478" t="s">
        <v>1409</v>
      </c>
      <c r="AO1478" t="s">
        <v>5465</v>
      </c>
    </row>
    <row r="1479" spans="1:41" x14ac:dyDescent="0.25">
      <c r="A1479">
        <v>1</v>
      </c>
      <c r="B1479" t="s">
        <v>28</v>
      </c>
      <c r="C1479">
        <v>392104</v>
      </c>
      <c r="D1479" t="str">
        <f>VLOOKUP(C1479,MUNICÍPO_SETOR!A$2:D$49,4,0)</f>
        <v>MICHEL OSES RIBEIRO DA SILVA</v>
      </c>
      <c r="E1479" s="43">
        <v>41402.708333333336</v>
      </c>
      <c r="F1479" s="43">
        <v>41402.814583333333</v>
      </c>
      <c r="G1479" s="43">
        <v>41402.773611111108</v>
      </c>
      <c r="H1479" t="s">
        <v>29</v>
      </c>
      <c r="I1479">
        <v>60000012483879</v>
      </c>
      <c r="J1479" t="s">
        <v>3585</v>
      </c>
      <c r="K1479" t="s">
        <v>3586</v>
      </c>
      <c r="L1479" t="s">
        <v>32</v>
      </c>
      <c r="M1479">
        <v>3</v>
      </c>
      <c r="N1479" t="s">
        <v>33</v>
      </c>
      <c r="O1479">
        <v>60000015461254</v>
      </c>
      <c r="P1479">
        <v>60000016462717</v>
      </c>
      <c r="Q1479">
        <v>140219000000457</v>
      </c>
      <c r="S1479" t="s">
        <v>34</v>
      </c>
      <c r="T1479" t="s">
        <v>35</v>
      </c>
      <c r="U1479" t="s">
        <v>36</v>
      </c>
      <c r="X1479" t="s">
        <v>37</v>
      </c>
      <c r="AD1479" t="s">
        <v>5123</v>
      </c>
      <c r="AE1479" t="s">
        <v>1446</v>
      </c>
      <c r="AF1479" t="s">
        <v>5123</v>
      </c>
      <c r="AG1479" t="s">
        <v>5123</v>
      </c>
      <c r="AH1479">
        <v>1</v>
      </c>
      <c r="AI1479">
        <v>459</v>
      </c>
      <c r="AJ1479">
        <v>459</v>
      </c>
      <c r="AK1479">
        <v>459</v>
      </c>
      <c r="AL1479">
        <v>459</v>
      </c>
      <c r="AM1479">
        <v>459</v>
      </c>
      <c r="AN1479" t="s">
        <v>1409</v>
      </c>
      <c r="AO1479" t="s">
        <v>5123</v>
      </c>
    </row>
    <row r="1480" spans="1:41" x14ac:dyDescent="0.25">
      <c r="A1480">
        <v>1</v>
      </c>
      <c r="B1480" t="s">
        <v>28</v>
      </c>
      <c r="C1480">
        <v>392104</v>
      </c>
      <c r="D1480" t="str">
        <f>VLOOKUP(C1480,MUNICÍPO_SETOR!A$2:D$49,4,0)</f>
        <v>MICHEL OSES RIBEIRO DA SILVA</v>
      </c>
      <c r="E1480" s="43">
        <v>41402.625</v>
      </c>
      <c r="F1480" s="43">
        <v>41402.636111111111</v>
      </c>
      <c r="G1480" s="43">
        <v>41402.613194444442</v>
      </c>
      <c r="H1480" t="s">
        <v>29</v>
      </c>
      <c r="I1480">
        <v>60000012345931</v>
      </c>
      <c r="J1480" t="s">
        <v>964</v>
      </c>
      <c r="K1480" t="s">
        <v>965</v>
      </c>
      <c r="L1480" t="s">
        <v>41</v>
      </c>
      <c r="M1480">
        <v>3</v>
      </c>
      <c r="N1480" t="s">
        <v>33</v>
      </c>
      <c r="O1480">
        <v>60000015461254</v>
      </c>
      <c r="P1480">
        <v>60000016462717</v>
      </c>
      <c r="Q1480">
        <v>140219000000434</v>
      </c>
      <c r="S1480" t="s">
        <v>34</v>
      </c>
      <c r="T1480" t="s">
        <v>35</v>
      </c>
      <c r="U1480" t="s">
        <v>36</v>
      </c>
      <c r="X1480" t="s">
        <v>37</v>
      </c>
      <c r="AD1480" t="s">
        <v>5124</v>
      </c>
      <c r="AE1480" t="s">
        <v>1446</v>
      </c>
      <c r="AF1480" t="s">
        <v>5124</v>
      </c>
      <c r="AG1480" t="s">
        <v>5124</v>
      </c>
      <c r="AH1480">
        <v>1</v>
      </c>
      <c r="AI1480">
        <v>88</v>
      </c>
      <c r="AJ1480">
        <v>88</v>
      </c>
      <c r="AK1480">
        <v>88</v>
      </c>
      <c r="AL1480">
        <v>88</v>
      </c>
      <c r="AM1480">
        <v>88</v>
      </c>
      <c r="AN1480" t="s">
        <v>1409</v>
      </c>
      <c r="AO1480" t="s">
        <v>5124</v>
      </c>
    </row>
    <row r="1481" spans="1:41" x14ac:dyDescent="0.25">
      <c r="A1481">
        <v>1</v>
      </c>
      <c r="B1481" t="s">
        <v>28</v>
      </c>
      <c r="C1481">
        <v>392104</v>
      </c>
      <c r="D1481" t="str">
        <f>VLOOKUP(C1481,MUNICÍPO_SETOR!A$2:D$49,4,0)</f>
        <v>MICHEL OSES RIBEIRO DA SILVA</v>
      </c>
      <c r="E1481" s="43">
        <v>41402.5</v>
      </c>
      <c r="F1481" s="43">
        <v>41402.602083333331</v>
      </c>
      <c r="G1481" s="43">
        <v>41402.563888888886</v>
      </c>
      <c r="H1481" t="s">
        <v>29</v>
      </c>
      <c r="I1481">
        <v>60000012249411</v>
      </c>
      <c r="J1481" t="s">
        <v>930</v>
      </c>
      <c r="K1481" t="s">
        <v>931</v>
      </c>
      <c r="L1481" t="s">
        <v>32</v>
      </c>
      <c r="M1481">
        <v>6</v>
      </c>
      <c r="N1481" t="s">
        <v>33</v>
      </c>
      <c r="O1481">
        <v>60000015461254</v>
      </c>
      <c r="P1481">
        <v>60000016462717</v>
      </c>
      <c r="Q1481">
        <v>140219000000379</v>
      </c>
      <c r="S1481" t="s">
        <v>34</v>
      </c>
      <c r="T1481" t="s">
        <v>35</v>
      </c>
      <c r="U1481" t="s">
        <v>36</v>
      </c>
      <c r="X1481" t="s">
        <v>37</v>
      </c>
      <c r="AD1481" t="s">
        <v>5125</v>
      </c>
      <c r="AE1481" t="s">
        <v>1446</v>
      </c>
      <c r="AF1481" t="s">
        <v>5125</v>
      </c>
      <c r="AG1481" t="s">
        <v>5125</v>
      </c>
      <c r="AH1481">
        <v>1</v>
      </c>
      <c r="AI1481">
        <v>129</v>
      </c>
      <c r="AJ1481">
        <v>129</v>
      </c>
      <c r="AK1481">
        <v>129</v>
      </c>
      <c r="AL1481">
        <v>129</v>
      </c>
      <c r="AM1481">
        <v>129</v>
      </c>
      <c r="AN1481" t="s">
        <v>1409</v>
      </c>
      <c r="AO1481" t="s">
        <v>5125</v>
      </c>
    </row>
    <row r="1482" spans="1:41" x14ac:dyDescent="0.25">
      <c r="A1482">
        <v>1</v>
      </c>
      <c r="B1482" t="s">
        <v>28</v>
      </c>
      <c r="C1482">
        <v>392104</v>
      </c>
      <c r="D1482" t="str">
        <f>VLOOKUP(C1482,MUNICÍPO_SETOR!A$2:D$49,4,0)</f>
        <v>MICHEL OSES RIBEIRO DA SILVA</v>
      </c>
      <c r="E1482" s="43">
        <v>41402.416666666664</v>
      </c>
      <c r="F1482" s="43">
        <v>41402.597222222219</v>
      </c>
      <c r="G1482" s="43">
        <v>41402.563888888886</v>
      </c>
      <c r="H1482" t="s">
        <v>29</v>
      </c>
      <c r="I1482">
        <v>60000017964144</v>
      </c>
      <c r="J1482" t="s">
        <v>932</v>
      </c>
      <c r="K1482" t="s">
        <v>933</v>
      </c>
      <c r="L1482" t="s">
        <v>32</v>
      </c>
      <c r="M1482">
        <v>4</v>
      </c>
      <c r="N1482" t="s">
        <v>33</v>
      </c>
      <c r="O1482">
        <v>60000015461254</v>
      </c>
      <c r="P1482">
        <v>60000016462717</v>
      </c>
      <c r="Q1482">
        <v>140219000000372</v>
      </c>
      <c r="S1482" t="s">
        <v>34</v>
      </c>
      <c r="T1482" t="s">
        <v>35</v>
      </c>
      <c r="U1482" t="s">
        <v>36</v>
      </c>
      <c r="X1482" t="s">
        <v>37</v>
      </c>
      <c r="AD1482" t="s">
        <v>5126</v>
      </c>
      <c r="AE1482" t="s">
        <v>1437</v>
      </c>
      <c r="AF1482" t="s">
        <v>5126</v>
      </c>
      <c r="AG1482" t="s">
        <v>5126</v>
      </c>
      <c r="AH1482">
        <v>1</v>
      </c>
      <c r="AI1482">
        <v>129</v>
      </c>
      <c r="AJ1482">
        <v>129</v>
      </c>
      <c r="AK1482">
        <v>129</v>
      </c>
      <c r="AL1482">
        <v>129</v>
      </c>
      <c r="AM1482">
        <v>129</v>
      </c>
      <c r="AN1482" t="s">
        <v>1409</v>
      </c>
      <c r="AO1482" t="s">
        <v>5126</v>
      </c>
    </row>
    <row r="1483" spans="1:41" x14ac:dyDescent="0.25">
      <c r="A1483">
        <v>1</v>
      </c>
      <c r="B1483" t="s">
        <v>28</v>
      </c>
      <c r="C1483">
        <v>392104</v>
      </c>
      <c r="D1483" t="str">
        <f>VLOOKUP(C1483,MUNICÍPO_SETOR!A$2:D$49,4,0)</f>
        <v>MICHEL OSES RIBEIRO DA SILVA</v>
      </c>
      <c r="E1483" s="43">
        <v>41400.666666666664</v>
      </c>
      <c r="F1483" s="43">
        <v>41401.648611111108</v>
      </c>
      <c r="G1483" s="43">
        <v>41401.61041666667</v>
      </c>
      <c r="H1483" t="s">
        <v>29</v>
      </c>
      <c r="I1483">
        <v>60000012408695</v>
      </c>
      <c r="J1483" t="s">
        <v>934</v>
      </c>
      <c r="K1483" t="s">
        <v>935</v>
      </c>
      <c r="L1483" t="s">
        <v>32</v>
      </c>
      <c r="M1483">
        <v>6</v>
      </c>
      <c r="N1483" t="s">
        <v>33</v>
      </c>
      <c r="O1483">
        <v>60000015461254</v>
      </c>
      <c r="P1483">
        <v>60000016462717</v>
      </c>
      <c r="Q1483">
        <v>140219000000363</v>
      </c>
      <c r="S1483" t="s">
        <v>34</v>
      </c>
      <c r="T1483" t="s">
        <v>35</v>
      </c>
      <c r="U1483" t="s">
        <v>36</v>
      </c>
      <c r="X1483" t="s">
        <v>37</v>
      </c>
      <c r="AD1483" t="s">
        <v>5127</v>
      </c>
      <c r="AE1483" t="s">
        <v>1446</v>
      </c>
      <c r="AF1483" t="s">
        <v>5127</v>
      </c>
      <c r="AG1483" t="s">
        <v>5127</v>
      </c>
      <c r="AH1483">
        <v>79</v>
      </c>
      <c r="AI1483">
        <v>328</v>
      </c>
      <c r="AJ1483">
        <v>328</v>
      </c>
      <c r="AK1483">
        <v>328</v>
      </c>
      <c r="AL1483">
        <v>328</v>
      </c>
      <c r="AM1483">
        <v>328</v>
      </c>
      <c r="AN1483" t="s">
        <v>1409</v>
      </c>
      <c r="AO1483" t="s">
        <v>5466</v>
      </c>
    </row>
    <row r="1484" spans="1:41" x14ac:dyDescent="0.25">
      <c r="A1484">
        <v>1</v>
      </c>
      <c r="B1484" t="s">
        <v>28</v>
      </c>
      <c r="C1484">
        <v>392104</v>
      </c>
      <c r="D1484" t="str">
        <f>VLOOKUP(C1484,MUNICÍPO_SETOR!A$2:D$49,4,0)</f>
        <v>MICHEL OSES RIBEIRO DA SILVA</v>
      </c>
      <c r="E1484" s="43">
        <v>41400.583333333336</v>
      </c>
      <c r="F1484" s="43">
        <v>41401.643750000003</v>
      </c>
      <c r="G1484" s="43">
        <v>41401.61041666667</v>
      </c>
      <c r="H1484" t="s">
        <v>29</v>
      </c>
      <c r="I1484">
        <v>60000012513175</v>
      </c>
      <c r="J1484" t="s">
        <v>944</v>
      </c>
      <c r="K1484" t="s">
        <v>945</v>
      </c>
      <c r="L1484" t="s">
        <v>41</v>
      </c>
      <c r="M1484">
        <v>4</v>
      </c>
      <c r="N1484" t="s">
        <v>33</v>
      </c>
      <c r="O1484">
        <v>60000015461254</v>
      </c>
      <c r="P1484">
        <v>60000016462717</v>
      </c>
      <c r="Q1484">
        <v>140219000000356</v>
      </c>
      <c r="S1484" t="s">
        <v>34</v>
      </c>
      <c r="T1484" t="s">
        <v>35</v>
      </c>
      <c r="U1484" t="s">
        <v>36</v>
      </c>
      <c r="X1484" t="s">
        <v>37</v>
      </c>
      <c r="AD1484" t="s">
        <v>5128</v>
      </c>
      <c r="AE1484" t="s">
        <v>1446</v>
      </c>
      <c r="AF1484" t="s">
        <v>5128</v>
      </c>
      <c r="AG1484" t="s">
        <v>5128</v>
      </c>
      <c r="AH1484">
        <v>1</v>
      </c>
      <c r="AI1484">
        <v>159</v>
      </c>
      <c r="AJ1484">
        <v>159</v>
      </c>
      <c r="AK1484">
        <v>159</v>
      </c>
      <c r="AL1484">
        <v>159</v>
      </c>
      <c r="AM1484">
        <v>159</v>
      </c>
      <c r="AN1484" t="s">
        <v>1409</v>
      </c>
      <c r="AO1484" t="s">
        <v>5128</v>
      </c>
    </row>
    <row r="1485" spans="1:41" x14ac:dyDescent="0.25">
      <c r="A1485">
        <v>1</v>
      </c>
      <c r="B1485" t="s">
        <v>28</v>
      </c>
      <c r="C1485">
        <v>392104</v>
      </c>
      <c r="D1485" t="str">
        <f>VLOOKUP(C1485,MUNICÍPO_SETOR!A$2:D$49,4,0)</f>
        <v>MICHEL OSES RIBEIRO DA SILVA</v>
      </c>
      <c r="E1485" s="43">
        <v>41400.583333333336</v>
      </c>
      <c r="F1485" s="43">
        <v>41401.643750000003</v>
      </c>
      <c r="G1485" s="43">
        <v>41401.61041666667</v>
      </c>
      <c r="H1485" t="s">
        <v>29</v>
      </c>
      <c r="I1485">
        <v>60000012513175</v>
      </c>
      <c r="J1485" t="s">
        <v>944</v>
      </c>
      <c r="K1485" t="s">
        <v>945</v>
      </c>
      <c r="L1485" t="s">
        <v>41</v>
      </c>
      <c r="M1485">
        <v>4</v>
      </c>
      <c r="N1485" t="s">
        <v>33</v>
      </c>
      <c r="O1485">
        <v>60000015461254</v>
      </c>
      <c r="P1485">
        <v>60000016462717</v>
      </c>
      <c r="Q1485">
        <v>140219000000356</v>
      </c>
      <c r="S1485" t="s">
        <v>34</v>
      </c>
      <c r="T1485" t="s">
        <v>35</v>
      </c>
      <c r="U1485" t="s">
        <v>36</v>
      </c>
      <c r="X1485" t="s">
        <v>37</v>
      </c>
      <c r="AD1485" t="s">
        <v>5128</v>
      </c>
      <c r="AE1485" t="s">
        <v>1446</v>
      </c>
      <c r="AF1485" t="s">
        <v>5128</v>
      </c>
      <c r="AG1485" t="s">
        <v>5128</v>
      </c>
      <c r="AH1485">
        <v>1</v>
      </c>
      <c r="AI1485">
        <v>159</v>
      </c>
      <c r="AJ1485">
        <v>159</v>
      </c>
      <c r="AK1485">
        <v>159</v>
      </c>
      <c r="AL1485">
        <v>159</v>
      </c>
      <c r="AM1485">
        <v>159</v>
      </c>
      <c r="AN1485" t="s">
        <v>1409</v>
      </c>
      <c r="AO1485" t="s">
        <v>5128</v>
      </c>
    </row>
    <row r="1486" spans="1:41" x14ac:dyDescent="0.25">
      <c r="A1486">
        <v>1</v>
      </c>
      <c r="B1486" t="s">
        <v>28</v>
      </c>
      <c r="C1486">
        <v>392104</v>
      </c>
      <c r="D1486" t="str">
        <f>VLOOKUP(C1486,MUNICÍPO_SETOR!A$2:D$49,4,0)</f>
        <v>MICHEL OSES RIBEIRO DA SILVA</v>
      </c>
      <c r="E1486" s="43">
        <v>41400.541666666664</v>
      </c>
      <c r="F1486" s="43">
        <v>41401.638194444444</v>
      </c>
      <c r="G1486" s="43">
        <v>41401.61041666667</v>
      </c>
      <c r="H1486" t="s">
        <v>29</v>
      </c>
      <c r="I1486">
        <v>60000012248211</v>
      </c>
      <c r="J1486" t="s">
        <v>938</v>
      </c>
      <c r="K1486" t="s">
        <v>939</v>
      </c>
      <c r="L1486" t="s">
        <v>32</v>
      </c>
      <c r="M1486">
        <v>4</v>
      </c>
      <c r="N1486" t="s">
        <v>33</v>
      </c>
      <c r="O1486">
        <v>60000015461254</v>
      </c>
      <c r="P1486">
        <v>60000016462717</v>
      </c>
      <c r="Q1486">
        <v>140219000000349</v>
      </c>
      <c r="S1486" t="s">
        <v>34</v>
      </c>
      <c r="T1486" t="s">
        <v>35</v>
      </c>
      <c r="U1486" t="s">
        <v>36</v>
      </c>
      <c r="X1486" t="s">
        <v>37</v>
      </c>
      <c r="AD1486" t="s">
        <v>5129</v>
      </c>
      <c r="AE1486" t="s">
        <v>1446</v>
      </c>
      <c r="AF1486" t="s">
        <v>5129</v>
      </c>
      <c r="AG1486" t="s">
        <v>5129</v>
      </c>
      <c r="AH1486">
        <v>1</v>
      </c>
      <c r="AI1486">
        <v>132</v>
      </c>
      <c r="AJ1486">
        <v>132</v>
      </c>
      <c r="AK1486">
        <v>132</v>
      </c>
      <c r="AL1486">
        <v>132</v>
      </c>
      <c r="AM1486">
        <v>132</v>
      </c>
      <c r="AN1486" t="s">
        <v>1409</v>
      </c>
      <c r="AO1486" t="s">
        <v>5129</v>
      </c>
    </row>
    <row r="1487" spans="1:41" x14ac:dyDescent="0.25">
      <c r="A1487">
        <v>1</v>
      </c>
      <c r="B1487" t="s">
        <v>28</v>
      </c>
      <c r="C1487">
        <v>392106</v>
      </c>
      <c r="D1487" t="str">
        <f>VLOOKUP(C1487,MUNICÍPO_SETOR!A$2:D$49,4,0)</f>
        <v>ZUILA MONTEIRO FREIRE</v>
      </c>
      <c r="E1487" s="43">
        <v>41403.395833333336</v>
      </c>
      <c r="F1487" s="43">
        <v>41403.669444444444</v>
      </c>
      <c r="G1487" s="43">
        <v>41403.650694444441</v>
      </c>
      <c r="H1487" t="s">
        <v>29</v>
      </c>
      <c r="I1487">
        <v>60000017964164</v>
      </c>
      <c r="J1487" t="s">
        <v>786</v>
      </c>
      <c r="K1487" t="s">
        <v>787</v>
      </c>
      <c r="L1487" t="s">
        <v>41</v>
      </c>
      <c r="M1487">
        <v>3</v>
      </c>
      <c r="N1487" t="s">
        <v>33</v>
      </c>
      <c r="O1487">
        <v>60000015461254</v>
      </c>
      <c r="P1487">
        <v>60000016462712</v>
      </c>
      <c r="Q1487">
        <v>140236000001322</v>
      </c>
      <c r="S1487" t="s">
        <v>34</v>
      </c>
      <c r="T1487" t="s">
        <v>35</v>
      </c>
      <c r="U1487" t="s">
        <v>36</v>
      </c>
      <c r="X1487" t="s">
        <v>37</v>
      </c>
      <c r="AD1487" t="s">
        <v>5130</v>
      </c>
      <c r="AE1487" t="s">
        <v>1437</v>
      </c>
      <c r="AF1487" t="s">
        <v>5130</v>
      </c>
      <c r="AG1487" t="s">
        <v>5130</v>
      </c>
      <c r="AH1487">
        <v>1</v>
      </c>
      <c r="AI1487">
        <v>72</v>
      </c>
      <c r="AJ1487">
        <v>72</v>
      </c>
      <c r="AK1487">
        <v>72</v>
      </c>
      <c r="AL1487">
        <v>72</v>
      </c>
      <c r="AM1487">
        <v>72</v>
      </c>
      <c r="AN1487" t="s">
        <v>1409</v>
      </c>
      <c r="AO1487" t="s">
        <v>5130</v>
      </c>
    </row>
    <row r="1488" spans="1:41" x14ac:dyDescent="0.25">
      <c r="A1488">
        <v>1</v>
      </c>
      <c r="B1488" t="s">
        <v>28</v>
      </c>
      <c r="C1488">
        <v>392106</v>
      </c>
      <c r="D1488" t="str">
        <f>VLOOKUP(C1488,MUNICÍPO_SETOR!A$2:D$49,4,0)</f>
        <v>ZUILA MONTEIRO FREIRE</v>
      </c>
      <c r="E1488" s="43">
        <v>41403.354166666664</v>
      </c>
      <c r="F1488" s="43">
        <v>41403.667361111111</v>
      </c>
      <c r="G1488" s="43">
        <v>41403.650694444441</v>
      </c>
      <c r="H1488" t="s">
        <v>29</v>
      </c>
      <c r="I1488">
        <v>60000012248295</v>
      </c>
      <c r="J1488" t="s">
        <v>822</v>
      </c>
      <c r="K1488" t="s">
        <v>823</v>
      </c>
      <c r="L1488" t="s">
        <v>41</v>
      </c>
      <c r="M1488">
        <v>4</v>
      </c>
      <c r="N1488" t="s">
        <v>33</v>
      </c>
      <c r="O1488">
        <v>60000015461254</v>
      </c>
      <c r="P1488">
        <v>60000016462712</v>
      </c>
      <c r="Q1488">
        <v>140236000001315</v>
      </c>
      <c r="S1488" t="s">
        <v>34</v>
      </c>
      <c r="T1488" t="s">
        <v>35</v>
      </c>
      <c r="U1488" t="s">
        <v>36</v>
      </c>
      <c r="X1488" t="s">
        <v>37</v>
      </c>
      <c r="AD1488" t="s">
        <v>5131</v>
      </c>
      <c r="AE1488" t="s">
        <v>1446</v>
      </c>
      <c r="AF1488" t="s">
        <v>5131</v>
      </c>
      <c r="AG1488" t="s">
        <v>5131</v>
      </c>
      <c r="AH1488">
        <v>91</v>
      </c>
      <c r="AI1488">
        <v>221</v>
      </c>
      <c r="AJ1488">
        <v>221</v>
      </c>
      <c r="AK1488">
        <v>221</v>
      </c>
      <c r="AL1488">
        <v>221</v>
      </c>
      <c r="AM1488">
        <v>221</v>
      </c>
      <c r="AN1488" t="s">
        <v>1409</v>
      </c>
      <c r="AO1488" t="s">
        <v>5467</v>
      </c>
    </row>
    <row r="1489" spans="1:41" x14ac:dyDescent="0.25">
      <c r="A1489">
        <v>1</v>
      </c>
      <c r="B1489" t="s">
        <v>28</v>
      </c>
      <c r="C1489">
        <v>392106</v>
      </c>
      <c r="D1489" t="str">
        <f>VLOOKUP(C1489,MUNICÍPO_SETOR!A$2:D$49,4,0)</f>
        <v>ZUILA MONTEIRO FREIRE</v>
      </c>
      <c r="E1489" s="43">
        <v>41402.666666666664</v>
      </c>
      <c r="F1489" s="43">
        <v>41403.5</v>
      </c>
      <c r="G1489" s="43">
        <v>41403.622916666667</v>
      </c>
      <c r="H1489" t="s">
        <v>29</v>
      </c>
      <c r="I1489">
        <v>60000012593055</v>
      </c>
      <c r="J1489" t="s">
        <v>773</v>
      </c>
      <c r="K1489" t="s">
        <v>774</v>
      </c>
      <c r="L1489" t="s">
        <v>45</v>
      </c>
      <c r="M1489">
        <v>3</v>
      </c>
      <c r="N1489" t="s">
        <v>33</v>
      </c>
      <c r="O1489">
        <v>60000015461254</v>
      </c>
      <c r="P1489">
        <v>60000016462712</v>
      </c>
      <c r="Q1489">
        <v>140236000001308</v>
      </c>
      <c r="S1489" t="s">
        <v>34</v>
      </c>
      <c r="T1489" t="s">
        <v>35</v>
      </c>
      <c r="U1489" t="s">
        <v>36</v>
      </c>
      <c r="X1489" t="s">
        <v>37</v>
      </c>
      <c r="AD1489" t="s">
        <v>5132</v>
      </c>
      <c r="AE1489" t="s">
        <v>1446</v>
      </c>
      <c r="AF1489" t="s">
        <v>5132</v>
      </c>
      <c r="AG1489" t="s">
        <v>5132</v>
      </c>
      <c r="AH1489">
        <v>159</v>
      </c>
      <c r="AI1489">
        <v>227</v>
      </c>
      <c r="AJ1489">
        <v>227</v>
      </c>
      <c r="AK1489">
        <v>227</v>
      </c>
      <c r="AL1489">
        <v>227</v>
      </c>
      <c r="AM1489">
        <v>227</v>
      </c>
      <c r="AN1489" t="s">
        <v>1409</v>
      </c>
      <c r="AO1489" t="s">
        <v>5468</v>
      </c>
    </row>
    <row r="1490" spans="1:41" x14ac:dyDescent="0.25">
      <c r="A1490">
        <v>1</v>
      </c>
      <c r="B1490" t="s">
        <v>28</v>
      </c>
      <c r="C1490">
        <v>392106</v>
      </c>
      <c r="D1490" t="str">
        <f>VLOOKUP(C1490,MUNICÍPO_SETOR!A$2:D$49,4,0)</f>
        <v>ZUILA MONTEIRO FREIRE</v>
      </c>
      <c r="E1490" s="43">
        <v>41402.625</v>
      </c>
      <c r="F1490" s="43">
        <v>41403.495138888888</v>
      </c>
      <c r="G1490" s="43">
        <v>41403.454861111109</v>
      </c>
      <c r="H1490" t="s">
        <v>29</v>
      </c>
      <c r="I1490">
        <v>60000017968612</v>
      </c>
      <c r="J1490" t="s">
        <v>843</v>
      </c>
      <c r="K1490" t="s">
        <v>844</v>
      </c>
      <c r="L1490" t="s">
        <v>45</v>
      </c>
      <c r="M1490">
        <v>3</v>
      </c>
      <c r="N1490" t="s">
        <v>33</v>
      </c>
      <c r="O1490">
        <v>60000015461254</v>
      </c>
      <c r="P1490">
        <v>60000016462712</v>
      </c>
      <c r="Q1490">
        <v>140236000001301</v>
      </c>
      <c r="S1490" t="s">
        <v>34</v>
      </c>
      <c r="T1490" t="s">
        <v>35</v>
      </c>
      <c r="U1490" t="s">
        <v>36</v>
      </c>
      <c r="X1490" t="s">
        <v>37</v>
      </c>
      <c r="AD1490" t="s">
        <v>5133</v>
      </c>
      <c r="AE1490" t="s">
        <v>1437</v>
      </c>
      <c r="AF1490" t="s">
        <v>5469</v>
      </c>
      <c r="AG1490" t="s">
        <v>5469</v>
      </c>
      <c r="AH1490">
        <v>1</v>
      </c>
      <c r="AI1490">
        <v>315</v>
      </c>
      <c r="AJ1490">
        <v>315</v>
      </c>
      <c r="AK1490">
        <v>315</v>
      </c>
      <c r="AL1490">
        <v>315</v>
      </c>
      <c r="AM1490">
        <v>315</v>
      </c>
      <c r="AN1490" t="s">
        <v>1409</v>
      </c>
      <c r="AO1490" t="s">
        <v>5469</v>
      </c>
    </row>
    <row r="1491" spans="1:41" x14ac:dyDescent="0.25">
      <c r="A1491">
        <v>1</v>
      </c>
      <c r="B1491" t="s">
        <v>28</v>
      </c>
      <c r="C1491">
        <v>392106</v>
      </c>
      <c r="D1491" t="str">
        <f>VLOOKUP(C1491,MUNICÍPO_SETOR!A$2:D$49,4,0)</f>
        <v>ZUILA MONTEIRO FREIRE</v>
      </c>
      <c r="E1491" s="43">
        <v>41402.479166666664</v>
      </c>
      <c r="F1491" s="43">
        <v>41402.482638888891</v>
      </c>
      <c r="G1491" s="43">
        <v>41402.456250000003</v>
      </c>
      <c r="H1491" t="s">
        <v>29</v>
      </c>
      <c r="I1491">
        <v>60000012421491</v>
      </c>
      <c r="J1491" t="s">
        <v>837</v>
      </c>
      <c r="K1491" t="s">
        <v>838</v>
      </c>
      <c r="L1491" t="s">
        <v>41</v>
      </c>
      <c r="M1491">
        <v>4</v>
      </c>
      <c r="N1491" t="s">
        <v>33</v>
      </c>
      <c r="O1491">
        <v>60000015461254</v>
      </c>
      <c r="P1491">
        <v>60000016462712</v>
      </c>
      <c r="Q1491">
        <v>140236000001249</v>
      </c>
      <c r="S1491" t="s">
        <v>34</v>
      </c>
      <c r="T1491" t="s">
        <v>35</v>
      </c>
      <c r="U1491" t="s">
        <v>36</v>
      </c>
      <c r="X1491" t="s">
        <v>37</v>
      </c>
      <c r="AD1491" t="s">
        <v>5134</v>
      </c>
      <c r="AE1491" t="s">
        <v>1446</v>
      </c>
      <c r="AF1491" t="s">
        <v>5470</v>
      </c>
      <c r="AG1491" t="s">
        <v>5470</v>
      </c>
      <c r="AH1491">
        <v>1</v>
      </c>
      <c r="AI1491">
        <v>223</v>
      </c>
      <c r="AJ1491">
        <v>223</v>
      </c>
      <c r="AK1491">
        <v>223</v>
      </c>
      <c r="AL1491">
        <v>223</v>
      </c>
      <c r="AM1491">
        <v>223</v>
      </c>
      <c r="AN1491" t="s">
        <v>1409</v>
      </c>
      <c r="AO1491" t="s">
        <v>5470</v>
      </c>
    </row>
    <row r="1492" spans="1:41" x14ac:dyDescent="0.25">
      <c r="A1492">
        <v>1</v>
      </c>
      <c r="B1492" t="s">
        <v>28</v>
      </c>
      <c r="C1492">
        <v>392106</v>
      </c>
      <c r="D1492" t="str">
        <f>VLOOKUP(C1492,MUNICÍPO_SETOR!A$2:D$49,4,0)</f>
        <v>ZUILA MONTEIRO FREIRE</v>
      </c>
      <c r="E1492" s="43">
        <v>41402.4375</v>
      </c>
      <c r="F1492" s="43">
        <v>41402.478472222225</v>
      </c>
      <c r="G1492" s="43">
        <v>41402.439583333333</v>
      </c>
      <c r="H1492" t="s">
        <v>29</v>
      </c>
      <c r="I1492">
        <v>60000017964004</v>
      </c>
      <c r="J1492" t="s">
        <v>825</v>
      </c>
      <c r="K1492" t="s">
        <v>826</v>
      </c>
      <c r="L1492" t="s">
        <v>41</v>
      </c>
      <c r="M1492">
        <v>4</v>
      </c>
      <c r="N1492" t="s">
        <v>33</v>
      </c>
      <c r="O1492">
        <v>60000015461254</v>
      </c>
      <c r="P1492">
        <v>60000016462712</v>
      </c>
      <c r="Q1492">
        <v>140236000001242</v>
      </c>
      <c r="S1492" t="s">
        <v>34</v>
      </c>
      <c r="T1492" t="s">
        <v>35</v>
      </c>
      <c r="U1492" t="s">
        <v>36</v>
      </c>
      <c r="X1492" t="s">
        <v>37</v>
      </c>
      <c r="AD1492" t="s">
        <v>5135</v>
      </c>
      <c r="AE1492" t="s">
        <v>1437</v>
      </c>
      <c r="AF1492" t="s">
        <v>5471</v>
      </c>
      <c r="AG1492" t="s">
        <v>5471</v>
      </c>
      <c r="AH1492">
        <v>1</v>
      </c>
      <c r="AI1492">
        <v>130</v>
      </c>
      <c r="AJ1492">
        <v>335</v>
      </c>
      <c r="AK1492">
        <v>335</v>
      </c>
      <c r="AL1492">
        <v>335</v>
      </c>
      <c r="AM1492">
        <v>335</v>
      </c>
      <c r="AN1492" t="s">
        <v>1409</v>
      </c>
      <c r="AO1492" t="s">
        <v>5472</v>
      </c>
    </row>
    <row r="1493" spans="1:41" x14ac:dyDescent="0.25">
      <c r="A1493">
        <v>1</v>
      </c>
      <c r="B1493" t="s">
        <v>28</v>
      </c>
      <c r="C1493">
        <v>392106</v>
      </c>
      <c r="D1493" t="str">
        <f>VLOOKUP(C1493,MUNICÍPO_SETOR!A$2:D$49,4,0)</f>
        <v>ZUILA MONTEIRO FREIRE</v>
      </c>
      <c r="E1493" s="43">
        <v>41402.4375</v>
      </c>
      <c r="F1493" s="43">
        <v>41402.478472222225</v>
      </c>
      <c r="G1493" s="43">
        <v>41402.439583333333</v>
      </c>
      <c r="H1493" t="s">
        <v>29</v>
      </c>
      <c r="I1493">
        <v>60000017964004</v>
      </c>
      <c r="J1493" t="s">
        <v>825</v>
      </c>
      <c r="K1493" t="s">
        <v>826</v>
      </c>
      <c r="L1493" t="s">
        <v>41</v>
      </c>
      <c r="M1493">
        <v>4</v>
      </c>
      <c r="N1493" t="s">
        <v>33</v>
      </c>
      <c r="O1493">
        <v>60000015461254</v>
      </c>
      <c r="P1493">
        <v>60000016462712</v>
      </c>
      <c r="Q1493">
        <v>140236000001242</v>
      </c>
      <c r="S1493" t="s">
        <v>34</v>
      </c>
      <c r="T1493" t="s">
        <v>35</v>
      </c>
      <c r="U1493" t="s">
        <v>36</v>
      </c>
      <c r="X1493" t="s">
        <v>37</v>
      </c>
      <c r="AD1493" t="s">
        <v>5135</v>
      </c>
      <c r="AE1493" t="s">
        <v>1437</v>
      </c>
      <c r="AF1493" t="s">
        <v>5471</v>
      </c>
      <c r="AG1493" t="s">
        <v>5471</v>
      </c>
      <c r="AH1493">
        <v>1</v>
      </c>
      <c r="AI1493">
        <v>130</v>
      </c>
      <c r="AJ1493">
        <v>335</v>
      </c>
      <c r="AK1493">
        <v>335</v>
      </c>
      <c r="AL1493">
        <v>335</v>
      </c>
      <c r="AM1493">
        <v>335</v>
      </c>
      <c r="AN1493" t="s">
        <v>1410</v>
      </c>
      <c r="AO1493" t="s">
        <v>5473</v>
      </c>
    </row>
    <row r="1494" spans="1:41" x14ac:dyDescent="0.25">
      <c r="A1494">
        <v>1</v>
      </c>
      <c r="B1494" t="s">
        <v>28</v>
      </c>
      <c r="C1494">
        <v>392106</v>
      </c>
      <c r="D1494" t="str">
        <f>VLOOKUP(C1494,MUNICÍPO_SETOR!A$2:D$49,4,0)</f>
        <v>ZUILA MONTEIRO FREIRE</v>
      </c>
      <c r="E1494" s="43">
        <v>41402.375</v>
      </c>
      <c r="F1494" s="43">
        <v>41402.461805555555</v>
      </c>
      <c r="G1494" s="43">
        <v>41402.439583333333</v>
      </c>
      <c r="H1494" t="s">
        <v>29</v>
      </c>
      <c r="I1494">
        <v>60000012584767</v>
      </c>
      <c r="J1494" t="s">
        <v>819</v>
      </c>
      <c r="K1494" t="s">
        <v>820</v>
      </c>
      <c r="L1494" t="s">
        <v>45</v>
      </c>
      <c r="M1494">
        <v>3</v>
      </c>
      <c r="N1494" t="s">
        <v>33</v>
      </c>
      <c r="O1494">
        <v>60000015461254</v>
      </c>
      <c r="P1494">
        <v>60000016462712</v>
      </c>
      <c r="Q1494">
        <v>140236000001229</v>
      </c>
      <c r="S1494" t="s">
        <v>34</v>
      </c>
      <c r="T1494" t="s">
        <v>35</v>
      </c>
      <c r="U1494" t="s">
        <v>36</v>
      </c>
      <c r="X1494" t="s">
        <v>37</v>
      </c>
      <c r="AD1494" t="s">
        <v>5136</v>
      </c>
      <c r="AE1494" t="s">
        <v>1446</v>
      </c>
      <c r="AF1494" t="s">
        <v>5474</v>
      </c>
      <c r="AG1494" t="s">
        <v>5474</v>
      </c>
      <c r="AH1494">
        <v>1</v>
      </c>
      <c r="AI1494">
        <v>195</v>
      </c>
      <c r="AJ1494">
        <v>195</v>
      </c>
      <c r="AK1494">
        <v>195</v>
      </c>
      <c r="AL1494">
        <v>195</v>
      </c>
      <c r="AM1494">
        <v>195</v>
      </c>
      <c r="AN1494" t="s">
        <v>1409</v>
      </c>
      <c r="AO1494" t="s">
        <v>5474</v>
      </c>
    </row>
    <row r="1495" spans="1:41" x14ac:dyDescent="0.25">
      <c r="A1495">
        <v>1</v>
      </c>
      <c r="B1495" t="s">
        <v>28</v>
      </c>
      <c r="C1495">
        <v>392106</v>
      </c>
      <c r="D1495" t="str">
        <f>VLOOKUP(C1495,MUNICÍPO_SETOR!A$2:D$49,4,0)</f>
        <v>ZUILA MONTEIRO FREIRE</v>
      </c>
      <c r="E1495" s="43">
        <v>41402.375</v>
      </c>
      <c r="F1495" s="43">
        <v>41402.468055555553</v>
      </c>
      <c r="G1495" s="43">
        <v>41402.439583333333</v>
      </c>
      <c r="H1495" t="s">
        <v>29</v>
      </c>
      <c r="I1495">
        <v>140236000000179</v>
      </c>
      <c r="J1495" t="s">
        <v>3244</v>
      </c>
      <c r="K1495" t="s">
        <v>3245</v>
      </c>
      <c r="L1495" t="s">
        <v>41</v>
      </c>
      <c r="N1495" t="s">
        <v>33</v>
      </c>
      <c r="O1495">
        <v>60000015461254</v>
      </c>
      <c r="P1495">
        <v>60000016462712</v>
      </c>
      <c r="Q1495">
        <v>140236000001236</v>
      </c>
      <c r="S1495" t="s">
        <v>34</v>
      </c>
      <c r="T1495" t="s">
        <v>35</v>
      </c>
      <c r="U1495" t="s">
        <v>36</v>
      </c>
      <c r="X1495" t="s">
        <v>37</v>
      </c>
      <c r="AD1495" t="s">
        <v>5137</v>
      </c>
      <c r="AE1495" t="s">
        <v>1446</v>
      </c>
      <c r="AF1495" t="s">
        <v>5475</v>
      </c>
      <c r="AG1495" t="s">
        <v>5475</v>
      </c>
      <c r="AH1495">
        <v>1</v>
      </c>
      <c r="AI1495">
        <v>77</v>
      </c>
      <c r="AJ1495">
        <v>142</v>
      </c>
      <c r="AK1495">
        <v>142</v>
      </c>
      <c r="AL1495">
        <v>142</v>
      </c>
      <c r="AM1495">
        <v>142</v>
      </c>
      <c r="AN1495" t="s">
        <v>1409</v>
      </c>
      <c r="AO1495" t="s">
        <v>5476</v>
      </c>
    </row>
    <row r="1496" spans="1:41" x14ac:dyDescent="0.25">
      <c r="A1496">
        <v>1</v>
      </c>
      <c r="B1496" t="s">
        <v>28</v>
      </c>
      <c r="C1496">
        <v>392106</v>
      </c>
      <c r="D1496" t="str">
        <f>VLOOKUP(C1496,MUNICÍPO_SETOR!A$2:D$49,4,0)</f>
        <v>ZUILA MONTEIRO FREIRE</v>
      </c>
      <c r="E1496" s="43">
        <v>41402.375</v>
      </c>
      <c r="F1496" s="43">
        <v>41402.468055555553</v>
      </c>
      <c r="G1496" s="43">
        <v>41402.439583333333</v>
      </c>
      <c r="H1496" t="s">
        <v>29</v>
      </c>
      <c r="I1496">
        <v>140236000000179</v>
      </c>
      <c r="J1496" t="s">
        <v>3244</v>
      </c>
      <c r="K1496" t="s">
        <v>3245</v>
      </c>
      <c r="L1496" t="s">
        <v>41</v>
      </c>
      <c r="N1496" t="s">
        <v>33</v>
      </c>
      <c r="O1496">
        <v>60000015461254</v>
      </c>
      <c r="P1496">
        <v>60000016462712</v>
      </c>
      <c r="Q1496">
        <v>140236000001236</v>
      </c>
      <c r="S1496" t="s">
        <v>34</v>
      </c>
      <c r="T1496" t="s">
        <v>35</v>
      </c>
      <c r="U1496" t="s">
        <v>36</v>
      </c>
      <c r="X1496" t="s">
        <v>37</v>
      </c>
      <c r="AD1496" t="s">
        <v>5137</v>
      </c>
      <c r="AE1496" t="s">
        <v>1446</v>
      </c>
      <c r="AF1496" t="s">
        <v>5475</v>
      </c>
      <c r="AG1496" t="s">
        <v>5475</v>
      </c>
      <c r="AH1496">
        <v>1</v>
      </c>
      <c r="AI1496">
        <v>77</v>
      </c>
      <c r="AJ1496">
        <v>142</v>
      </c>
      <c r="AK1496">
        <v>142</v>
      </c>
      <c r="AL1496">
        <v>142</v>
      </c>
      <c r="AM1496">
        <v>142</v>
      </c>
      <c r="AN1496" t="s">
        <v>1410</v>
      </c>
      <c r="AO1496" t="s">
        <v>5477</v>
      </c>
    </row>
    <row r="1497" spans="1:41" x14ac:dyDescent="0.25">
      <c r="A1497">
        <v>1</v>
      </c>
      <c r="B1497" t="s">
        <v>28</v>
      </c>
      <c r="C1497">
        <v>392106</v>
      </c>
      <c r="D1497" t="str">
        <f>VLOOKUP(C1497,MUNICÍPO_SETOR!A$2:D$49,4,0)</f>
        <v>ZUILA MONTEIRO FREIRE</v>
      </c>
      <c r="E1497" s="43">
        <v>41401.666666666664</v>
      </c>
      <c r="F1497" s="43">
        <v>41403.490972222222</v>
      </c>
      <c r="G1497" s="43">
        <v>41403.454861111109</v>
      </c>
      <c r="H1497" t="s">
        <v>110</v>
      </c>
      <c r="I1497">
        <v>60000016841340</v>
      </c>
      <c r="K1497" t="s">
        <v>3189</v>
      </c>
      <c r="N1497" t="s">
        <v>33</v>
      </c>
      <c r="O1497">
        <v>60000015461254</v>
      </c>
      <c r="P1497">
        <v>60000016462712</v>
      </c>
      <c r="Q1497">
        <v>140236000001295</v>
      </c>
      <c r="S1497" t="s">
        <v>34</v>
      </c>
      <c r="T1497" t="s">
        <v>35</v>
      </c>
      <c r="U1497" t="s">
        <v>36</v>
      </c>
      <c r="X1497" t="s">
        <v>37</v>
      </c>
      <c r="AD1497" t="s">
        <v>5138</v>
      </c>
      <c r="AE1497" t="s">
        <v>1437</v>
      </c>
      <c r="AF1497" t="s">
        <v>5138</v>
      </c>
      <c r="AG1497" t="s">
        <v>5138</v>
      </c>
      <c r="AH1497">
        <v>1</v>
      </c>
      <c r="AI1497">
        <v>2</v>
      </c>
      <c r="AJ1497">
        <v>2</v>
      </c>
      <c r="AK1497">
        <v>2</v>
      </c>
      <c r="AL1497">
        <v>2</v>
      </c>
      <c r="AM1497">
        <v>2</v>
      </c>
      <c r="AN1497" t="s">
        <v>1409</v>
      </c>
      <c r="AO1497" t="s">
        <v>5138</v>
      </c>
    </row>
    <row r="1498" spans="1:41" x14ac:dyDescent="0.25">
      <c r="A1498">
        <v>1</v>
      </c>
      <c r="B1498" t="s">
        <v>28</v>
      </c>
      <c r="C1498">
        <v>392106</v>
      </c>
      <c r="D1498" t="str">
        <f>VLOOKUP(C1498,MUNICÍPO_SETOR!A$2:D$49,4,0)</f>
        <v>ZUILA MONTEIRO FREIRE</v>
      </c>
      <c r="E1498" s="43">
        <v>41401.625</v>
      </c>
      <c r="F1498" s="43">
        <v>41403.488888888889</v>
      </c>
      <c r="G1498" s="43">
        <v>41403.454861111109</v>
      </c>
      <c r="H1498" t="s">
        <v>29</v>
      </c>
      <c r="I1498">
        <v>60000017963752</v>
      </c>
      <c r="J1498" t="s">
        <v>3226</v>
      </c>
      <c r="K1498" t="s">
        <v>3227</v>
      </c>
      <c r="L1498" t="s">
        <v>238</v>
      </c>
      <c r="M1498">
        <v>3</v>
      </c>
      <c r="N1498" t="s">
        <v>33</v>
      </c>
      <c r="O1498">
        <v>60000015461254</v>
      </c>
      <c r="P1498">
        <v>60000016462712</v>
      </c>
      <c r="Q1498">
        <v>140236000001288</v>
      </c>
      <c r="S1498" t="s">
        <v>34</v>
      </c>
      <c r="T1498" t="s">
        <v>35</v>
      </c>
      <c r="U1498" t="s">
        <v>36</v>
      </c>
      <c r="X1498" t="s">
        <v>176</v>
      </c>
      <c r="AD1498" t="s">
        <v>5139</v>
      </c>
      <c r="AE1498" t="s">
        <v>1437</v>
      </c>
      <c r="AF1498" t="s">
        <v>5139</v>
      </c>
      <c r="AG1498" t="s">
        <v>5139</v>
      </c>
      <c r="AH1498">
        <v>1</v>
      </c>
      <c r="AI1498">
        <v>88</v>
      </c>
      <c r="AJ1498">
        <v>88</v>
      </c>
      <c r="AK1498">
        <v>88</v>
      </c>
      <c r="AL1498">
        <v>88</v>
      </c>
      <c r="AM1498">
        <v>88</v>
      </c>
      <c r="AN1498" t="s">
        <v>1409</v>
      </c>
      <c r="AO1498" t="s">
        <v>5139</v>
      </c>
    </row>
    <row r="1499" spans="1:41" x14ac:dyDescent="0.25">
      <c r="A1499">
        <v>1</v>
      </c>
      <c r="B1499" t="s">
        <v>28</v>
      </c>
      <c r="C1499">
        <v>392106</v>
      </c>
      <c r="D1499" t="str">
        <f>VLOOKUP(C1499,MUNICÍPO_SETOR!A$2:D$49,4,0)</f>
        <v>ZUILA MONTEIRO FREIRE</v>
      </c>
      <c r="E1499" s="43">
        <v>41401.5625</v>
      </c>
      <c r="F1499" s="43">
        <v>41402.913194444445</v>
      </c>
      <c r="G1499" s="43">
        <v>41402.873611111114</v>
      </c>
      <c r="H1499" t="s">
        <v>29</v>
      </c>
      <c r="I1499">
        <v>60000017964240</v>
      </c>
      <c r="J1499" t="s">
        <v>3231</v>
      </c>
      <c r="K1499" t="s">
        <v>3232</v>
      </c>
      <c r="L1499" t="s">
        <v>41</v>
      </c>
      <c r="M1499">
        <v>3</v>
      </c>
      <c r="N1499" t="s">
        <v>33</v>
      </c>
      <c r="O1499">
        <v>60000015461254</v>
      </c>
      <c r="P1499">
        <v>60000016462712</v>
      </c>
      <c r="Q1499">
        <v>140236000001270</v>
      </c>
      <c r="S1499" t="s">
        <v>34</v>
      </c>
      <c r="T1499" t="s">
        <v>35</v>
      </c>
      <c r="U1499" t="s">
        <v>36</v>
      </c>
      <c r="X1499" t="s">
        <v>37</v>
      </c>
      <c r="AD1499" t="s">
        <v>5140</v>
      </c>
      <c r="AE1499" t="s">
        <v>1437</v>
      </c>
      <c r="AF1499" t="s">
        <v>5140</v>
      </c>
      <c r="AG1499" t="s">
        <v>5140</v>
      </c>
      <c r="AH1499">
        <v>1</v>
      </c>
      <c r="AI1499">
        <v>237</v>
      </c>
      <c r="AJ1499">
        <v>237</v>
      </c>
      <c r="AK1499">
        <v>237</v>
      </c>
      <c r="AL1499">
        <v>237</v>
      </c>
      <c r="AM1499">
        <v>237</v>
      </c>
      <c r="AN1499" t="s">
        <v>1409</v>
      </c>
      <c r="AO1499" t="s">
        <v>5140</v>
      </c>
    </row>
    <row r="1500" spans="1:41" x14ac:dyDescent="0.25">
      <c r="A1500">
        <v>1</v>
      </c>
      <c r="B1500" t="s">
        <v>28</v>
      </c>
      <c r="C1500">
        <v>392106</v>
      </c>
      <c r="D1500" t="str">
        <f>VLOOKUP(C1500,MUNICÍPO_SETOR!A$2:D$49,4,0)</f>
        <v>ZUILA MONTEIRO FREIRE</v>
      </c>
      <c r="E1500" s="43">
        <v>41401.458333333336</v>
      </c>
      <c r="F1500" s="43">
        <v>41402.775000000001</v>
      </c>
      <c r="G1500" s="43">
        <v>41402.873611111114</v>
      </c>
      <c r="H1500" t="s">
        <v>29</v>
      </c>
      <c r="I1500">
        <v>60000017964036</v>
      </c>
      <c r="J1500" t="s">
        <v>3132</v>
      </c>
      <c r="K1500" t="s">
        <v>3133</v>
      </c>
      <c r="L1500" t="s">
        <v>41</v>
      </c>
      <c r="M1500">
        <v>6</v>
      </c>
      <c r="N1500" t="s">
        <v>33</v>
      </c>
      <c r="O1500">
        <v>60000015461254</v>
      </c>
      <c r="P1500">
        <v>60000016462712</v>
      </c>
      <c r="Q1500">
        <v>140236000001263</v>
      </c>
      <c r="S1500" t="s">
        <v>34</v>
      </c>
      <c r="T1500" t="s">
        <v>35</v>
      </c>
      <c r="U1500" t="s">
        <v>36</v>
      </c>
      <c r="X1500" t="s">
        <v>37</v>
      </c>
      <c r="AD1500" t="s">
        <v>5141</v>
      </c>
      <c r="AE1500" t="s">
        <v>1437</v>
      </c>
      <c r="AF1500" t="s">
        <v>5141</v>
      </c>
      <c r="AG1500" t="s">
        <v>5141</v>
      </c>
      <c r="AH1500">
        <v>1</v>
      </c>
      <c r="AI1500">
        <v>182</v>
      </c>
      <c r="AJ1500">
        <v>182</v>
      </c>
      <c r="AK1500">
        <v>182</v>
      </c>
      <c r="AL1500">
        <v>182</v>
      </c>
      <c r="AM1500">
        <v>182</v>
      </c>
      <c r="AN1500" t="s">
        <v>1409</v>
      </c>
      <c r="AO1500" t="s">
        <v>5141</v>
      </c>
    </row>
    <row r="1501" spans="1:41" x14ac:dyDescent="0.25">
      <c r="A1501">
        <v>1</v>
      </c>
      <c r="B1501" t="s">
        <v>28</v>
      </c>
      <c r="C1501">
        <v>392106</v>
      </c>
      <c r="D1501" t="str">
        <f>VLOOKUP(C1501,MUNICÍPO_SETOR!A$2:D$49,4,0)</f>
        <v>ZUILA MONTEIRO FREIRE</v>
      </c>
      <c r="E1501" s="43">
        <v>41401.416666666664</v>
      </c>
      <c r="F1501" s="43">
        <v>41402.919444444444</v>
      </c>
      <c r="G1501" s="43">
        <v>41403.352083333331</v>
      </c>
      <c r="H1501" t="s">
        <v>29</v>
      </c>
      <c r="I1501">
        <v>60000012599219</v>
      </c>
      <c r="J1501" t="s">
        <v>3220</v>
      </c>
      <c r="K1501" t="s">
        <v>3221</v>
      </c>
      <c r="L1501" t="s">
        <v>238</v>
      </c>
      <c r="M1501">
        <v>3</v>
      </c>
      <c r="N1501" t="s">
        <v>33</v>
      </c>
      <c r="O1501">
        <v>60000015461254</v>
      </c>
      <c r="P1501">
        <v>60000016462712</v>
      </c>
      <c r="Q1501">
        <v>140236000001277</v>
      </c>
      <c r="S1501" t="s">
        <v>34</v>
      </c>
      <c r="T1501" t="s">
        <v>35</v>
      </c>
      <c r="U1501" t="s">
        <v>36</v>
      </c>
      <c r="Y1501" t="s">
        <v>176</v>
      </c>
      <c r="AD1501" t="s">
        <v>5142</v>
      </c>
      <c r="AE1501" t="s">
        <v>1446</v>
      </c>
      <c r="AF1501" t="s">
        <v>5142</v>
      </c>
      <c r="AG1501" t="s">
        <v>5142</v>
      </c>
      <c r="AH1501">
        <v>1</v>
      </c>
      <c r="AI1501">
        <v>105</v>
      </c>
      <c r="AJ1501">
        <v>105</v>
      </c>
      <c r="AK1501">
        <v>105</v>
      </c>
      <c r="AL1501">
        <v>105</v>
      </c>
      <c r="AM1501">
        <v>105</v>
      </c>
      <c r="AN1501" t="s">
        <v>1409</v>
      </c>
      <c r="AO1501" t="s">
        <v>5142</v>
      </c>
    </row>
    <row r="1502" spans="1:41" x14ac:dyDescent="0.25">
      <c r="A1502">
        <v>1</v>
      </c>
      <c r="B1502" t="s">
        <v>28</v>
      </c>
      <c r="C1502">
        <v>392106</v>
      </c>
      <c r="D1502" t="str">
        <f>VLOOKUP(C1502,MUNICÍPO_SETOR!A$2:D$49,4,0)</f>
        <v>ZUILA MONTEIRO FREIRE</v>
      </c>
      <c r="E1502" s="43">
        <v>41401.375</v>
      </c>
      <c r="F1502" s="43">
        <v>41402.729861111111</v>
      </c>
      <c r="G1502" s="43">
        <v>41402.71875</v>
      </c>
      <c r="H1502" t="s">
        <v>29</v>
      </c>
      <c r="I1502">
        <v>60000017151194</v>
      </c>
      <c r="J1502" t="s">
        <v>3234</v>
      </c>
      <c r="K1502" t="s">
        <v>3235</v>
      </c>
      <c r="L1502" t="s">
        <v>41</v>
      </c>
      <c r="M1502">
        <v>3</v>
      </c>
      <c r="N1502" t="s">
        <v>33</v>
      </c>
      <c r="O1502">
        <v>60000015461254</v>
      </c>
      <c r="P1502">
        <v>60000016462712</v>
      </c>
      <c r="Q1502">
        <v>140236000001256</v>
      </c>
      <c r="S1502" t="s">
        <v>34</v>
      </c>
      <c r="T1502" t="s">
        <v>35</v>
      </c>
      <c r="U1502" t="s">
        <v>36</v>
      </c>
      <c r="X1502" t="s">
        <v>37</v>
      </c>
      <c r="AD1502" t="s">
        <v>5143</v>
      </c>
      <c r="AE1502" t="s">
        <v>1446</v>
      </c>
      <c r="AF1502" t="s">
        <v>5143</v>
      </c>
      <c r="AG1502" t="s">
        <v>5143</v>
      </c>
      <c r="AH1502">
        <v>1</v>
      </c>
      <c r="AI1502">
        <v>479</v>
      </c>
      <c r="AJ1502">
        <v>479</v>
      </c>
      <c r="AK1502">
        <v>479</v>
      </c>
      <c r="AL1502">
        <v>479</v>
      </c>
      <c r="AM1502">
        <v>479</v>
      </c>
      <c r="AN1502" t="s">
        <v>1409</v>
      </c>
      <c r="AO1502" t="s">
        <v>5143</v>
      </c>
    </row>
    <row r="1503" spans="1:41" x14ac:dyDescent="0.25">
      <c r="A1503">
        <v>1</v>
      </c>
      <c r="B1503" t="s">
        <v>28</v>
      </c>
      <c r="C1503">
        <v>392106</v>
      </c>
      <c r="D1503" t="str">
        <f>VLOOKUP(C1503,MUNICÍPO_SETOR!A$2:D$49,4,0)</f>
        <v>ZUILA MONTEIRO FREIRE</v>
      </c>
      <c r="E1503" s="43">
        <v>41400.666666666664</v>
      </c>
      <c r="F1503" s="43">
        <v>41401.959027777775</v>
      </c>
      <c r="G1503" s="43">
        <v>41401.932638888888</v>
      </c>
      <c r="H1503" t="s">
        <v>29</v>
      </c>
      <c r="I1503">
        <v>140236000000223</v>
      </c>
      <c r="J1503" t="s">
        <v>3246</v>
      </c>
      <c r="K1503" t="s">
        <v>3247</v>
      </c>
      <c r="L1503" t="s">
        <v>41</v>
      </c>
      <c r="N1503" t="s">
        <v>33</v>
      </c>
      <c r="O1503">
        <v>60000015461254</v>
      </c>
      <c r="P1503">
        <v>60000016462712</v>
      </c>
      <c r="Q1503">
        <v>140236000001223</v>
      </c>
      <c r="S1503" t="s">
        <v>34</v>
      </c>
      <c r="T1503" t="s">
        <v>35</v>
      </c>
      <c r="U1503" t="s">
        <v>36</v>
      </c>
      <c r="X1503" t="s">
        <v>37</v>
      </c>
      <c r="AD1503" t="s">
        <v>5144</v>
      </c>
      <c r="AE1503" t="s">
        <v>1446</v>
      </c>
      <c r="AF1503" t="s">
        <v>5478</v>
      </c>
      <c r="AG1503" t="s">
        <v>5478</v>
      </c>
      <c r="AH1503">
        <v>78</v>
      </c>
      <c r="AI1503">
        <v>148</v>
      </c>
      <c r="AJ1503">
        <v>148</v>
      </c>
      <c r="AK1503">
        <v>148</v>
      </c>
      <c r="AL1503">
        <v>148</v>
      </c>
      <c r="AM1503">
        <v>148</v>
      </c>
      <c r="AN1503" t="s">
        <v>1409</v>
      </c>
      <c r="AO1503" t="s">
        <v>5479</v>
      </c>
    </row>
    <row r="1504" spans="1:41" x14ac:dyDescent="0.25">
      <c r="A1504">
        <v>1</v>
      </c>
      <c r="B1504" t="s">
        <v>28</v>
      </c>
      <c r="C1504">
        <v>392106</v>
      </c>
      <c r="D1504" t="str">
        <f>VLOOKUP(C1504,MUNICÍPO_SETOR!A$2:D$49,4,0)</f>
        <v>ZUILA MONTEIRO FREIRE</v>
      </c>
      <c r="E1504" s="43">
        <v>41400.625</v>
      </c>
      <c r="F1504" s="43">
        <v>41401.955555555556</v>
      </c>
      <c r="G1504" s="43">
        <v>41401.932638888888</v>
      </c>
      <c r="H1504" t="s">
        <v>29</v>
      </c>
      <c r="I1504">
        <v>60000012584775</v>
      </c>
      <c r="J1504" t="s">
        <v>3156</v>
      </c>
      <c r="K1504" t="s">
        <v>3157</v>
      </c>
      <c r="L1504" t="s">
        <v>45</v>
      </c>
      <c r="M1504">
        <v>3</v>
      </c>
      <c r="N1504" t="s">
        <v>33</v>
      </c>
      <c r="O1504">
        <v>60000015461254</v>
      </c>
      <c r="P1504">
        <v>60000016462712</v>
      </c>
      <c r="Q1504">
        <v>140236000001216</v>
      </c>
      <c r="S1504" t="s">
        <v>34</v>
      </c>
      <c r="T1504" t="s">
        <v>35</v>
      </c>
      <c r="U1504" t="s">
        <v>36</v>
      </c>
      <c r="X1504" t="s">
        <v>37</v>
      </c>
      <c r="AD1504" t="s">
        <v>5145</v>
      </c>
      <c r="AE1504" t="s">
        <v>1446</v>
      </c>
      <c r="AF1504" t="s">
        <v>5145</v>
      </c>
      <c r="AG1504" t="s">
        <v>5145</v>
      </c>
      <c r="AH1504">
        <v>1</v>
      </c>
      <c r="AI1504">
        <v>169</v>
      </c>
      <c r="AJ1504">
        <v>169</v>
      </c>
      <c r="AK1504">
        <v>169</v>
      </c>
      <c r="AL1504">
        <v>169</v>
      </c>
      <c r="AM1504">
        <v>169</v>
      </c>
      <c r="AN1504" t="s">
        <v>1409</v>
      </c>
      <c r="AO1504" t="s">
        <v>5145</v>
      </c>
    </row>
    <row r="1505" spans="1:41" x14ac:dyDescent="0.25">
      <c r="A1505">
        <v>1</v>
      </c>
      <c r="B1505" t="s">
        <v>28</v>
      </c>
      <c r="C1505">
        <v>392106</v>
      </c>
      <c r="D1505" t="str">
        <f>VLOOKUP(C1505,MUNICÍPO_SETOR!A$2:D$49,4,0)</f>
        <v>ZUILA MONTEIRO FREIRE</v>
      </c>
      <c r="E1505" s="43">
        <v>41400.583333333336</v>
      </c>
      <c r="F1505" s="43">
        <v>41401.938888888886</v>
      </c>
      <c r="G1505" s="43">
        <v>41401.932638888888</v>
      </c>
      <c r="H1505" t="s">
        <v>29</v>
      </c>
      <c r="I1505">
        <v>60000012583891</v>
      </c>
      <c r="J1505" t="s">
        <v>834</v>
      </c>
      <c r="K1505" t="s">
        <v>835</v>
      </c>
      <c r="L1505" t="s">
        <v>45</v>
      </c>
      <c r="M1505">
        <v>3</v>
      </c>
      <c r="N1505" t="s">
        <v>33</v>
      </c>
      <c r="O1505">
        <v>60000015461254</v>
      </c>
      <c r="P1505">
        <v>60000016462712</v>
      </c>
      <c r="Q1505">
        <v>140236000001181</v>
      </c>
      <c r="S1505" t="s">
        <v>34</v>
      </c>
      <c r="T1505" t="s">
        <v>35</v>
      </c>
      <c r="U1505" t="s">
        <v>36</v>
      </c>
      <c r="X1505" t="s">
        <v>37</v>
      </c>
      <c r="AD1505" t="s">
        <v>5146</v>
      </c>
      <c r="AE1505" t="s">
        <v>1446</v>
      </c>
      <c r="AF1505" t="s">
        <v>5146</v>
      </c>
      <c r="AG1505" t="s">
        <v>5146</v>
      </c>
      <c r="AH1505">
        <v>1</v>
      </c>
      <c r="AI1505">
        <v>116</v>
      </c>
      <c r="AJ1505">
        <v>264</v>
      </c>
      <c r="AK1505">
        <v>264</v>
      </c>
      <c r="AL1505">
        <v>264</v>
      </c>
      <c r="AM1505">
        <v>264</v>
      </c>
      <c r="AN1505" t="s">
        <v>1409</v>
      </c>
      <c r="AO1505" t="s">
        <v>5480</v>
      </c>
    </row>
    <row r="1506" spans="1:41" x14ac:dyDescent="0.25">
      <c r="A1506">
        <v>1</v>
      </c>
      <c r="B1506" t="s">
        <v>28</v>
      </c>
      <c r="C1506">
        <v>392106</v>
      </c>
      <c r="D1506" t="str">
        <f>VLOOKUP(C1506,MUNICÍPO_SETOR!A$2:D$49,4,0)</f>
        <v>ZUILA MONTEIRO FREIRE</v>
      </c>
      <c r="E1506" s="43">
        <v>41400.583333333336</v>
      </c>
      <c r="F1506" s="43">
        <v>41401.938888888886</v>
      </c>
      <c r="G1506" s="43">
        <v>41401.932638888888</v>
      </c>
      <c r="H1506" t="s">
        <v>29</v>
      </c>
      <c r="I1506">
        <v>60000012583891</v>
      </c>
      <c r="J1506" t="s">
        <v>834</v>
      </c>
      <c r="K1506" t="s">
        <v>835</v>
      </c>
      <c r="L1506" t="s">
        <v>45</v>
      </c>
      <c r="M1506">
        <v>3</v>
      </c>
      <c r="N1506" t="s">
        <v>33</v>
      </c>
      <c r="O1506">
        <v>60000015461254</v>
      </c>
      <c r="P1506">
        <v>60000016462712</v>
      </c>
      <c r="Q1506">
        <v>140236000001181</v>
      </c>
      <c r="S1506" t="s">
        <v>34</v>
      </c>
      <c r="T1506" t="s">
        <v>35</v>
      </c>
      <c r="U1506" t="s">
        <v>36</v>
      </c>
      <c r="X1506" t="s">
        <v>37</v>
      </c>
      <c r="AD1506" t="s">
        <v>5146</v>
      </c>
      <c r="AE1506" t="s">
        <v>1446</v>
      </c>
      <c r="AF1506" t="s">
        <v>5146</v>
      </c>
      <c r="AG1506" t="s">
        <v>5146</v>
      </c>
      <c r="AH1506">
        <v>1</v>
      </c>
      <c r="AI1506">
        <v>116</v>
      </c>
      <c r="AJ1506">
        <v>264</v>
      </c>
      <c r="AK1506">
        <v>264</v>
      </c>
      <c r="AL1506">
        <v>264</v>
      </c>
      <c r="AM1506">
        <v>264</v>
      </c>
      <c r="AN1506" t="s">
        <v>1410</v>
      </c>
      <c r="AO1506" t="s">
        <v>5481</v>
      </c>
    </row>
    <row r="1507" spans="1:41" x14ac:dyDescent="0.25">
      <c r="A1507">
        <v>1</v>
      </c>
      <c r="B1507" t="s">
        <v>28</v>
      </c>
      <c r="C1507">
        <v>392106</v>
      </c>
      <c r="D1507" t="str">
        <f>VLOOKUP(C1507,MUNICÍPO_SETOR!A$2:D$49,4,0)</f>
        <v>ZUILA MONTEIRO FREIRE</v>
      </c>
      <c r="E1507" s="43">
        <v>41400.5</v>
      </c>
      <c r="F1507" s="43">
        <v>41401.951388888891</v>
      </c>
      <c r="G1507" s="43">
        <v>41401.932638888888</v>
      </c>
      <c r="H1507" t="s">
        <v>29</v>
      </c>
      <c r="I1507">
        <v>60000017966116</v>
      </c>
      <c r="J1507" t="s">
        <v>861</v>
      </c>
      <c r="K1507" t="s">
        <v>862</v>
      </c>
      <c r="L1507" t="s">
        <v>32</v>
      </c>
      <c r="M1507">
        <v>4</v>
      </c>
      <c r="N1507" t="s">
        <v>33</v>
      </c>
      <c r="O1507">
        <v>60000015461254</v>
      </c>
      <c r="P1507">
        <v>60000016462712</v>
      </c>
      <c r="Q1507">
        <v>140236000001209</v>
      </c>
      <c r="S1507" t="s">
        <v>34</v>
      </c>
      <c r="T1507" t="s">
        <v>35</v>
      </c>
      <c r="U1507" t="s">
        <v>36</v>
      </c>
      <c r="X1507" t="s">
        <v>37</v>
      </c>
      <c r="AD1507" t="s">
        <v>5147</v>
      </c>
      <c r="AE1507" t="s">
        <v>1437</v>
      </c>
      <c r="AF1507" t="s">
        <v>5147</v>
      </c>
      <c r="AG1507" t="s">
        <v>5147</v>
      </c>
      <c r="AH1507">
        <v>1</v>
      </c>
      <c r="AI1507">
        <v>110</v>
      </c>
      <c r="AJ1507">
        <v>110</v>
      </c>
      <c r="AK1507">
        <v>110</v>
      </c>
      <c r="AL1507">
        <v>110</v>
      </c>
      <c r="AM1507">
        <v>110</v>
      </c>
      <c r="AN1507" t="s">
        <v>1409</v>
      </c>
      <c r="AO1507" t="s">
        <v>5147</v>
      </c>
    </row>
    <row r="1508" spans="1:41" x14ac:dyDescent="0.25">
      <c r="A1508">
        <v>1</v>
      </c>
      <c r="B1508" t="s">
        <v>28</v>
      </c>
      <c r="C1508">
        <v>392106</v>
      </c>
      <c r="D1508" t="str">
        <f>VLOOKUP(C1508,MUNICÍPO_SETOR!A$2:D$49,4,0)</f>
        <v>ZUILA MONTEIRO FREIRE</v>
      </c>
      <c r="E1508" s="43">
        <v>41400.458333333336</v>
      </c>
      <c r="F1508" s="43">
        <v>41401.949305555558</v>
      </c>
      <c r="G1508" s="43">
        <v>41401.932638888888</v>
      </c>
      <c r="H1508" t="s">
        <v>29</v>
      </c>
      <c r="I1508">
        <v>60000012249655</v>
      </c>
      <c r="J1508" t="s">
        <v>867</v>
      </c>
      <c r="K1508" t="s">
        <v>868</v>
      </c>
      <c r="L1508" t="s">
        <v>41</v>
      </c>
      <c r="M1508">
        <v>4</v>
      </c>
      <c r="N1508" t="s">
        <v>33</v>
      </c>
      <c r="O1508">
        <v>60000015461254</v>
      </c>
      <c r="P1508">
        <v>60000016462712</v>
      </c>
      <c r="Q1508">
        <v>140236000001202</v>
      </c>
      <c r="S1508" t="s">
        <v>34</v>
      </c>
      <c r="T1508" t="s">
        <v>35</v>
      </c>
      <c r="U1508" t="s">
        <v>36</v>
      </c>
      <c r="X1508" t="s">
        <v>37</v>
      </c>
      <c r="AD1508" t="s">
        <v>5148</v>
      </c>
      <c r="AE1508" t="s">
        <v>1446</v>
      </c>
      <c r="AF1508" t="s">
        <v>5482</v>
      </c>
      <c r="AG1508" t="s">
        <v>5482</v>
      </c>
      <c r="AH1508">
        <v>1</v>
      </c>
      <c r="AI1508">
        <v>229</v>
      </c>
      <c r="AJ1508">
        <v>229</v>
      </c>
      <c r="AK1508">
        <v>229</v>
      </c>
      <c r="AL1508">
        <v>229</v>
      </c>
      <c r="AM1508">
        <v>229</v>
      </c>
      <c r="AN1508" t="s">
        <v>1409</v>
      </c>
      <c r="AO1508" t="s">
        <v>5482</v>
      </c>
    </row>
    <row r="1509" spans="1:41" x14ac:dyDescent="0.25">
      <c r="A1509">
        <v>1</v>
      </c>
      <c r="B1509" t="s">
        <v>28</v>
      </c>
      <c r="C1509">
        <v>392106</v>
      </c>
      <c r="D1509" t="str">
        <f>VLOOKUP(C1509,MUNICÍPO_SETOR!A$2:D$49,4,0)</f>
        <v>ZUILA MONTEIRO FREIRE</v>
      </c>
      <c r="E1509" s="43">
        <v>41400.458333333336</v>
      </c>
      <c r="F1509" s="43">
        <v>41401.949305555558</v>
      </c>
      <c r="G1509" s="43">
        <v>41401.932638888888</v>
      </c>
      <c r="H1509" t="s">
        <v>29</v>
      </c>
      <c r="I1509">
        <v>60000012249655</v>
      </c>
      <c r="J1509" t="s">
        <v>867</v>
      </c>
      <c r="K1509" t="s">
        <v>868</v>
      </c>
      <c r="L1509" t="s">
        <v>41</v>
      </c>
      <c r="M1509">
        <v>4</v>
      </c>
      <c r="N1509" t="s">
        <v>33</v>
      </c>
      <c r="O1509">
        <v>60000015461254</v>
      </c>
      <c r="P1509">
        <v>60000016462712</v>
      </c>
      <c r="Q1509">
        <v>140236000001202</v>
      </c>
      <c r="S1509" t="s">
        <v>34</v>
      </c>
      <c r="T1509" t="s">
        <v>35</v>
      </c>
      <c r="U1509" t="s">
        <v>36</v>
      </c>
      <c r="X1509" t="s">
        <v>37</v>
      </c>
      <c r="AD1509" t="s">
        <v>5148</v>
      </c>
      <c r="AE1509" t="s">
        <v>1446</v>
      </c>
      <c r="AF1509" t="s">
        <v>5482</v>
      </c>
      <c r="AG1509" t="s">
        <v>5482</v>
      </c>
      <c r="AH1509">
        <v>1</v>
      </c>
      <c r="AI1509">
        <v>229</v>
      </c>
      <c r="AJ1509">
        <v>229</v>
      </c>
      <c r="AK1509">
        <v>229</v>
      </c>
      <c r="AL1509">
        <v>229</v>
      </c>
      <c r="AM1509">
        <v>229</v>
      </c>
      <c r="AN1509" t="s">
        <v>1409</v>
      </c>
      <c r="AO1509" t="s">
        <v>5482</v>
      </c>
    </row>
    <row r="1510" spans="1:41" x14ac:dyDescent="0.25">
      <c r="A1510">
        <v>1</v>
      </c>
      <c r="B1510" t="s">
        <v>28</v>
      </c>
      <c r="C1510">
        <v>392106</v>
      </c>
      <c r="D1510" t="str">
        <f>VLOOKUP(C1510,MUNICÍPO_SETOR!A$2:D$49,4,0)</f>
        <v>ZUILA MONTEIRO FREIRE</v>
      </c>
      <c r="E1510" s="43">
        <v>41400.395833333336</v>
      </c>
      <c r="F1510" s="43">
        <v>41401.945833333331</v>
      </c>
      <c r="G1510" s="43">
        <v>41401.932638888888</v>
      </c>
      <c r="H1510" t="s">
        <v>29</v>
      </c>
      <c r="I1510">
        <v>60000012355963</v>
      </c>
      <c r="J1510" t="s">
        <v>870</v>
      </c>
      <c r="K1510" t="s">
        <v>871</v>
      </c>
      <c r="L1510" t="s">
        <v>32</v>
      </c>
      <c r="M1510">
        <v>3</v>
      </c>
      <c r="N1510" t="s">
        <v>33</v>
      </c>
      <c r="O1510">
        <v>60000015461254</v>
      </c>
      <c r="P1510">
        <v>60000016462712</v>
      </c>
      <c r="Q1510">
        <v>140236000001195</v>
      </c>
      <c r="S1510" t="s">
        <v>34</v>
      </c>
      <c r="T1510" t="s">
        <v>35</v>
      </c>
      <c r="U1510" t="s">
        <v>36</v>
      </c>
      <c r="X1510" t="s">
        <v>37</v>
      </c>
      <c r="AD1510" t="s">
        <v>5149</v>
      </c>
      <c r="AE1510" t="s">
        <v>1446</v>
      </c>
      <c r="AF1510" t="s">
        <v>5149</v>
      </c>
      <c r="AG1510" t="s">
        <v>5149</v>
      </c>
      <c r="AH1510">
        <v>145</v>
      </c>
      <c r="AI1510">
        <v>320</v>
      </c>
      <c r="AJ1510">
        <v>320</v>
      </c>
      <c r="AK1510">
        <v>320</v>
      </c>
      <c r="AL1510">
        <v>320</v>
      </c>
      <c r="AM1510">
        <v>320</v>
      </c>
      <c r="AN1510" t="s">
        <v>1409</v>
      </c>
      <c r="AO1510" t="s">
        <v>5483</v>
      </c>
    </row>
    <row r="1511" spans="1:41" x14ac:dyDescent="0.25">
      <c r="A1511">
        <v>1</v>
      </c>
      <c r="B1511" t="s">
        <v>28</v>
      </c>
      <c r="C1511">
        <v>392106</v>
      </c>
      <c r="D1511" t="str">
        <f>VLOOKUP(C1511,MUNICÍPO_SETOR!A$2:D$49,4,0)</f>
        <v>ZUILA MONTEIRO FREIRE</v>
      </c>
      <c r="E1511" s="43">
        <v>41400.354166666664</v>
      </c>
      <c r="F1511" s="43">
        <v>41401.940972222219</v>
      </c>
      <c r="G1511" s="43">
        <v>41401.932638888888</v>
      </c>
      <c r="H1511" t="s">
        <v>29</v>
      </c>
      <c r="I1511">
        <v>60000017964064</v>
      </c>
      <c r="J1511" t="s">
        <v>864</v>
      </c>
      <c r="K1511" t="s">
        <v>865</v>
      </c>
      <c r="L1511" t="s">
        <v>41</v>
      </c>
      <c r="M1511">
        <v>4</v>
      </c>
      <c r="N1511" t="s">
        <v>33</v>
      </c>
      <c r="O1511">
        <v>60000015461254</v>
      </c>
      <c r="P1511">
        <v>60000016462712</v>
      </c>
      <c r="Q1511">
        <v>140236000001188</v>
      </c>
      <c r="S1511" t="s">
        <v>34</v>
      </c>
      <c r="T1511" t="s">
        <v>35</v>
      </c>
      <c r="U1511" t="s">
        <v>36</v>
      </c>
      <c r="X1511" t="s">
        <v>37</v>
      </c>
      <c r="AD1511" t="s">
        <v>5150</v>
      </c>
      <c r="AE1511" t="s">
        <v>1437</v>
      </c>
      <c r="AF1511" t="s">
        <v>5150</v>
      </c>
      <c r="AG1511" t="s">
        <v>5150</v>
      </c>
      <c r="AH1511">
        <v>1</v>
      </c>
      <c r="AI1511">
        <v>126</v>
      </c>
      <c r="AJ1511">
        <v>126</v>
      </c>
      <c r="AK1511">
        <v>126</v>
      </c>
      <c r="AL1511">
        <v>126</v>
      </c>
      <c r="AM1511">
        <v>126</v>
      </c>
      <c r="AN1511" t="s">
        <v>1409</v>
      </c>
      <c r="AO1511" t="s">
        <v>5150</v>
      </c>
    </row>
    <row r="1512" spans="1:41" x14ac:dyDescent="0.25">
      <c r="A1512">
        <v>1</v>
      </c>
      <c r="B1512" t="s">
        <v>28</v>
      </c>
      <c r="C1512">
        <v>392106</v>
      </c>
      <c r="D1512" t="str">
        <f>VLOOKUP(C1512,MUNICÍPO_SETOR!A$2:D$49,4,0)</f>
        <v>ZUILA MONTEIRO FREIRE</v>
      </c>
      <c r="E1512" s="43">
        <v>41396.5</v>
      </c>
      <c r="F1512" s="43">
        <v>41397.617361111108</v>
      </c>
      <c r="G1512" s="43">
        <v>41397.598611111112</v>
      </c>
      <c r="H1512" t="s">
        <v>29</v>
      </c>
      <c r="I1512">
        <v>140236000000212</v>
      </c>
      <c r="J1512" t="s">
        <v>3240</v>
      </c>
      <c r="K1512" t="s">
        <v>771</v>
      </c>
      <c r="L1512" t="s">
        <v>41</v>
      </c>
      <c r="N1512" t="s">
        <v>33</v>
      </c>
      <c r="O1512">
        <v>60000015461254</v>
      </c>
      <c r="P1512">
        <v>60000016462712</v>
      </c>
      <c r="Q1512">
        <v>140236000001171</v>
      </c>
      <c r="S1512" t="s">
        <v>34</v>
      </c>
      <c r="T1512" t="s">
        <v>35</v>
      </c>
      <c r="U1512" t="s">
        <v>36</v>
      </c>
      <c r="X1512" t="s">
        <v>37</v>
      </c>
      <c r="AD1512" t="s">
        <v>5151</v>
      </c>
      <c r="AE1512" t="s">
        <v>1446</v>
      </c>
      <c r="AF1512" t="s">
        <v>5151</v>
      </c>
      <c r="AG1512" t="s">
        <v>5151</v>
      </c>
      <c r="AH1512">
        <v>1</v>
      </c>
      <c r="AI1512">
        <v>127</v>
      </c>
      <c r="AJ1512">
        <v>127</v>
      </c>
      <c r="AK1512">
        <v>127</v>
      </c>
      <c r="AL1512">
        <v>127</v>
      </c>
      <c r="AM1512">
        <v>127</v>
      </c>
      <c r="AN1512" t="s">
        <v>1409</v>
      </c>
      <c r="AO1512" t="s">
        <v>5151</v>
      </c>
    </row>
    <row r="1513" spans="1:41" x14ac:dyDescent="0.25">
      <c r="A1513">
        <v>1</v>
      </c>
      <c r="B1513" t="s">
        <v>28</v>
      </c>
      <c r="C1513">
        <v>392106</v>
      </c>
      <c r="D1513" t="str">
        <f>VLOOKUP(C1513,MUNICÍPO_SETOR!A$2:D$49,4,0)</f>
        <v>ZUILA MONTEIRO FREIRE</v>
      </c>
      <c r="E1513" s="43">
        <v>41396.4375</v>
      </c>
      <c r="F1513" s="43">
        <v>41397.615277777775</v>
      </c>
      <c r="G1513" s="43">
        <v>41397.598611111112</v>
      </c>
      <c r="H1513" t="s">
        <v>29</v>
      </c>
      <c r="I1513">
        <v>140236000000179</v>
      </c>
      <c r="J1513" t="s">
        <v>3244</v>
      </c>
      <c r="K1513" t="s">
        <v>3245</v>
      </c>
      <c r="L1513" t="s">
        <v>41</v>
      </c>
      <c r="N1513" t="s">
        <v>33</v>
      </c>
      <c r="O1513">
        <v>60000015461254</v>
      </c>
      <c r="P1513">
        <v>60000016462712</v>
      </c>
      <c r="Q1513">
        <v>140236000001165</v>
      </c>
      <c r="S1513" t="s">
        <v>34</v>
      </c>
      <c r="T1513" t="s">
        <v>35</v>
      </c>
      <c r="U1513" t="s">
        <v>36</v>
      </c>
      <c r="X1513" t="s">
        <v>37</v>
      </c>
      <c r="AD1513" t="s">
        <v>5152</v>
      </c>
      <c r="AE1513" t="s">
        <v>1446</v>
      </c>
      <c r="AF1513" t="s">
        <v>5484</v>
      </c>
      <c r="AG1513" t="s">
        <v>5484</v>
      </c>
      <c r="AH1513">
        <v>1</v>
      </c>
      <c r="AI1513">
        <v>182</v>
      </c>
      <c r="AJ1513">
        <v>182</v>
      </c>
      <c r="AK1513">
        <v>182</v>
      </c>
      <c r="AL1513">
        <v>182</v>
      </c>
      <c r="AM1513">
        <v>182</v>
      </c>
      <c r="AN1513" t="s">
        <v>1409</v>
      </c>
      <c r="AO1513" t="s">
        <v>5484</v>
      </c>
    </row>
    <row r="1514" spans="1:41" x14ac:dyDescent="0.25">
      <c r="A1514">
        <v>1</v>
      </c>
      <c r="B1514" t="s">
        <v>28</v>
      </c>
      <c r="C1514">
        <v>392106</v>
      </c>
      <c r="D1514" t="str">
        <f>VLOOKUP(C1514,MUNICÍPO_SETOR!A$2:D$49,4,0)</f>
        <v>ZUILA MONTEIRO FREIRE</v>
      </c>
      <c r="E1514" s="43">
        <v>41396.395833333336</v>
      </c>
      <c r="F1514" s="43">
        <v>41397.612500000003</v>
      </c>
      <c r="G1514" s="43">
        <v>41397.598611111112</v>
      </c>
      <c r="H1514" t="s">
        <v>29</v>
      </c>
      <c r="I1514">
        <v>60000012587379</v>
      </c>
      <c r="J1514" t="s">
        <v>828</v>
      </c>
      <c r="K1514" t="s">
        <v>829</v>
      </c>
      <c r="L1514" t="s">
        <v>45</v>
      </c>
      <c r="M1514">
        <v>3</v>
      </c>
      <c r="N1514" t="s">
        <v>33</v>
      </c>
      <c r="O1514">
        <v>60000015461254</v>
      </c>
      <c r="P1514">
        <v>60000016462712</v>
      </c>
      <c r="Q1514">
        <v>140236000001158</v>
      </c>
      <c r="S1514" t="s">
        <v>34</v>
      </c>
      <c r="T1514" t="s">
        <v>35</v>
      </c>
      <c r="U1514" t="s">
        <v>36</v>
      </c>
      <c r="X1514" t="s">
        <v>37</v>
      </c>
      <c r="AD1514" t="s">
        <v>5153</v>
      </c>
      <c r="AE1514" t="s">
        <v>1446</v>
      </c>
      <c r="AF1514" t="s">
        <v>5153</v>
      </c>
      <c r="AG1514" t="s">
        <v>5153</v>
      </c>
      <c r="AH1514">
        <v>1</v>
      </c>
      <c r="AI1514">
        <v>351</v>
      </c>
      <c r="AJ1514">
        <v>351</v>
      </c>
      <c r="AK1514">
        <v>351</v>
      </c>
      <c r="AL1514">
        <v>351</v>
      </c>
      <c r="AM1514">
        <v>351</v>
      </c>
      <c r="AN1514" t="s">
        <v>1409</v>
      </c>
      <c r="AO1514" t="s">
        <v>5153</v>
      </c>
    </row>
    <row r="1515" spans="1:41" x14ac:dyDescent="0.25">
      <c r="A1515">
        <v>1</v>
      </c>
      <c r="B1515" t="s">
        <v>28</v>
      </c>
      <c r="C1515">
        <v>392106</v>
      </c>
      <c r="D1515" t="str">
        <f>VLOOKUP(C1515,MUNICÍPO_SETOR!A$2:D$49,4,0)</f>
        <v>ZUILA MONTEIRO FREIRE</v>
      </c>
      <c r="E1515" s="43">
        <v>41396.354166666664</v>
      </c>
      <c r="F1515" s="43">
        <v>41397.607638888891</v>
      </c>
      <c r="G1515" s="43">
        <v>41397.598611111112</v>
      </c>
      <c r="H1515" t="s">
        <v>29</v>
      </c>
      <c r="I1515">
        <v>60000012576963</v>
      </c>
      <c r="J1515" t="s">
        <v>3159</v>
      </c>
      <c r="K1515" t="s">
        <v>3160</v>
      </c>
      <c r="L1515" t="s">
        <v>41</v>
      </c>
      <c r="M1515">
        <v>3</v>
      </c>
      <c r="N1515" t="s">
        <v>33</v>
      </c>
      <c r="O1515">
        <v>60000015461254</v>
      </c>
      <c r="P1515">
        <v>60000016462712</v>
      </c>
      <c r="Q1515">
        <v>140236000001151</v>
      </c>
      <c r="S1515" t="s">
        <v>34</v>
      </c>
      <c r="T1515" t="s">
        <v>35</v>
      </c>
      <c r="U1515" t="s">
        <v>36</v>
      </c>
      <c r="X1515" t="s">
        <v>37</v>
      </c>
      <c r="AD1515" t="s">
        <v>5154</v>
      </c>
      <c r="AE1515" t="s">
        <v>1446</v>
      </c>
      <c r="AF1515" t="s">
        <v>5154</v>
      </c>
      <c r="AG1515" t="s">
        <v>5154</v>
      </c>
      <c r="AH1515">
        <v>1</v>
      </c>
      <c r="AI1515">
        <v>256</v>
      </c>
      <c r="AJ1515">
        <v>256</v>
      </c>
      <c r="AK1515">
        <v>256</v>
      </c>
      <c r="AL1515">
        <v>256</v>
      </c>
      <c r="AM1515">
        <v>256</v>
      </c>
      <c r="AN1515" t="s">
        <v>1409</v>
      </c>
      <c r="AO1515" t="s">
        <v>5154</v>
      </c>
    </row>
    <row r="1516" spans="1:41" x14ac:dyDescent="0.25">
      <c r="A1516">
        <v>1</v>
      </c>
      <c r="B1516" t="s">
        <v>28</v>
      </c>
      <c r="C1516">
        <v>392106</v>
      </c>
      <c r="D1516" t="str">
        <f>VLOOKUP(C1516,MUNICÍPO_SETOR!A$2:D$49,4,0)</f>
        <v>ZUILA MONTEIRO FREIRE</v>
      </c>
      <c r="E1516" s="43">
        <v>41394.6875</v>
      </c>
      <c r="F1516" s="43">
        <v>41394.673611111109</v>
      </c>
      <c r="G1516" s="43">
        <v>41397.598611111112</v>
      </c>
      <c r="H1516" t="s">
        <v>110</v>
      </c>
      <c r="I1516">
        <v>60000016840425</v>
      </c>
      <c r="K1516" t="s">
        <v>5155</v>
      </c>
      <c r="N1516" t="s">
        <v>33</v>
      </c>
      <c r="O1516">
        <v>60000015461254</v>
      </c>
      <c r="P1516">
        <v>60000016462712</v>
      </c>
      <c r="Q1516">
        <v>140236000001145</v>
      </c>
      <c r="S1516" t="s">
        <v>34</v>
      </c>
      <c r="T1516" t="s">
        <v>35</v>
      </c>
      <c r="X1516" t="s">
        <v>37</v>
      </c>
      <c r="AD1516" t="s">
        <v>5138</v>
      </c>
      <c r="AE1516" t="s">
        <v>1437</v>
      </c>
      <c r="AF1516" t="s">
        <v>5138</v>
      </c>
      <c r="AG1516" t="s">
        <v>5138</v>
      </c>
      <c r="AH1516">
        <v>1</v>
      </c>
      <c r="AI1516">
        <v>2</v>
      </c>
      <c r="AJ1516">
        <v>2</v>
      </c>
      <c r="AK1516">
        <v>2</v>
      </c>
      <c r="AL1516">
        <v>2</v>
      </c>
      <c r="AM1516">
        <v>2</v>
      </c>
      <c r="AN1516" t="s">
        <v>1409</v>
      </c>
      <c r="AO1516" t="s">
        <v>5138</v>
      </c>
    </row>
    <row r="1517" spans="1:41" x14ac:dyDescent="0.25">
      <c r="A1517">
        <v>1</v>
      </c>
      <c r="B1517" t="s">
        <v>28</v>
      </c>
      <c r="C1517">
        <v>392106</v>
      </c>
      <c r="D1517" t="str">
        <f>VLOOKUP(C1517,MUNICÍPO_SETOR!A$2:D$49,4,0)</f>
        <v>ZUILA MONTEIRO FREIRE</v>
      </c>
      <c r="E1517" s="43">
        <v>41394.625</v>
      </c>
      <c r="F1517" s="43">
        <v>41394.663888888892</v>
      </c>
      <c r="G1517" s="43">
        <v>41397.598611111112</v>
      </c>
      <c r="H1517" t="s">
        <v>29</v>
      </c>
      <c r="I1517">
        <v>60000017964184</v>
      </c>
      <c r="J1517" t="s">
        <v>854</v>
      </c>
      <c r="K1517" t="s">
        <v>855</v>
      </c>
      <c r="L1517" t="s">
        <v>32</v>
      </c>
      <c r="M1517">
        <v>6</v>
      </c>
      <c r="N1517" t="s">
        <v>33</v>
      </c>
      <c r="O1517">
        <v>60000015461254</v>
      </c>
      <c r="P1517">
        <v>60000016462712</v>
      </c>
      <c r="Q1517">
        <v>140236000001138</v>
      </c>
      <c r="S1517" t="s">
        <v>34</v>
      </c>
      <c r="T1517" t="s">
        <v>35</v>
      </c>
      <c r="U1517" t="s">
        <v>36</v>
      </c>
      <c r="X1517" t="s">
        <v>37</v>
      </c>
      <c r="AD1517" t="s">
        <v>5156</v>
      </c>
      <c r="AE1517" t="s">
        <v>1437</v>
      </c>
      <c r="AF1517" t="s">
        <v>5156</v>
      </c>
      <c r="AG1517" t="s">
        <v>5156</v>
      </c>
      <c r="AH1517">
        <v>1</v>
      </c>
      <c r="AI1517">
        <v>219</v>
      </c>
      <c r="AJ1517">
        <v>219</v>
      </c>
      <c r="AK1517">
        <v>219</v>
      </c>
      <c r="AL1517">
        <v>219</v>
      </c>
      <c r="AM1517">
        <v>219</v>
      </c>
      <c r="AN1517" t="s">
        <v>1409</v>
      </c>
      <c r="AO1517" t="s">
        <v>5156</v>
      </c>
    </row>
    <row r="1518" spans="1:41" x14ac:dyDescent="0.25">
      <c r="A1518">
        <v>1</v>
      </c>
      <c r="B1518" t="s">
        <v>28</v>
      </c>
      <c r="C1518">
        <v>392106</v>
      </c>
      <c r="D1518" t="str">
        <f>VLOOKUP(C1518,MUNICÍPO_SETOR!A$2:D$49,4,0)</f>
        <v>ZUILA MONTEIRO FREIRE</v>
      </c>
      <c r="E1518" s="43">
        <v>41394.583333333336</v>
      </c>
      <c r="F1518" s="43">
        <v>41394.65902777778</v>
      </c>
      <c r="G1518" s="43">
        <v>41397.598611111112</v>
      </c>
      <c r="H1518" t="s">
        <v>29</v>
      </c>
      <c r="I1518">
        <v>60000012249655</v>
      </c>
      <c r="J1518" t="s">
        <v>867</v>
      </c>
      <c r="K1518" t="s">
        <v>868</v>
      </c>
      <c r="L1518" t="s">
        <v>41</v>
      </c>
      <c r="M1518">
        <v>4</v>
      </c>
      <c r="N1518" t="s">
        <v>33</v>
      </c>
      <c r="O1518">
        <v>60000015461254</v>
      </c>
      <c r="P1518">
        <v>60000016462712</v>
      </c>
      <c r="Q1518">
        <v>140236000001131</v>
      </c>
      <c r="S1518" t="s">
        <v>34</v>
      </c>
      <c r="T1518" t="s">
        <v>35</v>
      </c>
      <c r="U1518" t="s">
        <v>36</v>
      </c>
      <c r="X1518" t="s">
        <v>37</v>
      </c>
      <c r="AD1518" t="s">
        <v>5157</v>
      </c>
      <c r="AE1518" t="s">
        <v>1446</v>
      </c>
      <c r="AF1518" t="s">
        <v>5485</v>
      </c>
      <c r="AG1518" t="s">
        <v>5485</v>
      </c>
      <c r="AH1518">
        <v>515</v>
      </c>
      <c r="AI1518">
        <v>658</v>
      </c>
      <c r="AJ1518">
        <v>658</v>
      </c>
      <c r="AK1518">
        <v>658</v>
      </c>
      <c r="AL1518">
        <v>658</v>
      </c>
      <c r="AM1518">
        <v>658</v>
      </c>
      <c r="AN1518" t="s">
        <v>1409</v>
      </c>
      <c r="AO1518" t="s">
        <v>5486</v>
      </c>
    </row>
    <row r="1519" spans="1:41" x14ac:dyDescent="0.25">
      <c r="A1519">
        <v>1</v>
      </c>
      <c r="B1519" t="s">
        <v>28</v>
      </c>
      <c r="C1519">
        <v>392106</v>
      </c>
      <c r="D1519" t="str">
        <f>VLOOKUP(C1519,MUNICÍPO_SETOR!A$2:D$49,4,0)</f>
        <v>ZUILA MONTEIRO FREIRE</v>
      </c>
      <c r="E1519" s="43">
        <v>41394.583333333336</v>
      </c>
      <c r="F1519" s="43">
        <v>41394.65902777778</v>
      </c>
      <c r="G1519" s="43">
        <v>41397.598611111112</v>
      </c>
      <c r="H1519" t="s">
        <v>29</v>
      </c>
      <c r="I1519">
        <v>60000012249655</v>
      </c>
      <c r="J1519" t="s">
        <v>867</v>
      </c>
      <c r="K1519" t="s">
        <v>868</v>
      </c>
      <c r="L1519" t="s">
        <v>41</v>
      </c>
      <c r="M1519">
        <v>4</v>
      </c>
      <c r="N1519" t="s">
        <v>33</v>
      </c>
      <c r="O1519">
        <v>60000015461254</v>
      </c>
      <c r="P1519">
        <v>60000016462712</v>
      </c>
      <c r="Q1519">
        <v>140236000001131</v>
      </c>
      <c r="S1519" t="s">
        <v>34</v>
      </c>
      <c r="T1519" t="s">
        <v>35</v>
      </c>
      <c r="U1519" t="s">
        <v>36</v>
      </c>
      <c r="X1519" t="s">
        <v>37</v>
      </c>
      <c r="AD1519" t="s">
        <v>5157</v>
      </c>
      <c r="AE1519" t="s">
        <v>1446</v>
      </c>
      <c r="AF1519" t="s">
        <v>5485</v>
      </c>
      <c r="AG1519" t="s">
        <v>5485</v>
      </c>
      <c r="AH1519">
        <v>515</v>
      </c>
      <c r="AI1519">
        <v>658</v>
      </c>
      <c r="AJ1519">
        <v>658</v>
      </c>
      <c r="AK1519">
        <v>658</v>
      </c>
      <c r="AL1519">
        <v>658</v>
      </c>
      <c r="AM1519">
        <v>658</v>
      </c>
      <c r="AN1519" t="s">
        <v>1409</v>
      </c>
      <c r="AO1519" t="s">
        <v>5486</v>
      </c>
    </row>
    <row r="1520" spans="1:41" x14ac:dyDescent="0.25">
      <c r="A1520">
        <v>1</v>
      </c>
      <c r="B1520" t="s">
        <v>28</v>
      </c>
      <c r="C1520">
        <v>392106</v>
      </c>
      <c r="D1520" t="str">
        <f>VLOOKUP(C1520,MUNICÍPO_SETOR!A$2:D$49,4,0)</f>
        <v>ZUILA MONTEIRO FREIRE</v>
      </c>
      <c r="E1520" s="43">
        <v>41394.479166666664</v>
      </c>
      <c r="F1520" s="43">
        <v>41394.652777777781</v>
      </c>
      <c r="G1520" s="43">
        <v>41397.598611111112</v>
      </c>
      <c r="H1520" t="s">
        <v>29</v>
      </c>
      <c r="I1520">
        <v>60000017966116</v>
      </c>
      <c r="J1520" t="s">
        <v>861</v>
      </c>
      <c r="K1520" t="s">
        <v>862</v>
      </c>
      <c r="L1520" t="s">
        <v>32</v>
      </c>
      <c r="M1520">
        <v>4</v>
      </c>
      <c r="N1520" t="s">
        <v>33</v>
      </c>
      <c r="O1520">
        <v>60000015461254</v>
      </c>
      <c r="P1520">
        <v>60000016462712</v>
      </c>
      <c r="Q1520">
        <v>140236000001124</v>
      </c>
      <c r="S1520" t="s">
        <v>34</v>
      </c>
      <c r="T1520" t="s">
        <v>35</v>
      </c>
      <c r="U1520" t="s">
        <v>36</v>
      </c>
      <c r="X1520" t="s">
        <v>37</v>
      </c>
      <c r="AD1520" t="s">
        <v>5158</v>
      </c>
      <c r="AE1520" t="s">
        <v>1437</v>
      </c>
      <c r="AF1520" t="s">
        <v>5158</v>
      </c>
      <c r="AG1520" t="s">
        <v>5158</v>
      </c>
      <c r="AH1520">
        <v>1</v>
      </c>
      <c r="AI1520">
        <v>97</v>
      </c>
      <c r="AJ1520">
        <v>97</v>
      </c>
      <c r="AK1520">
        <v>97</v>
      </c>
      <c r="AL1520">
        <v>97</v>
      </c>
      <c r="AM1520">
        <v>97</v>
      </c>
      <c r="AN1520" t="s">
        <v>1409</v>
      </c>
      <c r="AO1520" t="s">
        <v>5158</v>
      </c>
    </row>
    <row r="1521" spans="1:41" x14ac:dyDescent="0.25">
      <c r="A1521">
        <v>1</v>
      </c>
      <c r="B1521" t="s">
        <v>28</v>
      </c>
      <c r="C1521">
        <v>392106</v>
      </c>
      <c r="D1521" t="str">
        <f>VLOOKUP(C1521,MUNICÍPO_SETOR!A$2:D$49,4,0)</f>
        <v>ZUILA MONTEIRO FREIRE</v>
      </c>
      <c r="E1521" s="43">
        <v>41394.4375</v>
      </c>
      <c r="F1521" s="43">
        <v>41394.649305555555</v>
      </c>
      <c r="G1521" s="43">
        <v>41397.598611111112</v>
      </c>
      <c r="H1521" t="s">
        <v>29</v>
      </c>
      <c r="I1521">
        <v>60000017964036</v>
      </c>
      <c r="J1521" t="s">
        <v>3132</v>
      </c>
      <c r="K1521" t="s">
        <v>3133</v>
      </c>
      <c r="L1521" t="s">
        <v>41</v>
      </c>
      <c r="M1521">
        <v>6</v>
      </c>
      <c r="N1521" t="s">
        <v>33</v>
      </c>
      <c r="O1521">
        <v>60000015461254</v>
      </c>
      <c r="P1521">
        <v>60000016462712</v>
      </c>
      <c r="Q1521">
        <v>140236000001117</v>
      </c>
      <c r="S1521" t="s">
        <v>34</v>
      </c>
      <c r="T1521" t="s">
        <v>35</v>
      </c>
      <c r="U1521" t="s">
        <v>36</v>
      </c>
      <c r="X1521" t="s">
        <v>37</v>
      </c>
      <c r="AD1521" t="s">
        <v>5159</v>
      </c>
      <c r="AE1521" t="s">
        <v>1437</v>
      </c>
      <c r="AF1521" t="s">
        <v>5159</v>
      </c>
      <c r="AG1521" t="s">
        <v>5159</v>
      </c>
      <c r="AH1521">
        <v>1</v>
      </c>
      <c r="AI1521">
        <v>117</v>
      </c>
      <c r="AJ1521">
        <v>218</v>
      </c>
      <c r="AK1521">
        <v>218</v>
      </c>
      <c r="AL1521">
        <v>218</v>
      </c>
      <c r="AM1521">
        <v>218</v>
      </c>
      <c r="AN1521" t="s">
        <v>1409</v>
      </c>
      <c r="AO1521" t="s">
        <v>5487</v>
      </c>
    </row>
    <row r="1522" spans="1:41" x14ac:dyDescent="0.25">
      <c r="A1522">
        <v>1</v>
      </c>
      <c r="B1522" t="s">
        <v>28</v>
      </c>
      <c r="C1522">
        <v>392106</v>
      </c>
      <c r="D1522" t="str">
        <f>VLOOKUP(C1522,MUNICÍPO_SETOR!A$2:D$49,4,0)</f>
        <v>ZUILA MONTEIRO FREIRE</v>
      </c>
      <c r="E1522" s="43">
        <v>41394.4375</v>
      </c>
      <c r="F1522" s="43">
        <v>41394.649305555555</v>
      </c>
      <c r="G1522" s="43">
        <v>41397.598611111112</v>
      </c>
      <c r="H1522" t="s">
        <v>29</v>
      </c>
      <c r="I1522">
        <v>60000017964036</v>
      </c>
      <c r="J1522" t="s">
        <v>3132</v>
      </c>
      <c r="K1522" t="s">
        <v>3133</v>
      </c>
      <c r="L1522" t="s">
        <v>41</v>
      </c>
      <c r="M1522">
        <v>6</v>
      </c>
      <c r="N1522" t="s">
        <v>33</v>
      </c>
      <c r="O1522">
        <v>60000015461254</v>
      </c>
      <c r="P1522">
        <v>60000016462712</v>
      </c>
      <c r="Q1522">
        <v>140236000001117</v>
      </c>
      <c r="S1522" t="s">
        <v>34</v>
      </c>
      <c r="T1522" t="s">
        <v>35</v>
      </c>
      <c r="U1522" t="s">
        <v>36</v>
      </c>
      <c r="X1522" t="s">
        <v>37</v>
      </c>
      <c r="AD1522" t="s">
        <v>5159</v>
      </c>
      <c r="AE1522" t="s">
        <v>1437</v>
      </c>
      <c r="AF1522" t="s">
        <v>5159</v>
      </c>
      <c r="AG1522" t="s">
        <v>5159</v>
      </c>
      <c r="AH1522">
        <v>1</v>
      </c>
      <c r="AI1522">
        <v>117</v>
      </c>
      <c r="AJ1522">
        <v>218</v>
      </c>
      <c r="AK1522">
        <v>218</v>
      </c>
      <c r="AL1522">
        <v>218</v>
      </c>
      <c r="AM1522">
        <v>218</v>
      </c>
      <c r="AN1522" t="s">
        <v>1410</v>
      </c>
      <c r="AO1522" t="s">
        <v>5488</v>
      </c>
    </row>
    <row r="1523" spans="1:41" x14ac:dyDescent="0.25">
      <c r="A1523">
        <v>1</v>
      </c>
      <c r="B1523" t="s">
        <v>28</v>
      </c>
      <c r="C1523">
        <v>392106</v>
      </c>
      <c r="D1523" t="str">
        <f>VLOOKUP(C1523,MUNICÍPO_SETOR!A$2:D$49,4,0)</f>
        <v>ZUILA MONTEIRO FREIRE</v>
      </c>
      <c r="E1523" s="43">
        <v>41393.6875</v>
      </c>
      <c r="F1523" s="43">
        <v>41393.724305555559</v>
      </c>
      <c r="G1523" s="43">
        <v>41394.606249999997</v>
      </c>
      <c r="H1523" t="s">
        <v>29</v>
      </c>
      <c r="I1523">
        <v>60000017964268</v>
      </c>
      <c r="J1523" t="s">
        <v>804</v>
      </c>
      <c r="K1523" t="s">
        <v>805</v>
      </c>
      <c r="L1523" t="s">
        <v>41</v>
      </c>
      <c r="M1523">
        <v>4</v>
      </c>
      <c r="N1523" t="s">
        <v>33</v>
      </c>
      <c r="O1523">
        <v>60000015461254</v>
      </c>
      <c r="P1523">
        <v>60000016462712</v>
      </c>
      <c r="Q1523">
        <v>140236000001110</v>
      </c>
      <c r="S1523" t="s">
        <v>34</v>
      </c>
      <c r="T1523" t="s">
        <v>35</v>
      </c>
      <c r="U1523" t="s">
        <v>36</v>
      </c>
      <c r="X1523" t="s">
        <v>37</v>
      </c>
      <c r="AD1523" t="s">
        <v>3071</v>
      </c>
      <c r="AE1523" t="s">
        <v>1437</v>
      </c>
      <c r="AF1523" t="s">
        <v>3071</v>
      </c>
      <c r="AG1523" t="s">
        <v>3071</v>
      </c>
      <c r="AH1523">
        <v>64</v>
      </c>
      <c r="AI1523">
        <v>217</v>
      </c>
      <c r="AJ1523">
        <v>217</v>
      </c>
      <c r="AK1523">
        <v>217</v>
      </c>
      <c r="AL1523">
        <v>217</v>
      </c>
      <c r="AM1523">
        <v>217</v>
      </c>
      <c r="AN1523" t="s">
        <v>1409</v>
      </c>
      <c r="AO1523" t="s">
        <v>4645</v>
      </c>
    </row>
    <row r="1524" spans="1:41" x14ac:dyDescent="0.25">
      <c r="A1524">
        <v>1</v>
      </c>
      <c r="B1524" t="s">
        <v>28</v>
      </c>
      <c r="C1524">
        <v>392106</v>
      </c>
      <c r="D1524" t="str">
        <f>VLOOKUP(C1524,MUNICÍPO_SETOR!A$2:D$49,4,0)</f>
        <v>ZUILA MONTEIRO FREIRE</v>
      </c>
      <c r="E1524" s="43">
        <v>41393.604166666664</v>
      </c>
      <c r="F1524" s="43">
        <v>41393.720833333333</v>
      </c>
      <c r="G1524" s="43">
        <v>41394.606249999997</v>
      </c>
      <c r="H1524" t="s">
        <v>29</v>
      </c>
      <c r="I1524">
        <v>60000017970280</v>
      </c>
      <c r="J1524" t="s">
        <v>3072</v>
      </c>
      <c r="K1524" t="s">
        <v>3073</v>
      </c>
      <c r="L1524" t="s">
        <v>41</v>
      </c>
      <c r="M1524">
        <v>6</v>
      </c>
      <c r="N1524" t="s">
        <v>33</v>
      </c>
      <c r="O1524">
        <v>60000015461254</v>
      </c>
      <c r="P1524">
        <v>60000016462712</v>
      </c>
      <c r="Q1524">
        <v>140236000001103</v>
      </c>
      <c r="S1524" t="s">
        <v>34</v>
      </c>
      <c r="T1524" t="s">
        <v>35</v>
      </c>
      <c r="U1524" t="s">
        <v>36</v>
      </c>
      <c r="X1524" t="s">
        <v>37</v>
      </c>
      <c r="AD1524" t="s">
        <v>3074</v>
      </c>
      <c r="AE1524" t="s">
        <v>1446</v>
      </c>
      <c r="AF1524" t="s">
        <v>3074</v>
      </c>
      <c r="AG1524" t="s">
        <v>3074</v>
      </c>
      <c r="AH1524">
        <v>133</v>
      </c>
      <c r="AI1524">
        <v>401</v>
      </c>
      <c r="AJ1524">
        <v>401</v>
      </c>
      <c r="AK1524">
        <v>401</v>
      </c>
      <c r="AL1524">
        <v>401</v>
      </c>
      <c r="AM1524">
        <v>401</v>
      </c>
      <c r="AN1524" t="s">
        <v>1409</v>
      </c>
      <c r="AO1524" t="s">
        <v>4646</v>
      </c>
    </row>
    <row r="1525" spans="1:41" x14ac:dyDescent="0.25">
      <c r="A1525">
        <v>1</v>
      </c>
      <c r="B1525" t="s">
        <v>28</v>
      </c>
      <c r="C1525">
        <v>392106</v>
      </c>
      <c r="D1525" t="str">
        <f>VLOOKUP(C1525,MUNICÍPO_SETOR!A$2:D$49,4,0)</f>
        <v>ZUILA MONTEIRO FREIRE</v>
      </c>
      <c r="E1525" s="43">
        <v>41393.541666666664</v>
      </c>
      <c r="F1525" s="43">
        <v>41393.717361111114</v>
      </c>
      <c r="G1525" s="43">
        <v>41394.606249999997</v>
      </c>
      <c r="H1525" t="s">
        <v>29</v>
      </c>
      <c r="I1525">
        <v>60000017155206</v>
      </c>
      <c r="J1525" t="s">
        <v>831</v>
      </c>
      <c r="K1525" t="s">
        <v>832</v>
      </c>
      <c r="L1525" t="s">
        <v>45</v>
      </c>
      <c r="M1525">
        <v>3</v>
      </c>
      <c r="N1525" t="s">
        <v>33</v>
      </c>
      <c r="O1525">
        <v>60000015461254</v>
      </c>
      <c r="P1525">
        <v>60000016462712</v>
      </c>
      <c r="Q1525">
        <v>140236000001096</v>
      </c>
      <c r="S1525" t="s">
        <v>34</v>
      </c>
      <c r="T1525" t="s">
        <v>35</v>
      </c>
      <c r="U1525" t="s">
        <v>36</v>
      </c>
      <c r="X1525" t="s">
        <v>37</v>
      </c>
      <c r="AD1525" t="s">
        <v>3075</v>
      </c>
      <c r="AE1525" t="s">
        <v>1446</v>
      </c>
      <c r="AF1525" t="s">
        <v>3075</v>
      </c>
      <c r="AG1525" t="s">
        <v>3075</v>
      </c>
      <c r="AH1525">
        <v>175</v>
      </c>
      <c r="AI1525">
        <v>369</v>
      </c>
      <c r="AJ1525">
        <v>369</v>
      </c>
      <c r="AK1525">
        <v>369</v>
      </c>
      <c r="AL1525">
        <v>369</v>
      </c>
      <c r="AM1525">
        <v>369</v>
      </c>
      <c r="AN1525" t="s">
        <v>1409</v>
      </c>
      <c r="AO1525" t="s">
        <v>4647</v>
      </c>
    </row>
    <row r="1526" spans="1:41" x14ac:dyDescent="0.25">
      <c r="A1526">
        <v>1</v>
      </c>
      <c r="B1526" t="s">
        <v>28</v>
      </c>
      <c r="C1526">
        <v>392106</v>
      </c>
      <c r="D1526" t="str">
        <f>VLOOKUP(C1526,MUNICÍPO_SETOR!A$2:D$49,4,0)</f>
        <v>ZUILA MONTEIRO FREIRE</v>
      </c>
      <c r="E1526" s="43">
        <v>41393.458333333336</v>
      </c>
      <c r="F1526" s="43">
        <v>41393.713888888888</v>
      </c>
      <c r="G1526" s="43">
        <v>41394.606249999997</v>
      </c>
      <c r="H1526" t="s">
        <v>29</v>
      </c>
      <c r="I1526">
        <v>60000012593059</v>
      </c>
      <c r="J1526" t="s">
        <v>840</v>
      </c>
      <c r="K1526" t="s">
        <v>841</v>
      </c>
      <c r="L1526" t="s">
        <v>45</v>
      </c>
      <c r="M1526">
        <v>3</v>
      </c>
      <c r="N1526" t="s">
        <v>33</v>
      </c>
      <c r="O1526">
        <v>60000015461254</v>
      </c>
      <c r="P1526">
        <v>60000016462712</v>
      </c>
      <c r="Q1526">
        <v>140236000001089</v>
      </c>
      <c r="S1526" t="s">
        <v>34</v>
      </c>
      <c r="T1526" t="s">
        <v>35</v>
      </c>
      <c r="U1526" t="s">
        <v>36</v>
      </c>
      <c r="X1526" t="s">
        <v>37</v>
      </c>
      <c r="AD1526" t="s">
        <v>3076</v>
      </c>
      <c r="AE1526" t="s">
        <v>1446</v>
      </c>
      <c r="AF1526" t="s">
        <v>4339</v>
      </c>
      <c r="AG1526" t="s">
        <v>4339</v>
      </c>
      <c r="AH1526">
        <v>119</v>
      </c>
      <c r="AI1526">
        <v>306</v>
      </c>
      <c r="AJ1526">
        <v>306</v>
      </c>
      <c r="AK1526">
        <v>306</v>
      </c>
      <c r="AL1526">
        <v>306</v>
      </c>
      <c r="AM1526">
        <v>306</v>
      </c>
      <c r="AN1526" t="s">
        <v>1409</v>
      </c>
      <c r="AO1526" t="s">
        <v>4648</v>
      </c>
    </row>
    <row r="1527" spans="1:41" x14ac:dyDescent="0.25">
      <c r="A1527">
        <v>1</v>
      </c>
      <c r="B1527" t="s">
        <v>28</v>
      </c>
      <c r="C1527">
        <v>392106</v>
      </c>
      <c r="D1527" t="str">
        <f>VLOOKUP(C1527,MUNICÍPO_SETOR!A$2:D$49,4,0)</f>
        <v>ZUILA MONTEIRO FREIRE</v>
      </c>
      <c r="E1527" s="43">
        <v>41393.416666666664</v>
      </c>
      <c r="F1527" s="43">
        <v>41393.709722222222</v>
      </c>
      <c r="G1527" s="43">
        <v>41394.606249999997</v>
      </c>
      <c r="H1527" t="s">
        <v>29</v>
      </c>
      <c r="I1527">
        <v>60000017964140</v>
      </c>
      <c r="J1527" t="s">
        <v>3077</v>
      </c>
      <c r="K1527" t="s">
        <v>3078</v>
      </c>
      <c r="L1527" t="s">
        <v>41</v>
      </c>
      <c r="M1527">
        <v>4</v>
      </c>
      <c r="N1527" t="s">
        <v>33</v>
      </c>
      <c r="O1527">
        <v>60000015461254</v>
      </c>
      <c r="P1527">
        <v>60000016462712</v>
      </c>
      <c r="Q1527">
        <v>140236000001082</v>
      </c>
      <c r="S1527" t="s">
        <v>34</v>
      </c>
      <c r="T1527" t="s">
        <v>35</v>
      </c>
      <c r="U1527" t="s">
        <v>36</v>
      </c>
      <c r="X1527" t="s">
        <v>37</v>
      </c>
      <c r="AD1527" t="s">
        <v>3079</v>
      </c>
      <c r="AE1527" t="s">
        <v>1437</v>
      </c>
      <c r="AF1527" t="s">
        <v>4340</v>
      </c>
      <c r="AG1527" t="s">
        <v>4340</v>
      </c>
      <c r="AH1527">
        <v>1</v>
      </c>
      <c r="AI1527">
        <v>181</v>
      </c>
      <c r="AJ1527">
        <v>181</v>
      </c>
      <c r="AK1527">
        <v>181</v>
      </c>
      <c r="AL1527">
        <v>181</v>
      </c>
      <c r="AM1527">
        <v>181</v>
      </c>
      <c r="AN1527" t="s">
        <v>1409</v>
      </c>
      <c r="AO1527" t="s">
        <v>4340</v>
      </c>
    </row>
    <row r="1528" spans="1:41" x14ac:dyDescent="0.25">
      <c r="A1528">
        <v>1</v>
      </c>
      <c r="B1528" t="s">
        <v>28</v>
      </c>
      <c r="C1528">
        <v>392106</v>
      </c>
      <c r="D1528" t="str">
        <f>VLOOKUP(C1528,MUNICÍPO_SETOR!A$2:D$49,4,0)</f>
        <v>ZUILA MONTEIRO FREIRE</v>
      </c>
      <c r="E1528" s="43">
        <v>41393.375</v>
      </c>
      <c r="F1528" s="43">
        <v>41393.707638888889</v>
      </c>
      <c r="G1528" s="43">
        <v>41394.606249999997</v>
      </c>
      <c r="H1528" t="s">
        <v>29</v>
      </c>
      <c r="I1528">
        <v>60000017964004</v>
      </c>
      <c r="J1528" t="s">
        <v>825</v>
      </c>
      <c r="K1528" t="s">
        <v>826</v>
      </c>
      <c r="L1528" t="s">
        <v>41</v>
      </c>
      <c r="M1528">
        <v>4</v>
      </c>
      <c r="N1528" t="s">
        <v>33</v>
      </c>
      <c r="O1528">
        <v>60000015461254</v>
      </c>
      <c r="P1528">
        <v>60000016462712</v>
      </c>
      <c r="Q1528">
        <v>140236000001075</v>
      </c>
      <c r="S1528" t="s">
        <v>34</v>
      </c>
      <c r="T1528" t="s">
        <v>35</v>
      </c>
      <c r="U1528" t="s">
        <v>36</v>
      </c>
      <c r="X1528" t="s">
        <v>37</v>
      </c>
      <c r="AD1528" t="s">
        <v>3080</v>
      </c>
      <c r="AE1528" t="s">
        <v>1437</v>
      </c>
      <c r="AF1528" t="s">
        <v>3080</v>
      </c>
      <c r="AG1528" t="s">
        <v>3080</v>
      </c>
      <c r="AH1528">
        <v>1</v>
      </c>
      <c r="AI1528">
        <v>159</v>
      </c>
      <c r="AJ1528">
        <v>159</v>
      </c>
      <c r="AK1528">
        <v>159</v>
      </c>
      <c r="AL1528">
        <v>159</v>
      </c>
      <c r="AM1528">
        <v>159</v>
      </c>
      <c r="AN1528" t="s">
        <v>1409</v>
      </c>
      <c r="AO1528" t="s">
        <v>3080</v>
      </c>
    </row>
    <row r="1529" spans="1:41" x14ac:dyDescent="0.25">
      <c r="A1529">
        <v>1</v>
      </c>
      <c r="B1529" t="s">
        <v>28</v>
      </c>
      <c r="C1529">
        <v>392106</v>
      </c>
      <c r="D1529" t="str">
        <f>VLOOKUP(C1529,MUNICÍPO_SETOR!A$2:D$49,4,0)</f>
        <v>ZUILA MONTEIRO FREIRE</v>
      </c>
      <c r="E1529" s="43">
        <v>41390.666666666664</v>
      </c>
      <c r="F1529" s="43">
        <v>41390.921527777777</v>
      </c>
      <c r="G1529" s="43">
        <v>41393.665277777778</v>
      </c>
      <c r="H1529" t="s">
        <v>29</v>
      </c>
      <c r="I1529">
        <v>60000012248295</v>
      </c>
      <c r="J1529" t="s">
        <v>822</v>
      </c>
      <c r="K1529" t="s">
        <v>823</v>
      </c>
      <c r="L1529" t="s">
        <v>41</v>
      </c>
      <c r="M1529">
        <v>4</v>
      </c>
      <c r="N1529" t="s">
        <v>33</v>
      </c>
      <c r="O1529">
        <v>60000015461254</v>
      </c>
      <c r="P1529">
        <v>60000016462712</v>
      </c>
      <c r="Q1529">
        <v>140236000001068</v>
      </c>
      <c r="S1529" t="s">
        <v>34</v>
      </c>
      <c r="T1529" t="s">
        <v>35</v>
      </c>
      <c r="U1529" t="s">
        <v>36</v>
      </c>
      <c r="X1529" t="s">
        <v>37</v>
      </c>
      <c r="AD1529" t="s">
        <v>3081</v>
      </c>
      <c r="AE1529" t="s">
        <v>1446</v>
      </c>
      <c r="AF1529" t="s">
        <v>3081</v>
      </c>
      <c r="AG1529" t="s">
        <v>3081</v>
      </c>
      <c r="AH1529">
        <v>1</v>
      </c>
      <c r="AI1529">
        <v>72</v>
      </c>
      <c r="AJ1529">
        <v>72</v>
      </c>
      <c r="AK1529">
        <v>72</v>
      </c>
      <c r="AL1529">
        <v>72</v>
      </c>
      <c r="AM1529">
        <v>72</v>
      </c>
      <c r="AN1529" t="s">
        <v>1409</v>
      </c>
      <c r="AO1529" t="s">
        <v>3081</v>
      </c>
    </row>
    <row r="1530" spans="1:41" x14ac:dyDescent="0.25">
      <c r="A1530">
        <v>1</v>
      </c>
      <c r="B1530" t="s">
        <v>28</v>
      </c>
      <c r="C1530">
        <v>392106</v>
      </c>
      <c r="D1530" t="str">
        <f>VLOOKUP(C1530,MUNICÍPO_SETOR!A$2:D$49,4,0)</f>
        <v>ZUILA MONTEIRO FREIRE</v>
      </c>
      <c r="E1530" s="43">
        <v>41390.625</v>
      </c>
      <c r="F1530" s="43">
        <v>41390.917361111111</v>
      </c>
      <c r="G1530" s="43">
        <v>41393.665277777778</v>
      </c>
      <c r="H1530" t="s">
        <v>29</v>
      </c>
      <c r="I1530">
        <v>60000012368139</v>
      </c>
      <c r="J1530" t="s">
        <v>851</v>
      </c>
      <c r="K1530" t="s">
        <v>852</v>
      </c>
      <c r="L1530" t="s">
        <v>32</v>
      </c>
      <c r="M1530">
        <v>4</v>
      </c>
      <c r="N1530" t="s">
        <v>33</v>
      </c>
      <c r="O1530">
        <v>60000015461254</v>
      </c>
      <c r="P1530">
        <v>60000016462712</v>
      </c>
      <c r="Q1530">
        <v>140236000001061</v>
      </c>
      <c r="S1530" t="s">
        <v>34</v>
      </c>
      <c r="T1530" t="s">
        <v>35</v>
      </c>
      <c r="U1530" t="s">
        <v>36</v>
      </c>
      <c r="X1530" t="s">
        <v>37</v>
      </c>
      <c r="AD1530" t="s">
        <v>3082</v>
      </c>
      <c r="AE1530" t="s">
        <v>1446</v>
      </c>
      <c r="AF1530" t="s">
        <v>3082</v>
      </c>
      <c r="AG1530" t="s">
        <v>3082</v>
      </c>
      <c r="AH1530">
        <v>1</v>
      </c>
      <c r="AI1530">
        <v>173</v>
      </c>
      <c r="AJ1530">
        <v>173</v>
      </c>
      <c r="AK1530">
        <v>173</v>
      </c>
      <c r="AL1530">
        <v>173</v>
      </c>
      <c r="AM1530">
        <v>173</v>
      </c>
      <c r="AN1530" t="s">
        <v>1409</v>
      </c>
      <c r="AO1530" t="s">
        <v>3082</v>
      </c>
    </row>
    <row r="1531" spans="1:41" x14ac:dyDescent="0.25">
      <c r="A1531">
        <v>1</v>
      </c>
      <c r="B1531" t="s">
        <v>28</v>
      </c>
      <c r="C1531">
        <v>392106</v>
      </c>
      <c r="D1531" t="str">
        <f>VLOOKUP(C1531,MUNICÍPO_SETOR!A$2:D$49,4,0)</f>
        <v>ZUILA MONTEIRO FREIRE</v>
      </c>
      <c r="E1531" s="43">
        <v>41390.4375</v>
      </c>
      <c r="F1531" s="43">
        <v>41390.90902777778</v>
      </c>
      <c r="G1531" s="43">
        <v>41393.665277777778</v>
      </c>
      <c r="H1531" t="s">
        <v>29</v>
      </c>
      <c r="I1531">
        <v>60000012446963</v>
      </c>
      <c r="J1531" t="s">
        <v>3083</v>
      </c>
      <c r="K1531" t="s">
        <v>3084</v>
      </c>
      <c r="L1531" t="s">
        <v>41</v>
      </c>
      <c r="M1531">
        <v>4</v>
      </c>
      <c r="N1531" t="s">
        <v>33</v>
      </c>
      <c r="O1531">
        <v>60000015461254</v>
      </c>
      <c r="P1531">
        <v>60000016462712</v>
      </c>
      <c r="Q1531">
        <v>140236000001047</v>
      </c>
      <c r="S1531" t="s">
        <v>34</v>
      </c>
      <c r="T1531" t="s">
        <v>35</v>
      </c>
      <c r="U1531" t="s">
        <v>36</v>
      </c>
      <c r="X1531" t="s">
        <v>37</v>
      </c>
      <c r="AD1531" t="s">
        <v>3085</v>
      </c>
      <c r="AE1531" t="s">
        <v>1446</v>
      </c>
      <c r="AF1531" t="s">
        <v>4341</v>
      </c>
      <c r="AG1531" t="s">
        <v>4341</v>
      </c>
      <c r="AH1531">
        <v>1</v>
      </c>
      <c r="AI1531">
        <v>140</v>
      </c>
      <c r="AJ1531">
        <v>140</v>
      </c>
      <c r="AK1531">
        <v>140</v>
      </c>
      <c r="AL1531">
        <v>140</v>
      </c>
      <c r="AM1531">
        <v>140</v>
      </c>
      <c r="AN1531" t="s">
        <v>1409</v>
      </c>
      <c r="AO1531" t="s">
        <v>4341</v>
      </c>
    </row>
    <row r="1532" spans="1:41" x14ac:dyDescent="0.25">
      <c r="A1532">
        <v>1</v>
      </c>
      <c r="B1532" t="s">
        <v>28</v>
      </c>
      <c r="C1532">
        <v>392106</v>
      </c>
      <c r="D1532" t="str">
        <f>VLOOKUP(C1532,MUNICÍPO_SETOR!A$2:D$49,4,0)</f>
        <v>ZUILA MONTEIRO FREIRE</v>
      </c>
      <c r="E1532" s="43">
        <v>41390.375</v>
      </c>
      <c r="F1532" s="43">
        <v>41390.902777777781</v>
      </c>
      <c r="G1532" s="43">
        <v>41393.665277777778</v>
      </c>
      <c r="H1532" t="s">
        <v>29</v>
      </c>
      <c r="I1532">
        <v>60000012355539</v>
      </c>
      <c r="J1532" t="s">
        <v>3086</v>
      </c>
      <c r="K1532" t="s">
        <v>3087</v>
      </c>
      <c r="L1532" t="s">
        <v>3088</v>
      </c>
      <c r="M1532">
        <v>4</v>
      </c>
      <c r="N1532" t="s">
        <v>33</v>
      </c>
      <c r="O1532">
        <v>60000015461254</v>
      </c>
      <c r="P1532">
        <v>60000016462712</v>
      </c>
      <c r="Q1532">
        <v>140236000001040</v>
      </c>
      <c r="S1532" t="s">
        <v>34</v>
      </c>
      <c r="T1532" t="s">
        <v>35</v>
      </c>
      <c r="U1532" t="s">
        <v>36</v>
      </c>
      <c r="X1532" t="s">
        <v>37</v>
      </c>
      <c r="AD1532" t="s">
        <v>3089</v>
      </c>
      <c r="AE1532" t="s">
        <v>1446</v>
      </c>
      <c r="AF1532" t="s">
        <v>3089</v>
      </c>
      <c r="AG1532" t="s">
        <v>3089</v>
      </c>
      <c r="AH1532">
        <v>1</v>
      </c>
      <c r="AI1532">
        <v>174</v>
      </c>
      <c r="AJ1532">
        <v>174</v>
      </c>
      <c r="AK1532">
        <v>174</v>
      </c>
      <c r="AL1532">
        <v>174</v>
      </c>
      <c r="AM1532">
        <v>174</v>
      </c>
      <c r="AN1532" t="s">
        <v>1409</v>
      </c>
      <c r="AO1532" t="s">
        <v>3089</v>
      </c>
    </row>
    <row r="1533" spans="1:41" x14ac:dyDescent="0.25">
      <c r="A1533">
        <v>1</v>
      </c>
      <c r="B1533" t="s">
        <v>28</v>
      </c>
      <c r="C1533">
        <v>392106</v>
      </c>
      <c r="D1533" t="str">
        <f>VLOOKUP(C1533,MUNICÍPO_SETOR!A$2:D$49,4,0)</f>
        <v>ZUILA MONTEIRO FREIRE</v>
      </c>
      <c r="E1533" s="43">
        <v>41390.375</v>
      </c>
      <c r="F1533" s="43">
        <v>41390.902777777781</v>
      </c>
      <c r="G1533" s="43">
        <v>41393.665277777778</v>
      </c>
      <c r="H1533" t="s">
        <v>29</v>
      </c>
      <c r="I1533">
        <v>60000012355539</v>
      </c>
      <c r="J1533" t="s">
        <v>3086</v>
      </c>
      <c r="K1533" t="s">
        <v>3087</v>
      </c>
      <c r="L1533" t="s">
        <v>3088</v>
      </c>
      <c r="M1533">
        <v>4</v>
      </c>
      <c r="N1533" t="s">
        <v>33</v>
      </c>
      <c r="O1533">
        <v>60000015461254</v>
      </c>
      <c r="P1533">
        <v>60000016462712</v>
      </c>
      <c r="Q1533">
        <v>140236000001040</v>
      </c>
      <c r="S1533" t="s">
        <v>34</v>
      </c>
      <c r="T1533" t="s">
        <v>35</v>
      </c>
      <c r="U1533" t="s">
        <v>36</v>
      </c>
      <c r="X1533" t="s">
        <v>37</v>
      </c>
      <c r="AD1533" t="s">
        <v>3089</v>
      </c>
      <c r="AE1533" t="s">
        <v>1446</v>
      </c>
      <c r="AF1533" t="s">
        <v>3089</v>
      </c>
      <c r="AG1533" t="s">
        <v>3089</v>
      </c>
      <c r="AH1533">
        <v>1</v>
      </c>
      <c r="AI1533">
        <v>174</v>
      </c>
      <c r="AJ1533">
        <v>174</v>
      </c>
      <c r="AK1533">
        <v>174</v>
      </c>
      <c r="AL1533">
        <v>174</v>
      </c>
      <c r="AM1533">
        <v>174</v>
      </c>
      <c r="AN1533" t="s">
        <v>1409</v>
      </c>
      <c r="AO1533" t="s">
        <v>3089</v>
      </c>
    </row>
    <row r="1534" spans="1:41" x14ac:dyDescent="0.25">
      <c r="A1534">
        <v>1</v>
      </c>
      <c r="B1534" t="s">
        <v>28</v>
      </c>
      <c r="C1534">
        <v>392106</v>
      </c>
      <c r="D1534" t="str">
        <f>VLOOKUP(C1534,MUNICÍPO_SETOR!A$2:D$49,4,0)</f>
        <v>ZUILA MONTEIRO FREIRE</v>
      </c>
      <c r="E1534" s="43">
        <v>41390.375</v>
      </c>
      <c r="F1534" s="43">
        <v>41390.902777777781</v>
      </c>
      <c r="G1534" s="43">
        <v>41393.665277777778</v>
      </c>
      <c r="H1534" t="s">
        <v>29</v>
      </c>
      <c r="I1534">
        <v>60000012355539</v>
      </c>
      <c r="J1534" t="s">
        <v>3086</v>
      </c>
      <c r="K1534" t="s">
        <v>3087</v>
      </c>
      <c r="L1534" t="s">
        <v>3088</v>
      </c>
      <c r="M1534">
        <v>4</v>
      </c>
      <c r="N1534" t="s">
        <v>33</v>
      </c>
      <c r="O1534">
        <v>60000015461254</v>
      </c>
      <c r="P1534">
        <v>60000016462712</v>
      </c>
      <c r="Q1534">
        <v>140236000001040</v>
      </c>
      <c r="S1534" t="s">
        <v>34</v>
      </c>
      <c r="T1534" t="s">
        <v>35</v>
      </c>
      <c r="U1534" t="s">
        <v>36</v>
      </c>
      <c r="X1534" t="s">
        <v>37</v>
      </c>
      <c r="AD1534" t="s">
        <v>3089</v>
      </c>
      <c r="AE1534" t="s">
        <v>1446</v>
      </c>
      <c r="AF1534" t="s">
        <v>3089</v>
      </c>
      <c r="AG1534" t="s">
        <v>3089</v>
      </c>
      <c r="AH1534">
        <v>1</v>
      </c>
      <c r="AI1534">
        <v>174</v>
      </c>
      <c r="AJ1534">
        <v>174</v>
      </c>
      <c r="AK1534">
        <v>174</v>
      </c>
      <c r="AL1534">
        <v>174</v>
      </c>
      <c r="AM1534">
        <v>174</v>
      </c>
      <c r="AN1534" t="s">
        <v>1409</v>
      </c>
      <c r="AO1534" t="s">
        <v>3089</v>
      </c>
    </row>
    <row r="1535" spans="1:41" x14ac:dyDescent="0.25">
      <c r="A1535">
        <v>1</v>
      </c>
      <c r="B1535" t="s">
        <v>28</v>
      </c>
      <c r="C1535">
        <v>392106</v>
      </c>
      <c r="D1535" t="str">
        <f>VLOOKUP(C1535,MUNICÍPO_SETOR!A$2:D$49,4,0)</f>
        <v>ZUILA MONTEIRO FREIRE</v>
      </c>
      <c r="E1535" s="43">
        <v>41389.6875</v>
      </c>
      <c r="F1535" s="43">
        <v>41390.895833333336</v>
      </c>
      <c r="G1535" s="43">
        <v>41393.665277777778</v>
      </c>
      <c r="H1535" t="s">
        <v>29</v>
      </c>
      <c r="I1535">
        <v>60000017970292</v>
      </c>
      <c r="J1535" t="s">
        <v>3090</v>
      </c>
      <c r="K1535" t="s">
        <v>3091</v>
      </c>
      <c r="L1535" t="s">
        <v>41</v>
      </c>
      <c r="M1535">
        <v>3</v>
      </c>
      <c r="N1535" t="s">
        <v>33</v>
      </c>
      <c r="O1535">
        <v>60000015461254</v>
      </c>
      <c r="P1535">
        <v>60000016462712</v>
      </c>
      <c r="Q1535">
        <v>140236000001033</v>
      </c>
      <c r="S1535" t="s">
        <v>34</v>
      </c>
      <c r="T1535" t="s">
        <v>35</v>
      </c>
      <c r="U1535" t="s">
        <v>36</v>
      </c>
      <c r="X1535" t="s">
        <v>37</v>
      </c>
      <c r="AD1535" t="s">
        <v>3092</v>
      </c>
      <c r="AE1535" t="s">
        <v>1437</v>
      </c>
      <c r="AF1535" t="s">
        <v>3092</v>
      </c>
      <c r="AG1535" t="s">
        <v>3092</v>
      </c>
      <c r="AH1535">
        <v>1</v>
      </c>
      <c r="AI1535">
        <v>47</v>
      </c>
      <c r="AJ1535">
        <v>47</v>
      </c>
      <c r="AK1535">
        <v>47</v>
      </c>
      <c r="AL1535">
        <v>47</v>
      </c>
      <c r="AM1535">
        <v>47</v>
      </c>
      <c r="AN1535" t="s">
        <v>1409</v>
      </c>
      <c r="AO1535" t="s">
        <v>3092</v>
      </c>
    </row>
    <row r="1536" spans="1:41" x14ac:dyDescent="0.25">
      <c r="A1536">
        <v>1</v>
      </c>
      <c r="B1536" t="s">
        <v>28</v>
      </c>
      <c r="C1536">
        <v>392106</v>
      </c>
      <c r="D1536" t="str">
        <f>VLOOKUP(C1536,MUNICÍPO_SETOR!A$2:D$49,4,0)</f>
        <v>ZUILA MONTEIRO FREIRE</v>
      </c>
      <c r="E1536" s="43">
        <v>41389.645833333336</v>
      </c>
      <c r="F1536" s="43">
        <v>41390.890972222223</v>
      </c>
      <c r="G1536" s="43">
        <v>41393.665277777778</v>
      </c>
      <c r="H1536" t="s">
        <v>29</v>
      </c>
      <c r="I1536">
        <v>60000012512583</v>
      </c>
      <c r="J1536" t="s">
        <v>3093</v>
      </c>
      <c r="K1536" t="s">
        <v>3094</v>
      </c>
      <c r="L1536" t="s">
        <v>41</v>
      </c>
      <c r="M1536">
        <v>4</v>
      </c>
      <c r="N1536" t="s">
        <v>33</v>
      </c>
      <c r="O1536">
        <v>60000015461254</v>
      </c>
      <c r="P1536">
        <v>60000016462712</v>
      </c>
      <c r="Q1536">
        <v>140236000001026</v>
      </c>
      <c r="S1536" t="s">
        <v>34</v>
      </c>
      <c r="T1536" t="s">
        <v>35</v>
      </c>
      <c r="U1536" t="s">
        <v>36</v>
      </c>
      <c r="X1536" t="s">
        <v>37</v>
      </c>
      <c r="AD1536" t="s">
        <v>3095</v>
      </c>
      <c r="AE1536" t="s">
        <v>1446</v>
      </c>
      <c r="AF1536" t="s">
        <v>3095</v>
      </c>
      <c r="AG1536" t="s">
        <v>3095</v>
      </c>
      <c r="AH1536">
        <v>1</v>
      </c>
      <c r="AI1536">
        <v>213</v>
      </c>
      <c r="AJ1536">
        <v>213</v>
      </c>
      <c r="AK1536">
        <v>213</v>
      </c>
      <c r="AL1536">
        <v>213</v>
      </c>
      <c r="AM1536">
        <v>213</v>
      </c>
      <c r="AN1536" t="s">
        <v>1409</v>
      </c>
      <c r="AO1536" t="s">
        <v>3095</v>
      </c>
    </row>
    <row r="1537" spans="1:41" x14ac:dyDescent="0.25">
      <c r="A1537">
        <v>1</v>
      </c>
      <c r="B1537" t="s">
        <v>28</v>
      </c>
      <c r="C1537">
        <v>392106</v>
      </c>
      <c r="D1537" t="str">
        <f>VLOOKUP(C1537,MUNICÍPO_SETOR!A$2:D$49,4,0)</f>
        <v>ZUILA MONTEIRO FREIRE</v>
      </c>
      <c r="E1537" s="43">
        <v>41389.600694444445</v>
      </c>
      <c r="F1537" s="43">
        <v>41389.602083333331</v>
      </c>
      <c r="G1537" s="43">
        <v>41389.561805555553</v>
      </c>
      <c r="H1537" t="s">
        <v>29</v>
      </c>
      <c r="I1537">
        <v>60000012313227</v>
      </c>
      <c r="J1537" t="s">
        <v>3096</v>
      </c>
      <c r="K1537" t="s">
        <v>3097</v>
      </c>
      <c r="L1537" t="s">
        <v>41</v>
      </c>
      <c r="M1537">
        <v>3</v>
      </c>
      <c r="N1537" t="s">
        <v>33</v>
      </c>
      <c r="O1537">
        <v>60000015461254</v>
      </c>
      <c r="P1537">
        <v>60000016462712</v>
      </c>
      <c r="Q1537">
        <v>140236000000998</v>
      </c>
      <c r="S1537" t="s">
        <v>34</v>
      </c>
      <c r="T1537" t="s">
        <v>35</v>
      </c>
      <c r="U1537" t="s">
        <v>36</v>
      </c>
      <c r="X1537" t="s">
        <v>37</v>
      </c>
      <c r="AD1537" t="s">
        <v>3098</v>
      </c>
      <c r="AE1537" t="s">
        <v>1446</v>
      </c>
      <c r="AF1537" t="s">
        <v>3098</v>
      </c>
      <c r="AG1537" t="s">
        <v>3098</v>
      </c>
      <c r="AH1537">
        <v>1</v>
      </c>
      <c r="AI1537">
        <v>154</v>
      </c>
      <c r="AJ1537">
        <v>154</v>
      </c>
      <c r="AK1537">
        <v>154</v>
      </c>
      <c r="AL1537">
        <v>154</v>
      </c>
      <c r="AM1537">
        <v>154</v>
      </c>
      <c r="AN1537" t="s">
        <v>1409</v>
      </c>
      <c r="AO1537" t="s">
        <v>3098</v>
      </c>
    </row>
    <row r="1538" spans="1:41" x14ac:dyDescent="0.25">
      <c r="A1538">
        <v>1</v>
      </c>
      <c r="B1538" t="s">
        <v>28</v>
      </c>
      <c r="C1538">
        <v>392106</v>
      </c>
      <c r="D1538" t="str">
        <f>VLOOKUP(C1538,MUNICÍPO_SETOR!A$2:D$49,4,0)</f>
        <v>ZUILA MONTEIRO FREIRE</v>
      </c>
      <c r="E1538" s="43">
        <v>41389.479166666664</v>
      </c>
      <c r="F1538" s="43">
        <v>41390.911805555559</v>
      </c>
      <c r="G1538" s="43">
        <v>41393.665277777778</v>
      </c>
      <c r="H1538" t="s">
        <v>29</v>
      </c>
      <c r="I1538">
        <v>60000017964108</v>
      </c>
      <c r="J1538" t="s">
        <v>3099</v>
      </c>
      <c r="K1538" t="s">
        <v>3100</v>
      </c>
      <c r="L1538" t="s">
        <v>41</v>
      </c>
      <c r="M1538">
        <v>4</v>
      </c>
      <c r="N1538" t="s">
        <v>33</v>
      </c>
      <c r="O1538">
        <v>60000015461254</v>
      </c>
      <c r="P1538">
        <v>60000016462712</v>
      </c>
      <c r="Q1538">
        <v>140236000001054</v>
      </c>
      <c r="S1538" t="s">
        <v>34</v>
      </c>
      <c r="T1538" t="s">
        <v>35</v>
      </c>
      <c r="U1538" t="s">
        <v>36</v>
      </c>
      <c r="X1538" t="s">
        <v>37</v>
      </c>
      <c r="AD1538" t="s">
        <v>3101</v>
      </c>
      <c r="AE1538" t="s">
        <v>1437</v>
      </c>
      <c r="AF1538" t="s">
        <v>3101</v>
      </c>
      <c r="AG1538" t="s">
        <v>3101</v>
      </c>
      <c r="AH1538">
        <v>1</v>
      </c>
      <c r="AI1538">
        <v>133</v>
      </c>
      <c r="AJ1538">
        <v>133</v>
      </c>
      <c r="AK1538">
        <v>133</v>
      </c>
      <c r="AL1538">
        <v>133</v>
      </c>
      <c r="AM1538">
        <v>133</v>
      </c>
      <c r="AN1538" t="s">
        <v>1409</v>
      </c>
      <c r="AO1538" t="s">
        <v>3101</v>
      </c>
    </row>
    <row r="1539" spans="1:41" x14ac:dyDescent="0.25">
      <c r="A1539">
        <v>1</v>
      </c>
      <c r="B1539" t="s">
        <v>28</v>
      </c>
      <c r="C1539">
        <v>392106</v>
      </c>
      <c r="D1539" t="str">
        <f>VLOOKUP(C1539,MUNICÍPO_SETOR!A$2:D$49,4,0)</f>
        <v>ZUILA MONTEIRO FREIRE</v>
      </c>
      <c r="E1539" s="43">
        <v>41389.458333333336</v>
      </c>
      <c r="F1539" s="43">
        <v>41390.884027777778</v>
      </c>
      <c r="G1539" s="43">
        <v>41393.665277777778</v>
      </c>
      <c r="H1539" t="s">
        <v>29</v>
      </c>
      <c r="I1539">
        <v>60000017964136</v>
      </c>
      <c r="J1539" t="s">
        <v>3102</v>
      </c>
      <c r="K1539" t="s">
        <v>3103</v>
      </c>
      <c r="L1539" t="s">
        <v>41</v>
      </c>
      <c r="M1539">
        <v>4</v>
      </c>
      <c r="N1539" t="s">
        <v>33</v>
      </c>
      <c r="O1539">
        <v>60000015461254</v>
      </c>
      <c r="P1539">
        <v>60000016462712</v>
      </c>
      <c r="Q1539">
        <v>140236000001019</v>
      </c>
      <c r="S1539" t="s">
        <v>34</v>
      </c>
      <c r="T1539" t="s">
        <v>35</v>
      </c>
      <c r="U1539" t="s">
        <v>36</v>
      </c>
      <c r="X1539" t="s">
        <v>37</v>
      </c>
      <c r="AD1539" t="s">
        <v>3104</v>
      </c>
      <c r="AE1539" t="s">
        <v>1437</v>
      </c>
      <c r="AF1539" t="s">
        <v>4342</v>
      </c>
      <c r="AG1539" t="s">
        <v>4342</v>
      </c>
      <c r="AH1539">
        <v>1</v>
      </c>
      <c r="AI1539">
        <v>87</v>
      </c>
      <c r="AJ1539">
        <v>87</v>
      </c>
      <c r="AK1539">
        <v>87</v>
      </c>
      <c r="AL1539">
        <v>87</v>
      </c>
      <c r="AM1539">
        <v>87</v>
      </c>
      <c r="AN1539" t="s">
        <v>1409</v>
      </c>
      <c r="AO1539" t="s">
        <v>4342</v>
      </c>
    </row>
    <row r="1540" spans="1:41" x14ac:dyDescent="0.25">
      <c r="A1540">
        <v>1</v>
      </c>
      <c r="B1540" t="s">
        <v>28</v>
      </c>
      <c r="C1540">
        <v>392106</v>
      </c>
      <c r="D1540" t="str">
        <f>VLOOKUP(C1540,MUNICÍPO_SETOR!A$2:D$49,4,0)</f>
        <v>ZUILA MONTEIRO FREIRE</v>
      </c>
      <c r="E1540" s="43">
        <v>41389.416666666664</v>
      </c>
      <c r="F1540" s="43">
        <v>41390.877083333333</v>
      </c>
      <c r="G1540" s="43">
        <v>41393.665277777778</v>
      </c>
      <c r="H1540" t="s">
        <v>29</v>
      </c>
      <c r="I1540">
        <v>60000017154902</v>
      </c>
      <c r="J1540" t="s">
        <v>3105</v>
      </c>
      <c r="K1540" t="s">
        <v>3106</v>
      </c>
      <c r="L1540" t="s">
        <v>41</v>
      </c>
      <c r="M1540">
        <v>4</v>
      </c>
      <c r="N1540" t="s">
        <v>33</v>
      </c>
      <c r="O1540">
        <v>60000015461254</v>
      </c>
      <c r="P1540">
        <v>60000016462712</v>
      </c>
      <c r="Q1540">
        <v>140236000001012</v>
      </c>
      <c r="S1540" t="s">
        <v>34</v>
      </c>
      <c r="T1540" t="s">
        <v>35</v>
      </c>
      <c r="U1540" t="s">
        <v>36</v>
      </c>
      <c r="X1540" t="s">
        <v>37</v>
      </c>
      <c r="AD1540" t="s">
        <v>3107</v>
      </c>
      <c r="AE1540" t="s">
        <v>1446</v>
      </c>
      <c r="AF1540" t="s">
        <v>3107</v>
      </c>
      <c r="AG1540" t="s">
        <v>3107</v>
      </c>
      <c r="AH1540">
        <v>1</v>
      </c>
      <c r="AI1540">
        <v>201</v>
      </c>
      <c r="AJ1540">
        <v>201</v>
      </c>
      <c r="AK1540">
        <v>201</v>
      </c>
      <c r="AL1540">
        <v>201</v>
      </c>
      <c r="AM1540">
        <v>201</v>
      </c>
      <c r="AN1540" t="s">
        <v>1409</v>
      </c>
      <c r="AO1540" t="s">
        <v>3107</v>
      </c>
    </row>
    <row r="1541" spans="1:41" x14ac:dyDescent="0.25">
      <c r="A1541">
        <v>1</v>
      </c>
      <c r="B1541" t="s">
        <v>28</v>
      </c>
      <c r="C1541">
        <v>392106</v>
      </c>
      <c r="D1541" t="str">
        <f>VLOOKUP(C1541,MUNICÍPO_SETOR!A$2:D$49,4,0)</f>
        <v>ZUILA MONTEIRO FREIRE</v>
      </c>
      <c r="E1541" s="43">
        <v>41389.375</v>
      </c>
      <c r="F1541" s="43">
        <v>41389.605555555558</v>
      </c>
      <c r="G1541" s="43">
        <v>41393.665277777778</v>
      </c>
      <c r="H1541" t="s">
        <v>29</v>
      </c>
      <c r="I1541">
        <v>60000017970272</v>
      </c>
      <c r="J1541" t="s">
        <v>3108</v>
      </c>
      <c r="K1541" t="s">
        <v>3109</v>
      </c>
      <c r="L1541" t="s">
        <v>41</v>
      </c>
      <c r="M1541">
        <v>4</v>
      </c>
      <c r="N1541" t="s">
        <v>33</v>
      </c>
      <c r="O1541">
        <v>60000015461254</v>
      </c>
      <c r="P1541">
        <v>60000016462712</v>
      </c>
      <c r="Q1541">
        <v>140236000001005</v>
      </c>
      <c r="S1541" t="s">
        <v>34</v>
      </c>
      <c r="T1541" t="s">
        <v>35</v>
      </c>
      <c r="U1541" t="s">
        <v>36</v>
      </c>
      <c r="X1541" t="s">
        <v>37</v>
      </c>
      <c r="AD1541" t="s">
        <v>3110</v>
      </c>
      <c r="AE1541" t="s">
        <v>1437</v>
      </c>
      <c r="AF1541" t="s">
        <v>3110</v>
      </c>
      <c r="AG1541" t="s">
        <v>3110</v>
      </c>
      <c r="AH1541">
        <v>1</v>
      </c>
      <c r="AI1541">
        <v>99</v>
      </c>
      <c r="AJ1541">
        <v>99</v>
      </c>
      <c r="AK1541">
        <v>99</v>
      </c>
      <c r="AL1541">
        <v>99</v>
      </c>
      <c r="AM1541">
        <v>99</v>
      </c>
      <c r="AN1541" t="s">
        <v>1409</v>
      </c>
      <c r="AO1541" t="s">
        <v>3110</v>
      </c>
    </row>
    <row r="1542" spans="1:41" x14ac:dyDescent="0.25">
      <c r="A1542">
        <v>1</v>
      </c>
      <c r="B1542" t="s">
        <v>28</v>
      </c>
      <c r="C1542">
        <v>392106</v>
      </c>
      <c r="D1542" t="str">
        <f>VLOOKUP(C1542,MUNICÍPO_SETOR!A$2:D$49,4,0)</f>
        <v>ZUILA MONTEIRO FREIRE</v>
      </c>
      <c r="E1542" s="43">
        <v>41388.666666666664</v>
      </c>
      <c r="F1542" s="43">
        <v>41389.578472222223</v>
      </c>
      <c r="G1542" s="43">
        <v>41389.540277777778</v>
      </c>
      <c r="H1542" t="s">
        <v>29</v>
      </c>
      <c r="I1542">
        <v>60000012487271</v>
      </c>
      <c r="J1542" t="s">
        <v>3111</v>
      </c>
      <c r="K1542" t="s">
        <v>3112</v>
      </c>
      <c r="L1542" t="s">
        <v>41</v>
      </c>
      <c r="M1542">
        <v>4</v>
      </c>
      <c r="N1542" t="s">
        <v>33</v>
      </c>
      <c r="O1542">
        <v>60000015461254</v>
      </c>
      <c r="P1542">
        <v>60000016462712</v>
      </c>
      <c r="Q1542">
        <v>140236000000991</v>
      </c>
      <c r="S1542" t="s">
        <v>34</v>
      </c>
      <c r="T1542" t="s">
        <v>35</v>
      </c>
      <c r="U1542" t="s">
        <v>36</v>
      </c>
      <c r="X1542" t="s">
        <v>37</v>
      </c>
      <c r="AD1542" t="s">
        <v>3113</v>
      </c>
      <c r="AE1542" t="s">
        <v>1446</v>
      </c>
      <c r="AF1542" t="s">
        <v>3113</v>
      </c>
      <c r="AG1542" t="s">
        <v>3113</v>
      </c>
      <c r="AH1542">
        <v>1</v>
      </c>
      <c r="AI1542">
        <v>134</v>
      </c>
      <c r="AJ1542">
        <v>134</v>
      </c>
      <c r="AK1542">
        <v>134</v>
      </c>
      <c r="AL1542">
        <v>134</v>
      </c>
      <c r="AM1542">
        <v>134</v>
      </c>
      <c r="AN1542" t="s">
        <v>1409</v>
      </c>
      <c r="AO1542" t="s">
        <v>3113</v>
      </c>
    </row>
    <row r="1543" spans="1:41" x14ac:dyDescent="0.25">
      <c r="A1543">
        <v>1</v>
      </c>
      <c r="B1543" t="s">
        <v>28</v>
      </c>
      <c r="C1543">
        <v>392106</v>
      </c>
      <c r="D1543" t="str">
        <f>VLOOKUP(C1543,MUNICÍPO_SETOR!A$2:D$49,4,0)</f>
        <v>ZUILA MONTEIRO FREIRE</v>
      </c>
      <c r="E1543" s="43">
        <v>41388.625</v>
      </c>
      <c r="F1543" s="43">
        <v>41389.57708333333</v>
      </c>
      <c r="G1543" s="43">
        <v>41389.540277777778</v>
      </c>
      <c r="H1543" t="s">
        <v>29</v>
      </c>
      <c r="I1543">
        <v>60000012306171</v>
      </c>
      <c r="J1543" t="s">
        <v>3114</v>
      </c>
      <c r="K1543" t="s">
        <v>3115</v>
      </c>
      <c r="L1543" t="s">
        <v>41</v>
      </c>
      <c r="M1543">
        <v>3</v>
      </c>
      <c r="N1543" t="s">
        <v>33</v>
      </c>
      <c r="O1543">
        <v>60000015461254</v>
      </c>
      <c r="P1543">
        <v>60000016462712</v>
      </c>
      <c r="Q1543">
        <v>140236000000984</v>
      </c>
      <c r="S1543" t="s">
        <v>34</v>
      </c>
      <c r="T1543" t="s">
        <v>35</v>
      </c>
      <c r="U1543" t="s">
        <v>36</v>
      </c>
      <c r="X1543" t="s">
        <v>37</v>
      </c>
      <c r="AD1543" t="s">
        <v>3116</v>
      </c>
      <c r="AE1543" t="s">
        <v>1446</v>
      </c>
      <c r="AF1543" t="s">
        <v>3116</v>
      </c>
      <c r="AG1543" t="s">
        <v>3116</v>
      </c>
      <c r="AH1543">
        <v>1</v>
      </c>
      <c r="AI1543">
        <v>230</v>
      </c>
      <c r="AJ1543">
        <v>230</v>
      </c>
      <c r="AK1543">
        <v>230</v>
      </c>
      <c r="AL1543">
        <v>230</v>
      </c>
      <c r="AM1543">
        <v>230</v>
      </c>
      <c r="AN1543" t="s">
        <v>1409</v>
      </c>
      <c r="AO1543" t="s">
        <v>3116</v>
      </c>
    </row>
    <row r="1544" spans="1:41" x14ac:dyDescent="0.25">
      <c r="A1544">
        <v>1</v>
      </c>
      <c r="B1544" t="s">
        <v>28</v>
      </c>
      <c r="C1544">
        <v>392106</v>
      </c>
      <c r="D1544" t="str">
        <f>VLOOKUP(C1544,MUNICÍPO_SETOR!A$2:D$49,4,0)</f>
        <v>ZUILA MONTEIRO FREIRE</v>
      </c>
      <c r="E1544" s="43">
        <v>41388.583333333336</v>
      </c>
      <c r="F1544" s="43">
        <v>41389.572916666664</v>
      </c>
      <c r="G1544" s="43">
        <v>41389.540277777778</v>
      </c>
      <c r="H1544" t="s">
        <v>29</v>
      </c>
      <c r="I1544">
        <v>60000012351063</v>
      </c>
      <c r="J1544" t="s">
        <v>3117</v>
      </c>
      <c r="K1544" t="s">
        <v>3118</v>
      </c>
      <c r="L1544" t="s">
        <v>41</v>
      </c>
      <c r="M1544">
        <v>3</v>
      </c>
      <c r="N1544" t="s">
        <v>33</v>
      </c>
      <c r="O1544">
        <v>60000015461254</v>
      </c>
      <c r="P1544">
        <v>60000016462712</v>
      </c>
      <c r="Q1544">
        <v>140236000000977</v>
      </c>
      <c r="S1544" t="s">
        <v>34</v>
      </c>
      <c r="T1544" t="s">
        <v>35</v>
      </c>
      <c r="U1544" t="s">
        <v>36</v>
      </c>
      <c r="X1544" t="s">
        <v>37</v>
      </c>
      <c r="AD1544" t="s">
        <v>3119</v>
      </c>
      <c r="AE1544" t="s">
        <v>1446</v>
      </c>
      <c r="AF1544" t="s">
        <v>3119</v>
      </c>
      <c r="AG1544" t="s">
        <v>3119</v>
      </c>
      <c r="AH1544">
        <v>1</v>
      </c>
      <c r="AI1544">
        <v>174</v>
      </c>
      <c r="AJ1544">
        <v>174</v>
      </c>
      <c r="AK1544">
        <v>174</v>
      </c>
      <c r="AL1544">
        <v>174</v>
      </c>
      <c r="AM1544">
        <v>174</v>
      </c>
      <c r="AN1544" t="s">
        <v>1409</v>
      </c>
      <c r="AO1544" t="s">
        <v>3119</v>
      </c>
    </row>
    <row r="1545" spans="1:41" x14ac:dyDescent="0.25">
      <c r="A1545">
        <v>1</v>
      </c>
      <c r="B1545" t="s">
        <v>28</v>
      </c>
      <c r="C1545">
        <v>392106</v>
      </c>
      <c r="D1545" t="str">
        <f>VLOOKUP(C1545,MUNICÍPO_SETOR!A$2:D$49,4,0)</f>
        <v>ZUILA MONTEIRO FREIRE</v>
      </c>
      <c r="E1545" s="43">
        <v>41388.444444444445</v>
      </c>
      <c r="F1545" s="43">
        <v>41389.54791666667</v>
      </c>
      <c r="G1545" s="43">
        <v>41389.529861111114</v>
      </c>
      <c r="H1545" t="s">
        <v>29</v>
      </c>
      <c r="I1545">
        <v>60000012525983</v>
      </c>
      <c r="J1545" t="s">
        <v>3120</v>
      </c>
      <c r="K1545" t="s">
        <v>3121</v>
      </c>
      <c r="L1545" t="s">
        <v>32</v>
      </c>
      <c r="M1545">
        <v>6</v>
      </c>
      <c r="N1545" t="s">
        <v>33</v>
      </c>
      <c r="O1545">
        <v>60000015461254</v>
      </c>
      <c r="P1545">
        <v>60000016462712</v>
      </c>
      <c r="Q1545">
        <v>140236000000970</v>
      </c>
      <c r="S1545" t="s">
        <v>34</v>
      </c>
      <c r="T1545" t="s">
        <v>35</v>
      </c>
      <c r="U1545" t="s">
        <v>36</v>
      </c>
      <c r="X1545" t="s">
        <v>37</v>
      </c>
      <c r="AD1545" t="s">
        <v>3122</v>
      </c>
      <c r="AE1545" t="s">
        <v>1446</v>
      </c>
      <c r="AF1545" t="s">
        <v>3122</v>
      </c>
      <c r="AG1545" t="s">
        <v>3122</v>
      </c>
      <c r="AH1545">
        <v>128</v>
      </c>
      <c r="AI1545">
        <v>258</v>
      </c>
      <c r="AJ1545">
        <v>365</v>
      </c>
      <c r="AK1545">
        <v>365</v>
      </c>
      <c r="AL1545">
        <v>365</v>
      </c>
      <c r="AM1545">
        <v>365</v>
      </c>
      <c r="AN1545" t="s">
        <v>1409</v>
      </c>
      <c r="AO1545" t="s">
        <v>4343</v>
      </c>
    </row>
    <row r="1546" spans="1:41" x14ac:dyDescent="0.25">
      <c r="A1546">
        <v>1</v>
      </c>
      <c r="B1546" t="s">
        <v>28</v>
      </c>
      <c r="C1546">
        <v>392106</v>
      </c>
      <c r="D1546" t="str">
        <f>VLOOKUP(C1546,MUNICÍPO_SETOR!A$2:D$49,4,0)</f>
        <v>ZUILA MONTEIRO FREIRE</v>
      </c>
      <c r="E1546" s="43">
        <v>41388.444444444445</v>
      </c>
      <c r="F1546" s="43">
        <v>41389.54791666667</v>
      </c>
      <c r="G1546" s="43">
        <v>41389.529861111114</v>
      </c>
      <c r="H1546" t="s">
        <v>29</v>
      </c>
      <c r="I1546">
        <v>60000012525983</v>
      </c>
      <c r="J1546" t="s">
        <v>3120</v>
      </c>
      <c r="K1546" t="s">
        <v>3121</v>
      </c>
      <c r="L1546" t="s">
        <v>32</v>
      </c>
      <c r="M1546">
        <v>6</v>
      </c>
      <c r="N1546" t="s">
        <v>33</v>
      </c>
      <c r="O1546">
        <v>60000015461254</v>
      </c>
      <c r="P1546">
        <v>60000016462712</v>
      </c>
      <c r="Q1546">
        <v>140236000000970</v>
      </c>
      <c r="S1546" t="s">
        <v>34</v>
      </c>
      <c r="T1546" t="s">
        <v>35</v>
      </c>
      <c r="U1546" t="s">
        <v>36</v>
      </c>
      <c r="X1546" t="s">
        <v>37</v>
      </c>
      <c r="AD1546" t="s">
        <v>3122</v>
      </c>
      <c r="AE1546" t="s">
        <v>1446</v>
      </c>
      <c r="AF1546" t="s">
        <v>3122</v>
      </c>
      <c r="AG1546" t="s">
        <v>3122</v>
      </c>
      <c r="AH1546">
        <v>128</v>
      </c>
      <c r="AI1546">
        <v>258</v>
      </c>
      <c r="AJ1546">
        <v>365</v>
      </c>
      <c r="AK1546">
        <v>365</v>
      </c>
      <c r="AL1546">
        <v>365</v>
      </c>
      <c r="AM1546">
        <v>365</v>
      </c>
      <c r="AN1546" t="s">
        <v>1410</v>
      </c>
      <c r="AO1546" t="s">
        <v>4649</v>
      </c>
    </row>
    <row r="1547" spans="1:41" x14ac:dyDescent="0.25">
      <c r="A1547">
        <v>1</v>
      </c>
      <c r="B1547" t="s">
        <v>28</v>
      </c>
      <c r="C1547">
        <v>392106</v>
      </c>
      <c r="D1547" t="str">
        <f>VLOOKUP(C1547,MUNICÍPO_SETOR!A$2:D$49,4,0)</f>
        <v>ZUILA MONTEIRO FREIRE</v>
      </c>
      <c r="E1547" s="43">
        <v>41388.395833333336</v>
      </c>
      <c r="F1547" s="43">
        <v>41389.544444444444</v>
      </c>
      <c r="G1547" s="43">
        <v>41389.529861111114</v>
      </c>
      <c r="H1547" t="s">
        <v>29</v>
      </c>
      <c r="I1547">
        <v>60000012270231</v>
      </c>
      <c r="J1547" t="s">
        <v>3123</v>
      </c>
      <c r="K1547" t="s">
        <v>3124</v>
      </c>
      <c r="L1547" t="s">
        <v>41</v>
      </c>
      <c r="M1547">
        <v>4</v>
      </c>
      <c r="N1547" t="s">
        <v>33</v>
      </c>
      <c r="O1547">
        <v>60000015461254</v>
      </c>
      <c r="P1547">
        <v>60000016462712</v>
      </c>
      <c r="Q1547">
        <v>140236000000963</v>
      </c>
      <c r="S1547" t="s">
        <v>34</v>
      </c>
      <c r="T1547" t="s">
        <v>35</v>
      </c>
      <c r="U1547" t="s">
        <v>36</v>
      </c>
      <c r="X1547" t="s">
        <v>37</v>
      </c>
      <c r="AD1547" t="s">
        <v>3125</v>
      </c>
      <c r="AE1547" t="s">
        <v>1446</v>
      </c>
      <c r="AF1547" t="s">
        <v>3125</v>
      </c>
      <c r="AG1547" t="s">
        <v>3125</v>
      </c>
      <c r="AH1547">
        <v>1</v>
      </c>
      <c r="AI1547">
        <v>233</v>
      </c>
      <c r="AJ1547">
        <v>233</v>
      </c>
      <c r="AK1547">
        <v>233</v>
      </c>
      <c r="AL1547">
        <v>233</v>
      </c>
      <c r="AM1547">
        <v>233</v>
      </c>
      <c r="AN1547" t="s">
        <v>1409</v>
      </c>
      <c r="AO1547" t="s">
        <v>3125</v>
      </c>
    </row>
    <row r="1548" spans="1:41" x14ac:dyDescent="0.25">
      <c r="A1548">
        <v>1</v>
      </c>
      <c r="B1548" t="s">
        <v>28</v>
      </c>
      <c r="C1548">
        <v>392106</v>
      </c>
      <c r="D1548" t="str">
        <f>VLOOKUP(C1548,MUNICÍPO_SETOR!A$2:D$49,4,0)</f>
        <v>ZUILA MONTEIRO FREIRE</v>
      </c>
      <c r="E1548" s="43">
        <v>41388.395833333336</v>
      </c>
      <c r="F1548" s="43">
        <v>41389.544444444444</v>
      </c>
      <c r="G1548" s="43">
        <v>41389.529861111114</v>
      </c>
      <c r="H1548" t="s">
        <v>29</v>
      </c>
      <c r="I1548">
        <v>60000012270231</v>
      </c>
      <c r="J1548" t="s">
        <v>3123</v>
      </c>
      <c r="K1548" t="s">
        <v>3124</v>
      </c>
      <c r="L1548" t="s">
        <v>41</v>
      </c>
      <c r="M1548">
        <v>4</v>
      </c>
      <c r="N1548" t="s">
        <v>33</v>
      </c>
      <c r="O1548">
        <v>60000015461254</v>
      </c>
      <c r="P1548">
        <v>60000016462712</v>
      </c>
      <c r="Q1548">
        <v>140236000000963</v>
      </c>
      <c r="S1548" t="s">
        <v>34</v>
      </c>
      <c r="T1548" t="s">
        <v>35</v>
      </c>
      <c r="U1548" t="s">
        <v>36</v>
      </c>
      <c r="X1548" t="s">
        <v>37</v>
      </c>
      <c r="AD1548" t="s">
        <v>3125</v>
      </c>
      <c r="AE1548" t="s">
        <v>1446</v>
      </c>
      <c r="AF1548" t="s">
        <v>3125</v>
      </c>
      <c r="AG1548" t="s">
        <v>3125</v>
      </c>
      <c r="AH1548">
        <v>1</v>
      </c>
      <c r="AI1548">
        <v>233</v>
      </c>
      <c r="AJ1548">
        <v>233</v>
      </c>
      <c r="AK1548">
        <v>233</v>
      </c>
      <c r="AL1548">
        <v>233</v>
      </c>
      <c r="AM1548">
        <v>233</v>
      </c>
      <c r="AN1548" t="s">
        <v>1409</v>
      </c>
      <c r="AO1548" t="s">
        <v>3125</v>
      </c>
    </row>
    <row r="1549" spans="1:41" x14ac:dyDescent="0.25">
      <c r="A1549">
        <v>1</v>
      </c>
      <c r="B1549" t="s">
        <v>28</v>
      </c>
      <c r="C1549">
        <v>392106</v>
      </c>
      <c r="D1549" t="str">
        <f>VLOOKUP(C1549,MUNICÍPO_SETOR!A$2:D$49,4,0)</f>
        <v>ZUILA MONTEIRO FREIRE</v>
      </c>
      <c r="E1549" s="43">
        <v>41388.354166666664</v>
      </c>
      <c r="F1549" s="43">
        <v>41389.541666666664</v>
      </c>
      <c r="G1549" s="43">
        <v>41389.529861111114</v>
      </c>
      <c r="H1549" t="s">
        <v>29</v>
      </c>
      <c r="I1549">
        <v>60000012557787</v>
      </c>
      <c r="J1549" t="s">
        <v>3126</v>
      </c>
      <c r="K1549" t="s">
        <v>3127</v>
      </c>
      <c r="L1549" t="s">
        <v>41</v>
      </c>
      <c r="M1549">
        <v>6</v>
      </c>
      <c r="N1549" t="s">
        <v>33</v>
      </c>
      <c r="O1549">
        <v>60000015461254</v>
      </c>
      <c r="P1549">
        <v>60000016462712</v>
      </c>
      <c r="Q1549">
        <v>140236000000956</v>
      </c>
      <c r="S1549" t="s">
        <v>34</v>
      </c>
      <c r="T1549" t="s">
        <v>35</v>
      </c>
      <c r="U1549" t="s">
        <v>36</v>
      </c>
      <c r="X1549" t="s">
        <v>37</v>
      </c>
      <c r="AD1549" t="s">
        <v>3128</v>
      </c>
      <c r="AE1549" t="s">
        <v>1446</v>
      </c>
      <c r="AF1549" t="s">
        <v>4344</v>
      </c>
      <c r="AG1549" t="s">
        <v>4344</v>
      </c>
      <c r="AH1549">
        <v>229</v>
      </c>
      <c r="AI1549">
        <v>410</v>
      </c>
      <c r="AJ1549">
        <v>410</v>
      </c>
      <c r="AK1549">
        <v>410</v>
      </c>
      <c r="AL1549">
        <v>410</v>
      </c>
      <c r="AM1549">
        <v>410</v>
      </c>
      <c r="AN1549" t="s">
        <v>1409</v>
      </c>
      <c r="AO1549" t="s">
        <v>4650</v>
      </c>
    </row>
    <row r="1550" spans="1:41" x14ac:dyDescent="0.25">
      <c r="A1550">
        <v>1</v>
      </c>
      <c r="B1550" t="s">
        <v>28</v>
      </c>
      <c r="C1550">
        <v>392106</v>
      </c>
      <c r="D1550" t="str">
        <f>VLOOKUP(C1550,MUNICÍPO_SETOR!A$2:D$49,4,0)</f>
        <v>ZUILA MONTEIRO FREIRE</v>
      </c>
      <c r="E1550" s="43">
        <v>41386.666666666664</v>
      </c>
      <c r="F1550" s="43">
        <v>41388.727083333331</v>
      </c>
      <c r="G1550" s="43">
        <v>41389.49722222222</v>
      </c>
      <c r="H1550" t="s">
        <v>29</v>
      </c>
      <c r="I1550">
        <v>60000012525987</v>
      </c>
      <c r="J1550" t="s">
        <v>3129</v>
      </c>
      <c r="K1550" t="s">
        <v>3130</v>
      </c>
      <c r="L1550" t="s">
        <v>41</v>
      </c>
      <c r="M1550">
        <v>4</v>
      </c>
      <c r="N1550" t="s">
        <v>33</v>
      </c>
      <c r="O1550">
        <v>60000015461254</v>
      </c>
      <c r="P1550">
        <v>60000016462712</v>
      </c>
      <c r="Q1550">
        <v>140236000000949</v>
      </c>
      <c r="S1550" t="s">
        <v>34</v>
      </c>
      <c r="T1550" t="s">
        <v>35</v>
      </c>
      <c r="U1550" t="s">
        <v>36</v>
      </c>
      <c r="X1550" t="s">
        <v>37</v>
      </c>
      <c r="AD1550" t="s">
        <v>3131</v>
      </c>
      <c r="AE1550" t="s">
        <v>1446</v>
      </c>
      <c r="AF1550" t="s">
        <v>3131</v>
      </c>
      <c r="AG1550" t="s">
        <v>3131</v>
      </c>
      <c r="AH1550">
        <v>1</v>
      </c>
      <c r="AI1550">
        <v>206</v>
      </c>
      <c r="AJ1550">
        <v>206</v>
      </c>
      <c r="AK1550">
        <v>206</v>
      </c>
      <c r="AL1550">
        <v>206</v>
      </c>
      <c r="AM1550">
        <v>206</v>
      </c>
      <c r="AN1550" t="s">
        <v>1409</v>
      </c>
      <c r="AO1550" t="s">
        <v>3131</v>
      </c>
    </row>
    <row r="1551" spans="1:41" x14ac:dyDescent="0.25">
      <c r="A1551">
        <v>1</v>
      </c>
      <c r="B1551" t="s">
        <v>28</v>
      </c>
      <c r="C1551">
        <v>392106</v>
      </c>
      <c r="D1551" t="str">
        <f>VLOOKUP(C1551,MUNICÍPO_SETOR!A$2:D$49,4,0)</f>
        <v>ZUILA MONTEIRO FREIRE</v>
      </c>
      <c r="E1551" s="43">
        <v>41386.604166666664</v>
      </c>
      <c r="F1551" s="43">
        <v>41388.603472222225</v>
      </c>
      <c r="G1551" s="43">
        <v>41388.655555555553</v>
      </c>
      <c r="H1551" t="s">
        <v>29</v>
      </c>
      <c r="I1551">
        <v>60000017964036</v>
      </c>
      <c r="J1551" t="s">
        <v>3132</v>
      </c>
      <c r="K1551" t="s">
        <v>3133</v>
      </c>
      <c r="L1551" t="s">
        <v>41</v>
      </c>
      <c r="M1551">
        <v>6</v>
      </c>
      <c r="N1551" t="s">
        <v>33</v>
      </c>
      <c r="O1551">
        <v>60000015461254</v>
      </c>
      <c r="P1551">
        <v>60000016462712</v>
      </c>
      <c r="Q1551">
        <v>140236000000921</v>
      </c>
      <c r="S1551" t="s">
        <v>34</v>
      </c>
      <c r="T1551" t="s">
        <v>35</v>
      </c>
      <c r="U1551" t="s">
        <v>36</v>
      </c>
      <c r="X1551" t="s">
        <v>37</v>
      </c>
      <c r="AD1551" t="s">
        <v>3134</v>
      </c>
      <c r="AE1551" t="s">
        <v>1437</v>
      </c>
      <c r="AF1551" t="s">
        <v>3134</v>
      </c>
      <c r="AG1551" t="s">
        <v>3134</v>
      </c>
      <c r="AH1551">
        <v>1</v>
      </c>
      <c r="AI1551">
        <v>147</v>
      </c>
      <c r="AJ1551">
        <v>147</v>
      </c>
      <c r="AK1551">
        <v>147</v>
      </c>
      <c r="AL1551">
        <v>147</v>
      </c>
      <c r="AM1551">
        <v>147</v>
      </c>
      <c r="AN1551" t="s">
        <v>1409</v>
      </c>
      <c r="AO1551" t="s">
        <v>3134</v>
      </c>
    </row>
    <row r="1552" spans="1:41" x14ac:dyDescent="0.25">
      <c r="A1552">
        <v>1</v>
      </c>
      <c r="B1552" t="s">
        <v>28</v>
      </c>
      <c r="C1552">
        <v>392106</v>
      </c>
      <c r="D1552" t="str">
        <f>VLOOKUP(C1552,MUNICÍPO_SETOR!A$2:D$49,4,0)</f>
        <v>ZUILA MONTEIRO FREIRE</v>
      </c>
      <c r="E1552" s="43">
        <v>41386.5625</v>
      </c>
      <c r="F1552" s="43">
        <v>41388.72152777778</v>
      </c>
      <c r="G1552" s="43">
        <v>41389.49722222222</v>
      </c>
      <c r="H1552" t="s">
        <v>29</v>
      </c>
      <c r="I1552">
        <v>60000017963276</v>
      </c>
      <c r="J1552" t="s">
        <v>3135</v>
      </c>
      <c r="K1552" t="s">
        <v>3136</v>
      </c>
      <c r="L1552" t="s">
        <v>238</v>
      </c>
      <c r="M1552">
        <v>3</v>
      </c>
      <c r="N1552" t="s">
        <v>33</v>
      </c>
      <c r="O1552">
        <v>60000015461254</v>
      </c>
      <c r="P1552">
        <v>60000016462712</v>
      </c>
      <c r="Q1552">
        <v>140236000000942</v>
      </c>
      <c r="S1552" t="s">
        <v>34</v>
      </c>
      <c r="T1552" t="s">
        <v>35</v>
      </c>
      <c r="U1552" t="s">
        <v>36</v>
      </c>
      <c r="X1552" t="s">
        <v>176</v>
      </c>
      <c r="AD1552" t="s">
        <v>3137</v>
      </c>
      <c r="AE1552" t="s">
        <v>1437</v>
      </c>
      <c r="AF1552" t="s">
        <v>3137</v>
      </c>
      <c r="AG1552" t="s">
        <v>3137</v>
      </c>
      <c r="AH1552">
        <v>1</v>
      </c>
      <c r="AI1552">
        <v>221</v>
      </c>
      <c r="AJ1552">
        <v>221</v>
      </c>
      <c r="AK1552">
        <v>221</v>
      </c>
      <c r="AL1552">
        <v>221</v>
      </c>
      <c r="AM1552">
        <v>221</v>
      </c>
      <c r="AN1552" t="s">
        <v>1409</v>
      </c>
      <c r="AO1552" t="s">
        <v>3137</v>
      </c>
    </row>
    <row r="1553" spans="1:41" x14ac:dyDescent="0.25">
      <c r="A1553">
        <v>1</v>
      </c>
      <c r="B1553" t="s">
        <v>28</v>
      </c>
      <c r="C1553">
        <v>392106</v>
      </c>
      <c r="D1553" t="str">
        <f>VLOOKUP(C1553,MUNICÍPO_SETOR!A$2:D$49,4,0)</f>
        <v>ZUILA MONTEIRO FREIRE</v>
      </c>
      <c r="E1553" s="43">
        <v>41386.416666666664</v>
      </c>
      <c r="F1553" s="43">
        <v>41388.71875</v>
      </c>
      <c r="G1553" s="43">
        <v>41389.49722222222</v>
      </c>
      <c r="H1553" t="s">
        <v>29</v>
      </c>
      <c r="I1553">
        <v>60000017970288</v>
      </c>
      <c r="J1553" t="s">
        <v>807</v>
      </c>
      <c r="K1553" t="s">
        <v>808</v>
      </c>
      <c r="L1553" t="s">
        <v>41</v>
      </c>
      <c r="M1553">
        <v>6</v>
      </c>
      <c r="N1553" t="s">
        <v>33</v>
      </c>
      <c r="O1553">
        <v>60000015461254</v>
      </c>
      <c r="P1553">
        <v>60000016462712</v>
      </c>
      <c r="Q1553">
        <v>140236000000935</v>
      </c>
      <c r="S1553" t="s">
        <v>34</v>
      </c>
      <c r="T1553" t="s">
        <v>35</v>
      </c>
      <c r="U1553" t="s">
        <v>36</v>
      </c>
      <c r="X1553" t="s">
        <v>37</v>
      </c>
      <c r="AD1553" t="s">
        <v>3138</v>
      </c>
      <c r="AE1553" t="s">
        <v>1437</v>
      </c>
      <c r="AF1553" t="s">
        <v>4345</v>
      </c>
      <c r="AG1553" t="s">
        <v>4345</v>
      </c>
      <c r="AH1553">
        <v>149</v>
      </c>
      <c r="AI1553">
        <v>353</v>
      </c>
      <c r="AJ1553">
        <v>353</v>
      </c>
      <c r="AK1553">
        <v>353</v>
      </c>
      <c r="AL1553">
        <v>353</v>
      </c>
      <c r="AM1553">
        <v>353</v>
      </c>
      <c r="AN1553" t="s">
        <v>1409</v>
      </c>
      <c r="AO1553" t="s">
        <v>4651</v>
      </c>
    </row>
    <row r="1554" spans="1:41" x14ac:dyDescent="0.25">
      <c r="A1554">
        <v>1</v>
      </c>
      <c r="B1554" t="s">
        <v>28</v>
      </c>
      <c r="C1554">
        <v>392106</v>
      </c>
      <c r="D1554" t="str">
        <f>VLOOKUP(C1554,MUNICÍPO_SETOR!A$2:D$49,4,0)</f>
        <v>ZUILA MONTEIRO FREIRE</v>
      </c>
      <c r="E1554" s="43">
        <v>41386.375</v>
      </c>
      <c r="F1554" s="43">
        <v>41388.716666666667</v>
      </c>
      <c r="G1554" s="43">
        <v>41389.49722222222</v>
      </c>
      <c r="H1554" t="s">
        <v>29</v>
      </c>
      <c r="I1554">
        <v>60000017970284</v>
      </c>
      <c r="J1554" t="s">
        <v>846</v>
      </c>
      <c r="K1554" t="s">
        <v>847</v>
      </c>
      <c r="L1554" t="s">
        <v>41</v>
      </c>
      <c r="M1554">
        <v>6</v>
      </c>
      <c r="N1554" t="s">
        <v>33</v>
      </c>
      <c r="O1554">
        <v>60000015461254</v>
      </c>
      <c r="P1554">
        <v>60000016462712</v>
      </c>
      <c r="Q1554">
        <v>140236000000928</v>
      </c>
      <c r="S1554" t="s">
        <v>34</v>
      </c>
      <c r="T1554" t="s">
        <v>35</v>
      </c>
      <c r="U1554" t="s">
        <v>36</v>
      </c>
      <c r="X1554" t="s">
        <v>37</v>
      </c>
      <c r="AD1554" t="s">
        <v>3139</v>
      </c>
      <c r="AE1554" t="s">
        <v>1437</v>
      </c>
      <c r="AF1554" t="s">
        <v>3139</v>
      </c>
      <c r="AG1554" t="s">
        <v>3139</v>
      </c>
      <c r="AH1554">
        <v>1</v>
      </c>
      <c r="AI1554">
        <v>272</v>
      </c>
      <c r="AJ1554">
        <v>272</v>
      </c>
      <c r="AK1554">
        <v>272</v>
      </c>
      <c r="AL1554">
        <v>272</v>
      </c>
      <c r="AM1554">
        <v>272</v>
      </c>
      <c r="AN1554" t="s">
        <v>1409</v>
      </c>
      <c r="AO1554" t="s">
        <v>3139</v>
      </c>
    </row>
    <row r="1555" spans="1:41" x14ac:dyDescent="0.25">
      <c r="A1555">
        <v>1</v>
      </c>
      <c r="B1555" t="s">
        <v>28</v>
      </c>
      <c r="C1555">
        <v>392106</v>
      </c>
      <c r="D1555" t="str">
        <f>VLOOKUP(C1555,MUNICÍPO_SETOR!A$2:D$49,4,0)</f>
        <v>ZUILA MONTEIRO FREIRE</v>
      </c>
      <c r="E1555" s="43">
        <v>41386.333333333336</v>
      </c>
      <c r="F1555" s="43">
        <v>41388.584722222222</v>
      </c>
      <c r="G1555" s="43">
        <v>41388.54583333333</v>
      </c>
      <c r="H1555" t="s">
        <v>29</v>
      </c>
      <c r="I1555">
        <v>60000017970280</v>
      </c>
      <c r="J1555" t="s">
        <v>3072</v>
      </c>
      <c r="K1555" t="s">
        <v>3073</v>
      </c>
      <c r="L1555" t="s">
        <v>41</v>
      </c>
      <c r="M1555">
        <v>6</v>
      </c>
      <c r="N1555" t="s">
        <v>33</v>
      </c>
      <c r="O1555">
        <v>60000015461254</v>
      </c>
      <c r="P1555">
        <v>60000016462712</v>
      </c>
      <c r="Q1555">
        <v>140236000000910</v>
      </c>
      <c r="S1555" t="s">
        <v>34</v>
      </c>
      <c r="T1555" t="s">
        <v>35</v>
      </c>
      <c r="U1555" t="s">
        <v>36</v>
      </c>
      <c r="X1555" t="s">
        <v>37</v>
      </c>
      <c r="AD1555" t="s">
        <v>3140</v>
      </c>
      <c r="AE1555" t="s">
        <v>1446</v>
      </c>
      <c r="AF1555" t="s">
        <v>3140</v>
      </c>
      <c r="AG1555" t="s">
        <v>3140</v>
      </c>
      <c r="AH1555">
        <v>1</v>
      </c>
      <c r="AI1555">
        <v>158</v>
      </c>
      <c r="AJ1555">
        <v>158</v>
      </c>
      <c r="AK1555">
        <v>158</v>
      </c>
      <c r="AL1555">
        <v>158</v>
      </c>
      <c r="AM1555">
        <v>158</v>
      </c>
      <c r="AN1555" t="s">
        <v>1409</v>
      </c>
      <c r="AO1555" t="s">
        <v>3140</v>
      </c>
    </row>
    <row r="1556" spans="1:41" x14ac:dyDescent="0.25">
      <c r="A1556">
        <v>1</v>
      </c>
      <c r="B1556" t="s">
        <v>28</v>
      </c>
      <c r="C1556">
        <v>392106</v>
      </c>
      <c r="D1556" t="str">
        <f>VLOOKUP(C1556,MUNICÍPO_SETOR!A$2:D$49,4,0)</f>
        <v>ZUILA MONTEIRO FREIRE</v>
      </c>
      <c r="E1556" s="43">
        <v>41381.6875</v>
      </c>
      <c r="F1556" s="43">
        <v>41382.890277777777</v>
      </c>
      <c r="G1556" s="43">
        <v>41382.859722222223</v>
      </c>
      <c r="H1556" t="s">
        <v>29</v>
      </c>
      <c r="I1556">
        <v>60000012357283</v>
      </c>
      <c r="J1556" t="s">
        <v>3141</v>
      </c>
      <c r="K1556" t="s">
        <v>3142</v>
      </c>
      <c r="L1556" t="s">
        <v>32</v>
      </c>
      <c r="M1556">
        <v>4</v>
      </c>
      <c r="N1556" t="s">
        <v>33</v>
      </c>
      <c r="O1556">
        <v>60000015461254</v>
      </c>
      <c r="P1556">
        <v>60000016462712</v>
      </c>
      <c r="Q1556">
        <v>140236000000898</v>
      </c>
      <c r="S1556" t="s">
        <v>34</v>
      </c>
      <c r="T1556" t="s">
        <v>35</v>
      </c>
      <c r="U1556" t="s">
        <v>36</v>
      </c>
      <c r="X1556" t="s">
        <v>37</v>
      </c>
      <c r="AD1556" t="s">
        <v>3143</v>
      </c>
      <c r="AE1556" t="s">
        <v>1446</v>
      </c>
      <c r="AF1556" t="s">
        <v>3143</v>
      </c>
      <c r="AG1556" t="s">
        <v>3143</v>
      </c>
      <c r="AH1556">
        <v>1</v>
      </c>
      <c r="AI1556">
        <v>97</v>
      </c>
      <c r="AJ1556">
        <v>97</v>
      </c>
      <c r="AK1556">
        <v>97</v>
      </c>
      <c r="AL1556">
        <v>97</v>
      </c>
      <c r="AM1556">
        <v>97</v>
      </c>
      <c r="AN1556" t="s">
        <v>1409</v>
      </c>
      <c r="AO1556" t="s">
        <v>3143</v>
      </c>
    </row>
    <row r="1557" spans="1:41" x14ac:dyDescent="0.25">
      <c r="A1557">
        <v>1</v>
      </c>
      <c r="B1557" t="s">
        <v>28</v>
      </c>
      <c r="C1557">
        <v>392106</v>
      </c>
      <c r="D1557" t="str">
        <f>VLOOKUP(C1557,MUNICÍPO_SETOR!A$2:D$49,4,0)</f>
        <v>ZUILA MONTEIRO FREIRE</v>
      </c>
      <c r="E1557" s="43">
        <v>41381.645833333336</v>
      </c>
      <c r="F1557" s="43">
        <v>41382.887499999997</v>
      </c>
      <c r="G1557" s="43">
        <v>41382.847916666666</v>
      </c>
      <c r="H1557" t="s">
        <v>29</v>
      </c>
      <c r="I1557">
        <v>60000012504607</v>
      </c>
      <c r="J1557" t="s">
        <v>3144</v>
      </c>
      <c r="K1557" t="s">
        <v>3145</v>
      </c>
      <c r="L1557" t="s">
        <v>41</v>
      </c>
      <c r="N1557" t="s">
        <v>33</v>
      </c>
      <c r="O1557">
        <v>60000015461254</v>
      </c>
      <c r="P1557">
        <v>60000016462712</v>
      </c>
      <c r="Q1557">
        <v>140236000000889</v>
      </c>
      <c r="S1557" t="s">
        <v>34</v>
      </c>
      <c r="T1557" t="s">
        <v>35</v>
      </c>
      <c r="U1557" t="s">
        <v>36</v>
      </c>
      <c r="X1557" t="s">
        <v>37</v>
      </c>
      <c r="AD1557" t="s">
        <v>3146</v>
      </c>
      <c r="AE1557" t="s">
        <v>1446</v>
      </c>
      <c r="AF1557" t="s">
        <v>3146</v>
      </c>
      <c r="AG1557" t="s">
        <v>3146</v>
      </c>
      <c r="AH1557">
        <v>1</v>
      </c>
      <c r="AI1557">
        <v>154</v>
      </c>
      <c r="AJ1557">
        <v>154</v>
      </c>
      <c r="AK1557">
        <v>154</v>
      </c>
      <c r="AL1557">
        <v>154</v>
      </c>
      <c r="AM1557">
        <v>154</v>
      </c>
      <c r="AN1557" t="s">
        <v>1409</v>
      </c>
      <c r="AO1557" t="s">
        <v>3146</v>
      </c>
    </row>
    <row r="1558" spans="1:41" x14ac:dyDescent="0.25">
      <c r="A1558">
        <v>1</v>
      </c>
      <c r="B1558" t="s">
        <v>28</v>
      </c>
      <c r="C1558">
        <v>392106</v>
      </c>
      <c r="D1558" t="str">
        <f>VLOOKUP(C1558,MUNICÍPO_SETOR!A$2:D$49,4,0)</f>
        <v>ZUILA MONTEIRO FREIRE</v>
      </c>
      <c r="E1558" s="43">
        <v>41381.604166666664</v>
      </c>
      <c r="F1558" s="43">
        <v>41382.87777777778</v>
      </c>
      <c r="G1558" s="43">
        <v>41382.837500000001</v>
      </c>
      <c r="H1558" t="s">
        <v>29</v>
      </c>
      <c r="I1558">
        <v>60000012307623</v>
      </c>
      <c r="J1558" t="s">
        <v>3147</v>
      </c>
      <c r="K1558" t="s">
        <v>3148</v>
      </c>
      <c r="L1558" t="s">
        <v>41</v>
      </c>
      <c r="M1558">
        <v>3</v>
      </c>
      <c r="N1558" t="s">
        <v>33</v>
      </c>
      <c r="O1558">
        <v>60000015461254</v>
      </c>
      <c r="P1558">
        <v>60000016462712</v>
      </c>
      <c r="Q1558">
        <v>140236000000861</v>
      </c>
      <c r="S1558" t="s">
        <v>34</v>
      </c>
      <c r="T1558" t="s">
        <v>35</v>
      </c>
      <c r="U1558" t="s">
        <v>36</v>
      </c>
      <c r="X1558" t="s">
        <v>37</v>
      </c>
      <c r="AD1558" t="s">
        <v>3149</v>
      </c>
      <c r="AE1558" t="s">
        <v>1446</v>
      </c>
      <c r="AF1558" t="s">
        <v>4346</v>
      </c>
      <c r="AG1558" t="s">
        <v>4346</v>
      </c>
      <c r="AH1558">
        <v>1</v>
      </c>
      <c r="AI1558">
        <v>184</v>
      </c>
      <c r="AJ1558">
        <v>184</v>
      </c>
      <c r="AK1558">
        <v>184</v>
      </c>
      <c r="AL1558">
        <v>184</v>
      </c>
      <c r="AM1558">
        <v>184</v>
      </c>
      <c r="AN1558" t="s">
        <v>1409</v>
      </c>
      <c r="AO1558" t="s">
        <v>4346</v>
      </c>
    </row>
    <row r="1559" spans="1:41" x14ac:dyDescent="0.25">
      <c r="A1559">
        <v>1</v>
      </c>
      <c r="B1559" t="s">
        <v>28</v>
      </c>
      <c r="C1559">
        <v>392106</v>
      </c>
      <c r="D1559" t="str">
        <f>VLOOKUP(C1559,MUNICÍPO_SETOR!A$2:D$49,4,0)</f>
        <v>ZUILA MONTEIRO FREIRE</v>
      </c>
      <c r="E1559" s="43">
        <v>41381.5</v>
      </c>
      <c r="F1559" s="43">
        <v>41382.884027777778</v>
      </c>
      <c r="G1559" s="43">
        <v>41382.847916666666</v>
      </c>
      <c r="H1559" t="s">
        <v>29</v>
      </c>
      <c r="I1559">
        <v>60000012526003</v>
      </c>
      <c r="J1559" t="s">
        <v>857</v>
      </c>
      <c r="K1559" t="s">
        <v>858</v>
      </c>
      <c r="L1559" t="s">
        <v>859</v>
      </c>
      <c r="M1559">
        <v>4</v>
      </c>
      <c r="N1559" t="s">
        <v>33</v>
      </c>
      <c r="O1559">
        <v>60000015461254</v>
      </c>
      <c r="P1559">
        <v>60000016462712</v>
      </c>
      <c r="Q1559">
        <v>140236000000882</v>
      </c>
      <c r="S1559" t="s">
        <v>34</v>
      </c>
      <c r="T1559" t="s">
        <v>35</v>
      </c>
      <c r="U1559" t="s">
        <v>36</v>
      </c>
      <c r="X1559" t="s">
        <v>37</v>
      </c>
      <c r="AD1559" t="s">
        <v>3150</v>
      </c>
      <c r="AE1559" t="s">
        <v>1446</v>
      </c>
      <c r="AF1559" t="s">
        <v>4347</v>
      </c>
      <c r="AG1559" t="s">
        <v>4347</v>
      </c>
      <c r="AH1559">
        <v>1</v>
      </c>
      <c r="AI1559">
        <v>312</v>
      </c>
      <c r="AJ1559">
        <v>312</v>
      </c>
      <c r="AK1559">
        <v>312</v>
      </c>
      <c r="AL1559">
        <v>312</v>
      </c>
      <c r="AM1559">
        <v>312</v>
      </c>
      <c r="AN1559" t="s">
        <v>1409</v>
      </c>
      <c r="AO1559" t="s">
        <v>4347</v>
      </c>
    </row>
    <row r="1560" spans="1:41" x14ac:dyDescent="0.25">
      <c r="A1560">
        <v>1</v>
      </c>
      <c r="B1560" t="s">
        <v>28</v>
      </c>
      <c r="C1560">
        <v>392106</v>
      </c>
      <c r="D1560" t="str">
        <f>VLOOKUP(C1560,MUNICÍPO_SETOR!A$2:D$49,4,0)</f>
        <v>ZUILA MONTEIRO FREIRE</v>
      </c>
      <c r="E1560" s="43">
        <v>41381.458333333336</v>
      </c>
      <c r="F1560" s="43">
        <v>41382.881944444445</v>
      </c>
      <c r="G1560" s="43">
        <v>41382.847916666666</v>
      </c>
      <c r="H1560" t="s">
        <v>29</v>
      </c>
      <c r="I1560">
        <v>60000017963852</v>
      </c>
      <c r="J1560" t="s">
        <v>814</v>
      </c>
      <c r="K1560" t="s">
        <v>815</v>
      </c>
      <c r="L1560" t="s">
        <v>816</v>
      </c>
      <c r="M1560">
        <v>6</v>
      </c>
      <c r="N1560" t="s">
        <v>33</v>
      </c>
      <c r="O1560">
        <v>60000015461254</v>
      </c>
      <c r="P1560">
        <v>60000016462712</v>
      </c>
      <c r="Q1560">
        <v>140236000000875</v>
      </c>
      <c r="S1560" t="s">
        <v>34</v>
      </c>
      <c r="T1560" t="s">
        <v>35</v>
      </c>
      <c r="U1560" t="s">
        <v>36</v>
      </c>
      <c r="X1560" t="s">
        <v>37</v>
      </c>
      <c r="AD1560" t="s">
        <v>3151</v>
      </c>
      <c r="AE1560" t="s">
        <v>1437</v>
      </c>
      <c r="AF1560" t="s">
        <v>3151</v>
      </c>
      <c r="AG1560" t="s">
        <v>3151</v>
      </c>
      <c r="AH1560">
        <v>1</v>
      </c>
      <c r="AI1560">
        <v>236</v>
      </c>
      <c r="AJ1560">
        <v>236</v>
      </c>
      <c r="AK1560">
        <v>236</v>
      </c>
      <c r="AL1560">
        <v>236</v>
      </c>
      <c r="AM1560">
        <v>236</v>
      </c>
      <c r="AN1560" t="s">
        <v>1409</v>
      </c>
      <c r="AO1560" t="s">
        <v>3151</v>
      </c>
    </row>
    <row r="1561" spans="1:41" x14ac:dyDescent="0.25">
      <c r="A1561">
        <v>1</v>
      </c>
      <c r="B1561" t="s">
        <v>28</v>
      </c>
      <c r="C1561">
        <v>392106</v>
      </c>
      <c r="D1561" t="str">
        <f>VLOOKUP(C1561,MUNICÍPO_SETOR!A$2:D$49,4,0)</f>
        <v>ZUILA MONTEIRO FREIRE</v>
      </c>
      <c r="E1561" s="43">
        <v>41381.395833333336</v>
      </c>
      <c r="F1561" s="43">
        <v>41382.879166666666</v>
      </c>
      <c r="G1561" s="43">
        <v>41382.847916666666</v>
      </c>
      <c r="H1561" t="s">
        <v>29</v>
      </c>
      <c r="I1561">
        <v>60000012421491</v>
      </c>
      <c r="J1561" t="s">
        <v>837</v>
      </c>
      <c r="K1561" t="s">
        <v>838</v>
      </c>
      <c r="L1561" t="s">
        <v>41</v>
      </c>
      <c r="M1561">
        <v>4</v>
      </c>
      <c r="N1561" t="s">
        <v>33</v>
      </c>
      <c r="O1561">
        <v>60000015461254</v>
      </c>
      <c r="P1561">
        <v>60000016462712</v>
      </c>
      <c r="Q1561">
        <v>140236000000868</v>
      </c>
      <c r="S1561" t="s">
        <v>34</v>
      </c>
      <c r="T1561" t="s">
        <v>35</v>
      </c>
      <c r="U1561" t="s">
        <v>36</v>
      </c>
      <c r="X1561" t="s">
        <v>37</v>
      </c>
      <c r="AD1561" t="s">
        <v>3152</v>
      </c>
      <c r="AE1561" t="s">
        <v>1446</v>
      </c>
      <c r="AF1561" t="s">
        <v>3152</v>
      </c>
      <c r="AG1561" t="s">
        <v>3152</v>
      </c>
      <c r="AH1561">
        <v>1</v>
      </c>
      <c r="AI1561">
        <v>147</v>
      </c>
      <c r="AJ1561">
        <v>147</v>
      </c>
      <c r="AK1561">
        <v>147</v>
      </c>
      <c r="AL1561">
        <v>147</v>
      </c>
      <c r="AM1561">
        <v>147</v>
      </c>
      <c r="AN1561" t="s">
        <v>1409</v>
      </c>
      <c r="AO1561" t="s">
        <v>3152</v>
      </c>
    </row>
    <row r="1562" spans="1:41" x14ac:dyDescent="0.25">
      <c r="A1562">
        <v>1</v>
      </c>
      <c r="B1562" t="s">
        <v>28</v>
      </c>
      <c r="C1562">
        <v>392106</v>
      </c>
      <c r="D1562" t="str">
        <f>VLOOKUP(C1562,MUNICÍPO_SETOR!A$2:D$49,4,0)</f>
        <v>ZUILA MONTEIRO FREIRE</v>
      </c>
      <c r="E1562" s="43">
        <v>41381.354166666664</v>
      </c>
      <c r="F1562" s="43">
        <v>41382.866666666669</v>
      </c>
      <c r="G1562" s="43">
        <v>41382.82708333333</v>
      </c>
      <c r="H1562" t="s">
        <v>29</v>
      </c>
      <c r="I1562">
        <v>60000017966052</v>
      </c>
      <c r="J1562" t="s">
        <v>3153</v>
      </c>
      <c r="K1562" t="s">
        <v>3154</v>
      </c>
      <c r="L1562" t="s">
        <v>238</v>
      </c>
      <c r="M1562">
        <v>3</v>
      </c>
      <c r="N1562" t="s">
        <v>33</v>
      </c>
      <c r="O1562">
        <v>60000015461254</v>
      </c>
      <c r="P1562">
        <v>60000016462712</v>
      </c>
      <c r="Q1562">
        <v>140236000000854</v>
      </c>
      <c r="S1562" t="s">
        <v>34</v>
      </c>
      <c r="T1562" t="s">
        <v>35</v>
      </c>
      <c r="U1562" t="s">
        <v>36</v>
      </c>
      <c r="X1562" t="s">
        <v>176</v>
      </c>
      <c r="AD1562" t="s">
        <v>3155</v>
      </c>
      <c r="AE1562" t="s">
        <v>1437</v>
      </c>
      <c r="AF1562" t="s">
        <v>3155</v>
      </c>
      <c r="AG1562" t="s">
        <v>3155</v>
      </c>
      <c r="AH1562">
        <v>1</v>
      </c>
      <c r="AI1562">
        <v>74</v>
      </c>
      <c r="AJ1562">
        <v>74</v>
      </c>
      <c r="AK1562">
        <v>74</v>
      </c>
      <c r="AL1562">
        <v>74</v>
      </c>
      <c r="AM1562">
        <v>74</v>
      </c>
      <c r="AN1562" t="s">
        <v>1409</v>
      </c>
      <c r="AO1562" t="s">
        <v>3155</v>
      </c>
    </row>
    <row r="1563" spans="1:41" x14ac:dyDescent="0.25">
      <c r="A1563">
        <v>1</v>
      </c>
      <c r="B1563" t="s">
        <v>28</v>
      </c>
      <c r="C1563">
        <v>392106</v>
      </c>
      <c r="D1563" t="str">
        <f>VLOOKUP(C1563,MUNICÍPO_SETOR!A$2:D$49,4,0)</f>
        <v>ZUILA MONTEIRO FREIRE</v>
      </c>
      <c r="E1563" s="43">
        <v>41380.708333333336</v>
      </c>
      <c r="F1563" s="43">
        <v>41381.692361111112</v>
      </c>
      <c r="G1563" s="43">
        <v>41382.276388888888</v>
      </c>
      <c r="H1563" t="s">
        <v>29</v>
      </c>
      <c r="I1563">
        <v>60000012584775</v>
      </c>
      <c r="J1563" t="s">
        <v>3156</v>
      </c>
      <c r="K1563" t="s">
        <v>3157</v>
      </c>
      <c r="L1563" t="s">
        <v>45</v>
      </c>
      <c r="M1563">
        <v>3</v>
      </c>
      <c r="N1563" t="s">
        <v>33</v>
      </c>
      <c r="O1563">
        <v>60000015461254</v>
      </c>
      <c r="P1563">
        <v>60000016462712</v>
      </c>
      <c r="Q1563">
        <v>140236000000847</v>
      </c>
      <c r="S1563" t="s">
        <v>34</v>
      </c>
      <c r="T1563" t="s">
        <v>35</v>
      </c>
      <c r="U1563" t="s">
        <v>36</v>
      </c>
      <c r="X1563" t="s">
        <v>37</v>
      </c>
      <c r="AD1563" t="s">
        <v>3158</v>
      </c>
      <c r="AE1563" t="s">
        <v>1446</v>
      </c>
      <c r="AF1563" t="s">
        <v>3158</v>
      </c>
      <c r="AG1563" t="s">
        <v>3158</v>
      </c>
      <c r="AH1563">
        <v>1</v>
      </c>
      <c r="AI1563">
        <v>204</v>
      </c>
      <c r="AJ1563">
        <v>204</v>
      </c>
      <c r="AK1563">
        <v>204</v>
      </c>
      <c r="AL1563">
        <v>204</v>
      </c>
      <c r="AM1563">
        <v>204</v>
      </c>
      <c r="AN1563" t="s">
        <v>1409</v>
      </c>
      <c r="AO1563" t="s">
        <v>3158</v>
      </c>
    </row>
    <row r="1564" spans="1:41" x14ac:dyDescent="0.25">
      <c r="A1564">
        <v>1</v>
      </c>
      <c r="B1564" t="s">
        <v>28</v>
      </c>
      <c r="C1564">
        <v>392106</v>
      </c>
      <c r="D1564" t="str">
        <f>VLOOKUP(C1564,MUNICÍPO_SETOR!A$2:D$49,4,0)</f>
        <v>ZUILA MONTEIRO FREIRE</v>
      </c>
      <c r="E1564" s="43">
        <v>41380.6875</v>
      </c>
      <c r="F1564" s="43">
        <v>41381.689583333333</v>
      </c>
      <c r="G1564" s="43">
        <v>41382.276388888888</v>
      </c>
      <c r="H1564" t="s">
        <v>29</v>
      </c>
      <c r="I1564">
        <v>60000012576963</v>
      </c>
      <c r="J1564" t="s">
        <v>3159</v>
      </c>
      <c r="K1564" t="s">
        <v>3160</v>
      </c>
      <c r="L1564" t="s">
        <v>41</v>
      </c>
      <c r="M1564">
        <v>3</v>
      </c>
      <c r="N1564" t="s">
        <v>33</v>
      </c>
      <c r="O1564">
        <v>60000015461254</v>
      </c>
      <c r="P1564">
        <v>60000016462712</v>
      </c>
      <c r="Q1564">
        <v>140236000000840</v>
      </c>
      <c r="S1564" t="s">
        <v>34</v>
      </c>
      <c r="T1564" t="s">
        <v>35</v>
      </c>
      <c r="U1564" t="s">
        <v>36</v>
      </c>
      <c r="X1564" t="s">
        <v>37</v>
      </c>
      <c r="AD1564" t="s">
        <v>3161</v>
      </c>
      <c r="AE1564" t="s">
        <v>1446</v>
      </c>
      <c r="AF1564" t="s">
        <v>3161</v>
      </c>
      <c r="AG1564" t="s">
        <v>3161</v>
      </c>
      <c r="AH1564">
        <v>1</v>
      </c>
      <c r="AI1564">
        <v>142</v>
      </c>
      <c r="AJ1564">
        <v>142</v>
      </c>
      <c r="AK1564">
        <v>142</v>
      </c>
      <c r="AL1564">
        <v>142</v>
      </c>
      <c r="AM1564">
        <v>142</v>
      </c>
      <c r="AN1564" t="s">
        <v>1409</v>
      </c>
      <c r="AO1564" t="s">
        <v>3161</v>
      </c>
    </row>
    <row r="1565" spans="1:41" x14ac:dyDescent="0.25">
      <c r="A1565">
        <v>1</v>
      </c>
      <c r="B1565" t="s">
        <v>28</v>
      </c>
      <c r="C1565">
        <v>392106</v>
      </c>
      <c r="D1565" t="str">
        <f>VLOOKUP(C1565,MUNICÍPO_SETOR!A$2:D$49,4,0)</f>
        <v>ZUILA MONTEIRO FREIRE</v>
      </c>
      <c r="E1565" s="43">
        <v>41380.645833333336</v>
      </c>
      <c r="F1565" s="43">
        <v>41381.604166666664</v>
      </c>
      <c r="G1565" s="43">
        <v>41381.645138888889</v>
      </c>
      <c r="H1565" t="s">
        <v>29</v>
      </c>
      <c r="I1565">
        <v>60000012593051</v>
      </c>
      <c r="J1565" t="s">
        <v>3162</v>
      </c>
      <c r="K1565" t="s">
        <v>3163</v>
      </c>
      <c r="L1565" t="s">
        <v>45</v>
      </c>
      <c r="M1565">
        <v>3</v>
      </c>
      <c r="N1565" t="s">
        <v>33</v>
      </c>
      <c r="O1565">
        <v>60000015461254</v>
      </c>
      <c r="P1565">
        <v>60000016462712</v>
      </c>
      <c r="Q1565">
        <v>140236000000833</v>
      </c>
      <c r="S1565" t="s">
        <v>34</v>
      </c>
      <c r="T1565" t="s">
        <v>35</v>
      </c>
      <c r="U1565" t="s">
        <v>36</v>
      </c>
      <c r="X1565" t="s">
        <v>37</v>
      </c>
      <c r="AD1565" t="s">
        <v>3164</v>
      </c>
      <c r="AE1565" t="s">
        <v>1446</v>
      </c>
      <c r="AF1565" t="s">
        <v>4348</v>
      </c>
      <c r="AG1565" t="s">
        <v>4348</v>
      </c>
      <c r="AH1565">
        <v>1</v>
      </c>
      <c r="AI1565">
        <v>167</v>
      </c>
      <c r="AJ1565">
        <v>167</v>
      </c>
      <c r="AK1565">
        <v>167</v>
      </c>
      <c r="AL1565">
        <v>167</v>
      </c>
      <c r="AM1565">
        <v>167</v>
      </c>
      <c r="AN1565" t="s">
        <v>1409</v>
      </c>
      <c r="AO1565" t="s">
        <v>4348</v>
      </c>
    </row>
    <row r="1566" spans="1:41" x14ac:dyDescent="0.25">
      <c r="A1566">
        <v>1</v>
      </c>
      <c r="B1566" t="s">
        <v>28</v>
      </c>
      <c r="C1566">
        <v>392106</v>
      </c>
      <c r="D1566" t="str">
        <f>VLOOKUP(C1566,MUNICÍPO_SETOR!A$2:D$49,4,0)</f>
        <v>ZUILA MONTEIRO FREIRE</v>
      </c>
      <c r="E1566" s="43">
        <v>41380.604166666664</v>
      </c>
      <c r="F1566" s="43">
        <v>41381.599999999999</v>
      </c>
      <c r="G1566" s="43">
        <v>41381.560416666667</v>
      </c>
      <c r="H1566" t="s">
        <v>29</v>
      </c>
      <c r="I1566">
        <v>60000017964140</v>
      </c>
      <c r="J1566" t="s">
        <v>3077</v>
      </c>
      <c r="K1566" t="s">
        <v>3078</v>
      </c>
      <c r="L1566" t="s">
        <v>41</v>
      </c>
      <c r="M1566">
        <v>4</v>
      </c>
      <c r="N1566" t="s">
        <v>33</v>
      </c>
      <c r="O1566">
        <v>60000015461254</v>
      </c>
      <c r="P1566">
        <v>60000016462712</v>
      </c>
      <c r="Q1566">
        <v>140236000000826</v>
      </c>
      <c r="S1566" t="s">
        <v>34</v>
      </c>
      <c r="T1566" t="s">
        <v>35</v>
      </c>
      <c r="U1566" t="s">
        <v>36</v>
      </c>
      <c r="X1566" t="s">
        <v>37</v>
      </c>
      <c r="AD1566" t="s">
        <v>3165</v>
      </c>
      <c r="AE1566" t="s">
        <v>1437</v>
      </c>
      <c r="AF1566" t="s">
        <v>3165</v>
      </c>
      <c r="AG1566" t="s">
        <v>3165</v>
      </c>
      <c r="AH1566">
        <v>1</v>
      </c>
      <c r="AI1566">
        <v>202</v>
      </c>
      <c r="AJ1566">
        <v>202</v>
      </c>
      <c r="AK1566">
        <v>202</v>
      </c>
      <c r="AL1566">
        <v>202</v>
      </c>
      <c r="AM1566">
        <v>202</v>
      </c>
      <c r="AN1566" t="s">
        <v>1409</v>
      </c>
      <c r="AO1566" t="s">
        <v>3165</v>
      </c>
    </row>
    <row r="1567" spans="1:41" x14ac:dyDescent="0.25">
      <c r="A1567">
        <v>1</v>
      </c>
      <c r="B1567" t="s">
        <v>28</v>
      </c>
      <c r="C1567">
        <v>392106</v>
      </c>
      <c r="D1567" t="str">
        <f>VLOOKUP(C1567,MUNICÍPO_SETOR!A$2:D$49,4,0)</f>
        <v>ZUILA MONTEIRO FREIRE</v>
      </c>
      <c r="E1567" s="43">
        <v>41380.5625</v>
      </c>
      <c r="F1567" s="43">
        <v>41381.597916666666</v>
      </c>
      <c r="G1567" s="43">
        <v>41381.560416666667</v>
      </c>
      <c r="H1567" t="s">
        <v>29</v>
      </c>
      <c r="I1567">
        <v>60000012365815</v>
      </c>
      <c r="J1567" t="s">
        <v>3166</v>
      </c>
      <c r="K1567" t="s">
        <v>3167</v>
      </c>
      <c r="L1567" t="s">
        <v>41</v>
      </c>
      <c r="M1567">
        <v>3</v>
      </c>
      <c r="N1567" t="s">
        <v>33</v>
      </c>
      <c r="O1567">
        <v>60000015461254</v>
      </c>
      <c r="P1567">
        <v>60000016462712</v>
      </c>
      <c r="Q1567">
        <v>140236000000819</v>
      </c>
      <c r="S1567" t="s">
        <v>34</v>
      </c>
      <c r="T1567" t="s">
        <v>35</v>
      </c>
      <c r="U1567" t="s">
        <v>36</v>
      </c>
      <c r="X1567" t="s">
        <v>37</v>
      </c>
      <c r="AD1567" t="s">
        <v>3168</v>
      </c>
      <c r="AE1567" t="s">
        <v>1446</v>
      </c>
      <c r="AF1567" t="s">
        <v>3168</v>
      </c>
      <c r="AG1567" t="s">
        <v>3168</v>
      </c>
      <c r="AH1567">
        <v>1</v>
      </c>
      <c r="AI1567">
        <v>114</v>
      </c>
      <c r="AJ1567">
        <v>114</v>
      </c>
      <c r="AK1567">
        <v>114</v>
      </c>
      <c r="AL1567">
        <v>114</v>
      </c>
      <c r="AM1567">
        <v>114</v>
      </c>
      <c r="AN1567" t="s">
        <v>1409</v>
      </c>
      <c r="AO1567" t="s">
        <v>3168</v>
      </c>
    </row>
    <row r="1568" spans="1:41" x14ac:dyDescent="0.25">
      <c r="A1568">
        <v>1</v>
      </c>
      <c r="B1568" t="s">
        <v>28</v>
      </c>
      <c r="C1568">
        <v>392106</v>
      </c>
      <c r="D1568" t="str">
        <f>VLOOKUP(C1568,MUNICÍPO_SETOR!A$2:D$49,4,0)</f>
        <v>ZUILA MONTEIRO FREIRE</v>
      </c>
      <c r="E1568" s="43">
        <v>41380.416666666664</v>
      </c>
      <c r="F1568" s="43">
        <v>41381.594444444447</v>
      </c>
      <c r="G1568" s="43">
        <v>41381.560416666667</v>
      </c>
      <c r="H1568" t="s">
        <v>29</v>
      </c>
      <c r="I1568">
        <v>60000017965948</v>
      </c>
      <c r="J1568" t="s">
        <v>3169</v>
      </c>
      <c r="K1568" t="s">
        <v>3170</v>
      </c>
      <c r="L1568" t="s">
        <v>41</v>
      </c>
      <c r="M1568">
        <v>3</v>
      </c>
      <c r="N1568" t="s">
        <v>33</v>
      </c>
      <c r="O1568">
        <v>60000015461254</v>
      </c>
      <c r="P1568">
        <v>60000016462712</v>
      </c>
      <c r="Q1568">
        <v>140236000000812</v>
      </c>
      <c r="S1568" t="s">
        <v>34</v>
      </c>
      <c r="T1568" t="s">
        <v>35</v>
      </c>
      <c r="U1568" t="s">
        <v>36</v>
      </c>
      <c r="X1568" t="s">
        <v>37</v>
      </c>
      <c r="AD1568" t="s">
        <v>3171</v>
      </c>
      <c r="AE1568" t="s">
        <v>1446</v>
      </c>
      <c r="AF1568" t="s">
        <v>3171</v>
      </c>
      <c r="AG1568" t="s">
        <v>3171</v>
      </c>
      <c r="AH1568">
        <v>1</v>
      </c>
      <c r="AI1568">
        <v>156</v>
      </c>
      <c r="AJ1568">
        <v>156</v>
      </c>
      <c r="AK1568">
        <v>156</v>
      </c>
      <c r="AL1568">
        <v>156</v>
      </c>
      <c r="AM1568">
        <v>156</v>
      </c>
      <c r="AN1568" t="s">
        <v>1409</v>
      </c>
      <c r="AO1568" t="s">
        <v>3171</v>
      </c>
    </row>
    <row r="1569" spans="1:41" x14ac:dyDescent="0.25">
      <c r="A1569">
        <v>1</v>
      </c>
      <c r="B1569" t="s">
        <v>28</v>
      </c>
      <c r="C1569">
        <v>392106</v>
      </c>
      <c r="D1569" t="str">
        <f>VLOOKUP(C1569,MUNICÍPO_SETOR!A$2:D$49,4,0)</f>
        <v>ZUILA MONTEIRO FREIRE</v>
      </c>
      <c r="E1569" s="43">
        <v>41379.6875</v>
      </c>
      <c r="F1569" s="43">
        <v>41381.406944444447</v>
      </c>
      <c r="G1569" s="43">
        <v>41381.45416666667</v>
      </c>
      <c r="H1569" t="s">
        <v>29</v>
      </c>
      <c r="I1569">
        <v>60000017150782</v>
      </c>
      <c r="J1569" t="s">
        <v>3172</v>
      </c>
      <c r="K1569" t="s">
        <v>3173</v>
      </c>
      <c r="L1569" t="s">
        <v>41</v>
      </c>
      <c r="M1569">
        <v>3</v>
      </c>
      <c r="N1569" t="s">
        <v>33</v>
      </c>
      <c r="O1569">
        <v>60000015461254</v>
      </c>
      <c r="P1569">
        <v>60000016462712</v>
      </c>
      <c r="Q1569">
        <v>140236000000778</v>
      </c>
      <c r="S1569" t="s">
        <v>34</v>
      </c>
      <c r="T1569" t="s">
        <v>35</v>
      </c>
      <c r="U1569" t="s">
        <v>36</v>
      </c>
      <c r="X1569" t="s">
        <v>37</v>
      </c>
      <c r="AD1569" t="s">
        <v>3174</v>
      </c>
      <c r="AE1569" t="s">
        <v>1446</v>
      </c>
      <c r="AF1569" t="s">
        <v>3174</v>
      </c>
      <c r="AG1569" t="s">
        <v>3174</v>
      </c>
      <c r="AH1569">
        <v>1</v>
      </c>
      <c r="AI1569">
        <v>180</v>
      </c>
      <c r="AJ1569">
        <v>180</v>
      </c>
      <c r="AK1569">
        <v>180</v>
      </c>
      <c r="AL1569">
        <v>180</v>
      </c>
      <c r="AM1569">
        <v>180</v>
      </c>
      <c r="AN1569" t="s">
        <v>1409</v>
      </c>
      <c r="AO1569" t="s">
        <v>3174</v>
      </c>
    </row>
    <row r="1570" spans="1:41" x14ac:dyDescent="0.25">
      <c r="A1570">
        <v>1</v>
      </c>
      <c r="B1570" t="s">
        <v>28</v>
      </c>
      <c r="C1570">
        <v>392106</v>
      </c>
      <c r="D1570" t="str">
        <f>VLOOKUP(C1570,MUNICÍPO_SETOR!A$2:D$49,4,0)</f>
        <v>ZUILA MONTEIRO FREIRE</v>
      </c>
      <c r="E1570" s="43">
        <v>41379.625</v>
      </c>
      <c r="F1570" s="43">
        <v>41381.568055555559</v>
      </c>
      <c r="G1570" s="43">
        <v>41381.527083333334</v>
      </c>
      <c r="H1570" t="s">
        <v>29</v>
      </c>
      <c r="I1570">
        <v>60000012365847</v>
      </c>
      <c r="J1570" t="s">
        <v>3175</v>
      </c>
      <c r="K1570" t="s">
        <v>3176</v>
      </c>
      <c r="N1570" t="s">
        <v>33</v>
      </c>
      <c r="O1570">
        <v>60000015461254</v>
      </c>
      <c r="P1570">
        <v>60000016462712</v>
      </c>
      <c r="Q1570">
        <v>140236000000806</v>
      </c>
      <c r="S1570" t="s">
        <v>34</v>
      </c>
      <c r="T1570" t="s">
        <v>35</v>
      </c>
      <c r="U1570" t="s">
        <v>36</v>
      </c>
      <c r="X1570" t="s">
        <v>37</v>
      </c>
      <c r="AD1570" t="s">
        <v>3177</v>
      </c>
      <c r="AE1570" t="s">
        <v>1446</v>
      </c>
      <c r="AF1570" t="s">
        <v>3177</v>
      </c>
      <c r="AG1570" t="s">
        <v>3177</v>
      </c>
      <c r="AH1570">
        <v>1</v>
      </c>
      <c r="AI1570">
        <v>221</v>
      </c>
      <c r="AJ1570">
        <v>221</v>
      </c>
      <c r="AK1570">
        <v>221</v>
      </c>
      <c r="AL1570">
        <v>221</v>
      </c>
      <c r="AM1570">
        <v>221</v>
      </c>
      <c r="AN1570" t="s">
        <v>1409</v>
      </c>
      <c r="AO1570" t="s">
        <v>3177</v>
      </c>
    </row>
    <row r="1571" spans="1:41" x14ac:dyDescent="0.25">
      <c r="A1571">
        <v>1</v>
      </c>
      <c r="B1571" t="s">
        <v>28</v>
      </c>
      <c r="C1571">
        <v>392106</v>
      </c>
      <c r="D1571" t="str">
        <f>VLOOKUP(C1571,MUNICÍPO_SETOR!A$2:D$49,4,0)</f>
        <v>ZUILA MONTEIRO FREIRE</v>
      </c>
      <c r="E1571" s="43">
        <v>41379.583333333336</v>
      </c>
      <c r="F1571" s="43">
        <v>41381.564583333333</v>
      </c>
      <c r="G1571" s="43">
        <v>41381.527083333334</v>
      </c>
      <c r="H1571" t="s">
        <v>29</v>
      </c>
      <c r="I1571">
        <v>60000017155350</v>
      </c>
      <c r="J1571" t="s">
        <v>3178</v>
      </c>
      <c r="K1571" t="s">
        <v>3179</v>
      </c>
      <c r="L1571" t="s">
        <v>41</v>
      </c>
      <c r="M1571">
        <v>3</v>
      </c>
      <c r="N1571" t="s">
        <v>33</v>
      </c>
      <c r="O1571">
        <v>60000015461254</v>
      </c>
      <c r="P1571">
        <v>60000016462712</v>
      </c>
      <c r="Q1571">
        <v>140236000000799</v>
      </c>
      <c r="S1571" t="s">
        <v>34</v>
      </c>
      <c r="T1571" t="s">
        <v>35</v>
      </c>
      <c r="U1571" t="s">
        <v>36</v>
      </c>
      <c r="X1571" t="s">
        <v>37</v>
      </c>
      <c r="AD1571" t="s">
        <v>3180</v>
      </c>
      <c r="AE1571" t="s">
        <v>1446</v>
      </c>
      <c r="AF1571" t="s">
        <v>3180</v>
      </c>
      <c r="AG1571" t="s">
        <v>3180</v>
      </c>
      <c r="AH1571">
        <v>1</v>
      </c>
      <c r="AI1571">
        <v>184</v>
      </c>
      <c r="AJ1571">
        <v>184</v>
      </c>
      <c r="AK1571">
        <v>184</v>
      </c>
      <c r="AL1571">
        <v>184</v>
      </c>
      <c r="AM1571">
        <v>184</v>
      </c>
      <c r="AN1571" t="s">
        <v>1409</v>
      </c>
      <c r="AO1571" t="s">
        <v>3180</v>
      </c>
    </row>
    <row r="1572" spans="1:41" x14ac:dyDescent="0.25">
      <c r="A1572">
        <v>1</v>
      </c>
      <c r="B1572" t="s">
        <v>28</v>
      </c>
      <c r="C1572">
        <v>392106</v>
      </c>
      <c r="D1572" t="str">
        <f>VLOOKUP(C1572,MUNICÍPO_SETOR!A$2:D$49,4,0)</f>
        <v>ZUILA MONTEIRO FREIRE</v>
      </c>
      <c r="E1572" s="43">
        <v>41379.479166666664</v>
      </c>
      <c r="F1572" s="43">
        <v>41381.556944444441</v>
      </c>
      <c r="G1572" s="43">
        <v>41381.527083333334</v>
      </c>
      <c r="H1572" t="s">
        <v>29</v>
      </c>
      <c r="I1572">
        <v>60000017155342</v>
      </c>
      <c r="J1572" t="s">
        <v>3181</v>
      </c>
      <c r="K1572" t="s">
        <v>3182</v>
      </c>
      <c r="L1572" t="s">
        <v>41</v>
      </c>
      <c r="M1572">
        <v>3</v>
      </c>
      <c r="N1572" t="s">
        <v>33</v>
      </c>
      <c r="O1572">
        <v>60000015461254</v>
      </c>
      <c r="P1572">
        <v>60000016462712</v>
      </c>
      <c r="Q1572">
        <v>140236000000792</v>
      </c>
      <c r="S1572" t="s">
        <v>34</v>
      </c>
      <c r="T1572" t="s">
        <v>35</v>
      </c>
      <c r="U1572" t="s">
        <v>36</v>
      </c>
      <c r="X1572" t="s">
        <v>37</v>
      </c>
      <c r="AD1572" t="s">
        <v>3183</v>
      </c>
      <c r="AE1572" t="s">
        <v>1446</v>
      </c>
      <c r="AF1572" t="s">
        <v>3183</v>
      </c>
      <c r="AG1572" t="s">
        <v>3183</v>
      </c>
      <c r="AH1572">
        <v>1</v>
      </c>
      <c r="AI1572">
        <v>112</v>
      </c>
      <c r="AJ1572">
        <v>112</v>
      </c>
      <c r="AK1572">
        <v>112</v>
      </c>
      <c r="AL1572">
        <v>112</v>
      </c>
      <c r="AM1572">
        <v>112</v>
      </c>
      <c r="AN1572" t="s">
        <v>1409</v>
      </c>
      <c r="AO1572" t="s">
        <v>3183</v>
      </c>
    </row>
    <row r="1573" spans="1:41" x14ac:dyDescent="0.25">
      <c r="A1573">
        <v>1</v>
      </c>
      <c r="B1573" t="s">
        <v>28</v>
      </c>
      <c r="C1573">
        <v>392106</v>
      </c>
      <c r="D1573" t="str">
        <f>VLOOKUP(C1573,MUNICÍPO_SETOR!A$2:D$49,4,0)</f>
        <v>ZUILA MONTEIRO FREIRE</v>
      </c>
      <c r="E1573" s="43">
        <v>41379.479166666664</v>
      </c>
      <c r="F1573" s="43">
        <v>41381.556944444441</v>
      </c>
      <c r="G1573" s="43">
        <v>41381.527083333334</v>
      </c>
      <c r="H1573" t="s">
        <v>29</v>
      </c>
      <c r="I1573">
        <v>60000017155342</v>
      </c>
      <c r="J1573" t="s">
        <v>3181</v>
      </c>
      <c r="K1573" t="s">
        <v>3182</v>
      </c>
      <c r="L1573" t="s">
        <v>41</v>
      </c>
      <c r="M1573">
        <v>3</v>
      </c>
      <c r="N1573" t="s">
        <v>33</v>
      </c>
      <c r="O1573">
        <v>60000015461254</v>
      </c>
      <c r="P1573">
        <v>60000016462712</v>
      </c>
      <c r="Q1573">
        <v>140236000000792</v>
      </c>
      <c r="S1573" t="s">
        <v>34</v>
      </c>
      <c r="T1573" t="s">
        <v>35</v>
      </c>
      <c r="U1573" t="s">
        <v>36</v>
      </c>
      <c r="X1573" t="s">
        <v>37</v>
      </c>
      <c r="AD1573" t="s">
        <v>3183</v>
      </c>
      <c r="AE1573" t="s">
        <v>1446</v>
      </c>
      <c r="AF1573" t="s">
        <v>3183</v>
      </c>
      <c r="AG1573" t="s">
        <v>3183</v>
      </c>
      <c r="AH1573">
        <v>1</v>
      </c>
      <c r="AI1573">
        <v>112</v>
      </c>
      <c r="AJ1573">
        <v>112</v>
      </c>
      <c r="AK1573">
        <v>112</v>
      </c>
      <c r="AL1573">
        <v>112</v>
      </c>
      <c r="AM1573">
        <v>112</v>
      </c>
      <c r="AN1573" t="s">
        <v>1409</v>
      </c>
      <c r="AO1573" t="s">
        <v>3183</v>
      </c>
    </row>
    <row r="1574" spans="1:41" x14ac:dyDescent="0.25">
      <c r="A1574">
        <v>1</v>
      </c>
      <c r="B1574" t="s">
        <v>28</v>
      </c>
      <c r="C1574">
        <v>392106</v>
      </c>
      <c r="D1574" t="str">
        <f>VLOOKUP(C1574,MUNICÍPO_SETOR!A$2:D$49,4,0)</f>
        <v>ZUILA MONTEIRO FREIRE</v>
      </c>
      <c r="E1574" s="43">
        <v>41379.416666666664</v>
      </c>
      <c r="F1574" s="43">
        <v>41381.49722222222</v>
      </c>
      <c r="G1574" s="43">
        <v>41381.515972222223</v>
      </c>
      <c r="H1574" t="s">
        <v>29</v>
      </c>
      <c r="I1574">
        <v>60000012249043</v>
      </c>
      <c r="J1574" t="s">
        <v>3184</v>
      </c>
      <c r="K1574" t="s">
        <v>3185</v>
      </c>
      <c r="L1574" t="s">
        <v>41</v>
      </c>
      <c r="M1574">
        <v>3</v>
      </c>
      <c r="N1574" t="s">
        <v>33</v>
      </c>
      <c r="O1574">
        <v>60000015461254</v>
      </c>
      <c r="P1574">
        <v>60000016462712</v>
      </c>
      <c r="Q1574">
        <v>140236000000785</v>
      </c>
      <c r="S1574" t="s">
        <v>34</v>
      </c>
      <c r="T1574" t="s">
        <v>35</v>
      </c>
      <c r="U1574" t="s">
        <v>36</v>
      </c>
      <c r="X1574" t="s">
        <v>37</v>
      </c>
      <c r="AD1574" t="s">
        <v>3186</v>
      </c>
      <c r="AE1574" t="s">
        <v>1446</v>
      </c>
      <c r="AF1574" t="s">
        <v>3186</v>
      </c>
      <c r="AG1574" t="s">
        <v>3186</v>
      </c>
      <c r="AH1574">
        <v>1</v>
      </c>
      <c r="AI1574">
        <v>187</v>
      </c>
      <c r="AJ1574">
        <v>187</v>
      </c>
      <c r="AK1574">
        <v>187</v>
      </c>
      <c r="AL1574">
        <v>187</v>
      </c>
      <c r="AM1574">
        <v>187</v>
      </c>
      <c r="AN1574" t="s">
        <v>1409</v>
      </c>
      <c r="AO1574" t="s">
        <v>3186</v>
      </c>
    </row>
    <row r="1575" spans="1:41" x14ac:dyDescent="0.25">
      <c r="A1575">
        <v>1</v>
      </c>
      <c r="B1575" t="s">
        <v>28</v>
      </c>
      <c r="C1575">
        <v>392106</v>
      </c>
      <c r="D1575" t="str">
        <f>VLOOKUP(C1575,MUNICÍPO_SETOR!A$2:D$49,4,0)</f>
        <v>ZUILA MONTEIRO FREIRE</v>
      </c>
      <c r="E1575" s="43">
        <v>41379.354166666664</v>
      </c>
      <c r="F1575" s="43">
        <v>41380.947222222225</v>
      </c>
      <c r="G1575" s="43">
        <v>41380.972222222219</v>
      </c>
      <c r="H1575" t="s">
        <v>29</v>
      </c>
      <c r="I1575">
        <v>60000012249655</v>
      </c>
      <c r="J1575" t="s">
        <v>867</v>
      </c>
      <c r="K1575" t="s">
        <v>868</v>
      </c>
      <c r="L1575" t="s">
        <v>41</v>
      </c>
      <c r="M1575">
        <v>4</v>
      </c>
      <c r="N1575" t="s">
        <v>33</v>
      </c>
      <c r="O1575">
        <v>60000015461254</v>
      </c>
      <c r="P1575">
        <v>60000016462712</v>
      </c>
      <c r="Q1575">
        <v>140236000000771</v>
      </c>
      <c r="S1575" t="s">
        <v>34</v>
      </c>
      <c r="T1575" t="s">
        <v>35</v>
      </c>
      <c r="U1575" t="s">
        <v>36</v>
      </c>
      <c r="X1575" t="s">
        <v>37</v>
      </c>
      <c r="AD1575" t="s">
        <v>3187</v>
      </c>
      <c r="AE1575" t="s">
        <v>1446</v>
      </c>
      <c r="AF1575" t="s">
        <v>3187</v>
      </c>
      <c r="AG1575" t="s">
        <v>3187</v>
      </c>
      <c r="AH1575">
        <v>110</v>
      </c>
      <c r="AI1575">
        <v>250</v>
      </c>
      <c r="AJ1575">
        <v>250</v>
      </c>
      <c r="AK1575">
        <v>250</v>
      </c>
      <c r="AL1575">
        <v>250</v>
      </c>
      <c r="AM1575">
        <v>250</v>
      </c>
      <c r="AN1575" t="s">
        <v>1409</v>
      </c>
      <c r="AO1575" t="s">
        <v>4652</v>
      </c>
    </row>
    <row r="1576" spans="1:41" x14ac:dyDescent="0.25">
      <c r="A1576">
        <v>1</v>
      </c>
      <c r="B1576" t="s">
        <v>28</v>
      </c>
      <c r="C1576">
        <v>392106</v>
      </c>
      <c r="D1576" t="str">
        <f>VLOOKUP(C1576,MUNICÍPO_SETOR!A$2:D$49,4,0)</f>
        <v>ZUILA MONTEIRO FREIRE</v>
      </c>
      <c r="E1576" s="43">
        <v>41379.354166666664</v>
      </c>
      <c r="F1576" s="43">
        <v>41380.947222222225</v>
      </c>
      <c r="G1576" s="43">
        <v>41380.972222222219</v>
      </c>
      <c r="H1576" t="s">
        <v>29</v>
      </c>
      <c r="I1576">
        <v>60000012249655</v>
      </c>
      <c r="J1576" t="s">
        <v>867</v>
      </c>
      <c r="K1576" t="s">
        <v>868</v>
      </c>
      <c r="L1576" t="s">
        <v>41</v>
      </c>
      <c r="M1576">
        <v>4</v>
      </c>
      <c r="N1576" t="s">
        <v>33</v>
      </c>
      <c r="O1576">
        <v>60000015461254</v>
      </c>
      <c r="P1576">
        <v>60000016462712</v>
      </c>
      <c r="Q1576">
        <v>140236000000771</v>
      </c>
      <c r="S1576" t="s">
        <v>34</v>
      </c>
      <c r="T1576" t="s">
        <v>35</v>
      </c>
      <c r="U1576" t="s">
        <v>36</v>
      </c>
      <c r="X1576" t="s">
        <v>37</v>
      </c>
      <c r="AD1576" t="s">
        <v>3187</v>
      </c>
      <c r="AE1576" t="s">
        <v>1446</v>
      </c>
      <c r="AF1576" t="s">
        <v>3187</v>
      </c>
      <c r="AG1576" t="s">
        <v>3187</v>
      </c>
      <c r="AH1576">
        <v>110</v>
      </c>
      <c r="AI1576">
        <v>250</v>
      </c>
      <c r="AJ1576">
        <v>250</v>
      </c>
      <c r="AK1576">
        <v>250</v>
      </c>
      <c r="AL1576">
        <v>250</v>
      </c>
      <c r="AM1576">
        <v>250</v>
      </c>
      <c r="AN1576" t="s">
        <v>1409</v>
      </c>
      <c r="AO1576" t="s">
        <v>4652</v>
      </c>
    </row>
    <row r="1577" spans="1:41" x14ac:dyDescent="0.25">
      <c r="A1577">
        <v>1</v>
      </c>
      <c r="B1577" t="s">
        <v>28</v>
      </c>
      <c r="C1577">
        <v>392106</v>
      </c>
      <c r="D1577" t="str">
        <f>VLOOKUP(C1577,MUNICÍPO_SETOR!A$2:D$49,4,0)</f>
        <v>ZUILA MONTEIRO FREIRE</v>
      </c>
      <c r="E1577" s="43">
        <v>41376.666666666664</v>
      </c>
      <c r="F1577" s="43">
        <v>41376.959722222222</v>
      </c>
      <c r="G1577" s="43">
        <v>41376.918749999997</v>
      </c>
      <c r="H1577" t="s">
        <v>29</v>
      </c>
      <c r="I1577">
        <v>60000012357283</v>
      </c>
      <c r="J1577" t="s">
        <v>3141</v>
      </c>
      <c r="K1577" t="s">
        <v>3142</v>
      </c>
      <c r="L1577" t="s">
        <v>32</v>
      </c>
      <c r="M1577">
        <v>4</v>
      </c>
      <c r="N1577" t="s">
        <v>33</v>
      </c>
      <c r="O1577">
        <v>60000015461254</v>
      </c>
      <c r="P1577">
        <v>60000016462712</v>
      </c>
      <c r="Q1577">
        <v>140236000000764</v>
      </c>
      <c r="S1577" t="s">
        <v>34</v>
      </c>
      <c r="T1577" t="s">
        <v>35</v>
      </c>
      <c r="U1577" t="s">
        <v>36</v>
      </c>
      <c r="X1577" t="s">
        <v>37</v>
      </c>
      <c r="AD1577" t="s">
        <v>3188</v>
      </c>
      <c r="AE1577" t="s">
        <v>1446</v>
      </c>
      <c r="AF1577" t="s">
        <v>3188</v>
      </c>
      <c r="AG1577" t="s">
        <v>3188</v>
      </c>
      <c r="AH1577">
        <v>1</v>
      </c>
      <c r="AI1577">
        <v>144</v>
      </c>
      <c r="AJ1577">
        <v>144</v>
      </c>
      <c r="AK1577">
        <v>144</v>
      </c>
      <c r="AL1577">
        <v>144</v>
      </c>
      <c r="AM1577">
        <v>144</v>
      </c>
      <c r="AN1577" t="s">
        <v>1409</v>
      </c>
      <c r="AO1577" t="s">
        <v>3188</v>
      </c>
    </row>
    <row r="1578" spans="1:41" x14ac:dyDescent="0.25">
      <c r="A1578">
        <v>1</v>
      </c>
      <c r="B1578" t="s">
        <v>28</v>
      </c>
      <c r="C1578">
        <v>392106</v>
      </c>
      <c r="D1578" t="str">
        <f>VLOOKUP(C1578,MUNICÍPO_SETOR!A$2:D$49,4,0)</f>
        <v>ZUILA MONTEIRO FREIRE</v>
      </c>
      <c r="E1578" s="43">
        <v>41376.583333333336</v>
      </c>
      <c r="F1578" s="43">
        <v>41376.949305555558</v>
      </c>
      <c r="G1578" s="43">
        <v>41376.918055555558</v>
      </c>
      <c r="H1578" t="s">
        <v>110</v>
      </c>
      <c r="I1578">
        <v>60000016841340</v>
      </c>
      <c r="K1578" t="s">
        <v>3189</v>
      </c>
      <c r="N1578" t="s">
        <v>33</v>
      </c>
      <c r="O1578">
        <v>60000015461254</v>
      </c>
      <c r="P1578">
        <v>60000016462712</v>
      </c>
      <c r="Q1578">
        <v>140236000000747</v>
      </c>
      <c r="S1578" t="s">
        <v>34</v>
      </c>
      <c r="T1578" t="s">
        <v>35</v>
      </c>
      <c r="U1578" t="s">
        <v>36</v>
      </c>
      <c r="X1578" t="s">
        <v>37</v>
      </c>
      <c r="AD1578" t="s">
        <v>3190</v>
      </c>
      <c r="AE1578" t="s">
        <v>1437</v>
      </c>
      <c r="AF1578" t="s">
        <v>3190</v>
      </c>
      <c r="AG1578" t="s">
        <v>3190</v>
      </c>
      <c r="AH1578">
        <v>1</v>
      </c>
      <c r="AI1578">
        <v>74</v>
      </c>
      <c r="AJ1578">
        <v>74</v>
      </c>
      <c r="AK1578">
        <v>74</v>
      </c>
      <c r="AL1578">
        <v>74</v>
      </c>
      <c r="AM1578">
        <v>74</v>
      </c>
      <c r="AN1578" t="s">
        <v>1409</v>
      </c>
      <c r="AO1578" t="s">
        <v>3190</v>
      </c>
    </row>
    <row r="1579" spans="1:41" x14ac:dyDescent="0.25">
      <c r="A1579">
        <v>1</v>
      </c>
      <c r="B1579" t="s">
        <v>28</v>
      </c>
      <c r="C1579">
        <v>392106</v>
      </c>
      <c r="D1579" t="str">
        <f>VLOOKUP(C1579,MUNICÍPO_SETOR!A$2:D$49,4,0)</f>
        <v>ZUILA MONTEIRO FREIRE</v>
      </c>
      <c r="E1579" s="43">
        <v>41376.479166666664</v>
      </c>
      <c r="F1579" s="43">
        <v>41376.954861111109</v>
      </c>
      <c r="G1579" s="43">
        <v>41376.918749999997</v>
      </c>
      <c r="H1579" t="s">
        <v>29</v>
      </c>
      <c r="I1579">
        <v>60000012355539</v>
      </c>
      <c r="J1579" t="s">
        <v>3086</v>
      </c>
      <c r="K1579" t="s">
        <v>3087</v>
      </c>
      <c r="L1579" t="s">
        <v>3088</v>
      </c>
      <c r="M1579">
        <v>4</v>
      </c>
      <c r="N1579" t="s">
        <v>33</v>
      </c>
      <c r="O1579">
        <v>60000015461254</v>
      </c>
      <c r="P1579">
        <v>60000016462712</v>
      </c>
      <c r="Q1579">
        <v>140236000000757</v>
      </c>
      <c r="S1579" t="s">
        <v>34</v>
      </c>
      <c r="T1579" t="s">
        <v>35</v>
      </c>
      <c r="U1579" t="s">
        <v>36</v>
      </c>
      <c r="X1579" t="s">
        <v>37</v>
      </c>
      <c r="AD1579" t="s">
        <v>3191</v>
      </c>
      <c r="AE1579" t="s">
        <v>1446</v>
      </c>
      <c r="AF1579" t="s">
        <v>3191</v>
      </c>
      <c r="AG1579" t="s">
        <v>3191</v>
      </c>
      <c r="AH1579">
        <v>1</v>
      </c>
      <c r="AI1579">
        <v>181</v>
      </c>
      <c r="AJ1579">
        <v>181</v>
      </c>
      <c r="AK1579">
        <v>181</v>
      </c>
      <c r="AL1579">
        <v>181</v>
      </c>
      <c r="AM1579">
        <v>181</v>
      </c>
      <c r="AN1579" t="s">
        <v>1409</v>
      </c>
      <c r="AO1579" t="s">
        <v>3191</v>
      </c>
    </row>
    <row r="1580" spans="1:41" x14ac:dyDescent="0.25">
      <c r="A1580">
        <v>1</v>
      </c>
      <c r="B1580" t="s">
        <v>28</v>
      </c>
      <c r="C1580">
        <v>392106</v>
      </c>
      <c r="D1580" t="str">
        <f>VLOOKUP(C1580,MUNICÍPO_SETOR!A$2:D$49,4,0)</f>
        <v>ZUILA MONTEIRO FREIRE</v>
      </c>
      <c r="E1580" s="43">
        <v>41376.479166666664</v>
      </c>
      <c r="F1580" s="43">
        <v>41376.954861111109</v>
      </c>
      <c r="G1580" s="43">
        <v>41376.918749999997</v>
      </c>
      <c r="H1580" t="s">
        <v>29</v>
      </c>
      <c r="I1580">
        <v>60000012355539</v>
      </c>
      <c r="J1580" t="s">
        <v>3086</v>
      </c>
      <c r="K1580" t="s">
        <v>3087</v>
      </c>
      <c r="L1580" t="s">
        <v>3088</v>
      </c>
      <c r="M1580">
        <v>4</v>
      </c>
      <c r="N1580" t="s">
        <v>33</v>
      </c>
      <c r="O1580">
        <v>60000015461254</v>
      </c>
      <c r="P1580">
        <v>60000016462712</v>
      </c>
      <c r="Q1580">
        <v>140236000000757</v>
      </c>
      <c r="S1580" t="s">
        <v>34</v>
      </c>
      <c r="T1580" t="s">
        <v>35</v>
      </c>
      <c r="U1580" t="s">
        <v>36</v>
      </c>
      <c r="X1580" t="s">
        <v>37</v>
      </c>
      <c r="AD1580" t="s">
        <v>3191</v>
      </c>
      <c r="AE1580" t="s">
        <v>1446</v>
      </c>
      <c r="AF1580" t="s">
        <v>3191</v>
      </c>
      <c r="AG1580" t="s">
        <v>3191</v>
      </c>
      <c r="AH1580">
        <v>1</v>
      </c>
      <c r="AI1580">
        <v>181</v>
      </c>
      <c r="AJ1580">
        <v>181</v>
      </c>
      <c r="AK1580">
        <v>181</v>
      </c>
      <c r="AL1580">
        <v>181</v>
      </c>
      <c r="AM1580">
        <v>181</v>
      </c>
      <c r="AN1580" t="s">
        <v>1409</v>
      </c>
      <c r="AO1580" t="s">
        <v>3191</v>
      </c>
    </row>
    <row r="1581" spans="1:41" x14ac:dyDescent="0.25">
      <c r="A1581">
        <v>1</v>
      </c>
      <c r="B1581" t="s">
        <v>28</v>
      </c>
      <c r="C1581">
        <v>392106</v>
      </c>
      <c r="D1581" t="str">
        <f>VLOOKUP(C1581,MUNICÍPO_SETOR!A$2:D$49,4,0)</f>
        <v>ZUILA MONTEIRO FREIRE</v>
      </c>
      <c r="E1581" s="43">
        <v>41376.479166666664</v>
      </c>
      <c r="F1581" s="43">
        <v>41376.954861111109</v>
      </c>
      <c r="G1581" s="43">
        <v>41376.918749999997</v>
      </c>
      <c r="H1581" t="s">
        <v>29</v>
      </c>
      <c r="I1581">
        <v>60000012355539</v>
      </c>
      <c r="J1581" t="s">
        <v>3086</v>
      </c>
      <c r="K1581" t="s">
        <v>3087</v>
      </c>
      <c r="L1581" t="s">
        <v>3088</v>
      </c>
      <c r="M1581">
        <v>4</v>
      </c>
      <c r="N1581" t="s">
        <v>33</v>
      </c>
      <c r="O1581">
        <v>60000015461254</v>
      </c>
      <c r="P1581">
        <v>60000016462712</v>
      </c>
      <c r="Q1581">
        <v>140236000000757</v>
      </c>
      <c r="S1581" t="s">
        <v>34</v>
      </c>
      <c r="T1581" t="s">
        <v>35</v>
      </c>
      <c r="U1581" t="s">
        <v>36</v>
      </c>
      <c r="X1581" t="s">
        <v>37</v>
      </c>
      <c r="AD1581" t="s">
        <v>3191</v>
      </c>
      <c r="AE1581" t="s">
        <v>1446</v>
      </c>
      <c r="AF1581" t="s">
        <v>3191</v>
      </c>
      <c r="AG1581" t="s">
        <v>3191</v>
      </c>
      <c r="AH1581">
        <v>1</v>
      </c>
      <c r="AI1581">
        <v>181</v>
      </c>
      <c r="AJ1581">
        <v>181</v>
      </c>
      <c r="AK1581">
        <v>181</v>
      </c>
      <c r="AL1581">
        <v>181</v>
      </c>
      <c r="AM1581">
        <v>181</v>
      </c>
      <c r="AN1581" t="s">
        <v>1409</v>
      </c>
      <c r="AO1581" t="s">
        <v>3191</v>
      </c>
    </row>
    <row r="1582" spans="1:41" x14ac:dyDescent="0.25">
      <c r="A1582">
        <v>1</v>
      </c>
      <c r="B1582" t="s">
        <v>28</v>
      </c>
      <c r="C1582">
        <v>392106</v>
      </c>
      <c r="D1582" t="str">
        <f>VLOOKUP(C1582,MUNICÍPO_SETOR!A$2:D$49,4,0)</f>
        <v>ZUILA MONTEIRO FREIRE</v>
      </c>
      <c r="E1582" s="43">
        <v>41376.4375</v>
      </c>
      <c r="F1582" s="43">
        <v>41376.947916666664</v>
      </c>
      <c r="G1582" s="43">
        <v>41376.907638888886</v>
      </c>
      <c r="H1582" t="s">
        <v>29</v>
      </c>
      <c r="I1582">
        <v>60000012329463</v>
      </c>
      <c r="J1582" t="s">
        <v>3192</v>
      </c>
      <c r="K1582" t="s">
        <v>3193</v>
      </c>
      <c r="L1582" t="s">
        <v>41</v>
      </c>
      <c r="M1582">
        <v>3</v>
      </c>
      <c r="N1582" t="s">
        <v>33</v>
      </c>
      <c r="O1582">
        <v>60000015461254</v>
      </c>
      <c r="P1582">
        <v>60000016462712</v>
      </c>
      <c r="Q1582">
        <v>140236000000740</v>
      </c>
      <c r="S1582" t="s">
        <v>34</v>
      </c>
      <c r="T1582" t="s">
        <v>35</v>
      </c>
      <c r="U1582" t="s">
        <v>36</v>
      </c>
      <c r="X1582" t="s">
        <v>37</v>
      </c>
      <c r="AD1582" t="s">
        <v>3194</v>
      </c>
      <c r="AE1582" t="s">
        <v>1446</v>
      </c>
      <c r="AF1582" t="s">
        <v>3194</v>
      </c>
      <c r="AG1582" t="s">
        <v>3194</v>
      </c>
      <c r="AH1582">
        <v>1</v>
      </c>
      <c r="AI1582">
        <v>127</v>
      </c>
      <c r="AJ1582">
        <v>127</v>
      </c>
      <c r="AK1582">
        <v>127</v>
      </c>
      <c r="AL1582">
        <v>127</v>
      </c>
      <c r="AM1582">
        <v>127</v>
      </c>
      <c r="AN1582" t="s">
        <v>1409</v>
      </c>
      <c r="AO1582" t="s">
        <v>3194</v>
      </c>
    </row>
    <row r="1583" spans="1:41" x14ac:dyDescent="0.25">
      <c r="A1583">
        <v>1</v>
      </c>
      <c r="B1583" t="s">
        <v>28</v>
      </c>
      <c r="C1583">
        <v>392106</v>
      </c>
      <c r="D1583" t="str">
        <f>VLOOKUP(C1583,MUNICÍPO_SETOR!A$2:D$49,4,0)</f>
        <v>ZUILA MONTEIRO FREIRE</v>
      </c>
      <c r="E1583" s="43">
        <v>41376.354166666664</v>
      </c>
      <c r="F1583" s="43">
        <v>41376.944444444445</v>
      </c>
      <c r="G1583" s="43">
        <v>41376.907638888886</v>
      </c>
      <c r="H1583" t="s">
        <v>29</v>
      </c>
      <c r="I1583">
        <v>60000012525987</v>
      </c>
      <c r="J1583" t="s">
        <v>3129</v>
      </c>
      <c r="K1583" t="s">
        <v>3130</v>
      </c>
      <c r="L1583" t="s">
        <v>41</v>
      </c>
      <c r="M1583">
        <v>4</v>
      </c>
      <c r="N1583" t="s">
        <v>33</v>
      </c>
      <c r="O1583">
        <v>60000015461254</v>
      </c>
      <c r="P1583">
        <v>60000016462712</v>
      </c>
      <c r="Q1583">
        <v>140236000000733</v>
      </c>
      <c r="S1583" t="s">
        <v>34</v>
      </c>
      <c r="T1583" t="s">
        <v>35</v>
      </c>
      <c r="U1583" t="s">
        <v>36</v>
      </c>
      <c r="X1583" t="s">
        <v>37</v>
      </c>
      <c r="AD1583" t="s">
        <v>3195</v>
      </c>
      <c r="AE1583" t="s">
        <v>1446</v>
      </c>
      <c r="AF1583" t="s">
        <v>3195</v>
      </c>
      <c r="AG1583" t="s">
        <v>3195</v>
      </c>
      <c r="AH1583">
        <v>1</v>
      </c>
      <c r="AI1583">
        <v>119</v>
      </c>
      <c r="AJ1583">
        <v>119</v>
      </c>
      <c r="AK1583">
        <v>119</v>
      </c>
      <c r="AL1583">
        <v>119</v>
      </c>
      <c r="AM1583">
        <v>119</v>
      </c>
      <c r="AN1583" t="s">
        <v>1409</v>
      </c>
      <c r="AO1583" t="s">
        <v>3195</v>
      </c>
    </row>
    <row r="1584" spans="1:41" x14ac:dyDescent="0.25">
      <c r="A1584">
        <v>1</v>
      </c>
      <c r="B1584" t="s">
        <v>28</v>
      </c>
      <c r="C1584">
        <v>392106</v>
      </c>
      <c r="D1584" t="str">
        <f>VLOOKUP(C1584,MUNICÍPO_SETOR!A$2:D$49,4,0)</f>
        <v>ZUILA MONTEIRO FREIRE</v>
      </c>
      <c r="E1584" s="43">
        <v>41375.666666666664</v>
      </c>
      <c r="F1584" s="43">
        <v>41376.9375</v>
      </c>
      <c r="G1584" s="43">
        <v>41376.897222222222</v>
      </c>
      <c r="H1584" t="s">
        <v>29</v>
      </c>
      <c r="I1584">
        <v>60000017968604</v>
      </c>
      <c r="J1584" t="s">
        <v>3196</v>
      </c>
      <c r="K1584" t="s">
        <v>3197</v>
      </c>
      <c r="L1584" t="s">
        <v>45</v>
      </c>
      <c r="M1584">
        <v>3</v>
      </c>
      <c r="N1584" t="s">
        <v>33</v>
      </c>
      <c r="O1584">
        <v>60000015461254</v>
      </c>
      <c r="P1584">
        <v>60000016462712</v>
      </c>
      <c r="Q1584">
        <v>140236000000720</v>
      </c>
      <c r="S1584" t="s">
        <v>34</v>
      </c>
      <c r="T1584" t="s">
        <v>35</v>
      </c>
      <c r="U1584" t="s">
        <v>36</v>
      </c>
      <c r="X1584" t="s">
        <v>37</v>
      </c>
      <c r="AD1584" t="s">
        <v>3198</v>
      </c>
      <c r="AE1584" t="s">
        <v>1437</v>
      </c>
      <c r="AF1584" t="s">
        <v>3198</v>
      </c>
      <c r="AG1584" t="s">
        <v>3198</v>
      </c>
      <c r="AH1584">
        <v>1</v>
      </c>
      <c r="AI1584">
        <v>211</v>
      </c>
      <c r="AJ1584">
        <v>211</v>
      </c>
      <c r="AK1584">
        <v>211</v>
      </c>
      <c r="AL1584">
        <v>211</v>
      </c>
      <c r="AM1584">
        <v>211</v>
      </c>
      <c r="AN1584" t="s">
        <v>1409</v>
      </c>
      <c r="AO1584" t="s">
        <v>3198</v>
      </c>
    </row>
    <row r="1585" spans="1:41" x14ac:dyDescent="0.25">
      <c r="A1585">
        <v>1</v>
      </c>
      <c r="B1585" t="s">
        <v>28</v>
      </c>
      <c r="C1585">
        <v>392106</v>
      </c>
      <c r="D1585" t="str">
        <f>VLOOKUP(C1585,MUNICÍPO_SETOR!A$2:D$49,4,0)</f>
        <v>ZUILA MONTEIRO FREIRE</v>
      </c>
      <c r="E1585" s="43">
        <v>41375.625</v>
      </c>
      <c r="F1585" s="43">
        <v>41376.920138888891</v>
      </c>
      <c r="G1585" s="43">
        <v>41376.886111111111</v>
      </c>
      <c r="H1585" t="s">
        <v>29</v>
      </c>
      <c r="I1585">
        <v>60000012512583</v>
      </c>
      <c r="J1585" t="s">
        <v>3093</v>
      </c>
      <c r="K1585" t="s">
        <v>3094</v>
      </c>
      <c r="L1585" t="s">
        <v>41</v>
      </c>
      <c r="M1585">
        <v>4</v>
      </c>
      <c r="N1585" t="s">
        <v>33</v>
      </c>
      <c r="O1585">
        <v>60000015461254</v>
      </c>
      <c r="P1585">
        <v>60000016462712</v>
      </c>
      <c r="Q1585">
        <v>140236000000699</v>
      </c>
      <c r="S1585" t="s">
        <v>34</v>
      </c>
      <c r="T1585" t="s">
        <v>35</v>
      </c>
      <c r="U1585" t="s">
        <v>36</v>
      </c>
      <c r="X1585" t="s">
        <v>37</v>
      </c>
      <c r="AD1585" t="s">
        <v>3199</v>
      </c>
      <c r="AE1585" t="s">
        <v>1446</v>
      </c>
      <c r="AF1585" t="s">
        <v>3199</v>
      </c>
      <c r="AG1585" t="s">
        <v>3199</v>
      </c>
      <c r="AH1585">
        <v>108</v>
      </c>
      <c r="AI1585">
        <v>247</v>
      </c>
      <c r="AJ1585">
        <v>247</v>
      </c>
      <c r="AK1585">
        <v>247</v>
      </c>
      <c r="AL1585">
        <v>247</v>
      </c>
      <c r="AM1585">
        <v>247</v>
      </c>
      <c r="AN1585" t="s">
        <v>1409</v>
      </c>
      <c r="AO1585" t="s">
        <v>4653</v>
      </c>
    </row>
    <row r="1586" spans="1:41" x14ac:dyDescent="0.25">
      <c r="A1586">
        <v>1</v>
      </c>
      <c r="B1586" t="s">
        <v>28</v>
      </c>
      <c r="C1586">
        <v>392106</v>
      </c>
      <c r="D1586" t="str">
        <f>VLOOKUP(C1586,MUNICÍPO_SETOR!A$2:D$49,4,0)</f>
        <v>ZUILA MONTEIRO FREIRE</v>
      </c>
      <c r="E1586" s="43">
        <v>41375.583333333336</v>
      </c>
      <c r="F1586" s="43">
        <v>41376.938888888886</v>
      </c>
      <c r="G1586" s="43">
        <v>41376.907638888886</v>
      </c>
      <c r="H1586" t="s">
        <v>110</v>
      </c>
      <c r="I1586">
        <v>60000016840328</v>
      </c>
      <c r="K1586" t="s">
        <v>3200</v>
      </c>
      <c r="N1586" t="s">
        <v>33</v>
      </c>
      <c r="O1586">
        <v>60000015461254</v>
      </c>
      <c r="P1586">
        <v>60000016462712</v>
      </c>
      <c r="Q1586">
        <v>140236000000727</v>
      </c>
      <c r="S1586" t="s">
        <v>34</v>
      </c>
      <c r="T1586" t="s">
        <v>35</v>
      </c>
      <c r="X1586" t="s">
        <v>37</v>
      </c>
      <c r="AD1586" t="s">
        <v>3201</v>
      </c>
      <c r="AE1586" t="s">
        <v>1437</v>
      </c>
      <c r="AF1586" t="s">
        <v>3201</v>
      </c>
      <c r="AG1586" t="s">
        <v>3201</v>
      </c>
      <c r="AH1586">
        <v>1</v>
      </c>
      <c r="AI1586">
        <v>85</v>
      </c>
      <c r="AJ1586">
        <v>85</v>
      </c>
      <c r="AK1586">
        <v>85</v>
      </c>
      <c r="AL1586">
        <v>85</v>
      </c>
      <c r="AM1586">
        <v>85</v>
      </c>
      <c r="AN1586" t="s">
        <v>1409</v>
      </c>
      <c r="AO1586" t="s">
        <v>3201</v>
      </c>
    </row>
    <row r="1587" spans="1:41" x14ac:dyDescent="0.25">
      <c r="A1587">
        <v>1</v>
      </c>
      <c r="B1587" t="s">
        <v>28</v>
      </c>
      <c r="C1587">
        <v>392106</v>
      </c>
      <c r="D1587" t="str">
        <f>VLOOKUP(C1587,MUNICÍPO_SETOR!A$2:D$49,4,0)</f>
        <v>ZUILA MONTEIRO FREIRE</v>
      </c>
      <c r="E1587" s="43">
        <v>41375.479166666664</v>
      </c>
      <c r="F1587" s="43">
        <v>41376.934027777781</v>
      </c>
      <c r="G1587" s="43">
        <v>41376.897222222222</v>
      </c>
      <c r="H1587" t="s">
        <v>29</v>
      </c>
      <c r="I1587">
        <v>60000017154902</v>
      </c>
      <c r="J1587" t="s">
        <v>3105</v>
      </c>
      <c r="K1587" t="s">
        <v>3106</v>
      </c>
      <c r="L1587" t="s">
        <v>41</v>
      </c>
      <c r="M1587">
        <v>4</v>
      </c>
      <c r="N1587" t="s">
        <v>33</v>
      </c>
      <c r="O1587">
        <v>60000015461254</v>
      </c>
      <c r="P1587">
        <v>60000016462712</v>
      </c>
      <c r="Q1587">
        <v>140236000000713</v>
      </c>
      <c r="S1587" t="s">
        <v>34</v>
      </c>
      <c r="T1587" t="s">
        <v>35</v>
      </c>
      <c r="U1587" t="s">
        <v>36</v>
      </c>
      <c r="X1587" t="s">
        <v>37</v>
      </c>
      <c r="AD1587" t="s">
        <v>3202</v>
      </c>
      <c r="AE1587" t="s">
        <v>1446</v>
      </c>
      <c r="AF1587" t="s">
        <v>3202</v>
      </c>
      <c r="AG1587" t="s">
        <v>3202</v>
      </c>
      <c r="AH1587">
        <v>1</v>
      </c>
      <c r="AI1587">
        <v>75</v>
      </c>
      <c r="AJ1587">
        <v>75</v>
      </c>
      <c r="AK1587">
        <v>75</v>
      </c>
      <c r="AL1587">
        <v>75</v>
      </c>
      <c r="AM1587">
        <v>75</v>
      </c>
      <c r="AN1587" t="s">
        <v>1409</v>
      </c>
      <c r="AO1587" t="s">
        <v>3202</v>
      </c>
    </row>
    <row r="1588" spans="1:41" x14ac:dyDescent="0.25">
      <c r="A1588">
        <v>1</v>
      </c>
      <c r="B1588" t="s">
        <v>28</v>
      </c>
      <c r="C1588">
        <v>392106</v>
      </c>
      <c r="D1588" t="str">
        <f>VLOOKUP(C1588,MUNICÍPO_SETOR!A$2:D$49,4,0)</f>
        <v>ZUILA MONTEIRO FREIRE</v>
      </c>
      <c r="E1588" s="43">
        <v>41375.416666666664</v>
      </c>
      <c r="F1588" s="43">
        <v>41376.925000000003</v>
      </c>
      <c r="G1588" s="43">
        <v>41376.886111111111</v>
      </c>
      <c r="H1588" t="s">
        <v>29</v>
      </c>
      <c r="I1588">
        <v>60000012327691</v>
      </c>
      <c r="J1588" t="s">
        <v>3203</v>
      </c>
      <c r="K1588" t="s">
        <v>3204</v>
      </c>
      <c r="L1588" t="s">
        <v>41</v>
      </c>
      <c r="M1588">
        <v>3</v>
      </c>
      <c r="N1588" t="s">
        <v>33</v>
      </c>
      <c r="O1588">
        <v>60000015461254</v>
      </c>
      <c r="P1588">
        <v>60000016462712</v>
      </c>
      <c r="Q1588">
        <v>140236000000706</v>
      </c>
      <c r="S1588" t="s">
        <v>34</v>
      </c>
      <c r="T1588" t="s">
        <v>35</v>
      </c>
      <c r="U1588" t="s">
        <v>36</v>
      </c>
      <c r="X1588" t="s">
        <v>37</v>
      </c>
      <c r="AD1588" t="s">
        <v>3205</v>
      </c>
      <c r="AE1588" t="s">
        <v>1446</v>
      </c>
      <c r="AF1588" t="s">
        <v>3205</v>
      </c>
      <c r="AG1588" t="s">
        <v>3205</v>
      </c>
      <c r="AH1588">
        <v>1</v>
      </c>
      <c r="AI1588">
        <v>115</v>
      </c>
      <c r="AJ1588">
        <v>115</v>
      </c>
      <c r="AK1588">
        <v>115</v>
      </c>
      <c r="AL1588">
        <v>115</v>
      </c>
      <c r="AM1588">
        <v>115</v>
      </c>
      <c r="AN1588" t="s">
        <v>1409</v>
      </c>
      <c r="AO1588" t="s">
        <v>3205</v>
      </c>
    </row>
    <row r="1589" spans="1:41" x14ac:dyDescent="0.25">
      <c r="A1589">
        <v>1</v>
      </c>
      <c r="B1589" t="s">
        <v>28</v>
      </c>
      <c r="C1589">
        <v>392106</v>
      </c>
      <c r="D1589" t="str">
        <f>VLOOKUP(C1589,MUNICÍPO_SETOR!A$2:D$49,4,0)</f>
        <v>ZUILA MONTEIRO FREIRE</v>
      </c>
      <c r="E1589" s="43">
        <v>41375.416666666664</v>
      </c>
      <c r="F1589" s="43">
        <v>41376.925000000003</v>
      </c>
      <c r="G1589" s="43">
        <v>41376.886111111111</v>
      </c>
      <c r="H1589" t="s">
        <v>29</v>
      </c>
      <c r="I1589">
        <v>60000012327691</v>
      </c>
      <c r="J1589" t="s">
        <v>3203</v>
      </c>
      <c r="K1589" t="s">
        <v>3204</v>
      </c>
      <c r="L1589" t="s">
        <v>41</v>
      </c>
      <c r="M1589">
        <v>3</v>
      </c>
      <c r="N1589" t="s">
        <v>33</v>
      </c>
      <c r="O1589">
        <v>60000015461254</v>
      </c>
      <c r="P1589">
        <v>60000016462712</v>
      </c>
      <c r="Q1589">
        <v>140236000000706</v>
      </c>
      <c r="S1589" t="s">
        <v>34</v>
      </c>
      <c r="T1589" t="s">
        <v>35</v>
      </c>
      <c r="U1589" t="s">
        <v>36</v>
      </c>
      <c r="X1589" t="s">
        <v>37</v>
      </c>
      <c r="AD1589" t="s">
        <v>3205</v>
      </c>
      <c r="AE1589" t="s">
        <v>1446</v>
      </c>
      <c r="AF1589" t="s">
        <v>3205</v>
      </c>
      <c r="AG1589" t="s">
        <v>3205</v>
      </c>
      <c r="AH1589">
        <v>1</v>
      </c>
      <c r="AI1589">
        <v>115</v>
      </c>
      <c r="AJ1589">
        <v>115</v>
      </c>
      <c r="AK1589">
        <v>115</v>
      </c>
      <c r="AL1589">
        <v>115</v>
      </c>
      <c r="AM1589">
        <v>115</v>
      </c>
      <c r="AN1589" t="s">
        <v>1409</v>
      </c>
      <c r="AO1589" t="s">
        <v>3205</v>
      </c>
    </row>
    <row r="1590" spans="1:41" x14ac:dyDescent="0.25">
      <c r="A1590">
        <v>1</v>
      </c>
      <c r="B1590" t="s">
        <v>28</v>
      </c>
      <c r="C1590">
        <v>392106</v>
      </c>
      <c r="D1590" t="str">
        <f>VLOOKUP(C1590,MUNICÍPO_SETOR!A$2:D$49,4,0)</f>
        <v>ZUILA MONTEIRO FREIRE</v>
      </c>
      <c r="E1590" s="43">
        <v>41375.375</v>
      </c>
      <c r="F1590" s="43">
        <v>41376.911805555559</v>
      </c>
      <c r="G1590" s="43">
        <v>41376.875694444447</v>
      </c>
      <c r="H1590" t="s">
        <v>29</v>
      </c>
      <c r="I1590">
        <v>60000012324575</v>
      </c>
      <c r="J1590" t="s">
        <v>3206</v>
      </c>
      <c r="K1590" t="s">
        <v>3207</v>
      </c>
      <c r="L1590" t="s">
        <v>41</v>
      </c>
      <c r="M1590">
        <v>4</v>
      </c>
      <c r="N1590" t="s">
        <v>33</v>
      </c>
      <c r="O1590">
        <v>60000015461254</v>
      </c>
      <c r="P1590">
        <v>60000016462712</v>
      </c>
      <c r="Q1590">
        <v>140236000000692</v>
      </c>
      <c r="S1590" t="s">
        <v>34</v>
      </c>
      <c r="T1590" t="s">
        <v>35</v>
      </c>
      <c r="U1590" t="s">
        <v>36</v>
      </c>
      <c r="X1590" t="s">
        <v>37</v>
      </c>
      <c r="AD1590" t="s">
        <v>3208</v>
      </c>
      <c r="AE1590" t="s">
        <v>1446</v>
      </c>
      <c r="AF1590" t="s">
        <v>3208</v>
      </c>
      <c r="AG1590" t="s">
        <v>3208</v>
      </c>
      <c r="AH1590">
        <v>1</v>
      </c>
      <c r="AI1590">
        <v>133</v>
      </c>
      <c r="AJ1590">
        <v>133</v>
      </c>
      <c r="AK1590">
        <v>133</v>
      </c>
      <c r="AL1590">
        <v>133</v>
      </c>
      <c r="AM1590">
        <v>133</v>
      </c>
      <c r="AN1590" t="s">
        <v>1409</v>
      </c>
      <c r="AO1590" t="s">
        <v>3208</v>
      </c>
    </row>
    <row r="1591" spans="1:41" x14ac:dyDescent="0.25">
      <c r="A1591">
        <v>1</v>
      </c>
      <c r="B1591" t="s">
        <v>28</v>
      </c>
      <c r="C1591">
        <v>392106</v>
      </c>
      <c r="D1591" t="str">
        <f>VLOOKUP(C1591,MUNICÍPO_SETOR!A$2:D$49,4,0)</f>
        <v>ZUILA MONTEIRO FREIRE</v>
      </c>
      <c r="E1591" s="43">
        <v>41374.6875</v>
      </c>
      <c r="F1591" s="43">
        <v>41375.97152777778</v>
      </c>
      <c r="G1591" s="43">
        <v>41376.865277777775</v>
      </c>
      <c r="H1591" t="s">
        <v>29</v>
      </c>
      <c r="I1591">
        <v>60000012446963</v>
      </c>
      <c r="J1591" t="s">
        <v>3083</v>
      </c>
      <c r="K1591" t="s">
        <v>3084</v>
      </c>
      <c r="L1591" t="s">
        <v>41</v>
      </c>
      <c r="M1591">
        <v>4</v>
      </c>
      <c r="N1591" t="s">
        <v>33</v>
      </c>
      <c r="O1591">
        <v>60000015461254</v>
      </c>
      <c r="P1591">
        <v>60000016462712</v>
      </c>
      <c r="Q1591">
        <v>140236000000685</v>
      </c>
      <c r="S1591" t="s">
        <v>34</v>
      </c>
      <c r="T1591" t="s">
        <v>35</v>
      </c>
      <c r="U1591" t="s">
        <v>36</v>
      </c>
      <c r="X1591" t="s">
        <v>37</v>
      </c>
      <c r="AD1591" t="s">
        <v>3209</v>
      </c>
      <c r="AE1591" t="s">
        <v>1446</v>
      </c>
      <c r="AF1591" t="s">
        <v>4349</v>
      </c>
      <c r="AG1591" t="s">
        <v>4349</v>
      </c>
      <c r="AH1591">
        <v>1</v>
      </c>
      <c r="AI1591">
        <v>196</v>
      </c>
      <c r="AJ1591">
        <v>196</v>
      </c>
      <c r="AK1591">
        <v>196</v>
      </c>
      <c r="AL1591">
        <v>196</v>
      </c>
      <c r="AM1591">
        <v>196</v>
      </c>
      <c r="AN1591" t="s">
        <v>1409</v>
      </c>
      <c r="AO1591" t="s">
        <v>4349</v>
      </c>
    </row>
    <row r="1592" spans="1:41" x14ac:dyDescent="0.25">
      <c r="A1592">
        <v>1</v>
      </c>
      <c r="B1592" t="s">
        <v>28</v>
      </c>
      <c r="C1592">
        <v>392106</v>
      </c>
      <c r="D1592" t="str">
        <f>VLOOKUP(C1592,MUNICÍPO_SETOR!A$2:D$49,4,0)</f>
        <v>ZUILA MONTEIRO FREIRE</v>
      </c>
      <c r="E1592" s="43">
        <v>41374.645833333336</v>
      </c>
      <c r="F1592" s="43">
        <v>41375.967361111114</v>
      </c>
      <c r="G1592" s="43">
        <v>41376.865277777775</v>
      </c>
      <c r="H1592" t="s">
        <v>29</v>
      </c>
      <c r="I1592">
        <v>60000012525983</v>
      </c>
      <c r="J1592" t="s">
        <v>3120</v>
      </c>
      <c r="K1592" t="s">
        <v>3121</v>
      </c>
      <c r="L1592" t="s">
        <v>32</v>
      </c>
      <c r="M1592">
        <v>6</v>
      </c>
      <c r="N1592" t="s">
        <v>33</v>
      </c>
      <c r="O1592">
        <v>60000015461254</v>
      </c>
      <c r="P1592">
        <v>60000016462712</v>
      </c>
      <c r="Q1592">
        <v>140236000000678</v>
      </c>
      <c r="S1592" t="s">
        <v>34</v>
      </c>
      <c r="T1592" t="s">
        <v>35</v>
      </c>
      <c r="U1592" t="s">
        <v>36</v>
      </c>
      <c r="X1592" t="s">
        <v>37</v>
      </c>
      <c r="AD1592" t="s">
        <v>3210</v>
      </c>
      <c r="AE1592" t="s">
        <v>1446</v>
      </c>
      <c r="AF1592" t="s">
        <v>4350</v>
      </c>
      <c r="AG1592" t="s">
        <v>4350</v>
      </c>
      <c r="AH1592">
        <v>1</v>
      </c>
      <c r="AI1592">
        <v>223</v>
      </c>
      <c r="AJ1592">
        <v>351</v>
      </c>
      <c r="AK1592">
        <v>351</v>
      </c>
      <c r="AL1592">
        <v>351</v>
      </c>
      <c r="AM1592">
        <v>351</v>
      </c>
      <c r="AN1592" t="s">
        <v>1409</v>
      </c>
      <c r="AO1592" t="s">
        <v>4351</v>
      </c>
    </row>
    <row r="1593" spans="1:41" x14ac:dyDescent="0.25">
      <c r="A1593">
        <v>1</v>
      </c>
      <c r="B1593" t="s">
        <v>28</v>
      </c>
      <c r="C1593">
        <v>392106</v>
      </c>
      <c r="D1593" t="str">
        <f>VLOOKUP(C1593,MUNICÍPO_SETOR!A$2:D$49,4,0)</f>
        <v>ZUILA MONTEIRO FREIRE</v>
      </c>
      <c r="E1593" s="43">
        <v>41374.645833333336</v>
      </c>
      <c r="F1593" s="43">
        <v>41375.967361111114</v>
      </c>
      <c r="G1593" s="43">
        <v>41376.865277777775</v>
      </c>
      <c r="H1593" t="s">
        <v>29</v>
      </c>
      <c r="I1593">
        <v>60000012525983</v>
      </c>
      <c r="J1593" t="s">
        <v>3120</v>
      </c>
      <c r="K1593" t="s">
        <v>3121</v>
      </c>
      <c r="L1593" t="s">
        <v>32</v>
      </c>
      <c r="M1593">
        <v>6</v>
      </c>
      <c r="N1593" t="s">
        <v>33</v>
      </c>
      <c r="O1593">
        <v>60000015461254</v>
      </c>
      <c r="P1593">
        <v>60000016462712</v>
      </c>
      <c r="Q1593">
        <v>140236000000678</v>
      </c>
      <c r="S1593" t="s">
        <v>34</v>
      </c>
      <c r="T1593" t="s">
        <v>35</v>
      </c>
      <c r="U1593" t="s">
        <v>36</v>
      </c>
      <c r="X1593" t="s">
        <v>37</v>
      </c>
      <c r="AD1593" t="s">
        <v>3210</v>
      </c>
      <c r="AE1593" t="s">
        <v>1446</v>
      </c>
      <c r="AF1593" t="s">
        <v>4350</v>
      </c>
      <c r="AG1593" t="s">
        <v>4350</v>
      </c>
      <c r="AH1593">
        <v>1</v>
      </c>
      <c r="AI1593">
        <v>223</v>
      </c>
      <c r="AJ1593">
        <v>351</v>
      </c>
      <c r="AK1593">
        <v>351</v>
      </c>
      <c r="AL1593">
        <v>351</v>
      </c>
      <c r="AM1593">
        <v>351</v>
      </c>
      <c r="AN1593" t="s">
        <v>1410</v>
      </c>
      <c r="AO1593" t="s">
        <v>4654</v>
      </c>
    </row>
    <row r="1594" spans="1:41" x14ac:dyDescent="0.25">
      <c r="A1594">
        <v>1</v>
      </c>
      <c r="B1594" t="s">
        <v>28</v>
      </c>
      <c r="C1594">
        <v>392106</v>
      </c>
      <c r="D1594" t="str">
        <f>VLOOKUP(C1594,MUNICÍPO_SETOR!A$2:D$49,4,0)</f>
        <v>ZUILA MONTEIRO FREIRE</v>
      </c>
      <c r="E1594" s="43">
        <v>41374.604166666664</v>
      </c>
      <c r="F1594" s="43">
        <v>41375.961111111108</v>
      </c>
      <c r="G1594" s="43">
        <v>41376.865277777775</v>
      </c>
      <c r="H1594" t="s">
        <v>29</v>
      </c>
      <c r="I1594">
        <v>60000017964052</v>
      </c>
      <c r="J1594" t="s">
        <v>3211</v>
      </c>
      <c r="K1594" t="s">
        <v>3212</v>
      </c>
      <c r="L1594" t="s">
        <v>3213</v>
      </c>
      <c r="M1594">
        <v>4</v>
      </c>
      <c r="N1594" t="s">
        <v>33</v>
      </c>
      <c r="O1594">
        <v>60000015461254</v>
      </c>
      <c r="P1594">
        <v>60000016462712</v>
      </c>
      <c r="Q1594">
        <v>140236000000671</v>
      </c>
      <c r="S1594" t="s">
        <v>34</v>
      </c>
      <c r="T1594" t="s">
        <v>35</v>
      </c>
      <c r="U1594" t="s">
        <v>36</v>
      </c>
      <c r="X1594" t="s">
        <v>37</v>
      </c>
      <c r="AD1594" t="s">
        <v>3214</v>
      </c>
      <c r="AE1594" t="s">
        <v>1437</v>
      </c>
      <c r="AF1594" t="s">
        <v>3214</v>
      </c>
      <c r="AG1594" t="s">
        <v>3214</v>
      </c>
      <c r="AH1594">
        <v>1</v>
      </c>
      <c r="AI1594">
        <v>272</v>
      </c>
      <c r="AJ1594">
        <v>272</v>
      </c>
      <c r="AK1594">
        <v>272</v>
      </c>
      <c r="AL1594">
        <v>272</v>
      </c>
      <c r="AM1594">
        <v>272</v>
      </c>
      <c r="AN1594" t="s">
        <v>1409</v>
      </c>
      <c r="AO1594" t="s">
        <v>3214</v>
      </c>
    </row>
    <row r="1595" spans="1:41" x14ac:dyDescent="0.25">
      <c r="A1595">
        <v>1</v>
      </c>
      <c r="B1595" t="s">
        <v>28</v>
      </c>
      <c r="C1595">
        <v>392106</v>
      </c>
      <c r="D1595" t="str">
        <f>VLOOKUP(C1595,MUNICÍPO_SETOR!A$2:D$49,4,0)</f>
        <v>ZUILA MONTEIRO FREIRE</v>
      </c>
      <c r="E1595" s="43">
        <v>41374.583333333336</v>
      </c>
      <c r="F1595" s="43">
        <v>41375.954861111109</v>
      </c>
      <c r="G1595" s="43">
        <v>41376.865277777775</v>
      </c>
      <c r="H1595" t="s">
        <v>29</v>
      </c>
      <c r="I1595">
        <v>60000017964088</v>
      </c>
      <c r="J1595" t="s">
        <v>3215</v>
      </c>
      <c r="K1595" t="s">
        <v>3216</v>
      </c>
      <c r="L1595" t="s">
        <v>41</v>
      </c>
      <c r="M1595">
        <v>4</v>
      </c>
      <c r="N1595" t="s">
        <v>33</v>
      </c>
      <c r="O1595">
        <v>60000015461254</v>
      </c>
      <c r="P1595">
        <v>60000016462712</v>
      </c>
      <c r="Q1595">
        <v>140236000000664</v>
      </c>
      <c r="S1595" t="s">
        <v>34</v>
      </c>
      <c r="T1595" t="s">
        <v>35</v>
      </c>
      <c r="U1595" t="s">
        <v>36</v>
      </c>
      <c r="X1595" t="s">
        <v>37</v>
      </c>
      <c r="AD1595" t="s">
        <v>3217</v>
      </c>
      <c r="AE1595" t="s">
        <v>1437</v>
      </c>
      <c r="AF1595" t="s">
        <v>3217</v>
      </c>
      <c r="AG1595" t="s">
        <v>3217</v>
      </c>
      <c r="AH1595">
        <v>1</v>
      </c>
      <c r="AI1595">
        <v>239</v>
      </c>
      <c r="AJ1595">
        <v>239</v>
      </c>
      <c r="AK1595">
        <v>239</v>
      </c>
      <c r="AL1595">
        <v>239</v>
      </c>
      <c r="AM1595">
        <v>239</v>
      </c>
      <c r="AN1595" t="s">
        <v>1409</v>
      </c>
      <c r="AO1595" t="s">
        <v>3217</v>
      </c>
    </row>
    <row r="1596" spans="1:41" x14ac:dyDescent="0.25">
      <c r="A1596">
        <v>1</v>
      </c>
      <c r="B1596" t="s">
        <v>28</v>
      </c>
      <c r="C1596">
        <v>392106</v>
      </c>
      <c r="D1596" t="str">
        <f>VLOOKUP(C1596,MUNICÍPO_SETOR!A$2:D$49,4,0)</f>
        <v>ZUILA MONTEIRO FREIRE</v>
      </c>
      <c r="E1596" s="43">
        <v>41374.479166666664</v>
      </c>
      <c r="F1596" s="43">
        <v>41375.71875</v>
      </c>
      <c r="G1596" s="43">
        <v>41376.865277777775</v>
      </c>
      <c r="H1596" t="s">
        <v>29</v>
      </c>
      <c r="I1596">
        <v>60000017964108</v>
      </c>
      <c r="J1596" t="s">
        <v>3099</v>
      </c>
      <c r="K1596" t="s">
        <v>3100</v>
      </c>
      <c r="L1596" t="s">
        <v>41</v>
      </c>
      <c r="M1596">
        <v>4</v>
      </c>
      <c r="N1596" t="s">
        <v>33</v>
      </c>
      <c r="O1596">
        <v>60000015461254</v>
      </c>
      <c r="P1596">
        <v>60000016462712</v>
      </c>
      <c r="Q1596">
        <v>140236000000657</v>
      </c>
      <c r="S1596" t="s">
        <v>34</v>
      </c>
      <c r="T1596" t="s">
        <v>35</v>
      </c>
      <c r="U1596" t="s">
        <v>36</v>
      </c>
      <c r="X1596" t="s">
        <v>37</v>
      </c>
      <c r="AD1596" t="s">
        <v>3218</v>
      </c>
      <c r="AE1596" t="s">
        <v>1437</v>
      </c>
      <c r="AF1596" t="s">
        <v>3218</v>
      </c>
      <c r="AG1596" t="s">
        <v>3218</v>
      </c>
      <c r="AH1596">
        <v>141</v>
      </c>
      <c r="AI1596">
        <v>365</v>
      </c>
      <c r="AJ1596">
        <v>365</v>
      </c>
      <c r="AK1596">
        <v>365</v>
      </c>
      <c r="AL1596">
        <v>365</v>
      </c>
      <c r="AM1596">
        <v>365</v>
      </c>
      <c r="AN1596" t="s">
        <v>1409</v>
      </c>
      <c r="AO1596" t="s">
        <v>4655</v>
      </c>
    </row>
    <row r="1597" spans="1:41" x14ac:dyDescent="0.25">
      <c r="A1597">
        <v>1</v>
      </c>
      <c r="B1597" t="s">
        <v>28</v>
      </c>
      <c r="C1597">
        <v>392106</v>
      </c>
      <c r="D1597" t="str">
        <f>VLOOKUP(C1597,MUNICÍPO_SETOR!A$2:D$49,4,0)</f>
        <v>ZUILA MONTEIRO FREIRE</v>
      </c>
      <c r="E1597" s="43">
        <v>41374.4375</v>
      </c>
      <c r="F1597" s="43">
        <v>41374.762499999997</v>
      </c>
      <c r="G1597" s="43">
        <v>41375.501388888886</v>
      </c>
      <c r="H1597" t="s">
        <v>29</v>
      </c>
      <c r="I1597">
        <v>60000012557787</v>
      </c>
      <c r="J1597" t="s">
        <v>3126</v>
      </c>
      <c r="K1597" t="s">
        <v>3127</v>
      </c>
      <c r="L1597" t="s">
        <v>41</v>
      </c>
      <c r="M1597">
        <v>6</v>
      </c>
      <c r="N1597" t="s">
        <v>33</v>
      </c>
      <c r="O1597">
        <v>60000015461254</v>
      </c>
      <c r="P1597">
        <v>60000016462712</v>
      </c>
      <c r="Q1597">
        <v>140236000000650</v>
      </c>
      <c r="S1597" t="s">
        <v>34</v>
      </c>
      <c r="T1597" t="s">
        <v>35</v>
      </c>
      <c r="U1597" t="s">
        <v>36</v>
      </c>
      <c r="X1597" t="s">
        <v>37</v>
      </c>
      <c r="AD1597" t="s">
        <v>3219</v>
      </c>
      <c r="AE1597" t="s">
        <v>1446</v>
      </c>
      <c r="AF1597" t="s">
        <v>3219</v>
      </c>
      <c r="AG1597" t="s">
        <v>3219</v>
      </c>
      <c r="AH1597">
        <v>40</v>
      </c>
      <c r="AI1597">
        <v>226</v>
      </c>
      <c r="AJ1597">
        <v>226</v>
      </c>
      <c r="AK1597">
        <v>226</v>
      </c>
      <c r="AL1597">
        <v>226</v>
      </c>
      <c r="AM1597">
        <v>226</v>
      </c>
      <c r="AN1597" t="s">
        <v>1409</v>
      </c>
      <c r="AO1597" t="s">
        <v>4656</v>
      </c>
    </row>
    <row r="1598" spans="1:41" x14ac:dyDescent="0.25">
      <c r="A1598">
        <v>1</v>
      </c>
      <c r="B1598" t="s">
        <v>28</v>
      </c>
      <c r="C1598">
        <v>392106</v>
      </c>
      <c r="D1598" t="str">
        <f>VLOOKUP(C1598,MUNICÍPO_SETOR!A$2:D$49,4,0)</f>
        <v>ZUILA MONTEIRO FREIRE</v>
      </c>
      <c r="E1598" s="43">
        <v>41373.666666666664</v>
      </c>
      <c r="F1598" s="43">
        <v>41374.757638888892</v>
      </c>
      <c r="G1598" s="43">
        <v>41375.501388888886</v>
      </c>
      <c r="H1598" t="s">
        <v>29</v>
      </c>
      <c r="I1598">
        <v>60000012599219</v>
      </c>
      <c r="J1598" t="s">
        <v>3220</v>
      </c>
      <c r="K1598" t="s">
        <v>3221</v>
      </c>
      <c r="L1598" t="s">
        <v>238</v>
      </c>
      <c r="M1598">
        <v>3</v>
      </c>
      <c r="N1598" t="s">
        <v>33</v>
      </c>
      <c r="O1598">
        <v>60000015461254</v>
      </c>
      <c r="P1598">
        <v>60000016462712</v>
      </c>
      <c r="Q1598">
        <v>140236000000643</v>
      </c>
      <c r="S1598" t="s">
        <v>34</v>
      </c>
      <c r="T1598" t="s">
        <v>35</v>
      </c>
      <c r="U1598" t="s">
        <v>36</v>
      </c>
      <c r="X1598" t="s">
        <v>176</v>
      </c>
      <c r="AD1598" t="s">
        <v>3222</v>
      </c>
      <c r="AE1598" t="s">
        <v>1446</v>
      </c>
      <c r="AF1598" t="s">
        <v>3222</v>
      </c>
      <c r="AG1598" t="s">
        <v>3222</v>
      </c>
      <c r="AH1598">
        <v>1</v>
      </c>
      <c r="AI1598">
        <v>302</v>
      </c>
      <c r="AJ1598">
        <v>302</v>
      </c>
      <c r="AK1598">
        <v>302</v>
      </c>
      <c r="AL1598">
        <v>302</v>
      </c>
      <c r="AM1598">
        <v>302</v>
      </c>
      <c r="AN1598" t="s">
        <v>1409</v>
      </c>
      <c r="AO1598" t="s">
        <v>3222</v>
      </c>
    </row>
    <row r="1599" spans="1:41" x14ac:dyDescent="0.25">
      <c r="A1599">
        <v>1</v>
      </c>
      <c r="B1599" t="s">
        <v>28</v>
      </c>
      <c r="C1599">
        <v>392106</v>
      </c>
      <c r="D1599" t="str">
        <f>VLOOKUP(C1599,MUNICÍPO_SETOR!A$2:D$49,4,0)</f>
        <v>ZUILA MONTEIRO FREIRE</v>
      </c>
      <c r="E1599" s="43">
        <v>41373.604166666664</v>
      </c>
      <c r="F1599" s="43">
        <v>41374.754166666666</v>
      </c>
      <c r="G1599" s="43">
        <v>41375.501388888886</v>
      </c>
      <c r="H1599" t="s">
        <v>29</v>
      </c>
      <c r="I1599">
        <v>60000017963968</v>
      </c>
      <c r="J1599" t="s">
        <v>3223</v>
      </c>
      <c r="K1599" t="s">
        <v>3224</v>
      </c>
      <c r="L1599" t="s">
        <v>41</v>
      </c>
      <c r="M1599">
        <v>4</v>
      </c>
      <c r="N1599" t="s">
        <v>135</v>
      </c>
      <c r="O1599">
        <v>60000015461254</v>
      </c>
      <c r="P1599">
        <v>60000016462712</v>
      </c>
      <c r="Q1599">
        <v>140236000000636</v>
      </c>
      <c r="S1599" t="s">
        <v>34</v>
      </c>
      <c r="T1599" t="s">
        <v>35</v>
      </c>
      <c r="U1599" t="s">
        <v>36</v>
      </c>
      <c r="X1599" t="s">
        <v>37</v>
      </c>
      <c r="AD1599" t="s">
        <v>3225</v>
      </c>
      <c r="AE1599" t="s">
        <v>1437</v>
      </c>
      <c r="AF1599" t="s">
        <v>4352</v>
      </c>
      <c r="AG1599" t="s">
        <v>4352</v>
      </c>
      <c r="AH1599">
        <v>1</v>
      </c>
      <c r="AI1599">
        <v>332</v>
      </c>
      <c r="AJ1599">
        <v>332</v>
      </c>
      <c r="AK1599">
        <v>332</v>
      </c>
      <c r="AL1599">
        <v>332</v>
      </c>
      <c r="AM1599">
        <v>332</v>
      </c>
      <c r="AN1599" t="s">
        <v>1409</v>
      </c>
      <c r="AO1599" t="s">
        <v>4352</v>
      </c>
    </row>
    <row r="1600" spans="1:41" x14ac:dyDescent="0.25">
      <c r="A1600">
        <v>1</v>
      </c>
      <c r="B1600" t="s">
        <v>28</v>
      </c>
      <c r="C1600">
        <v>392106</v>
      </c>
      <c r="D1600" t="str">
        <f>VLOOKUP(C1600,MUNICÍPO_SETOR!A$2:D$49,4,0)</f>
        <v>ZUILA MONTEIRO FREIRE</v>
      </c>
      <c r="E1600" s="43">
        <v>41373.520833333336</v>
      </c>
      <c r="F1600" s="43">
        <v>41374.749305555553</v>
      </c>
      <c r="G1600" s="43">
        <v>41374.712500000001</v>
      </c>
      <c r="H1600" t="s">
        <v>29</v>
      </c>
      <c r="I1600">
        <v>60000017963752</v>
      </c>
      <c r="J1600" t="s">
        <v>3226</v>
      </c>
      <c r="K1600" t="s">
        <v>3227</v>
      </c>
      <c r="L1600" t="s">
        <v>238</v>
      </c>
      <c r="M1600">
        <v>3</v>
      </c>
      <c r="N1600" t="s">
        <v>135</v>
      </c>
      <c r="O1600">
        <v>60000015461254</v>
      </c>
      <c r="P1600">
        <v>60000016462712</v>
      </c>
      <c r="Q1600">
        <v>140236000000629</v>
      </c>
      <c r="S1600" t="s">
        <v>34</v>
      </c>
      <c r="T1600" t="s">
        <v>35</v>
      </c>
      <c r="U1600" t="s">
        <v>36</v>
      </c>
      <c r="Y1600" t="s">
        <v>176</v>
      </c>
      <c r="AD1600" t="s">
        <v>3228</v>
      </c>
      <c r="AE1600" t="s">
        <v>1437</v>
      </c>
      <c r="AF1600" t="s">
        <v>3228</v>
      </c>
      <c r="AG1600" t="s">
        <v>3228</v>
      </c>
      <c r="AH1600">
        <v>1</v>
      </c>
      <c r="AI1600">
        <v>121</v>
      </c>
      <c r="AJ1600">
        <v>121</v>
      </c>
      <c r="AK1600">
        <v>121</v>
      </c>
      <c r="AL1600">
        <v>121</v>
      </c>
      <c r="AM1600">
        <v>121</v>
      </c>
      <c r="AN1600" t="s">
        <v>1409</v>
      </c>
      <c r="AO1600" t="s">
        <v>3228</v>
      </c>
    </row>
    <row r="1601" spans="1:41" x14ac:dyDescent="0.25">
      <c r="A1601">
        <v>1</v>
      </c>
      <c r="B1601" t="s">
        <v>28</v>
      </c>
      <c r="C1601">
        <v>392106</v>
      </c>
      <c r="D1601" t="str">
        <f>VLOOKUP(C1601,MUNICÍPO_SETOR!A$2:D$49,4,0)</f>
        <v>ZUILA MONTEIRO FREIRE</v>
      </c>
      <c r="E1601" s="43">
        <v>41373.5</v>
      </c>
      <c r="F1601" s="43">
        <v>41374.745138888888</v>
      </c>
      <c r="G1601" s="43">
        <v>41374.712500000001</v>
      </c>
      <c r="H1601" t="s">
        <v>29</v>
      </c>
      <c r="I1601">
        <v>60000017964136</v>
      </c>
      <c r="J1601" t="s">
        <v>3102</v>
      </c>
      <c r="K1601" t="s">
        <v>3103</v>
      </c>
      <c r="L1601" t="s">
        <v>41</v>
      </c>
      <c r="M1601">
        <v>4</v>
      </c>
      <c r="N1601" t="s">
        <v>33</v>
      </c>
      <c r="O1601">
        <v>60000015461254</v>
      </c>
      <c r="P1601">
        <v>60000016462712</v>
      </c>
      <c r="Q1601">
        <v>140236000000620</v>
      </c>
      <c r="S1601" t="s">
        <v>34</v>
      </c>
      <c r="T1601" t="s">
        <v>35</v>
      </c>
      <c r="U1601" t="s">
        <v>36</v>
      </c>
      <c r="X1601" t="s">
        <v>37</v>
      </c>
      <c r="AD1601" t="s">
        <v>3229</v>
      </c>
      <c r="AE1601" t="s">
        <v>1437</v>
      </c>
      <c r="AF1601" t="s">
        <v>3229</v>
      </c>
      <c r="AG1601" t="s">
        <v>3229</v>
      </c>
      <c r="AH1601">
        <v>1</v>
      </c>
      <c r="AI1601">
        <v>274</v>
      </c>
      <c r="AJ1601">
        <v>274</v>
      </c>
      <c r="AK1601">
        <v>274</v>
      </c>
      <c r="AL1601">
        <v>274</v>
      </c>
      <c r="AM1601">
        <v>274</v>
      </c>
      <c r="AN1601" t="s">
        <v>1409</v>
      </c>
      <c r="AO1601" t="s">
        <v>3229</v>
      </c>
    </row>
    <row r="1602" spans="1:41" x14ac:dyDescent="0.25">
      <c r="A1602">
        <v>1</v>
      </c>
      <c r="B1602" t="s">
        <v>28</v>
      </c>
      <c r="C1602">
        <v>392106</v>
      </c>
      <c r="D1602" t="str">
        <f>VLOOKUP(C1602,MUNICÍPO_SETOR!A$2:D$49,4,0)</f>
        <v>ZUILA MONTEIRO FREIRE</v>
      </c>
      <c r="E1602" s="43">
        <v>41373.458333333336</v>
      </c>
      <c r="F1602" s="43">
        <v>41373.509722222225</v>
      </c>
      <c r="G1602" s="43">
        <v>41373.540972222225</v>
      </c>
      <c r="H1602" t="s">
        <v>29</v>
      </c>
      <c r="I1602">
        <v>60000017970272</v>
      </c>
      <c r="J1602" t="s">
        <v>3108</v>
      </c>
      <c r="K1602" t="s">
        <v>3109</v>
      </c>
      <c r="L1602" t="s">
        <v>41</v>
      </c>
      <c r="M1602">
        <v>4</v>
      </c>
      <c r="N1602" t="s">
        <v>33</v>
      </c>
      <c r="O1602">
        <v>60000015461254</v>
      </c>
      <c r="P1602">
        <v>60000016462712</v>
      </c>
      <c r="Q1602">
        <v>140236000000613</v>
      </c>
      <c r="S1602" t="s">
        <v>34</v>
      </c>
      <c r="T1602" t="s">
        <v>35</v>
      </c>
      <c r="U1602" t="s">
        <v>36</v>
      </c>
      <c r="X1602" t="s">
        <v>37</v>
      </c>
      <c r="AD1602" t="s">
        <v>3230</v>
      </c>
      <c r="AE1602" t="s">
        <v>1437</v>
      </c>
      <c r="AF1602" t="s">
        <v>3230</v>
      </c>
      <c r="AG1602" t="s">
        <v>3230</v>
      </c>
      <c r="AH1602">
        <v>1</v>
      </c>
      <c r="AI1602">
        <v>66</v>
      </c>
      <c r="AJ1602">
        <v>66</v>
      </c>
      <c r="AK1602">
        <v>66</v>
      </c>
      <c r="AL1602">
        <v>66</v>
      </c>
      <c r="AM1602">
        <v>66</v>
      </c>
      <c r="AN1602" t="s">
        <v>1409</v>
      </c>
      <c r="AO1602" t="s">
        <v>3230</v>
      </c>
    </row>
    <row r="1603" spans="1:41" x14ac:dyDescent="0.25">
      <c r="A1603">
        <v>1</v>
      </c>
      <c r="B1603" t="s">
        <v>28</v>
      </c>
      <c r="C1603">
        <v>392106</v>
      </c>
      <c r="D1603" t="str">
        <f>VLOOKUP(C1603,MUNICÍPO_SETOR!A$2:D$49,4,0)</f>
        <v>ZUILA MONTEIRO FREIRE</v>
      </c>
      <c r="E1603" s="43">
        <v>41373.416666666664</v>
      </c>
      <c r="F1603" s="43">
        <v>41373.49722222222</v>
      </c>
      <c r="G1603" s="43">
        <v>41373.467361111114</v>
      </c>
      <c r="H1603" t="s">
        <v>29</v>
      </c>
      <c r="I1603">
        <v>60000017964240</v>
      </c>
      <c r="J1603" t="s">
        <v>3231</v>
      </c>
      <c r="K1603" t="s">
        <v>3232</v>
      </c>
      <c r="L1603" t="s">
        <v>41</v>
      </c>
      <c r="M1603">
        <v>3</v>
      </c>
      <c r="N1603" t="s">
        <v>135</v>
      </c>
      <c r="O1603">
        <v>60000015461254</v>
      </c>
      <c r="P1603">
        <v>60000016462712</v>
      </c>
      <c r="Q1603">
        <v>140236000000606</v>
      </c>
      <c r="S1603" t="s">
        <v>34</v>
      </c>
      <c r="T1603" t="s">
        <v>35</v>
      </c>
      <c r="U1603" t="s">
        <v>36</v>
      </c>
      <c r="X1603" t="s">
        <v>37</v>
      </c>
      <c r="AD1603" t="s">
        <v>3233</v>
      </c>
      <c r="AE1603" t="s">
        <v>1437</v>
      </c>
      <c r="AF1603" t="s">
        <v>4353</v>
      </c>
      <c r="AG1603" t="s">
        <v>4353</v>
      </c>
      <c r="AH1603">
        <v>1</v>
      </c>
      <c r="AI1603">
        <v>179</v>
      </c>
      <c r="AJ1603">
        <v>179</v>
      </c>
      <c r="AK1603">
        <v>179</v>
      </c>
      <c r="AL1603">
        <v>179</v>
      </c>
      <c r="AM1603">
        <v>179</v>
      </c>
      <c r="AN1603" t="s">
        <v>1409</v>
      </c>
      <c r="AO1603" t="s">
        <v>4353</v>
      </c>
    </row>
    <row r="1604" spans="1:41" x14ac:dyDescent="0.25">
      <c r="A1604">
        <v>1</v>
      </c>
      <c r="B1604" t="s">
        <v>28</v>
      </c>
      <c r="C1604">
        <v>392106</v>
      </c>
      <c r="D1604" t="str">
        <f>VLOOKUP(C1604,MUNICÍPO_SETOR!A$2:D$49,4,0)</f>
        <v>ZUILA MONTEIRO FREIRE</v>
      </c>
      <c r="E1604" s="43">
        <v>41373.375</v>
      </c>
      <c r="F1604" s="43">
        <v>41373.422222222223</v>
      </c>
      <c r="G1604" s="43">
        <v>41373.427777777775</v>
      </c>
      <c r="H1604" t="s">
        <v>29</v>
      </c>
      <c r="I1604">
        <v>60000017151194</v>
      </c>
      <c r="J1604" t="s">
        <v>3234</v>
      </c>
      <c r="K1604" t="s">
        <v>3235</v>
      </c>
      <c r="L1604" t="s">
        <v>41</v>
      </c>
      <c r="M1604">
        <v>3</v>
      </c>
      <c r="N1604" t="s">
        <v>135</v>
      </c>
      <c r="O1604">
        <v>60000015461254</v>
      </c>
      <c r="P1604">
        <v>60000016462712</v>
      </c>
      <c r="Q1604">
        <v>140236000000599</v>
      </c>
      <c r="S1604" t="s">
        <v>34</v>
      </c>
      <c r="T1604" t="s">
        <v>35</v>
      </c>
      <c r="U1604" t="s">
        <v>36</v>
      </c>
      <c r="X1604" t="s">
        <v>37</v>
      </c>
      <c r="AD1604" t="s">
        <v>3236</v>
      </c>
      <c r="AE1604" t="s">
        <v>1446</v>
      </c>
      <c r="AF1604" t="s">
        <v>4354</v>
      </c>
      <c r="AG1604" t="s">
        <v>4354</v>
      </c>
      <c r="AH1604">
        <v>1</v>
      </c>
      <c r="AI1604">
        <v>143</v>
      </c>
      <c r="AJ1604">
        <v>143</v>
      </c>
      <c r="AK1604">
        <v>143</v>
      </c>
      <c r="AL1604">
        <v>143</v>
      </c>
      <c r="AM1604">
        <v>143</v>
      </c>
      <c r="AN1604" t="s">
        <v>1409</v>
      </c>
      <c r="AO1604" t="s">
        <v>4354</v>
      </c>
    </row>
    <row r="1605" spans="1:41" x14ac:dyDescent="0.25">
      <c r="A1605">
        <v>1</v>
      </c>
      <c r="B1605" t="s">
        <v>28</v>
      </c>
      <c r="C1605">
        <v>392106</v>
      </c>
      <c r="D1605" t="str">
        <f>VLOOKUP(C1605,MUNICÍPO_SETOR!A$2:D$49,4,0)</f>
        <v>ZUILA MONTEIRO FREIRE</v>
      </c>
      <c r="E1605" s="43">
        <v>41373.354166666664</v>
      </c>
      <c r="F1605" s="43">
        <v>41373.418749999997</v>
      </c>
      <c r="G1605" s="43">
        <v>41373.427777777775</v>
      </c>
      <c r="H1605" t="s">
        <v>29</v>
      </c>
      <c r="I1605">
        <v>60000012272387</v>
      </c>
      <c r="J1605" t="s">
        <v>3237</v>
      </c>
      <c r="K1605" t="s">
        <v>3238</v>
      </c>
      <c r="L1605" t="s">
        <v>3213</v>
      </c>
      <c r="M1605">
        <v>4</v>
      </c>
      <c r="N1605" t="s">
        <v>135</v>
      </c>
      <c r="O1605">
        <v>60000015461254</v>
      </c>
      <c r="P1605">
        <v>60000016462712</v>
      </c>
      <c r="Q1605">
        <v>140236000000592</v>
      </c>
      <c r="S1605" t="s">
        <v>34</v>
      </c>
      <c r="T1605" t="s">
        <v>35</v>
      </c>
      <c r="U1605" t="s">
        <v>36</v>
      </c>
      <c r="X1605" t="s">
        <v>37</v>
      </c>
      <c r="AD1605" t="s">
        <v>3239</v>
      </c>
      <c r="AE1605" t="s">
        <v>1446</v>
      </c>
      <c r="AF1605" t="s">
        <v>4355</v>
      </c>
      <c r="AG1605" t="s">
        <v>4355</v>
      </c>
      <c r="AH1605">
        <v>1</v>
      </c>
      <c r="AI1605">
        <v>129</v>
      </c>
      <c r="AJ1605">
        <v>129</v>
      </c>
      <c r="AK1605">
        <v>129</v>
      </c>
      <c r="AL1605">
        <v>129</v>
      </c>
      <c r="AM1605">
        <v>129</v>
      </c>
      <c r="AN1605" t="s">
        <v>1409</v>
      </c>
      <c r="AO1605" t="s">
        <v>4355</v>
      </c>
    </row>
    <row r="1606" spans="1:41" x14ac:dyDescent="0.25">
      <c r="A1606">
        <v>1</v>
      </c>
      <c r="B1606" t="s">
        <v>28</v>
      </c>
      <c r="C1606">
        <v>392106</v>
      </c>
      <c r="D1606" t="str">
        <f>VLOOKUP(C1606,MUNICÍPO_SETOR!A$2:D$49,4,0)</f>
        <v>ZUILA MONTEIRO FREIRE</v>
      </c>
      <c r="E1606" s="43">
        <v>41372.913194444445</v>
      </c>
      <c r="F1606" s="43">
        <v>41372.913888888892</v>
      </c>
      <c r="G1606" s="43">
        <v>41372.881944444445</v>
      </c>
      <c r="H1606" t="s">
        <v>29</v>
      </c>
      <c r="I1606">
        <v>140236000000212</v>
      </c>
      <c r="J1606" t="s">
        <v>3240</v>
      </c>
      <c r="K1606" t="s">
        <v>771</v>
      </c>
      <c r="L1606" t="s">
        <v>41</v>
      </c>
      <c r="N1606" t="s">
        <v>33</v>
      </c>
      <c r="O1606">
        <v>60000015461254</v>
      </c>
      <c r="P1606">
        <v>60000016462712</v>
      </c>
      <c r="Q1606">
        <v>140236000000566</v>
      </c>
      <c r="S1606" t="s">
        <v>34</v>
      </c>
      <c r="T1606" t="s">
        <v>35</v>
      </c>
      <c r="U1606" t="s">
        <v>36</v>
      </c>
      <c r="X1606" t="s">
        <v>37</v>
      </c>
      <c r="AD1606" t="s">
        <v>772</v>
      </c>
      <c r="AE1606" t="s">
        <v>1446</v>
      </c>
      <c r="AF1606" t="s">
        <v>772</v>
      </c>
      <c r="AG1606" t="s">
        <v>772</v>
      </c>
      <c r="AH1606">
        <v>1</v>
      </c>
      <c r="AI1606">
        <v>144</v>
      </c>
      <c r="AJ1606">
        <v>144</v>
      </c>
      <c r="AK1606">
        <v>144</v>
      </c>
      <c r="AL1606">
        <v>144</v>
      </c>
      <c r="AM1606">
        <v>144</v>
      </c>
      <c r="AN1606" t="s">
        <v>1409</v>
      </c>
      <c r="AO1606" t="s">
        <v>772</v>
      </c>
    </row>
    <row r="1607" spans="1:41" x14ac:dyDescent="0.25">
      <c r="A1607">
        <v>1</v>
      </c>
      <c r="B1607" t="s">
        <v>28</v>
      </c>
      <c r="C1607">
        <v>392106</v>
      </c>
      <c r="D1607" t="str">
        <f>VLOOKUP(C1607,MUNICÍPO_SETOR!A$2:D$49,4,0)</f>
        <v>ZUILA MONTEIRO FREIRE</v>
      </c>
      <c r="E1607" s="43">
        <v>41372.6875</v>
      </c>
      <c r="F1607" s="43">
        <v>41372.923611111109</v>
      </c>
      <c r="G1607" s="43">
        <v>41373.374305555553</v>
      </c>
      <c r="H1607" t="s">
        <v>29</v>
      </c>
      <c r="I1607">
        <v>60000017970276</v>
      </c>
      <c r="J1607" t="s">
        <v>3241</v>
      </c>
      <c r="K1607" t="s">
        <v>3242</v>
      </c>
      <c r="L1607" t="s">
        <v>41</v>
      </c>
      <c r="M1607">
        <v>3</v>
      </c>
      <c r="N1607" t="s">
        <v>33</v>
      </c>
      <c r="O1607">
        <v>60000015461254</v>
      </c>
      <c r="P1607">
        <v>60000016462712</v>
      </c>
      <c r="Q1607">
        <v>140236000000585</v>
      </c>
      <c r="S1607" t="s">
        <v>34</v>
      </c>
      <c r="T1607" t="s">
        <v>35</v>
      </c>
      <c r="U1607" t="s">
        <v>36</v>
      </c>
      <c r="X1607" t="s">
        <v>37</v>
      </c>
      <c r="AD1607" t="s">
        <v>3243</v>
      </c>
      <c r="AE1607" t="s">
        <v>1437</v>
      </c>
      <c r="AF1607" t="s">
        <v>3243</v>
      </c>
      <c r="AG1607" t="s">
        <v>3243</v>
      </c>
      <c r="AH1607">
        <v>1</v>
      </c>
      <c r="AI1607">
        <v>221</v>
      </c>
      <c r="AJ1607">
        <v>221</v>
      </c>
      <c r="AK1607">
        <v>221</v>
      </c>
      <c r="AL1607">
        <v>221</v>
      </c>
      <c r="AM1607">
        <v>221</v>
      </c>
      <c r="AN1607" t="s">
        <v>1409</v>
      </c>
      <c r="AO1607" t="s">
        <v>3243</v>
      </c>
    </row>
    <row r="1608" spans="1:41" x14ac:dyDescent="0.25">
      <c r="A1608">
        <v>1</v>
      </c>
      <c r="B1608" t="s">
        <v>28</v>
      </c>
      <c r="C1608">
        <v>392106</v>
      </c>
      <c r="D1608" t="str">
        <f>VLOOKUP(C1608,MUNICÍPO_SETOR!A$2:D$49,4,0)</f>
        <v>ZUILA MONTEIRO FREIRE</v>
      </c>
      <c r="E1608" s="43">
        <v>41372.645833333336</v>
      </c>
      <c r="F1608" s="43">
        <v>41372.920138888891</v>
      </c>
      <c r="G1608" s="43">
        <v>41372.881944444445</v>
      </c>
      <c r="H1608" t="s">
        <v>29</v>
      </c>
      <c r="I1608">
        <v>60000012593055</v>
      </c>
      <c r="J1608" t="s">
        <v>773</v>
      </c>
      <c r="K1608" t="s">
        <v>774</v>
      </c>
      <c r="L1608" t="s">
        <v>45</v>
      </c>
      <c r="M1608">
        <v>3</v>
      </c>
      <c r="N1608" t="s">
        <v>33</v>
      </c>
      <c r="O1608">
        <v>60000015461254</v>
      </c>
      <c r="P1608">
        <v>60000016462712</v>
      </c>
      <c r="Q1608">
        <v>140236000000578</v>
      </c>
      <c r="S1608" t="s">
        <v>34</v>
      </c>
      <c r="T1608" t="s">
        <v>35</v>
      </c>
      <c r="U1608" t="s">
        <v>36</v>
      </c>
      <c r="X1608" t="s">
        <v>37</v>
      </c>
      <c r="AD1608" t="s">
        <v>775</v>
      </c>
      <c r="AE1608" t="s">
        <v>1446</v>
      </c>
      <c r="AF1608" t="s">
        <v>775</v>
      </c>
      <c r="AG1608" t="s">
        <v>775</v>
      </c>
      <c r="AH1608">
        <v>1</v>
      </c>
      <c r="AI1608">
        <v>128</v>
      </c>
      <c r="AJ1608">
        <v>128</v>
      </c>
      <c r="AK1608">
        <v>128</v>
      </c>
      <c r="AL1608">
        <v>128</v>
      </c>
      <c r="AM1608">
        <v>128</v>
      </c>
      <c r="AN1608" t="s">
        <v>1409</v>
      </c>
      <c r="AO1608" t="s">
        <v>775</v>
      </c>
    </row>
    <row r="1609" spans="1:41" x14ac:dyDescent="0.25">
      <c r="A1609">
        <v>1</v>
      </c>
      <c r="B1609" t="s">
        <v>28</v>
      </c>
      <c r="C1609">
        <v>392106</v>
      </c>
      <c r="D1609" t="str">
        <f>VLOOKUP(C1609,MUNICÍPO_SETOR!A$2:D$49,4,0)</f>
        <v>ZUILA MONTEIRO FREIRE</v>
      </c>
      <c r="E1609" s="43">
        <v>41372.604166666664</v>
      </c>
      <c r="F1609" s="43">
        <v>41372.754861111112</v>
      </c>
      <c r="G1609" s="43">
        <v>41372.715277777781</v>
      </c>
      <c r="H1609" t="s">
        <v>29</v>
      </c>
      <c r="I1609">
        <v>140236000000179</v>
      </c>
      <c r="J1609" t="s">
        <v>3244</v>
      </c>
      <c r="K1609" t="s">
        <v>3245</v>
      </c>
      <c r="L1609" t="s">
        <v>41</v>
      </c>
      <c r="N1609" t="s">
        <v>33</v>
      </c>
      <c r="O1609">
        <v>60000015461254</v>
      </c>
      <c r="P1609">
        <v>60000016462712</v>
      </c>
      <c r="Q1609">
        <v>140236000000553</v>
      </c>
      <c r="S1609" t="s">
        <v>34</v>
      </c>
      <c r="T1609" t="s">
        <v>35</v>
      </c>
      <c r="U1609" t="s">
        <v>36</v>
      </c>
      <c r="X1609" t="s">
        <v>37</v>
      </c>
      <c r="AD1609" t="s">
        <v>776</v>
      </c>
      <c r="AE1609" t="s">
        <v>1446</v>
      </c>
      <c r="AF1609" t="s">
        <v>776</v>
      </c>
      <c r="AG1609" t="s">
        <v>776</v>
      </c>
      <c r="AH1609">
        <v>1</v>
      </c>
      <c r="AI1609">
        <v>145</v>
      </c>
      <c r="AJ1609">
        <v>145</v>
      </c>
      <c r="AK1609">
        <v>145</v>
      </c>
      <c r="AL1609">
        <v>145</v>
      </c>
      <c r="AM1609">
        <v>145</v>
      </c>
      <c r="AN1609" t="s">
        <v>1409</v>
      </c>
      <c r="AO1609" t="s">
        <v>776</v>
      </c>
    </row>
    <row r="1610" spans="1:41" x14ac:dyDescent="0.25">
      <c r="A1610">
        <v>1</v>
      </c>
      <c r="B1610" t="s">
        <v>28</v>
      </c>
      <c r="C1610">
        <v>392106</v>
      </c>
      <c r="D1610" t="str">
        <f>VLOOKUP(C1610,MUNICÍPO_SETOR!A$2:D$49,4,0)</f>
        <v>ZUILA MONTEIRO FREIRE</v>
      </c>
      <c r="E1610" s="43">
        <v>41372.416666666664</v>
      </c>
      <c r="F1610" s="43">
        <v>41372.757638888892</v>
      </c>
      <c r="G1610" s="43">
        <v>41372.840277777781</v>
      </c>
      <c r="H1610" t="s">
        <v>29</v>
      </c>
      <c r="I1610">
        <v>60000017963988</v>
      </c>
      <c r="J1610" t="s">
        <v>777</v>
      </c>
      <c r="K1610" t="s">
        <v>778</v>
      </c>
      <c r="L1610" t="s">
        <v>41</v>
      </c>
      <c r="M1610">
        <v>3</v>
      </c>
      <c r="N1610" t="s">
        <v>33</v>
      </c>
      <c r="O1610">
        <v>60000015461254</v>
      </c>
      <c r="P1610">
        <v>60000016462712</v>
      </c>
      <c r="Q1610">
        <v>140236000000559</v>
      </c>
      <c r="S1610" t="s">
        <v>34</v>
      </c>
      <c r="T1610" t="s">
        <v>35</v>
      </c>
      <c r="U1610" t="s">
        <v>36</v>
      </c>
      <c r="X1610" t="s">
        <v>37</v>
      </c>
      <c r="AD1610" t="s">
        <v>779</v>
      </c>
      <c r="AE1610" t="s">
        <v>1437</v>
      </c>
      <c r="AF1610" t="s">
        <v>779</v>
      </c>
      <c r="AG1610" t="s">
        <v>779</v>
      </c>
      <c r="AH1610">
        <v>1</v>
      </c>
      <c r="AI1610">
        <v>178</v>
      </c>
      <c r="AJ1610">
        <v>178</v>
      </c>
      <c r="AK1610">
        <v>178</v>
      </c>
      <c r="AL1610">
        <v>178</v>
      </c>
      <c r="AM1610">
        <v>178</v>
      </c>
      <c r="AN1610" t="s">
        <v>1409</v>
      </c>
      <c r="AO1610" t="s">
        <v>779</v>
      </c>
    </row>
    <row r="1611" spans="1:41" x14ac:dyDescent="0.25">
      <c r="A1611">
        <v>1</v>
      </c>
      <c r="B1611" t="s">
        <v>28</v>
      </c>
      <c r="C1611">
        <v>392106</v>
      </c>
      <c r="D1611" t="str">
        <f>VLOOKUP(C1611,MUNICÍPO_SETOR!A$2:D$49,4,0)</f>
        <v>ZUILA MONTEIRO FREIRE</v>
      </c>
      <c r="E1611" s="43">
        <v>41372.375</v>
      </c>
      <c r="F1611" s="43">
        <v>41372.75</v>
      </c>
      <c r="G1611" s="43">
        <v>41372.715277777781</v>
      </c>
      <c r="H1611" t="s">
        <v>29</v>
      </c>
      <c r="I1611">
        <v>60000017961392</v>
      </c>
      <c r="J1611" t="s">
        <v>780</v>
      </c>
      <c r="K1611" t="s">
        <v>781</v>
      </c>
      <c r="L1611" t="s">
        <v>41</v>
      </c>
      <c r="M1611">
        <v>3</v>
      </c>
      <c r="N1611" t="s">
        <v>33</v>
      </c>
      <c r="O1611">
        <v>60000015461254</v>
      </c>
      <c r="P1611">
        <v>60000016462712</v>
      </c>
      <c r="Q1611">
        <v>140236000000540</v>
      </c>
      <c r="S1611" t="s">
        <v>34</v>
      </c>
      <c r="T1611" t="s">
        <v>35</v>
      </c>
      <c r="U1611" t="s">
        <v>36</v>
      </c>
      <c r="X1611" t="s">
        <v>37</v>
      </c>
      <c r="AD1611" t="s">
        <v>782</v>
      </c>
      <c r="AE1611" t="s">
        <v>1437</v>
      </c>
      <c r="AF1611" t="s">
        <v>1338</v>
      </c>
      <c r="AG1611" t="s">
        <v>1338</v>
      </c>
      <c r="AH1611">
        <v>1</v>
      </c>
      <c r="AI1611">
        <v>186</v>
      </c>
      <c r="AJ1611">
        <v>186</v>
      </c>
      <c r="AK1611">
        <v>186</v>
      </c>
      <c r="AL1611">
        <v>186</v>
      </c>
      <c r="AM1611">
        <v>186</v>
      </c>
      <c r="AN1611" t="s">
        <v>1409</v>
      </c>
      <c r="AO1611" t="s">
        <v>1338</v>
      </c>
    </row>
    <row r="1612" spans="1:41" x14ac:dyDescent="0.25">
      <c r="A1612">
        <v>1</v>
      </c>
      <c r="B1612" t="s">
        <v>28</v>
      </c>
      <c r="C1612">
        <v>392106</v>
      </c>
      <c r="D1612" t="str">
        <f>VLOOKUP(C1612,MUNICÍPO_SETOR!A$2:D$49,4,0)</f>
        <v>ZUILA MONTEIRO FREIRE</v>
      </c>
      <c r="E1612" s="43">
        <v>41369.692361111112</v>
      </c>
      <c r="F1612" s="43">
        <v>41369.694444444445</v>
      </c>
      <c r="G1612" s="43">
        <v>41369.654166666667</v>
      </c>
      <c r="H1612" t="s">
        <v>29</v>
      </c>
      <c r="I1612">
        <v>60000017963256</v>
      </c>
      <c r="J1612" t="s">
        <v>783</v>
      </c>
      <c r="K1612" t="s">
        <v>784</v>
      </c>
      <c r="L1612" t="s">
        <v>238</v>
      </c>
      <c r="M1612">
        <v>3</v>
      </c>
      <c r="N1612" t="s">
        <v>33</v>
      </c>
      <c r="O1612">
        <v>60000015461254</v>
      </c>
      <c r="P1612">
        <v>60000016462712</v>
      </c>
      <c r="Q1612">
        <v>140236000000501</v>
      </c>
      <c r="S1612" t="s">
        <v>34</v>
      </c>
      <c r="T1612" t="s">
        <v>35</v>
      </c>
      <c r="U1612" t="s">
        <v>36</v>
      </c>
      <c r="X1612" t="s">
        <v>176</v>
      </c>
      <c r="AD1612" t="s">
        <v>785</v>
      </c>
      <c r="AE1612" t="s">
        <v>1437</v>
      </c>
      <c r="AF1612" t="s">
        <v>785</v>
      </c>
      <c r="AG1612" t="s">
        <v>785</v>
      </c>
      <c r="AH1612">
        <v>1</v>
      </c>
      <c r="AI1612">
        <v>96</v>
      </c>
      <c r="AJ1612">
        <v>96</v>
      </c>
      <c r="AK1612">
        <v>96</v>
      </c>
      <c r="AL1612">
        <v>96</v>
      </c>
      <c r="AM1612">
        <v>96</v>
      </c>
      <c r="AN1612" t="s">
        <v>1409</v>
      </c>
      <c r="AO1612" t="s">
        <v>785</v>
      </c>
    </row>
    <row r="1613" spans="1:41" x14ac:dyDescent="0.25">
      <c r="A1613">
        <v>1</v>
      </c>
      <c r="B1613" t="s">
        <v>28</v>
      </c>
      <c r="C1613">
        <v>392106</v>
      </c>
      <c r="D1613" t="str">
        <f>VLOOKUP(C1613,MUNICÍPO_SETOR!A$2:D$49,4,0)</f>
        <v>ZUILA MONTEIRO FREIRE</v>
      </c>
      <c r="E1613" s="43">
        <v>41369.645833333336</v>
      </c>
      <c r="F1613" s="43">
        <v>41369.699305555558</v>
      </c>
      <c r="G1613" s="43">
        <v>41369.708333333336</v>
      </c>
      <c r="H1613" t="s">
        <v>29</v>
      </c>
      <c r="I1613">
        <v>60000017964164</v>
      </c>
      <c r="J1613" t="s">
        <v>786</v>
      </c>
      <c r="K1613" t="s">
        <v>787</v>
      </c>
      <c r="L1613" t="s">
        <v>41</v>
      </c>
      <c r="M1613">
        <v>3</v>
      </c>
      <c r="N1613" t="s">
        <v>33</v>
      </c>
      <c r="O1613">
        <v>60000015461254</v>
      </c>
      <c r="P1613">
        <v>60000016462712</v>
      </c>
      <c r="Q1613">
        <v>140236000000508</v>
      </c>
      <c r="S1613" t="s">
        <v>34</v>
      </c>
      <c r="T1613" t="s">
        <v>35</v>
      </c>
      <c r="U1613" t="s">
        <v>36</v>
      </c>
      <c r="X1613" t="s">
        <v>176</v>
      </c>
      <c r="Y1613" t="s">
        <v>37</v>
      </c>
      <c r="AD1613" t="s">
        <v>788</v>
      </c>
      <c r="AE1613" t="s">
        <v>1437</v>
      </c>
      <c r="AF1613" t="s">
        <v>788</v>
      </c>
      <c r="AG1613" t="s">
        <v>788</v>
      </c>
      <c r="AH1613">
        <v>1</v>
      </c>
      <c r="AI1613">
        <v>77</v>
      </c>
      <c r="AJ1613">
        <v>77</v>
      </c>
      <c r="AK1613">
        <v>77</v>
      </c>
      <c r="AL1613">
        <v>77</v>
      </c>
      <c r="AM1613">
        <v>77</v>
      </c>
      <c r="AN1613" t="s">
        <v>1409</v>
      </c>
      <c r="AO1613" t="s">
        <v>788</v>
      </c>
    </row>
    <row r="1614" spans="1:41" x14ac:dyDescent="0.25">
      <c r="A1614">
        <v>1</v>
      </c>
      <c r="B1614" t="s">
        <v>28</v>
      </c>
      <c r="C1614">
        <v>392106</v>
      </c>
      <c r="D1614" t="str">
        <f>VLOOKUP(C1614,MUNICÍPO_SETOR!A$2:D$49,4,0)</f>
        <v>ZUILA MONTEIRO FREIRE</v>
      </c>
      <c r="E1614" s="43">
        <v>41369.604166666664</v>
      </c>
      <c r="F1614" s="43">
        <v>41369.69027777778</v>
      </c>
      <c r="G1614" s="43">
        <v>41369.654166666667</v>
      </c>
      <c r="H1614" t="s">
        <v>29</v>
      </c>
      <c r="I1614">
        <v>60000012365939</v>
      </c>
      <c r="J1614" t="s">
        <v>789</v>
      </c>
      <c r="K1614" t="s">
        <v>790</v>
      </c>
      <c r="L1614" t="s">
        <v>41</v>
      </c>
      <c r="M1614">
        <v>3</v>
      </c>
      <c r="N1614" t="s">
        <v>33</v>
      </c>
      <c r="O1614">
        <v>60000015461254</v>
      </c>
      <c r="P1614">
        <v>60000016462712</v>
      </c>
      <c r="Q1614">
        <v>140236000000494</v>
      </c>
      <c r="S1614" t="s">
        <v>34</v>
      </c>
      <c r="T1614" t="s">
        <v>35</v>
      </c>
      <c r="U1614" t="s">
        <v>36</v>
      </c>
      <c r="X1614" t="s">
        <v>37</v>
      </c>
      <c r="AD1614" t="s">
        <v>791</v>
      </c>
      <c r="AE1614" t="s">
        <v>1446</v>
      </c>
      <c r="AF1614" t="s">
        <v>1344</v>
      </c>
      <c r="AG1614" t="s">
        <v>1344</v>
      </c>
      <c r="AH1614">
        <v>1</v>
      </c>
      <c r="AI1614">
        <v>222</v>
      </c>
      <c r="AJ1614">
        <v>222</v>
      </c>
      <c r="AK1614">
        <v>222</v>
      </c>
      <c r="AL1614">
        <v>222</v>
      </c>
      <c r="AM1614">
        <v>222</v>
      </c>
      <c r="AN1614" t="s">
        <v>1409</v>
      </c>
      <c r="AO1614" t="s">
        <v>1344</v>
      </c>
    </row>
    <row r="1615" spans="1:41" x14ac:dyDescent="0.25">
      <c r="A1615">
        <v>1</v>
      </c>
      <c r="B1615" t="s">
        <v>28</v>
      </c>
      <c r="C1615">
        <v>392106</v>
      </c>
      <c r="D1615" t="str">
        <f>VLOOKUP(C1615,MUNICÍPO_SETOR!A$2:D$49,4,0)</f>
        <v>ZUILA MONTEIRO FREIRE</v>
      </c>
      <c r="E1615" s="43">
        <v>41369.5</v>
      </c>
      <c r="F1615" s="43">
        <v>41369.686111111114</v>
      </c>
      <c r="G1615" s="43">
        <v>41369.654166666667</v>
      </c>
      <c r="H1615" t="s">
        <v>29</v>
      </c>
      <c r="I1615">
        <v>60000017963952</v>
      </c>
      <c r="J1615" t="s">
        <v>792</v>
      </c>
      <c r="K1615" t="s">
        <v>793</v>
      </c>
      <c r="L1615" t="s">
        <v>238</v>
      </c>
      <c r="M1615">
        <v>3</v>
      </c>
      <c r="N1615" t="s">
        <v>33</v>
      </c>
      <c r="O1615">
        <v>60000015461254</v>
      </c>
      <c r="P1615">
        <v>60000016462712</v>
      </c>
      <c r="Q1615">
        <v>140236000000487</v>
      </c>
      <c r="S1615" t="s">
        <v>34</v>
      </c>
      <c r="T1615" t="s">
        <v>35</v>
      </c>
      <c r="U1615" t="s">
        <v>36</v>
      </c>
      <c r="X1615" t="s">
        <v>176</v>
      </c>
      <c r="AD1615" t="s">
        <v>794</v>
      </c>
      <c r="AE1615" t="s">
        <v>1437</v>
      </c>
      <c r="AF1615" t="s">
        <v>794</v>
      </c>
      <c r="AG1615" t="s">
        <v>794</v>
      </c>
      <c r="AH1615">
        <v>1</v>
      </c>
      <c r="AI1615">
        <v>94</v>
      </c>
      <c r="AJ1615">
        <v>94</v>
      </c>
      <c r="AK1615">
        <v>94</v>
      </c>
      <c r="AL1615">
        <v>94</v>
      </c>
      <c r="AM1615">
        <v>94</v>
      </c>
      <c r="AN1615" t="s">
        <v>1409</v>
      </c>
      <c r="AO1615" t="s">
        <v>794</v>
      </c>
    </row>
    <row r="1616" spans="1:41" x14ac:dyDescent="0.25">
      <c r="A1616">
        <v>1</v>
      </c>
      <c r="B1616" t="s">
        <v>28</v>
      </c>
      <c r="C1616">
        <v>392106</v>
      </c>
      <c r="D1616" t="str">
        <f>VLOOKUP(C1616,MUNICÍPO_SETOR!A$2:D$49,4,0)</f>
        <v>ZUILA MONTEIRO FREIRE</v>
      </c>
      <c r="E1616" s="43">
        <v>41369.4375</v>
      </c>
      <c r="F1616" s="43">
        <v>41369.680555555555</v>
      </c>
      <c r="G1616" s="43">
        <v>41369.643750000003</v>
      </c>
      <c r="H1616" t="s">
        <v>29</v>
      </c>
      <c r="I1616">
        <v>60000017963260</v>
      </c>
      <c r="J1616" t="s">
        <v>795</v>
      </c>
      <c r="K1616" t="s">
        <v>796</v>
      </c>
      <c r="L1616" t="s">
        <v>238</v>
      </c>
      <c r="M1616">
        <v>3</v>
      </c>
      <c r="N1616" t="s">
        <v>33</v>
      </c>
      <c r="O1616">
        <v>60000015461254</v>
      </c>
      <c r="P1616">
        <v>60000016462712</v>
      </c>
      <c r="Q1616">
        <v>140236000000480</v>
      </c>
      <c r="S1616" t="s">
        <v>34</v>
      </c>
      <c r="T1616" t="s">
        <v>35</v>
      </c>
      <c r="U1616" t="s">
        <v>36</v>
      </c>
      <c r="X1616" t="s">
        <v>176</v>
      </c>
      <c r="AD1616" t="s">
        <v>797</v>
      </c>
      <c r="AE1616" t="s">
        <v>1437</v>
      </c>
      <c r="AF1616" t="s">
        <v>1337</v>
      </c>
      <c r="AG1616" t="s">
        <v>1337</v>
      </c>
      <c r="AH1616">
        <v>1</v>
      </c>
      <c r="AI1616">
        <v>201</v>
      </c>
      <c r="AJ1616">
        <v>201</v>
      </c>
      <c r="AK1616">
        <v>201</v>
      </c>
      <c r="AL1616">
        <v>201</v>
      </c>
      <c r="AM1616">
        <v>201</v>
      </c>
      <c r="AN1616" t="s">
        <v>1409</v>
      </c>
      <c r="AO1616" t="s">
        <v>1337</v>
      </c>
    </row>
    <row r="1617" spans="1:41" x14ac:dyDescent="0.25">
      <c r="A1617">
        <v>1</v>
      </c>
      <c r="B1617" t="s">
        <v>28</v>
      </c>
      <c r="C1617">
        <v>392106</v>
      </c>
      <c r="D1617" t="str">
        <f>VLOOKUP(C1617,MUNICÍPO_SETOR!A$2:D$49,4,0)</f>
        <v>ZUILA MONTEIRO FREIRE</v>
      </c>
      <c r="E1617" s="43">
        <v>41369.395833333336</v>
      </c>
      <c r="F1617" s="43">
        <v>41369.678472222222</v>
      </c>
      <c r="G1617" s="43">
        <v>41369.643750000003</v>
      </c>
      <c r="H1617" t="s">
        <v>29</v>
      </c>
      <c r="I1617">
        <v>60000012350463</v>
      </c>
      <c r="J1617" t="s">
        <v>798</v>
      </c>
      <c r="K1617" t="s">
        <v>799</v>
      </c>
      <c r="L1617" t="s">
        <v>41</v>
      </c>
      <c r="M1617">
        <v>3</v>
      </c>
      <c r="N1617" t="s">
        <v>33</v>
      </c>
      <c r="O1617">
        <v>60000015461254</v>
      </c>
      <c r="P1617">
        <v>60000016462712</v>
      </c>
      <c r="Q1617">
        <v>140236000000473</v>
      </c>
      <c r="S1617" t="s">
        <v>34</v>
      </c>
      <c r="T1617" t="s">
        <v>35</v>
      </c>
      <c r="U1617" t="s">
        <v>36</v>
      </c>
      <c r="X1617" t="s">
        <v>176</v>
      </c>
      <c r="AD1617" t="s">
        <v>800</v>
      </c>
      <c r="AE1617" t="s">
        <v>1446</v>
      </c>
      <c r="AF1617" t="s">
        <v>800</v>
      </c>
      <c r="AG1617" t="s">
        <v>800</v>
      </c>
      <c r="AH1617">
        <v>1</v>
      </c>
      <c r="AI1617">
        <v>69</v>
      </c>
      <c r="AJ1617">
        <v>69</v>
      </c>
      <c r="AK1617">
        <v>69</v>
      </c>
      <c r="AL1617">
        <v>69</v>
      </c>
      <c r="AM1617">
        <v>69</v>
      </c>
      <c r="AN1617" t="s">
        <v>1409</v>
      </c>
      <c r="AO1617" t="s">
        <v>800</v>
      </c>
    </row>
    <row r="1618" spans="1:41" x14ac:dyDescent="0.25">
      <c r="A1618">
        <v>1</v>
      </c>
      <c r="B1618" t="s">
        <v>28</v>
      </c>
      <c r="C1618">
        <v>392106</v>
      </c>
      <c r="D1618" t="str">
        <f>VLOOKUP(C1618,MUNICÍPO_SETOR!A$2:D$49,4,0)</f>
        <v>ZUILA MONTEIRO FREIRE</v>
      </c>
      <c r="E1618" s="43">
        <v>41369.354166666664</v>
      </c>
      <c r="F1618" s="43">
        <v>41369.677083333336</v>
      </c>
      <c r="G1618" s="43">
        <v>41369.643750000003</v>
      </c>
      <c r="H1618" t="s">
        <v>29</v>
      </c>
      <c r="I1618">
        <v>60000017963252</v>
      </c>
      <c r="J1618" t="s">
        <v>801</v>
      </c>
      <c r="K1618" t="s">
        <v>802</v>
      </c>
      <c r="L1618" t="s">
        <v>238</v>
      </c>
      <c r="M1618">
        <v>3</v>
      </c>
      <c r="N1618" t="s">
        <v>33</v>
      </c>
      <c r="O1618">
        <v>60000015461254</v>
      </c>
      <c r="P1618">
        <v>60000016462712</v>
      </c>
      <c r="Q1618">
        <v>140236000000466</v>
      </c>
      <c r="S1618" t="s">
        <v>34</v>
      </c>
      <c r="T1618" t="s">
        <v>35</v>
      </c>
      <c r="U1618" t="s">
        <v>36</v>
      </c>
      <c r="X1618" t="s">
        <v>176</v>
      </c>
      <c r="AD1618" t="s">
        <v>803</v>
      </c>
      <c r="AE1618" t="s">
        <v>1437</v>
      </c>
      <c r="AF1618" t="s">
        <v>1340</v>
      </c>
      <c r="AG1618" t="s">
        <v>1340</v>
      </c>
      <c r="AH1618">
        <v>1</v>
      </c>
      <c r="AI1618">
        <v>80</v>
      </c>
      <c r="AJ1618">
        <v>80</v>
      </c>
      <c r="AK1618">
        <v>80</v>
      </c>
      <c r="AL1618">
        <v>80</v>
      </c>
      <c r="AM1618">
        <v>80</v>
      </c>
      <c r="AN1618" t="s">
        <v>1409</v>
      </c>
      <c r="AO1618" t="s">
        <v>1340</v>
      </c>
    </row>
    <row r="1619" spans="1:41" x14ac:dyDescent="0.25">
      <c r="A1619">
        <v>1</v>
      </c>
      <c r="B1619" t="s">
        <v>28</v>
      </c>
      <c r="C1619">
        <v>392106</v>
      </c>
      <c r="D1619" t="str">
        <f>VLOOKUP(C1619,MUNICÍPO_SETOR!A$2:D$49,4,0)</f>
        <v>ZUILA MONTEIRO FREIRE</v>
      </c>
      <c r="E1619" s="43">
        <v>41368.6875</v>
      </c>
      <c r="F1619" s="43">
        <v>41369.615277777775</v>
      </c>
      <c r="G1619" s="43">
        <v>41369.617361111108</v>
      </c>
      <c r="H1619" t="s">
        <v>29</v>
      </c>
      <c r="I1619">
        <v>60000017964268</v>
      </c>
      <c r="J1619" t="s">
        <v>804</v>
      </c>
      <c r="K1619" t="s">
        <v>805</v>
      </c>
      <c r="L1619" t="s">
        <v>41</v>
      </c>
      <c r="M1619">
        <v>4</v>
      </c>
      <c r="N1619" t="s">
        <v>33</v>
      </c>
      <c r="O1619">
        <v>60000015461254</v>
      </c>
      <c r="P1619">
        <v>60000016462712</v>
      </c>
      <c r="Q1619">
        <v>140236000000396</v>
      </c>
      <c r="S1619" t="s">
        <v>34</v>
      </c>
      <c r="T1619" t="s">
        <v>35</v>
      </c>
      <c r="U1619" t="s">
        <v>36</v>
      </c>
      <c r="X1619" t="s">
        <v>37</v>
      </c>
      <c r="AD1619" t="s">
        <v>806</v>
      </c>
      <c r="AE1619" t="s">
        <v>1437</v>
      </c>
      <c r="AF1619" t="s">
        <v>1336</v>
      </c>
      <c r="AG1619" t="s">
        <v>1336</v>
      </c>
      <c r="AH1619">
        <v>1</v>
      </c>
      <c r="AI1619">
        <v>192</v>
      </c>
      <c r="AJ1619">
        <v>192</v>
      </c>
      <c r="AK1619">
        <v>192</v>
      </c>
      <c r="AL1619">
        <v>192</v>
      </c>
      <c r="AM1619">
        <v>192</v>
      </c>
      <c r="AN1619" t="s">
        <v>1409</v>
      </c>
      <c r="AO1619" t="s">
        <v>1336</v>
      </c>
    </row>
    <row r="1620" spans="1:41" x14ac:dyDescent="0.25">
      <c r="A1620">
        <v>1</v>
      </c>
      <c r="B1620" t="s">
        <v>28</v>
      </c>
      <c r="C1620">
        <v>392106</v>
      </c>
      <c r="D1620" t="str">
        <f>VLOOKUP(C1620,MUNICÍPO_SETOR!A$2:D$49,4,0)</f>
        <v>ZUILA MONTEIRO FREIRE</v>
      </c>
      <c r="E1620" s="43">
        <v>41368.583333333336</v>
      </c>
      <c r="F1620" s="43">
        <v>41369.60833333333</v>
      </c>
      <c r="G1620" s="43">
        <v>41369.617361111108</v>
      </c>
      <c r="H1620" t="s">
        <v>29</v>
      </c>
      <c r="I1620">
        <v>60000017970288</v>
      </c>
      <c r="J1620" t="s">
        <v>807</v>
      </c>
      <c r="K1620" t="s">
        <v>808</v>
      </c>
      <c r="L1620" t="s">
        <v>41</v>
      </c>
      <c r="M1620">
        <v>6</v>
      </c>
      <c r="N1620" t="s">
        <v>33</v>
      </c>
      <c r="O1620">
        <v>60000015461254</v>
      </c>
      <c r="P1620">
        <v>60000016462712</v>
      </c>
      <c r="Q1620">
        <v>140236000000389</v>
      </c>
      <c r="S1620" t="s">
        <v>34</v>
      </c>
      <c r="T1620" t="s">
        <v>35</v>
      </c>
      <c r="U1620" t="s">
        <v>36</v>
      </c>
      <c r="X1620" t="s">
        <v>37</v>
      </c>
      <c r="AD1620" t="s">
        <v>809</v>
      </c>
      <c r="AE1620" t="s">
        <v>1437</v>
      </c>
      <c r="AF1620" t="s">
        <v>809</v>
      </c>
      <c r="AG1620" t="s">
        <v>809</v>
      </c>
      <c r="AH1620">
        <v>1</v>
      </c>
      <c r="AI1620">
        <v>85</v>
      </c>
      <c r="AJ1620">
        <v>85</v>
      </c>
      <c r="AK1620">
        <v>85</v>
      </c>
      <c r="AL1620">
        <v>85</v>
      </c>
      <c r="AM1620">
        <v>85</v>
      </c>
      <c r="AN1620" t="s">
        <v>1409</v>
      </c>
      <c r="AO1620" t="s">
        <v>809</v>
      </c>
    </row>
    <row r="1621" spans="1:41" x14ac:dyDescent="0.25">
      <c r="A1621">
        <v>1</v>
      </c>
      <c r="B1621" t="s">
        <v>28</v>
      </c>
      <c r="C1621">
        <v>392106</v>
      </c>
      <c r="D1621" t="str">
        <f>VLOOKUP(C1621,MUNICÍPO_SETOR!A$2:D$49,4,0)</f>
        <v>ZUILA MONTEIRO FREIRE</v>
      </c>
      <c r="E1621" s="43">
        <v>41368.458333333336</v>
      </c>
      <c r="F1621" s="43">
        <v>41369.618750000001</v>
      </c>
      <c r="G1621" s="43">
        <v>41369.617361111108</v>
      </c>
      <c r="H1621" t="s">
        <v>29</v>
      </c>
      <c r="I1621">
        <v>60000017964152</v>
      </c>
      <c r="J1621" t="s">
        <v>810</v>
      </c>
      <c r="K1621" t="s">
        <v>811</v>
      </c>
      <c r="L1621" t="s">
        <v>238</v>
      </c>
      <c r="M1621">
        <v>3</v>
      </c>
      <c r="N1621" t="s">
        <v>33</v>
      </c>
      <c r="O1621">
        <v>60000015461254</v>
      </c>
      <c r="P1621">
        <v>60000016462712</v>
      </c>
      <c r="Q1621">
        <v>140236000000403</v>
      </c>
      <c r="S1621" t="s">
        <v>34</v>
      </c>
      <c r="T1621" t="s">
        <v>35</v>
      </c>
      <c r="U1621" t="s">
        <v>36</v>
      </c>
      <c r="X1621" t="s">
        <v>37</v>
      </c>
      <c r="AD1621" t="s">
        <v>812</v>
      </c>
      <c r="AE1621" t="s">
        <v>1437</v>
      </c>
      <c r="AF1621" t="s">
        <v>812</v>
      </c>
      <c r="AG1621" t="s">
        <v>812</v>
      </c>
      <c r="AH1621">
        <v>1</v>
      </c>
      <c r="AI1621">
        <v>166</v>
      </c>
      <c r="AJ1621">
        <v>166</v>
      </c>
      <c r="AK1621">
        <v>166</v>
      </c>
      <c r="AL1621">
        <v>166</v>
      </c>
      <c r="AM1621">
        <v>166</v>
      </c>
      <c r="AN1621" t="s">
        <v>1409</v>
      </c>
      <c r="AO1621" t="s">
        <v>812</v>
      </c>
    </row>
    <row r="1622" spans="1:41" x14ac:dyDescent="0.25">
      <c r="A1622">
        <v>1</v>
      </c>
      <c r="B1622" t="s">
        <v>28</v>
      </c>
      <c r="C1622">
        <v>392106</v>
      </c>
      <c r="D1622" t="str">
        <f>VLOOKUP(C1622,MUNICÍPO_SETOR!A$2:D$49,4,0)</f>
        <v>ZUILA MONTEIRO FREIRE</v>
      </c>
      <c r="E1622" s="43">
        <v>41368.416666666664</v>
      </c>
      <c r="F1622" s="43">
        <v>41369.634722222225</v>
      </c>
      <c r="G1622" s="43">
        <v>41369.617361111108</v>
      </c>
      <c r="H1622" t="s">
        <v>29</v>
      </c>
      <c r="I1622">
        <v>140236000000223</v>
      </c>
      <c r="J1622" t="s">
        <v>3246</v>
      </c>
      <c r="K1622" t="s">
        <v>3247</v>
      </c>
      <c r="L1622" t="s">
        <v>41</v>
      </c>
      <c r="N1622" t="s">
        <v>33</v>
      </c>
      <c r="O1622">
        <v>60000015461254</v>
      </c>
      <c r="P1622">
        <v>60000016462712</v>
      </c>
      <c r="Q1622">
        <v>140236000000453</v>
      </c>
      <c r="S1622" t="s">
        <v>34</v>
      </c>
      <c r="T1622" t="s">
        <v>35</v>
      </c>
      <c r="U1622" t="s">
        <v>36</v>
      </c>
      <c r="X1622" t="s">
        <v>37</v>
      </c>
      <c r="AD1622" t="s">
        <v>813</v>
      </c>
      <c r="AE1622" t="s">
        <v>1446</v>
      </c>
      <c r="AF1622" t="s">
        <v>813</v>
      </c>
      <c r="AG1622" t="s">
        <v>813</v>
      </c>
      <c r="AH1622">
        <v>1</v>
      </c>
      <c r="AI1622">
        <v>164</v>
      </c>
      <c r="AJ1622">
        <v>164</v>
      </c>
      <c r="AK1622">
        <v>164</v>
      </c>
      <c r="AL1622">
        <v>164</v>
      </c>
      <c r="AM1622">
        <v>164</v>
      </c>
      <c r="AN1622" t="s">
        <v>1409</v>
      </c>
      <c r="AO1622" t="s">
        <v>813</v>
      </c>
    </row>
    <row r="1623" spans="1:41" x14ac:dyDescent="0.25">
      <c r="A1623">
        <v>1</v>
      </c>
      <c r="B1623" t="s">
        <v>28</v>
      </c>
      <c r="C1623">
        <v>392106</v>
      </c>
      <c r="D1623" t="str">
        <f>VLOOKUP(C1623,MUNICÍPO_SETOR!A$2:D$49,4,0)</f>
        <v>ZUILA MONTEIRO FREIRE</v>
      </c>
      <c r="E1623" s="43">
        <v>41368.416666666664</v>
      </c>
      <c r="F1623" s="43">
        <v>41369.621527777781</v>
      </c>
      <c r="G1623" s="43">
        <v>41369.617361111108</v>
      </c>
      <c r="H1623" t="s">
        <v>29</v>
      </c>
      <c r="I1623">
        <v>60000017963852</v>
      </c>
      <c r="J1623" t="s">
        <v>814</v>
      </c>
      <c r="K1623" t="s">
        <v>815</v>
      </c>
      <c r="L1623" t="s">
        <v>816</v>
      </c>
      <c r="M1623">
        <v>6</v>
      </c>
      <c r="N1623" t="s">
        <v>33</v>
      </c>
      <c r="O1623">
        <v>60000015461254</v>
      </c>
      <c r="P1623">
        <v>60000016462712</v>
      </c>
      <c r="Q1623">
        <v>140236000000410</v>
      </c>
      <c r="S1623" t="s">
        <v>34</v>
      </c>
      <c r="T1623" t="s">
        <v>35</v>
      </c>
      <c r="U1623" t="s">
        <v>36</v>
      </c>
      <c r="X1623" t="s">
        <v>37</v>
      </c>
      <c r="AD1623" t="s">
        <v>817</v>
      </c>
      <c r="AE1623" t="s">
        <v>1437</v>
      </c>
      <c r="AF1623" t="s">
        <v>1333</v>
      </c>
      <c r="AG1623" t="s">
        <v>1333</v>
      </c>
      <c r="AH1623">
        <v>1</v>
      </c>
      <c r="AI1623">
        <v>162</v>
      </c>
      <c r="AJ1623">
        <v>162</v>
      </c>
      <c r="AK1623">
        <v>162</v>
      </c>
      <c r="AL1623">
        <v>162</v>
      </c>
      <c r="AM1623">
        <v>162</v>
      </c>
      <c r="AN1623" t="s">
        <v>1409</v>
      </c>
      <c r="AO1623" t="s">
        <v>1333</v>
      </c>
    </row>
    <row r="1624" spans="1:41" x14ac:dyDescent="0.25">
      <c r="A1624">
        <v>1</v>
      </c>
      <c r="B1624" t="s">
        <v>28</v>
      </c>
      <c r="C1624">
        <v>392106</v>
      </c>
      <c r="D1624" t="str">
        <f>VLOOKUP(C1624,MUNICÍPO_SETOR!A$2:D$49,4,0)</f>
        <v>ZUILA MONTEIRO FREIRE</v>
      </c>
      <c r="E1624" s="43">
        <v>41368.375</v>
      </c>
      <c r="F1624" s="43">
        <v>41369.629166666666</v>
      </c>
      <c r="G1624" s="43">
        <v>41369.617361111108</v>
      </c>
      <c r="H1624" t="s">
        <v>29</v>
      </c>
      <c r="I1624">
        <v>140236000000168</v>
      </c>
      <c r="J1624" t="s">
        <v>3248</v>
      </c>
      <c r="K1624" t="s">
        <v>3249</v>
      </c>
      <c r="L1624" t="s">
        <v>41</v>
      </c>
      <c r="N1624" t="s">
        <v>33</v>
      </c>
      <c r="O1624">
        <v>60000015461254</v>
      </c>
      <c r="P1624">
        <v>60000016462712</v>
      </c>
      <c r="Q1624">
        <v>140236000000431</v>
      </c>
      <c r="S1624" t="s">
        <v>34</v>
      </c>
      <c r="T1624" t="s">
        <v>35</v>
      </c>
      <c r="U1624" t="s">
        <v>36</v>
      </c>
      <c r="X1624" t="s">
        <v>37</v>
      </c>
      <c r="AD1624" t="s">
        <v>818</v>
      </c>
      <c r="AE1624" t="s">
        <v>1446</v>
      </c>
      <c r="AF1624" t="s">
        <v>1348</v>
      </c>
      <c r="AG1624" t="s">
        <v>1348</v>
      </c>
      <c r="AH1624">
        <v>1</v>
      </c>
      <c r="AI1624">
        <v>70</v>
      </c>
      <c r="AJ1624">
        <v>70</v>
      </c>
      <c r="AK1624">
        <v>70</v>
      </c>
      <c r="AL1624">
        <v>70</v>
      </c>
      <c r="AM1624">
        <v>70</v>
      </c>
      <c r="AN1624" t="s">
        <v>1409</v>
      </c>
      <c r="AO1624" t="s">
        <v>1348</v>
      </c>
    </row>
    <row r="1625" spans="1:41" x14ac:dyDescent="0.25">
      <c r="A1625">
        <v>1</v>
      </c>
      <c r="B1625" t="s">
        <v>28</v>
      </c>
      <c r="C1625">
        <v>392106</v>
      </c>
      <c r="D1625" t="str">
        <f>VLOOKUP(C1625,MUNICÍPO_SETOR!A$2:D$49,4,0)</f>
        <v>ZUILA MONTEIRO FREIRE</v>
      </c>
      <c r="E1625" s="43">
        <v>41368.354166666664</v>
      </c>
      <c r="F1625" s="43">
        <v>41369.638888888891</v>
      </c>
      <c r="G1625" s="43">
        <v>41369.617361111108</v>
      </c>
      <c r="H1625" t="s">
        <v>29</v>
      </c>
      <c r="I1625">
        <v>60000012584767</v>
      </c>
      <c r="J1625" t="s">
        <v>819</v>
      </c>
      <c r="K1625" t="s">
        <v>820</v>
      </c>
      <c r="L1625" t="s">
        <v>45</v>
      </c>
      <c r="M1625">
        <v>3</v>
      </c>
      <c r="N1625" t="s">
        <v>33</v>
      </c>
      <c r="O1625">
        <v>60000015461254</v>
      </c>
      <c r="P1625">
        <v>60000016462712</v>
      </c>
      <c r="Q1625">
        <v>140236000000459</v>
      </c>
      <c r="S1625" t="s">
        <v>34</v>
      </c>
      <c r="T1625" t="s">
        <v>35</v>
      </c>
      <c r="U1625" t="s">
        <v>36</v>
      </c>
      <c r="X1625" t="s">
        <v>37</v>
      </c>
      <c r="AD1625" t="s">
        <v>821</v>
      </c>
      <c r="AE1625" t="s">
        <v>1446</v>
      </c>
      <c r="AF1625" t="s">
        <v>821</v>
      </c>
      <c r="AG1625" t="s">
        <v>821</v>
      </c>
      <c r="AH1625">
        <v>1</v>
      </c>
      <c r="AI1625">
        <v>103</v>
      </c>
      <c r="AJ1625">
        <v>103</v>
      </c>
      <c r="AK1625">
        <v>103</v>
      </c>
      <c r="AL1625">
        <v>103</v>
      </c>
      <c r="AM1625">
        <v>103</v>
      </c>
      <c r="AN1625" t="s">
        <v>1409</v>
      </c>
      <c r="AO1625" t="s">
        <v>821</v>
      </c>
    </row>
    <row r="1626" spans="1:41" x14ac:dyDescent="0.25">
      <c r="A1626">
        <v>1</v>
      </c>
      <c r="B1626" t="s">
        <v>28</v>
      </c>
      <c r="C1626">
        <v>392106</v>
      </c>
      <c r="D1626" t="str">
        <f>VLOOKUP(C1626,MUNICÍPO_SETOR!A$2:D$49,4,0)</f>
        <v>ZUILA MONTEIRO FREIRE</v>
      </c>
      <c r="E1626" s="43">
        <v>41367.6875</v>
      </c>
      <c r="F1626" s="43">
        <v>41369.604861111111</v>
      </c>
      <c r="G1626" s="43">
        <v>41369.617361111108</v>
      </c>
      <c r="H1626" t="s">
        <v>29</v>
      </c>
      <c r="I1626">
        <v>60000012248295</v>
      </c>
      <c r="J1626" t="s">
        <v>822</v>
      </c>
      <c r="K1626" t="s">
        <v>823</v>
      </c>
      <c r="L1626" t="s">
        <v>41</v>
      </c>
      <c r="M1626">
        <v>4</v>
      </c>
      <c r="N1626" t="s">
        <v>33</v>
      </c>
      <c r="O1626">
        <v>60000015461254</v>
      </c>
      <c r="P1626">
        <v>60000016462712</v>
      </c>
      <c r="Q1626">
        <v>140236000000382</v>
      </c>
      <c r="S1626" t="s">
        <v>34</v>
      </c>
      <c r="T1626" t="s">
        <v>35</v>
      </c>
      <c r="U1626" t="s">
        <v>36</v>
      </c>
      <c r="X1626" t="s">
        <v>37</v>
      </c>
      <c r="AD1626" t="s">
        <v>824</v>
      </c>
      <c r="AE1626" t="s">
        <v>1446</v>
      </c>
      <c r="AF1626" t="s">
        <v>824</v>
      </c>
      <c r="AG1626" t="s">
        <v>824</v>
      </c>
      <c r="AH1626">
        <v>1</v>
      </c>
      <c r="AI1626">
        <v>159</v>
      </c>
      <c r="AJ1626">
        <v>159</v>
      </c>
      <c r="AK1626">
        <v>159</v>
      </c>
      <c r="AL1626">
        <v>159</v>
      </c>
      <c r="AM1626">
        <v>159</v>
      </c>
      <c r="AN1626" t="s">
        <v>1409</v>
      </c>
      <c r="AO1626" t="s">
        <v>824</v>
      </c>
    </row>
    <row r="1627" spans="1:41" x14ac:dyDescent="0.25">
      <c r="A1627">
        <v>1</v>
      </c>
      <c r="B1627" t="s">
        <v>28</v>
      </c>
      <c r="C1627">
        <v>392106</v>
      </c>
      <c r="D1627" t="str">
        <f>VLOOKUP(C1627,MUNICÍPO_SETOR!A$2:D$49,4,0)</f>
        <v>ZUILA MONTEIRO FREIRE</v>
      </c>
      <c r="E1627" s="43">
        <v>41367.645833333336</v>
      </c>
      <c r="F1627" s="43">
        <v>41369.601388888892</v>
      </c>
      <c r="G1627" s="43">
        <v>41369.617361111108</v>
      </c>
      <c r="H1627" t="s">
        <v>29</v>
      </c>
      <c r="I1627">
        <v>60000017964004</v>
      </c>
      <c r="J1627" t="s">
        <v>825</v>
      </c>
      <c r="K1627" t="s">
        <v>826</v>
      </c>
      <c r="L1627" t="s">
        <v>41</v>
      </c>
      <c r="M1627">
        <v>4</v>
      </c>
      <c r="N1627" t="s">
        <v>33</v>
      </c>
      <c r="O1627">
        <v>60000015461254</v>
      </c>
      <c r="P1627">
        <v>60000016462712</v>
      </c>
      <c r="Q1627">
        <v>140236000000375</v>
      </c>
      <c r="S1627" t="s">
        <v>34</v>
      </c>
      <c r="T1627" t="s">
        <v>35</v>
      </c>
      <c r="U1627" t="s">
        <v>36</v>
      </c>
      <c r="X1627" t="s">
        <v>37</v>
      </c>
      <c r="AD1627" t="s">
        <v>827</v>
      </c>
      <c r="AE1627" t="s">
        <v>1437</v>
      </c>
      <c r="AF1627" t="s">
        <v>827</v>
      </c>
      <c r="AG1627" t="s">
        <v>827</v>
      </c>
      <c r="AH1627">
        <v>1</v>
      </c>
      <c r="AI1627">
        <v>167</v>
      </c>
      <c r="AJ1627">
        <v>167</v>
      </c>
      <c r="AK1627">
        <v>167</v>
      </c>
      <c r="AL1627">
        <v>167</v>
      </c>
      <c r="AM1627">
        <v>167</v>
      </c>
      <c r="AN1627" t="s">
        <v>1409</v>
      </c>
      <c r="AO1627" t="s">
        <v>827</v>
      </c>
    </row>
    <row r="1628" spans="1:41" x14ac:dyDescent="0.25">
      <c r="A1628">
        <v>1</v>
      </c>
      <c r="B1628" t="s">
        <v>28</v>
      </c>
      <c r="C1628">
        <v>392106</v>
      </c>
      <c r="D1628" t="str">
        <f>VLOOKUP(C1628,MUNICÍPO_SETOR!A$2:D$49,4,0)</f>
        <v>ZUILA MONTEIRO FREIRE</v>
      </c>
      <c r="E1628" s="43">
        <v>41367.594444444447</v>
      </c>
      <c r="F1628" s="43">
        <v>41367.602083333331</v>
      </c>
      <c r="G1628" s="43">
        <v>41367.580555555556</v>
      </c>
      <c r="H1628" t="s">
        <v>29</v>
      </c>
      <c r="I1628">
        <v>60000012587379</v>
      </c>
      <c r="J1628" t="s">
        <v>828</v>
      </c>
      <c r="K1628" t="s">
        <v>829</v>
      </c>
      <c r="L1628" t="s">
        <v>45</v>
      </c>
      <c r="M1628">
        <v>3</v>
      </c>
      <c r="N1628" t="s">
        <v>33</v>
      </c>
      <c r="O1628">
        <v>60000015461254</v>
      </c>
      <c r="P1628">
        <v>60000016462712</v>
      </c>
      <c r="Q1628">
        <v>140236000000141</v>
      </c>
      <c r="S1628" t="s">
        <v>34</v>
      </c>
      <c r="T1628" t="s">
        <v>35</v>
      </c>
      <c r="U1628" t="s">
        <v>36</v>
      </c>
      <c r="X1628" t="s">
        <v>37</v>
      </c>
      <c r="AD1628" t="s">
        <v>830</v>
      </c>
      <c r="AE1628" t="s">
        <v>1446</v>
      </c>
      <c r="AF1628" t="s">
        <v>1331</v>
      </c>
      <c r="AG1628" t="s">
        <v>1331</v>
      </c>
      <c r="AH1628">
        <v>1</v>
      </c>
      <c r="AI1628">
        <v>143</v>
      </c>
      <c r="AJ1628">
        <v>143</v>
      </c>
      <c r="AK1628">
        <v>143</v>
      </c>
      <c r="AL1628">
        <v>143</v>
      </c>
      <c r="AM1628">
        <v>143</v>
      </c>
      <c r="AN1628" t="s">
        <v>1409</v>
      </c>
      <c r="AO1628" t="s">
        <v>1331</v>
      </c>
    </row>
    <row r="1629" spans="1:41" x14ac:dyDescent="0.25">
      <c r="A1629">
        <v>1</v>
      </c>
      <c r="B1629" t="s">
        <v>28</v>
      </c>
      <c r="C1629">
        <v>392106</v>
      </c>
      <c r="D1629" t="str">
        <f>VLOOKUP(C1629,MUNICÍPO_SETOR!A$2:D$49,4,0)</f>
        <v>ZUILA MONTEIRO FREIRE</v>
      </c>
      <c r="E1629" s="43">
        <v>41367.458333333336</v>
      </c>
      <c r="F1629" s="43">
        <v>41367.623611111114</v>
      </c>
      <c r="G1629" s="43">
        <v>41367.668749999997</v>
      </c>
      <c r="H1629" t="s">
        <v>29</v>
      </c>
      <c r="I1629">
        <v>60000017155206</v>
      </c>
      <c r="J1629" t="s">
        <v>831</v>
      </c>
      <c r="K1629" t="s">
        <v>832</v>
      </c>
      <c r="L1629" t="s">
        <v>45</v>
      </c>
      <c r="M1629">
        <v>3</v>
      </c>
      <c r="N1629" t="s">
        <v>33</v>
      </c>
      <c r="O1629">
        <v>60000015461254</v>
      </c>
      <c r="P1629">
        <v>60000016462712</v>
      </c>
      <c r="Q1629">
        <v>140236000000163</v>
      </c>
      <c r="S1629" t="s">
        <v>34</v>
      </c>
      <c r="T1629" t="s">
        <v>35</v>
      </c>
      <c r="U1629" t="s">
        <v>36</v>
      </c>
      <c r="X1629" t="s">
        <v>37</v>
      </c>
      <c r="AD1629" t="s">
        <v>833</v>
      </c>
      <c r="AE1629" t="s">
        <v>1446</v>
      </c>
      <c r="AF1629" t="s">
        <v>1332</v>
      </c>
      <c r="AG1629" t="s">
        <v>1332</v>
      </c>
      <c r="AH1629">
        <v>1</v>
      </c>
      <c r="AI1629">
        <v>116</v>
      </c>
      <c r="AJ1629">
        <v>116</v>
      </c>
      <c r="AK1629">
        <v>116</v>
      </c>
      <c r="AL1629">
        <v>116</v>
      </c>
      <c r="AM1629">
        <v>116</v>
      </c>
      <c r="AN1629" t="s">
        <v>1409</v>
      </c>
      <c r="AO1629" t="s">
        <v>1332</v>
      </c>
    </row>
    <row r="1630" spans="1:41" x14ac:dyDescent="0.25">
      <c r="A1630">
        <v>1</v>
      </c>
      <c r="B1630" t="s">
        <v>28</v>
      </c>
      <c r="C1630">
        <v>392106</v>
      </c>
      <c r="D1630" t="str">
        <f>VLOOKUP(C1630,MUNICÍPO_SETOR!A$2:D$49,4,0)</f>
        <v>ZUILA MONTEIRO FREIRE</v>
      </c>
      <c r="E1630" s="43">
        <v>41367.416666666664</v>
      </c>
      <c r="F1630" s="43">
        <v>41367.615972222222</v>
      </c>
      <c r="G1630" s="43">
        <v>41367.581250000003</v>
      </c>
      <c r="H1630" t="s">
        <v>29</v>
      </c>
      <c r="I1630">
        <v>60000012583891</v>
      </c>
      <c r="J1630" t="s">
        <v>834</v>
      </c>
      <c r="K1630" t="s">
        <v>835</v>
      </c>
      <c r="L1630" t="s">
        <v>45</v>
      </c>
      <c r="M1630">
        <v>3</v>
      </c>
      <c r="N1630" t="s">
        <v>33</v>
      </c>
      <c r="O1630">
        <v>60000015461254</v>
      </c>
      <c r="P1630">
        <v>60000016462712</v>
      </c>
      <c r="Q1630">
        <v>140236000000156</v>
      </c>
      <c r="S1630" t="s">
        <v>34</v>
      </c>
      <c r="T1630" t="s">
        <v>35</v>
      </c>
      <c r="U1630" t="s">
        <v>36</v>
      </c>
      <c r="X1630" t="s">
        <v>37</v>
      </c>
      <c r="AD1630" t="s">
        <v>836</v>
      </c>
      <c r="AE1630" t="s">
        <v>1446</v>
      </c>
      <c r="AF1630" t="s">
        <v>836</v>
      </c>
      <c r="AG1630" t="s">
        <v>836</v>
      </c>
      <c r="AH1630">
        <v>1</v>
      </c>
      <c r="AI1630">
        <v>138</v>
      </c>
      <c r="AJ1630">
        <v>138</v>
      </c>
      <c r="AK1630">
        <v>138</v>
      </c>
      <c r="AL1630">
        <v>138</v>
      </c>
      <c r="AM1630">
        <v>138</v>
      </c>
      <c r="AN1630" t="s">
        <v>1409</v>
      </c>
      <c r="AO1630" t="s">
        <v>836</v>
      </c>
    </row>
    <row r="1631" spans="1:41" x14ac:dyDescent="0.25">
      <c r="A1631">
        <v>1</v>
      </c>
      <c r="B1631" t="s">
        <v>28</v>
      </c>
      <c r="C1631">
        <v>392106</v>
      </c>
      <c r="D1631" t="str">
        <f>VLOOKUP(C1631,MUNICÍPO_SETOR!A$2:D$49,4,0)</f>
        <v>ZUILA MONTEIRO FREIRE</v>
      </c>
      <c r="E1631" s="43">
        <v>41367.375</v>
      </c>
      <c r="F1631" s="43">
        <v>41367.606944444444</v>
      </c>
      <c r="G1631" s="43">
        <v>41367.581250000003</v>
      </c>
      <c r="H1631" t="s">
        <v>29</v>
      </c>
      <c r="I1631">
        <v>60000012421491</v>
      </c>
      <c r="J1631" t="s">
        <v>837</v>
      </c>
      <c r="K1631" t="s">
        <v>838</v>
      </c>
      <c r="L1631" t="s">
        <v>41</v>
      </c>
      <c r="M1631">
        <v>4</v>
      </c>
      <c r="N1631" t="s">
        <v>33</v>
      </c>
      <c r="O1631">
        <v>60000015461254</v>
      </c>
      <c r="P1631">
        <v>60000016462712</v>
      </c>
      <c r="Q1631">
        <v>140236000000148</v>
      </c>
      <c r="S1631" t="s">
        <v>34</v>
      </c>
      <c r="T1631" t="s">
        <v>35</v>
      </c>
      <c r="U1631" t="s">
        <v>36</v>
      </c>
      <c r="X1631" t="s">
        <v>37</v>
      </c>
      <c r="AD1631" t="s">
        <v>839</v>
      </c>
      <c r="AE1631" t="s">
        <v>1446</v>
      </c>
      <c r="AF1631" t="s">
        <v>1339</v>
      </c>
      <c r="AG1631" t="s">
        <v>1339</v>
      </c>
      <c r="AH1631">
        <v>1</v>
      </c>
      <c r="AI1631">
        <v>112</v>
      </c>
      <c r="AJ1631">
        <v>112</v>
      </c>
      <c r="AK1631">
        <v>112</v>
      </c>
      <c r="AL1631">
        <v>112</v>
      </c>
      <c r="AM1631">
        <v>112</v>
      </c>
      <c r="AN1631" t="s">
        <v>1409</v>
      </c>
      <c r="AO1631" t="s">
        <v>1339</v>
      </c>
    </row>
    <row r="1632" spans="1:41" x14ac:dyDescent="0.25">
      <c r="A1632">
        <v>1</v>
      </c>
      <c r="B1632" t="s">
        <v>28</v>
      </c>
      <c r="C1632">
        <v>392106</v>
      </c>
      <c r="D1632" t="str">
        <f>VLOOKUP(C1632,MUNICÍPO_SETOR!A$2:D$49,4,0)</f>
        <v>ZUILA MONTEIRO FREIRE</v>
      </c>
      <c r="E1632" s="43">
        <v>41366.666666666664</v>
      </c>
      <c r="F1632" s="43">
        <v>41366.89166666667</v>
      </c>
      <c r="G1632" s="43">
        <v>41367.580555555556</v>
      </c>
      <c r="H1632" t="s">
        <v>29</v>
      </c>
      <c r="I1632">
        <v>60000012593059</v>
      </c>
      <c r="J1632" t="s">
        <v>840</v>
      </c>
      <c r="K1632" t="s">
        <v>841</v>
      </c>
      <c r="L1632" t="s">
        <v>45</v>
      </c>
      <c r="M1632">
        <v>3</v>
      </c>
      <c r="N1632" t="s">
        <v>33</v>
      </c>
      <c r="O1632">
        <v>60000015461254</v>
      </c>
      <c r="P1632">
        <v>60000016462712</v>
      </c>
      <c r="Q1632">
        <v>140236000000134</v>
      </c>
      <c r="S1632" t="s">
        <v>34</v>
      </c>
      <c r="T1632" t="s">
        <v>35</v>
      </c>
      <c r="U1632" t="s">
        <v>36</v>
      </c>
      <c r="X1632" t="s">
        <v>37</v>
      </c>
      <c r="AD1632" t="s">
        <v>842</v>
      </c>
      <c r="AE1632" t="s">
        <v>1446</v>
      </c>
      <c r="AF1632" t="s">
        <v>842</v>
      </c>
      <c r="AG1632" t="s">
        <v>842</v>
      </c>
      <c r="AH1632">
        <v>1</v>
      </c>
      <c r="AI1632">
        <v>103</v>
      </c>
      <c r="AJ1632">
        <v>103</v>
      </c>
      <c r="AK1632">
        <v>103</v>
      </c>
      <c r="AL1632">
        <v>103</v>
      </c>
      <c r="AM1632">
        <v>103</v>
      </c>
      <c r="AN1632" t="s">
        <v>1409</v>
      </c>
      <c r="AO1632" t="s">
        <v>842</v>
      </c>
    </row>
    <row r="1633" spans="1:41" x14ac:dyDescent="0.25">
      <c r="A1633">
        <v>1</v>
      </c>
      <c r="B1633" t="s">
        <v>28</v>
      </c>
      <c r="C1633">
        <v>392106</v>
      </c>
      <c r="D1633" t="str">
        <f>VLOOKUP(C1633,MUNICÍPO_SETOR!A$2:D$49,4,0)</f>
        <v>ZUILA MONTEIRO FREIRE</v>
      </c>
      <c r="E1633" s="43">
        <v>41366.645833333336</v>
      </c>
      <c r="F1633" s="43">
        <v>41366.887499999997</v>
      </c>
      <c r="G1633" s="43">
        <v>41367.580555555556</v>
      </c>
      <c r="H1633" t="s">
        <v>29</v>
      </c>
      <c r="I1633">
        <v>60000017968612</v>
      </c>
      <c r="J1633" t="s">
        <v>843</v>
      </c>
      <c r="K1633" t="s">
        <v>844</v>
      </c>
      <c r="L1633" t="s">
        <v>45</v>
      </c>
      <c r="M1633">
        <v>3</v>
      </c>
      <c r="N1633" t="s">
        <v>33</v>
      </c>
      <c r="O1633">
        <v>60000015461254</v>
      </c>
      <c r="P1633">
        <v>60000016462712</v>
      </c>
      <c r="Q1633">
        <v>140236000000127</v>
      </c>
      <c r="S1633" t="s">
        <v>34</v>
      </c>
      <c r="T1633" t="s">
        <v>35</v>
      </c>
      <c r="U1633" t="s">
        <v>36</v>
      </c>
      <c r="X1633" t="s">
        <v>37</v>
      </c>
      <c r="AD1633" t="s">
        <v>845</v>
      </c>
      <c r="AE1633" t="s">
        <v>1437</v>
      </c>
      <c r="AF1633" t="s">
        <v>1341</v>
      </c>
      <c r="AG1633" t="s">
        <v>1341</v>
      </c>
      <c r="AH1633">
        <v>1</v>
      </c>
      <c r="AI1633">
        <v>105</v>
      </c>
      <c r="AJ1633">
        <v>105</v>
      </c>
      <c r="AK1633">
        <v>105</v>
      </c>
      <c r="AL1633">
        <v>105</v>
      </c>
      <c r="AM1633">
        <v>105</v>
      </c>
      <c r="AN1633" t="s">
        <v>1409</v>
      </c>
      <c r="AO1633" t="s">
        <v>1341</v>
      </c>
    </row>
    <row r="1634" spans="1:41" x14ac:dyDescent="0.25">
      <c r="A1634">
        <v>1</v>
      </c>
      <c r="B1634" t="s">
        <v>28</v>
      </c>
      <c r="C1634">
        <v>392106</v>
      </c>
      <c r="D1634" t="str">
        <f>VLOOKUP(C1634,MUNICÍPO_SETOR!A$2:D$49,4,0)</f>
        <v>ZUILA MONTEIRO FREIRE</v>
      </c>
      <c r="E1634" s="43">
        <v>41366.583333333336</v>
      </c>
      <c r="F1634" s="43">
        <v>41366.676388888889</v>
      </c>
      <c r="G1634" s="43">
        <v>41366.84097222222</v>
      </c>
      <c r="H1634" t="s">
        <v>29</v>
      </c>
      <c r="I1634">
        <v>60000017970284</v>
      </c>
      <c r="J1634" t="s">
        <v>846</v>
      </c>
      <c r="K1634" t="s">
        <v>847</v>
      </c>
      <c r="L1634" t="s">
        <v>41</v>
      </c>
      <c r="M1634">
        <v>6</v>
      </c>
      <c r="N1634" t="s">
        <v>33</v>
      </c>
      <c r="O1634">
        <v>60000015461254</v>
      </c>
      <c r="P1634">
        <v>60000016462712</v>
      </c>
      <c r="Q1634">
        <v>140236000000120</v>
      </c>
      <c r="S1634" t="s">
        <v>34</v>
      </c>
      <c r="T1634" t="s">
        <v>35</v>
      </c>
      <c r="U1634" t="s">
        <v>36</v>
      </c>
      <c r="X1634" t="s">
        <v>37</v>
      </c>
      <c r="AD1634" t="s">
        <v>848</v>
      </c>
      <c r="AE1634" t="s">
        <v>1437</v>
      </c>
      <c r="AF1634" t="s">
        <v>848</v>
      </c>
      <c r="AG1634" t="s">
        <v>848</v>
      </c>
      <c r="AH1634">
        <v>1</v>
      </c>
      <c r="AI1634">
        <v>47</v>
      </c>
      <c r="AJ1634">
        <v>47</v>
      </c>
      <c r="AK1634">
        <v>47</v>
      </c>
      <c r="AL1634">
        <v>47</v>
      </c>
      <c r="AM1634">
        <v>47</v>
      </c>
      <c r="AN1634" t="s">
        <v>1409</v>
      </c>
      <c r="AO1634" t="s">
        <v>848</v>
      </c>
    </row>
    <row r="1635" spans="1:41" x14ac:dyDescent="0.25">
      <c r="A1635">
        <v>1</v>
      </c>
      <c r="B1635" t="s">
        <v>28</v>
      </c>
      <c r="C1635">
        <v>392106</v>
      </c>
      <c r="D1635" t="str">
        <f>VLOOKUP(C1635,MUNICÍPO_SETOR!A$2:D$49,4,0)</f>
        <v>ZUILA MONTEIRO FREIRE</v>
      </c>
      <c r="E1635" s="43">
        <v>41366.479166666664</v>
      </c>
      <c r="F1635" s="43">
        <v>41366.569444444445</v>
      </c>
      <c r="G1635" s="43">
        <v>41366.631944444445</v>
      </c>
      <c r="H1635" t="s">
        <v>110</v>
      </c>
      <c r="I1635">
        <v>60000016840426</v>
      </c>
      <c r="K1635" t="s">
        <v>849</v>
      </c>
      <c r="N1635" t="s">
        <v>33</v>
      </c>
      <c r="O1635">
        <v>60000015461254</v>
      </c>
      <c r="P1635">
        <v>60000016462712</v>
      </c>
      <c r="Q1635">
        <v>140236000000114</v>
      </c>
      <c r="S1635" t="s">
        <v>34</v>
      </c>
      <c r="T1635" t="s">
        <v>35</v>
      </c>
      <c r="X1635" t="s">
        <v>37</v>
      </c>
      <c r="AD1635" t="s">
        <v>850</v>
      </c>
      <c r="AE1635" t="s">
        <v>1446</v>
      </c>
      <c r="AF1635" t="s">
        <v>850</v>
      </c>
      <c r="AG1635" t="s">
        <v>850</v>
      </c>
      <c r="AH1635">
        <v>1</v>
      </c>
      <c r="AI1635">
        <v>37</v>
      </c>
      <c r="AJ1635">
        <v>37</v>
      </c>
      <c r="AK1635">
        <v>37</v>
      </c>
      <c r="AL1635">
        <v>37</v>
      </c>
      <c r="AM1635">
        <v>37</v>
      </c>
      <c r="AN1635" t="s">
        <v>1409</v>
      </c>
      <c r="AO1635" t="s">
        <v>850</v>
      </c>
    </row>
    <row r="1636" spans="1:41" x14ac:dyDescent="0.25">
      <c r="A1636">
        <v>1</v>
      </c>
      <c r="B1636" t="s">
        <v>28</v>
      </c>
      <c r="C1636">
        <v>392106</v>
      </c>
      <c r="D1636" t="str">
        <f>VLOOKUP(C1636,MUNICÍPO_SETOR!A$2:D$49,4,0)</f>
        <v>ZUILA MONTEIRO FREIRE</v>
      </c>
      <c r="E1636" s="43">
        <v>41366.416666666664</v>
      </c>
      <c r="F1636" s="43">
        <v>41366.559027777781</v>
      </c>
      <c r="G1636" s="43">
        <v>41366.527777777781</v>
      </c>
      <c r="H1636" t="s">
        <v>29</v>
      </c>
      <c r="I1636">
        <v>60000012368139</v>
      </c>
      <c r="J1636" t="s">
        <v>851</v>
      </c>
      <c r="K1636" t="s">
        <v>852</v>
      </c>
      <c r="L1636" t="s">
        <v>32</v>
      </c>
      <c r="M1636">
        <v>4</v>
      </c>
      <c r="N1636" t="s">
        <v>33</v>
      </c>
      <c r="O1636">
        <v>60000015461254</v>
      </c>
      <c r="P1636">
        <v>60000016462712</v>
      </c>
      <c r="Q1636">
        <v>140236000000107</v>
      </c>
      <c r="S1636" t="s">
        <v>34</v>
      </c>
      <c r="T1636" t="s">
        <v>35</v>
      </c>
      <c r="U1636" t="s">
        <v>36</v>
      </c>
      <c r="X1636" t="s">
        <v>37</v>
      </c>
      <c r="AD1636" t="s">
        <v>853</v>
      </c>
      <c r="AE1636" t="s">
        <v>1446</v>
      </c>
      <c r="AF1636" t="s">
        <v>853</v>
      </c>
      <c r="AG1636" t="s">
        <v>853</v>
      </c>
      <c r="AH1636">
        <v>1</v>
      </c>
      <c r="AI1636">
        <v>69</v>
      </c>
      <c r="AJ1636">
        <v>69</v>
      </c>
      <c r="AK1636">
        <v>69</v>
      </c>
      <c r="AL1636">
        <v>69</v>
      </c>
      <c r="AM1636">
        <v>69</v>
      </c>
      <c r="AN1636" t="s">
        <v>1409</v>
      </c>
      <c r="AO1636" t="s">
        <v>853</v>
      </c>
    </row>
    <row r="1637" spans="1:41" x14ac:dyDescent="0.25">
      <c r="A1637">
        <v>1</v>
      </c>
      <c r="B1637" t="s">
        <v>28</v>
      </c>
      <c r="C1637">
        <v>392106</v>
      </c>
      <c r="D1637" t="str">
        <f>VLOOKUP(C1637,MUNICÍPO_SETOR!A$2:D$49,4,0)</f>
        <v>ZUILA MONTEIRO FREIRE</v>
      </c>
      <c r="E1637" s="43">
        <v>41366.375</v>
      </c>
      <c r="F1637" s="43">
        <v>41366.554861111108</v>
      </c>
      <c r="G1637" s="43">
        <v>41366.527777777781</v>
      </c>
      <c r="H1637" t="s">
        <v>29</v>
      </c>
      <c r="I1637">
        <v>60000017964184</v>
      </c>
      <c r="J1637" t="s">
        <v>854</v>
      </c>
      <c r="K1637" t="s">
        <v>855</v>
      </c>
      <c r="L1637" t="s">
        <v>32</v>
      </c>
      <c r="M1637">
        <v>6</v>
      </c>
      <c r="N1637" t="s">
        <v>33</v>
      </c>
      <c r="O1637">
        <v>60000015461254</v>
      </c>
      <c r="P1637">
        <v>60000016462712</v>
      </c>
      <c r="Q1637">
        <v>140236000000100</v>
      </c>
      <c r="S1637" t="s">
        <v>34</v>
      </c>
      <c r="T1637" t="s">
        <v>35</v>
      </c>
      <c r="U1637" t="s">
        <v>36</v>
      </c>
      <c r="X1637" t="s">
        <v>37</v>
      </c>
      <c r="AD1637" t="s">
        <v>856</v>
      </c>
      <c r="AE1637" t="s">
        <v>1437</v>
      </c>
      <c r="AF1637" t="s">
        <v>1352</v>
      </c>
      <c r="AG1637" t="s">
        <v>1352</v>
      </c>
      <c r="AH1637">
        <v>1</v>
      </c>
      <c r="AI1637">
        <v>202</v>
      </c>
      <c r="AJ1637">
        <v>309</v>
      </c>
      <c r="AK1637">
        <v>309</v>
      </c>
      <c r="AL1637">
        <v>309</v>
      </c>
      <c r="AM1637">
        <v>309</v>
      </c>
      <c r="AN1637" t="s">
        <v>1409</v>
      </c>
      <c r="AO1637" t="s">
        <v>1353</v>
      </c>
    </row>
    <row r="1638" spans="1:41" x14ac:dyDescent="0.25">
      <c r="A1638">
        <v>1</v>
      </c>
      <c r="B1638" t="s">
        <v>28</v>
      </c>
      <c r="C1638">
        <v>392106</v>
      </c>
      <c r="D1638" t="str">
        <f>VLOOKUP(C1638,MUNICÍPO_SETOR!A$2:D$49,4,0)</f>
        <v>ZUILA MONTEIRO FREIRE</v>
      </c>
      <c r="E1638" s="43">
        <v>41366.375</v>
      </c>
      <c r="F1638" s="43">
        <v>41366.554861111108</v>
      </c>
      <c r="G1638" s="43">
        <v>41366.527777777781</v>
      </c>
      <c r="H1638" t="s">
        <v>29</v>
      </c>
      <c r="I1638">
        <v>60000017964184</v>
      </c>
      <c r="J1638" t="s">
        <v>854</v>
      </c>
      <c r="K1638" t="s">
        <v>855</v>
      </c>
      <c r="L1638" t="s">
        <v>32</v>
      </c>
      <c r="M1638">
        <v>6</v>
      </c>
      <c r="N1638" t="s">
        <v>33</v>
      </c>
      <c r="O1638">
        <v>60000015461254</v>
      </c>
      <c r="P1638">
        <v>60000016462712</v>
      </c>
      <c r="Q1638">
        <v>140236000000100</v>
      </c>
      <c r="S1638" t="s">
        <v>34</v>
      </c>
      <c r="T1638" t="s">
        <v>35</v>
      </c>
      <c r="U1638" t="s">
        <v>36</v>
      </c>
      <c r="X1638" t="s">
        <v>37</v>
      </c>
      <c r="AD1638" t="s">
        <v>856</v>
      </c>
      <c r="AE1638" t="s">
        <v>1437</v>
      </c>
      <c r="AF1638" t="s">
        <v>1352</v>
      </c>
      <c r="AG1638" t="s">
        <v>1352</v>
      </c>
      <c r="AH1638">
        <v>1</v>
      </c>
      <c r="AI1638">
        <v>202</v>
      </c>
      <c r="AJ1638">
        <v>309</v>
      </c>
      <c r="AK1638">
        <v>309</v>
      </c>
      <c r="AL1638">
        <v>309</v>
      </c>
      <c r="AM1638">
        <v>309</v>
      </c>
      <c r="AN1638" t="s">
        <v>1410</v>
      </c>
      <c r="AO1638" t="s">
        <v>4657</v>
      </c>
    </row>
    <row r="1639" spans="1:41" x14ac:dyDescent="0.25">
      <c r="A1639">
        <v>1</v>
      </c>
      <c r="B1639" t="s">
        <v>28</v>
      </c>
      <c r="C1639">
        <v>392106</v>
      </c>
      <c r="D1639" t="str">
        <f>VLOOKUP(C1639,MUNICÍPO_SETOR!A$2:D$49,4,0)</f>
        <v>ZUILA MONTEIRO FREIRE</v>
      </c>
      <c r="E1639" s="43">
        <v>41365.666666666664</v>
      </c>
      <c r="F1639" s="43">
        <v>41365.666666666664</v>
      </c>
      <c r="G1639" s="43">
        <v>41366.527777777781</v>
      </c>
      <c r="H1639" t="s">
        <v>29</v>
      </c>
      <c r="I1639">
        <v>60000012526003</v>
      </c>
      <c r="J1639" t="s">
        <v>857</v>
      </c>
      <c r="K1639" t="s">
        <v>858</v>
      </c>
      <c r="L1639" t="s">
        <v>859</v>
      </c>
      <c r="M1639">
        <v>4</v>
      </c>
      <c r="N1639" t="s">
        <v>33</v>
      </c>
      <c r="O1639">
        <v>60000015461254</v>
      </c>
      <c r="P1639">
        <v>60000016462712</v>
      </c>
      <c r="Q1639">
        <v>140236000000093</v>
      </c>
      <c r="S1639" t="s">
        <v>34</v>
      </c>
      <c r="T1639" t="s">
        <v>35</v>
      </c>
      <c r="U1639" t="s">
        <v>36</v>
      </c>
      <c r="X1639" t="s">
        <v>37</v>
      </c>
      <c r="AD1639" t="s">
        <v>860</v>
      </c>
      <c r="AE1639" t="s">
        <v>1446</v>
      </c>
      <c r="AF1639" t="s">
        <v>1345</v>
      </c>
      <c r="AG1639" t="s">
        <v>1345</v>
      </c>
      <c r="AH1639">
        <v>1</v>
      </c>
      <c r="AI1639">
        <v>164</v>
      </c>
      <c r="AJ1639">
        <v>164</v>
      </c>
      <c r="AK1639">
        <v>164</v>
      </c>
      <c r="AL1639">
        <v>164</v>
      </c>
      <c r="AM1639">
        <v>164</v>
      </c>
      <c r="AN1639" t="s">
        <v>1409</v>
      </c>
      <c r="AO1639" t="s">
        <v>1345</v>
      </c>
    </row>
    <row r="1640" spans="1:41" x14ac:dyDescent="0.25">
      <c r="A1640">
        <v>1</v>
      </c>
      <c r="B1640" t="s">
        <v>28</v>
      </c>
      <c r="C1640">
        <v>392106</v>
      </c>
      <c r="D1640" t="str">
        <f>VLOOKUP(C1640,MUNICÍPO_SETOR!A$2:D$49,4,0)</f>
        <v>ZUILA MONTEIRO FREIRE</v>
      </c>
      <c r="E1640" s="43">
        <v>41365.583333333336</v>
      </c>
      <c r="F1640" s="43">
        <v>41365.661111111112</v>
      </c>
      <c r="G1640" s="43">
        <v>41366.527777777781</v>
      </c>
      <c r="H1640" t="s">
        <v>29</v>
      </c>
      <c r="I1640">
        <v>60000017966116</v>
      </c>
      <c r="J1640" t="s">
        <v>861</v>
      </c>
      <c r="K1640" t="s">
        <v>862</v>
      </c>
      <c r="L1640" t="s">
        <v>32</v>
      </c>
      <c r="M1640">
        <v>4</v>
      </c>
      <c r="N1640" t="s">
        <v>33</v>
      </c>
      <c r="O1640">
        <v>60000015461254</v>
      </c>
      <c r="P1640">
        <v>60000016462712</v>
      </c>
      <c r="Q1640">
        <v>140236000000086</v>
      </c>
      <c r="S1640" t="s">
        <v>34</v>
      </c>
      <c r="T1640" t="s">
        <v>35</v>
      </c>
      <c r="U1640" t="s">
        <v>36</v>
      </c>
      <c r="X1640" t="s">
        <v>37</v>
      </c>
      <c r="AD1640" t="s">
        <v>863</v>
      </c>
      <c r="AE1640" t="s">
        <v>1437</v>
      </c>
      <c r="AF1640" t="s">
        <v>863</v>
      </c>
      <c r="AG1640" t="s">
        <v>863</v>
      </c>
      <c r="AH1640">
        <v>1</v>
      </c>
      <c r="AI1640">
        <v>150</v>
      </c>
      <c r="AJ1640">
        <v>150</v>
      </c>
      <c r="AK1640">
        <v>150</v>
      </c>
      <c r="AL1640">
        <v>150</v>
      </c>
      <c r="AM1640">
        <v>150</v>
      </c>
      <c r="AN1640" t="s">
        <v>1409</v>
      </c>
      <c r="AO1640" t="s">
        <v>863</v>
      </c>
    </row>
    <row r="1641" spans="1:41" x14ac:dyDescent="0.25">
      <c r="A1641">
        <v>1</v>
      </c>
      <c r="B1641" t="s">
        <v>28</v>
      </c>
      <c r="C1641">
        <v>392106</v>
      </c>
      <c r="D1641" t="str">
        <f>VLOOKUP(C1641,MUNICÍPO_SETOR!A$2:D$49,4,0)</f>
        <v>ZUILA MONTEIRO FREIRE</v>
      </c>
      <c r="E1641" s="43">
        <v>41365.479166666664</v>
      </c>
      <c r="F1641" s="43">
        <v>41365.532638888886</v>
      </c>
      <c r="G1641" s="43">
        <v>41365.510416666664</v>
      </c>
      <c r="H1641" t="s">
        <v>29</v>
      </c>
      <c r="I1641">
        <v>60000017964064</v>
      </c>
      <c r="J1641" t="s">
        <v>864</v>
      </c>
      <c r="K1641" t="s">
        <v>865</v>
      </c>
      <c r="L1641" t="s">
        <v>41</v>
      </c>
      <c r="M1641">
        <v>4</v>
      </c>
      <c r="N1641" t="s">
        <v>33</v>
      </c>
      <c r="O1641">
        <v>60000015461254</v>
      </c>
      <c r="P1641">
        <v>60000016462712</v>
      </c>
      <c r="Q1641">
        <v>140236000000074</v>
      </c>
      <c r="S1641" t="s">
        <v>34</v>
      </c>
      <c r="T1641" t="s">
        <v>35</v>
      </c>
      <c r="U1641" t="s">
        <v>36</v>
      </c>
      <c r="X1641" t="s">
        <v>37</v>
      </c>
      <c r="AD1641" t="s">
        <v>866</v>
      </c>
      <c r="AE1641" t="s">
        <v>1437</v>
      </c>
      <c r="AF1641" t="s">
        <v>1334</v>
      </c>
      <c r="AG1641" t="s">
        <v>1334</v>
      </c>
      <c r="AH1641">
        <v>1</v>
      </c>
      <c r="AI1641">
        <v>80</v>
      </c>
      <c r="AJ1641">
        <v>112</v>
      </c>
      <c r="AK1641">
        <v>112</v>
      </c>
      <c r="AL1641">
        <v>112</v>
      </c>
      <c r="AM1641">
        <v>112</v>
      </c>
      <c r="AN1641" t="s">
        <v>1409</v>
      </c>
      <c r="AO1641" t="s">
        <v>1335</v>
      </c>
    </row>
    <row r="1642" spans="1:41" x14ac:dyDescent="0.25">
      <c r="A1642">
        <v>1</v>
      </c>
      <c r="B1642" t="s">
        <v>28</v>
      </c>
      <c r="C1642">
        <v>392106</v>
      </c>
      <c r="D1642" t="str">
        <f>VLOOKUP(C1642,MUNICÍPO_SETOR!A$2:D$49,4,0)</f>
        <v>ZUILA MONTEIRO FREIRE</v>
      </c>
      <c r="E1642" s="43">
        <v>41365.479166666664</v>
      </c>
      <c r="F1642" s="43">
        <v>41365.532638888886</v>
      </c>
      <c r="G1642" s="43">
        <v>41365.510416666664</v>
      </c>
      <c r="H1642" t="s">
        <v>29</v>
      </c>
      <c r="I1642">
        <v>60000017964064</v>
      </c>
      <c r="J1642" t="s">
        <v>864</v>
      </c>
      <c r="K1642" t="s">
        <v>865</v>
      </c>
      <c r="L1642" t="s">
        <v>41</v>
      </c>
      <c r="M1642">
        <v>4</v>
      </c>
      <c r="N1642" t="s">
        <v>33</v>
      </c>
      <c r="O1642">
        <v>60000015461254</v>
      </c>
      <c r="P1642">
        <v>60000016462712</v>
      </c>
      <c r="Q1642">
        <v>140236000000074</v>
      </c>
      <c r="S1642" t="s">
        <v>34</v>
      </c>
      <c r="T1642" t="s">
        <v>35</v>
      </c>
      <c r="U1642" t="s">
        <v>36</v>
      </c>
      <c r="X1642" t="s">
        <v>37</v>
      </c>
      <c r="AD1642" t="s">
        <v>866</v>
      </c>
      <c r="AE1642" t="s">
        <v>1437</v>
      </c>
      <c r="AF1642" t="s">
        <v>1334</v>
      </c>
      <c r="AG1642" t="s">
        <v>1334</v>
      </c>
      <c r="AH1642">
        <v>1</v>
      </c>
      <c r="AI1642">
        <v>80</v>
      </c>
      <c r="AJ1642">
        <v>112</v>
      </c>
      <c r="AK1642">
        <v>112</v>
      </c>
      <c r="AL1642">
        <v>112</v>
      </c>
      <c r="AM1642">
        <v>112</v>
      </c>
      <c r="AN1642" t="s">
        <v>1410</v>
      </c>
      <c r="AO1642" t="s">
        <v>4658</v>
      </c>
    </row>
    <row r="1643" spans="1:41" x14ac:dyDescent="0.25">
      <c r="A1643">
        <v>1</v>
      </c>
      <c r="B1643" t="s">
        <v>28</v>
      </c>
      <c r="C1643">
        <v>392106</v>
      </c>
      <c r="D1643" t="str">
        <f>VLOOKUP(C1643,MUNICÍPO_SETOR!A$2:D$49,4,0)</f>
        <v>ZUILA MONTEIRO FREIRE</v>
      </c>
      <c r="E1643" s="43">
        <v>41365.416666666664</v>
      </c>
      <c r="F1643" s="43">
        <v>41365.529166666667</v>
      </c>
      <c r="G1643" s="43">
        <v>41365.510416666664</v>
      </c>
      <c r="H1643" t="s">
        <v>29</v>
      </c>
      <c r="I1643">
        <v>60000012249655</v>
      </c>
      <c r="J1643" t="s">
        <v>867</v>
      </c>
      <c r="K1643" t="s">
        <v>868</v>
      </c>
      <c r="L1643" t="s">
        <v>41</v>
      </c>
      <c r="M1643">
        <v>4</v>
      </c>
      <c r="N1643" t="s">
        <v>33</v>
      </c>
      <c r="O1643">
        <v>60000015461254</v>
      </c>
      <c r="P1643">
        <v>60000016462712</v>
      </c>
      <c r="Q1643">
        <v>140236000000064</v>
      </c>
      <c r="S1643" t="s">
        <v>34</v>
      </c>
      <c r="T1643" t="s">
        <v>35</v>
      </c>
      <c r="U1643" t="s">
        <v>36</v>
      </c>
      <c r="X1643" t="s">
        <v>37</v>
      </c>
      <c r="AD1643" t="s">
        <v>869</v>
      </c>
      <c r="AE1643" t="s">
        <v>1446</v>
      </c>
      <c r="AF1643" t="s">
        <v>1343</v>
      </c>
      <c r="AG1643" t="s">
        <v>1343</v>
      </c>
      <c r="AH1643">
        <v>1</v>
      </c>
      <c r="AI1643">
        <v>82</v>
      </c>
      <c r="AJ1643">
        <v>82</v>
      </c>
      <c r="AK1643">
        <v>82</v>
      </c>
      <c r="AL1643">
        <v>82</v>
      </c>
      <c r="AM1643">
        <v>82</v>
      </c>
      <c r="AN1643" t="s">
        <v>1409</v>
      </c>
      <c r="AO1643" t="s">
        <v>1343</v>
      </c>
    </row>
    <row r="1644" spans="1:41" x14ac:dyDescent="0.25">
      <c r="A1644">
        <v>1</v>
      </c>
      <c r="B1644" t="s">
        <v>28</v>
      </c>
      <c r="C1644">
        <v>392106</v>
      </c>
      <c r="D1644" t="str">
        <f>VLOOKUP(C1644,MUNICÍPO_SETOR!A$2:D$49,4,0)</f>
        <v>ZUILA MONTEIRO FREIRE</v>
      </c>
      <c r="E1644" s="43">
        <v>41365.416666666664</v>
      </c>
      <c r="F1644" s="43">
        <v>41365.529166666667</v>
      </c>
      <c r="G1644" s="43">
        <v>41365.510416666664</v>
      </c>
      <c r="H1644" t="s">
        <v>29</v>
      </c>
      <c r="I1644">
        <v>60000012249655</v>
      </c>
      <c r="J1644" t="s">
        <v>867</v>
      </c>
      <c r="K1644" t="s">
        <v>868</v>
      </c>
      <c r="L1644" t="s">
        <v>41</v>
      </c>
      <c r="M1644">
        <v>4</v>
      </c>
      <c r="N1644" t="s">
        <v>33</v>
      </c>
      <c r="O1644">
        <v>60000015461254</v>
      </c>
      <c r="P1644">
        <v>60000016462712</v>
      </c>
      <c r="Q1644">
        <v>140236000000064</v>
      </c>
      <c r="S1644" t="s">
        <v>34</v>
      </c>
      <c r="T1644" t="s">
        <v>35</v>
      </c>
      <c r="U1644" t="s">
        <v>36</v>
      </c>
      <c r="X1644" t="s">
        <v>37</v>
      </c>
      <c r="AD1644" t="s">
        <v>869</v>
      </c>
      <c r="AE1644" t="s">
        <v>1446</v>
      </c>
      <c r="AF1644" t="s">
        <v>1343</v>
      </c>
      <c r="AG1644" t="s">
        <v>1343</v>
      </c>
      <c r="AH1644">
        <v>1</v>
      </c>
      <c r="AI1644">
        <v>82</v>
      </c>
      <c r="AJ1644">
        <v>82</v>
      </c>
      <c r="AK1644">
        <v>82</v>
      </c>
      <c r="AL1644">
        <v>82</v>
      </c>
      <c r="AM1644">
        <v>82</v>
      </c>
      <c r="AN1644" t="s">
        <v>1409</v>
      </c>
      <c r="AO1644" t="s">
        <v>1343</v>
      </c>
    </row>
    <row r="1645" spans="1:41" x14ac:dyDescent="0.25">
      <c r="A1645">
        <v>1</v>
      </c>
      <c r="B1645" t="s">
        <v>28</v>
      </c>
      <c r="C1645">
        <v>392106</v>
      </c>
      <c r="D1645" t="str">
        <f>VLOOKUP(C1645,MUNICÍPO_SETOR!A$2:D$49,4,0)</f>
        <v>ZUILA MONTEIRO FREIRE</v>
      </c>
      <c r="E1645" s="43">
        <v>41365.354166666664</v>
      </c>
      <c r="F1645" s="43">
        <v>41365.522222222222</v>
      </c>
      <c r="G1645" s="43">
        <v>41365.510416666664</v>
      </c>
      <c r="H1645" t="s">
        <v>29</v>
      </c>
      <c r="I1645">
        <v>60000012355963</v>
      </c>
      <c r="J1645" t="s">
        <v>870</v>
      </c>
      <c r="K1645" t="s">
        <v>871</v>
      </c>
      <c r="L1645" t="s">
        <v>32</v>
      </c>
      <c r="M1645">
        <v>3</v>
      </c>
      <c r="N1645" t="s">
        <v>33</v>
      </c>
      <c r="O1645">
        <v>60000015461254</v>
      </c>
      <c r="P1645">
        <v>60000016462712</v>
      </c>
      <c r="Q1645">
        <v>140236000000045</v>
      </c>
      <c r="S1645" t="s">
        <v>34</v>
      </c>
      <c r="T1645" t="s">
        <v>35</v>
      </c>
      <c r="U1645" t="s">
        <v>36</v>
      </c>
      <c r="X1645" t="s">
        <v>37</v>
      </c>
      <c r="AD1645" t="s">
        <v>872</v>
      </c>
      <c r="AE1645" t="s">
        <v>1446</v>
      </c>
      <c r="AF1645" t="s">
        <v>1394</v>
      </c>
      <c r="AG1645" t="s">
        <v>1394</v>
      </c>
      <c r="AH1645">
        <v>96</v>
      </c>
      <c r="AI1645">
        <v>427</v>
      </c>
      <c r="AJ1645">
        <v>427</v>
      </c>
      <c r="AK1645">
        <v>427</v>
      </c>
      <c r="AL1645">
        <v>427</v>
      </c>
      <c r="AM1645">
        <v>427</v>
      </c>
      <c r="AN1645" t="s">
        <v>1409</v>
      </c>
      <c r="AO1645" t="s">
        <v>4659</v>
      </c>
    </row>
    <row r="1646" spans="1:41" x14ac:dyDescent="0.25">
      <c r="A1646">
        <v>1</v>
      </c>
      <c r="B1646" t="s">
        <v>28</v>
      </c>
      <c r="C1646">
        <v>393102</v>
      </c>
      <c r="D1646" t="str">
        <f>VLOOKUP(C1646,MUNICÍPO_SETOR!A$2:D$49,4,0)</f>
        <v>KARLA RIBEIRO ORTIZ</v>
      </c>
      <c r="E1646" s="43">
        <v>41402.666666666664</v>
      </c>
      <c r="F1646" s="43">
        <v>41403.618750000001</v>
      </c>
      <c r="G1646" s="43">
        <v>41403.577777777777</v>
      </c>
      <c r="H1646" t="s">
        <v>29</v>
      </c>
      <c r="I1646">
        <v>60000012386631</v>
      </c>
      <c r="J1646" t="s">
        <v>919</v>
      </c>
      <c r="K1646" t="s">
        <v>920</v>
      </c>
      <c r="L1646" t="s">
        <v>41</v>
      </c>
      <c r="M1646">
        <v>3</v>
      </c>
      <c r="N1646" t="s">
        <v>33</v>
      </c>
      <c r="O1646">
        <v>60000015461254</v>
      </c>
      <c r="P1646">
        <v>60000016462716</v>
      </c>
      <c r="Q1646">
        <v>140215000001123</v>
      </c>
      <c r="S1646" t="s">
        <v>34</v>
      </c>
      <c r="T1646" t="s">
        <v>35</v>
      </c>
      <c r="U1646" t="s">
        <v>36</v>
      </c>
      <c r="X1646" t="s">
        <v>37</v>
      </c>
      <c r="AD1646" t="s">
        <v>5160</v>
      </c>
      <c r="AE1646" t="s">
        <v>1437</v>
      </c>
      <c r="AF1646" t="s">
        <v>5489</v>
      </c>
      <c r="AG1646" t="s">
        <v>5489</v>
      </c>
      <c r="AH1646">
        <v>1</v>
      </c>
      <c r="AI1646">
        <v>33</v>
      </c>
      <c r="AJ1646">
        <v>63</v>
      </c>
      <c r="AK1646">
        <v>63</v>
      </c>
      <c r="AL1646">
        <v>63</v>
      </c>
      <c r="AM1646">
        <v>63</v>
      </c>
      <c r="AN1646" t="s">
        <v>1409</v>
      </c>
      <c r="AO1646" t="s">
        <v>5490</v>
      </c>
    </row>
    <row r="1647" spans="1:41" x14ac:dyDescent="0.25">
      <c r="A1647">
        <v>1</v>
      </c>
      <c r="B1647" t="s">
        <v>28</v>
      </c>
      <c r="C1647">
        <v>393102</v>
      </c>
      <c r="D1647" t="str">
        <f>VLOOKUP(C1647,MUNICÍPO_SETOR!A$2:D$49,4,0)</f>
        <v>KARLA RIBEIRO ORTIZ</v>
      </c>
      <c r="E1647" s="43">
        <v>41402.666666666664</v>
      </c>
      <c r="F1647" s="43">
        <v>41403.618750000001</v>
      </c>
      <c r="G1647" s="43">
        <v>41403.577777777777</v>
      </c>
      <c r="H1647" t="s">
        <v>29</v>
      </c>
      <c r="I1647">
        <v>60000012386631</v>
      </c>
      <c r="J1647" t="s">
        <v>919</v>
      </c>
      <c r="K1647" t="s">
        <v>920</v>
      </c>
      <c r="L1647" t="s">
        <v>41</v>
      </c>
      <c r="M1647">
        <v>3</v>
      </c>
      <c r="N1647" t="s">
        <v>33</v>
      </c>
      <c r="O1647">
        <v>60000015461254</v>
      </c>
      <c r="P1647">
        <v>60000016462716</v>
      </c>
      <c r="Q1647">
        <v>140215000001123</v>
      </c>
      <c r="S1647" t="s">
        <v>34</v>
      </c>
      <c r="T1647" t="s">
        <v>35</v>
      </c>
      <c r="U1647" t="s">
        <v>36</v>
      </c>
      <c r="X1647" t="s">
        <v>37</v>
      </c>
      <c r="AD1647" t="s">
        <v>5160</v>
      </c>
      <c r="AE1647" t="s">
        <v>1437</v>
      </c>
      <c r="AF1647" t="s">
        <v>5489</v>
      </c>
      <c r="AG1647" t="s">
        <v>5489</v>
      </c>
      <c r="AH1647">
        <v>1</v>
      </c>
      <c r="AI1647">
        <v>33</v>
      </c>
      <c r="AJ1647">
        <v>63</v>
      </c>
      <c r="AK1647">
        <v>63</v>
      </c>
      <c r="AL1647">
        <v>63</v>
      </c>
      <c r="AM1647">
        <v>63</v>
      </c>
      <c r="AN1647" t="s">
        <v>1410</v>
      </c>
      <c r="AO1647" t="s">
        <v>3261</v>
      </c>
    </row>
    <row r="1648" spans="1:41" x14ac:dyDescent="0.25">
      <c r="A1648">
        <v>1</v>
      </c>
      <c r="B1648" t="s">
        <v>28</v>
      </c>
      <c r="C1648">
        <v>393102</v>
      </c>
      <c r="D1648" t="str">
        <f>VLOOKUP(C1648,MUNICÍPO_SETOR!A$2:D$49,4,0)</f>
        <v>KARLA RIBEIRO ORTIZ</v>
      </c>
      <c r="E1648" s="43">
        <v>41402.625</v>
      </c>
      <c r="F1648" s="43">
        <v>41403.616666666669</v>
      </c>
      <c r="G1648" s="43">
        <v>41403.577777777777</v>
      </c>
      <c r="H1648" t="s">
        <v>29</v>
      </c>
      <c r="I1648">
        <v>60000012465791</v>
      </c>
      <c r="J1648" t="s">
        <v>3302</v>
      </c>
      <c r="K1648" t="s">
        <v>3303</v>
      </c>
      <c r="L1648" t="s">
        <v>41</v>
      </c>
      <c r="M1648">
        <v>3</v>
      </c>
      <c r="N1648" t="s">
        <v>33</v>
      </c>
      <c r="O1648">
        <v>60000015461254</v>
      </c>
      <c r="P1648">
        <v>60000016462716</v>
      </c>
      <c r="Q1648">
        <v>140215000001116</v>
      </c>
      <c r="S1648" t="s">
        <v>34</v>
      </c>
      <c r="T1648" t="s">
        <v>35</v>
      </c>
      <c r="U1648" t="s">
        <v>36</v>
      </c>
      <c r="X1648" t="s">
        <v>37</v>
      </c>
      <c r="AD1648" t="s">
        <v>5161</v>
      </c>
      <c r="AE1648" t="s">
        <v>1437</v>
      </c>
      <c r="AF1648" t="s">
        <v>5161</v>
      </c>
      <c r="AG1648" t="s">
        <v>5161</v>
      </c>
      <c r="AH1648">
        <v>1</v>
      </c>
      <c r="AI1648">
        <v>31</v>
      </c>
      <c r="AJ1648">
        <v>61</v>
      </c>
      <c r="AK1648">
        <v>61</v>
      </c>
      <c r="AL1648">
        <v>61</v>
      </c>
      <c r="AM1648">
        <v>61</v>
      </c>
      <c r="AN1648" t="s">
        <v>1409</v>
      </c>
      <c r="AO1648" t="s">
        <v>5491</v>
      </c>
    </row>
    <row r="1649" spans="1:41" x14ac:dyDescent="0.25">
      <c r="A1649">
        <v>1</v>
      </c>
      <c r="B1649" t="s">
        <v>28</v>
      </c>
      <c r="C1649">
        <v>393102</v>
      </c>
      <c r="D1649" t="str">
        <f>VLOOKUP(C1649,MUNICÍPO_SETOR!A$2:D$49,4,0)</f>
        <v>KARLA RIBEIRO ORTIZ</v>
      </c>
      <c r="E1649" s="43">
        <v>41402.625</v>
      </c>
      <c r="F1649" s="43">
        <v>41403.616666666669</v>
      </c>
      <c r="G1649" s="43">
        <v>41403.577777777777</v>
      </c>
      <c r="H1649" t="s">
        <v>29</v>
      </c>
      <c r="I1649">
        <v>60000012465791</v>
      </c>
      <c r="J1649" t="s">
        <v>3302</v>
      </c>
      <c r="K1649" t="s">
        <v>3303</v>
      </c>
      <c r="L1649" t="s">
        <v>41</v>
      </c>
      <c r="M1649">
        <v>3</v>
      </c>
      <c r="N1649" t="s">
        <v>33</v>
      </c>
      <c r="O1649">
        <v>60000015461254</v>
      </c>
      <c r="P1649">
        <v>60000016462716</v>
      </c>
      <c r="Q1649">
        <v>140215000001116</v>
      </c>
      <c r="S1649" t="s">
        <v>34</v>
      </c>
      <c r="T1649" t="s">
        <v>35</v>
      </c>
      <c r="U1649" t="s">
        <v>36</v>
      </c>
      <c r="X1649" t="s">
        <v>37</v>
      </c>
      <c r="AD1649" t="s">
        <v>5161</v>
      </c>
      <c r="AE1649" t="s">
        <v>1437</v>
      </c>
      <c r="AF1649" t="s">
        <v>5161</v>
      </c>
      <c r="AG1649" t="s">
        <v>5161</v>
      </c>
      <c r="AH1649">
        <v>1</v>
      </c>
      <c r="AI1649">
        <v>31</v>
      </c>
      <c r="AJ1649">
        <v>61</v>
      </c>
      <c r="AK1649">
        <v>61</v>
      </c>
      <c r="AL1649">
        <v>61</v>
      </c>
      <c r="AM1649">
        <v>61</v>
      </c>
      <c r="AN1649" t="s">
        <v>1410</v>
      </c>
      <c r="AO1649" t="s">
        <v>3261</v>
      </c>
    </row>
    <row r="1650" spans="1:41" x14ac:dyDescent="0.25">
      <c r="A1650">
        <v>1</v>
      </c>
      <c r="B1650" t="s">
        <v>28</v>
      </c>
      <c r="C1650">
        <v>393102</v>
      </c>
      <c r="D1650" t="str">
        <f>VLOOKUP(C1650,MUNICÍPO_SETOR!A$2:D$49,4,0)</f>
        <v>KARLA RIBEIRO ORTIZ</v>
      </c>
      <c r="E1650" s="43">
        <v>41402.583333333336</v>
      </c>
      <c r="F1650" s="43">
        <v>41403.611805555556</v>
      </c>
      <c r="G1650" s="43">
        <v>41403.577777777777</v>
      </c>
      <c r="H1650" t="s">
        <v>29</v>
      </c>
      <c r="I1650">
        <v>60000012326259</v>
      </c>
      <c r="J1650" t="s">
        <v>5162</v>
      </c>
      <c r="K1650" t="s">
        <v>5163</v>
      </c>
      <c r="N1650" t="s">
        <v>33</v>
      </c>
      <c r="O1650">
        <v>60000015461254</v>
      </c>
      <c r="P1650">
        <v>60000016462716</v>
      </c>
      <c r="Q1650">
        <v>140215000001096</v>
      </c>
      <c r="S1650" t="s">
        <v>34</v>
      </c>
      <c r="T1650" t="s">
        <v>35</v>
      </c>
      <c r="X1650" t="s">
        <v>37</v>
      </c>
      <c r="AD1650" t="s">
        <v>5164</v>
      </c>
      <c r="AE1650" t="s">
        <v>1437</v>
      </c>
      <c r="AF1650" t="s">
        <v>5164</v>
      </c>
      <c r="AG1650" t="s">
        <v>5164</v>
      </c>
      <c r="AH1650">
        <v>1</v>
      </c>
      <c r="AI1650">
        <v>46</v>
      </c>
      <c r="AJ1650">
        <v>46</v>
      </c>
      <c r="AK1650">
        <v>46</v>
      </c>
      <c r="AL1650">
        <v>46</v>
      </c>
      <c r="AM1650">
        <v>46</v>
      </c>
      <c r="AN1650" t="s">
        <v>1409</v>
      </c>
      <c r="AO1650" t="s">
        <v>5164</v>
      </c>
    </row>
    <row r="1651" spans="1:41" x14ac:dyDescent="0.25">
      <c r="A1651">
        <v>1</v>
      </c>
      <c r="B1651" t="s">
        <v>28</v>
      </c>
      <c r="C1651">
        <v>393102</v>
      </c>
      <c r="D1651" t="str">
        <f>VLOOKUP(C1651,MUNICÍPO_SETOR!A$2:D$49,4,0)</f>
        <v>KARLA RIBEIRO ORTIZ</v>
      </c>
      <c r="E1651" s="43">
        <v>41402.458333333336</v>
      </c>
      <c r="F1651" s="43">
        <v>41403.615277777775</v>
      </c>
      <c r="G1651" s="43">
        <v>41403.577777777777</v>
      </c>
      <c r="H1651" t="s">
        <v>29</v>
      </c>
      <c r="I1651">
        <v>60000012277435</v>
      </c>
      <c r="J1651" t="s">
        <v>3393</v>
      </c>
      <c r="K1651" t="s">
        <v>3394</v>
      </c>
      <c r="L1651" t="s">
        <v>32</v>
      </c>
      <c r="M1651">
        <v>4</v>
      </c>
      <c r="N1651" t="s">
        <v>33</v>
      </c>
      <c r="O1651">
        <v>60000015461254</v>
      </c>
      <c r="P1651">
        <v>60000016462716</v>
      </c>
      <c r="Q1651">
        <v>140215000001109</v>
      </c>
      <c r="S1651" t="s">
        <v>34</v>
      </c>
      <c r="T1651" t="s">
        <v>35</v>
      </c>
      <c r="U1651" t="s">
        <v>36</v>
      </c>
      <c r="X1651" t="s">
        <v>37</v>
      </c>
      <c r="AD1651" t="s">
        <v>5165</v>
      </c>
      <c r="AE1651" t="s">
        <v>1437</v>
      </c>
      <c r="AF1651" t="s">
        <v>5165</v>
      </c>
      <c r="AG1651" t="s">
        <v>5165</v>
      </c>
      <c r="AH1651">
        <v>30</v>
      </c>
      <c r="AI1651">
        <v>65</v>
      </c>
      <c r="AJ1651">
        <v>65</v>
      </c>
      <c r="AK1651">
        <v>65</v>
      </c>
      <c r="AL1651">
        <v>65</v>
      </c>
      <c r="AM1651">
        <v>65</v>
      </c>
      <c r="AN1651" t="s">
        <v>1409</v>
      </c>
      <c r="AO1651" t="s">
        <v>4662</v>
      </c>
    </row>
    <row r="1652" spans="1:41" x14ac:dyDescent="0.25">
      <c r="A1652">
        <v>1</v>
      </c>
      <c r="B1652" t="s">
        <v>28</v>
      </c>
      <c r="C1652">
        <v>393102</v>
      </c>
      <c r="D1652" t="str">
        <f>VLOOKUP(C1652,MUNICÍPO_SETOR!A$2:D$49,4,0)</f>
        <v>KARLA RIBEIRO ORTIZ</v>
      </c>
      <c r="E1652" s="43">
        <v>41402.375</v>
      </c>
      <c r="F1652" s="43">
        <v>41403.613888888889</v>
      </c>
      <c r="G1652" s="43">
        <v>41403.577777777777</v>
      </c>
      <c r="H1652" t="s">
        <v>29</v>
      </c>
      <c r="I1652">
        <v>60000012369323</v>
      </c>
      <c r="J1652" t="s">
        <v>3395</v>
      </c>
      <c r="K1652" t="s">
        <v>3396</v>
      </c>
      <c r="L1652" t="s">
        <v>32</v>
      </c>
      <c r="M1652">
        <v>6</v>
      </c>
      <c r="N1652" t="s">
        <v>33</v>
      </c>
      <c r="O1652">
        <v>60000015461254</v>
      </c>
      <c r="P1652">
        <v>60000016462716</v>
      </c>
      <c r="Q1652">
        <v>140215000001102</v>
      </c>
      <c r="S1652" t="s">
        <v>34</v>
      </c>
      <c r="T1652" t="s">
        <v>35</v>
      </c>
      <c r="U1652" t="s">
        <v>36</v>
      </c>
      <c r="X1652" t="s">
        <v>37</v>
      </c>
      <c r="AD1652" t="s">
        <v>5166</v>
      </c>
      <c r="AE1652" t="s">
        <v>1437</v>
      </c>
      <c r="AF1652" t="s">
        <v>5166</v>
      </c>
      <c r="AG1652" t="s">
        <v>5166</v>
      </c>
      <c r="AH1652">
        <v>30</v>
      </c>
      <c r="AI1652">
        <v>59</v>
      </c>
      <c r="AJ1652">
        <v>59</v>
      </c>
      <c r="AK1652">
        <v>59</v>
      </c>
      <c r="AL1652">
        <v>59</v>
      </c>
      <c r="AM1652">
        <v>59</v>
      </c>
      <c r="AN1652" t="s">
        <v>1409</v>
      </c>
      <c r="AO1652" t="s">
        <v>5492</v>
      </c>
    </row>
    <row r="1653" spans="1:41" x14ac:dyDescent="0.25">
      <c r="A1653">
        <v>1</v>
      </c>
      <c r="B1653" t="s">
        <v>28</v>
      </c>
      <c r="C1653">
        <v>393102</v>
      </c>
      <c r="D1653" t="str">
        <f>VLOOKUP(C1653,MUNICÍPO_SETOR!A$2:D$49,4,0)</f>
        <v>KARLA RIBEIRO ORTIZ</v>
      </c>
      <c r="E1653" s="43">
        <v>41402.375</v>
      </c>
      <c r="F1653" s="43">
        <v>41403.613888888889</v>
      </c>
      <c r="G1653" s="43">
        <v>41403.577777777777</v>
      </c>
      <c r="H1653" t="s">
        <v>29</v>
      </c>
      <c r="I1653">
        <v>60000012369323</v>
      </c>
      <c r="J1653" t="s">
        <v>3395</v>
      </c>
      <c r="K1653" t="s">
        <v>3396</v>
      </c>
      <c r="L1653" t="s">
        <v>32</v>
      </c>
      <c r="M1653">
        <v>6</v>
      </c>
      <c r="N1653" t="s">
        <v>33</v>
      </c>
      <c r="O1653">
        <v>60000015461254</v>
      </c>
      <c r="P1653">
        <v>60000016462716</v>
      </c>
      <c r="Q1653">
        <v>140215000001102</v>
      </c>
      <c r="S1653" t="s">
        <v>34</v>
      </c>
      <c r="T1653" t="s">
        <v>35</v>
      </c>
      <c r="U1653" t="s">
        <v>36</v>
      </c>
      <c r="X1653" t="s">
        <v>37</v>
      </c>
      <c r="AD1653" t="s">
        <v>5166</v>
      </c>
      <c r="AE1653" t="s">
        <v>1437</v>
      </c>
      <c r="AF1653" t="s">
        <v>5166</v>
      </c>
      <c r="AG1653" t="s">
        <v>5166</v>
      </c>
      <c r="AH1653">
        <v>30</v>
      </c>
      <c r="AI1653">
        <v>59</v>
      </c>
      <c r="AJ1653">
        <v>59</v>
      </c>
      <c r="AK1653">
        <v>59</v>
      </c>
      <c r="AL1653">
        <v>59</v>
      </c>
      <c r="AM1653">
        <v>59</v>
      </c>
      <c r="AN1653" t="s">
        <v>1409</v>
      </c>
      <c r="AO1653" t="s">
        <v>5492</v>
      </c>
    </row>
    <row r="1654" spans="1:41" x14ac:dyDescent="0.25">
      <c r="A1654">
        <v>1</v>
      </c>
      <c r="B1654" t="s">
        <v>28</v>
      </c>
      <c r="C1654">
        <v>393102</v>
      </c>
      <c r="D1654" t="str">
        <f>VLOOKUP(C1654,MUNICÍPO_SETOR!A$2:D$49,4,0)</f>
        <v>KARLA RIBEIRO ORTIZ</v>
      </c>
      <c r="E1654" s="43">
        <v>41401.666666666664</v>
      </c>
      <c r="F1654" s="43">
        <v>41401.793749999997</v>
      </c>
      <c r="G1654" s="43">
        <v>41401.757638888892</v>
      </c>
      <c r="H1654" t="s">
        <v>29</v>
      </c>
      <c r="I1654">
        <v>60000012275059</v>
      </c>
      <c r="J1654" t="s">
        <v>3324</v>
      </c>
      <c r="K1654" t="s">
        <v>3325</v>
      </c>
      <c r="L1654" t="s">
        <v>32</v>
      </c>
      <c r="M1654">
        <v>4</v>
      </c>
      <c r="N1654" t="s">
        <v>33</v>
      </c>
      <c r="O1654">
        <v>60000015461254</v>
      </c>
      <c r="P1654">
        <v>60000016462716</v>
      </c>
      <c r="Q1654">
        <v>140215000001041</v>
      </c>
      <c r="S1654" t="s">
        <v>34</v>
      </c>
      <c r="T1654" t="s">
        <v>35</v>
      </c>
      <c r="U1654" t="s">
        <v>36</v>
      </c>
      <c r="X1654" t="s">
        <v>37</v>
      </c>
      <c r="AD1654" t="s">
        <v>5167</v>
      </c>
      <c r="AE1654" t="s">
        <v>1437</v>
      </c>
      <c r="AF1654" t="s">
        <v>5167</v>
      </c>
      <c r="AG1654" t="s">
        <v>5167</v>
      </c>
      <c r="AH1654">
        <v>1</v>
      </c>
      <c r="AI1654">
        <v>80</v>
      </c>
      <c r="AJ1654">
        <v>80</v>
      </c>
      <c r="AK1654">
        <v>80</v>
      </c>
      <c r="AL1654">
        <v>80</v>
      </c>
      <c r="AM1654">
        <v>80</v>
      </c>
      <c r="AN1654" t="s">
        <v>1409</v>
      </c>
      <c r="AO1654" t="s">
        <v>5167</v>
      </c>
    </row>
    <row r="1655" spans="1:41" x14ac:dyDescent="0.25">
      <c r="A1655">
        <v>1</v>
      </c>
      <c r="B1655" t="s">
        <v>28</v>
      </c>
      <c r="C1655">
        <v>393102</v>
      </c>
      <c r="D1655" t="str">
        <f>VLOOKUP(C1655,MUNICÍPO_SETOR!A$2:D$49,4,0)</f>
        <v>KARLA RIBEIRO ORTIZ</v>
      </c>
      <c r="E1655" s="43">
        <v>41401.625</v>
      </c>
      <c r="F1655" s="43">
        <v>41401.786111111112</v>
      </c>
      <c r="G1655" s="43">
        <v>41401.74722222222</v>
      </c>
      <c r="H1655" t="s">
        <v>29</v>
      </c>
      <c r="I1655">
        <v>60000012517623</v>
      </c>
      <c r="J1655" t="s">
        <v>888</v>
      </c>
      <c r="K1655" t="s">
        <v>889</v>
      </c>
      <c r="L1655" t="s">
        <v>41</v>
      </c>
      <c r="M1655">
        <v>3</v>
      </c>
      <c r="N1655" t="s">
        <v>33</v>
      </c>
      <c r="O1655">
        <v>60000015461254</v>
      </c>
      <c r="P1655">
        <v>60000016462716</v>
      </c>
      <c r="Q1655">
        <v>140215000000990</v>
      </c>
      <c r="S1655" t="s">
        <v>34</v>
      </c>
      <c r="T1655" t="s">
        <v>35</v>
      </c>
      <c r="U1655" t="s">
        <v>36</v>
      </c>
      <c r="X1655" t="s">
        <v>37</v>
      </c>
      <c r="AD1655" t="s">
        <v>5168</v>
      </c>
      <c r="AE1655" t="s">
        <v>1437</v>
      </c>
      <c r="AF1655" t="s">
        <v>5168</v>
      </c>
      <c r="AG1655" t="s">
        <v>5168</v>
      </c>
      <c r="AH1655">
        <v>1</v>
      </c>
      <c r="AI1655">
        <v>30</v>
      </c>
      <c r="AJ1655">
        <v>68</v>
      </c>
      <c r="AK1655">
        <v>68</v>
      </c>
      <c r="AL1655">
        <v>68</v>
      </c>
      <c r="AM1655">
        <v>68</v>
      </c>
      <c r="AN1655" t="s">
        <v>1409</v>
      </c>
      <c r="AO1655" t="s">
        <v>5493</v>
      </c>
    </row>
    <row r="1656" spans="1:41" x14ac:dyDescent="0.25">
      <c r="A1656">
        <v>1</v>
      </c>
      <c r="B1656" t="s">
        <v>28</v>
      </c>
      <c r="C1656">
        <v>393102</v>
      </c>
      <c r="D1656" t="str">
        <f>VLOOKUP(C1656,MUNICÍPO_SETOR!A$2:D$49,4,0)</f>
        <v>KARLA RIBEIRO ORTIZ</v>
      </c>
      <c r="E1656" s="43">
        <v>41401.625</v>
      </c>
      <c r="F1656" s="43">
        <v>41401.786111111112</v>
      </c>
      <c r="G1656" s="43">
        <v>41401.74722222222</v>
      </c>
      <c r="H1656" t="s">
        <v>29</v>
      </c>
      <c r="I1656">
        <v>60000012517623</v>
      </c>
      <c r="J1656" t="s">
        <v>888</v>
      </c>
      <c r="K1656" t="s">
        <v>889</v>
      </c>
      <c r="L1656" t="s">
        <v>41</v>
      </c>
      <c r="M1656">
        <v>3</v>
      </c>
      <c r="N1656" t="s">
        <v>33</v>
      </c>
      <c r="O1656">
        <v>60000015461254</v>
      </c>
      <c r="P1656">
        <v>60000016462716</v>
      </c>
      <c r="Q1656">
        <v>140215000000990</v>
      </c>
      <c r="S1656" t="s">
        <v>34</v>
      </c>
      <c r="T1656" t="s">
        <v>35</v>
      </c>
      <c r="U1656" t="s">
        <v>36</v>
      </c>
      <c r="X1656" t="s">
        <v>37</v>
      </c>
      <c r="AD1656" t="s">
        <v>5168</v>
      </c>
      <c r="AE1656" t="s">
        <v>1437</v>
      </c>
      <c r="AF1656" t="s">
        <v>5168</v>
      </c>
      <c r="AG1656" t="s">
        <v>5168</v>
      </c>
      <c r="AH1656">
        <v>1</v>
      </c>
      <c r="AI1656">
        <v>30</v>
      </c>
      <c r="AJ1656">
        <v>68</v>
      </c>
      <c r="AK1656">
        <v>68</v>
      </c>
      <c r="AL1656">
        <v>68</v>
      </c>
      <c r="AM1656">
        <v>68</v>
      </c>
      <c r="AN1656" t="s">
        <v>1410</v>
      </c>
      <c r="AO1656" t="s">
        <v>5494</v>
      </c>
    </row>
    <row r="1657" spans="1:41" x14ac:dyDescent="0.25">
      <c r="A1657">
        <v>1</v>
      </c>
      <c r="B1657" t="s">
        <v>28</v>
      </c>
      <c r="C1657">
        <v>393102</v>
      </c>
      <c r="D1657" t="str">
        <f>VLOOKUP(C1657,MUNICÍPO_SETOR!A$2:D$49,4,0)</f>
        <v>KARLA RIBEIRO ORTIZ</v>
      </c>
      <c r="E1657" s="43">
        <v>41401.458333333336</v>
      </c>
      <c r="F1657" s="43">
        <v>41401.788888888892</v>
      </c>
      <c r="G1657" s="43">
        <v>41401.757638888892</v>
      </c>
      <c r="H1657" t="s">
        <v>29</v>
      </c>
      <c r="I1657">
        <v>60000012309155</v>
      </c>
      <c r="J1657" t="s">
        <v>904</v>
      </c>
      <c r="K1657" t="s">
        <v>905</v>
      </c>
      <c r="L1657" t="s">
        <v>41</v>
      </c>
      <c r="M1657">
        <v>6</v>
      </c>
      <c r="N1657" t="s">
        <v>33</v>
      </c>
      <c r="O1657">
        <v>60000015461254</v>
      </c>
      <c r="P1657">
        <v>60000016462716</v>
      </c>
      <c r="Q1657">
        <v>140215000001007</v>
      </c>
      <c r="S1657" t="s">
        <v>34</v>
      </c>
      <c r="T1657" t="s">
        <v>35</v>
      </c>
      <c r="U1657" t="s">
        <v>36</v>
      </c>
      <c r="X1657" t="s">
        <v>37</v>
      </c>
      <c r="AD1657" t="s">
        <v>5169</v>
      </c>
      <c r="AE1657" t="s">
        <v>1437</v>
      </c>
      <c r="AF1657" t="s">
        <v>5169</v>
      </c>
      <c r="AG1657" t="s">
        <v>5169</v>
      </c>
      <c r="AH1657">
        <v>1</v>
      </c>
      <c r="AI1657">
        <v>55</v>
      </c>
      <c r="AJ1657">
        <v>85</v>
      </c>
      <c r="AK1657">
        <v>85</v>
      </c>
      <c r="AL1657">
        <v>85</v>
      </c>
      <c r="AM1657">
        <v>85</v>
      </c>
      <c r="AN1657" t="s">
        <v>1409</v>
      </c>
      <c r="AO1657" t="s">
        <v>5495</v>
      </c>
    </row>
    <row r="1658" spans="1:41" x14ac:dyDescent="0.25">
      <c r="A1658">
        <v>1</v>
      </c>
      <c r="B1658" t="s">
        <v>28</v>
      </c>
      <c r="C1658">
        <v>393102</v>
      </c>
      <c r="D1658" t="str">
        <f>VLOOKUP(C1658,MUNICÍPO_SETOR!A$2:D$49,4,0)</f>
        <v>KARLA RIBEIRO ORTIZ</v>
      </c>
      <c r="E1658" s="43">
        <v>41401.458333333336</v>
      </c>
      <c r="F1658" s="43">
        <v>41401.788888888892</v>
      </c>
      <c r="G1658" s="43">
        <v>41401.757638888892</v>
      </c>
      <c r="H1658" t="s">
        <v>29</v>
      </c>
      <c r="I1658">
        <v>60000012309155</v>
      </c>
      <c r="J1658" t="s">
        <v>904</v>
      </c>
      <c r="K1658" t="s">
        <v>905</v>
      </c>
      <c r="L1658" t="s">
        <v>41</v>
      </c>
      <c r="M1658">
        <v>6</v>
      </c>
      <c r="N1658" t="s">
        <v>33</v>
      </c>
      <c r="O1658">
        <v>60000015461254</v>
      </c>
      <c r="P1658">
        <v>60000016462716</v>
      </c>
      <c r="Q1658">
        <v>140215000001007</v>
      </c>
      <c r="S1658" t="s">
        <v>34</v>
      </c>
      <c r="T1658" t="s">
        <v>35</v>
      </c>
      <c r="U1658" t="s">
        <v>36</v>
      </c>
      <c r="X1658" t="s">
        <v>37</v>
      </c>
      <c r="AD1658" t="s">
        <v>5169</v>
      </c>
      <c r="AE1658" t="s">
        <v>1437</v>
      </c>
      <c r="AF1658" t="s">
        <v>5169</v>
      </c>
      <c r="AG1658" t="s">
        <v>5169</v>
      </c>
      <c r="AH1658">
        <v>1</v>
      </c>
      <c r="AI1658">
        <v>55</v>
      </c>
      <c r="AJ1658">
        <v>85</v>
      </c>
      <c r="AK1658">
        <v>85</v>
      </c>
      <c r="AL1658">
        <v>85</v>
      </c>
      <c r="AM1658">
        <v>85</v>
      </c>
      <c r="AN1658" t="s">
        <v>1410</v>
      </c>
      <c r="AO1658" t="s">
        <v>3261</v>
      </c>
    </row>
    <row r="1659" spans="1:41" x14ac:dyDescent="0.25">
      <c r="A1659">
        <v>1</v>
      </c>
      <c r="B1659" t="s">
        <v>28</v>
      </c>
      <c r="C1659">
        <v>393102</v>
      </c>
      <c r="D1659" t="str">
        <f>VLOOKUP(C1659,MUNICÍPO_SETOR!A$2:D$49,4,0)</f>
        <v>KARLA RIBEIRO ORTIZ</v>
      </c>
      <c r="E1659" s="43">
        <v>41401.4375</v>
      </c>
      <c r="F1659" s="43">
        <v>41401.790972222225</v>
      </c>
      <c r="G1659" s="43">
        <v>41401.757638888892</v>
      </c>
      <c r="H1659" t="s">
        <v>29</v>
      </c>
      <c r="I1659">
        <v>60000012317031</v>
      </c>
      <c r="J1659" t="s">
        <v>882</v>
      </c>
      <c r="K1659" t="s">
        <v>883</v>
      </c>
      <c r="L1659" t="s">
        <v>41</v>
      </c>
      <c r="M1659">
        <v>3</v>
      </c>
      <c r="N1659" t="s">
        <v>33</v>
      </c>
      <c r="O1659">
        <v>60000015461254</v>
      </c>
      <c r="P1659">
        <v>60000016462716</v>
      </c>
      <c r="Q1659">
        <v>140215000001024</v>
      </c>
      <c r="S1659" t="s">
        <v>34</v>
      </c>
      <c r="T1659" t="s">
        <v>35</v>
      </c>
      <c r="U1659" t="s">
        <v>36</v>
      </c>
      <c r="X1659" t="s">
        <v>37</v>
      </c>
      <c r="AD1659" t="s">
        <v>5170</v>
      </c>
      <c r="AE1659" t="s">
        <v>1437</v>
      </c>
      <c r="AF1659" t="s">
        <v>5496</v>
      </c>
      <c r="AG1659" t="s">
        <v>5496</v>
      </c>
      <c r="AH1659">
        <v>1</v>
      </c>
      <c r="AI1659">
        <v>46</v>
      </c>
      <c r="AJ1659">
        <v>80</v>
      </c>
      <c r="AK1659">
        <v>80</v>
      </c>
      <c r="AL1659">
        <v>80</v>
      </c>
      <c r="AM1659">
        <v>80</v>
      </c>
      <c r="AN1659" t="s">
        <v>1409</v>
      </c>
      <c r="AO1659" t="s">
        <v>5497</v>
      </c>
    </row>
    <row r="1660" spans="1:41" x14ac:dyDescent="0.25">
      <c r="A1660">
        <v>1</v>
      </c>
      <c r="B1660" t="s">
        <v>28</v>
      </c>
      <c r="C1660">
        <v>393102</v>
      </c>
      <c r="D1660" t="str">
        <f>VLOOKUP(C1660,MUNICÍPO_SETOR!A$2:D$49,4,0)</f>
        <v>KARLA RIBEIRO ORTIZ</v>
      </c>
      <c r="E1660" s="43">
        <v>41401.4375</v>
      </c>
      <c r="F1660" s="43">
        <v>41401.790972222225</v>
      </c>
      <c r="G1660" s="43">
        <v>41401.757638888892</v>
      </c>
      <c r="H1660" t="s">
        <v>29</v>
      </c>
      <c r="I1660">
        <v>60000012317031</v>
      </c>
      <c r="J1660" t="s">
        <v>882</v>
      </c>
      <c r="K1660" t="s">
        <v>883</v>
      </c>
      <c r="L1660" t="s">
        <v>41</v>
      </c>
      <c r="M1660">
        <v>3</v>
      </c>
      <c r="N1660" t="s">
        <v>33</v>
      </c>
      <c r="O1660">
        <v>60000015461254</v>
      </c>
      <c r="P1660">
        <v>60000016462716</v>
      </c>
      <c r="Q1660">
        <v>140215000001024</v>
      </c>
      <c r="S1660" t="s">
        <v>34</v>
      </c>
      <c r="T1660" t="s">
        <v>35</v>
      </c>
      <c r="U1660" t="s">
        <v>36</v>
      </c>
      <c r="X1660" t="s">
        <v>37</v>
      </c>
      <c r="AD1660" t="s">
        <v>5170</v>
      </c>
      <c r="AE1660" t="s">
        <v>1437</v>
      </c>
      <c r="AF1660" t="s">
        <v>5496</v>
      </c>
      <c r="AG1660" t="s">
        <v>5496</v>
      </c>
      <c r="AH1660">
        <v>1</v>
      </c>
      <c r="AI1660">
        <v>46</v>
      </c>
      <c r="AJ1660">
        <v>80</v>
      </c>
      <c r="AK1660">
        <v>80</v>
      </c>
      <c r="AL1660">
        <v>80</v>
      </c>
      <c r="AM1660">
        <v>80</v>
      </c>
      <c r="AN1660" t="s">
        <v>1410</v>
      </c>
      <c r="AO1660" t="s">
        <v>5498</v>
      </c>
    </row>
    <row r="1661" spans="1:41" x14ac:dyDescent="0.25">
      <c r="A1661">
        <v>1</v>
      </c>
      <c r="B1661" t="s">
        <v>28</v>
      </c>
      <c r="C1661">
        <v>393102</v>
      </c>
      <c r="D1661" t="str">
        <f>VLOOKUP(C1661,MUNICÍPO_SETOR!A$2:D$49,4,0)</f>
        <v>KARLA RIBEIRO ORTIZ</v>
      </c>
      <c r="E1661" s="43">
        <v>41401.375</v>
      </c>
      <c r="F1661" s="43">
        <v>41401.783333333333</v>
      </c>
      <c r="G1661" s="43">
        <v>41401.74722222222</v>
      </c>
      <c r="H1661" t="s">
        <v>29</v>
      </c>
      <c r="I1661">
        <v>60000012287443</v>
      </c>
      <c r="J1661" t="s">
        <v>3398</v>
      </c>
      <c r="K1661" t="s">
        <v>3399</v>
      </c>
      <c r="L1661" t="s">
        <v>41</v>
      </c>
      <c r="M1661">
        <v>3</v>
      </c>
      <c r="N1661" t="s">
        <v>33</v>
      </c>
      <c r="O1661">
        <v>60000015461254</v>
      </c>
      <c r="P1661">
        <v>60000016462716</v>
      </c>
      <c r="Q1661">
        <v>140215000000963</v>
      </c>
      <c r="S1661" t="s">
        <v>34</v>
      </c>
      <c r="T1661" t="s">
        <v>35</v>
      </c>
      <c r="U1661" t="s">
        <v>36</v>
      </c>
      <c r="X1661" t="s">
        <v>37</v>
      </c>
      <c r="AD1661" t="s">
        <v>5171</v>
      </c>
      <c r="AE1661" t="s">
        <v>1437</v>
      </c>
      <c r="AF1661" t="s">
        <v>5171</v>
      </c>
      <c r="AG1661" t="s">
        <v>5171</v>
      </c>
      <c r="AH1661">
        <v>41</v>
      </c>
      <c r="AI1661">
        <v>71</v>
      </c>
      <c r="AJ1661">
        <v>71</v>
      </c>
      <c r="AK1661">
        <v>71</v>
      </c>
      <c r="AL1661">
        <v>71</v>
      </c>
      <c r="AM1661">
        <v>71</v>
      </c>
      <c r="AN1661" t="s">
        <v>1409</v>
      </c>
      <c r="AO1661" t="s">
        <v>3261</v>
      </c>
    </row>
    <row r="1662" spans="1:41" x14ac:dyDescent="0.25">
      <c r="A1662">
        <v>1</v>
      </c>
      <c r="B1662" t="s">
        <v>28</v>
      </c>
      <c r="C1662">
        <v>393102</v>
      </c>
      <c r="D1662" t="str">
        <f>VLOOKUP(C1662,MUNICÍPO_SETOR!A$2:D$49,4,0)</f>
        <v>KARLA RIBEIRO ORTIZ</v>
      </c>
      <c r="E1662" s="43">
        <v>41401.354166666664</v>
      </c>
      <c r="F1662" s="43">
        <v>41401.78125</v>
      </c>
      <c r="G1662" s="43">
        <v>41401.74722222222</v>
      </c>
      <c r="H1662" t="s">
        <v>29</v>
      </c>
      <c r="I1662">
        <v>60000012475035</v>
      </c>
      <c r="J1662" t="s">
        <v>907</v>
      </c>
      <c r="K1662" t="s">
        <v>908</v>
      </c>
      <c r="L1662" t="s">
        <v>41</v>
      </c>
      <c r="M1662">
        <v>4</v>
      </c>
      <c r="N1662" t="s">
        <v>33</v>
      </c>
      <c r="O1662">
        <v>60000015461254</v>
      </c>
      <c r="P1662">
        <v>60000016462716</v>
      </c>
      <c r="Q1662">
        <v>140215000000956</v>
      </c>
      <c r="S1662" t="s">
        <v>34</v>
      </c>
      <c r="T1662" t="s">
        <v>35</v>
      </c>
      <c r="U1662" t="s">
        <v>36</v>
      </c>
      <c r="X1662" t="s">
        <v>37</v>
      </c>
      <c r="AD1662" t="s">
        <v>5172</v>
      </c>
      <c r="AE1662" t="s">
        <v>1437</v>
      </c>
      <c r="AF1662" t="s">
        <v>5172</v>
      </c>
      <c r="AG1662" t="s">
        <v>5172</v>
      </c>
      <c r="AH1662">
        <v>1</v>
      </c>
      <c r="AI1662">
        <v>59</v>
      </c>
      <c r="AJ1662">
        <v>88</v>
      </c>
      <c r="AK1662">
        <v>88</v>
      </c>
      <c r="AL1662">
        <v>88</v>
      </c>
      <c r="AM1662">
        <v>88</v>
      </c>
      <c r="AN1662" t="s">
        <v>1409</v>
      </c>
      <c r="AO1662" t="s">
        <v>5499</v>
      </c>
    </row>
    <row r="1663" spans="1:41" x14ac:dyDescent="0.25">
      <c r="A1663">
        <v>1</v>
      </c>
      <c r="B1663" t="s">
        <v>28</v>
      </c>
      <c r="C1663">
        <v>393102</v>
      </c>
      <c r="D1663" t="str">
        <f>VLOOKUP(C1663,MUNICÍPO_SETOR!A$2:D$49,4,0)</f>
        <v>KARLA RIBEIRO ORTIZ</v>
      </c>
      <c r="E1663" s="43">
        <v>41401.354166666664</v>
      </c>
      <c r="F1663" s="43">
        <v>41401.78125</v>
      </c>
      <c r="G1663" s="43">
        <v>41401.74722222222</v>
      </c>
      <c r="H1663" t="s">
        <v>29</v>
      </c>
      <c r="I1663">
        <v>60000012475035</v>
      </c>
      <c r="J1663" t="s">
        <v>907</v>
      </c>
      <c r="K1663" t="s">
        <v>908</v>
      </c>
      <c r="L1663" t="s">
        <v>41</v>
      </c>
      <c r="M1663">
        <v>4</v>
      </c>
      <c r="N1663" t="s">
        <v>33</v>
      </c>
      <c r="O1663">
        <v>60000015461254</v>
      </c>
      <c r="P1663">
        <v>60000016462716</v>
      </c>
      <c r="Q1663">
        <v>140215000000956</v>
      </c>
      <c r="S1663" t="s">
        <v>34</v>
      </c>
      <c r="T1663" t="s">
        <v>35</v>
      </c>
      <c r="U1663" t="s">
        <v>36</v>
      </c>
      <c r="X1663" t="s">
        <v>37</v>
      </c>
      <c r="AD1663" t="s">
        <v>5172</v>
      </c>
      <c r="AE1663" t="s">
        <v>1437</v>
      </c>
      <c r="AF1663" t="s">
        <v>5172</v>
      </c>
      <c r="AG1663" t="s">
        <v>5172</v>
      </c>
      <c r="AH1663">
        <v>1</v>
      </c>
      <c r="AI1663">
        <v>59</v>
      </c>
      <c r="AJ1663">
        <v>88</v>
      </c>
      <c r="AK1663">
        <v>88</v>
      </c>
      <c r="AL1663">
        <v>88</v>
      </c>
      <c r="AM1663">
        <v>88</v>
      </c>
      <c r="AN1663" t="s">
        <v>1410</v>
      </c>
      <c r="AO1663" t="s">
        <v>5500</v>
      </c>
    </row>
    <row r="1664" spans="1:41" x14ac:dyDescent="0.25">
      <c r="A1664">
        <v>1</v>
      </c>
      <c r="B1664" t="s">
        <v>28</v>
      </c>
      <c r="C1664">
        <v>393102</v>
      </c>
      <c r="D1664" t="str">
        <f>VLOOKUP(C1664,MUNICÍPO_SETOR!A$2:D$49,4,0)</f>
        <v>KARLA RIBEIRO ORTIZ</v>
      </c>
      <c r="E1664" s="43">
        <v>41397.625</v>
      </c>
      <c r="F1664" s="43">
        <v>41397.76666666667</v>
      </c>
      <c r="G1664" s="43">
        <v>41397.728472222225</v>
      </c>
      <c r="H1664" t="s">
        <v>29</v>
      </c>
      <c r="I1664">
        <v>60000012275059</v>
      </c>
      <c r="J1664" t="s">
        <v>3324</v>
      </c>
      <c r="K1664" t="s">
        <v>3325</v>
      </c>
      <c r="L1664" t="s">
        <v>32</v>
      </c>
      <c r="M1664">
        <v>4</v>
      </c>
      <c r="N1664" t="s">
        <v>33</v>
      </c>
      <c r="O1664">
        <v>60000015461254</v>
      </c>
      <c r="P1664">
        <v>60000016462716</v>
      </c>
      <c r="Q1664">
        <v>140215000000913</v>
      </c>
      <c r="S1664" t="s">
        <v>34</v>
      </c>
      <c r="T1664" t="s">
        <v>35</v>
      </c>
      <c r="U1664" t="s">
        <v>36</v>
      </c>
      <c r="X1664" t="s">
        <v>37</v>
      </c>
      <c r="AD1664" t="s">
        <v>5173</v>
      </c>
      <c r="AE1664" t="s">
        <v>1437</v>
      </c>
      <c r="AF1664" t="s">
        <v>5173</v>
      </c>
      <c r="AG1664" t="s">
        <v>5173</v>
      </c>
      <c r="AH1664">
        <v>1</v>
      </c>
      <c r="AI1664">
        <v>32</v>
      </c>
      <c r="AJ1664">
        <v>62</v>
      </c>
      <c r="AK1664">
        <v>62</v>
      </c>
      <c r="AL1664">
        <v>62</v>
      </c>
      <c r="AM1664">
        <v>62</v>
      </c>
      <c r="AN1664" t="s">
        <v>1409</v>
      </c>
      <c r="AO1664" t="s">
        <v>5501</v>
      </c>
    </row>
    <row r="1665" spans="1:41" x14ac:dyDescent="0.25">
      <c r="A1665">
        <v>1</v>
      </c>
      <c r="B1665" t="s">
        <v>28</v>
      </c>
      <c r="C1665">
        <v>393102</v>
      </c>
      <c r="D1665" t="str">
        <f>VLOOKUP(C1665,MUNICÍPO_SETOR!A$2:D$49,4,0)</f>
        <v>KARLA RIBEIRO ORTIZ</v>
      </c>
      <c r="E1665" s="43">
        <v>41397.625</v>
      </c>
      <c r="F1665" s="43">
        <v>41397.76666666667</v>
      </c>
      <c r="G1665" s="43">
        <v>41397.728472222225</v>
      </c>
      <c r="H1665" t="s">
        <v>29</v>
      </c>
      <c r="I1665">
        <v>60000012275059</v>
      </c>
      <c r="J1665" t="s">
        <v>3324</v>
      </c>
      <c r="K1665" t="s">
        <v>3325</v>
      </c>
      <c r="L1665" t="s">
        <v>32</v>
      </c>
      <c r="M1665">
        <v>4</v>
      </c>
      <c r="N1665" t="s">
        <v>33</v>
      </c>
      <c r="O1665">
        <v>60000015461254</v>
      </c>
      <c r="P1665">
        <v>60000016462716</v>
      </c>
      <c r="Q1665">
        <v>140215000000913</v>
      </c>
      <c r="S1665" t="s">
        <v>34</v>
      </c>
      <c r="T1665" t="s">
        <v>35</v>
      </c>
      <c r="U1665" t="s">
        <v>36</v>
      </c>
      <c r="X1665" t="s">
        <v>37</v>
      </c>
      <c r="AD1665" t="s">
        <v>5173</v>
      </c>
      <c r="AE1665" t="s">
        <v>1437</v>
      </c>
      <c r="AF1665" t="s">
        <v>5173</v>
      </c>
      <c r="AG1665" t="s">
        <v>5173</v>
      </c>
      <c r="AH1665">
        <v>1</v>
      </c>
      <c r="AI1665">
        <v>32</v>
      </c>
      <c r="AJ1665">
        <v>62</v>
      </c>
      <c r="AK1665">
        <v>62</v>
      </c>
      <c r="AL1665">
        <v>62</v>
      </c>
      <c r="AM1665">
        <v>62</v>
      </c>
      <c r="AN1665" t="s">
        <v>1410</v>
      </c>
      <c r="AO1665" t="s">
        <v>3261</v>
      </c>
    </row>
    <row r="1666" spans="1:41" x14ac:dyDescent="0.25">
      <c r="A1666">
        <v>1</v>
      </c>
      <c r="B1666" t="s">
        <v>28</v>
      </c>
      <c r="C1666">
        <v>393102</v>
      </c>
      <c r="D1666" t="str">
        <f>VLOOKUP(C1666,MUNICÍPO_SETOR!A$2:D$49,4,0)</f>
        <v>KARLA RIBEIRO ORTIZ</v>
      </c>
      <c r="E1666" s="43">
        <v>41397.583333333336</v>
      </c>
      <c r="F1666" s="43">
        <v>41397.765277777777</v>
      </c>
      <c r="G1666" s="43">
        <v>41397.728472222225</v>
      </c>
      <c r="H1666" t="s">
        <v>29</v>
      </c>
      <c r="I1666">
        <v>60000017152734</v>
      </c>
      <c r="J1666" t="s">
        <v>3371</v>
      </c>
      <c r="K1666" t="s">
        <v>3372</v>
      </c>
      <c r="L1666" t="s">
        <v>41</v>
      </c>
      <c r="M1666">
        <v>4</v>
      </c>
      <c r="N1666" t="s">
        <v>33</v>
      </c>
      <c r="O1666">
        <v>60000015461254</v>
      </c>
      <c r="P1666">
        <v>60000016462716</v>
      </c>
      <c r="Q1666">
        <v>140215000000906</v>
      </c>
      <c r="S1666" t="s">
        <v>34</v>
      </c>
      <c r="T1666" t="s">
        <v>35</v>
      </c>
      <c r="U1666" t="s">
        <v>36</v>
      </c>
      <c r="X1666" t="s">
        <v>37</v>
      </c>
      <c r="AD1666" t="s">
        <v>3355</v>
      </c>
      <c r="AE1666" t="s">
        <v>1437</v>
      </c>
      <c r="AF1666" t="s">
        <v>3355</v>
      </c>
      <c r="AG1666" t="s">
        <v>3355</v>
      </c>
      <c r="AH1666">
        <v>1</v>
      </c>
      <c r="AI1666">
        <v>30</v>
      </c>
      <c r="AJ1666">
        <v>60</v>
      </c>
      <c r="AK1666">
        <v>60</v>
      </c>
      <c r="AL1666">
        <v>60</v>
      </c>
      <c r="AM1666">
        <v>60</v>
      </c>
      <c r="AN1666" t="s">
        <v>1409</v>
      </c>
      <c r="AO1666" t="s">
        <v>4364</v>
      </c>
    </row>
    <row r="1667" spans="1:41" x14ac:dyDescent="0.25">
      <c r="A1667">
        <v>1</v>
      </c>
      <c r="B1667" t="s">
        <v>28</v>
      </c>
      <c r="C1667">
        <v>393102</v>
      </c>
      <c r="D1667" t="str">
        <f>VLOOKUP(C1667,MUNICÍPO_SETOR!A$2:D$49,4,0)</f>
        <v>KARLA RIBEIRO ORTIZ</v>
      </c>
      <c r="E1667" s="43">
        <v>41397.583333333336</v>
      </c>
      <c r="F1667" s="43">
        <v>41397.765277777777</v>
      </c>
      <c r="G1667" s="43">
        <v>41397.728472222225</v>
      </c>
      <c r="H1667" t="s">
        <v>29</v>
      </c>
      <c r="I1667">
        <v>60000017152734</v>
      </c>
      <c r="J1667" t="s">
        <v>3371</v>
      </c>
      <c r="K1667" t="s">
        <v>3372</v>
      </c>
      <c r="L1667" t="s">
        <v>41</v>
      </c>
      <c r="M1667">
        <v>4</v>
      </c>
      <c r="N1667" t="s">
        <v>33</v>
      </c>
      <c r="O1667">
        <v>60000015461254</v>
      </c>
      <c r="P1667">
        <v>60000016462716</v>
      </c>
      <c r="Q1667">
        <v>140215000000906</v>
      </c>
      <c r="S1667" t="s">
        <v>34</v>
      </c>
      <c r="T1667" t="s">
        <v>35</v>
      </c>
      <c r="U1667" t="s">
        <v>36</v>
      </c>
      <c r="X1667" t="s">
        <v>37</v>
      </c>
      <c r="AD1667" t="s">
        <v>3355</v>
      </c>
      <c r="AE1667" t="s">
        <v>1437</v>
      </c>
      <c r="AF1667" t="s">
        <v>3355</v>
      </c>
      <c r="AG1667" t="s">
        <v>3355</v>
      </c>
      <c r="AH1667">
        <v>1</v>
      </c>
      <c r="AI1667">
        <v>30</v>
      </c>
      <c r="AJ1667">
        <v>60</v>
      </c>
      <c r="AK1667">
        <v>60</v>
      </c>
      <c r="AL1667">
        <v>60</v>
      </c>
      <c r="AM1667">
        <v>60</v>
      </c>
      <c r="AN1667" t="s">
        <v>1410</v>
      </c>
      <c r="AO1667" t="s">
        <v>3261</v>
      </c>
    </row>
    <row r="1668" spans="1:41" x14ac:dyDescent="0.25">
      <c r="A1668">
        <v>1</v>
      </c>
      <c r="B1668" t="s">
        <v>28</v>
      </c>
      <c r="C1668">
        <v>393102</v>
      </c>
      <c r="D1668" t="str">
        <f>VLOOKUP(C1668,MUNICÍPO_SETOR!A$2:D$49,4,0)</f>
        <v>KARLA RIBEIRO ORTIZ</v>
      </c>
      <c r="E1668" s="43">
        <v>41397.479166666664</v>
      </c>
      <c r="F1668" s="43">
        <v>41397.768055555556</v>
      </c>
      <c r="G1668" s="43">
        <v>41397.728472222225</v>
      </c>
      <c r="H1668" t="s">
        <v>29</v>
      </c>
      <c r="I1668">
        <v>60000012514167</v>
      </c>
      <c r="J1668" t="s">
        <v>3327</v>
      </c>
      <c r="K1668" t="s">
        <v>3328</v>
      </c>
      <c r="L1668" t="s">
        <v>41</v>
      </c>
      <c r="M1668">
        <v>3</v>
      </c>
      <c r="N1668" t="s">
        <v>33</v>
      </c>
      <c r="O1668">
        <v>60000015461254</v>
      </c>
      <c r="P1668">
        <v>60000016462716</v>
      </c>
      <c r="Q1668">
        <v>140215000000920</v>
      </c>
      <c r="S1668" t="s">
        <v>34</v>
      </c>
      <c r="T1668" t="s">
        <v>35</v>
      </c>
      <c r="U1668" t="s">
        <v>36</v>
      </c>
      <c r="X1668" t="s">
        <v>37</v>
      </c>
      <c r="AD1668" t="s">
        <v>5174</v>
      </c>
      <c r="AE1668" t="s">
        <v>1437</v>
      </c>
      <c r="AF1668" t="s">
        <v>5174</v>
      </c>
      <c r="AG1668" t="s">
        <v>5174</v>
      </c>
      <c r="AH1668">
        <v>1</v>
      </c>
      <c r="AI1668">
        <v>30</v>
      </c>
      <c r="AJ1668">
        <v>80</v>
      </c>
      <c r="AK1668">
        <v>80</v>
      </c>
      <c r="AL1668">
        <v>80</v>
      </c>
      <c r="AM1668">
        <v>80</v>
      </c>
      <c r="AN1668" t="s">
        <v>1409</v>
      </c>
      <c r="AO1668" t="s">
        <v>5502</v>
      </c>
    </row>
    <row r="1669" spans="1:41" x14ac:dyDescent="0.25">
      <c r="A1669">
        <v>1</v>
      </c>
      <c r="B1669" t="s">
        <v>28</v>
      </c>
      <c r="C1669">
        <v>393102</v>
      </c>
      <c r="D1669" t="str">
        <f>VLOOKUP(C1669,MUNICÍPO_SETOR!A$2:D$49,4,0)</f>
        <v>KARLA RIBEIRO ORTIZ</v>
      </c>
      <c r="E1669" s="43">
        <v>41397.479166666664</v>
      </c>
      <c r="F1669" s="43">
        <v>41397.768055555556</v>
      </c>
      <c r="G1669" s="43">
        <v>41397.728472222225</v>
      </c>
      <c r="H1669" t="s">
        <v>29</v>
      </c>
      <c r="I1669">
        <v>60000012514167</v>
      </c>
      <c r="J1669" t="s">
        <v>3327</v>
      </c>
      <c r="K1669" t="s">
        <v>3328</v>
      </c>
      <c r="L1669" t="s">
        <v>41</v>
      </c>
      <c r="M1669">
        <v>3</v>
      </c>
      <c r="N1669" t="s">
        <v>33</v>
      </c>
      <c r="O1669">
        <v>60000015461254</v>
      </c>
      <c r="P1669">
        <v>60000016462716</v>
      </c>
      <c r="Q1669">
        <v>140215000000920</v>
      </c>
      <c r="S1669" t="s">
        <v>34</v>
      </c>
      <c r="T1669" t="s">
        <v>35</v>
      </c>
      <c r="U1669" t="s">
        <v>36</v>
      </c>
      <c r="X1669" t="s">
        <v>37</v>
      </c>
      <c r="AD1669" t="s">
        <v>5174</v>
      </c>
      <c r="AE1669" t="s">
        <v>1437</v>
      </c>
      <c r="AF1669" t="s">
        <v>5174</v>
      </c>
      <c r="AG1669" t="s">
        <v>5174</v>
      </c>
      <c r="AH1669">
        <v>1</v>
      </c>
      <c r="AI1669">
        <v>30</v>
      </c>
      <c r="AJ1669">
        <v>80</v>
      </c>
      <c r="AK1669">
        <v>80</v>
      </c>
      <c r="AL1669">
        <v>80</v>
      </c>
      <c r="AM1669">
        <v>80</v>
      </c>
      <c r="AN1669" t="s">
        <v>1410</v>
      </c>
      <c r="AO1669" t="s">
        <v>5503</v>
      </c>
    </row>
    <row r="1670" spans="1:41" x14ac:dyDescent="0.25">
      <c r="A1670">
        <v>1</v>
      </c>
      <c r="B1670" t="s">
        <v>28</v>
      </c>
      <c r="C1670">
        <v>393102</v>
      </c>
      <c r="D1670" t="str">
        <f>VLOOKUP(C1670,MUNICÍPO_SETOR!A$2:D$49,4,0)</f>
        <v>KARLA RIBEIRO ORTIZ</v>
      </c>
      <c r="E1670" s="43">
        <v>41397.4375</v>
      </c>
      <c r="F1670" s="43">
        <v>41397.761805555558</v>
      </c>
      <c r="G1670" s="43">
        <v>41397.728472222225</v>
      </c>
      <c r="H1670" t="s">
        <v>29</v>
      </c>
      <c r="I1670">
        <v>60000012317031</v>
      </c>
      <c r="J1670" t="s">
        <v>882</v>
      </c>
      <c r="K1670" t="s">
        <v>883</v>
      </c>
      <c r="L1670" t="s">
        <v>41</v>
      </c>
      <c r="M1670">
        <v>3</v>
      </c>
      <c r="N1670" t="s">
        <v>33</v>
      </c>
      <c r="O1670">
        <v>60000015461254</v>
      </c>
      <c r="P1670">
        <v>60000016462716</v>
      </c>
      <c r="Q1670">
        <v>140215000000899</v>
      </c>
      <c r="S1670" t="s">
        <v>34</v>
      </c>
      <c r="T1670" t="s">
        <v>35</v>
      </c>
      <c r="U1670" t="s">
        <v>36</v>
      </c>
      <c r="X1670" t="s">
        <v>37</v>
      </c>
      <c r="AD1670" t="s">
        <v>5175</v>
      </c>
      <c r="AE1670" t="s">
        <v>1437</v>
      </c>
      <c r="AF1670" t="s">
        <v>5175</v>
      </c>
      <c r="AG1670" t="s">
        <v>5175</v>
      </c>
      <c r="AH1670">
        <v>1</v>
      </c>
      <c r="AI1670">
        <v>33</v>
      </c>
      <c r="AJ1670">
        <v>63</v>
      </c>
      <c r="AK1670">
        <v>63</v>
      </c>
      <c r="AL1670">
        <v>63</v>
      </c>
      <c r="AM1670">
        <v>63</v>
      </c>
      <c r="AN1670" t="s">
        <v>1409</v>
      </c>
      <c r="AO1670" t="s">
        <v>5504</v>
      </c>
    </row>
    <row r="1671" spans="1:41" x14ac:dyDescent="0.25">
      <c r="A1671">
        <v>1</v>
      </c>
      <c r="B1671" t="s">
        <v>28</v>
      </c>
      <c r="C1671">
        <v>393102</v>
      </c>
      <c r="D1671" t="str">
        <f>VLOOKUP(C1671,MUNICÍPO_SETOR!A$2:D$49,4,0)</f>
        <v>KARLA RIBEIRO ORTIZ</v>
      </c>
      <c r="E1671" s="43">
        <v>41397.4375</v>
      </c>
      <c r="F1671" s="43">
        <v>41397.761805555558</v>
      </c>
      <c r="G1671" s="43">
        <v>41397.728472222225</v>
      </c>
      <c r="H1671" t="s">
        <v>29</v>
      </c>
      <c r="I1671">
        <v>60000012317031</v>
      </c>
      <c r="J1671" t="s">
        <v>882</v>
      </c>
      <c r="K1671" t="s">
        <v>883</v>
      </c>
      <c r="L1671" t="s">
        <v>41</v>
      </c>
      <c r="M1671">
        <v>3</v>
      </c>
      <c r="N1671" t="s">
        <v>33</v>
      </c>
      <c r="O1671">
        <v>60000015461254</v>
      </c>
      <c r="P1671">
        <v>60000016462716</v>
      </c>
      <c r="Q1671">
        <v>140215000000899</v>
      </c>
      <c r="S1671" t="s">
        <v>34</v>
      </c>
      <c r="T1671" t="s">
        <v>35</v>
      </c>
      <c r="U1671" t="s">
        <v>36</v>
      </c>
      <c r="X1671" t="s">
        <v>37</v>
      </c>
      <c r="AD1671" t="s">
        <v>5175</v>
      </c>
      <c r="AE1671" t="s">
        <v>1437</v>
      </c>
      <c r="AF1671" t="s">
        <v>5175</v>
      </c>
      <c r="AG1671" t="s">
        <v>5175</v>
      </c>
      <c r="AH1671">
        <v>1</v>
      </c>
      <c r="AI1671">
        <v>33</v>
      </c>
      <c r="AJ1671">
        <v>63</v>
      </c>
      <c r="AK1671">
        <v>63</v>
      </c>
      <c r="AL1671">
        <v>63</v>
      </c>
      <c r="AM1671">
        <v>63</v>
      </c>
      <c r="AN1671" t="s">
        <v>1410</v>
      </c>
      <c r="AO1671" t="s">
        <v>3261</v>
      </c>
    </row>
    <row r="1672" spans="1:41" x14ac:dyDescent="0.25">
      <c r="A1672">
        <v>1</v>
      </c>
      <c r="B1672" t="s">
        <v>28</v>
      </c>
      <c r="C1672">
        <v>393102</v>
      </c>
      <c r="D1672" t="str">
        <f>VLOOKUP(C1672,MUNICÍPO_SETOR!A$2:D$49,4,0)</f>
        <v>KARLA RIBEIRO ORTIZ</v>
      </c>
      <c r="E1672" s="43">
        <v>41396.645833333336</v>
      </c>
      <c r="F1672" s="43">
        <v>41397.773611111108</v>
      </c>
      <c r="G1672" s="43">
        <v>41397.748611111114</v>
      </c>
      <c r="H1672" t="s">
        <v>29</v>
      </c>
      <c r="I1672">
        <v>60000017151882</v>
      </c>
      <c r="J1672" t="s">
        <v>3342</v>
      </c>
      <c r="K1672" t="s">
        <v>3343</v>
      </c>
      <c r="L1672" t="s">
        <v>41</v>
      </c>
      <c r="M1672">
        <v>3</v>
      </c>
      <c r="N1672" t="s">
        <v>33</v>
      </c>
      <c r="O1672">
        <v>60000015461254</v>
      </c>
      <c r="P1672">
        <v>60000016462716</v>
      </c>
      <c r="Q1672">
        <v>140215000000934</v>
      </c>
      <c r="S1672" t="s">
        <v>34</v>
      </c>
      <c r="T1672" t="s">
        <v>35</v>
      </c>
      <c r="U1672" t="s">
        <v>36</v>
      </c>
      <c r="X1672" t="s">
        <v>37</v>
      </c>
      <c r="AD1672" t="s">
        <v>5176</v>
      </c>
      <c r="AE1672" t="s">
        <v>1437</v>
      </c>
      <c r="AF1672" t="s">
        <v>5176</v>
      </c>
      <c r="AG1672" t="s">
        <v>5176</v>
      </c>
      <c r="AH1672">
        <v>29</v>
      </c>
      <c r="AI1672">
        <v>75</v>
      </c>
      <c r="AJ1672">
        <v>75</v>
      </c>
      <c r="AK1672">
        <v>75</v>
      </c>
      <c r="AL1672">
        <v>75</v>
      </c>
      <c r="AM1672">
        <v>75</v>
      </c>
      <c r="AN1672" t="s">
        <v>1409</v>
      </c>
      <c r="AO1672" t="s">
        <v>3306</v>
      </c>
    </row>
    <row r="1673" spans="1:41" x14ac:dyDescent="0.25">
      <c r="A1673">
        <v>1</v>
      </c>
      <c r="B1673" t="s">
        <v>28</v>
      </c>
      <c r="C1673">
        <v>393102</v>
      </c>
      <c r="D1673" t="str">
        <f>VLOOKUP(C1673,MUNICÍPO_SETOR!A$2:D$49,4,0)</f>
        <v>KARLA RIBEIRO ORTIZ</v>
      </c>
      <c r="E1673" s="43">
        <v>41396.583333333336</v>
      </c>
      <c r="F1673" s="43">
        <v>41397.772222222222</v>
      </c>
      <c r="G1673" s="43">
        <v>41397.748611111114</v>
      </c>
      <c r="H1673" t="s">
        <v>29</v>
      </c>
      <c r="I1673">
        <v>60000012394083</v>
      </c>
      <c r="J1673" t="s">
        <v>3339</v>
      </c>
      <c r="K1673" t="s">
        <v>3340</v>
      </c>
      <c r="L1673" t="s">
        <v>32</v>
      </c>
      <c r="M1673">
        <v>6</v>
      </c>
      <c r="N1673" t="s">
        <v>33</v>
      </c>
      <c r="O1673">
        <v>60000015461254</v>
      </c>
      <c r="P1673">
        <v>60000016462716</v>
      </c>
      <c r="Q1673">
        <v>140215000000927</v>
      </c>
      <c r="S1673" t="s">
        <v>34</v>
      </c>
      <c r="T1673" t="s">
        <v>35</v>
      </c>
      <c r="U1673" t="s">
        <v>36</v>
      </c>
      <c r="X1673" t="s">
        <v>37</v>
      </c>
      <c r="AD1673" t="s">
        <v>5177</v>
      </c>
      <c r="AE1673" t="s">
        <v>1437</v>
      </c>
      <c r="AF1673" t="s">
        <v>5177</v>
      </c>
      <c r="AG1673" t="s">
        <v>5177</v>
      </c>
      <c r="AH1673">
        <v>31</v>
      </c>
      <c r="AI1673">
        <v>61</v>
      </c>
      <c r="AJ1673">
        <v>61</v>
      </c>
      <c r="AK1673">
        <v>61</v>
      </c>
      <c r="AL1673">
        <v>61</v>
      </c>
      <c r="AM1673">
        <v>61</v>
      </c>
      <c r="AN1673" t="s">
        <v>1409</v>
      </c>
      <c r="AO1673" t="s">
        <v>3261</v>
      </c>
    </row>
    <row r="1674" spans="1:41" x14ac:dyDescent="0.25">
      <c r="A1674">
        <v>1</v>
      </c>
      <c r="B1674" t="s">
        <v>28</v>
      </c>
      <c r="C1674">
        <v>393102</v>
      </c>
      <c r="D1674" t="str">
        <f>VLOOKUP(C1674,MUNICÍPO_SETOR!A$2:D$49,4,0)</f>
        <v>KARLA RIBEIRO ORTIZ</v>
      </c>
      <c r="E1674" s="43">
        <v>41396.458333333336</v>
      </c>
      <c r="F1674" s="43">
        <v>41397.791666666664</v>
      </c>
      <c r="G1674" s="43">
        <v>41397.756249999999</v>
      </c>
      <c r="H1674" t="s">
        <v>29</v>
      </c>
      <c r="I1674">
        <v>60000012475775</v>
      </c>
      <c r="J1674" t="s">
        <v>3345</v>
      </c>
      <c r="K1674" t="s">
        <v>3346</v>
      </c>
      <c r="L1674" t="s">
        <v>238</v>
      </c>
      <c r="N1674" t="s">
        <v>33</v>
      </c>
      <c r="O1674">
        <v>60000015461254</v>
      </c>
      <c r="P1674">
        <v>60000016462716</v>
      </c>
      <c r="Q1674">
        <v>140215000000941</v>
      </c>
      <c r="S1674" t="s">
        <v>34</v>
      </c>
      <c r="T1674" t="s">
        <v>35</v>
      </c>
      <c r="U1674" t="s">
        <v>36</v>
      </c>
      <c r="X1674" t="s">
        <v>37</v>
      </c>
      <c r="AD1674" t="s">
        <v>5177</v>
      </c>
      <c r="AE1674" t="s">
        <v>1437</v>
      </c>
      <c r="AF1674" t="s">
        <v>5177</v>
      </c>
      <c r="AG1674" t="s">
        <v>5177</v>
      </c>
      <c r="AH1674">
        <v>31</v>
      </c>
      <c r="AI1674">
        <v>61</v>
      </c>
      <c r="AJ1674">
        <v>61</v>
      </c>
      <c r="AK1674">
        <v>61</v>
      </c>
      <c r="AL1674">
        <v>61</v>
      </c>
      <c r="AM1674">
        <v>61</v>
      </c>
      <c r="AN1674" t="s">
        <v>1409</v>
      </c>
      <c r="AO1674" t="s">
        <v>3261</v>
      </c>
    </row>
    <row r="1675" spans="1:41" x14ac:dyDescent="0.25">
      <c r="A1675">
        <v>1</v>
      </c>
      <c r="B1675" t="s">
        <v>28</v>
      </c>
      <c r="C1675">
        <v>393102</v>
      </c>
      <c r="D1675" t="str">
        <f>VLOOKUP(C1675,MUNICÍPO_SETOR!A$2:D$49,4,0)</f>
        <v>KARLA RIBEIRO ORTIZ</v>
      </c>
      <c r="E1675" s="43">
        <v>41396.375</v>
      </c>
      <c r="F1675" s="43">
        <v>41397.797222222223</v>
      </c>
      <c r="G1675" s="43">
        <v>41397.756249999999</v>
      </c>
      <c r="H1675" t="s">
        <v>29</v>
      </c>
      <c r="I1675">
        <v>60000017963340</v>
      </c>
      <c r="J1675" t="s">
        <v>3307</v>
      </c>
      <c r="K1675" t="s">
        <v>3308</v>
      </c>
      <c r="L1675" t="s">
        <v>41</v>
      </c>
      <c r="M1675">
        <v>3</v>
      </c>
      <c r="N1675" t="s">
        <v>33</v>
      </c>
      <c r="O1675">
        <v>60000015461254</v>
      </c>
      <c r="P1675">
        <v>60000016462716</v>
      </c>
      <c r="Q1675">
        <v>140215000000947</v>
      </c>
      <c r="S1675" t="s">
        <v>34</v>
      </c>
      <c r="T1675" t="s">
        <v>35</v>
      </c>
      <c r="U1675" t="s">
        <v>36</v>
      </c>
      <c r="X1675" t="s">
        <v>37</v>
      </c>
      <c r="AD1675" t="s">
        <v>5178</v>
      </c>
      <c r="AE1675" t="s">
        <v>1437</v>
      </c>
      <c r="AF1675" t="s">
        <v>5178</v>
      </c>
      <c r="AG1675" t="s">
        <v>5178</v>
      </c>
      <c r="AH1675">
        <v>1</v>
      </c>
      <c r="AI1675">
        <v>32</v>
      </c>
      <c r="AJ1675">
        <v>62</v>
      </c>
      <c r="AK1675">
        <v>62</v>
      </c>
      <c r="AL1675">
        <v>62</v>
      </c>
      <c r="AM1675">
        <v>62</v>
      </c>
      <c r="AN1675" t="s">
        <v>1409</v>
      </c>
      <c r="AO1675" t="s">
        <v>4359</v>
      </c>
    </row>
    <row r="1676" spans="1:41" x14ac:dyDescent="0.25">
      <c r="A1676">
        <v>1</v>
      </c>
      <c r="B1676" t="s">
        <v>28</v>
      </c>
      <c r="C1676">
        <v>393102</v>
      </c>
      <c r="D1676" t="str">
        <f>VLOOKUP(C1676,MUNICÍPO_SETOR!A$2:D$49,4,0)</f>
        <v>KARLA RIBEIRO ORTIZ</v>
      </c>
      <c r="E1676" s="43">
        <v>41396.375</v>
      </c>
      <c r="F1676" s="43">
        <v>41397.797222222223</v>
      </c>
      <c r="G1676" s="43">
        <v>41397.756249999999</v>
      </c>
      <c r="H1676" t="s">
        <v>29</v>
      </c>
      <c r="I1676">
        <v>60000017963340</v>
      </c>
      <c r="J1676" t="s">
        <v>3307</v>
      </c>
      <c r="K1676" t="s">
        <v>3308</v>
      </c>
      <c r="L1676" t="s">
        <v>41</v>
      </c>
      <c r="M1676">
        <v>3</v>
      </c>
      <c r="N1676" t="s">
        <v>33</v>
      </c>
      <c r="O1676">
        <v>60000015461254</v>
      </c>
      <c r="P1676">
        <v>60000016462716</v>
      </c>
      <c r="Q1676">
        <v>140215000000947</v>
      </c>
      <c r="S1676" t="s">
        <v>34</v>
      </c>
      <c r="T1676" t="s">
        <v>35</v>
      </c>
      <c r="U1676" t="s">
        <v>36</v>
      </c>
      <c r="X1676" t="s">
        <v>37</v>
      </c>
      <c r="AD1676" t="s">
        <v>5178</v>
      </c>
      <c r="AE1676" t="s">
        <v>1437</v>
      </c>
      <c r="AF1676" t="s">
        <v>5178</v>
      </c>
      <c r="AG1676" t="s">
        <v>5178</v>
      </c>
      <c r="AH1676">
        <v>1</v>
      </c>
      <c r="AI1676">
        <v>32</v>
      </c>
      <c r="AJ1676">
        <v>62</v>
      </c>
      <c r="AK1676">
        <v>62</v>
      </c>
      <c r="AL1676">
        <v>62</v>
      </c>
      <c r="AM1676">
        <v>62</v>
      </c>
      <c r="AN1676" t="s">
        <v>1410</v>
      </c>
      <c r="AO1676" t="s">
        <v>3261</v>
      </c>
    </row>
    <row r="1677" spans="1:41" x14ac:dyDescent="0.25">
      <c r="A1677">
        <v>1</v>
      </c>
      <c r="B1677" t="s">
        <v>28</v>
      </c>
      <c r="C1677">
        <v>393102</v>
      </c>
      <c r="D1677" t="str">
        <f>VLOOKUP(C1677,MUNICÍPO_SETOR!A$2:D$49,4,0)</f>
        <v>KARLA RIBEIRO ORTIZ</v>
      </c>
      <c r="E1677" s="43">
        <v>41394.645833333336</v>
      </c>
      <c r="F1677" s="43">
        <v>41394.730555555558</v>
      </c>
      <c r="G1677" s="43">
        <v>41394.693749999999</v>
      </c>
      <c r="H1677" t="s">
        <v>29</v>
      </c>
      <c r="I1677">
        <v>60000012522363</v>
      </c>
      <c r="J1677" t="s">
        <v>3250</v>
      </c>
      <c r="K1677" t="s">
        <v>3251</v>
      </c>
      <c r="L1677" t="s">
        <v>32</v>
      </c>
      <c r="M1677">
        <v>6</v>
      </c>
      <c r="N1677" t="s">
        <v>33</v>
      </c>
      <c r="O1677">
        <v>60000015461254</v>
      </c>
      <c r="P1677">
        <v>60000016462716</v>
      </c>
      <c r="Q1677">
        <v>140215000000878</v>
      </c>
      <c r="S1677" t="s">
        <v>34</v>
      </c>
      <c r="T1677" t="s">
        <v>35</v>
      </c>
      <c r="U1677" t="s">
        <v>36</v>
      </c>
      <c r="X1677" t="s">
        <v>37</v>
      </c>
      <c r="AD1677" t="s">
        <v>3252</v>
      </c>
      <c r="AE1677" t="s">
        <v>1437</v>
      </c>
      <c r="AF1677" t="s">
        <v>3252</v>
      </c>
      <c r="AG1677" t="s">
        <v>3252</v>
      </c>
      <c r="AH1677">
        <v>1</v>
      </c>
      <c r="AI1677">
        <v>33</v>
      </c>
      <c r="AJ1677">
        <v>79</v>
      </c>
      <c r="AK1677">
        <v>79</v>
      </c>
      <c r="AL1677">
        <v>79</v>
      </c>
      <c r="AM1677">
        <v>79</v>
      </c>
      <c r="AN1677" t="s">
        <v>1409</v>
      </c>
      <c r="AO1677" t="s">
        <v>4356</v>
      </c>
    </row>
    <row r="1678" spans="1:41" x14ac:dyDescent="0.25">
      <c r="A1678">
        <v>1</v>
      </c>
      <c r="B1678" t="s">
        <v>28</v>
      </c>
      <c r="C1678">
        <v>393102</v>
      </c>
      <c r="D1678" t="str">
        <f>VLOOKUP(C1678,MUNICÍPO_SETOR!A$2:D$49,4,0)</f>
        <v>KARLA RIBEIRO ORTIZ</v>
      </c>
      <c r="E1678" s="43">
        <v>41394.645833333336</v>
      </c>
      <c r="F1678" s="43">
        <v>41394.730555555558</v>
      </c>
      <c r="G1678" s="43">
        <v>41394.693749999999</v>
      </c>
      <c r="H1678" t="s">
        <v>29</v>
      </c>
      <c r="I1678">
        <v>60000012522363</v>
      </c>
      <c r="J1678" t="s">
        <v>3250</v>
      </c>
      <c r="K1678" t="s">
        <v>3251</v>
      </c>
      <c r="L1678" t="s">
        <v>32</v>
      </c>
      <c r="M1678">
        <v>6</v>
      </c>
      <c r="N1678" t="s">
        <v>33</v>
      </c>
      <c r="O1678">
        <v>60000015461254</v>
      </c>
      <c r="P1678">
        <v>60000016462716</v>
      </c>
      <c r="Q1678">
        <v>140215000000878</v>
      </c>
      <c r="S1678" t="s">
        <v>34</v>
      </c>
      <c r="T1678" t="s">
        <v>35</v>
      </c>
      <c r="U1678" t="s">
        <v>36</v>
      </c>
      <c r="X1678" t="s">
        <v>37</v>
      </c>
      <c r="AD1678" t="s">
        <v>3252</v>
      </c>
      <c r="AE1678" t="s">
        <v>1437</v>
      </c>
      <c r="AF1678" t="s">
        <v>3252</v>
      </c>
      <c r="AG1678" t="s">
        <v>3252</v>
      </c>
      <c r="AH1678">
        <v>1</v>
      </c>
      <c r="AI1678">
        <v>33</v>
      </c>
      <c r="AJ1678">
        <v>79</v>
      </c>
      <c r="AK1678">
        <v>79</v>
      </c>
      <c r="AL1678">
        <v>79</v>
      </c>
      <c r="AM1678">
        <v>79</v>
      </c>
      <c r="AN1678" t="s">
        <v>1410</v>
      </c>
      <c r="AO1678" t="s">
        <v>4660</v>
      </c>
    </row>
    <row r="1679" spans="1:41" x14ac:dyDescent="0.25">
      <c r="A1679">
        <v>1</v>
      </c>
      <c r="B1679" t="s">
        <v>28</v>
      </c>
      <c r="C1679">
        <v>393102</v>
      </c>
      <c r="D1679" t="str">
        <f>VLOOKUP(C1679,MUNICÍPO_SETOR!A$2:D$49,4,0)</f>
        <v>KARLA RIBEIRO ORTIZ</v>
      </c>
      <c r="E1679" s="43">
        <v>41394.625</v>
      </c>
      <c r="F1679" s="43">
        <v>41394.734722222223</v>
      </c>
      <c r="G1679" s="43">
        <v>41394.693749999999</v>
      </c>
      <c r="H1679" t="s">
        <v>29</v>
      </c>
      <c r="I1679">
        <v>60000012307779</v>
      </c>
      <c r="J1679" t="s">
        <v>3253</v>
      </c>
      <c r="K1679" t="s">
        <v>3254</v>
      </c>
      <c r="L1679" t="s">
        <v>32</v>
      </c>
      <c r="M1679">
        <v>6</v>
      </c>
      <c r="N1679" t="s">
        <v>33</v>
      </c>
      <c r="O1679">
        <v>60000015461254</v>
      </c>
      <c r="P1679">
        <v>60000016462716</v>
      </c>
      <c r="Q1679">
        <v>140215000000892</v>
      </c>
      <c r="S1679" t="s">
        <v>34</v>
      </c>
      <c r="T1679" t="s">
        <v>35</v>
      </c>
      <c r="U1679" t="s">
        <v>36</v>
      </c>
      <c r="X1679" t="s">
        <v>37</v>
      </c>
      <c r="AD1679" t="s">
        <v>3255</v>
      </c>
      <c r="AE1679" t="s">
        <v>1437</v>
      </c>
      <c r="AF1679" t="s">
        <v>3255</v>
      </c>
      <c r="AG1679" t="s">
        <v>3255</v>
      </c>
      <c r="AH1679">
        <v>1</v>
      </c>
      <c r="AI1679">
        <v>32</v>
      </c>
      <c r="AJ1679">
        <v>62</v>
      </c>
      <c r="AK1679">
        <v>62</v>
      </c>
      <c r="AL1679">
        <v>62</v>
      </c>
      <c r="AM1679">
        <v>62</v>
      </c>
      <c r="AN1679" t="s">
        <v>1409</v>
      </c>
      <c r="AO1679" t="s">
        <v>4357</v>
      </c>
    </row>
    <row r="1680" spans="1:41" x14ac:dyDescent="0.25">
      <c r="A1680">
        <v>1</v>
      </c>
      <c r="B1680" t="s">
        <v>28</v>
      </c>
      <c r="C1680">
        <v>393102</v>
      </c>
      <c r="D1680" t="str">
        <f>VLOOKUP(C1680,MUNICÍPO_SETOR!A$2:D$49,4,0)</f>
        <v>KARLA RIBEIRO ORTIZ</v>
      </c>
      <c r="E1680" s="43">
        <v>41394.625</v>
      </c>
      <c r="F1680" s="43">
        <v>41394.734722222223</v>
      </c>
      <c r="G1680" s="43">
        <v>41394.693749999999</v>
      </c>
      <c r="H1680" t="s">
        <v>29</v>
      </c>
      <c r="I1680">
        <v>60000012307779</v>
      </c>
      <c r="J1680" t="s">
        <v>3253</v>
      </c>
      <c r="K1680" t="s">
        <v>3254</v>
      </c>
      <c r="L1680" t="s">
        <v>32</v>
      </c>
      <c r="M1680">
        <v>6</v>
      </c>
      <c r="N1680" t="s">
        <v>33</v>
      </c>
      <c r="O1680">
        <v>60000015461254</v>
      </c>
      <c r="P1680">
        <v>60000016462716</v>
      </c>
      <c r="Q1680">
        <v>140215000000892</v>
      </c>
      <c r="S1680" t="s">
        <v>34</v>
      </c>
      <c r="T1680" t="s">
        <v>35</v>
      </c>
      <c r="U1680" t="s">
        <v>36</v>
      </c>
      <c r="X1680" t="s">
        <v>37</v>
      </c>
      <c r="AD1680" t="s">
        <v>3255</v>
      </c>
      <c r="AE1680" t="s">
        <v>1437</v>
      </c>
      <c r="AF1680" t="s">
        <v>3255</v>
      </c>
      <c r="AG1680" t="s">
        <v>3255</v>
      </c>
      <c r="AH1680">
        <v>1</v>
      </c>
      <c r="AI1680">
        <v>32</v>
      </c>
      <c r="AJ1680">
        <v>62</v>
      </c>
      <c r="AK1680">
        <v>62</v>
      </c>
      <c r="AL1680">
        <v>62</v>
      </c>
      <c r="AM1680">
        <v>62</v>
      </c>
      <c r="AN1680" t="s">
        <v>1410</v>
      </c>
      <c r="AO1680" t="s">
        <v>3261</v>
      </c>
    </row>
    <row r="1681" spans="1:41" x14ac:dyDescent="0.25">
      <c r="A1681">
        <v>1</v>
      </c>
      <c r="B1681" t="s">
        <v>28</v>
      </c>
      <c r="C1681">
        <v>393102</v>
      </c>
      <c r="D1681" t="str">
        <f>VLOOKUP(C1681,MUNICÍPO_SETOR!A$2:D$49,4,0)</f>
        <v>KARLA RIBEIRO ORTIZ</v>
      </c>
      <c r="E1681" s="43">
        <v>41394.583333333336</v>
      </c>
      <c r="F1681" s="43">
        <v>41394.725694444445</v>
      </c>
      <c r="G1681" s="43">
        <v>41394.685416666667</v>
      </c>
      <c r="H1681" t="s">
        <v>29</v>
      </c>
      <c r="I1681">
        <v>60000012400919</v>
      </c>
      <c r="J1681" t="s">
        <v>3256</v>
      </c>
      <c r="K1681" t="s">
        <v>3257</v>
      </c>
      <c r="L1681" t="s">
        <v>41</v>
      </c>
      <c r="M1681">
        <v>4</v>
      </c>
      <c r="N1681" t="s">
        <v>33</v>
      </c>
      <c r="O1681">
        <v>60000015461254</v>
      </c>
      <c r="P1681">
        <v>60000016462716</v>
      </c>
      <c r="Q1681">
        <v>140215000000857</v>
      </c>
      <c r="S1681" t="s">
        <v>34</v>
      </c>
      <c r="T1681" t="s">
        <v>35</v>
      </c>
      <c r="U1681" t="s">
        <v>36</v>
      </c>
      <c r="X1681" t="s">
        <v>37</v>
      </c>
      <c r="AD1681" t="s">
        <v>3258</v>
      </c>
      <c r="AE1681" t="s">
        <v>1437</v>
      </c>
      <c r="AF1681" t="s">
        <v>3258</v>
      </c>
      <c r="AG1681" t="s">
        <v>3258</v>
      </c>
      <c r="AH1681">
        <v>25</v>
      </c>
      <c r="AI1681">
        <v>55</v>
      </c>
      <c r="AJ1681">
        <v>55</v>
      </c>
      <c r="AK1681">
        <v>55</v>
      </c>
      <c r="AL1681">
        <v>55</v>
      </c>
      <c r="AM1681">
        <v>55</v>
      </c>
      <c r="AN1681" t="s">
        <v>1409</v>
      </c>
      <c r="AO1681" t="s">
        <v>3261</v>
      </c>
    </row>
    <row r="1682" spans="1:41" x14ac:dyDescent="0.25">
      <c r="A1682">
        <v>1</v>
      </c>
      <c r="B1682" t="s">
        <v>28</v>
      </c>
      <c r="C1682">
        <v>393102</v>
      </c>
      <c r="D1682" t="str">
        <f>VLOOKUP(C1682,MUNICÍPO_SETOR!A$2:D$49,4,0)</f>
        <v>KARLA RIBEIRO ORTIZ</v>
      </c>
      <c r="E1682" s="43">
        <v>41394.458333333336</v>
      </c>
      <c r="F1682" s="43">
        <v>41394.727777777778</v>
      </c>
      <c r="G1682" s="43">
        <v>41394.693749999999</v>
      </c>
      <c r="H1682" t="s">
        <v>29</v>
      </c>
      <c r="I1682">
        <v>60000012396767</v>
      </c>
      <c r="J1682" t="s">
        <v>3259</v>
      </c>
      <c r="K1682" t="s">
        <v>3260</v>
      </c>
      <c r="L1682" t="s">
        <v>41</v>
      </c>
      <c r="M1682">
        <v>3</v>
      </c>
      <c r="N1682" t="s">
        <v>33</v>
      </c>
      <c r="O1682">
        <v>60000015461254</v>
      </c>
      <c r="P1682">
        <v>60000016462716</v>
      </c>
      <c r="Q1682">
        <v>140215000000864</v>
      </c>
      <c r="S1682" t="s">
        <v>34</v>
      </c>
      <c r="T1682" t="s">
        <v>35</v>
      </c>
      <c r="U1682" t="s">
        <v>36</v>
      </c>
      <c r="X1682" t="s">
        <v>37</v>
      </c>
      <c r="AD1682" t="s">
        <v>3261</v>
      </c>
      <c r="AE1682" t="s">
        <v>1437</v>
      </c>
      <c r="AF1682" t="s">
        <v>3261</v>
      </c>
      <c r="AG1682" t="s">
        <v>3261</v>
      </c>
      <c r="AH1682">
        <v>1</v>
      </c>
      <c r="AI1682">
        <v>31</v>
      </c>
      <c r="AJ1682">
        <v>31</v>
      </c>
      <c r="AK1682">
        <v>31</v>
      </c>
      <c r="AL1682">
        <v>31</v>
      </c>
      <c r="AM1682">
        <v>31</v>
      </c>
      <c r="AN1682" t="s">
        <v>1409</v>
      </c>
      <c r="AO1682" t="s">
        <v>3261</v>
      </c>
    </row>
    <row r="1683" spans="1:41" x14ac:dyDescent="0.25">
      <c r="A1683">
        <v>1</v>
      </c>
      <c r="B1683" t="s">
        <v>28</v>
      </c>
      <c r="C1683">
        <v>393102</v>
      </c>
      <c r="D1683" t="str">
        <f>VLOOKUP(C1683,MUNICÍPO_SETOR!A$2:D$49,4,0)</f>
        <v>KARLA RIBEIRO ORTIZ</v>
      </c>
      <c r="E1683" s="43">
        <v>41394.4375</v>
      </c>
      <c r="F1683" s="43">
        <v>41394.729166666664</v>
      </c>
      <c r="G1683" s="43">
        <v>41394.693749999999</v>
      </c>
      <c r="H1683" t="s">
        <v>29</v>
      </c>
      <c r="I1683">
        <v>60000012584955</v>
      </c>
      <c r="J1683" t="s">
        <v>3262</v>
      </c>
      <c r="K1683" t="s">
        <v>3263</v>
      </c>
      <c r="L1683" t="s">
        <v>41</v>
      </c>
      <c r="M1683">
        <v>4</v>
      </c>
      <c r="N1683" t="s">
        <v>33</v>
      </c>
      <c r="O1683">
        <v>60000015461254</v>
      </c>
      <c r="P1683">
        <v>60000016462716</v>
      </c>
      <c r="Q1683">
        <v>140215000000871</v>
      </c>
      <c r="S1683" t="s">
        <v>34</v>
      </c>
      <c r="T1683" t="s">
        <v>35</v>
      </c>
      <c r="U1683" t="s">
        <v>36</v>
      </c>
      <c r="X1683" t="s">
        <v>37</v>
      </c>
      <c r="AD1683" t="s">
        <v>3264</v>
      </c>
      <c r="AE1683" t="s">
        <v>1437</v>
      </c>
      <c r="AF1683" t="s">
        <v>3264</v>
      </c>
      <c r="AG1683" t="s">
        <v>3264</v>
      </c>
      <c r="AH1683">
        <v>1</v>
      </c>
      <c r="AI1683">
        <v>32</v>
      </c>
      <c r="AJ1683">
        <v>80</v>
      </c>
      <c r="AK1683">
        <v>80</v>
      </c>
      <c r="AL1683">
        <v>80</v>
      </c>
      <c r="AM1683">
        <v>80</v>
      </c>
      <c r="AN1683" t="s">
        <v>1409</v>
      </c>
      <c r="AO1683" t="s">
        <v>4357</v>
      </c>
    </row>
    <row r="1684" spans="1:41" x14ac:dyDescent="0.25">
      <c r="A1684">
        <v>1</v>
      </c>
      <c r="B1684" t="s">
        <v>28</v>
      </c>
      <c r="C1684">
        <v>393102</v>
      </c>
      <c r="D1684" t="str">
        <f>VLOOKUP(C1684,MUNICÍPO_SETOR!A$2:D$49,4,0)</f>
        <v>KARLA RIBEIRO ORTIZ</v>
      </c>
      <c r="E1684" s="43">
        <v>41394.4375</v>
      </c>
      <c r="F1684" s="43">
        <v>41394.729166666664</v>
      </c>
      <c r="G1684" s="43">
        <v>41394.693749999999</v>
      </c>
      <c r="H1684" t="s">
        <v>29</v>
      </c>
      <c r="I1684">
        <v>60000012584955</v>
      </c>
      <c r="J1684" t="s">
        <v>3262</v>
      </c>
      <c r="K1684" t="s">
        <v>3263</v>
      </c>
      <c r="L1684" t="s">
        <v>41</v>
      </c>
      <c r="M1684">
        <v>4</v>
      </c>
      <c r="N1684" t="s">
        <v>33</v>
      </c>
      <c r="O1684">
        <v>60000015461254</v>
      </c>
      <c r="P1684">
        <v>60000016462716</v>
      </c>
      <c r="Q1684">
        <v>140215000000871</v>
      </c>
      <c r="S1684" t="s">
        <v>34</v>
      </c>
      <c r="T1684" t="s">
        <v>35</v>
      </c>
      <c r="U1684" t="s">
        <v>36</v>
      </c>
      <c r="X1684" t="s">
        <v>37</v>
      </c>
      <c r="AD1684" t="s">
        <v>3264</v>
      </c>
      <c r="AE1684" t="s">
        <v>1437</v>
      </c>
      <c r="AF1684" t="s">
        <v>3264</v>
      </c>
      <c r="AG1684" t="s">
        <v>3264</v>
      </c>
      <c r="AH1684">
        <v>1</v>
      </c>
      <c r="AI1684">
        <v>32</v>
      </c>
      <c r="AJ1684">
        <v>80</v>
      </c>
      <c r="AK1684">
        <v>80</v>
      </c>
      <c r="AL1684">
        <v>80</v>
      </c>
      <c r="AM1684">
        <v>80</v>
      </c>
      <c r="AN1684" t="s">
        <v>1410</v>
      </c>
      <c r="AO1684" t="s">
        <v>4661</v>
      </c>
    </row>
    <row r="1685" spans="1:41" x14ac:dyDescent="0.25">
      <c r="A1685">
        <v>1</v>
      </c>
      <c r="B1685" t="s">
        <v>28</v>
      </c>
      <c r="C1685">
        <v>393102</v>
      </c>
      <c r="D1685" t="str">
        <f>VLOOKUP(C1685,MUNICÍPO_SETOR!A$2:D$49,4,0)</f>
        <v>KARLA RIBEIRO ORTIZ</v>
      </c>
      <c r="E1685" s="43">
        <v>41394.416666666664</v>
      </c>
      <c r="F1685" s="43">
        <v>41394.72152777778</v>
      </c>
      <c r="G1685" s="43">
        <v>41394.685416666667</v>
      </c>
      <c r="H1685" t="s">
        <v>29</v>
      </c>
      <c r="I1685">
        <v>60000012420843</v>
      </c>
      <c r="J1685" t="s">
        <v>3265</v>
      </c>
      <c r="K1685" t="s">
        <v>3266</v>
      </c>
      <c r="L1685" t="s">
        <v>41</v>
      </c>
      <c r="M1685">
        <v>3</v>
      </c>
      <c r="N1685" t="s">
        <v>33</v>
      </c>
      <c r="O1685">
        <v>60000015461254</v>
      </c>
      <c r="P1685">
        <v>60000016462716</v>
      </c>
      <c r="Q1685">
        <v>140215000000850</v>
      </c>
      <c r="S1685" t="s">
        <v>34</v>
      </c>
      <c r="T1685" t="s">
        <v>35</v>
      </c>
      <c r="U1685" t="s">
        <v>36</v>
      </c>
      <c r="X1685" t="s">
        <v>37</v>
      </c>
      <c r="AD1685" t="s">
        <v>3261</v>
      </c>
      <c r="AE1685" t="s">
        <v>1437</v>
      </c>
      <c r="AF1685" t="s">
        <v>3261</v>
      </c>
      <c r="AG1685" t="s">
        <v>3261</v>
      </c>
      <c r="AH1685">
        <v>1</v>
      </c>
      <c r="AI1685">
        <v>31</v>
      </c>
      <c r="AJ1685">
        <v>31</v>
      </c>
      <c r="AK1685">
        <v>31</v>
      </c>
      <c r="AL1685">
        <v>31</v>
      </c>
      <c r="AM1685">
        <v>31</v>
      </c>
      <c r="AN1685" t="s">
        <v>1409</v>
      </c>
      <c r="AO1685" t="s">
        <v>3261</v>
      </c>
    </row>
    <row r="1686" spans="1:41" x14ac:dyDescent="0.25">
      <c r="A1686">
        <v>1</v>
      </c>
      <c r="B1686" t="s">
        <v>28</v>
      </c>
      <c r="C1686">
        <v>393102</v>
      </c>
      <c r="D1686" t="str">
        <f>VLOOKUP(C1686,MUNICÍPO_SETOR!A$2:D$49,4,0)</f>
        <v>KARLA RIBEIRO ORTIZ</v>
      </c>
      <c r="E1686" s="43">
        <v>41394.375</v>
      </c>
      <c r="F1686" s="43">
        <v>41394.720138888886</v>
      </c>
      <c r="G1686" s="43">
        <v>41394.685416666667</v>
      </c>
      <c r="H1686" t="s">
        <v>29</v>
      </c>
      <c r="I1686">
        <v>60000012442023</v>
      </c>
      <c r="J1686" t="s">
        <v>3267</v>
      </c>
      <c r="K1686" t="s">
        <v>3268</v>
      </c>
      <c r="L1686" t="s">
        <v>41</v>
      </c>
      <c r="M1686">
        <v>3</v>
      </c>
      <c r="N1686" t="s">
        <v>33</v>
      </c>
      <c r="O1686">
        <v>60000015461254</v>
      </c>
      <c r="P1686">
        <v>60000016462716</v>
      </c>
      <c r="Q1686">
        <v>140215000000843</v>
      </c>
      <c r="S1686" t="s">
        <v>34</v>
      </c>
      <c r="T1686" t="s">
        <v>35</v>
      </c>
      <c r="U1686" t="s">
        <v>36</v>
      </c>
      <c r="X1686" t="s">
        <v>37</v>
      </c>
      <c r="AD1686" t="s">
        <v>3261</v>
      </c>
      <c r="AE1686" t="s">
        <v>1437</v>
      </c>
      <c r="AF1686" t="s">
        <v>3261</v>
      </c>
      <c r="AG1686" t="s">
        <v>3261</v>
      </c>
      <c r="AH1686">
        <v>1</v>
      </c>
      <c r="AI1686">
        <v>31</v>
      </c>
      <c r="AJ1686">
        <v>31</v>
      </c>
      <c r="AK1686">
        <v>31</v>
      </c>
      <c r="AL1686">
        <v>31</v>
      </c>
      <c r="AM1686">
        <v>31</v>
      </c>
      <c r="AN1686" t="s">
        <v>1409</v>
      </c>
      <c r="AO1686" t="s">
        <v>3261</v>
      </c>
    </row>
    <row r="1687" spans="1:41" x14ac:dyDescent="0.25">
      <c r="A1687">
        <v>1</v>
      </c>
      <c r="B1687" t="s">
        <v>28</v>
      </c>
      <c r="C1687">
        <v>393102</v>
      </c>
      <c r="D1687" t="str">
        <f>VLOOKUP(C1687,MUNICÍPO_SETOR!A$2:D$49,4,0)</f>
        <v>KARLA RIBEIRO ORTIZ</v>
      </c>
      <c r="E1687" s="43">
        <v>41394.354166666664</v>
      </c>
      <c r="F1687" s="43">
        <v>41394.732638888891</v>
      </c>
      <c r="G1687" s="43">
        <v>41394.693749999999</v>
      </c>
      <c r="H1687" t="s">
        <v>29</v>
      </c>
      <c r="I1687">
        <v>60000012555079</v>
      </c>
      <c r="J1687" t="s">
        <v>3269</v>
      </c>
      <c r="K1687" t="s">
        <v>3270</v>
      </c>
      <c r="L1687" t="s">
        <v>41</v>
      </c>
      <c r="M1687">
        <v>6</v>
      </c>
      <c r="N1687" t="s">
        <v>33</v>
      </c>
      <c r="O1687">
        <v>60000015461254</v>
      </c>
      <c r="P1687">
        <v>60000016462716</v>
      </c>
      <c r="Q1687">
        <v>140215000000885</v>
      </c>
      <c r="S1687" t="s">
        <v>34</v>
      </c>
      <c r="T1687" t="s">
        <v>35</v>
      </c>
      <c r="U1687" t="s">
        <v>36</v>
      </c>
      <c r="X1687" t="s">
        <v>37</v>
      </c>
      <c r="AD1687" t="s">
        <v>3261</v>
      </c>
      <c r="AE1687" t="s">
        <v>1437</v>
      </c>
      <c r="AF1687" t="s">
        <v>3261</v>
      </c>
      <c r="AG1687" t="s">
        <v>3261</v>
      </c>
      <c r="AH1687">
        <v>1</v>
      </c>
      <c r="AI1687">
        <v>31</v>
      </c>
      <c r="AJ1687">
        <v>31</v>
      </c>
      <c r="AK1687">
        <v>31</v>
      </c>
      <c r="AL1687">
        <v>31</v>
      </c>
      <c r="AM1687">
        <v>31</v>
      </c>
      <c r="AN1687" t="s">
        <v>1409</v>
      </c>
      <c r="AO1687" t="s">
        <v>3261</v>
      </c>
    </row>
    <row r="1688" spans="1:41" x14ac:dyDescent="0.25">
      <c r="A1688">
        <v>1</v>
      </c>
      <c r="B1688" t="s">
        <v>28</v>
      </c>
      <c r="C1688">
        <v>393102</v>
      </c>
      <c r="D1688" t="str">
        <f>VLOOKUP(C1688,MUNICÍPO_SETOR!A$2:D$49,4,0)</f>
        <v>KARLA RIBEIRO ORTIZ</v>
      </c>
      <c r="E1688" s="43">
        <v>41393.666666666664</v>
      </c>
      <c r="F1688" s="43">
        <v>41394.718055555553</v>
      </c>
      <c r="G1688" s="43">
        <v>41394.685416666667</v>
      </c>
      <c r="H1688" t="s">
        <v>29</v>
      </c>
      <c r="I1688">
        <v>60000012264723</v>
      </c>
      <c r="J1688" t="s">
        <v>3271</v>
      </c>
      <c r="K1688" t="s">
        <v>3272</v>
      </c>
      <c r="L1688" t="s">
        <v>41</v>
      </c>
      <c r="M1688">
        <v>3</v>
      </c>
      <c r="N1688" t="s">
        <v>33</v>
      </c>
      <c r="O1688">
        <v>60000015461254</v>
      </c>
      <c r="P1688">
        <v>60000016462716</v>
      </c>
      <c r="Q1688">
        <v>140215000000836</v>
      </c>
      <c r="S1688" t="s">
        <v>34</v>
      </c>
      <c r="T1688" t="s">
        <v>35</v>
      </c>
      <c r="U1688" t="s">
        <v>36</v>
      </c>
      <c r="X1688" t="s">
        <v>37</v>
      </c>
      <c r="AD1688" t="s">
        <v>3273</v>
      </c>
      <c r="AE1688" t="s">
        <v>1437</v>
      </c>
      <c r="AF1688" t="s">
        <v>3273</v>
      </c>
      <c r="AG1688" t="s">
        <v>3273</v>
      </c>
      <c r="AH1688">
        <v>1</v>
      </c>
      <c r="AI1688">
        <v>32</v>
      </c>
      <c r="AJ1688">
        <v>32</v>
      </c>
      <c r="AK1688">
        <v>32</v>
      </c>
      <c r="AL1688">
        <v>32</v>
      </c>
      <c r="AM1688">
        <v>32</v>
      </c>
      <c r="AN1688" t="s">
        <v>1409</v>
      </c>
      <c r="AO1688" t="s">
        <v>3273</v>
      </c>
    </row>
    <row r="1689" spans="1:41" x14ac:dyDescent="0.25">
      <c r="A1689">
        <v>1</v>
      </c>
      <c r="B1689" t="s">
        <v>28</v>
      </c>
      <c r="C1689">
        <v>393102</v>
      </c>
      <c r="D1689" t="str">
        <f>VLOOKUP(C1689,MUNICÍPO_SETOR!A$2:D$49,4,0)</f>
        <v>KARLA RIBEIRO ORTIZ</v>
      </c>
      <c r="E1689" s="43">
        <v>41393.666666666664</v>
      </c>
      <c r="F1689" s="43">
        <v>41394.718055555553</v>
      </c>
      <c r="G1689" s="43">
        <v>41394.685416666667</v>
      </c>
      <c r="H1689" t="s">
        <v>29</v>
      </c>
      <c r="I1689">
        <v>60000012264723</v>
      </c>
      <c r="J1689" t="s">
        <v>3271</v>
      </c>
      <c r="K1689" t="s">
        <v>3272</v>
      </c>
      <c r="L1689" t="s">
        <v>41</v>
      </c>
      <c r="M1689">
        <v>3</v>
      </c>
      <c r="N1689" t="s">
        <v>33</v>
      </c>
      <c r="O1689">
        <v>60000015461254</v>
      </c>
      <c r="P1689">
        <v>60000016462716</v>
      </c>
      <c r="Q1689">
        <v>140215000000836</v>
      </c>
      <c r="S1689" t="s">
        <v>34</v>
      </c>
      <c r="T1689" t="s">
        <v>35</v>
      </c>
      <c r="U1689" t="s">
        <v>36</v>
      </c>
      <c r="X1689" t="s">
        <v>37</v>
      </c>
      <c r="AD1689" t="s">
        <v>3273</v>
      </c>
      <c r="AE1689" t="s">
        <v>1437</v>
      </c>
      <c r="AF1689" t="s">
        <v>3273</v>
      </c>
      <c r="AG1689" t="s">
        <v>3273</v>
      </c>
      <c r="AH1689">
        <v>1</v>
      </c>
      <c r="AI1689">
        <v>32</v>
      </c>
      <c r="AJ1689">
        <v>32</v>
      </c>
      <c r="AK1689">
        <v>32</v>
      </c>
      <c r="AL1689">
        <v>32</v>
      </c>
      <c r="AM1689">
        <v>32</v>
      </c>
      <c r="AN1689" t="s">
        <v>1409</v>
      </c>
      <c r="AO1689" t="s">
        <v>3273</v>
      </c>
    </row>
    <row r="1690" spans="1:41" x14ac:dyDescent="0.25">
      <c r="A1690">
        <v>1</v>
      </c>
      <c r="B1690" t="s">
        <v>28</v>
      </c>
      <c r="C1690">
        <v>393102</v>
      </c>
      <c r="D1690" t="str">
        <f>VLOOKUP(C1690,MUNICÍPO_SETOR!A$2:D$49,4,0)</f>
        <v>KARLA RIBEIRO ORTIZ</v>
      </c>
      <c r="E1690" s="43">
        <v>41393.625</v>
      </c>
      <c r="F1690" s="43">
        <v>41394.71597222222</v>
      </c>
      <c r="G1690" s="43">
        <v>41394.685416666667</v>
      </c>
      <c r="H1690" t="s">
        <v>29</v>
      </c>
      <c r="I1690">
        <v>60000012422987</v>
      </c>
      <c r="J1690" t="s">
        <v>3274</v>
      </c>
      <c r="K1690" t="s">
        <v>3275</v>
      </c>
      <c r="L1690" t="s">
        <v>41</v>
      </c>
      <c r="M1690">
        <v>3</v>
      </c>
      <c r="N1690" t="s">
        <v>33</v>
      </c>
      <c r="O1690">
        <v>60000015461254</v>
      </c>
      <c r="P1690">
        <v>60000016462716</v>
      </c>
      <c r="Q1690">
        <v>140215000000829</v>
      </c>
      <c r="S1690" t="s">
        <v>34</v>
      </c>
      <c r="T1690" t="s">
        <v>35</v>
      </c>
      <c r="U1690" t="s">
        <v>36</v>
      </c>
      <c r="X1690" t="s">
        <v>37</v>
      </c>
      <c r="AD1690" t="s">
        <v>3276</v>
      </c>
      <c r="AE1690" t="s">
        <v>1437</v>
      </c>
      <c r="AF1690" t="s">
        <v>3276</v>
      </c>
      <c r="AG1690" t="s">
        <v>3276</v>
      </c>
      <c r="AH1690">
        <v>1</v>
      </c>
      <c r="AI1690">
        <v>32</v>
      </c>
      <c r="AJ1690">
        <v>32</v>
      </c>
      <c r="AK1690">
        <v>32</v>
      </c>
      <c r="AL1690">
        <v>32</v>
      </c>
      <c r="AM1690">
        <v>32</v>
      </c>
      <c r="AN1690" t="s">
        <v>1409</v>
      </c>
      <c r="AO1690" t="s">
        <v>3276</v>
      </c>
    </row>
    <row r="1691" spans="1:41" x14ac:dyDescent="0.25">
      <c r="A1691">
        <v>1</v>
      </c>
      <c r="B1691" t="s">
        <v>28</v>
      </c>
      <c r="C1691">
        <v>393102</v>
      </c>
      <c r="D1691" t="str">
        <f>VLOOKUP(C1691,MUNICÍPO_SETOR!A$2:D$49,4,0)</f>
        <v>KARLA RIBEIRO ORTIZ</v>
      </c>
      <c r="E1691" s="43">
        <v>41393.583333333336</v>
      </c>
      <c r="F1691" s="43">
        <v>41394.712500000001</v>
      </c>
      <c r="G1691" s="43">
        <v>41394.674305555556</v>
      </c>
      <c r="H1691" t="s">
        <v>29</v>
      </c>
      <c r="I1691">
        <v>60000017966616</v>
      </c>
      <c r="J1691" t="s">
        <v>3277</v>
      </c>
      <c r="K1691" t="s">
        <v>3278</v>
      </c>
      <c r="L1691" t="s">
        <v>41</v>
      </c>
      <c r="M1691">
        <v>4</v>
      </c>
      <c r="N1691" t="s">
        <v>33</v>
      </c>
      <c r="O1691">
        <v>60000015461254</v>
      </c>
      <c r="P1691">
        <v>60000016462716</v>
      </c>
      <c r="Q1691">
        <v>140215000000815</v>
      </c>
      <c r="S1691" t="s">
        <v>34</v>
      </c>
      <c r="T1691" t="s">
        <v>35</v>
      </c>
      <c r="U1691" t="s">
        <v>36</v>
      </c>
      <c r="X1691" t="s">
        <v>37</v>
      </c>
      <c r="AD1691" t="s">
        <v>3279</v>
      </c>
      <c r="AE1691" t="s">
        <v>1437</v>
      </c>
      <c r="AF1691" t="s">
        <v>3279</v>
      </c>
      <c r="AG1691" t="s">
        <v>3279</v>
      </c>
      <c r="AH1691">
        <v>1</v>
      </c>
      <c r="AI1691">
        <v>39</v>
      </c>
      <c r="AJ1691">
        <v>39</v>
      </c>
      <c r="AK1691">
        <v>39</v>
      </c>
      <c r="AL1691">
        <v>39</v>
      </c>
      <c r="AM1691">
        <v>39</v>
      </c>
      <c r="AN1691" t="s">
        <v>1409</v>
      </c>
      <c r="AO1691" t="s">
        <v>3279</v>
      </c>
    </row>
    <row r="1692" spans="1:41" x14ac:dyDescent="0.25">
      <c r="A1692">
        <v>1</v>
      </c>
      <c r="B1692" t="s">
        <v>28</v>
      </c>
      <c r="C1692">
        <v>393102</v>
      </c>
      <c r="D1692" t="str">
        <f>VLOOKUP(C1692,MUNICÍPO_SETOR!A$2:D$49,4,0)</f>
        <v>KARLA RIBEIRO ORTIZ</v>
      </c>
      <c r="E1692" s="43">
        <v>41393.5</v>
      </c>
      <c r="F1692" s="43">
        <v>41394.713888888888</v>
      </c>
      <c r="G1692" s="43">
        <v>41394.674305555556</v>
      </c>
      <c r="H1692" t="s">
        <v>29</v>
      </c>
      <c r="I1692">
        <v>60000012319603</v>
      </c>
      <c r="J1692" t="s">
        <v>3280</v>
      </c>
      <c r="K1692" t="s">
        <v>3281</v>
      </c>
      <c r="L1692" t="s">
        <v>32</v>
      </c>
      <c r="M1692">
        <v>4</v>
      </c>
      <c r="N1692" t="s">
        <v>33</v>
      </c>
      <c r="O1692">
        <v>60000015461254</v>
      </c>
      <c r="P1692">
        <v>60000016462716</v>
      </c>
      <c r="Q1692">
        <v>140215000000822</v>
      </c>
      <c r="S1692" t="s">
        <v>34</v>
      </c>
      <c r="T1692" t="s">
        <v>35</v>
      </c>
      <c r="U1692" t="s">
        <v>36</v>
      </c>
      <c r="X1692" t="s">
        <v>37</v>
      </c>
      <c r="AD1692" t="s">
        <v>3282</v>
      </c>
      <c r="AE1692" t="s">
        <v>1437</v>
      </c>
      <c r="AF1692" t="s">
        <v>3282</v>
      </c>
      <c r="AG1692" t="s">
        <v>3282</v>
      </c>
      <c r="AH1692">
        <v>1</v>
      </c>
      <c r="AI1692">
        <v>37</v>
      </c>
      <c r="AJ1692">
        <v>67</v>
      </c>
      <c r="AK1692">
        <v>67</v>
      </c>
      <c r="AL1692">
        <v>67</v>
      </c>
      <c r="AM1692">
        <v>67</v>
      </c>
      <c r="AN1692" t="s">
        <v>1409</v>
      </c>
      <c r="AO1692" t="s">
        <v>4358</v>
      </c>
    </row>
    <row r="1693" spans="1:41" x14ac:dyDescent="0.25">
      <c r="A1693">
        <v>1</v>
      </c>
      <c r="B1693" t="s">
        <v>28</v>
      </c>
      <c r="C1693">
        <v>393102</v>
      </c>
      <c r="D1693" t="str">
        <f>VLOOKUP(C1693,MUNICÍPO_SETOR!A$2:D$49,4,0)</f>
        <v>KARLA RIBEIRO ORTIZ</v>
      </c>
      <c r="E1693" s="43">
        <v>41393.5</v>
      </c>
      <c r="F1693" s="43">
        <v>41394.713888888888</v>
      </c>
      <c r="G1693" s="43">
        <v>41394.674305555556</v>
      </c>
      <c r="H1693" t="s">
        <v>29</v>
      </c>
      <c r="I1693">
        <v>60000012319603</v>
      </c>
      <c r="J1693" t="s">
        <v>3280</v>
      </c>
      <c r="K1693" t="s">
        <v>3281</v>
      </c>
      <c r="L1693" t="s">
        <v>32</v>
      </c>
      <c r="M1693">
        <v>4</v>
      </c>
      <c r="N1693" t="s">
        <v>33</v>
      </c>
      <c r="O1693">
        <v>60000015461254</v>
      </c>
      <c r="P1693">
        <v>60000016462716</v>
      </c>
      <c r="Q1693">
        <v>140215000000822</v>
      </c>
      <c r="S1693" t="s">
        <v>34</v>
      </c>
      <c r="T1693" t="s">
        <v>35</v>
      </c>
      <c r="U1693" t="s">
        <v>36</v>
      </c>
      <c r="X1693" t="s">
        <v>37</v>
      </c>
      <c r="AD1693" t="s">
        <v>3282</v>
      </c>
      <c r="AE1693" t="s">
        <v>1437</v>
      </c>
      <c r="AF1693" t="s">
        <v>3282</v>
      </c>
      <c r="AG1693" t="s">
        <v>3282</v>
      </c>
      <c r="AH1693">
        <v>1</v>
      </c>
      <c r="AI1693">
        <v>37</v>
      </c>
      <c r="AJ1693">
        <v>67</v>
      </c>
      <c r="AK1693">
        <v>67</v>
      </c>
      <c r="AL1693">
        <v>67</v>
      </c>
      <c r="AM1693">
        <v>67</v>
      </c>
      <c r="AN1693" t="s">
        <v>1410</v>
      </c>
      <c r="AO1693" t="s">
        <v>3261</v>
      </c>
    </row>
    <row r="1694" spans="1:41" x14ac:dyDescent="0.25">
      <c r="A1694">
        <v>1</v>
      </c>
      <c r="B1694" t="s">
        <v>28</v>
      </c>
      <c r="C1694">
        <v>393102</v>
      </c>
      <c r="D1694" t="str">
        <f>VLOOKUP(C1694,MUNICÍPO_SETOR!A$2:D$49,4,0)</f>
        <v>KARLA RIBEIRO ORTIZ</v>
      </c>
      <c r="E1694" s="43">
        <v>41393.395833333336</v>
      </c>
      <c r="F1694" s="43">
        <v>41394.711111111108</v>
      </c>
      <c r="G1694" s="43">
        <v>41394.674305555556</v>
      </c>
      <c r="H1694" t="s">
        <v>29</v>
      </c>
      <c r="I1694">
        <v>60000012365311</v>
      </c>
      <c r="J1694" t="s">
        <v>3283</v>
      </c>
      <c r="K1694" t="s">
        <v>3284</v>
      </c>
      <c r="L1694" t="s">
        <v>32</v>
      </c>
      <c r="M1694">
        <v>4</v>
      </c>
      <c r="N1694" t="s">
        <v>33</v>
      </c>
      <c r="O1694">
        <v>60000015461254</v>
      </c>
      <c r="P1694">
        <v>60000016462716</v>
      </c>
      <c r="Q1694">
        <v>140215000000808</v>
      </c>
      <c r="S1694" t="s">
        <v>34</v>
      </c>
      <c r="T1694" t="s">
        <v>35</v>
      </c>
      <c r="U1694" t="s">
        <v>36</v>
      </c>
      <c r="X1694" t="s">
        <v>37</v>
      </c>
      <c r="AD1694" t="s">
        <v>3285</v>
      </c>
      <c r="AE1694" t="s">
        <v>1437</v>
      </c>
      <c r="AF1694" t="s">
        <v>3285</v>
      </c>
      <c r="AG1694" t="s">
        <v>3285</v>
      </c>
      <c r="AH1694">
        <v>1</v>
      </c>
      <c r="AI1694">
        <v>32</v>
      </c>
      <c r="AJ1694">
        <v>67</v>
      </c>
      <c r="AK1694">
        <v>67</v>
      </c>
      <c r="AL1694">
        <v>67</v>
      </c>
      <c r="AM1694">
        <v>67</v>
      </c>
      <c r="AN1694" t="s">
        <v>1409</v>
      </c>
      <c r="AO1694" t="s">
        <v>4359</v>
      </c>
    </row>
    <row r="1695" spans="1:41" x14ac:dyDescent="0.25">
      <c r="A1695">
        <v>1</v>
      </c>
      <c r="B1695" t="s">
        <v>28</v>
      </c>
      <c r="C1695">
        <v>393102</v>
      </c>
      <c r="D1695" t="str">
        <f>VLOOKUP(C1695,MUNICÍPO_SETOR!A$2:D$49,4,0)</f>
        <v>KARLA RIBEIRO ORTIZ</v>
      </c>
      <c r="E1695" s="43">
        <v>41393.395833333336</v>
      </c>
      <c r="F1695" s="43">
        <v>41394.711111111108</v>
      </c>
      <c r="G1695" s="43">
        <v>41394.674305555556</v>
      </c>
      <c r="H1695" t="s">
        <v>29</v>
      </c>
      <c r="I1695">
        <v>60000012365311</v>
      </c>
      <c r="J1695" t="s">
        <v>3283</v>
      </c>
      <c r="K1695" t="s">
        <v>3284</v>
      </c>
      <c r="L1695" t="s">
        <v>32</v>
      </c>
      <c r="M1695">
        <v>4</v>
      </c>
      <c r="N1695" t="s">
        <v>33</v>
      </c>
      <c r="O1695">
        <v>60000015461254</v>
      </c>
      <c r="P1695">
        <v>60000016462716</v>
      </c>
      <c r="Q1695">
        <v>140215000000808</v>
      </c>
      <c r="S1695" t="s">
        <v>34</v>
      </c>
      <c r="T1695" t="s">
        <v>35</v>
      </c>
      <c r="U1695" t="s">
        <v>36</v>
      </c>
      <c r="X1695" t="s">
        <v>37</v>
      </c>
      <c r="AD1695" t="s">
        <v>3285</v>
      </c>
      <c r="AE1695" t="s">
        <v>1437</v>
      </c>
      <c r="AF1695" t="s">
        <v>3285</v>
      </c>
      <c r="AG1695" t="s">
        <v>3285</v>
      </c>
      <c r="AH1695">
        <v>1</v>
      </c>
      <c r="AI1695">
        <v>32</v>
      </c>
      <c r="AJ1695">
        <v>67</v>
      </c>
      <c r="AK1695">
        <v>67</v>
      </c>
      <c r="AL1695">
        <v>67</v>
      </c>
      <c r="AM1695">
        <v>67</v>
      </c>
      <c r="AN1695" t="s">
        <v>1410</v>
      </c>
      <c r="AO1695" t="s">
        <v>4662</v>
      </c>
    </row>
    <row r="1696" spans="1:41" x14ac:dyDescent="0.25">
      <c r="A1696">
        <v>1</v>
      </c>
      <c r="B1696" t="s">
        <v>28</v>
      </c>
      <c r="C1696">
        <v>393102</v>
      </c>
      <c r="D1696" t="str">
        <f>VLOOKUP(C1696,MUNICÍPO_SETOR!A$2:D$49,4,0)</f>
        <v>KARLA RIBEIRO ORTIZ</v>
      </c>
      <c r="E1696" s="43">
        <v>41393.375</v>
      </c>
      <c r="F1696" s="43">
        <v>41394.708333333336</v>
      </c>
      <c r="G1696" s="43">
        <v>41394.674305555556</v>
      </c>
      <c r="H1696" t="s">
        <v>29</v>
      </c>
      <c r="I1696">
        <v>60000012355611</v>
      </c>
      <c r="J1696" t="s">
        <v>3286</v>
      </c>
      <c r="K1696" t="s">
        <v>3287</v>
      </c>
      <c r="L1696" t="s">
        <v>32</v>
      </c>
      <c r="M1696">
        <v>4</v>
      </c>
      <c r="N1696" t="s">
        <v>33</v>
      </c>
      <c r="O1696">
        <v>60000015461254</v>
      </c>
      <c r="P1696">
        <v>60000016462716</v>
      </c>
      <c r="Q1696">
        <v>140215000000794</v>
      </c>
      <c r="S1696" t="s">
        <v>34</v>
      </c>
      <c r="T1696" t="s">
        <v>35</v>
      </c>
      <c r="U1696" t="s">
        <v>36</v>
      </c>
      <c r="X1696" t="s">
        <v>37</v>
      </c>
      <c r="AD1696" t="s">
        <v>3288</v>
      </c>
      <c r="AE1696" t="s">
        <v>1437</v>
      </c>
      <c r="AF1696" t="s">
        <v>3288</v>
      </c>
      <c r="AG1696" t="s">
        <v>3288</v>
      </c>
      <c r="AH1696">
        <v>1</v>
      </c>
      <c r="AI1696">
        <v>26</v>
      </c>
      <c r="AJ1696">
        <v>61</v>
      </c>
      <c r="AK1696">
        <v>61</v>
      </c>
      <c r="AL1696">
        <v>61</v>
      </c>
      <c r="AM1696">
        <v>61</v>
      </c>
      <c r="AN1696" t="s">
        <v>1409</v>
      </c>
      <c r="AO1696" t="s">
        <v>4360</v>
      </c>
    </row>
    <row r="1697" spans="1:41" x14ac:dyDescent="0.25">
      <c r="A1697">
        <v>1</v>
      </c>
      <c r="B1697" t="s">
        <v>28</v>
      </c>
      <c r="C1697">
        <v>393102</v>
      </c>
      <c r="D1697" t="str">
        <f>VLOOKUP(C1697,MUNICÍPO_SETOR!A$2:D$49,4,0)</f>
        <v>KARLA RIBEIRO ORTIZ</v>
      </c>
      <c r="E1697" s="43">
        <v>41393.375</v>
      </c>
      <c r="F1697" s="43">
        <v>41394.708333333336</v>
      </c>
      <c r="G1697" s="43">
        <v>41394.674305555556</v>
      </c>
      <c r="H1697" t="s">
        <v>29</v>
      </c>
      <c r="I1697">
        <v>60000012355611</v>
      </c>
      <c r="J1697" t="s">
        <v>3286</v>
      </c>
      <c r="K1697" t="s">
        <v>3287</v>
      </c>
      <c r="L1697" t="s">
        <v>32</v>
      </c>
      <c r="M1697">
        <v>4</v>
      </c>
      <c r="N1697" t="s">
        <v>33</v>
      </c>
      <c r="O1697">
        <v>60000015461254</v>
      </c>
      <c r="P1697">
        <v>60000016462716</v>
      </c>
      <c r="Q1697">
        <v>140215000000794</v>
      </c>
      <c r="S1697" t="s">
        <v>34</v>
      </c>
      <c r="T1697" t="s">
        <v>35</v>
      </c>
      <c r="U1697" t="s">
        <v>36</v>
      </c>
      <c r="X1697" t="s">
        <v>37</v>
      </c>
      <c r="AD1697" t="s">
        <v>3288</v>
      </c>
      <c r="AE1697" t="s">
        <v>1437</v>
      </c>
      <c r="AF1697" t="s">
        <v>3288</v>
      </c>
      <c r="AG1697" t="s">
        <v>3288</v>
      </c>
      <c r="AH1697">
        <v>1</v>
      </c>
      <c r="AI1697">
        <v>26</v>
      </c>
      <c r="AJ1697">
        <v>61</v>
      </c>
      <c r="AK1697">
        <v>61</v>
      </c>
      <c r="AL1697">
        <v>61</v>
      </c>
      <c r="AM1697">
        <v>61</v>
      </c>
      <c r="AN1697" t="s">
        <v>1410</v>
      </c>
      <c r="AO1697" t="s">
        <v>4662</v>
      </c>
    </row>
    <row r="1698" spans="1:41" x14ac:dyDescent="0.25">
      <c r="A1698">
        <v>1</v>
      </c>
      <c r="B1698" t="s">
        <v>28</v>
      </c>
      <c r="C1698">
        <v>393102</v>
      </c>
      <c r="D1698" t="str">
        <f>VLOOKUP(C1698,MUNICÍPO_SETOR!A$2:D$49,4,0)</f>
        <v>KARLA RIBEIRO ORTIZ</v>
      </c>
      <c r="E1698" s="43">
        <v>41393.354166666664</v>
      </c>
      <c r="F1698" s="43">
        <v>41394.709027777775</v>
      </c>
      <c r="G1698" s="43">
        <v>41394.674305555556</v>
      </c>
      <c r="H1698" t="s">
        <v>29</v>
      </c>
      <c r="I1698">
        <v>60000012357459</v>
      </c>
      <c r="J1698" t="s">
        <v>879</v>
      </c>
      <c r="K1698" t="s">
        <v>880</v>
      </c>
      <c r="L1698" t="s">
        <v>32</v>
      </c>
      <c r="M1698">
        <v>4</v>
      </c>
      <c r="N1698" t="s">
        <v>33</v>
      </c>
      <c r="O1698">
        <v>60000015461254</v>
      </c>
      <c r="P1698">
        <v>60000016462716</v>
      </c>
      <c r="Q1698">
        <v>140215000000801</v>
      </c>
      <c r="S1698" t="s">
        <v>34</v>
      </c>
      <c r="T1698" t="s">
        <v>35</v>
      </c>
      <c r="U1698" t="s">
        <v>36</v>
      </c>
      <c r="X1698" t="s">
        <v>37</v>
      </c>
      <c r="AD1698" t="s">
        <v>3289</v>
      </c>
      <c r="AE1698" t="s">
        <v>1437</v>
      </c>
      <c r="AF1698" t="s">
        <v>3289</v>
      </c>
      <c r="AG1698" t="s">
        <v>3289</v>
      </c>
      <c r="AH1698">
        <v>25</v>
      </c>
      <c r="AI1698">
        <v>55</v>
      </c>
      <c r="AJ1698">
        <v>55</v>
      </c>
      <c r="AK1698">
        <v>55</v>
      </c>
      <c r="AL1698">
        <v>55</v>
      </c>
      <c r="AM1698">
        <v>55</v>
      </c>
      <c r="AN1698" t="s">
        <v>1409</v>
      </c>
      <c r="AO1698" t="s">
        <v>3261</v>
      </c>
    </row>
    <row r="1699" spans="1:41" x14ac:dyDescent="0.25">
      <c r="A1699">
        <v>1</v>
      </c>
      <c r="B1699" t="s">
        <v>28</v>
      </c>
      <c r="C1699">
        <v>393102</v>
      </c>
      <c r="D1699" t="str">
        <f>VLOOKUP(C1699,MUNICÍPO_SETOR!A$2:D$49,4,0)</f>
        <v>KARLA RIBEIRO ORTIZ</v>
      </c>
      <c r="E1699" s="43">
        <v>41390.666666666664</v>
      </c>
      <c r="F1699" s="43">
        <v>41390.840277777781</v>
      </c>
      <c r="G1699" s="43">
        <v>41390.806250000001</v>
      </c>
      <c r="H1699" t="s">
        <v>29</v>
      </c>
      <c r="I1699">
        <v>60000012388035</v>
      </c>
      <c r="J1699" t="s">
        <v>3290</v>
      </c>
      <c r="K1699" t="s">
        <v>3291</v>
      </c>
      <c r="L1699" t="s">
        <v>32</v>
      </c>
      <c r="M1699">
        <v>4</v>
      </c>
      <c r="N1699" t="s">
        <v>33</v>
      </c>
      <c r="O1699">
        <v>60000015461254</v>
      </c>
      <c r="P1699">
        <v>60000016462716</v>
      </c>
      <c r="Q1699">
        <v>140215000000759</v>
      </c>
      <c r="S1699" t="s">
        <v>34</v>
      </c>
      <c r="T1699" t="s">
        <v>35</v>
      </c>
      <c r="U1699" t="s">
        <v>36</v>
      </c>
      <c r="X1699" t="s">
        <v>37</v>
      </c>
      <c r="AD1699" t="s">
        <v>3261</v>
      </c>
      <c r="AE1699" t="s">
        <v>1437</v>
      </c>
      <c r="AF1699" t="s">
        <v>3261</v>
      </c>
      <c r="AG1699" t="s">
        <v>3261</v>
      </c>
      <c r="AH1699">
        <v>1</v>
      </c>
      <c r="AI1699">
        <v>31</v>
      </c>
      <c r="AJ1699">
        <v>31</v>
      </c>
      <c r="AK1699">
        <v>31</v>
      </c>
      <c r="AL1699">
        <v>31</v>
      </c>
      <c r="AM1699">
        <v>31</v>
      </c>
      <c r="AN1699" t="s">
        <v>1409</v>
      </c>
      <c r="AO1699" t="s">
        <v>3261</v>
      </c>
    </row>
    <row r="1700" spans="1:41" x14ac:dyDescent="0.25">
      <c r="A1700">
        <v>1</v>
      </c>
      <c r="B1700" t="s">
        <v>28</v>
      </c>
      <c r="C1700">
        <v>393102</v>
      </c>
      <c r="D1700" t="str">
        <f>VLOOKUP(C1700,MUNICÍPO_SETOR!A$2:D$49,4,0)</f>
        <v>KARLA RIBEIRO ORTIZ</v>
      </c>
      <c r="E1700" s="43">
        <v>41390.645833333336</v>
      </c>
      <c r="F1700" s="43">
        <v>41390.841666666667</v>
      </c>
      <c r="G1700" s="43">
        <v>41390.806250000001</v>
      </c>
      <c r="H1700" t="s">
        <v>29</v>
      </c>
      <c r="I1700">
        <v>60000012307779</v>
      </c>
      <c r="J1700" t="s">
        <v>3253</v>
      </c>
      <c r="K1700" t="s">
        <v>3254</v>
      </c>
      <c r="L1700" t="s">
        <v>32</v>
      </c>
      <c r="M1700">
        <v>6</v>
      </c>
      <c r="N1700" t="s">
        <v>33</v>
      </c>
      <c r="O1700">
        <v>60000015461254</v>
      </c>
      <c r="P1700">
        <v>60000016462716</v>
      </c>
      <c r="Q1700">
        <v>140215000000766</v>
      </c>
      <c r="S1700" t="s">
        <v>34</v>
      </c>
      <c r="T1700" t="s">
        <v>35</v>
      </c>
      <c r="U1700" t="s">
        <v>36</v>
      </c>
      <c r="X1700" t="s">
        <v>37</v>
      </c>
      <c r="AD1700" t="s">
        <v>3292</v>
      </c>
      <c r="AE1700" t="s">
        <v>1437</v>
      </c>
      <c r="AF1700" t="s">
        <v>3292</v>
      </c>
      <c r="AG1700" t="s">
        <v>3292</v>
      </c>
      <c r="AH1700">
        <v>1</v>
      </c>
      <c r="AI1700">
        <v>31</v>
      </c>
      <c r="AJ1700">
        <v>31</v>
      </c>
      <c r="AK1700">
        <v>31</v>
      </c>
      <c r="AL1700">
        <v>31</v>
      </c>
      <c r="AM1700">
        <v>31</v>
      </c>
      <c r="AN1700" t="s">
        <v>1409</v>
      </c>
      <c r="AO1700" t="s">
        <v>3292</v>
      </c>
    </row>
    <row r="1701" spans="1:41" x14ac:dyDescent="0.25">
      <c r="A1701">
        <v>1</v>
      </c>
      <c r="B1701" t="s">
        <v>28</v>
      </c>
      <c r="C1701">
        <v>393102</v>
      </c>
      <c r="D1701" t="str">
        <f>VLOOKUP(C1701,MUNICÍPO_SETOR!A$2:D$49,4,0)</f>
        <v>KARLA RIBEIRO ORTIZ</v>
      </c>
      <c r="E1701" s="43">
        <v>41390.583333333336</v>
      </c>
      <c r="F1701" s="43">
        <v>41390.816666666666</v>
      </c>
      <c r="G1701" s="43">
        <v>41390.785416666666</v>
      </c>
      <c r="H1701" t="s">
        <v>29</v>
      </c>
      <c r="I1701">
        <v>60000012522363</v>
      </c>
      <c r="J1701" t="s">
        <v>3250</v>
      </c>
      <c r="K1701" t="s">
        <v>3251</v>
      </c>
      <c r="L1701" t="s">
        <v>32</v>
      </c>
      <c r="M1701">
        <v>6</v>
      </c>
      <c r="N1701" t="s">
        <v>33</v>
      </c>
      <c r="O1701">
        <v>60000015461254</v>
      </c>
      <c r="P1701">
        <v>60000016462716</v>
      </c>
      <c r="Q1701">
        <v>140215000000689</v>
      </c>
      <c r="S1701" t="s">
        <v>34</v>
      </c>
      <c r="T1701" t="s">
        <v>35</v>
      </c>
      <c r="U1701" t="s">
        <v>36</v>
      </c>
      <c r="X1701" t="s">
        <v>37</v>
      </c>
      <c r="AD1701" t="s">
        <v>3293</v>
      </c>
      <c r="AE1701" t="s">
        <v>1437</v>
      </c>
      <c r="AF1701" t="s">
        <v>3293</v>
      </c>
      <c r="AG1701" t="s">
        <v>3293</v>
      </c>
      <c r="AH1701">
        <v>1</v>
      </c>
      <c r="AI1701">
        <v>32</v>
      </c>
      <c r="AJ1701">
        <v>78</v>
      </c>
      <c r="AK1701">
        <v>78</v>
      </c>
      <c r="AL1701">
        <v>78</v>
      </c>
      <c r="AM1701">
        <v>78</v>
      </c>
      <c r="AN1701" t="s">
        <v>1409</v>
      </c>
      <c r="AO1701" t="s">
        <v>4359</v>
      </c>
    </row>
    <row r="1702" spans="1:41" x14ac:dyDescent="0.25">
      <c r="A1702">
        <v>1</v>
      </c>
      <c r="B1702" t="s">
        <v>28</v>
      </c>
      <c r="C1702">
        <v>393102</v>
      </c>
      <c r="D1702" t="str">
        <f>VLOOKUP(C1702,MUNICÍPO_SETOR!A$2:D$49,4,0)</f>
        <v>KARLA RIBEIRO ORTIZ</v>
      </c>
      <c r="E1702" s="43">
        <v>41390.583333333336</v>
      </c>
      <c r="F1702" s="43">
        <v>41390.816666666666</v>
      </c>
      <c r="G1702" s="43">
        <v>41390.785416666666</v>
      </c>
      <c r="H1702" t="s">
        <v>29</v>
      </c>
      <c r="I1702">
        <v>60000012522363</v>
      </c>
      <c r="J1702" t="s">
        <v>3250</v>
      </c>
      <c r="K1702" t="s">
        <v>3251</v>
      </c>
      <c r="L1702" t="s">
        <v>32</v>
      </c>
      <c r="M1702">
        <v>6</v>
      </c>
      <c r="N1702" t="s">
        <v>33</v>
      </c>
      <c r="O1702">
        <v>60000015461254</v>
      </c>
      <c r="P1702">
        <v>60000016462716</v>
      </c>
      <c r="Q1702">
        <v>140215000000689</v>
      </c>
      <c r="S1702" t="s">
        <v>34</v>
      </c>
      <c r="T1702" t="s">
        <v>35</v>
      </c>
      <c r="U1702" t="s">
        <v>36</v>
      </c>
      <c r="X1702" t="s">
        <v>37</v>
      </c>
      <c r="AD1702" t="s">
        <v>3293</v>
      </c>
      <c r="AE1702" t="s">
        <v>1437</v>
      </c>
      <c r="AF1702" t="s">
        <v>3293</v>
      </c>
      <c r="AG1702" t="s">
        <v>3293</v>
      </c>
      <c r="AH1702">
        <v>1</v>
      </c>
      <c r="AI1702">
        <v>32</v>
      </c>
      <c r="AJ1702">
        <v>78</v>
      </c>
      <c r="AK1702">
        <v>78</v>
      </c>
      <c r="AL1702">
        <v>78</v>
      </c>
      <c r="AM1702">
        <v>78</v>
      </c>
      <c r="AN1702" t="s">
        <v>1410</v>
      </c>
      <c r="AO1702" t="s">
        <v>3306</v>
      </c>
    </row>
    <row r="1703" spans="1:41" x14ac:dyDescent="0.25">
      <c r="A1703">
        <v>1</v>
      </c>
      <c r="B1703" t="s">
        <v>28</v>
      </c>
      <c r="C1703">
        <v>393102</v>
      </c>
      <c r="D1703" t="str">
        <f>VLOOKUP(C1703,MUNICÍPO_SETOR!A$2:D$49,4,0)</f>
        <v>KARLA RIBEIRO ORTIZ</v>
      </c>
      <c r="E1703" s="43">
        <v>41390.520833333336</v>
      </c>
      <c r="F1703" s="43">
        <v>41390.829861111109</v>
      </c>
      <c r="G1703" s="43">
        <v>41390.79583333333</v>
      </c>
      <c r="H1703" t="s">
        <v>29</v>
      </c>
      <c r="I1703">
        <v>60000012400331</v>
      </c>
      <c r="J1703" t="s">
        <v>3294</v>
      </c>
      <c r="K1703" t="s">
        <v>3295</v>
      </c>
      <c r="L1703" t="s">
        <v>32</v>
      </c>
      <c r="M1703">
        <v>6</v>
      </c>
      <c r="N1703" t="s">
        <v>33</v>
      </c>
      <c r="O1703">
        <v>60000015461254</v>
      </c>
      <c r="P1703">
        <v>60000016462716</v>
      </c>
      <c r="Q1703">
        <v>140215000000724</v>
      </c>
      <c r="S1703" t="s">
        <v>34</v>
      </c>
      <c r="T1703" t="s">
        <v>35</v>
      </c>
      <c r="U1703" t="s">
        <v>36</v>
      </c>
      <c r="X1703" t="s">
        <v>37</v>
      </c>
      <c r="AD1703" t="s">
        <v>3296</v>
      </c>
      <c r="AE1703" t="s">
        <v>1437</v>
      </c>
      <c r="AF1703" t="s">
        <v>3296</v>
      </c>
      <c r="AG1703" t="s">
        <v>3296</v>
      </c>
      <c r="AH1703">
        <v>1</v>
      </c>
      <c r="AI1703">
        <v>2</v>
      </c>
      <c r="AJ1703">
        <v>36</v>
      </c>
      <c r="AK1703">
        <v>74</v>
      </c>
      <c r="AL1703">
        <v>74</v>
      </c>
      <c r="AM1703">
        <v>74</v>
      </c>
      <c r="AN1703" t="s">
        <v>1409</v>
      </c>
      <c r="AO1703" t="s">
        <v>4361</v>
      </c>
    </row>
    <row r="1704" spans="1:41" x14ac:dyDescent="0.25">
      <c r="A1704">
        <v>1</v>
      </c>
      <c r="B1704" t="s">
        <v>28</v>
      </c>
      <c r="C1704">
        <v>393102</v>
      </c>
      <c r="D1704" t="str">
        <f>VLOOKUP(C1704,MUNICÍPO_SETOR!A$2:D$49,4,0)</f>
        <v>KARLA RIBEIRO ORTIZ</v>
      </c>
      <c r="E1704" s="43">
        <v>41390.520833333336</v>
      </c>
      <c r="F1704" s="43">
        <v>41390.829861111109</v>
      </c>
      <c r="G1704" s="43">
        <v>41390.79583333333</v>
      </c>
      <c r="H1704" t="s">
        <v>29</v>
      </c>
      <c r="I1704">
        <v>60000012400331</v>
      </c>
      <c r="J1704" t="s">
        <v>3294</v>
      </c>
      <c r="K1704" t="s">
        <v>3295</v>
      </c>
      <c r="L1704" t="s">
        <v>32</v>
      </c>
      <c r="M1704">
        <v>6</v>
      </c>
      <c r="N1704" t="s">
        <v>33</v>
      </c>
      <c r="O1704">
        <v>60000015461254</v>
      </c>
      <c r="P1704">
        <v>60000016462716</v>
      </c>
      <c r="Q1704">
        <v>140215000000724</v>
      </c>
      <c r="S1704" t="s">
        <v>34</v>
      </c>
      <c r="T1704" t="s">
        <v>35</v>
      </c>
      <c r="U1704" t="s">
        <v>36</v>
      </c>
      <c r="X1704" t="s">
        <v>37</v>
      </c>
      <c r="AD1704" t="s">
        <v>3296</v>
      </c>
      <c r="AE1704" t="s">
        <v>1437</v>
      </c>
      <c r="AF1704" t="s">
        <v>3296</v>
      </c>
      <c r="AG1704" t="s">
        <v>3296</v>
      </c>
      <c r="AH1704">
        <v>1</v>
      </c>
      <c r="AI1704">
        <v>2</v>
      </c>
      <c r="AJ1704">
        <v>36</v>
      </c>
      <c r="AK1704">
        <v>74</v>
      </c>
      <c r="AL1704">
        <v>74</v>
      </c>
      <c r="AM1704">
        <v>74</v>
      </c>
      <c r="AN1704" t="s">
        <v>1410</v>
      </c>
      <c r="AO1704" t="s">
        <v>4362</v>
      </c>
    </row>
    <row r="1705" spans="1:41" x14ac:dyDescent="0.25">
      <c r="A1705">
        <v>1</v>
      </c>
      <c r="B1705" t="s">
        <v>28</v>
      </c>
      <c r="C1705">
        <v>393102</v>
      </c>
      <c r="D1705" t="str">
        <f>VLOOKUP(C1705,MUNICÍPO_SETOR!A$2:D$49,4,0)</f>
        <v>KARLA RIBEIRO ORTIZ</v>
      </c>
      <c r="E1705" s="43">
        <v>41390.520833333336</v>
      </c>
      <c r="F1705" s="43">
        <v>41390.829861111109</v>
      </c>
      <c r="G1705" s="43">
        <v>41390.79583333333</v>
      </c>
      <c r="H1705" t="s">
        <v>29</v>
      </c>
      <c r="I1705">
        <v>60000012400331</v>
      </c>
      <c r="J1705" t="s">
        <v>3294</v>
      </c>
      <c r="K1705" t="s">
        <v>3295</v>
      </c>
      <c r="L1705" t="s">
        <v>32</v>
      </c>
      <c r="M1705">
        <v>6</v>
      </c>
      <c r="N1705" t="s">
        <v>33</v>
      </c>
      <c r="O1705">
        <v>60000015461254</v>
      </c>
      <c r="P1705">
        <v>60000016462716</v>
      </c>
      <c r="Q1705">
        <v>140215000000724</v>
      </c>
      <c r="S1705" t="s">
        <v>34</v>
      </c>
      <c r="T1705" t="s">
        <v>35</v>
      </c>
      <c r="U1705" t="s">
        <v>36</v>
      </c>
      <c r="X1705" t="s">
        <v>37</v>
      </c>
      <c r="AD1705" t="s">
        <v>3296</v>
      </c>
      <c r="AE1705" t="s">
        <v>1437</v>
      </c>
      <c r="AF1705" t="s">
        <v>3296</v>
      </c>
      <c r="AG1705" t="s">
        <v>3296</v>
      </c>
      <c r="AH1705">
        <v>1</v>
      </c>
      <c r="AI1705">
        <v>2</v>
      </c>
      <c r="AJ1705">
        <v>36</v>
      </c>
      <c r="AK1705">
        <v>74</v>
      </c>
      <c r="AL1705">
        <v>74</v>
      </c>
      <c r="AM1705">
        <v>74</v>
      </c>
      <c r="AN1705" t="s">
        <v>1411</v>
      </c>
      <c r="AO1705" t="s">
        <v>3279</v>
      </c>
    </row>
    <row r="1706" spans="1:41" x14ac:dyDescent="0.25">
      <c r="A1706">
        <v>1</v>
      </c>
      <c r="B1706" t="s">
        <v>28</v>
      </c>
      <c r="C1706">
        <v>393102</v>
      </c>
      <c r="D1706" t="str">
        <f>VLOOKUP(C1706,MUNICÍPO_SETOR!A$2:D$49,4,0)</f>
        <v>KARLA RIBEIRO ORTIZ</v>
      </c>
      <c r="E1706" s="43">
        <v>41390.5</v>
      </c>
      <c r="F1706" s="43">
        <v>41390.827777777777</v>
      </c>
      <c r="G1706" s="43">
        <v>41390.79583333333</v>
      </c>
      <c r="H1706" t="s">
        <v>29</v>
      </c>
      <c r="I1706">
        <v>60000012372603</v>
      </c>
      <c r="J1706" t="s">
        <v>3297</v>
      </c>
      <c r="K1706" t="s">
        <v>3298</v>
      </c>
      <c r="L1706" t="s">
        <v>32</v>
      </c>
      <c r="M1706">
        <v>6</v>
      </c>
      <c r="N1706" t="s">
        <v>33</v>
      </c>
      <c r="O1706">
        <v>60000015461254</v>
      </c>
      <c r="P1706">
        <v>60000016462716</v>
      </c>
      <c r="Q1706">
        <v>140215000000710</v>
      </c>
      <c r="S1706" t="s">
        <v>34</v>
      </c>
      <c r="T1706" t="s">
        <v>35</v>
      </c>
      <c r="U1706" t="s">
        <v>36</v>
      </c>
      <c r="X1706" t="s">
        <v>37</v>
      </c>
      <c r="AD1706" t="s">
        <v>3299</v>
      </c>
      <c r="AE1706" t="s">
        <v>1437</v>
      </c>
      <c r="AF1706" t="s">
        <v>3299</v>
      </c>
      <c r="AG1706" t="s">
        <v>3299</v>
      </c>
      <c r="AH1706">
        <v>1</v>
      </c>
      <c r="AI1706">
        <v>33</v>
      </c>
      <c r="AJ1706">
        <v>63</v>
      </c>
      <c r="AK1706">
        <v>63</v>
      </c>
      <c r="AL1706">
        <v>63</v>
      </c>
      <c r="AM1706">
        <v>63</v>
      </c>
      <c r="AN1706" t="s">
        <v>1409</v>
      </c>
      <c r="AO1706" t="s">
        <v>4363</v>
      </c>
    </row>
    <row r="1707" spans="1:41" x14ac:dyDescent="0.25">
      <c r="A1707">
        <v>1</v>
      </c>
      <c r="B1707" t="s">
        <v>28</v>
      </c>
      <c r="C1707">
        <v>393102</v>
      </c>
      <c r="D1707" t="str">
        <f>VLOOKUP(C1707,MUNICÍPO_SETOR!A$2:D$49,4,0)</f>
        <v>KARLA RIBEIRO ORTIZ</v>
      </c>
      <c r="E1707" s="43">
        <v>41390.5</v>
      </c>
      <c r="F1707" s="43">
        <v>41390.827777777777</v>
      </c>
      <c r="G1707" s="43">
        <v>41390.79583333333</v>
      </c>
      <c r="H1707" t="s">
        <v>29</v>
      </c>
      <c r="I1707">
        <v>60000012372603</v>
      </c>
      <c r="J1707" t="s">
        <v>3297</v>
      </c>
      <c r="K1707" t="s">
        <v>3298</v>
      </c>
      <c r="L1707" t="s">
        <v>32</v>
      </c>
      <c r="M1707">
        <v>6</v>
      </c>
      <c r="N1707" t="s">
        <v>33</v>
      </c>
      <c r="O1707">
        <v>60000015461254</v>
      </c>
      <c r="P1707">
        <v>60000016462716</v>
      </c>
      <c r="Q1707">
        <v>140215000000710</v>
      </c>
      <c r="S1707" t="s">
        <v>34</v>
      </c>
      <c r="T1707" t="s">
        <v>35</v>
      </c>
      <c r="U1707" t="s">
        <v>36</v>
      </c>
      <c r="X1707" t="s">
        <v>37</v>
      </c>
      <c r="AD1707" t="s">
        <v>3299</v>
      </c>
      <c r="AE1707" t="s">
        <v>1437</v>
      </c>
      <c r="AF1707" t="s">
        <v>3299</v>
      </c>
      <c r="AG1707" t="s">
        <v>3299</v>
      </c>
      <c r="AH1707">
        <v>1</v>
      </c>
      <c r="AI1707">
        <v>33</v>
      </c>
      <c r="AJ1707">
        <v>63</v>
      </c>
      <c r="AK1707">
        <v>63</v>
      </c>
      <c r="AL1707">
        <v>63</v>
      </c>
      <c r="AM1707">
        <v>63</v>
      </c>
      <c r="AN1707" t="s">
        <v>1410</v>
      </c>
      <c r="AO1707" t="s">
        <v>3261</v>
      </c>
    </row>
    <row r="1708" spans="1:41" x14ac:dyDescent="0.25">
      <c r="A1708">
        <v>1</v>
      </c>
      <c r="B1708" t="s">
        <v>28</v>
      </c>
      <c r="C1708">
        <v>393102</v>
      </c>
      <c r="D1708" t="str">
        <f>VLOOKUP(C1708,MUNICÍPO_SETOR!A$2:D$49,4,0)</f>
        <v>KARLA RIBEIRO ORTIZ</v>
      </c>
      <c r="E1708" s="43">
        <v>41390.458333333336</v>
      </c>
      <c r="F1708" s="43">
        <v>41390.831250000003</v>
      </c>
      <c r="G1708" s="43">
        <v>41390.79583333333</v>
      </c>
      <c r="H1708" t="s">
        <v>29</v>
      </c>
      <c r="I1708">
        <v>60000012347279</v>
      </c>
      <c r="J1708" t="s">
        <v>3300</v>
      </c>
      <c r="K1708" t="s">
        <v>3301</v>
      </c>
      <c r="L1708" t="s">
        <v>41</v>
      </c>
      <c r="M1708">
        <v>6</v>
      </c>
      <c r="N1708" t="s">
        <v>33</v>
      </c>
      <c r="O1708">
        <v>60000015461254</v>
      </c>
      <c r="P1708">
        <v>60000016462716</v>
      </c>
      <c r="Q1708">
        <v>140215000000731</v>
      </c>
      <c r="S1708" t="s">
        <v>34</v>
      </c>
      <c r="T1708" t="s">
        <v>35</v>
      </c>
      <c r="U1708" t="s">
        <v>36</v>
      </c>
      <c r="X1708" t="s">
        <v>37</v>
      </c>
      <c r="AD1708" t="s">
        <v>3261</v>
      </c>
      <c r="AE1708" t="s">
        <v>1437</v>
      </c>
      <c r="AF1708" t="s">
        <v>3261</v>
      </c>
      <c r="AG1708" t="s">
        <v>3261</v>
      </c>
      <c r="AH1708">
        <v>1</v>
      </c>
      <c r="AI1708">
        <v>31</v>
      </c>
      <c r="AJ1708">
        <v>31</v>
      </c>
      <c r="AK1708">
        <v>31</v>
      </c>
      <c r="AL1708">
        <v>31</v>
      </c>
      <c r="AM1708">
        <v>31</v>
      </c>
      <c r="AN1708" t="s">
        <v>1409</v>
      </c>
      <c r="AO1708" t="s">
        <v>3261</v>
      </c>
    </row>
    <row r="1709" spans="1:41" x14ac:dyDescent="0.25">
      <c r="A1709">
        <v>1</v>
      </c>
      <c r="B1709" t="s">
        <v>28</v>
      </c>
      <c r="C1709">
        <v>393102</v>
      </c>
      <c r="D1709" t="str">
        <f>VLOOKUP(C1709,MUNICÍPO_SETOR!A$2:D$49,4,0)</f>
        <v>KARLA RIBEIRO ORTIZ</v>
      </c>
      <c r="E1709" s="43">
        <v>41390.458333333336</v>
      </c>
      <c r="F1709" s="43">
        <v>41390.831250000003</v>
      </c>
      <c r="G1709" s="43">
        <v>41390.79583333333</v>
      </c>
      <c r="H1709" t="s">
        <v>29</v>
      </c>
      <c r="I1709">
        <v>60000012347279</v>
      </c>
      <c r="J1709" t="s">
        <v>3300</v>
      </c>
      <c r="K1709" t="s">
        <v>3301</v>
      </c>
      <c r="L1709" t="s">
        <v>41</v>
      </c>
      <c r="M1709">
        <v>6</v>
      </c>
      <c r="N1709" t="s">
        <v>33</v>
      </c>
      <c r="O1709">
        <v>60000015461254</v>
      </c>
      <c r="P1709">
        <v>60000016462716</v>
      </c>
      <c r="Q1709">
        <v>140215000000731</v>
      </c>
      <c r="S1709" t="s">
        <v>34</v>
      </c>
      <c r="T1709" t="s">
        <v>35</v>
      </c>
      <c r="U1709" t="s">
        <v>36</v>
      </c>
      <c r="X1709" t="s">
        <v>37</v>
      </c>
      <c r="AD1709" t="s">
        <v>3261</v>
      </c>
      <c r="AE1709" t="s">
        <v>1437</v>
      </c>
      <c r="AF1709" t="s">
        <v>3261</v>
      </c>
      <c r="AG1709" t="s">
        <v>3261</v>
      </c>
      <c r="AH1709">
        <v>1</v>
      </c>
      <c r="AI1709">
        <v>31</v>
      </c>
      <c r="AJ1709">
        <v>31</v>
      </c>
      <c r="AK1709">
        <v>31</v>
      </c>
      <c r="AL1709">
        <v>31</v>
      </c>
      <c r="AM1709">
        <v>31</v>
      </c>
      <c r="AN1709" t="s">
        <v>1409</v>
      </c>
      <c r="AO1709" t="s">
        <v>3261</v>
      </c>
    </row>
    <row r="1710" spans="1:41" x14ac:dyDescent="0.25">
      <c r="A1710">
        <v>1</v>
      </c>
      <c r="B1710" t="s">
        <v>28</v>
      </c>
      <c r="C1710">
        <v>393102</v>
      </c>
      <c r="D1710" t="str">
        <f>VLOOKUP(C1710,MUNICÍPO_SETOR!A$2:D$49,4,0)</f>
        <v>KARLA RIBEIRO ORTIZ</v>
      </c>
      <c r="E1710" s="43">
        <v>41389.625</v>
      </c>
      <c r="F1710" s="43">
        <v>41390.842361111114</v>
      </c>
      <c r="G1710" s="43">
        <v>41390.806250000001</v>
      </c>
      <c r="H1710" t="s">
        <v>29</v>
      </c>
      <c r="I1710">
        <v>60000012465791</v>
      </c>
      <c r="J1710" t="s">
        <v>3302</v>
      </c>
      <c r="K1710" t="s">
        <v>3303</v>
      </c>
      <c r="L1710" t="s">
        <v>41</v>
      </c>
      <c r="M1710">
        <v>3</v>
      </c>
      <c r="N1710" t="s">
        <v>33</v>
      </c>
      <c r="O1710">
        <v>60000015461254</v>
      </c>
      <c r="P1710">
        <v>60000016462716</v>
      </c>
      <c r="Q1710">
        <v>140215000000773</v>
      </c>
      <c r="S1710" t="s">
        <v>34</v>
      </c>
      <c r="T1710" t="s">
        <v>35</v>
      </c>
      <c r="U1710" t="s">
        <v>36</v>
      </c>
      <c r="X1710" t="s">
        <v>37</v>
      </c>
      <c r="AD1710" t="s">
        <v>3261</v>
      </c>
      <c r="AE1710" t="s">
        <v>1437</v>
      </c>
      <c r="AF1710" t="s">
        <v>3261</v>
      </c>
      <c r="AG1710" t="s">
        <v>3261</v>
      </c>
      <c r="AH1710">
        <v>1</v>
      </c>
      <c r="AI1710">
        <v>31</v>
      </c>
      <c r="AJ1710">
        <v>31</v>
      </c>
      <c r="AK1710">
        <v>31</v>
      </c>
      <c r="AL1710">
        <v>31</v>
      </c>
      <c r="AM1710">
        <v>31</v>
      </c>
      <c r="AN1710" t="s">
        <v>1409</v>
      </c>
      <c r="AO1710" t="s">
        <v>3261</v>
      </c>
    </row>
    <row r="1711" spans="1:41" x14ac:dyDescent="0.25">
      <c r="A1711">
        <v>1</v>
      </c>
      <c r="B1711" t="s">
        <v>28</v>
      </c>
      <c r="C1711">
        <v>393102</v>
      </c>
      <c r="D1711" t="str">
        <f>VLOOKUP(C1711,MUNICÍPO_SETOR!A$2:D$49,4,0)</f>
        <v>KARLA RIBEIRO ORTIZ</v>
      </c>
      <c r="E1711" s="43">
        <v>41389.604166666664</v>
      </c>
      <c r="F1711" s="43">
        <v>41390.850694444445</v>
      </c>
      <c r="G1711" s="43">
        <v>41390.811111111114</v>
      </c>
      <c r="H1711" t="s">
        <v>29</v>
      </c>
      <c r="I1711">
        <v>60000012478095</v>
      </c>
      <c r="J1711" t="s">
        <v>3304</v>
      </c>
      <c r="K1711" t="s">
        <v>3305</v>
      </c>
      <c r="L1711" t="s">
        <v>41</v>
      </c>
      <c r="M1711">
        <v>3</v>
      </c>
      <c r="N1711" t="s">
        <v>33</v>
      </c>
      <c r="O1711">
        <v>60000015461254</v>
      </c>
      <c r="P1711">
        <v>60000016462716</v>
      </c>
      <c r="Q1711">
        <v>140215000000787</v>
      </c>
      <c r="S1711" t="s">
        <v>34</v>
      </c>
      <c r="T1711" t="s">
        <v>35</v>
      </c>
      <c r="U1711" t="s">
        <v>36</v>
      </c>
      <c r="X1711" t="s">
        <v>37</v>
      </c>
      <c r="AD1711" t="s">
        <v>3306</v>
      </c>
      <c r="AE1711" t="s">
        <v>1437</v>
      </c>
      <c r="AF1711" t="s">
        <v>3306</v>
      </c>
      <c r="AG1711" t="s">
        <v>3306</v>
      </c>
      <c r="AH1711">
        <v>1</v>
      </c>
      <c r="AI1711">
        <v>47</v>
      </c>
      <c r="AJ1711">
        <v>47</v>
      </c>
      <c r="AK1711">
        <v>47</v>
      </c>
      <c r="AL1711">
        <v>47</v>
      </c>
      <c r="AM1711">
        <v>47</v>
      </c>
      <c r="AN1711" t="s">
        <v>1409</v>
      </c>
      <c r="AO1711" t="s">
        <v>3306</v>
      </c>
    </row>
    <row r="1712" spans="1:41" x14ac:dyDescent="0.25">
      <c r="A1712">
        <v>1</v>
      </c>
      <c r="B1712" t="s">
        <v>28</v>
      </c>
      <c r="C1712">
        <v>393102</v>
      </c>
      <c r="D1712" t="str">
        <f>VLOOKUP(C1712,MUNICÍPO_SETOR!A$2:D$49,4,0)</f>
        <v>KARLA RIBEIRO ORTIZ</v>
      </c>
      <c r="E1712" s="43">
        <v>41389.5</v>
      </c>
      <c r="F1712" s="43">
        <v>41390.84652777778</v>
      </c>
      <c r="G1712" s="43">
        <v>41390.806250000001</v>
      </c>
      <c r="H1712" t="s">
        <v>29</v>
      </c>
      <c r="I1712">
        <v>60000017963340</v>
      </c>
      <c r="J1712" t="s">
        <v>3307</v>
      </c>
      <c r="K1712" t="s">
        <v>3308</v>
      </c>
      <c r="L1712" t="s">
        <v>41</v>
      </c>
      <c r="M1712">
        <v>3</v>
      </c>
      <c r="N1712" t="s">
        <v>33</v>
      </c>
      <c r="O1712">
        <v>60000015461254</v>
      </c>
      <c r="P1712">
        <v>60000016462716</v>
      </c>
      <c r="Q1712">
        <v>140215000000780</v>
      </c>
      <c r="S1712" t="s">
        <v>34</v>
      </c>
      <c r="T1712" t="s">
        <v>35</v>
      </c>
      <c r="U1712" t="s">
        <v>36</v>
      </c>
      <c r="X1712" t="s">
        <v>37</v>
      </c>
      <c r="AD1712" t="s">
        <v>3279</v>
      </c>
      <c r="AE1712" t="s">
        <v>1437</v>
      </c>
      <c r="AF1712" t="s">
        <v>3279</v>
      </c>
      <c r="AG1712" t="s">
        <v>3279</v>
      </c>
      <c r="AH1712">
        <v>1</v>
      </c>
      <c r="AI1712">
        <v>39</v>
      </c>
      <c r="AJ1712">
        <v>39</v>
      </c>
      <c r="AK1712">
        <v>39</v>
      </c>
      <c r="AL1712">
        <v>39</v>
      </c>
      <c r="AM1712">
        <v>39</v>
      </c>
      <c r="AN1712" t="s">
        <v>1409</v>
      </c>
      <c r="AO1712" t="s">
        <v>3279</v>
      </c>
    </row>
    <row r="1713" spans="1:41" x14ac:dyDescent="0.25">
      <c r="A1713">
        <v>1</v>
      </c>
      <c r="B1713" t="s">
        <v>28</v>
      </c>
      <c r="C1713">
        <v>393102</v>
      </c>
      <c r="D1713" t="str">
        <f>VLOOKUP(C1713,MUNICÍPO_SETOR!A$2:D$49,4,0)</f>
        <v>KARLA RIBEIRO ORTIZ</v>
      </c>
      <c r="E1713" s="43">
        <v>41389.479166666664</v>
      </c>
      <c r="F1713" s="43">
        <v>41390.838194444441</v>
      </c>
      <c r="G1713" s="43">
        <v>41390.806250000001</v>
      </c>
      <c r="H1713" t="s">
        <v>29</v>
      </c>
      <c r="I1713">
        <v>60000012522091</v>
      </c>
      <c r="J1713" t="s">
        <v>3309</v>
      </c>
      <c r="K1713" t="s">
        <v>3310</v>
      </c>
      <c r="L1713" t="s">
        <v>32</v>
      </c>
      <c r="M1713">
        <v>3</v>
      </c>
      <c r="N1713" t="s">
        <v>33</v>
      </c>
      <c r="O1713">
        <v>60000015461254</v>
      </c>
      <c r="P1713">
        <v>60000016462716</v>
      </c>
      <c r="Q1713">
        <v>140215000000752</v>
      </c>
      <c r="S1713" t="s">
        <v>34</v>
      </c>
      <c r="T1713" t="s">
        <v>35</v>
      </c>
      <c r="U1713" t="s">
        <v>36</v>
      </c>
      <c r="X1713" t="s">
        <v>37</v>
      </c>
      <c r="AD1713" t="s">
        <v>3276</v>
      </c>
      <c r="AE1713" t="s">
        <v>1437</v>
      </c>
      <c r="AF1713" t="s">
        <v>3276</v>
      </c>
      <c r="AG1713" t="s">
        <v>3276</v>
      </c>
      <c r="AH1713">
        <v>1</v>
      </c>
      <c r="AI1713">
        <v>32</v>
      </c>
      <c r="AJ1713">
        <v>32</v>
      </c>
      <c r="AK1713">
        <v>32</v>
      </c>
      <c r="AL1713">
        <v>32</v>
      </c>
      <c r="AM1713">
        <v>32</v>
      </c>
      <c r="AN1713" t="s">
        <v>1409</v>
      </c>
      <c r="AO1713" t="s">
        <v>3276</v>
      </c>
    </row>
    <row r="1714" spans="1:41" x14ac:dyDescent="0.25">
      <c r="A1714">
        <v>1</v>
      </c>
      <c r="B1714" t="s">
        <v>28</v>
      </c>
      <c r="C1714">
        <v>393102</v>
      </c>
      <c r="D1714" t="str">
        <f>VLOOKUP(C1714,MUNICÍPO_SETOR!A$2:D$49,4,0)</f>
        <v>KARLA RIBEIRO ORTIZ</v>
      </c>
      <c r="E1714" s="43">
        <v>41389.4375</v>
      </c>
      <c r="F1714" s="43">
        <v>41390.834722222222</v>
      </c>
      <c r="G1714" s="43">
        <v>41390.79583333333</v>
      </c>
      <c r="H1714" t="s">
        <v>29</v>
      </c>
      <c r="I1714">
        <v>60000012451799</v>
      </c>
      <c r="J1714" t="s">
        <v>3311</v>
      </c>
      <c r="K1714" t="s">
        <v>3312</v>
      </c>
      <c r="L1714" t="s">
        <v>41</v>
      </c>
      <c r="M1714">
        <v>3</v>
      </c>
      <c r="N1714" t="s">
        <v>33</v>
      </c>
      <c r="O1714">
        <v>60000015461254</v>
      </c>
      <c r="P1714">
        <v>60000016462716</v>
      </c>
      <c r="Q1714">
        <v>140215000000745</v>
      </c>
      <c r="S1714" t="s">
        <v>34</v>
      </c>
      <c r="T1714" t="s">
        <v>35</v>
      </c>
      <c r="U1714" t="s">
        <v>36</v>
      </c>
      <c r="X1714" t="s">
        <v>37</v>
      </c>
      <c r="AD1714" t="s">
        <v>3313</v>
      </c>
      <c r="AE1714" t="s">
        <v>1437</v>
      </c>
      <c r="AF1714" t="s">
        <v>3313</v>
      </c>
      <c r="AG1714" t="s">
        <v>3313</v>
      </c>
      <c r="AH1714">
        <v>1</v>
      </c>
      <c r="AI1714">
        <v>41</v>
      </c>
      <c r="AJ1714">
        <v>41</v>
      </c>
      <c r="AK1714">
        <v>41</v>
      </c>
      <c r="AL1714">
        <v>41</v>
      </c>
      <c r="AM1714">
        <v>41</v>
      </c>
      <c r="AN1714" t="s">
        <v>1409</v>
      </c>
      <c r="AO1714" t="s">
        <v>3313</v>
      </c>
    </row>
    <row r="1715" spans="1:41" x14ac:dyDescent="0.25">
      <c r="A1715">
        <v>1</v>
      </c>
      <c r="B1715" t="s">
        <v>28</v>
      </c>
      <c r="C1715">
        <v>393102</v>
      </c>
      <c r="D1715" t="str">
        <f>VLOOKUP(C1715,MUNICÍPO_SETOR!A$2:D$49,4,0)</f>
        <v>KARLA RIBEIRO ORTIZ</v>
      </c>
      <c r="E1715" s="43">
        <v>41389.416666666664</v>
      </c>
      <c r="F1715" s="43">
        <v>41390.833333333336</v>
      </c>
      <c r="G1715" s="43">
        <v>41390.79583333333</v>
      </c>
      <c r="H1715" t="s">
        <v>29</v>
      </c>
      <c r="I1715">
        <v>60000012584955</v>
      </c>
      <c r="J1715" t="s">
        <v>3262</v>
      </c>
      <c r="K1715" t="s">
        <v>3263</v>
      </c>
      <c r="L1715" t="s">
        <v>41</v>
      </c>
      <c r="M1715">
        <v>4</v>
      </c>
      <c r="N1715" t="s">
        <v>33</v>
      </c>
      <c r="O1715">
        <v>60000015461254</v>
      </c>
      <c r="P1715">
        <v>60000016462716</v>
      </c>
      <c r="Q1715">
        <v>140215000000738</v>
      </c>
      <c r="S1715" t="s">
        <v>34</v>
      </c>
      <c r="T1715" t="s">
        <v>35</v>
      </c>
      <c r="U1715" t="s">
        <v>36</v>
      </c>
      <c r="X1715" t="s">
        <v>37</v>
      </c>
      <c r="AD1715" t="s">
        <v>3314</v>
      </c>
      <c r="AE1715" t="s">
        <v>1437</v>
      </c>
      <c r="AF1715" t="s">
        <v>3314</v>
      </c>
      <c r="AG1715" t="s">
        <v>3314</v>
      </c>
      <c r="AH1715">
        <v>1</v>
      </c>
      <c r="AI1715">
        <v>48</v>
      </c>
      <c r="AJ1715">
        <v>48</v>
      </c>
      <c r="AK1715">
        <v>48</v>
      </c>
      <c r="AL1715">
        <v>48</v>
      </c>
      <c r="AM1715">
        <v>48</v>
      </c>
      <c r="AN1715" t="s">
        <v>1409</v>
      </c>
      <c r="AO1715" t="s">
        <v>3314</v>
      </c>
    </row>
    <row r="1716" spans="1:41" x14ac:dyDescent="0.25">
      <c r="A1716">
        <v>1</v>
      </c>
      <c r="B1716" t="s">
        <v>28</v>
      </c>
      <c r="C1716">
        <v>393102</v>
      </c>
      <c r="D1716" t="str">
        <f>VLOOKUP(C1716,MUNICÍPO_SETOR!A$2:D$49,4,0)</f>
        <v>KARLA RIBEIRO ORTIZ</v>
      </c>
      <c r="E1716" s="43">
        <v>41389.395833333336</v>
      </c>
      <c r="F1716" s="43">
        <v>41390.828472222223</v>
      </c>
      <c r="G1716" s="43">
        <v>41390.79583333333</v>
      </c>
      <c r="H1716" t="s">
        <v>29</v>
      </c>
      <c r="I1716">
        <v>60000012452899</v>
      </c>
      <c r="J1716" t="s">
        <v>3315</v>
      </c>
      <c r="K1716" t="s">
        <v>3316</v>
      </c>
      <c r="L1716" t="s">
        <v>41</v>
      </c>
      <c r="M1716">
        <v>6</v>
      </c>
      <c r="N1716" t="s">
        <v>33</v>
      </c>
      <c r="O1716">
        <v>60000015461254</v>
      </c>
      <c r="P1716">
        <v>60000016462716</v>
      </c>
      <c r="Q1716">
        <v>140215000000717</v>
      </c>
      <c r="S1716" t="s">
        <v>34</v>
      </c>
      <c r="T1716" t="s">
        <v>35</v>
      </c>
      <c r="U1716" t="s">
        <v>36</v>
      </c>
      <c r="X1716" t="s">
        <v>37</v>
      </c>
      <c r="AD1716" t="s">
        <v>3317</v>
      </c>
      <c r="AE1716" t="s">
        <v>1437</v>
      </c>
      <c r="AF1716" t="s">
        <v>3317</v>
      </c>
      <c r="AG1716" t="s">
        <v>3317</v>
      </c>
      <c r="AH1716">
        <v>1</v>
      </c>
      <c r="AI1716">
        <v>35</v>
      </c>
      <c r="AJ1716">
        <v>35</v>
      </c>
      <c r="AK1716">
        <v>35</v>
      </c>
      <c r="AL1716">
        <v>35</v>
      </c>
      <c r="AM1716">
        <v>35</v>
      </c>
      <c r="AN1716" t="s">
        <v>1409</v>
      </c>
      <c r="AO1716" t="s">
        <v>3317</v>
      </c>
    </row>
    <row r="1717" spans="1:41" x14ac:dyDescent="0.25">
      <c r="A1717">
        <v>1</v>
      </c>
      <c r="B1717" t="s">
        <v>28</v>
      </c>
      <c r="C1717">
        <v>393102</v>
      </c>
      <c r="D1717" t="str">
        <f>VLOOKUP(C1717,MUNICÍPO_SETOR!A$2:D$49,4,0)</f>
        <v>KARLA RIBEIRO ORTIZ</v>
      </c>
      <c r="E1717" s="43">
        <v>41389.375</v>
      </c>
      <c r="F1717" s="43">
        <v>41390.819444444445</v>
      </c>
      <c r="G1717" s="43">
        <v>41390.785416666666</v>
      </c>
      <c r="H1717" t="s">
        <v>29</v>
      </c>
      <c r="I1717">
        <v>60000012338091</v>
      </c>
      <c r="J1717" t="s">
        <v>891</v>
      </c>
      <c r="K1717" t="s">
        <v>892</v>
      </c>
      <c r="L1717" t="s">
        <v>41</v>
      </c>
      <c r="M1717">
        <v>6</v>
      </c>
      <c r="N1717" t="s">
        <v>33</v>
      </c>
      <c r="O1717">
        <v>60000015461254</v>
      </c>
      <c r="P1717">
        <v>60000016462716</v>
      </c>
      <c r="Q1717">
        <v>140215000000703</v>
      </c>
      <c r="S1717" t="s">
        <v>34</v>
      </c>
      <c r="T1717" t="s">
        <v>35</v>
      </c>
      <c r="U1717" t="s">
        <v>36</v>
      </c>
      <c r="X1717" t="s">
        <v>37</v>
      </c>
      <c r="AD1717" t="s">
        <v>3318</v>
      </c>
      <c r="AE1717" t="s">
        <v>1437</v>
      </c>
      <c r="AF1717" t="s">
        <v>3318</v>
      </c>
      <c r="AG1717" t="s">
        <v>3318</v>
      </c>
      <c r="AH1717">
        <v>27</v>
      </c>
      <c r="AI1717">
        <v>72</v>
      </c>
      <c r="AJ1717">
        <v>72</v>
      </c>
      <c r="AK1717">
        <v>72</v>
      </c>
      <c r="AL1717">
        <v>72</v>
      </c>
      <c r="AM1717">
        <v>72</v>
      </c>
      <c r="AN1717" t="s">
        <v>1409</v>
      </c>
      <c r="AO1717" t="s">
        <v>4663</v>
      </c>
    </row>
    <row r="1718" spans="1:41" x14ac:dyDescent="0.25">
      <c r="A1718">
        <v>1</v>
      </c>
      <c r="B1718" t="s">
        <v>28</v>
      </c>
      <c r="C1718">
        <v>393102</v>
      </c>
      <c r="D1718" t="str">
        <f>VLOOKUP(C1718,MUNICÍPO_SETOR!A$2:D$49,4,0)</f>
        <v>KARLA RIBEIRO ORTIZ</v>
      </c>
      <c r="E1718" s="43">
        <v>41389.354166666664</v>
      </c>
      <c r="F1718" s="43">
        <v>41390.818055555559</v>
      </c>
      <c r="G1718" s="43">
        <v>41390.785416666666</v>
      </c>
      <c r="H1718" t="s">
        <v>29</v>
      </c>
      <c r="I1718">
        <v>60000012555079</v>
      </c>
      <c r="J1718" t="s">
        <v>3269</v>
      </c>
      <c r="K1718" t="s">
        <v>3270</v>
      </c>
      <c r="L1718" t="s">
        <v>41</v>
      </c>
      <c r="M1718">
        <v>6</v>
      </c>
      <c r="N1718" t="s">
        <v>33</v>
      </c>
      <c r="O1718">
        <v>60000015461254</v>
      </c>
      <c r="P1718">
        <v>60000016462716</v>
      </c>
      <c r="Q1718">
        <v>140215000000696</v>
      </c>
      <c r="S1718" t="s">
        <v>34</v>
      </c>
      <c r="T1718" t="s">
        <v>35</v>
      </c>
      <c r="U1718" t="s">
        <v>36</v>
      </c>
      <c r="X1718" t="s">
        <v>37</v>
      </c>
      <c r="AD1718" t="s">
        <v>3319</v>
      </c>
      <c r="AE1718" t="s">
        <v>1437</v>
      </c>
      <c r="AF1718" t="s">
        <v>3319</v>
      </c>
      <c r="AG1718" t="s">
        <v>3319</v>
      </c>
      <c r="AH1718">
        <v>1</v>
      </c>
      <c r="AI1718">
        <v>37</v>
      </c>
      <c r="AJ1718">
        <v>37</v>
      </c>
      <c r="AK1718">
        <v>37</v>
      </c>
      <c r="AL1718">
        <v>37</v>
      </c>
      <c r="AM1718">
        <v>37</v>
      </c>
      <c r="AN1718" t="s">
        <v>1409</v>
      </c>
      <c r="AO1718" t="s">
        <v>3319</v>
      </c>
    </row>
    <row r="1719" spans="1:41" x14ac:dyDescent="0.25">
      <c r="A1719">
        <v>1</v>
      </c>
      <c r="B1719" t="s">
        <v>28</v>
      </c>
      <c r="C1719">
        <v>393102</v>
      </c>
      <c r="D1719" t="str">
        <f>VLOOKUP(C1719,MUNICÍPO_SETOR!A$2:D$49,4,0)</f>
        <v>KARLA RIBEIRO ORTIZ</v>
      </c>
      <c r="E1719" s="43">
        <v>41388.666666666664</v>
      </c>
      <c r="F1719" s="43">
        <v>41389.884722222225</v>
      </c>
      <c r="G1719" s="43">
        <v>41390.736805555556</v>
      </c>
      <c r="H1719" t="s">
        <v>29</v>
      </c>
      <c r="I1719">
        <v>60000012517623</v>
      </c>
      <c r="J1719" t="s">
        <v>888</v>
      </c>
      <c r="K1719" t="s">
        <v>889</v>
      </c>
      <c r="L1719" t="s">
        <v>41</v>
      </c>
      <c r="M1719">
        <v>3</v>
      </c>
      <c r="N1719" t="s">
        <v>33</v>
      </c>
      <c r="O1719">
        <v>60000015461254</v>
      </c>
      <c r="P1719">
        <v>60000016462716</v>
      </c>
      <c r="Q1719">
        <v>140215000000682</v>
      </c>
      <c r="S1719" t="s">
        <v>34</v>
      </c>
      <c r="T1719" t="s">
        <v>35</v>
      </c>
      <c r="U1719" t="s">
        <v>36</v>
      </c>
      <c r="X1719" t="s">
        <v>37</v>
      </c>
      <c r="AD1719" t="s">
        <v>3320</v>
      </c>
      <c r="AE1719" t="s">
        <v>1437</v>
      </c>
      <c r="AF1719" t="s">
        <v>3320</v>
      </c>
      <c r="AG1719" t="s">
        <v>3320</v>
      </c>
      <c r="AH1719">
        <v>27</v>
      </c>
      <c r="AI1719">
        <v>57</v>
      </c>
      <c r="AJ1719">
        <v>57</v>
      </c>
      <c r="AK1719">
        <v>57</v>
      </c>
      <c r="AL1719">
        <v>57</v>
      </c>
      <c r="AM1719">
        <v>57</v>
      </c>
      <c r="AN1719" t="s">
        <v>1409</v>
      </c>
      <c r="AO1719" t="s">
        <v>4664</v>
      </c>
    </row>
    <row r="1720" spans="1:41" x14ac:dyDescent="0.25">
      <c r="A1720">
        <v>1</v>
      </c>
      <c r="B1720" t="s">
        <v>28</v>
      </c>
      <c r="C1720">
        <v>393102</v>
      </c>
      <c r="D1720" t="str">
        <f>VLOOKUP(C1720,MUNICÍPO_SETOR!A$2:D$49,4,0)</f>
        <v>KARLA RIBEIRO ORTIZ</v>
      </c>
      <c r="E1720" s="43">
        <v>41388.625</v>
      </c>
      <c r="F1720" s="43">
        <v>41389.882638888892</v>
      </c>
      <c r="G1720" s="43">
        <v>41390.736805555556</v>
      </c>
      <c r="H1720" t="s">
        <v>29</v>
      </c>
      <c r="I1720">
        <v>60000012376959</v>
      </c>
      <c r="J1720" t="s">
        <v>3321</v>
      </c>
      <c r="K1720" t="s">
        <v>3322</v>
      </c>
      <c r="L1720" t="s">
        <v>32</v>
      </c>
      <c r="M1720">
        <v>3</v>
      </c>
      <c r="N1720" t="s">
        <v>33</v>
      </c>
      <c r="O1720">
        <v>60000015461254</v>
      </c>
      <c r="P1720">
        <v>60000016462716</v>
      </c>
      <c r="Q1720">
        <v>140215000000675</v>
      </c>
      <c r="S1720" t="s">
        <v>34</v>
      </c>
      <c r="T1720" t="s">
        <v>35</v>
      </c>
      <c r="U1720" t="s">
        <v>36</v>
      </c>
      <c r="X1720" t="s">
        <v>37</v>
      </c>
      <c r="AD1720" t="s">
        <v>3323</v>
      </c>
      <c r="AE1720" t="s">
        <v>1437</v>
      </c>
      <c r="AF1720" t="s">
        <v>3323</v>
      </c>
      <c r="AG1720" t="s">
        <v>3323</v>
      </c>
      <c r="AH1720">
        <v>1</v>
      </c>
      <c r="AI1720">
        <v>32</v>
      </c>
      <c r="AJ1720">
        <v>32</v>
      </c>
      <c r="AK1720">
        <v>32</v>
      </c>
      <c r="AL1720">
        <v>32</v>
      </c>
      <c r="AM1720">
        <v>32</v>
      </c>
      <c r="AN1720" t="s">
        <v>1409</v>
      </c>
      <c r="AO1720" t="s">
        <v>3323</v>
      </c>
    </row>
    <row r="1721" spans="1:41" x14ac:dyDescent="0.25">
      <c r="A1721">
        <v>1</v>
      </c>
      <c r="B1721" t="s">
        <v>28</v>
      </c>
      <c r="C1721">
        <v>393102</v>
      </c>
      <c r="D1721" t="str">
        <f>VLOOKUP(C1721,MUNICÍPO_SETOR!A$2:D$49,4,0)</f>
        <v>KARLA RIBEIRO ORTIZ</v>
      </c>
      <c r="E1721" s="43">
        <v>41388.583333333336</v>
      </c>
      <c r="F1721" s="43">
        <v>41389.880555555559</v>
      </c>
      <c r="G1721" s="43">
        <v>41390.736805555556</v>
      </c>
      <c r="H1721" t="s">
        <v>29</v>
      </c>
      <c r="I1721">
        <v>60000012275059</v>
      </c>
      <c r="J1721" t="s">
        <v>3324</v>
      </c>
      <c r="K1721" t="s">
        <v>3325</v>
      </c>
      <c r="L1721" t="s">
        <v>32</v>
      </c>
      <c r="M1721">
        <v>4</v>
      </c>
      <c r="N1721" t="s">
        <v>33</v>
      </c>
      <c r="O1721">
        <v>60000015461254</v>
      </c>
      <c r="P1721">
        <v>60000016462716</v>
      </c>
      <c r="Q1721">
        <v>140215000000668</v>
      </c>
      <c r="S1721" t="s">
        <v>34</v>
      </c>
      <c r="T1721" t="s">
        <v>35</v>
      </c>
      <c r="U1721" t="s">
        <v>36</v>
      </c>
      <c r="X1721" t="s">
        <v>37</v>
      </c>
      <c r="AD1721" t="s">
        <v>3326</v>
      </c>
      <c r="AE1721" t="s">
        <v>1437</v>
      </c>
      <c r="AF1721" t="s">
        <v>3326</v>
      </c>
      <c r="AG1721" t="s">
        <v>3326</v>
      </c>
      <c r="AH1721">
        <v>27</v>
      </c>
      <c r="AI1721">
        <v>62</v>
      </c>
      <c r="AJ1721">
        <v>62</v>
      </c>
      <c r="AK1721">
        <v>62</v>
      </c>
      <c r="AL1721">
        <v>62</v>
      </c>
      <c r="AM1721">
        <v>62</v>
      </c>
      <c r="AN1721" t="s">
        <v>1409</v>
      </c>
      <c r="AO1721" t="s">
        <v>4665</v>
      </c>
    </row>
    <row r="1722" spans="1:41" x14ac:dyDescent="0.25">
      <c r="A1722">
        <v>1</v>
      </c>
      <c r="B1722" t="s">
        <v>28</v>
      </c>
      <c r="C1722">
        <v>393102</v>
      </c>
      <c r="D1722" t="str">
        <f>VLOOKUP(C1722,MUNICÍPO_SETOR!A$2:D$49,4,0)</f>
        <v>KARLA RIBEIRO ORTIZ</v>
      </c>
      <c r="E1722" s="43">
        <v>41388.458333333336</v>
      </c>
      <c r="F1722" s="43">
        <v>41389.879166666666</v>
      </c>
      <c r="G1722" s="43">
        <v>41390.736805555556</v>
      </c>
      <c r="H1722" t="s">
        <v>29</v>
      </c>
      <c r="I1722">
        <v>60000012514167</v>
      </c>
      <c r="J1722" t="s">
        <v>3327</v>
      </c>
      <c r="K1722" t="s">
        <v>3328</v>
      </c>
      <c r="L1722" t="s">
        <v>41</v>
      </c>
      <c r="M1722">
        <v>3</v>
      </c>
      <c r="N1722" t="s">
        <v>33</v>
      </c>
      <c r="O1722">
        <v>60000015461254</v>
      </c>
      <c r="P1722">
        <v>60000016462716</v>
      </c>
      <c r="Q1722">
        <v>140215000000661</v>
      </c>
      <c r="S1722" t="s">
        <v>34</v>
      </c>
      <c r="T1722" t="s">
        <v>35</v>
      </c>
      <c r="U1722" t="s">
        <v>36</v>
      </c>
      <c r="X1722" t="s">
        <v>37</v>
      </c>
      <c r="AD1722" t="s">
        <v>3329</v>
      </c>
      <c r="AE1722" t="s">
        <v>1437</v>
      </c>
      <c r="AF1722" t="s">
        <v>3329</v>
      </c>
      <c r="AG1722" t="s">
        <v>3329</v>
      </c>
      <c r="AH1722">
        <v>1</v>
      </c>
      <c r="AI1722">
        <v>33</v>
      </c>
      <c r="AJ1722">
        <v>33</v>
      </c>
      <c r="AK1722">
        <v>33</v>
      </c>
      <c r="AL1722">
        <v>33</v>
      </c>
      <c r="AM1722">
        <v>33</v>
      </c>
      <c r="AN1722" t="s">
        <v>1409</v>
      </c>
      <c r="AO1722" t="s">
        <v>3329</v>
      </c>
    </row>
    <row r="1723" spans="1:41" x14ac:dyDescent="0.25">
      <c r="A1723">
        <v>1</v>
      </c>
      <c r="B1723" t="s">
        <v>28</v>
      </c>
      <c r="C1723">
        <v>393102</v>
      </c>
      <c r="D1723" t="str">
        <f>VLOOKUP(C1723,MUNICÍPO_SETOR!A$2:D$49,4,0)</f>
        <v>KARLA RIBEIRO ORTIZ</v>
      </c>
      <c r="E1723" s="43">
        <v>41388.416666666664</v>
      </c>
      <c r="F1723" s="43">
        <v>41389.878472222219</v>
      </c>
      <c r="G1723" s="43">
        <v>41390.736805555556</v>
      </c>
      <c r="H1723" t="s">
        <v>29</v>
      </c>
      <c r="I1723">
        <v>60000012463995</v>
      </c>
      <c r="J1723" t="s">
        <v>896</v>
      </c>
      <c r="K1723" t="s">
        <v>897</v>
      </c>
      <c r="L1723" t="s">
        <v>41</v>
      </c>
      <c r="M1723">
        <v>6</v>
      </c>
      <c r="N1723" t="s">
        <v>33</v>
      </c>
      <c r="O1723">
        <v>60000015461254</v>
      </c>
      <c r="P1723">
        <v>60000016462716</v>
      </c>
      <c r="Q1723">
        <v>140215000000654</v>
      </c>
      <c r="S1723" t="s">
        <v>34</v>
      </c>
      <c r="T1723" t="s">
        <v>35</v>
      </c>
      <c r="U1723" t="s">
        <v>36</v>
      </c>
      <c r="X1723" t="s">
        <v>37</v>
      </c>
      <c r="AD1723" t="s">
        <v>3330</v>
      </c>
      <c r="AE1723" t="s">
        <v>1437</v>
      </c>
      <c r="AF1723" t="s">
        <v>3330</v>
      </c>
      <c r="AG1723" t="s">
        <v>3330</v>
      </c>
      <c r="AH1723">
        <v>30</v>
      </c>
      <c r="AI1723">
        <v>60</v>
      </c>
      <c r="AJ1723">
        <v>60</v>
      </c>
      <c r="AK1723">
        <v>60</v>
      </c>
      <c r="AL1723">
        <v>60</v>
      </c>
      <c r="AM1723">
        <v>60</v>
      </c>
      <c r="AN1723" t="s">
        <v>1409</v>
      </c>
      <c r="AO1723" t="s">
        <v>3261</v>
      </c>
    </row>
    <row r="1724" spans="1:41" x14ac:dyDescent="0.25">
      <c r="A1724">
        <v>1</v>
      </c>
      <c r="B1724" t="s">
        <v>28</v>
      </c>
      <c r="C1724">
        <v>393102</v>
      </c>
      <c r="D1724" t="str">
        <f>VLOOKUP(C1724,MUNICÍPO_SETOR!A$2:D$49,4,0)</f>
        <v>KARLA RIBEIRO ORTIZ</v>
      </c>
      <c r="E1724" s="43">
        <v>41388.375</v>
      </c>
      <c r="F1724" s="43">
        <v>41389.877083333333</v>
      </c>
      <c r="G1724" s="43">
        <v>41390.736805555556</v>
      </c>
      <c r="H1724" t="s">
        <v>29</v>
      </c>
      <c r="I1724">
        <v>60000012309155</v>
      </c>
      <c r="J1724" t="s">
        <v>904</v>
      </c>
      <c r="K1724" t="s">
        <v>905</v>
      </c>
      <c r="L1724" t="s">
        <v>41</v>
      </c>
      <c r="M1724">
        <v>6</v>
      </c>
      <c r="N1724" t="s">
        <v>33</v>
      </c>
      <c r="O1724">
        <v>60000015461254</v>
      </c>
      <c r="P1724">
        <v>60000016462716</v>
      </c>
      <c r="Q1724">
        <v>140215000000647</v>
      </c>
      <c r="S1724" t="s">
        <v>34</v>
      </c>
      <c r="T1724" t="s">
        <v>35</v>
      </c>
      <c r="U1724" t="s">
        <v>36</v>
      </c>
      <c r="X1724" t="s">
        <v>37</v>
      </c>
      <c r="AD1724" t="s">
        <v>3331</v>
      </c>
      <c r="AE1724" t="s">
        <v>1437</v>
      </c>
      <c r="AF1724" t="s">
        <v>3331</v>
      </c>
      <c r="AG1724" t="s">
        <v>3331</v>
      </c>
      <c r="AH1724">
        <v>27</v>
      </c>
      <c r="AI1724">
        <v>77</v>
      </c>
      <c r="AJ1724">
        <v>77</v>
      </c>
      <c r="AK1724">
        <v>77</v>
      </c>
      <c r="AL1724">
        <v>77</v>
      </c>
      <c r="AM1724">
        <v>77</v>
      </c>
      <c r="AN1724" t="s">
        <v>1409</v>
      </c>
      <c r="AO1724" t="s">
        <v>4666</v>
      </c>
    </row>
    <row r="1725" spans="1:41" x14ac:dyDescent="0.25">
      <c r="A1725">
        <v>1</v>
      </c>
      <c r="B1725" t="s">
        <v>28</v>
      </c>
      <c r="C1725">
        <v>393102</v>
      </c>
      <c r="D1725" t="str">
        <f>VLOOKUP(C1725,MUNICÍPO_SETOR!A$2:D$49,4,0)</f>
        <v>KARLA RIBEIRO ORTIZ</v>
      </c>
      <c r="E1725" s="43">
        <v>41387.625</v>
      </c>
      <c r="F1725" s="43">
        <v>41387.865277777775</v>
      </c>
      <c r="G1725" s="43">
        <v>41387.825694444444</v>
      </c>
      <c r="H1725" t="s">
        <v>29</v>
      </c>
      <c r="I1725">
        <v>60000012375955</v>
      </c>
      <c r="J1725" t="s">
        <v>3332</v>
      </c>
      <c r="K1725" t="s">
        <v>3333</v>
      </c>
      <c r="L1725" t="s">
        <v>238</v>
      </c>
      <c r="N1725" t="s">
        <v>33</v>
      </c>
      <c r="O1725">
        <v>60000015461254</v>
      </c>
      <c r="P1725">
        <v>60000016462716</v>
      </c>
      <c r="Q1725">
        <v>140215000000600</v>
      </c>
      <c r="S1725" t="s">
        <v>34</v>
      </c>
      <c r="T1725" t="s">
        <v>35</v>
      </c>
      <c r="U1725" t="s">
        <v>36</v>
      </c>
      <c r="X1725" t="s">
        <v>37</v>
      </c>
      <c r="AD1725" t="s">
        <v>3334</v>
      </c>
      <c r="AE1725" t="s">
        <v>1437</v>
      </c>
      <c r="AF1725" t="s">
        <v>3334</v>
      </c>
      <c r="AG1725" t="s">
        <v>3334</v>
      </c>
      <c r="AH1725">
        <v>27</v>
      </c>
      <c r="AI1725">
        <v>73</v>
      </c>
      <c r="AJ1725">
        <v>73</v>
      </c>
      <c r="AK1725">
        <v>73</v>
      </c>
      <c r="AL1725">
        <v>73</v>
      </c>
      <c r="AM1725">
        <v>73</v>
      </c>
      <c r="AN1725" t="s">
        <v>1409</v>
      </c>
      <c r="AO1725" t="s">
        <v>3306</v>
      </c>
    </row>
    <row r="1726" spans="1:41" x14ac:dyDescent="0.25">
      <c r="A1726">
        <v>1</v>
      </c>
      <c r="B1726" t="s">
        <v>28</v>
      </c>
      <c r="C1726">
        <v>393102</v>
      </c>
      <c r="D1726" t="str">
        <f>VLOOKUP(C1726,MUNICÍPO_SETOR!A$2:D$49,4,0)</f>
        <v>KARLA RIBEIRO ORTIZ</v>
      </c>
      <c r="E1726" s="43">
        <v>41387.604166666664</v>
      </c>
      <c r="F1726" s="43">
        <v>41387.867361111108</v>
      </c>
      <c r="G1726" s="43">
        <v>41387.836111111108</v>
      </c>
      <c r="H1726" t="s">
        <v>29</v>
      </c>
      <c r="I1726">
        <v>60000012369839</v>
      </c>
      <c r="J1726" t="s">
        <v>3335</v>
      </c>
      <c r="K1726" t="s">
        <v>3336</v>
      </c>
      <c r="L1726" t="s">
        <v>238</v>
      </c>
      <c r="N1726" t="s">
        <v>33</v>
      </c>
      <c r="O1726">
        <v>60000015461254</v>
      </c>
      <c r="P1726">
        <v>60000016462716</v>
      </c>
      <c r="Q1726">
        <v>140215000000606</v>
      </c>
      <c r="S1726" t="s">
        <v>34</v>
      </c>
      <c r="T1726" t="s">
        <v>35</v>
      </c>
      <c r="U1726" t="s">
        <v>36</v>
      </c>
      <c r="X1726" t="s">
        <v>37</v>
      </c>
      <c r="AD1726" t="s">
        <v>3329</v>
      </c>
      <c r="AE1726" t="s">
        <v>1437</v>
      </c>
      <c r="AF1726" t="s">
        <v>3329</v>
      </c>
      <c r="AG1726" t="s">
        <v>3329</v>
      </c>
      <c r="AH1726">
        <v>1</v>
      </c>
      <c r="AI1726">
        <v>33</v>
      </c>
      <c r="AJ1726">
        <v>33</v>
      </c>
      <c r="AK1726">
        <v>33</v>
      </c>
      <c r="AL1726">
        <v>33</v>
      </c>
      <c r="AM1726">
        <v>33</v>
      </c>
      <c r="AN1726" t="s">
        <v>1409</v>
      </c>
      <c r="AO1726" t="s">
        <v>3329</v>
      </c>
    </row>
    <row r="1727" spans="1:41" x14ac:dyDescent="0.25">
      <c r="A1727">
        <v>1</v>
      </c>
      <c r="B1727" t="s">
        <v>28</v>
      </c>
      <c r="C1727">
        <v>393102</v>
      </c>
      <c r="D1727" t="str">
        <f>VLOOKUP(C1727,MUNICÍPO_SETOR!A$2:D$49,4,0)</f>
        <v>KARLA RIBEIRO ORTIZ</v>
      </c>
      <c r="E1727" s="43">
        <v>41387.583333333336</v>
      </c>
      <c r="F1727" s="43">
        <v>41387.863888888889</v>
      </c>
      <c r="G1727" s="43">
        <v>41387.825694444444</v>
      </c>
      <c r="H1727" t="s">
        <v>29</v>
      </c>
      <c r="I1727">
        <v>60000012326479</v>
      </c>
      <c r="J1727" t="s">
        <v>3337</v>
      </c>
      <c r="K1727" t="s">
        <v>3338</v>
      </c>
      <c r="L1727" t="s">
        <v>32</v>
      </c>
      <c r="M1727">
        <v>4</v>
      </c>
      <c r="N1727" t="s">
        <v>33</v>
      </c>
      <c r="O1727">
        <v>60000015461254</v>
      </c>
      <c r="P1727">
        <v>60000016462716</v>
      </c>
      <c r="Q1727">
        <v>140215000000593</v>
      </c>
      <c r="S1727" t="s">
        <v>34</v>
      </c>
      <c r="T1727" t="s">
        <v>35</v>
      </c>
      <c r="U1727" t="s">
        <v>36</v>
      </c>
      <c r="X1727" t="s">
        <v>37</v>
      </c>
      <c r="AD1727" t="s">
        <v>3261</v>
      </c>
      <c r="AE1727" t="s">
        <v>1437</v>
      </c>
      <c r="AF1727" t="s">
        <v>3261</v>
      </c>
      <c r="AG1727" t="s">
        <v>3261</v>
      </c>
      <c r="AH1727">
        <v>1</v>
      </c>
      <c r="AI1727">
        <v>31</v>
      </c>
      <c r="AJ1727">
        <v>31</v>
      </c>
      <c r="AK1727">
        <v>31</v>
      </c>
      <c r="AL1727">
        <v>31</v>
      </c>
      <c r="AM1727">
        <v>31</v>
      </c>
      <c r="AN1727" t="s">
        <v>1409</v>
      </c>
      <c r="AO1727" t="s">
        <v>3261</v>
      </c>
    </row>
    <row r="1728" spans="1:41" x14ac:dyDescent="0.25">
      <c r="A1728">
        <v>1</v>
      </c>
      <c r="B1728" t="s">
        <v>28</v>
      </c>
      <c r="C1728">
        <v>393102</v>
      </c>
      <c r="D1728" t="str">
        <f>VLOOKUP(C1728,MUNICÍPO_SETOR!A$2:D$49,4,0)</f>
        <v>KARLA RIBEIRO ORTIZ</v>
      </c>
      <c r="E1728" s="43">
        <v>41387.5</v>
      </c>
      <c r="F1728" s="43">
        <v>41387.859722222223</v>
      </c>
      <c r="G1728" s="43">
        <v>41387.825694444444</v>
      </c>
      <c r="H1728" t="s">
        <v>29</v>
      </c>
      <c r="I1728">
        <v>60000012394083</v>
      </c>
      <c r="J1728" t="s">
        <v>3339</v>
      </c>
      <c r="K1728" t="s">
        <v>3340</v>
      </c>
      <c r="L1728" t="s">
        <v>32</v>
      </c>
      <c r="M1728">
        <v>6</v>
      </c>
      <c r="N1728" t="s">
        <v>33</v>
      </c>
      <c r="O1728">
        <v>60000015461254</v>
      </c>
      <c r="P1728">
        <v>60000016462716</v>
      </c>
      <c r="Q1728">
        <v>140215000000573</v>
      </c>
      <c r="S1728" t="s">
        <v>34</v>
      </c>
      <c r="T1728" t="s">
        <v>35</v>
      </c>
      <c r="U1728" t="s">
        <v>36</v>
      </c>
      <c r="X1728" t="s">
        <v>37</v>
      </c>
      <c r="AD1728" t="s">
        <v>3341</v>
      </c>
      <c r="AE1728" t="s">
        <v>1437</v>
      </c>
      <c r="AF1728" t="s">
        <v>3341</v>
      </c>
      <c r="AG1728" t="s">
        <v>3341</v>
      </c>
      <c r="AH1728">
        <v>1</v>
      </c>
      <c r="AI1728">
        <v>92</v>
      </c>
      <c r="AJ1728">
        <v>92</v>
      </c>
      <c r="AK1728">
        <v>92</v>
      </c>
      <c r="AL1728">
        <v>92</v>
      </c>
      <c r="AM1728">
        <v>92</v>
      </c>
      <c r="AN1728" t="s">
        <v>1409</v>
      </c>
      <c r="AO1728" t="s">
        <v>3341</v>
      </c>
    </row>
    <row r="1729" spans="1:41" x14ac:dyDescent="0.25">
      <c r="A1729">
        <v>1</v>
      </c>
      <c r="B1729" t="s">
        <v>28</v>
      </c>
      <c r="C1729">
        <v>393102</v>
      </c>
      <c r="D1729" t="str">
        <f>VLOOKUP(C1729,MUNICÍPO_SETOR!A$2:D$49,4,0)</f>
        <v>KARLA RIBEIRO ORTIZ</v>
      </c>
      <c r="E1729" s="43">
        <v>41387.4375</v>
      </c>
      <c r="F1729" s="43">
        <v>41387.861111111109</v>
      </c>
      <c r="G1729" s="43">
        <v>41387.825694444444</v>
      </c>
      <c r="H1729" t="s">
        <v>29</v>
      </c>
      <c r="I1729">
        <v>60000017151882</v>
      </c>
      <c r="J1729" t="s">
        <v>3342</v>
      </c>
      <c r="K1729" t="s">
        <v>3343</v>
      </c>
      <c r="L1729" t="s">
        <v>41</v>
      </c>
      <c r="M1729">
        <v>3</v>
      </c>
      <c r="N1729" t="s">
        <v>33</v>
      </c>
      <c r="O1729">
        <v>60000015461254</v>
      </c>
      <c r="P1729">
        <v>60000016462716</v>
      </c>
      <c r="Q1729">
        <v>140215000000580</v>
      </c>
      <c r="S1729" t="s">
        <v>34</v>
      </c>
      <c r="T1729" t="s">
        <v>35</v>
      </c>
      <c r="U1729" t="s">
        <v>36</v>
      </c>
      <c r="X1729" t="s">
        <v>37</v>
      </c>
      <c r="AD1729" t="s">
        <v>3344</v>
      </c>
      <c r="AE1729" t="s">
        <v>1437</v>
      </c>
      <c r="AF1729" t="s">
        <v>3344</v>
      </c>
      <c r="AG1729" t="s">
        <v>3344</v>
      </c>
      <c r="AH1729">
        <v>1</v>
      </c>
      <c r="AI1729">
        <v>80</v>
      </c>
      <c r="AJ1729">
        <v>80</v>
      </c>
      <c r="AK1729">
        <v>80</v>
      </c>
      <c r="AL1729">
        <v>80</v>
      </c>
      <c r="AM1729">
        <v>80</v>
      </c>
      <c r="AN1729" t="s">
        <v>1409</v>
      </c>
      <c r="AO1729" t="s">
        <v>3344</v>
      </c>
    </row>
    <row r="1730" spans="1:41" x14ac:dyDescent="0.25">
      <c r="A1730">
        <v>1</v>
      </c>
      <c r="B1730" t="s">
        <v>28</v>
      </c>
      <c r="C1730">
        <v>393102</v>
      </c>
      <c r="D1730" t="str">
        <f>VLOOKUP(C1730,MUNICÍPO_SETOR!A$2:D$49,4,0)</f>
        <v>KARLA RIBEIRO ORTIZ</v>
      </c>
      <c r="E1730" s="43">
        <v>41387.395833333336</v>
      </c>
      <c r="F1730" s="43">
        <v>41387.862500000003</v>
      </c>
      <c r="G1730" s="43">
        <v>41387.825694444444</v>
      </c>
      <c r="H1730" t="s">
        <v>29</v>
      </c>
      <c r="I1730">
        <v>60000012475775</v>
      </c>
      <c r="J1730" t="s">
        <v>3345</v>
      </c>
      <c r="K1730" t="s">
        <v>3346</v>
      </c>
      <c r="L1730" t="s">
        <v>238</v>
      </c>
      <c r="N1730" t="s">
        <v>33</v>
      </c>
      <c r="O1730">
        <v>60000015461254</v>
      </c>
      <c r="P1730">
        <v>60000016462716</v>
      </c>
      <c r="Q1730">
        <v>140215000000587</v>
      </c>
      <c r="S1730" t="s">
        <v>34</v>
      </c>
      <c r="T1730" t="s">
        <v>35</v>
      </c>
      <c r="U1730" t="s">
        <v>36</v>
      </c>
      <c r="X1730" t="s">
        <v>37</v>
      </c>
      <c r="AD1730" t="s">
        <v>3347</v>
      </c>
      <c r="AE1730" t="s">
        <v>1437</v>
      </c>
      <c r="AF1730" t="s">
        <v>3347</v>
      </c>
      <c r="AG1730" t="s">
        <v>3347</v>
      </c>
      <c r="AH1730">
        <v>41</v>
      </c>
      <c r="AI1730">
        <v>79</v>
      </c>
      <c r="AJ1730">
        <v>79</v>
      </c>
      <c r="AK1730">
        <v>79</v>
      </c>
      <c r="AL1730">
        <v>79</v>
      </c>
      <c r="AM1730">
        <v>79</v>
      </c>
      <c r="AN1730" t="s">
        <v>1409</v>
      </c>
      <c r="AO1730" t="s">
        <v>3279</v>
      </c>
    </row>
    <row r="1731" spans="1:41" x14ac:dyDescent="0.25">
      <c r="A1731">
        <v>1</v>
      </c>
      <c r="B1731" t="s">
        <v>28</v>
      </c>
      <c r="C1731">
        <v>393102</v>
      </c>
      <c r="D1731" t="str">
        <f>VLOOKUP(C1731,MUNICÍPO_SETOR!A$2:D$49,4,0)</f>
        <v>KARLA RIBEIRO ORTIZ</v>
      </c>
      <c r="E1731" s="43">
        <v>41386.625</v>
      </c>
      <c r="F1731" s="43">
        <v>41387.871527777781</v>
      </c>
      <c r="G1731" s="43">
        <v>41387.836111111108</v>
      </c>
      <c r="H1731" t="s">
        <v>29</v>
      </c>
      <c r="I1731">
        <v>60000017966956</v>
      </c>
      <c r="J1731" t="s">
        <v>3348</v>
      </c>
      <c r="K1731" t="s">
        <v>3349</v>
      </c>
      <c r="L1731" t="s">
        <v>32</v>
      </c>
      <c r="M1731">
        <v>3</v>
      </c>
      <c r="N1731" t="s">
        <v>33</v>
      </c>
      <c r="O1731">
        <v>60000015461254</v>
      </c>
      <c r="P1731">
        <v>60000016462716</v>
      </c>
      <c r="Q1731">
        <v>140215000000619</v>
      </c>
      <c r="S1731" t="s">
        <v>34</v>
      </c>
      <c r="T1731" t="s">
        <v>35</v>
      </c>
      <c r="U1731" t="s">
        <v>36</v>
      </c>
      <c r="X1731" t="s">
        <v>37</v>
      </c>
      <c r="AD1731" t="s">
        <v>3261</v>
      </c>
      <c r="AE1731" t="s">
        <v>1437</v>
      </c>
      <c r="AF1731" t="s">
        <v>3261</v>
      </c>
      <c r="AG1731" t="s">
        <v>3261</v>
      </c>
      <c r="AH1731">
        <v>1</v>
      </c>
      <c r="AI1731">
        <v>31</v>
      </c>
      <c r="AJ1731">
        <v>31</v>
      </c>
      <c r="AK1731">
        <v>31</v>
      </c>
      <c r="AL1731">
        <v>31</v>
      </c>
      <c r="AM1731">
        <v>31</v>
      </c>
      <c r="AN1731" t="s">
        <v>1409</v>
      </c>
      <c r="AO1731" t="s">
        <v>3261</v>
      </c>
    </row>
    <row r="1732" spans="1:41" x14ac:dyDescent="0.25">
      <c r="A1732">
        <v>1</v>
      </c>
      <c r="B1732" t="s">
        <v>28</v>
      </c>
      <c r="C1732">
        <v>393102</v>
      </c>
      <c r="D1732" t="str">
        <f>VLOOKUP(C1732,MUNICÍPO_SETOR!A$2:D$49,4,0)</f>
        <v>KARLA RIBEIRO ORTIZ</v>
      </c>
      <c r="E1732" s="43">
        <v>41386.583333333336</v>
      </c>
      <c r="F1732" s="43">
        <v>41387.870138888888</v>
      </c>
      <c r="G1732" s="43">
        <v>41387.836111111108</v>
      </c>
      <c r="H1732" t="s">
        <v>29</v>
      </c>
      <c r="I1732">
        <v>60000012420147</v>
      </c>
      <c r="J1732" t="s">
        <v>3350</v>
      </c>
      <c r="K1732" t="s">
        <v>3351</v>
      </c>
      <c r="L1732" t="s">
        <v>41</v>
      </c>
      <c r="M1732">
        <v>4</v>
      </c>
      <c r="N1732" t="s">
        <v>33</v>
      </c>
      <c r="O1732">
        <v>60000015461254</v>
      </c>
      <c r="P1732">
        <v>60000016462716</v>
      </c>
      <c r="Q1732">
        <v>140215000000612</v>
      </c>
      <c r="S1732" t="s">
        <v>34</v>
      </c>
      <c r="T1732" t="s">
        <v>35</v>
      </c>
      <c r="U1732" t="s">
        <v>36</v>
      </c>
      <c r="X1732" t="s">
        <v>37</v>
      </c>
      <c r="AD1732" t="s">
        <v>3261</v>
      </c>
      <c r="AE1732" t="s">
        <v>1437</v>
      </c>
      <c r="AF1732" t="s">
        <v>3261</v>
      </c>
      <c r="AG1732" t="s">
        <v>3261</v>
      </c>
      <c r="AH1732">
        <v>1</v>
      </c>
      <c r="AI1732">
        <v>31</v>
      </c>
      <c r="AJ1732">
        <v>31</v>
      </c>
      <c r="AK1732">
        <v>31</v>
      </c>
      <c r="AL1732">
        <v>31</v>
      </c>
      <c r="AM1732">
        <v>31</v>
      </c>
      <c r="AN1732" t="s">
        <v>1409</v>
      </c>
      <c r="AO1732" t="s">
        <v>3261</v>
      </c>
    </row>
    <row r="1733" spans="1:41" x14ac:dyDescent="0.25">
      <c r="A1733">
        <v>1</v>
      </c>
      <c r="B1733" t="s">
        <v>28</v>
      </c>
      <c r="C1733">
        <v>393102</v>
      </c>
      <c r="D1733" t="str">
        <f>VLOOKUP(C1733,MUNICÍPO_SETOR!A$2:D$49,4,0)</f>
        <v>KARLA RIBEIRO ORTIZ</v>
      </c>
      <c r="E1733" s="43">
        <v>41386.5</v>
      </c>
      <c r="F1733" s="43">
        <v>41387.876388888886</v>
      </c>
      <c r="G1733" s="43">
        <v>41387.836111111108</v>
      </c>
      <c r="H1733" t="s">
        <v>29</v>
      </c>
      <c r="I1733">
        <v>60000012437495</v>
      </c>
      <c r="J1733" t="s">
        <v>3352</v>
      </c>
      <c r="K1733" t="s">
        <v>3353</v>
      </c>
      <c r="L1733" t="s">
        <v>41</v>
      </c>
      <c r="M1733">
        <v>4</v>
      </c>
      <c r="N1733" t="s">
        <v>33</v>
      </c>
      <c r="O1733">
        <v>60000015461254</v>
      </c>
      <c r="P1733">
        <v>60000016462716</v>
      </c>
      <c r="Q1733">
        <v>140215000000640</v>
      </c>
      <c r="S1733" t="s">
        <v>34</v>
      </c>
      <c r="T1733" t="s">
        <v>35</v>
      </c>
      <c r="U1733" t="s">
        <v>36</v>
      </c>
      <c r="X1733" t="s">
        <v>37</v>
      </c>
      <c r="AD1733" t="s">
        <v>3354</v>
      </c>
      <c r="AE1733" t="s">
        <v>1437</v>
      </c>
      <c r="AF1733" t="s">
        <v>3354</v>
      </c>
      <c r="AG1733" t="s">
        <v>3354</v>
      </c>
      <c r="AH1733">
        <v>1</v>
      </c>
      <c r="AI1733">
        <v>45</v>
      </c>
      <c r="AJ1733">
        <v>45</v>
      </c>
      <c r="AK1733">
        <v>45</v>
      </c>
      <c r="AL1733">
        <v>45</v>
      </c>
      <c r="AM1733">
        <v>45</v>
      </c>
      <c r="AN1733" t="s">
        <v>1409</v>
      </c>
      <c r="AO1733" t="s">
        <v>3354</v>
      </c>
    </row>
    <row r="1734" spans="1:41" x14ac:dyDescent="0.25">
      <c r="A1734">
        <v>1</v>
      </c>
      <c r="B1734" t="s">
        <v>28</v>
      </c>
      <c r="C1734">
        <v>393102</v>
      </c>
      <c r="D1734" t="str">
        <f>VLOOKUP(C1734,MUNICÍPO_SETOR!A$2:D$49,4,0)</f>
        <v>KARLA RIBEIRO ORTIZ</v>
      </c>
      <c r="E1734" s="43">
        <v>41386.416666666664</v>
      </c>
      <c r="F1734" s="43">
        <v>41387.874305555553</v>
      </c>
      <c r="G1734" s="43">
        <v>41387.836111111108</v>
      </c>
      <c r="H1734" t="s">
        <v>29</v>
      </c>
      <c r="I1734">
        <v>60000012370875</v>
      </c>
      <c r="J1734" t="s">
        <v>885</v>
      </c>
      <c r="K1734" t="s">
        <v>886</v>
      </c>
      <c r="L1734" t="s">
        <v>41</v>
      </c>
      <c r="M1734">
        <v>3</v>
      </c>
      <c r="N1734" t="s">
        <v>33</v>
      </c>
      <c r="O1734">
        <v>60000015461254</v>
      </c>
      <c r="P1734">
        <v>60000016462716</v>
      </c>
      <c r="Q1734">
        <v>140215000000633</v>
      </c>
      <c r="S1734" t="s">
        <v>34</v>
      </c>
      <c r="T1734" t="s">
        <v>35</v>
      </c>
      <c r="U1734" t="s">
        <v>36</v>
      </c>
      <c r="X1734" t="s">
        <v>37</v>
      </c>
      <c r="AD1734" t="s">
        <v>3355</v>
      </c>
      <c r="AE1734" t="s">
        <v>1437</v>
      </c>
      <c r="AF1734" t="s">
        <v>3355</v>
      </c>
      <c r="AG1734" t="s">
        <v>3355</v>
      </c>
      <c r="AH1734">
        <v>1</v>
      </c>
      <c r="AI1734">
        <v>30</v>
      </c>
      <c r="AJ1734">
        <v>60</v>
      </c>
      <c r="AK1734">
        <v>60</v>
      </c>
      <c r="AL1734">
        <v>60</v>
      </c>
      <c r="AM1734">
        <v>60</v>
      </c>
      <c r="AN1734" t="s">
        <v>1409</v>
      </c>
      <c r="AO1734" t="s">
        <v>4364</v>
      </c>
    </row>
    <row r="1735" spans="1:41" x14ac:dyDescent="0.25">
      <c r="A1735">
        <v>1</v>
      </c>
      <c r="B1735" t="s">
        <v>28</v>
      </c>
      <c r="C1735">
        <v>393102</v>
      </c>
      <c r="D1735" t="str">
        <f>VLOOKUP(C1735,MUNICÍPO_SETOR!A$2:D$49,4,0)</f>
        <v>KARLA RIBEIRO ORTIZ</v>
      </c>
      <c r="E1735" s="43">
        <v>41386.416666666664</v>
      </c>
      <c r="F1735" s="43">
        <v>41387.874305555553</v>
      </c>
      <c r="G1735" s="43">
        <v>41387.836111111108</v>
      </c>
      <c r="H1735" t="s">
        <v>29</v>
      </c>
      <c r="I1735">
        <v>60000012370875</v>
      </c>
      <c r="J1735" t="s">
        <v>885</v>
      </c>
      <c r="K1735" t="s">
        <v>886</v>
      </c>
      <c r="L1735" t="s">
        <v>41</v>
      </c>
      <c r="M1735">
        <v>3</v>
      </c>
      <c r="N1735" t="s">
        <v>33</v>
      </c>
      <c r="O1735">
        <v>60000015461254</v>
      </c>
      <c r="P1735">
        <v>60000016462716</v>
      </c>
      <c r="Q1735">
        <v>140215000000633</v>
      </c>
      <c r="S1735" t="s">
        <v>34</v>
      </c>
      <c r="T1735" t="s">
        <v>35</v>
      </c>
      <c r="U1735" t="s">
        <v>36</v>
      </c>
      <c r="X1735" t="s">
        <v>37</v>
      </c>
      <c r="AD1735" t="s">
        <v>3355</v>
      </c>
      <c r="AE1735" t="s">
        <v>1437</v>
      </c>
      <c r="AF1735" t="s">
        <v>3355</v>
      </c>
      <c r="AG1735" t="s">
        <v>3355</v>
      </c>
      <c r="AH1735">
        <v>1</v>
      </c>
      <c r="AI1735">
        <v>30</v>
      </c>
      <c r="AJ1735">
        <v>60</v>
      </c>
      <c r="AK1735">
        <v>60</v>
      </c>
      <c r="AL1735">
        <v>60</v>
      </c>
      <c r="AM1735">
        <v>60</v>
      </c>
      <c r="AN1735" t="s">
        <v>1410</v>
      </c>
      <c r="AO1735" t="s">
        <v>3261</v>
      </c>
    </row>
    <row r="1736" spans="1:41" x14ac:dyDescent="0.25">
      <c r="A1736">
        <v>1</v>
      </c>
      <c r="B1736" t="s">
        <v>28</v>
      </c>
      <c r="C1736">
        <v>393102</v>
      </c>
      <c r="D1736" t="str">
        <f>VLOOKUP(C1736,MUNICÍPO_SETOR!A$2:D$49,4,0)</f>
        <v>KARLA RIBEIRO ORTIZ</v>
      </c>
      <c r="E1736" s="43">
        <v>41386.375</v>
      </c>
      <c r="F1736" s="43">
        <v>41387.873611111114</v>
      </c>
      <c r="G1736" s="43">
        <v>41387.836111111108</v>
      </c>
      <c r="H1736" t="s">
        <v>29</v>
      </c>
      <c r="I1736">
        <v>60000012365311</v>
      </c>
      <c r="J1736" t="s">
        <v>3283</v>
      </c>
      <c r="K1736" t="s">
        <v>3284</v>
      </c>
      <c r="L1736" t="s">
        <v>32</v>
      </c>
      <c r="M1736">
        <v>4</v>
      </c>
      <c r="N1736" t="s">
        <v>33</v>
      </c>
      <c r="O1736">
        <v>60000015461254</v>
      </c>
      <c r="P1736">
        <v>60000016462716</v>
      </c>
      <c r="Q1736">
        <v>140215000000626</v>
      </c>
      <c r="S1736" t="s">
        <v>34</v>
      </c>
      <c r="T1736" t="s">
        <v>35</v>
      </c>
      <c r="U1736" t="s">
        <v>36</v>
      </c>
      <c r="X1736" t="s">
        <v>37</v>
      </c>
      <c r="AD1736" t="s">
        <v>3261</v>
      </c>
      <c r="AE1736" t="s">
        <v>1437</v>
      </c>
      <c r="AF1736" t="s">
        <v>3261</v>
      </c>
      <c r="AG1736" t="s">
        <v>3261</v>
      </c>
      <c r="AH1736">
        <v>1</v>
      </c>
      <c r="AI1736">
        <v>31</v>
      </c>
      <c r="AJ1736">
        <v>31</v>
      </c>
      <c r="AK1736">
        <v>31</v>
      </c>
      <c r="AL1736">
        <v>31</v>
      </c>
      <c r="AM1736">
        <v>31</v>
      </c>
      <c r="AN1736" t="s">
        <v>1409</v>
      </c>
      <c r="AO1736" t="s">
        <v>3261</v>
      </c>
    </row>
    <row r="1737" spans="1:41" x14ac:dyDescent="0.25">
      <c r="A1737">
        <v>1</v>
      </c>
      <c r="B1737" t="s">
        <v>28</v>
      </c>
      <c r="C1737">
        <v>393102</v>
      </c>
      <c r="D1737" t="str">
        <f>VLOOKUP(C1737,MUNICÍPO_SETOR!A$2:D$49,4,0)</f>
        <v>KARLA RIBEIRO ORTIZ</v>
      </c>
      <c r="E1737" s="43">
        <v>41383.5</v>
      </c>
      <c r="F1737" s="43">
        <v>41383.915277777778</v>
      </c>
      <c r="G1737" s="43">
        <v>41383.874305555553</v>
      </c>
      <c r="H1737" t="s">
        <v>29</v>
      </c>
      <c r="I1737">
        <v>60000012305495</v>
      </c>
      <c r="J1737" t="s">
        <v>3356</v>
      </c>
      <c r="K1737" t="s">
        <v>3357</v>
      </c>
      <c r="L1737" t="s">
        <v>41</v>
      </c>
      <c r="M1737">
        <v>3</v>
      </c>
      <c r="N1737" t="s">
        <v>33</v>
      </c>
      <c r="O1737">
        <v>60000015461254</v>
      </c>
      <c r="P1737">
        <v>60000016462716</v>
      </c>
      <c r="Q1737">
        <v>140215000000566</v>
      </c>
      <c r="S1737" t="s">
        <v>34</v>
      </c>
      <c r="T1737" t="s">
        <v>35</v>
      </c>
      <c r="U1737" t="s">
        <v>36</v>
      </c>
      <c r="X1737" t="s">
        <v>37</v>
      </c>
      <c r="AD1737" t="s">
        <v>3358</v>
      </c>
      <c r="AE1737" t="s">
        <v>1437</v>
      </c>
      <c r="AF1737" t="s">
        <v>3358</v>
      </c>
      <c r="AG1737" t="s">
        <v>3358</v>
      </c>
      <c r="AH1737">
        <v>27</v>
      </c>
      <c r="AI1737">
        <v>57</v>
      </c>
      <c r="AJ1737">
        <v>57</v>
      </c>
      <c r="AK1737">
        <v>57</v>
      </c>
      <c r="AL1737">
        <v>57</v>
      </c>
      <c r="AM1737">
        <v>57</v>
      </c>
      <c r="AN1737" t="s">
        <v>1409</v>
      </c>
      <c r="AO1737" t="s">
        <v>3261</v>
      </c>
    </row>
    <row r="1738" spans="1:41" x14ac:dyDescent="0.25">
      <c r="A1738">
        <v>1</v>
      </c>
      <c r="B1738" t="s">
        <v>28</v>
      </c>
      <c r="C1738">
        <v>393102</v>
      </c>
      <c r="D1738" t="str">
        <f>VLOOKUP(C1738,MUNICÍPO_SETOR!A$2:D$49,4,0)</f>
        <v>KARLA RIBEIRO ORTIZ</v>
      </c>
      <c r="E1738" s="43">
        <v>41383.479166666664</v>
      </c>
      <c r="F1738" s="43">
        <v>41383.911111111112</v>
      </c>
      <c r="G1738" s="43">
        <v>41383.874305555553</v>
      </c>
      <c r="H1738" t="s">
        <v>29</v>
      </c>
      <c r="I1738">
        <v>60000012393751</v>
      </c>
      <c r="J1738" t="s">
        <v>3359</v>
      </c>
      <c r="K1738" t="s">
        <v>3360</v>
      </c>
      <c r="L1738" t="s">
        <v>41</v>
      </c>
      <c r="M1738">
        <v>3</v>
      </c>
      <c r="N1738" t="s">
        <v>33</v>
      </c>
      <c r="O1738">
        <v>60000015461254</v>
      </c>
      <c r="P1738">
        <v>60000016462716</v>
      </c>
      <c r="Q1738">
        <v>140215000000559</v>
      </c>
      <c r="S1738" t="s">
        <v>34</v>
      </c>
      <c r="T1738" t="s">
        <v>35</v>
      </c>
      <c r="U1738" t="s">
        <v>36</v>
      </c>
      <c r="X1738" t="s">
        <v>37</v>
      </c>
      <c r="AD1738" t="s">
        <v>3361</v>
      </c>
      <c r="AE1738" t="s">
        <v>1437</v>
      </c>
      <c r="AF1738" t="s">
        <v>3361</v>
      </c>
      <c r="AG1738" t="s">
        <v>3361</v>
      </c>
      <c r="AH1738">
        <v>1</v>
      </c>
      <c r="AI1738">
        <v>32</v>
      </c>
      <c r="AJ1738">
        <v>32</v>
      </c>
      <c r="AK1738">
        <v>32</v>
      </c>
      <c r="AL1738">
        <v>32</v>
      </c>
      <c r="AM1738">
        <v>32</v>
      </c>
      <c r="AN1738" t="s">
        <v>1409</v>
      </c>
      <c r="AO1738" t="s">
        <v>3361</v>
      </c>
    </row>
    <row r="1739" spans="1:41" x14ac:dyDescent="0.25">
      <c r="A1739">
        <v>1</v>
      </c>
      <c r="B1739" t="s">
        <v>28</v>
      </c>
      <c r="C1739">
        <v>393102</v>
      </c>
      <c r="D1739" t="str">
        <f>VLOOKUP(C1739,MUNICÍPO_SETOR!A$2:D$49,4,0)</f>
        <v>KARLA RIBEIRO ORTIZ</v>
      </c>
      <c r="E1739" s="43">
        <v>41383.458333333336</v>
      </c>
      <c r="F1739" s="43">
        <v>41383.909722222219</v>
      </c>
      <c r="G1739" s="43">
        <v>41383.874305555553</v>
      </c>
      <c r="H1739" t="s">
        <v>29</v>
      </c>
      <c r="I1739">
        <v>60000012317031</v>
      </c>
      <c r="J1739" t="s">
        <v>882</v>
      </c>
      <c r="K1739" t="s">
        <v>883</v>
      </c>
      <c r="L1739" t="s">
        <v>41</v>
      </c>
      <c r="M1739">
        <v>3</v>
      </c>
      <c r="N1739" t="s">
        <v>33</v>
      </c>
      <c r="O1739">
        <v>60000015461254</v>
      </c>
      <c r="P1739">
        <v>60000016462716</v>
      </c>
      <c r="Q1739">
        <v>140215000000552</v>
      </c>
      <c r="S1739" t="s">
        <v>34</v>
      </c>
      <c r="T1739" t="s">
        <v>35</v>
      </c>
      <c r="U1739" t="s">
        <v>36</v>
      </c>
      <c r="X1739" t="s">
        <v>37</v>
      </c>
      <c r="AD1739" t="s">
        <v>3362</v>
      </c>
      <c r="AE1739" t="s">
        <v>1437</v>
      </c>
      <c r="AF1739" t="s">
        <v>3362</v>
      </c>
      <c r="AG1739" t="s">
        <v>3362</v>
      </c>
      <c r="AH1739">
        <v>26</v>
      </c>
      <c r="AI1739">
        <v>69</v>
      </c>
      <c r="AJ1739">
        <v>69</v>
      </c>
      <c r="AK1739">
        <v>69</v>
      </c>
      <c r="AL1739">
        <v>69</v>
      </c>
      <c r="AM1739">
        <v>69</v>
      </c>
      <c r="AN1739" t="s">
        <v>1409</v>
      </c>
      <c r="AO1739" t="s">
        <v>4667</v>
      </c>
    </row>
    <row r="1740" spans="1:41" x14ac:dyDescent="0.25">
      <c r="A1740">
        <v>1</v>
      </c>
      <c r="B1740" t="s">
        <v>28</v>
      </c>
      <c r="C1740">
        <v>393102</v>
      </c>
      <c r="D1740" t="str">
        <f>VLOOKUP(C1740,MUNICÍPO_SETOR!A$2:D$49,4,0)</f>
        <v>KARLA RIBEIRO ORTIZ</v>
      </c>
      <c r="E1740" s="43">
        <v>41382.666666666664</v>
      </c>
      <c r="F1740" s="43">
        <v>41382.886805555558</v>
      </c>
      <c r="G1740" s="43">
        <v>41382.855555555558</v>
      </c>
      <c r="H1740" t="s">
        <v>29</v>
      </c>
      <c r="I1740">
        <v>60000012395007</v>
      </c>
      <c r="J1740" t="s">
        <v>3363</v>
      </c>
      <c r="K1740" t="s">
        <v>3364</v>
      </c>
      <c r="L1740" t="s">
        <v>41</v>
      </c>
      <c r="M1740">
        <v>3</v>
      </c>
      <c r="N1740" t="s">
        <v>33</v>
      </c>
      <c r="O1740">
        <v>60000015461254</v>
      </c>
      <c r="P1740">
        <v>60000016462716</v>
      </c>
      <c r="Q1740">
        <v>140215000000482</v>
      </c>
      <c r="S1740" t="s">
        <v>34</v>
      </c>
      <c r="T1740" t="s">
        <v>35</v>
      </c>
      <c r="U1740" t="s">
        <v>36</v>
      </c>
      <c r="X1740" t="s">
        <v>37</v>
      </c>
      <c r="AD1740" t="s">
        <v>3365</v>
      </c>
      <c r="AE1740" t="s">
        <v>1437</v>
      </c>
      <c r="AF1740" t="s">
        <v>4365</v>
      </c>
      <c r="AG1740" t="s">
        <v>4365</v>
      </c>
      <c r="AH1740">
        <v>1</v>
      </c>
      <c r="AI1740">
        <v>39</v>
      </c>
      <c r="AJ1740">
        <v>39</v>
      </c>
      <c r="AK1740">
        <v>39</v>
      </c>
      <c r="AL1740">
        <v>39</v>
      </c>
      <c r="AM1740">
        <v>39</v>
      </c>
      <c r="AN1740" t="s">
        <v>1409</v>
      </c>
      <c r="AO1740" t="s">
        <v>4365</v>
      </c>
    </row>
    <row r="1741" spans="1:41" x14ac:dyDescent="0.25">
      <c r="A1741">
        <v>1</v>
      </c>
      <c r="B1741" t="s">
        <v>28</v>
      </c>
      <c r="C1741">
        <v>393102</v>
      </c>
      <c r="D1741" t="str">
        <f>VLOOKUP(C1741,MUNICÍPO_SETOR!A$2:D$49,4,0)</f>
        <v>KARLA RIBEIRO ORTIZ</v>
      </c>
      <c r="E1741" s="43">
        <v>41382.614583333336</v>
      </c>
      <c r="F1741" s="43">
        <v>41382.884722222225</v>
      </c>
      <c r="G1741" s="43">
        <v>41382.845138888886</v>
      </c>
      <c r="H1741" t="s">
        <v>29</v>
      </c>
      <c r="I1741">
        <v>60000012584979</v>
      </c>
      <c r="J1741" t="s">
        <v>3366</v>
      </c>
      <c r="K1741" t="s">
        <v>3367</v>
      </c>
      <c r="L1741" t="s">
        <v>41</v>
      </c>
      <c r="M1741">
        <v>3</v>
      </c>
      <c r="N1741" t="s">
        <v>33</v>
      </c>
      <c r="O1741">
        <v>60000015461254</v>
      </c>
      <c r="P1741">
        <v>60000016462716</v>
      </c>
      <c r="Q1741">
        <v>140215000000467</v>
      </c>
      <c r="S1741" t="s">
        <v>34</v>
      </c>
      <c r="T1741" t="s">
        <v>35</v>
      </c>
      <c r="U1741" t="s">
        <v>36</v>
      </c>
      <c r="X1741" t="s">
        <v>37</v>
      </c>
      <c r="AD1741" t="s">
        <v>3368</v>
      </c>
      <c r="AE1741" t="s">
        <v>1437</v>
      </c>
      <c r="AF1741" t="s">
        <v>3368</v>
      </c>
      <c r="AG1741" t="s">
        <v>3368</v>
      </c>
      <c r="AH1741">
        <v>1</v>
      </c>
      <c r="AI1741">
        <v>43</v>
      </c>
      <c r="AJ1741">
        <v>43</v>
      </c>
      <c r="AK1741">
        <v>43</v>
      </c>
      <c r="AL1741">
        <v>43</v>
      </c>
      <c r="AM1741">
        <v>43</v>
      </c>
      <c r="AN1741" t="s">
        <v>1409</v>
      </c>
      <c r="AO1741" t="s">
        <v>3368</v>
      </c>
    </row>
    <row r="1742" spans="1:41" x14ac:dyDescent="0.25">
      <c r="A1742">
        <v>1</v>
      </c>
      <c r="B1742" t="s">
        <v>28</v>
      </c>
      <c r="C1742">
        <v>393102</v>
      </c>
      <c r="D1742" t="str">
        <f>VLOOKUP(C1742,MUNICÍPO_SETOR!A$2:D$49,4,0)</f>
        <v>KARLA RIBEIRO ORTIZ</v>
      </c>
      <c r="E1742" s="43">
        <v>41382.604166666664</v>
      </c>
      <c r="F1742" s="43">
        <v>41382.882638888892</v>
      </c>
      <c r="G1742" s="43">
        <v>41382.845138888886</v>
      </c>
      <c r="H1742" t="s">
        <v>29</v>
      </c>
      <c r="I1742">
        <v>60000012335107</v>
      </c>
      <c r="J1742" t="s">
        <v>3369</v>
      </c>
      <c r="K1742" t="s">
        <v>3370</v>
      </c>
      <c r="L1742" t="s">
        <v>41</v>
      </c>
      <c r="M1742">
        <v>3</v>
      </c>
      <c r="N1742" t="s">
        <v>33</v>
      </c>
      <c r="O1742">
        <v>60000015461254</v>
      </c>
      <c r="P1742">
        <v>60000016462716</v>
      </c>
      <c r="Q1742">
        <v>140215000000452</v>
      </c>
      <c r="S1742" t="s">
        <v>34</v>
      </c>
      <c r="T1742" t="s">
        <v>35</v>
      </c>
      <c r="U1742" t="s">
        <v>36</v>
      </c>
      <c r="X1742" t="s">
        <v>37</v>
      </c>
      <c r="AD1742" t="s">
        <v>3313</v>
      </c>
      <c r="AE1742" t="s">
        <v>1437</v>
      </c>
      <c r="AF1742" t="s">
        <v>3313</v>
      </c>
      <c r="AG1742" t="s">
        <v>3313</v>
      </c>
      <c r="AH1742">
        <v>1</v>
      </c>
      <c r="AI1742">
        <v>41</v>
      </c>
      <c r="AJ1742">
        <v>41</v>
      </c>
      <c r="AK1742">
        <v>41</v>
      </c>
      <c r="AL1742">
        <v>41</v>
      </c>
      <c r="AM1742">
        <v>41</v>
      </c>
      <c r="AN1742" t="s">
        <v>1409</v>
      </c>
      <c r="AO1742" t="s">
        <v>3313</v>
      </c>
    </row>
    <row r="1743" spans="1:41" x14ac:dyDescent="0.25">
      <c r="A1743">
        <v>1</v>
      </c>
      <c r="B1743" t="s">
        <v>28</v>
      </c>
      <c r="C1743">
        <v>393102</v>
      </c>
      <c r="D1743" t="str">
        <f>VLOOKUP(C1743,MUNICÍPO_SETOR!A$2:D$49,4,0)</f>
        <v>KARLA RIBEIRO ORTIZ</v>
      </c>
      <c r="E1743" s="43">
        <v>41382.59375</v>
      </c>
      <c r="F1743" s="43">
        <v>41382.881249999999</v>
      </c>
      <c r="G1743" s="43">
        <v>41382.845138888886</v>
      </c>
      <c r="H1743" t="s">
        <v>29</v>
      </c>
      <c r="I1743">
        <v>60000017152734</v>
      </c>
      <c r="J1743" t="s">
        <v>3371</v>
      </c>
      <c r="K1743" t="s">
        <v>3372</v>
      </c>
      <c r="L1743" t="s">
        <v>41</v>
      </c>
      <c r="M1743">
        <v>4</v>
      </c>
      <c r="N1743" t="s">
        <v>33</v>
      </c>
      <c r="O1743">
        <v>60000015461254</v>
      </c>
      <c r="P1743">
        <v>60000016462716</v>
      </c>
      <c r="Q1743">
        <v>140215000000437</v>
      </c>
      <c r="S1743" t="s">
        <v>34</v>
      </c>
      <c r="T1743" t="s">
        <v>35</v>
      </c>
      <c r="U1743" t="s">
        <v>36</v>
      </c>
      <c r="X1743" t="s">
        <v>37</v>
      </c>
      <c r="AD1743" t="s">
        <v>3279</v>
      </c>
      <c r="AE1743" t="s">
        <v>1437</v>
      </c>
      <c r="AF1743" t="s">
        <v>3279</v>
      </c>
      <c r="AG1743" t="s">
        <v>3279</v>
      </c>
      <c r="AH1743">
        <v>1</v>
      </c>
      <c r="AI1743">
        <v>39</v>
      </c>
      <c r="AJ1743">
        <v>39</v>
      </c>
      <c r="AK1743">
        <v>39</v>
      </c>
      <c r="AL1743">
        <v>39</v>
      </c>
      <c r="AM1743">
        <v>39</v>
      </c>
      <c r="AN1743" t="s">
        <v>1409</v>
      </c>
      <c r="AO1743" t="s">
        <v>3279</v>
      </c>
    </row>
    <row r="1744" spans="1:41" x14ac:dyDescent="0.25">
      <c r="A1744">
        <v>1</v>
      </c>
      <c r="B1744" t="s">
        <v>28</v>
      </c>
      <c r="C1744">
        <v>393102</v>
      </c>
      <c r="D1744" t="str">
        <f>VLOOKUP(C1744,MUNICÍPO_SETOR!A$2:D$49,4,0)</f>
        <v>KARLA RIBEIRO ORTIZ</v>
      </c>
      <c r="E1744" s="43">
        <v>41382.510416666664</v>
      </c>
      <c r="F1744" s="43">
        <v>41382.879166666666</v>
      </c>
      <c r="G1744" s="43">
        <v>41382.845138888886</v>
      </c>
      <c r="H1744" t="s">
        <v>29</v>
      </c>
      <c r="I1744">
        <v>60000012475035</v>
      </c>
      <c r="J1744" t="s">
        <v>907</v>
      </c>
      <c r="K1744" t="s">
        <v>908</v>
      </c>
      <c r="L1744" t="s">
        <v>41</v>
      </c>
      <c r="M1744">
        <v>4</v>
      </c>
      <c r="N1744" t="s">
        <v>4829</v>
      </c>
      <c r="O1744">
        <v>60000015461254</v>
      </c>
      <c r="P1744">
        <v>60000016462716</v>
      </c>
      <c r="Q1744">
        <v>140215000000422</v>
      </c>
      <c r="S1744" t="s">
        <v>34</v>
      </c>
      <c r="T1744" t="s">
        <v>35</v>
      </c>
      <c r="U1744" t="s">
        <v>36</v>
      </c>
      <c r="X1744" t="s">
        <v>37</v>
      </c>
      <c r="AD1744" t="s">
        <v>3373</v>
      </c>
      <c r="AE1744" t="s">
        <v>1437</v>
      </c>
      <c r="AF1744" t="s">
        <v>3373</v>
      </c>
      <c r="AG1744" t="s">
        <v>3373</v>
      </c>
      <c r="AH1744">
        <v>30</v>
      </c>
      <c r="AI1744">
        <v>119</v>
      </c>
      <c r="AJ1744">
        <v>119</v>
      </c>
      <c r="AK1744">
        <v>119</v>
      </c>
      <c r="AL1744">
        <v>119</v>
      </c>
      <c r="AM1744">
        <v>119</v>
      </c>
      <c r="AN1744" t="s">
        <v>1409</v>
      </c>
      <c r="AO1744" t="s">
        <v>4668</v>
      </c>
    </row>
    <row r="1745" spans="1:41" x14ac:dyDescent="0.25">
      <c r="A1745">
        <v>1</v>
      </c>
      <c r="B1745" t="s">
        <v>28</v>
      </c>
      <c r="C1745">
        <v>393102</v>
      </c>
      <c r="D1745" t="str">
        <f>VLOOKUP(C1745,MUNICÍPO_SETOR!A$2:D$49,4,0)</f>
        <v>KARLA RIBEIRO ORTIZ</v>
      </c>
      <c r="E1745" s="43">
        <v>41382.416666666664</v>
      </c>
      <c r="F1745" s="43">
        <v>41382.847222222219</v>
      </c>
      <c r="G1745" s="43">
        <v>41382.834027777775</v>
      </c>
      <c r="H1745" t="s">
        <v>29</v>
      </c>
      <c r="I1745">
        <v>60000012540943</v>
      </c>
      <c r="J1745" t="s">
        <v>910</v>
      </c>
      <c r="K1745" t="s">
        <v>911</v>
      </c>
      <c r="L1745" t="s">
        <v>41</v>
      </c>
      <c r="M1745">
        <v>4</v>
      </c>
      <c r="N1745" t="s">
        <v>33</v>
      </c>
      <c r="O1745">
        <v>60000015461254</v>
      </c>
      <c r="P1745">
        <v>60000016462716</v>
      </c>
      <c r="Q1745">
        <v>140215000000407</v>
      </c>
      <c r="S1745" t="s">
        <v>34</v>
      </c>
      <c r="T1745" t="s">
        <v>35</v>
      </c>
      <c r="U1745" t="s">
        <v>36</v>
      </c>
      <c r="X1745" t="s">
        <v>37</v>
      </c>
      <c r="AD1745" t="s">
        <v>3374</v>
      </c>
      <c r="AE1745" t="s">
        <v>1437</v>
      </c>
      <c r="AF1745" t="s">
        <v>3374</v>
      </c>
      <c r="AG1745" t="s">
        <v>3374</v>
      </c>
      <c r="AH1745">
        <v>30</v>
      </c>
      <c r="AI1745">
        <v>125</v>
      </c>
      <c r="AJ1745">
        <v>125</v>
      </c>
      <c r="AK1745">
        <v>125</v>
      </c>
      <c r="AL1745">
        <v>125</v>
      </c>
      <c r="AM1745">
        <v>125</v>
      </c>
      <c r="AN1745" t="s">
        <v>1409</v>
      </c>
      <c r="AO1745" t="s">
        <v>4669</v>
      </c>
    </row>
    <row r="1746" spans="1:41" x14ac:dyDescent="0.25">
      <c r="A1746">
        <v>1</v>
      </c>
      <c r="B1746" t="s">
        <v>28</v>
      </c>
      <c r="C1746">
        <v>393102</v>
      </c>
      <c r="D1746" t="str">
        <f>VLOOKUP(C1746,MUNICÍPO_SETOR!A$2:D$49,4,0)</f>
        <v>KARLA RIBEIRO ORTIZ</v>
      </c>
      <c r="E1746" s="43">
        <v>41382.40625</v>
      </c>
      <c r="F1746" s="43">
        <v>41382.839583333334</v>
      </c>
      <c r="G1746" s="43">
        <v>41382.834027777775</v>
      </c>
      <c r="H1746" t="s">
        <v>29</v>
      </c>
      <c r="I1746">
        <v>60000012370875</v>
      </c>
      <c r="J1746" t="s">
        <v>885</v>
      </c>
      <c r="K1746" t="s">
        <v>886</v>
      </c>
      <c r="L1746" t="s">
        <v>41</v>
      </c>
      <c r="M1746">
        <v>3</v>
      </c>
      <c r="N1746" t="s">
        <v>33</v>
      </c>
      <c r="O1746">
        <v>60000015461254</v>
      </c>
      <c r="P1746">
        <v>60000016462716</v>
      </c>
      <c r="Q1746">
        <v>140215000000392</v>
      </c>
      <c r="S1746" t="s">
        <v>34</v>
      </c>
      <c r="T1746" t="s">
        <v>35</v>
      </c>
      <c r="U1746" t="s">
        <v>36</v>
      </c>
      <c r="X1746" t="s">
        <v>37</v>
      </c>
      <c r="AD1746" t="s">
        <v>3375</v>
      </c>
      <c r="AE1746" t="s">
        <v>1437</v>
      </c>
      <c r="AF1746" t="s">
        <v>4366</v>
      </c>
      <c r="AG1746" t="s">
        <v>4366</v>
      </c>
      <c r="AH1746">
        <v>27</v>
      </c>
      <c r="AI1746">
        <v>61</v>
      </c>
      <c r="AJ1746">
        <v>61</v>
      </c>
      <c r="AK1746">
        <v>61</v>
      </c>
      <c r="AL1746">
        <v>61</v>
      </c>
      <c r="AM1746">
        <v>61</v>
      </c>
      <c r="AN1746" t="s">
        <v>1409</v>
      </c>
      <c r="AO1746" t="s">
        <v>4670</v>
      </c>
    </row>
    <row r="1747" spans="1:41" x14ac:dyDescent="0.25">
      <c r="A1747">
        <v>1</v>
      </c>
      <c r="B1747" t="s">
        <v>28</v>
      </c>
      <c r="C1747">
        <v>393102</v>
      </c>
      <c r="D1747" t="str">
        <f>VLOOKUP(C1747,MUNICÍPO_SETOR!A$2:D$49,4,0)</f>
        <v>KARLA RIBEIRO ORTIZ</v>
      </c>
      <c r="E1747" s="43">
        <v>41382.395833333336</v>
      </c>
      <c r="F1747" s="43">
        <v>41382.834722222222</v>
      </c>
      <c r="G1747" s="43">
        <v>41382.796527777777</v>
      </c>
      <c r="H1747" t="s">
        <v>29</v>
      </c>
      <c r="I1747">
        <v>60000012402567</v>
      </c>
      <c r="J1747" t="s">
        <v>3376</v>
      </c>
      <c r="K1747" t="s">
        <v>3377</v>
      </c>
      <c r="L1747" t="s">
        <v>41</v>
      </c>
      <c r="M1747">
        <v>6</v>
      </c>
      <c r="N1747" t="s">
        <v>33</v>
      </c>
      <c r="O1747">
        <v>60000015461254</v>
      </c>
      <c r="P1747">
        <v>60000016462716</v>
      </c>
      <c r="Q1747">
        <v>140215000000377</v>
      </c>
      <c r="S1747" t="s">
        <v>34</v>
      </c>
      <c r="T1747" t="s">
        <v>35</v>
      </c>
      <c r="U1747" t="s">
        <v>36</v>
      </c>
      <c r="X1747" t="s">
        <v>37</v>
      </c>
      <c r="AD1747" t="s">
        <v>3378</v>
      </c>
      <c r="AE1747" t="s">
        <v>1437</v>
      </c>
      <c r="AF1747" t="s">
        <v>3378</v>
      </c>
      <c r="AG1747" t="s">
        <v>3378</v>
      </c>
      <c r="AH1747">
        <v>30</v>
      </c>
      <c r="AI1747">
        <v>66</v>
      </c>
      <c r="AJ1747">
        <v>66</v>
      </c>
      <c r="AK1747">
        <v>66</v>
      </c>
      <c r="AL1747">
        <v>66</v>
      </c>
      <c r="AM1747">
        <v>66</v>
      </c>
      <c r="AN1747" t="s">
        <v>1409</v>
      </c>
      <c r="AO1747" t="s">
        <v>3319</v>
      </c>
    </row>
    <row r="1748" spans="1:41" x14ac:dyDescent="0.25">
      <c r="A1748">
        <v>1</v>
      </c>
      <c r="B1748" t="s">
        <v>28</v>
      </c>
      <c r="C1748">
        <v>393102</v>
      </c>
      <c r="D1748" t="str">
        <f>VLOOKUP(C1748,MUNICÍPO_SETOR!A$2:D$49,4,0)</f>
        <v>KARLA RIBEIRO ORTIZ</v>
      </c>
      <c r="E1748" s="43">
        <v>41382.385416666664</v>
      </c>
      <c r="F1748" s="43">
        <v>41382.831250000003</v>
      </c>
      <c r="G1748" s="43">
        <v>41382.796527777777</v>
      </c>
      <c r="H1748" t="s">
        <v>29</v>
      </c>
      <c r="I1748">
        <v>60000012386631</v>
      </c>
      <c r="J1748" t="s">
        <v>919</v>
      </c>
      <c r="K1748" t="s">
        <v>920</v>
      </c>
      <c r="L1748" t="s">
        <v>41</v>
      </c>
      <c r="M1748">
        <v>3</v>
      </c>
      <c r="N1748" t="s">
        <v>33</v>
      </c>
      <c r="O1748">
        <v>60000015461254</v>
      </c>
      <c r="P1748">
        <v>60000016462716</v>
      </c>
      <c r="Q1748">
        <v>140215000000362</v>
      </c>
      <c r="S1748" t="s">
        <v>34</v>
      </c>
      <c r="T1748" t="s">
        <v>35</v>
      </c>
      <c r="U1748" t="s">
        <v>36</v>
      </c>
      <c r="X1748" t="s">
        <v>37</v>
      </c>
      <c r="AD1748" t="s">
        <v>3379</v>
      </c>
      <c r="AE1748" t="s">
        <v>1437</v>
      </c>
      <c r="AF1748" t="s">
        <v>3379</v>
      </c>
      <c r="AG1748" t="s">
        <v>3379</v>
      </c>
      <c r="AH1748">
        <v>28</v>
      </c>
      <c r="AI1748">
        <v>71</v>
      </c>
      <c r="AJ1748">
        <v>71</v>
      </c>
      <c r="AK1748">
        <v>71</v>
      </c>
      <c r="AL1748">
        <v>71</v>
      </c>
      <c r="AM1748">
        <v>71</v>
      </c>
      <c r="AN1748" t="s">
        <v>1409</v>
      </c>
      <c r="AO1748" t="s">
        <v>4671</v>
      </c>
    </row>
    <row r="1749" spans="1:41" x14ac:dyDescent="0.25">
      <c r="A1749">
        <v>1</v>
      </c>
      <c r="B1749" t="s">
        <v>28</v>
      </c>
      <c r="C1749">
        <v>393102</v>
      </c>
      <c r="D1749" t="str">
        <f>VLOOKUP(C1749,MUNICÍPO_SETOR!A$2:D$49,4,0)</f>
        <v>KARLA RIBEIRO ORTIZ</v>
      </c>
      <c r="E1749" s="43">
        <v>41382.375</v>
      </c>
      <c r="F1749" s="43">
        <v>41382.825694444444</v>
      </c>
      <c r="G1749" s="43">
        <v>41382.786111111112</v>
      </c>
      <c r="H1749" t="s">
        <v>29</v>
      </c>
      <c r="I1749">
        <v>60000012355611</v>
      </c>
      <c r="J1749" t="s">
        <v>3286</v>
      </c>
      <c r="K1749" t="s">
        <v>3287</v>
      </c>
      <c r="L1749" t="s">
        <v>32</v>
      </c>
      <c r="M1749">
        <v>4</v>
      </c>
      <c r="N1749" t="s">
        <v>33</v>
      </c>
      <c r="O1749">
        <v>60000015461254</v>
      </c>
      <c r="P1749">
        <v>60000016462716</v>
      </c>
      <c r="Q1749">
        <v>140215000000347</v>
      </c>
      <c r="S1749" t="s">
        <v>34</v>
      </c>
      <c r="T1749" t="s">
        <v>35</v>
      </c>
      <c r="U1749" t="s">
        <v>36</v>
      </c>
      <c r="X1749" t="s">
        <v>37</v>
      </c>
      <c r="AD1749" t="s">
        <v>3380</v>
      </c>
      <c r="AE1749" t="s">
        <v>1437</v>
      </c>
      <c r="AF1749" t="s">
        <v>3380</v>
      </c>
      <c r="AG1749" t="s">
        <v>3380</v>
      </c>
      <c r="AH1749">
        <v>1</v>
      </c>
      <c r="AI1749">
        <v>42</v>
      </c>
      <c r="AJ1749">
        <v>42</v>
      </c>
      <c r="AK1749">
        <v>42</v>
      </c>
      <c r="AL1749">
        <v>42</v>
      </c>
      <c r="AM1749">
        <v>42</v>
      </c>
      <c r="AN1749" t="s">
        <v>1409</v>
      </c>
      <c r="AO1749" t="s">
        <v>3380</v>
      </c>
    </row>
    <row r="1750" spans="1:41" x14ac:dyDescent="0.25">
      <c r="A1750">
        <v>1</v>
      </c>
      <c r="B1750" t="s">
        <v>28</v>
      </c>
      <c r="C1750">
        <v>393102</v>
      </c>
      <c r="D1750" t="str">
        <f>VLOOKUP(C1750,MUNICÍPO_SETOR!A$2:D$49,4,0)</f>
        <v>KARLA RIBEIRO ORTIZ</v>
      </c>
      <c r="E1750" s="43">
        <v>41381.666666666664</v>
      </c>
      <c r="F1750" s="43">
        <v>41382.908333333333</v>
      </c>
      <c r="G1750" s="43">
        <v>41382.868055555555</v>
      </c>
      <c r="H1750" t="s">
        <v>29</v>
      </c>
      <c r="I1750">
        <v>60000012400331</v>
      </c>
      <c r="J1750" t="s">
        <v>3294</v>
      </c>
      <c r="K1750" t="s">
        <v>3295</v>
      </c>
      <c r="L1750" t="s">
        <v>32</v>
      </c>
      <c r="M1750">
        <v>6</v>
      </c>
      <c r="N1750" t="s">
        <v>33</v>
      </c>
      <c r="O1750">
        <v>60000015461254</v>
      </c>
      <c r="P1750">
        <v>60000016462716</v>
      </c>
      <c r="Q1750">
        <v>140215000000543</v>
      </c>
      <c r="S1750" t="s">
        <v>34</v>
      </c>
      <c r="T1750" t="s">
        <v>35</v>
      </c>
      <c r="U1750" t="s">
        <v>36</v>
      </c>
      <c r="X1750" t="s">
        <v>37</v>
      </c>
      <c r="AD1750" t="s">
        <v>3261</v>
      </c>
      <c r="AE1750" t="s">
        <v>1437</v>
      </c>
      <c r="AF1750" t="s">
        <v>3261</v>
      </c>
      <c r="AG1750" t="s">
        <v>3261</v>
      </c>
      <c r="AH1750">
        <v>1</v>
      </c>
      <c r="AI1750">
        <v>31</v>
      </c>
      <c r="AJ1750">
        <v>31</v>
      </c>
      <c r="AK1750">
        <v>31</v>
      </c>
      <c r="AL1750">
        <v>31</v>
      </c>
      <c r="AM1750">
        <v>31</v>
      </c>
      <c r="AN1750" t="s">
        <v>1409</v>
      </c>
      <c r="AO1750" t="s">
        <v>3261</v>
      </c>
    </row>
    <row r="1751" spans="1:41" x14ac:dyDescent="0.25">
      <c r="A1751">
        <v>1</v>
      </c>
      <c r="B1751" t="s">
        <v>28</v>
      </c>
      <c r="C1751">
        <v>393102</v>
      </c>
      <c r="D1751" t="str">
        <f>VLOOKUP(C1751,MUNICÍPO_SETOR!A$2:D$49,4,0)</f>
        <v>KARLA RIBEIRO ORTIZ</v>
      </c>
      <c r="E1751" s="43">
        <v>41381.604166666664</v>
      </c>
      <c r="F1751" s="43">
        <v>41382.900694444441</v>
      </c>
      <c r="G1751" s="43">
        <v>41382.865972222222</v>
      </c>
      <c r="H1751" t="s">
        <v>29</v>
      </c>
      <c r="I1751">
        <v>60000012522363</v>
      </c>
      <c r="J1751" t="s">
        <v>3250</v>
      </c>
      <c r="K1751" t="s">
        <v>3251</v>
      </c>
      <c r="L1751" t="s">
        <v>32</v>
      </c>
      <c r="M1751">
        <v>6</v>
      </c>
      <c r="N1751" t="s">
        <v>33</v>
      </c>
      <c r="O1751">
        <v>60000015461254</v>
      </c>
      <c r="P1751">
        <v>60000016462716</v>
      </c>
      <c r="Q1751">
        <v>140215000000513</v>
      </c>
      <c r="S1751" t="s">
        <v>34</v>
      </c>
      <c r="T1751" t="s">
        <v>35</v>
      </c>
      <c r="U1751" t="s">
        <v>36</v>
      </c>
      <c r="X1751" t="s">
        <v>37</v>
      </c>
      <c r="AD1751" t="s">
        <v>3261</v>
      </c>
      <c r="AE1751" t="s">
        <v>1437</v>
      </c>
      <c r="AF1751" t="s">
        <v>3261</v>
      </c>
      <c r="AG1751" t="s">
        <v>3261</v>
      </c>
      <c r="AH1751">
        <v>1</v>
      </c>
      <c r="AI1751">
        <v>31</v>
      </c>
      <c r="AJ1751">
        <v>31</v>
      </c>
      <c r="AK1751">
        <v>31</v>
      </c>
      <c r="AL1751">
        <v>31</v>
      </c>
      <c r="AM1751">
        <v>31</v>
      </c>
      <c r="AN1751" t="s">
        <v>1409</v>
      </c>
      <c r="AO1751" t="s">
        <v>3261</v>
      </c>
    </row>
    <row r="1752" spans="1:41" x14ac:dyDescent="0.25">
      <c r="A1752">
        <v>1</v>
      </c>
      <c r="B1752" t="s">
        <v>28</v>
      </c>
      <c r="C1752">
        <v>393102</v>
      </c>
      <c r="D1752" t="str">
        <f>VLOOKUP(C1752,MUNICÍPO_SETOR!A$2:D$49,4,0)</f>
        <v>KARLA RIBEIRO ORTIZ</v>
      </c>
      <c r="E1752" s="43">
        <v>41381.5</v>
      </c>
      <c r="F1752" s="43">
        <v>41382.895833333336</v>
      </c>
      <c r="G1752" s="43">
        <v>41382.855555555558</v>
      </c>
      <c r="H1752" t="s">
        <v>29</v>
      </c>
      <c r="I1752">
        <v>60000012402771</v>
      </c>
      <c r="J1752" t="s">
        <v>3381</v>
      </c>
      <c r="K1752" t="s">
        <v>3382</v>
      </c>
      <c r="L1752" t="s">
        <v>238</v>
      </c>
      <c r="N1752" t="s">
        <v>33</v>
      </c>
      <c r="O1752">
        <v>60000015461254</v>
      </c>
      <c r="P1752">
        <v>60000016462716</v>
      </c>
      <c r="Q1752">
        <v>140215000000499</v>
      </c>
      <c r="S1752" t="s">
        <v>34</v>
      </c>
      <c r="T1752" t="s">
        <v>35</v>
      </c>
      <c r="U1752" t="s">
        <v>36</v>
      </c>
      <c r="X1752" t="s">
        <v>37</v>
      </c>
      <c r="AD1752" t="s">
        <v>3261</v>
      </c>
      <c r="AE1752" t="s">
        <v>1437</v>
      </c>
      <c r="AF1752" t="s">
        <v>3261</v>
      </c>
      <c r="AG1752" t="s">
        <v>3261</v>
      </c>
      <c r="AH1752">
        <v>1</v>
      </c>
      <c r="AI1752">
        <v>31</v>
      </c>
      <c r="AJ1752">
        <v>31</v>
      </c>
      <c r="AK1752">
        <v>31</v>
      </c>
      <c r="AL1752">
        <v>31</v>
      </c>
      <c r="AM1752">
        <v>31</v>
      </c>
      <c r="AN1752" t="s">
        <v>1409</v>
      </c>
      <c r="AO1752" t="s">
        <v>3261</v>
      </c>
    </row>
    <row r="1753" spans="1:41" x14ac:dyDescent="0.25">
      <c r="A1753">
        <v>1</v>
      </c>
      <c r="B1753" t="s">
        <v>28</v>
      </c>
      <c r="C1753">
        <v>393102</v>
      </c>
      <c r="D1753" t="str">
        <f>VLOOKUP(C1753,MUNICÍPO_SETOR!A$2:D$49,4,0)</f>
        <v>KARLA RIBEIRO ORTIZ</v>
      </c>
      <c r="E1753" s="43">
        <v>41381.395833333336</v>
      </c>
      <c r="F1753" s="43">
        <v>41382.904861111114</v>
      </c>
      <c r="G1753" s="43">
        <v>41382.865972222222</v>
      </c>
      <c r="H1753" t="s">
        <v>29</v>
      </c>
      <c r="I1753">
        <v>60000012372603</v>
      </c>
      <c r="J1753" t="s">
        <v>3297</v>
      </c>
      <c r="K1753" t="s">
        <v>3298</v>
      </c>
      <c r="L1753" t="s">
        <v>32</v>
      </c>
      <c r="M1753">
        <v>6</v>
      </c>
      <c r="N1753" t="s">
        <v>33</v>
      </c>
      <c r="O1753">
        <v>60000015461254</v>
      </c>
      <c r="P1753">
        <v>60000016462716</v>
      </c>
      <c r="Q1753">
        <v>140215000000528</v>
      </c>
      <c r="S1753" t="s">
        <v>34</v>
      </c>
      <c r="T1753" t="s">
        <v>35</v>
      </c>
      <c r="U1753" t="s">
        <v>36</v>
      </c>
      <c r="X1753" t="s">
        <v>37</v>
      </c>
      <c r="AD1753" t="s">
        <v>3383</v>
      </c>
      <c r="AE1753" t="s">
        <v>1437</v>
      </c>
      <c r="AF1753" t="s">
        <v>3383</v>
      </c>
      <c r="AG1753" t="s">
        <v>3383</v>
      </c>
      <c r="AH1753">
        <v>1</v>
      </c>
      <c r="AI1753">
        <v>31</v>
      </c>
      <c r="AJ1753">
        <v>31</v>
      </c>
      <c r="AK1753">
        <v>31</v>
      </c>
      <c r="AL1753">
        <v>31</v>
      </c>
      <c r="AM1753">
        <v>31</v>
      </c>
      <c r="AN1753" t="s">
        <v>1409</v>
      </c>
      <c r="AO1753" t="s">
        <v>3383</v>
      </c>
    </row>
    <row r="1754" spans="1:41" x14ac:dyDescent="0.25">
      <c r="A1754">
        <v>1</v>
      </c>
      <c r="B1754" t="s">
        <v>28</v>
      </c>
      <c r="C1754">
        <v>393102</v>
      </c>
      <c r="D1754" t="str">
        <f>VLOOKUP(C1754,MUNICÍPO_SETOR!A$2:D$49,4,0)</f>
        <v>KARLA RIBEIRO ORTIZ</v>
      </c>
      <c r="E1754" s="43">
        <v>41380.666666666664</v>
      </c>
      <c r="F1754" s="43">
        <v>41380.78402777778</v>
      </c>
      <c r="G1754" s="43">
        <v>41380.963888888888</v>
      </c>
      <c r="H1754" t="s">
        <v>29</v>
      </c>
      <c r="I1754">
        <v>60000017151882</v>
      </c>
      <c r="J1754" t="s">
        <v>3342</v>
      </c>
      <c r="K1754" t="s">
        <v>3343</v>
      </c>
      <c r="L1754" t="s">
        <v>41</v>
      </c>
      <c r="M1754">
        <v>3</v>
      </c>
      <c r="N1754" t="s">
        <v>33</v>
      </c>
      <c r="O1754">
        <v>60000015461254</v>
      </c>
      <c r="P1754">
        <v>60000016462716</v>
      </c>
      <c r="Q1754">
        <v>140215000000312</v>
      </c>
      <c r="S1754" t="s">
        <v>34</v>
      </c>
      <c r="T1754" t="s">
        <v>35</v>
      </c>
      <c r="U1754" t="s">
        <v>36</v>
      </c>
      <c r="X1754" t="s">
        <v>37</v>
      </c>
      <c r="AD1754" t="s">
        <v>3384</v>
      </c>
      <c r="AE1754" t="s">
        <v>1437</v>
      </c>
      <c r="AF1754" t="s">
        <v>3384</v>
      </c>
      <c r="AG1754" t="s">
        <v>3384</v>
      </c>
      <c r="AH1754">
        <v>25</v>
      </c>
      <c r="AI1754">
        <v>68</v>
      </c>
      <c r="AJ1754">
        <v>68</v>
      </c>
      <c r="AK1754">
        <v>68</v>
      </c>
      <c r="AL1754">
        <v>68</v>
      </c>
      <c r="AM1754">
        <v>68</v>
      </c>
      <c r="AN1754" t="s">
        <v>1409</v>
      </c>
      <c r="AO1754" t="s">
        <v>4672</v>
      </c>
    </row>
    <row r="1755" spans="1:41" x14ac:dyDescent="0.25">
      <c r="A1755">
        <v>1</v>
      </c>
      <c r="B1755" t="s">
        <v>28</v>
      </c>
      <c r="C1755">
        <v>393102</v>
      </c>
      <c r="D1755" t="str">
        <f>VLOOKUP(C1755,MUNICÍPO_SETOR!A$2:D$49,4,0)</f>
        <v>KARLA RIBEIRO ORTIZ</v>
      </c>
      <c r="E1755" s="43">
        <v>41380.604166666664</v>
      </c>
      <c r="F1755" s="43">
        <v>41380.782638888886</v>
      </c>
      <c r="G1755" s="43">
        <v>41380.963888888888</v>
      </c>
      <c r="H1755" t="s">
        <v>29</v>
      </c>
      <c r="I1755">
        <v>60000012394083</v>
      </c>
      <c r="J1755" t="s">
        <v>3339</v>
      </c>
      <c r="K1755" t="s">
        <v>3340</v>
      </c>
      <c r="L1755" t="s">
        <v>32</v>
      </c>
      <c r="M1755">
        <v>6</v>
      </c>
      <c r="N1755" t="s">
        <v>33</v>
      </c>
      <c r="O1755">
        <v>60000015461254</v>
      </c>
      <c r="P1755">
        <v>60000016462716</v>
      </c>
      <c r="Q1755">
        <v>140215000000305</v>
      </c>
      <c r="S1755" t="s">
        <v>34</v>
      </c>
      <c r="T1755" t="s">
        <v>35</v>
      </c>
      <c r="U1755" t="s">
        <v>36</v>
      </c>
      <c r="X1755" t="s">
        <v>37</v>
      </c>
      <c r="AD1755" t="s">
        <v>3385</v>
      </c>
      <c r="AE1755" t="s">
        <v>1437</v>
      </c>
      <c r="AF1755" t="s">
        <v>3385</v>
      </c>
      <c r="AG1755" t="s">
        <v>3385</v>
      </c>
      <c r="AH1755">
        <v>25</v>
      </c>
      <c r="AI1755">
        <v>62</v>
      </c>
      <c r="AJ1755">
        <v>62</v>
      </c>
      <c r="AK1755">
        <v>62</v>
      </c>
      <c r="AL1755">
        <v>62</v>
      </c>
      <c r="AM1755">
        <v>62</v>
      </c>
      <c r="AN1755" t="s">
        <v>1409</v>
      </c>
      <c r="AO1755" t="s">
        <v>4673</v>
      </c>
    </row>
    <row r="1756" spans="1:41" x14ac:dyDescent="0.25">
      <c r="A1756">
        <v>1</v>
      </c>
      <c r="B1756" t="s">
        <v>28</v>
      </c>
      <c r="C1756">
        <v>393102</v>
      </c>
      <c r="D1756" t="str">
        <f>VLOOKUP(C1756,MUNICÍPO_SETOR!A$2:D$49,4,0)</f>
        <v>KARLA RIBEIRO ORTIZ</v>
      </c>
      <c r="E1756" s="43">
        <v>41379.645833333336</v>
      </c>
      <c r="F1756" s="43">
        <v>41380.793749999997</v>
      </c>
      <c r="G1756" s="43">
        <v>41380.965277777781</v>
      </c>
      <c r="H1756" t="s">
        <v>29</v>
      </c>
      <c r="I1756">
        <v>60000012375955</v>
      </c>
      <c r="J1756" t="s">
        <v>3332</v>
      </c>
      <c r="K1756" t="s">
        <v>3333</v>
      </c>
      <c r="L1756" t="s">
        <v>238</v>
      </c>
      <c r="N1756" t="s">
        <v>33</v>
      </c>
      <c r="O1756">
        <v>60000015461254</v>
      </c>
      <c r="P1756">
        <v>60000016462716</v>
      </c>
      <c r="Q1756">
        <v>140215000000333</v>
      </c>
      <c r="S1756" t="s">
        <v>34</v>
      </c>
      <c r="T1756" t="s">
        <v>35</v>
      </c>
      <c r="U1756" t="s">
        <v>36</v>
      </c>
      <c r="X1756" t="s">
        <v>37</v>
      </c>
      <c r="AD1756" t="s">
        <v>3386</v>
      </c>
      <c r="AE1756" t="s">
        <v>1437</v>
      </c>
      <c r="AF1756" t="s">
        <v>3386</v>
      </c>
      <c r="AG1756" t="s">
        <v>3386</v>
      </c>
      <c r="AH1756">
        <v>1</v>
      </c>
      <c r="AI1756">
        <v>47</v>
      </c>
      <c r="AJ1756">
        <v>47</v>
      </c>
      <c r="AK1756">
        <v>47</v>
      </c>
      <c r="AL1756">
        <v>47</v>
      </c>
      <c r="AM1756">
        <v>47</v>
      </c>
      <c r="AN1756" t="s">
        <v>1409</v>
      </c>
      <c r="AO1756" t="s">
        <v>3386</v>
      </c>
    </row>
    <row r="1757" spans="1:41" x14ac:dyDescent="0.25">
      <c r="A1757">
        <v>1</v>
      </c>
      <c r="B1757" t="s">
        <v>28</v>
      </c>
      <c r="C1757">
        <v>393102</v>
      </c>
      <c r="D1757" t="str">
        <f>VLOOKUP(C1757,MUNICÍPO_SETOR!A$2:D$49,4,0)</f>
        <v>KARLA RIBEIRO ORTIZ</v>
      </c>
      <c r="E1757" s="43">
        <v>41379.583333333336</v>
      </c>
      <c r="F1757" s="43">
        <v>41380.788194444445</v>
      </c>
      <c r="G1757" s="43">
        <v>41380.963888888888</v>
      </c>
      <c r="H1757" t="s">
        <v>29</v>
      </c>
      <c r="I1757">
        <v>60000017154438</v>
      </c>
      <c r="J1757" t="s">
        <v>876</v>
      </c>
      <c r="K1757" t="s">
        <v>877</v>
      </c>
      <c r="L1757" t="s">
        <v>32</v>
      </c>
      <c r="M1757">
        <v>6</v>
      </c>
      <c r="N1757" t="s">
        <v>33</v>
      </c>
      <c r="O1757">
        <v>60000015461254</v>
      </c>
      <c r="P1757">
        <v>60000016462716</v>
      </c>
      <c r="Q1757">
        <v>140215000000326</v>
      </c>
      <c r="S1757" t="s">
        <v>34</v>
      </c>
      <c r="T1757" t="s">
        <v>35</v>
      </c>
      <c r="U1757" t="s">
        <v>36</v>
      </c>
      <c r="X1757" t="s">
        <v>37</v>
      </c>
      <c r="AD1757" t="s">
        <v>3387</v>
      </c>
      <c r="AE1757" t="s">
        <v>1437</v>
      </c>
      <c r="AF1757" t="s">
        <v>3387</v>
      </c>
      <c r="AG1757" t="s">
        <v>3387</v>
      </c>
      <c r="AH1757">
        <v>25</v>
      </c>
      <c r="AI1757">
        <v>72</v>
      </c>
      <c r="AJ1757">
        <v>72</v>
      </c>
      <c r="AK1757">
        <v>72</v>
      </c>
      <c r="AL1757">
        <v>72</v>
      </c>
      <c r="AM1757">
        <v>72</v>
      </c>
      <c r="AN1757" t="s">
        <v>1409</v>
      </c>
      <c r="AO1757" t="s">
        <v>4674</v>
      </c>
    </row>
    <row r="1758" spans="1:41" x14ac:dyDescent="0.25">
      <c r="A1758">
        <v>1</v>
      </c>
      <c r="B1758" t="s">
        <v>28</v>
      </c>
      <c r="C1758">
        <v>393102</v>
      </c>
      <c r="D1758" t="str">
        <f>VLOOKUP(C1758,MUNICÍPO_SETOR!A$2:D$49,4,0)</f>
        <v>KARLA RIBEIRO ORTIZ</v>
      </c>
      <c r="E1758" s="43">
        <v>41379.375</v>
      </c>
      <c r="F1758" s="43">
        <v>41380.786111111112</v>
      </c>
      <c r="G1758" s="43">
        <v>41380.963888888888</v>
      </c>
      <c r="H1758" t="s">
        <v>29</v>
      </c>
      <c r="I1758">
        <v>60000012319603</v>
      </c>
      <c r="J1758" t="s">
        <v>3280</v>
      </c>
      <c r="K1758" t="s">
        <v>3281</v>
      </c>
      <c r="L1758" t="s">
        <v>32</v>
      </c>
      <c r="M1758">
        <v>4</v>
      </c>
      <c r="N1758" t="s">
        <v>33</v>
      </c>
      <c r="O1758">
        <v>60000015461254</v>
      </c>
      <c r="P1758">
        <v>60000016462716</v>
      </c>
      <c r="Q1758">
        <v>140215000000319</v>
      </c>
      <c r="S1758" t="s">
        <v>34</v>
      </c>
      <c r="T1758" t="s">
        <v>35</v>
      </c>
      <c r="U1758" t="s">
        <v>36</v>
      </c>
      <c r="X1758" t="s">
        <v>37</v>
      </c>
      <c r="AD1758" t="s">
        <v>3388</v>
      </c>
      <c r="AE1758" t="s">
        <v>1437</v>
      </c>
      <c r="AF1758" t="s">
        <v>3388</v>
      </c>
      <c r="AG1758" t="s">
        <v>3388</v>
      </c>
      <c r="AH1758">
        <v>1</v>
      </c>
      <c r="AI1758">
        <v>35</v>
      </c>
      <c r="AJ1758">
        <v>35</v>
      </c>
      <c r="AK1758">
        <v>35</v>
      </c>
      <c r="AL1758">
        <v>35</v>
      </c>
      <c r="AM1758">
        <v>35</v>
      </c>
      <c r="AN1758" t="s">
        <v>1409</v>
      </c>
      <c r="AO1758" t="s">
        <v>3388</v>
      </c>
    </row>
    <row r="1759" spans="1:41" x14ac:dyDescent="0.25">
      <c r="A1759">
        <v>1</v>
      </c>
      <c r="B1759" t="s">
        <v>28</v>
      </c>
      <c r="C1759">
        <v>393102</v>
      </c>
      <c r="D1759" t="str">
        <f>VLOOKUP(C1759,MUNICÍPO_SETOR!A$2:D$49,4,0)</f>
        <v>KARLA RIBEIRO ORTIZ</v>
      </c>
      <c r="E1759" s="43">
        <v>41376.625</v>
      </c>
      <c r="F1759" s="43">
        <v>41376.748611111114</v>
      </c>
      <c r="G1759" s="43">
        <v>41376.707638888889</v>
      </c>
      <c r="H1759" t="s">
        <v>29</v>
      </c>
      <c r="I1759">
        <v>60000012475775</v>
      </c>
      <c r="J1759" t="s">
        <v>3345</v>
      </c>
      <c r="K1759" t="s">
        <v>3346</v>
      </c>
      <c r="L1759" t="s">
        <v>238</v>
      </c>
      <c r="N1759" t="s">
        <v>33</v>
      </c>
      <c r="O1759">
        <v>60000015461254</v>
      </c>
      <c r="P1759">
        <v>60000016462716</v>
      </c>
      <c r="Q1759">
        <v>140215000000297</v>
      </c>
      <c r="S1759" t="s">
        <v>34</v>
      </c>
      <c r="T1759" t="s">
        <v>35</v>
      </c>
      <c r="U1759" t="s">
        <v>36</v>
      </c>
      <c r="X1759" t="s">
        <v>37</v>
      </c>
      <c r="AD1759" t="s">
        <v>895</v>
      </c>
      <c r="AE1759" t="s">
        <v>1437</v>
      </c>
      <c r="AF1759" t="s">
        <v>895</v>
      </c>
      <c r="AG1759" t="s">
        <v>895</v>
      </c>
      <c r="AH1759">
        <v>1</v>
      </c>
      <c r="AI1759">
        <v>26</v>
      </c>
      <c r="AJ1759">
        <v>26</v>
      </c>
      <c r="AK1759">
        <v>26</v>
      </c>
      <c r="AL1759">
        <v>26</v>
      </c>
      <c r="AM1759">
        <v>26</v>
      </c>
      <c r="AN1759" t="s">
        <v>1409</v>
      </c>
      <c r="AO1759" t="s">
        <v>895</v>
      </c>
    </row>
    <row r="1760" spans="1:41" x14ac:dyDescent="0.25">
      <c r="A1760">
        <v>1</v>
      </c>
      <c r="B1760" t="s">
        <v>28</v>
      </c>
      <c r="C1760">
        <v>393102</v>
      </c>
      <c r="D1760" t="str">
        <f>VLOOKUP(C1760,MUNICÍPO_SETOR!A$2:D$49,4,0)</f>
        <v>KARLA RIBEIRO ORTIZ</v>
      </c>
      <c r="E1760" s="43">
        <v>41376.520833333336</v>
      </c>
      <c r="F1760" s="43">
        <v>41376.738888888889</v>
      </c>
      <c r="G1760" s="43">
        <v>41376.706944444442</v>
      </c>
      <c r="H1760" t="s">
        <v>29</v>
      </c>
      <c r="I1760">
        <v>60000012400919</v>
      </c>
      <c r="J1760" t="s">
        <v>3256</v>
      </c>
      <c r="K1760" t="s">
        <v>3257</v>
      </c>
      <c r="L1760" t="s">
        <v>41</v>
      </c>
      <c r="M1760">
        <v>4</v>
      </c>
      <c r="N1760" t="s">
        <v>33</v>
      </c>
      <c r="O1760">
        <v>60000015461254</v>
      </c>
      <c r="P1760">
        <v>60000016462716</v>
      </c>
      <c r="Q1760">
        <v>140215000000283</v>
      </c>
      <c r="S1760" t="s">
        <v>34</v>
      </c>
      <c r="T1760" t="s">
        <v>35</v>
      </c>
      <c r="U1760" t="s">
        <v>36</v>
      </c>
      <c r="X1760" t="s">
        <v>37</v>
      </c>
      <c r="AD1760" t="s">
        <v>895</v>
      </c>
      <c r="AE1760" t="s">
        <v>1437</v>
      </c>
      <c r="AF1760" t="s">
        <v>895</v>
      </c>
      <c r="AG1760" t="s">
        <v>895</v>
      </c>
      <c r="AH1760">
        <v>1</v>
      </c>
      <c r="AI1760">
        <v>26</v>
      </c>
      <c r="AJ1760">
        <v>26</v>
      </c>
      <c r="AK1760">
        <v>26</v>
      </c>
      <c r="AL1760">
        <v>26</v>
      </c>
      <c r="AM1760">
        <v>26</v>
      </c>
      <c r="AN1760" t="s">
        <v>1409</v>
      </c>
      <c r="AO1760" t="s">
        <v>895</v>
      </c>
    </row>
    <row r="1761" spans="1:41" x14ac:dyDescent="0.25">
      <c r="A1761">
        <v>1</v>
      </c>
      <c r="B1761" t="s">
        <v>28</v>
      </c>
      <c r="C1761">
        <v>393102</v>
      </c>
      <c r="D1761" t="str">
        <f>VLOOKUP(C1761,MUNICÍPO_SETOR!A$2:D$49,4,0)</f>
        <v>KARLA RIBEIRO ORTIZ</v>
      </c>
      <c r="E1761" s="43">
        <v>41376.479166666664</v>
      </c>
      <c r="F1761" s="43">
        <v>41376.740972222222</v>
      </c>
      <c r="G1761" s="43">
        <v>41376.706944444442</v>
      </c>
      <c r="H1761" t="s">
        <v>29</v>
      </c>
      <c r="I1761">
        <v>60000012490855</v>
      </c>
      <c r="J1761" t="s">
        <v>3389</v>
      </c>
      <c r="K1761" t="s">
        <v>3390</v>
      </c>
      <c r="L1761" t="s">
        <v>41</v>
      </c>
      <c r="M1761">
        <v>4</v>
      </c>
      <c r="N1761" t="s">
        <v>33</v>
      </c>
      <c r="O1761">
        <v>60000015461254</v>
      </c>
      <c r="P1761">
        <v>60000016462716</v>
      </c>
      <c r="Q1761">
        <v>140215000000290</v>
      </c>
      <c r="S1761" t="s">
        <v>34</v>
      </c>
      <c r="T1761" t="s">
        <v>35</v>
      </c>
      <c r="U1761" t="s">
        <v>36</v>
      </c>
      <c r="X1761" t="s">
        <v>37</v>
      </c>
      <c r="AD1761" t="s">
        <v>884</v>
      </c>
      <c r="AE1761" t="s">
        <v>1437</v>
      </c>
      <c r="AF1761" t="s">
        <v>884</v>
      </c>
      <c r="AG1761" t="s">
        <v>884</v>
      </c>
      <c r="AH1761">
        <v>1</v>
      </c>
      <c r="AI1761">
        <v>26</v>
      </c>
      <c r="AJ1761">
        <v>26</v>
      </c>
      <c r="AK1761">
        <v>26</v>
      </c>
      <c r="AL1761">
        <v>26</v>
      </c>
      <c r="AM1761">
        <v>26</v>
      </c>
      <c r="AN1761" t="s">
        <v>1409</v>
      </c>
      <c r="AO1761" t="s">
        <v>884</v>
      </c>
    </row>
    <row r="1762" spans="1:41" x14ac:dyDescent="0.25">
      <c r="A1762">
        <v>1</v>
      </c>
      <c r="B1762" t="s">
        <v>28</v>
      </c>
      <c r="C1762">
        <v>393102</v>
      </c>
      <c r="D1762" t="str">
        <f>VLOOKUP(C1762,MUNICÍPO_SETOR!A$2:D$49,4,0)</f>
        <v>KARLA RIBEIRO ORTIZ</v>
      </c>
      <c r="E1762" s="43">
        <v>41376.479166666664</v>
      </c>
      <c r="F1762" s="43">
        <v>41376.740972222222</v>
      </c>
      <c r="G1762" s="43">
        <v>41376.706944444442</v>
      </c>
      <c r="H1762" t="s">
        <v>29</v>
      </c>
      <c r="I1762">
        <v>60000012490855</v>
      </c>
      <c r="J1762" t="s">
        <v>3389</v>
      </c>
      <c r="K1762" t="s">
        <v>3390</v>
      </c>
      <c r="L1762" t="s">
        <v>41</v>
      </c>
      <c r="M1762">
        <v>4</v>
      </c>
      <c r="N1762" t="s">
        <v>33</v>
      </c>
      <c r="O1762">
        <v>60000015461254</v>
      </c>
      <c r="P1762">
        <v>60000016462716</v>
      </c>
      <c r="Q1762">
        <v>140215000000290</v>
      </c>
      <c r="S1762" t="s">
        <v>34</v>
      </c>
      <c r="T1762" t="s">
        <v>35</v>
      </c>
      <c r="U1762" t="s">
        <v>36</v>
      </c>
      <c r="X1762" t="s">
        <v>37</v>
      </c>
      <c r="AD1762" t="s">
        <v>884</v>
      </c>
      <c r="AE1762" t="s">
        <v>1437</v>
      </c>
      <c r="AF1762" t="s">
        <v>884</v>
      </c>
      <c r="AG1762" t="s">
        <v>884</v>
      </c>
      <c r="AH1762">
        <v>1</v>
      </c>
      <c r="AI1762">
        <v>26</v>
      </c>
      <c r="AJ1762">
        <v>26</v>
      </c>
      <c r="AK1762">
        <v>26</v>
      </c>
      <c r="AL1762">
        <v>26</v>
      </c>
      <c r="AM1762">
        <v>26</v>
      </c>
      <c r="AN1762" t="s">
        <v>1409</v>
      </c>
      <c r="AO1762" t="s">
        <v>884</v>
      </c>
    </row>
    <row r="1763" spans="1:41" x14ac:dyDescent="0.25">
      <c r="A1763">
        <v>1</v>
      </c>
      <c r="B1763" t="s">
        <v>28</v>
      </c>
      <c r="C1763">
        <v>393102</v>
      </c>
      <c r="D1763" t="str">
        <f>VLOOKUP(C1763,MUNICÍPO_SETOR!A$2:D$49,4,0)</f>
        <v>KARLA RIBEIRO ORTIZ</v>
      </c>
      <c r="E1763" s="43">
        <v>41375.645833333336</v>
      </c>
      <c r="F1763" s="43">
        <v>41375.783333333333</v>
      </c>
      <c r="G1763" s="43">
        <v>41375.744444444441</v>
      </c>
      <c r="H1763" t="s">
        <v>29</v>
      </c>
      <c r="I1763">
        <v>60000017151882</v>
      </c>
      <c r="J1763" t="s">
        <v>3342</v>
      </c>
      <c r="K1763" t="s">
        <v>3343</v>
      </c>
      <c r="L1763" t="s">
        <v>41</v>
      </c>
      <c r="M1763">
        <v>3</v>
      </c>
      <c r="N1763" t="s">
        <v>33</v>
      </c>
      <c r="O1763">
        <v>60000015461254</v>
      </c>
      <c r="P1763">
        <v>60000016462716</v>
      </c>
      <c r="Q1763">
        <v>140215000000276</v>
      </c>
      <c r="S1763" t="s">
        <v>34</v>
      </c>
      <c r="T1763" t="s">
        <v>35</v>
      </c>
      <c r="U1763" t="s">
        <v>36</v>
      </c>
      <c r="X1763" t="s">
        <v>37</v>
      </c>
      <c r="AD1763" t="s">
        <v>3391</v>
      </c>
      <c r="AE1763" t="s">
        <v>1437</v>
      </c>
      <c r="AF1763" t="s">
        <v>3391</v>
      </c>
      <c r="AG1763" t="s">
        <v>3391</v>
      </c>
      <c r="AH1763">
        <v>1</v>
      </c>
      <c r="AI1763">
        <v>27</v>
      </c>
      <c r="AJ1763">
        <v>27</v>
      </c>
      <c r="AK1763">
        <v>27</v>
      </c>
      <c r="AL1763">
        <v>27</v>
      </c>
      <c r="AM1763">
        <v>27</v>
      </c>
      <c r="AN1763" t="s">
        <v>1409</v>
      </c>
      <c r="AO1763" t="s">
        <v>3391</v>
      </c>
    </row>
    <row r="1764" spans="1:41" x14ac:dyDescent="0.25">
      <c r="A1764">
        <v>1</v>
      </c>
      <c r="B1764" t="s">
        <v>28</v>
      </c>
      <c r="C1764">
        <v>393102</v>
      </c>
      <c r="D1764" t="str">
        <f>VLOOKUP(C1764,MUNICÍPO_SETOR!A$2:D$49,4,0)</f>
        <v>KARLA RIBEIRO ORTIZ</v>
      </c>
      <c r="E1764" s="43">
        <v>41375.583333333336</v>
      </c>
      <c r="F1764" s="43">
        <v>41375.780555555553</v>
      </c>
      <c r="G1764" s="43">
        <v>41375.744444444441</v>
      </c>
      <c r="H1764" t="s">
        <v>29</v>
      </c>
      <c r="I1764">
        <v>60000012394083</v>
      </c>
      <c r="J1764" t="s">
        <v>3339</v>
      </c>
      <c r="K1764" t="s">
        <v>3340</v>
      </c>
      <c r="L1764" t="s">
        <v>32</v>
      </c>
      <c r="M1764">
        <v>6</v>
      </c>
      <c r="N1764" t="s">
        <v>33</v>
      </c>
      <c r="O1764">
        <v>60000015461254</v>
      </c>
      <c r="P1764">
        <v>60000016462716</v>
      </c>
      <c r="Q1764">
        <v>140215000000269</v>
      </c>
      <c r="S1764" t="s">
        <v>34</v>
      </c>
      <c r="T1764" t="s">
        <v>35</v>
      </c>
      <c r="U1764" t="s">
        <v>36</v>
      </c>
      <c r="X1764" t="s">
        <v>37</v>
      </c>
      <c r="AD1764" t="s">
        <v>3392</v>
      </c>
      <c r="AE1764" t="s">
        <v>1437</v>
      </c>
      <c r="AF1764" t="s">
        <v>3392</v>
      </c>
      <c r="AG1764" t="s">
        <v>3392</v>
      </c>
      <c r="AH1764">
        <v>1</v>
      </c>
      <c r="AI1764">
        <v>38</v>
      </c>
      <c r="AJ1764">
        <v>38</v>
      </c>
      <c r="AK1764">
        <v>38</v>
      </c>
      <c r="AL1764">
        <v>38</v>
      </c>
      <c r="AM1764">
        <v>38</v>
      </c>
      <c r="AN1764" t="s">
        <v>1409</v>
      </c>
      <c r="AO1764" t="s">
        <v>3392</v>
      </c>
    </row>
    <row r="1765" spans="1:41" x14ac:dyDescent="0.25">
      <c r="A1765">
        <v>1</v>
      </c>
      <c r="B1765" t="s">
        <v>28</v>
      </c>
      <c r="C1765">
        <v>393102</v>
      </c>
      <c r="D1765" t="str">
        <f>VLOOKUP(C1765,MUNICÍPO_SETOR!A$2:D$49,4,0)</f>
        <v>KARLA RIBEIRO ORTIZ</v>
      </c>
      <c r="E1765" s="43">
        <v>41375.4375</v>
      </c>
      <c r="F1765" s="43">
        <v>41375.772916666669</v>
      </c>
      <c r="G1765" s="43">
        <v>41375.738888888889</v>
      </c>
      <c r="H1765" t="s">
        <v>29</v>
      </c>
      <c r="I1765">
        <v>60000012277435</v>
      </c>
      <c r="J1765" t="s">
        <v>3393</v>
      </c>
      <c r="K1765" t="s">
        <v>3394</v>
      </c>
      <c r="L1765" t="s">
        <v>32</v>
      </c>
      <c r="M1765">
        <v>4</v>
      </c>
      <c r="N1765" t="s">
        <v>33</v>
      </c>
      <c r="O1765">
        <v>60000015461254</v>
      </c>
      <c r="P1765">
        <v>60000016462716</v>
      </c>
      <c r="Q1765">
        <v>140215000000234</v>
      </c>
      <c r="S1765" t="s">
        <v>34</v>
      </c>
      <c r="T1765" t="s">
        <v>35</v>
      </c>
      <c r="U1765" t="s">
        <v>36</v>
      </c>
      <c r="X1765" t="s">
        <v>37</v>
      </c>
      <c r="AD1765" t="s">
        <v>884</v>
      </c>
      <c r="AE1765" t="s">
        <v>1437</v>
      </c>
      <c r="AF1765" t="s">
        <v>884</v>
      </c>
      <c r="AG1765" t="s">
        <v>884</v>
      </c>
      <c r="AH1765">
        <v>1</v>
      </c>
      <c r="AI1765">
        <v>26</v>
      </c>
      <c r="AJ1765">
        <v>26</v>
      </c>
      <c r="AK1765">
        <v>26</v>
      </c>
      <c r="AL1765">
        <v>26</v>
      </c>
      <c r="AM1765">
        <v>26</v>
      </c>
      <c r="AN1765" t="s">
        <v>1409</v>
      </c>
      <c r="AO1765" t="s">
        <v>884</v>
      </c>
    </row>
    <row r="1766" spans="1:41" x14ac:dyDescent="0.25">
      <c r="A1766">
        <v>1</v>
      </c>
      <c r="B1766" t="s">
        <v>28</v>
      </c>
      <c r="C1766">
        <v>393102</v>
      </c>
      <c r="D1766" t="str">
        <f>VLOOKUP(C1766,MUNICÍPO_SETOR!A$2:D$49,4,0)</f>
        <v>KARLA RIBEIRO ORTIZ</v>
      </c>
      <c r="E1766" s="43">
        <v>41375.385416666664</v>
      </c>
      <c r="F1766" s="43">
        <v>41375.771527777775</v>
      </c>
      <c r="G1766" s="43">
        <v>41375.738888888889</v>
      </c>
      <c r="H1766" t="s">
        <v>29</v>
      </c>
      <c r="I1766">
        <v>60000012369323</v>
      </c>
      <c r="J1766" t="s">
        <v>3395</v>
      </c>
      <c r="K1766" t="s">
        <v>3396</v>
      </c>
      <c r="L1766" t="s">
        <v>32</v>
      </c>
      <c r="M1766">
        <v>6</v>
      </c>
      <c r="N1766" t="s">
        <v>33</v>
      </c>
      <c r="O1766">
        <v>60000015461254</v>
      </c>
      <c r="P1766">
        <v>60000016462716</v>
      </c>
      <c r="Q1766">
        <v>140215000000227</v>
      </c>
      <c r="S1766" t="s">
        <v>34</v>
      </c>
      <c r="T1766" t="s">
        <v>35</v>
      </c>
      <c r="U1766" t="s">
        <v>36</v>
      </c>
      <c r="X1766" t="s">
        <v>37</v>
      </c>
      <c r="AD1766" t="s">
        <v>3397</v>
      </c>
      <c r="AE1766" t="s">
        <v>1437</v>
      </c>
      <c r="AF1766" t="s">
        <v>3397</v>
      </c>
      <c r="AG1766" t="s">
        <v>3397</v>
      </c>
      <c r="AH1766">
        <v>1</v>
      </c>
      <c r="AI1766">
        <v>28</v>
      </c>
      <c r="AJ1766">
        <v>28</v>
      </c>
      <c r="AK1766">
        <v>28</v>
      </c>
      <c r="AL1766">
        <v>28</v>
      </c>
      <c r="AM1766">
        <v>28</v>
      </c>
      <c r="AN1766" t="s">
        <v>1409</v>
      </c>
      <c r="AO1766" t="s">
        <v>3397</v>
      </c>
    </row>
    <row r="1767" spans="1:41" x14ac:dyDescent="0.25">
      <c r="A1767">
        <v>1</v>
      </c>
      <c r="B1767" t="s">
        <v>28</v>
      </c>
      <c r="C1767">
        <v>393102</v>
      </c>
      <c r="D1767" t="str">
        <f>VLOOKUP(C1767,MUNICÍPO_SETOR!A$2:D$49,4,0)</f>
        <v>KARLA RIBEIRO ORTIZ</v>
      </c>
      <c r="E1767" s="43">
        <v>41375.385416666664</v>
      </c>
      <c r="F1767" s="43">
        <v>41375.771527777775</v>
      </c>
      <c r="G1767" s="43">
        <v>41375.738888888889</v>
      </c>
      <c r="H1767" t="s">
        <v>29</v>
      </c>
      <c r="I1767">
        <v>60000012369323</v>
      </c>
      <c r="J1767" t="s">
        <v>3395</v>
      </c>
      <c r="K1767" t="s">
        <v>3396</v>
      </c>
      <c r="L1767" t="s">
        <v>32</v>
      </c>
      <c r="M1767">
        <v>6</v>
      </c>
      <c r="N1767" t="s">
        <v>33</v>
      </c>
      <c r="O1767">
        <v>60000015461254</v>
      </c>
      <c r="P1767">
        <v>60000016462716</v>
      </c>
      <c r="Q1767">
        <v>140215000000227</v>
      </c>
      <c r="S1767" t="s">
        <v>34</v>
      </c>
      <c r="T1767" t="s">
        <v>35</v>
      </c>
      <c r="U1767" t="s">
        <v>36</v>
      </c>
      <c r="X1767" t="s">
        <v>37</v>
      </c>
      <c r="AD1767" t="s">
        <v>3397</v>
      </c>
      <c r="AE1767" t="s">
        <v>1437</v>
      </c>
      <c r="AF1767" t="s">
        <v>3397</v>
      </c>
      <c r="AG1767" t="s">
        <v>3397</v>
      </c>
      <c r="AH1767">
        <v>1</v>
      </c>
      <c r="AI1767">
        <v>28</v>
      </c>
      <c r="AJ1767">
        <v>28</v>
      </c>
      <c r="AK1767">
        <v>28</v>
      </c>
      <c r="AL1767">
        <v>28</v>
      </c>
      <c r="AM1767">
        <v>28</v>
      </c>
      <c r="AN1767" t="s">
        <v>1409</v>
      </c>
      <c r="AO1767" t="s">
        <v>3397</v>
      </c>
    </row>
    <row r="1768" spans="1:41" x14ac:dyDescent="0.25">
      <c r="A1768">
        <v>1</v>
      </c>
      <c r="B1768" t="s">
        <v>28</v>
      </c>
      <c r="C1768">
        <v>393102</v>
      </c>
      <c r="D1768" t="str">
        <f>VLOOKUP(C1768,MUNICÍPO_SETOR!A$2:D$49,4,0)</f>
        <v>KARLA RIBEIRO ORTIZ</v>
      </c>
      <c r="E1768" s="43">
        <v>41374.666666666664</v>
      </c>
      <c r="F1768" s="43">
        <v>41375.777777777781</v>
      </c>
      <c r="G1768" s="43">
        <v>41375.738888888889</v>
      </c>
      <c r="H1768" t="s">
        <v>29</v>
      </c>
      <c r="I1768">
        <v>60000012275059</v>
      </c>
      <c r="J1768" t="s">
        <v>3324</v>
      </c>
      <c r="K1768" t="s">
        <v>3325</v>
      </c>
      <c r="L1768" t="s">
        <v>32</v>
      </c>
      <c r="M1768">
        <v>4</v>
      </c>
      <c r="N1768" t="s">
        <v>33</v>
      </c>
      <c r="O1768">
        <v>60000015461254</v>
      </c>
      <c r="P1768">
        <v>60000016462716</v>
      </c>
      <c r="Q1768">
        <v>140215000000262</v>
      </c>
      <c r="S1768" t="s">
        <v>34</v>
      </c>
      <c r="T1768" t="s">
        <v>35</v>
      </c>
      <c r="U1768" t="s">
        <v>36</v>
      </c>
      <c r="X1768" t="s">
        <v>37</v>
      </c>
      <c r="AD1768" t="s">
        <v>884</v>
      </c>
      <c r="AE1768" t="s">
        <v>1437</v>
      </c>
      <c r="AF1768" t="s">
        <v>884</v>
      </c>
      <c r="AG1768" t="s">
        <v>884</v>
      </c>
      <c r="AH1768">
        <v>1</v>
      </c>
      <c r="AI1768">
        <v>26</v>
      </c>
      <c r="AJ1768">
        <v>26</v>
      </c>
      <c r="AK1768">
        <v>26</v>
      </c>
      <c r="AL1768">
        <v>26</v>
      </c>
      <c r="AM1768">
        <v>26</v>
      </c>
      <c r="AN1768" t="s">
        <v>1409</v>
      </c>
      <c r="AO1768" t="s">
        <v>884</v>
      </c>
    </row>
    <row r="1769" spans="1:41" x14ac:dyDescent="0.25">
      <c r="A1769">
        <v>1</v>
      </c>
      <c r="B1769" t="s">
        <v>28</v>
      </c>
      <c r="C1769">
        <v>393102</v>
      </c>
      <c r="D1769" t="str">
        <f>VLOOKUP(C1769,MUNICÍPO_SETOR!A$2:D$49,4,0)</f>
        <v>KARLA RIBEIRO ORTIZ</v>
      </c>
      <c r="E1769" s="43">
        <v>41374.604166666664</v>
      </c>
      <c r="F1769" s="43">
        <v>41375.776388888888</v>
      </c>
      <c r="G1769" s="43">
        <v>41375.738888888889</v>
      </c>
      <c r="H1769" t="s">
        <v>29</v>
      </c>
      <c r="I1769">
        <v>60000012287443</v>
      </c>
      <c r="J1769" t="s">
        <v>3398</v>
      </c>
      <c r="K1769" t="s">
        <v>3399</v>
      </c>
      <c r="L1769" t="s">
        <v>41</v>
      </c>
      <c r="M1769">
        <v>3</v>
      </c>
      <c r="N1769" t="s">
        <v>33</v>
      </c>
      <c r="O1769">
        <v>60000015461254</v>
      </c>
      <c r="P1769">
        <v>60000016462716</v>
      </c>
      <c r="Q1769">
        <v>140215000000255</v>
      </c>
      <c r="S1769" t="s">
        <v>34</v>
      </c>
      <c r="T1769" t="s">
        <v>35</v>
      </c>
      <c r="U1769" t="s">
        <v>36</v>
      </c>
      <c r="X1769" t="s">
        <v>37</v>
      </c>
      <c r="AD1769" t="s">
        <v>884</v>
      </c>
      <c r="AE1769" t="s">
        <v>1437</v>
      </c>
      <c r="AF1769" t="s">
        <v>884</v>
      </c>
      <c r="AG1769" t="s">
        <v>884</v>
      </c>
      <c r="AH1769">
        <v>1</v>
      </c>
      <c r="AI1769">
        <v>26</v>
      </c>
      <c r="AJ1769">
        <v>26</v>
      </c>
      <c r="AK1769">
        <v>26</v>
      </c>
      <c r="AL1769">
        <v>26</v>
      </c>
      <c r="AM1769">
        <v>26</v>
      </c>
      <c r="AN1769" t="s">
        <v>1409</v>
      </c>
      <c r="AO1769" t="s">
        <v>884</v>
      </c>
    </row>
    <row r="1770" spans="1:41" x14ac:dyDescent="0.25">
      <c r="A1770">
        <v>1</v>
      </c>
      <c r="B1770" t="s">
        <v>28</v>
      </c>
      <c r="C1770">
        <v>393102</v>
      </c>
      <c r="D1770" t="str">
        <f>VLOOKUP(C1770,MUNICÍPO_SETOR!A$2:D$49,4,0)</f>
        <v>KARLA RIBEIRO ORTIZ</v>
      </c>
      <c r="E1770" s="43">
        <v>41374.4375</v>
      </c>
      <c r="F1770" s="43">
        <v>41375.775000000001</v>
      </c>
      <c r="G1770" s="43">
        <v>41375.738888888889</v>
      </c>
      <c r="H1770" t="s">
        <v>29</v>
      </c>
      <c r="I1770">
        <v>60000012305495</v>
      </c>
      <c r="J1770" t="s">
        <v>3356</v>
      </c>
      <c r="K1770" t="s">
        <v>3357</v>
      </c>
      <c r="L1770" t="s">
        <v>41</v>
      </c>
      <c r="M1770">
        <v>3</v>
      </c>
      <c r="N1770" t="s">
        <v>33</v>
      </c>
      <c r="O1770">
        <v>60000015461254</v>
      </c>
      <c r="P1770">
        <v>60000016462716</v>
      </c>
      <c r="Q1770">
        <v>140215000000248</v>
      </c>
      <c r="S1770" t="s">
        <v>34</v>
      </c>
      <c r="T1770" t="s">
        <v>35</v>
      </c>
      <c r="U1770" t="s">
        <v>36</v>
      </c>
      <c r="X1770" t="s">
        <v>37</v>
      </c>
      <c r="AD1770" t="s">
        <v>3400</v>
      </c>
      <c r="AE1770" t="s">
        <v>1437</v>
      </c>
      <c r="AF1770" t="s">
        <v>3400</v>
      </c>
      <c r="AG1770" t="s">
        <v>3400</v>
      </c>
      <c r="AH1770">
        <v>1</v>
      </c>
      <c r="AI1770">
        <v>40</v>
      </c>
      <c r="AJ1770">
        <v>40</v>
      </c>
      <c r="AK1770">
        <v>40</v>
      </c>
      <c r="AL1770">
        <v>40</v>
      </c>
      <c r="AM1770">
        <v>40</v>
      </c>
      <c r="AN1770" t="s">
        <v>1409</v>
      </c>
      <c r="AO1770" t="s">
        <v>3400</v>
      </c>
    </row>
    <row r="1771" spans="1:41" x14ac:dyDescent="0.25">
      <c r="A1771">
        <v>1</v>
      </c>
      <c r="B1771" t="s">
        <v>28</v>
      </c>
      <c r="C1771">
        <v>393102</v>
      </c>
      <c r="D1771" t="str">
        <f>VLOOKUP(C1771,MUNICÍPO_SETOR!A$2:D$49,4,0)</f>
        <v>KARLA RIBEIRO ORTIZ</v>
      </c>
      <c r="E1771" s="43">
        <v>41374.375</v>
      </c>
      <c r="F1771" s="43">
        <v>41375.773611111108</v>
      </c>
      <c r="G1771" s="43">
        <v>41375.738888888889</v>
      </c>
      <c r="H1771" t="s">
        <v>29</v>
      </c>
      <c r="I1771">
        <v>60000012317031</v>
      </c>
      <c r="J1771" t="s">
        <v>882</v>
      </c>
      <c r="K1771" t="s">
        <v>883</v>
      </c>
      <c r="L1771" t="s">
        <v>41</v>
      </c>
      <c r="M1771">
        <v>3</v>
      </c>
      <c r="N1771" t="s">
        <v>33</v>
      </c>
      <c r="O1771">
        <v>60000015461254</v>
      </c>
      <c r="P1771">
        <v>60000016462716</v>
      </c>
      <c r="Q1771">
        <v>140215000000241</v>
      </c>
      <c r="S1771" t="s">
        <v>34</v>
      </c>
      <c r="T1771" t="s">
        <v>35</v>
      </c>
      <c r="U1771" t="s">
        <v>36</v>
      </c>
      <c r="X1771" t="s">
        <v>37</v>
      </c>
      <c r="AD1771" t="s">
        <v>3401</v>
      </c>
      <c r="AE1771" t="s">
        <v>1437</v>
      </c>
      <c r="AF1771" t="s">
        <v>3401</v>
      </c>
      <c r="AG1771" t="s">
        <v>3401</v>
      </c>
      <c r="AH1771">
        <v>1</v>
      </c>
      <c r="AI1771">
        <v>67</v>
      </c>
      <c r="AJ1771">
        <v>67</v>
      </c>
      <c r="AK1771">
        <v>67</v>
      </c>
      <c r="AL1771">
        <v>67</v>
      </c>
      <c r="AM1771">
        <v>67</v>
      </c>
      <c r="AN1771" t="s">
        <v>1409</v>
      </c>
      <c r="AO1771" t="s">
        <v>3401</v>
      </c>
    </row>
    <row r="1772" spans="1:41" x14ac:dyDescent="0.25">
      <c r="A1772">
        <v>1</v>
      </c>
      <c r="B1772" t="s">
        <v>28</v>
      </c>
      <c r="C1772">
        <v>393102</v>
      </c>
      <c r="D1772" t="str">
        <f>VLOOKUP(C1772,MUNICÍPO_SETOR!A$2:D$49,4,0)</f>
        <v>KARLA RIBEIRO ORTIZ</v>
      </c>
      <c r="E1772" s="43">
        <v>41373.5625</v>
      </c>
      <c r="F1772" s="43">
        <v>41373.848611111112</v>
      </c>
      <c r="G1772" s="43">
        <v>41373.811805555553</v>
      </c>
      <c r="H1772" t="s">
        <v>29</v>
      </c>
      <c r="I1772">
        <v>60000012475035</v>
      </c>
      <c r="J1772" t="s">
        <v>907</v>
      </c>
      <c r="K1772" t="s">
        <v>908</v>
      </c>
      <c r="L1772" t="s">
        <v>41</v>
      </c>
      <c r="M1772">
        <v>4</v>
      </c>
      <c r="N1772" t="s">
        <v>4829</v>
      </c>
      <c r="O1772">
        <v>60000015461254</v>
      </c>
      <c r="P1772">
        <v>60000016462716</v>
      </c>
      <c r="Q1772">
        <v>140215000000195</v>
      </c>
      <c r="S1772" t="s">
        <v>34</v>
      </c>
      <c r="T1772" t="s">
        <v>35</v>
      </c>
      <c r="U1772" t="s">
        <v>36</v>
      </c>
      <c r="X1772" t="s">
        <v>37</v>
      </c>
      <c r="AD1772" t="s">
        <v>3402</v>
      </c>
      <c r="AE1772" t="s">
        <v>1437</v>
      </c>
      <c r="AF1772" t="s">
        <v>3402</v>
      </c>
      <c r="AG1772" t="s">
        <v>3402</v>
      </c>
      <c r="AH1772">
        <v>72</v>
      </c>
      <c r="AI1772">
        <v>252</v>
      </c>
      <c r="AJ1772">
        <v>252</v>
      </c>
      <c r="AK1772">
        <v>252</v>
      </c>
      <c r="AL1772">
        <v>252</v>
      </c>
      <c r="AM1772">
        <v>252</v>
      </c>
      <c r="AN1772" t="s">
        <v>1409</v>
      </c>
      <c r="AO1772" t="s">
        <v>4675</v>
      </c>
    </row>
    <row r="1773" spans="1:41" x14ac:dyDescent="0.25">
      <c r="A1773">
        <v>1</v>
      </c>
      <c r="B1773" t="s">
        <v>28</v>
      </c>
      <c r="C1773">
        <v>393102</v>
      </c>
      <c r="D1773" t="str">
        <f>VLOOKUP(C1773,MUNICÍPO_SETOR!A$2:D$49,4,0)</f>
        <v>KARLA RIBEIRO ORTIZ</v>
      </c>
      <c r="E1773" s="43">
        <v>41373.552083333336</v>
      </c>
      <c r="F1773" s="43">
        <v>41373.84652777778</v>
      </c>
      <c r="G1773" s="43">
        <v>41373.811805555553</v>
      </c>
      <c r="H1773" t="s">
        <v>29</v>
      </c>
      <c r="I1773">
        <v>60000012540943</v>
      </c>
      <c r="J1773" t="s">
        <v>910</v>
      </c>
      <c r="K1773" t="s">
        <v>911</v>
      </c>
      <c r="L1773" t="s">
        <v>41</v>
      </c>
      <c r="M1773">
        <v>4</v>
      </c>
      <c r="N1773" t="s">
        <v>4829</v>
      </c>
      <c r="O1773">
        <v>60000015461254</v>
      </c>
      <c r="P1773">
        <v>60000016462716</v>
      </c>
      <c r="Q1773">
        <v>140215000000187</v>
      </c>
      <c r="S1773" t="s">
        <v>34</v>
      </c>
      <c r="T1773" t="s">
        <v>35</v>
      </c>
      <c r="U1773" t="s">
        <v>36</v>
      </c>
      <c r="X1773" t="s">
        <v>37</v>
      </c>
      <c r="AD1773" t="s">
        <v>3403</v>
      </c>
      <c r="AE1773" t="s">
        <v>1437</v>
      </c>
      <c r="AF1773" t="s">
        <v>3403</v>
      </c>
      <c r="AG1773" t="s">
        <v>3403</v>
      </c>
      <c r="AH1773">
        <v>1</v>
      </c>
      <c r="AI1773">
        <v>34</v>
      </c>
      <c r="AJ1773">
        <v>207</v>
      </c>
      <c r="AK1773">
        <v>207</v>
      </c>
      <c r="AL1773">
        <v>207</v>
      </c>
      <c r="AM1773">
        <v>207</v>
      </c>
      <c r="AN1773" t="s">
        <v>1409</v>
      </c>
      <c r="AO1773" t="s">
        <v>4367</v>
      </c>
    </row>
    <row r="1774" spans="1:41" x14ac:dyDescent="0.25">
      <c r="A1774">
        <v>1</v>
      </c>
      <c r="B1774" t="s">
        <v>28</v>
      </c>
      <c r="C1774">
        <v>393102</v>
      </c>
      <c r="D1774" t="str">
        <f>VLOOKUP(C1774,MUNICÍPO_SETOR!A$2:D$49,4,0)</f>
        <v>KARLA RIBEIRO ORTIZ</v>
      </c>
      <c r="E1774" s="43">
        <v>41373.552083333336</v>
      </c>
      <c r="F1774" s="43">
        <v>41373.84652777778</v>
      </c>
      <c r="G1774" s="43">
        <v>41373.811805555553</v>
      </c>
      <c r="H1774" t="s">
        <v>29</v>
      </c>
      <c r="I1774">
        <v>60000012540943</v>
      </c>
      <c r="J1774" t="s">
        <v>910</v>
      </c>
      <c r="K1774" t="s">
        <v>911</v>
      </c>
      <c r="L1774" t="s">
        <v>41</v>
      </c>
      <c r="M1774">
        <v>4</v>
      </c>
      <c r="N1774" t="s">
        <v>4829</v>
      </c>
      <c r="O1774">
        <v>60000015461254</v>
      </c>
      <c r="P1774">
        <v>60000016462716</v>
      </c>
      <c r="Q1774">
        <v>140215000000187</v>
      </c>
      <c r="S1774" t="s">
        <v>34</v>
      </c>
      <c r="T1774" t="s">
        <v>35</v>
      </c>
      <c r="U1774" t="s">
        <v>36</v>
      </c>
      <c r="X1774" t="s">
        <v>37</v>
      </c>
      <c r="AD1774" t="s">
        <v>3403</v>
      </c>
      <c r="AE1774" t="s">
        <v>1437</v>
      </c>
      <c r="AF1774" t="s">
        <v>3403</v>
      </c>
      <c r="AG1774" t="s">
        <v>3403</v>
      </c>
      <c r="AH1774">
        <v>1</v>
      </c>
      <c r="AI1774">
        <v>34</v>
      </c>
      <c r="AJ1774">
        <v>207</v>
      </c>
      <c r="AK1774">
        <v>207</v>
      </c>
      <c r="AL1774">
        <v>207</v>
      </c>
      <c r="AM1774">
        <v>207</v>
      </c>
      <c r="AN1774" t="s">
        <v>1410</v>
      </c>
      <c r="AO1774" t="s">
        <v>4676</v>
      </c>
    </row>
    <row r="1775" spans="1:41" x14ac:dyDescent="0.25">
      <c r="A1775">
        <v>1</v>
      </c>
      <c r="B1775" t="s">
        <v>28</v>
      </c>
      <c r="C1775">
        <v>393102</v>
      </c>
      <c r="D1775" t="str">
        <f>VLOOKUP(C1775,MUNICÍPO_SETOR!A$2:D$49,4,0)</f>
        <v>KARLA RIBEIRO ORTIZ</v>
      </c>
      <c r="E1775" s="43">
        <v>41373.541666666664</v>
      </c>
      <c r="F1775" s="43">
        <v>41373.844444444447</v>
      </c>
      <c r="G1775" s="43">
        <v>41373.811805555553</v>
      </c>
      <c r="H1775" t="s">
        <v>29</v>
      </c>
      <c r="I1775">
        <v>60000017152618</v>
      </c>
      <c r="J1775" t="s">
        <v>913</v>
      </c>
      <c r="K1775" t="s">
        <v>914</v>
      </c>
      <c r="L1775" t="s">
        <v>41</v>
      </c>
      <c r="M1775">
        <v>6</v>
      </c>
      <c r="N1775" t="s">
        <v>4829</v>
      </c>
      <c r="O1775">
        <v>60000015461254</v>
      </c>
      <c r="P1775">
        <v>60000016462716</v>
      </c>
      <c r="Q1775">
        <v>140215000000180</v>
      </c>
      <c r="S1775" t="s">
        <v>34</v>
      </c>
      <c r="T1775" t="s">
        <v>35</v>
      </c>
      <c r="U1775" t="s">
        <v>36</v>
      </c>
      <c r="X1775" t="s">
        <v>37</v>
      </c>
      <c r="AD1775" t="s">
        <v>3404</v>
      </c>
      <c r="AE1775" t="s">
        <v>1437</v>
      </c>
      <c r="AF1775" t="s">
        <v>3404</v>
      </c>
      <c r="AG1775" t="s">
        <v>3404</v>
      </c>
      <c r="AH1775">
        <v>1</v>
      </c>
      <c r="AI1775">
        <v>130</v>
      </c>
      <c r="AJ1775">
        <v>130</v>
      </c>
      <c r="AK1775">
        <v>130</v>
      </c>
      <c r="AL1775">
        <v>130</v>
      </c>
      <c r="AM1775">
        <v>130</v>
      </c>
      <c r="AN1775" t="s">
        <v>1409</v>
      </c>
      <c r="AO1775" t="s">
        <v>3404</v>
      </c>
    </row>
    <row r="1776" spans="1:41" x14ac:dyDescent="0.25">
      <c r="A1776">
        <v>1</v>
      </c>
      <c r="B1776" t="s">
        <v>28</v>
      </c>
      <c r="C1776">
        <v>393102</v>
      </c>
      <c r="D1776" t="str">
        <f>VLOOKUP(C1776,MUNICÍPO_SETOR!A$2:D$49,4,0)</f>
        <v>KARLA RIBEIRO ORTIZ</v>
      </c>
      <c r="E1776" s="43">
        <v>41373.53125</v>
      </c>
      <c r="F1776" s="43">
        <v>41373.842361111114</v>
      </c>
      <c r="G1776" s="43">
        <v>41373.811805555553</v>
      </c>
      <c r="H1776" t="s">
        <v>29</v>
      </c>
      <c r="I1776">
        <v>60000012463995</v>
      </c>
      <c r="J1776" t="s">
        <v>896</v>
      </c>
      <c r="K1776" t="s">
        <v>897</v>
      </c>
      <c r="L1776" t="s">
        <v>41</v>
      </c>
      <c r="M1776">
        <v>6</v>
      </c>
      <c r="N1776" t="s">
        <v>4829</v>
      </c>
      <c r="O1776">
        <v>60000015461254</v>
      </c>
      <c r="P1776">
        <v>60000016462716</v>
      </c>
      <c r="Q1776">
        <v>140215000000173</v>
      </c>
      <c r="S1776" t="s">
        <v>34</v>
      </c>
      <c r="T1776" t="s">
        <v>35</v>
      </c>
      <c r="U1776" t="s">
        <v>36</v>
      </c>
      <c r="X1776" t="s">
        <v>37</v>
      </c>
      <c r="AD1776" t="s">
        <v>3405</v>
      </c>
      <c r="AE1776" t="s">
        <v>1437</v>
      </c>
      <c r="AF1776" t="s">
        <v>3405</v>
      </c>
      <c r="AG1776" t="s">
        <v>3405</v>
      </c>
      <c r="AH1776">
        <v>51</v>
      </c>
      <c r="AI1776">
        <v>170</v>
      </c>
      <c r="AJ1776">
        <v>170</v>
      </c>
      <c r="AK1776">
        <v>170</v>
      </c>
      <c r="AL1776">
        <v>170</v>
      </c>
      <c r="AM1776">
        <v>170</v>
      </c>
      <c r="AN1776" t="s">
        <v>1409</v>
      </c>
      <c r="AO1776" t="s">
        <v>4677</v>
      </c>
    </row>
    <row r="1777" spans="1:41" x14ac:dyDescent="0.25">
      <c r="A1777">
        <v>1</v>
      </c>
      <c r="B1777" t="s">
        <v>28</v>
      </c>
      <c r="C1777">
        <v>393102</v>
      </c>
      <c r="D1777" t="str">
        <f>VLOOKUP(C1777,MUNICÍPO_SETOR!A$2:D$49,4,0)</f>
        <v>KARLA RIBEIRO ORTIZ</v>
      </c>
      <c r="E1777" s="43">
        <v>41373.520833333336</v>
      </c>
      <c r="F1777" s="43">
        <v>41373.838888888888</v>
      </c>
      <c r="G1777" s="43">
        <v>41373.800694444442</v>
      </c>
      <c r="H1777" t="s">
        <v>29</v>
      </c>
      <c r="I1777">
        <v>60000012309155</v>
      </c>
      <c r="J1777" t="s">
        <v>904</v>
      </c>
      <c r="K1777" t="s">
        <v>905</v>
      </c>
      <c r="L1777" t="s">
        <v>41</v>
      </c>
      <c r="M1777">
        <v>6</v>
      </c>
      <c r="N1777" t="s">
        <v>4829</v>
      </c>
      <c r="O1777">
        <v>60000015461254</v>
      </c>
      <c r="P1777">
        <v>60000016462716</v>
      </c>
      <c r="Q1777">
        <v>140215000000166</v>
      </c>
      <c r="S1777" t="s">
        <v>34</v>
      </c>
      <c r="T1777" t="s">
        <v>35</v>
      </c>
      <c r="U1777" t="s">
        <v>36</v>
      </c>
      <c r="X1777" t="s">
        <v>37</v>
      </c>
      <c r="AD1777" t="s">
        <v>3406</v>
      </c>
      <c r="AE1777" t="s">
        <v>1437</v>
      </c>
      <c r="AF1777" t="s">
        <v>3406</v>
      </c>
      <c r="AG1777" t="s">
        <v>3406</v>
      </c>
      <c r="AH1777">
        <v>42</v>
      </c>
      <c r="AI1777">
        <v>168</v>
      </c>
      <c r="AJ1777">
        <v>168</v>
      </c>
      <c r="AK1777">
        <v>168</v>
      </c>
      <c r="AL1777">
        <v>168</v>
      </c>
      <c r="AM1777">
        <v>168</v>
      </c>
      <c r="AN1777" t="s">
        <v>1409</v>
      </c>
      <c r="AO1777" t="s">
        <v>4678</v>
      </c>
    </row>
    <row r="1778" spans="1:41" x14ac:dyDescent="0.25">
      <c r="A1778">
        <v>1</v>
      </c>
      <c r="B1778" t="s">
        <v>28</v>
      </c>
      <c r="C1778">
        <v>393102</v>
      </c>
      <c r="D1778" t="str">
        <f>VLOOKUP(C1778,MUNICÍPO_SETOR!A$2:D$49,4,0)</f>
        <v>KARLA RIBEIRO ORTIZ</v>
      </c>
      <c r="E1778" s="43">
        <v>41373.479166666664</v>
      </c>
      <c r="F1778" s="43">
        <v>41373.836111111108</v>
      </c>
      <c r="G1778" s="43">
        <v>41373.800694444442</v>
      </c>
      <c r="H1778" t="s">
        <v>29</v>
      </c>
      <c r="I1778">
        <v>60000012406675</v>
      </c>
      <c r="J1778" t="s">
        <v>916</v>
      </c>
      <c r="K1778" t="s">
        <v>917</v>
      </c>
      <c r="L1778" t="s">
        <v>32</v>
      </c>
      <c r="M1778">
        <v>4</v>
      </c>
      <c r="N1778" t="s">
        <v>4829</v>
      </c>
      <c r="O1778">
        <v>60000015461254</v>
      </c>
      <c r="P1778">
        <v>60000016462716</v>
      </c>
      <c r="Q1778">
        <v>140215000000159</v>
      </c>
      <c r="S1778" t="s">
        <v>34</v>
      </c>
      <c r="T1778" t="s">
        <v>35</v>
      </c>
      <c r="U1778" t="s">
        <v>36</v>
      </c>
      <c r="X1778" t="s">
        <v>37</v>
      </c>
      <c r="AD1778" t="s">
        <v>3407</v>
      </c>
      <c r="AE1778" t="s">
        <v>1437</v>
      </c>
      <c r="AF1778" t="s">
        <v>3407</v>
      </c>
      <c r="AG1778" t="s">
        <v>3407</v>
      </c>
      <c r="AH1778">
        <v>1</v>
      </c>
      <c r="AI1778">
        <v>190</v>
      </c>
      <c r="AJ1778">
        <v>190</v>
      </c>
      <c r="AK1778">
        <v>190</v>
      </c>
      <c r="AL1778">
        <v>190</v>
      </c>
      <c r="AM1778">
        <v>190</v>
      </c>
      <c r="AN1778" t="s">
        <v>1409</v>
      </c>
      <c r="AO1778" t="s">
        <v>3407</v>
      </c>
    </row>
    <row r="1779" spans="1:41" x14ac:dyDescent="0.25">
      <c r="A1779">
        <v>1</v>
      </c>
      <c r="B1779" t="s">
        <v>28</v>
      </c>
      <c r="C1779">
        <v>393102</v>
      </c>
      <c r="D1779" t="str">
        <f>VLOOKUP(C1779,MUNICÍPO_SETOR!A$2:D$49,4,0)</f>
        <v>KARLA RIBEIRO ORTIZ</v>
      </c>
      <c r="E1779" s="43">
        <v>41372.4375</v>
      </c>
      <c r="F1779" s="43">
        <v>41373.857638888891</v>
      </c>
      <c r="G1779" s="43">
        <v>41373.817361111112</v>
      </c>
      <c r="H1779" t="s">
        <v>29</v>
      </c>
      <c r="I1779">
        <v>60000012402567</v>
      </c>
      <c r="J1779" t="s">
        <v>3376</v>
      </c>
      <c r="K1779" t="s">
        <v>3377</v>
      </c>
      <c r="L1779" t="s">
        <v>41</v>
      </c>
      <c r="M1779">
        <v>6</v>
      </c>
      <c r="N1779" t="s">
        <v>33</v>
      </c>
      <c r="O1779">
        <v>60000015461254</v>
      </c>
      <c r="P1779">
        <v>60000016462716</v>
      </c>
      <c r="Q1779">
        <v>140215000000220</v>
      </c>
      <c r="S1779" t="s">
        <v>34</v>
      </c>
      <c r="T1779" t="s">
        <v>35</v>
      </c>
      <c r="U1779" t="s">
        <v>36</v>
      </c>
      <c r="X1779" t="s">
        <v>37</v>
      </c>
      <c r="AD1779" t="s">
        <v>884</v>
      </c>
      <c r="AE1779" t="s">
        <v>1437</v>
      </c>
      <c r="AF1779" t="s">
        <v>884</v>
      </c>
      <c r="AG1779" t="s">
        <v>884</v>
      </c>
      <c r="AH1779">
        <v>1</v>
      </c>
      <c r="AI1779">
        <v>26</v>
      </c>
      <c r="AJ1779">
        <v>26</v>
      </c>
      <c r="AK1779">
        <v>26</v>
      </c>
      <c r="AL1779">
        <v>26</v>
      </c>
      <c r="AM1779">
        <v>26</v>
      </c>
      <c r="AN1779" t="s">
        <v>1409</v>
      </c>
      <c r="AO1779" t="s">
        <v>884</v>
      </c>
    </row>
    <row r="1780" spans="1:41" x14ac:dyDescent="0.25">
      <c r="A1780">
        <v>1</v>
      </c>
      <c r="B1780" t="s">
        <v>28</v>
      </c>
      <c r="C1780">
        <v>393102</v>
      </c>
      <c r="D1780" t="str">
        <f>VLOOKUP(C1780,MUNICÍPO_SETOR!A$2:D$49,4,0)</f>
        <v>KARLA RIBEIRO ORTIZ</v>
      </c>
      <c r="E1780" s="43">
        <v>41372.416666666664</v>
      </c>
      <c r="F1780" s="43">
        <v>41373.856249999997</v>
      </c>
      <c r="G1780" s="43">
        <v>41373.817361111112</v>
      </c>
      <c r="H1780" t="s">
        <v>29</v>
      </c>
      <c r="I1780">
        <v>60000012559471</v>
      </c>
      <c r="J1780" t="s">
        <v>3408</v>
      </c>
      <c r="K1780" t="s">
        <v>3409</v>
      </c>
      <c r="L1780" t="s">
        <v>41</v>
      </c>
      <c r="M1780">
        <v>3</v>
      </c>
      <c r="N1780" t="s">
        <v>33</v>
      </c>
      <c r="O1780">
        <v>60000015461254</v>
      </c>
      <c r="P1780">
        <v>60000016462716</v>
      </c>
      <c r="Q1780">
        <v>140215000000213</v>
      </c>
      <c r="S1780" t="s">
        <v>34</v>
      </c>
      <c r="T1780" t="s">
        <v>35</v>
      </c>
      <c r="U1780" t="s">
        <v>36</v>
      </c>
      <c r="X1780" t="s">
        <v>37</v>
      </c>
      <c r="AD1780" t="s">
        <v>3410</v>
      </c>
      <c r="AE1780" t="s">
        <v>1437</v>
      </c>
      <c r="AF1780" t="s">
        <v>3410</v>
      </c>
      <c r="AG1780" t="s">
        <v>3410</v>
      </c>
      <c r="AH1780">
        <v>1</v>
      </c>
      <c r="AI1780">
        <v>36</v>
      </c>
      <c r="AJ1780">
        <v>36</v>
      </c>
      <c r="AK1780">
        <v>36</v>
      </c>
      <c r="AL1780">
        <v>36</v>
      </c>
      <c r="AM1780">
        <v>36</v>
      </c>
      <c r="AN1780" t="s">
        <v>1409</v>
      </c>
      <c r="AO1780" t="s">
        <v>3410</v>
      </c>
    </row>
    <row r="1781" spans="1:41" x14ac:dyDescent="0.25">
      <c r="A1781">
        <v>1</v>
      </c>
      <c r="B1781" t="s">
        <v>28</v>
      </c>
      <c r="C1781">
        <v>393102</v>
      </c>
      <c r="D1781" t="str">
        <f>VLOOKUP(C1781,MUNICÍPO_SETOR!A$2:D$49,4,0)</f>
        <v>KARLA RIBEIRO ORTIZ</v>
      </c>
      <c r="E1781" s="43">
        <v>41372.375</v>
      </c>
      <c r="F1781" s="43">
        <v>41373.854166666664</v>
      </c>
      <c r="G1781" s="43">
        <v>41373.817361111112</v>
      </c>
      <c r="H1781" t="s">
        <v>29</v>
      </c>
      <c r="I1781">
        <v>60000012278439</v>
      </c>
      <c r="J1781" t="s">
        <v>3411</v>
      </c>
      <c r="K1781" t="s">
        <v>3412</v>
      </c>
      <c r="L1781" t="s">
        <v>32</v>
      </c>
      <c r="M1781">
        <v>4</v>
      </c>
      <c r="N1781" t="s">
        <v>33</v>
      </c>
      <c r="O1781">
        <v>60000015461254</v>
      </c>
      <c r="P1781">
        <v>60000016462716</v>
      </c>
      <c r="Q1781">
        <v>140215000000206</v>
      </c>
      <c r="S1781" t="s">
        <v>34</v>
      </c>
      <c r="T1781" t="s">
        <v>35</v>
      </c>
      <c r="U1781" t="s">
        <v>36</v>
      </c>
      <c r="X1781" t="s">
        <v>37</v>
      </c>
      <c r="AD1781" t="s">
        <v>3413</v>
      </c>
      <c r="AE1781" t="s">
        <v>1437</v>
      </c>
      <c r="AF1781" t="s">
        <v>3413</v>
      </c>
      <c r="AG1781" t="s">
        <v>3413</v>
      </c>
      <c r="AH1781">
        <v>1</v>
      </c>
      <c r="AI1781">
        <v>45</v>
      </c>
      <c r="AJ1781">
        <v>45</v>
      </c>
      <c r="AK1781">
        <v>45</v>
      </c>
      <c r="AL1781">
        <v>45</v>
      </c>
      <c r="AM1781">
        <v>45</v>
      </c>
      <c r="AN1781" t="s">
        <v>1409</v>
      </c>
      <c r="AO1781" t="s">
        <v>3413</v>
      </c>
    </row>
    <row r="1782" spans="1:41" x14ac:dyDescent="0.25">
      <c r="A1782">
        <v>1</v>
      </c>
      <c r="B1782" t="s">
        <v>28</v>
      </c>
      <c r="C1782">
        <v>393102</v>
      </c>
      <c r="D1782" t="str">
        <f>VLOOKUP(C1782,MUNICÍPO_SETOR!A$2:D$49,4,0)</f>
        <v>KARLA RIBEIRO ORTIZ</v>
      </c>
      <c r="E1782" s="43">
        <v>41369.666666666664</v>
      </c>
      <c r="F1782" s="43">
        <v>41369.838888888888</v>
      </c>
      <c r="G1782" s="43">
        <v>41369.804861111108</v>
      </c>
      <c r="H1782" t="s">
        <v>29</v>
      </c>
      <c r="I1782">
        <v>60000012532859</v>
      </c>
      <c r="J1782" t="s">
        <v>873</v>
      </c>
      <c r="K1782" t="s">
        <v>874</v>
      </c>
      <c r="L1782" t="s">
        <v>32</v>
      </c>
      <c r="M1782">
        <v>4</v>
      </c>
      <c r="N1782" t="s">
        <v>33</v>
      </c>
      <c r="O1782">
        <v>60000015461254</v>
      </c>
      <c r="P1782">
        <v>60000016462716</v>
      </c>
      <c r="Q1782">
        <v>140215000000131</v>
      </c>
      <c r="S1782" t="s">
        <v>34</v>
      </c>
      <c r="T1782" t="s">
        <v>35</v>
      </c>
      <c r="U1782" t="s">
        <v>36</v>
      </c>
      <c r="X1782" t="s">
        <v>37</v>
      </c>
      <c r="AD1782" t="s">
        <v>875</v>
      </c>
      <c r="AE1782" t="s">
        <v>1437</v>
      </c>
      <c r="AF1782" t="s">
        <v>875</v>
      </c>
      <c r="AG1782" t="s">
        <v>875</v>
      </c>
      <c r="AH1782">
        <v>1</v>
      </c>
      <c r="AI1782">
        <v>81</v>
      </c>
      <c r="AJ1782">
        <v>81</v>
      </c>
      <c r="AK1782">
        <v>81</v>
      </c>
      <c r="AL1782">
        <v>81</v>
      </c>
      <c r="AM1782">
        <v>81</v>
      </c>
      <c r="AN1782" t="s">
        <v>1409</v>
      </c>
      <c r="AO1782" t="s">
        <v>875</v>
      </c>
    </row>
    <row r="1783" spans="1:41" x14ac:dyDescent="0.25">
      <c r="A1783">
        <v>1</v>
      </c>
      <c r="B1783" t="s">
        <v>28</v>
      </c>
      <c r="C1783">
        <v>393102</v>
      </c>
      <c r="D1783" t="str">
        <f>VLOOKUP(C1783,MUNICÍPO_SETOR!A$2:D$49,4,0)</f>
        <v>KARLA RIBEIRO ORTIZ</v>
      </c>
      <c r="E1783" s="43">
        <v>41369.625</v>
      </c>
      <c r="F1783" s="43">
        <v>41369.843055555553</v>
      </c>
      <c r="G1783" s="43">
        <v>41369.804861111108</v>
      </c>
      <c r="H1783" t="s">
        <v>29</v>
      </c>
      <c r="I1783">
        <v>60000017154438</v>
      </c>
      <c r="J1783" t="s">
        <v>876</v>
      </c>
      <c r="K1783" t="s">
        <v>877</v>
      </c>
      <c r="L1783" t="s">
        <v>32</v>
      </c>
      <c r="M1783">
        <v>6</v>
      </c>
      <c r="N1783" t="s">
        <v>33</v>
      </c>
      <c r="O1783">
        <v>60000015461254</v>
      </c>
      <c r="P1783">
        <v>60000016462716</v>
      </c>
      <c r="Q1783">
        <v>140215000000138</v>
      </c>
      <c r="S1783" t="s">
        <v>34</v>
      </c>
      <c r="T1783" t="s">
        <v>35</v>
      </c>
      <c r="U1783" t="s">
        <v>36</v>
      </c>
      <c r="X1783" t="s">
        <v>37</v>
      </c>
      <c r="AD1783" t="s">
        <v>878</v>
      </c>
      <c r="AE1783" t="s">
        <v>1437</v>
      </c>
      <c r="AF1783" t="s">
        <v>878</v>
      </c>
      <c r="AG1783" t="s">
        <v>878</v>
      </c>
      <c r="AH1783">
        <v>1</v>
      </c>
      <c r="AI1783">
        <v>42</v>
      </c>
      <c r="AJ1783">
        <v>42</v>
      </c>
      <c r="AK1783">
        <v>42</v>
      </c>
      <c r="AL1783">
        <v>42</v>
      </c>
      <c r="AM1783">
        <v>42</v>
      </c>
      <c r="AN1783" t="s">
        <v>1409</v>
      </c>
      <c r="AO1783" t="s">
        <v>878</v>
      </c>
    </row>
    <row r="1784" spans="1:41" x14ac:dyDescent="0.25">
      <c r="A1784">
        <v>1</v>
      </c>
      <c r="B1784" t="s">
        <v>28</v>
      </c>
      <c r="C1784">
        <v>393102</v>
      </c>
      <c r="D1784" t="str">
        <f>VLOOKUP(C1784,MUNICÍPO_SETOR!A$2:D$49,4,0)</f>
        <v>KARLA RIBEIRO ORTIZ</v>
      </c>
      <c r="E1784" s="43">
        <v>41369.458333333336</v>
      </c>
      <c r="F1784" s="43">
        <v>41369.850694444445</v>
      </c>
      <c r="G1784" s="43">
        <v>41369.810416666667</v>
      </c>
      <c r="H1784" t="s">
        <v>29</v>
      </c>
      <c r="I1784">
        <v>60000012357459</v>
      </c>
      <c r="J1784" t="s">
        <v>879</v>
      </c>
      <c r="K1784" t="s">
        <v>880</v>
      </c>
      <c r="L1784" t="s">
        <v>32</v>
      </c>
      <c r="M1784">
        <v>4</v>
      </c>
      <c r="N1784" t="s">
        <v>33</v>
      </c>
      <c r="O1784">
        <v>60000015461254</v>
      </c>
      <c r="P1784">
        <v>60000016462716</v>
      </c>
      <c r="Q1784">
        <v>140215000000152</v>
      </c>
      <c r="S1784" t="s">
        <v>34</v>
      </c>
      <c r="T1784" t="s">
        <v>35</v>
      </c>
      <c r="U1784" t="s">
        <v>36</v>
      </c>
      <c r="X1784" t="s">
        <v>37</v>
      </c>
      <c r="AD1784" t="s">
        <v>881</v>
      </c>
      <c r="AE1784" t="s">
        <v>1437</v>
      </c>
      <c r="AF1784" t="s">
        <v>881</v>
      </c>
      <c r="AG1784" t="s">
        <v>881</v>
      </c>
      <c r="AH1784">
        <v>1</v>
      </c>
      <c r="AI1784">
        <v>30</v>
      </c>
      <c r="AJ1784">
        <v>30</v>
      </c>
      <c r="AK1784">
        <v>30</v>
      </c>
      <c r="AL1784">
        <v>30</v>
      </c>
      <c r="AM1784">
        <v>30</v>
      </c>
      <c r="AN1784" t="s">
        <v>1409</v>
      </c>
      <c r="AO1784" t="s">
        <v>881</v>
      </c>
    </row>
    <row r="1785" spans="1:41" x14ac:dyDescent="0.25">
      <c r="A1785">
        <v>1</v>
      </c>
      <c r="B1785" t="s">
        <v>28</v>
      </c>
      <c r="C1785">
        <v>393102</v>
      </c>
      <c r="D1785" t="str">
        <f>VLOOKUP(C1785,MUNICÍPO_SETOR!A$2:D$49,4,0)</f>
        <v>KARLA RIBEIRO ORTIZ</v>
      </c>
      <c r="E1785" s="43">
        <v>41369.4375</v>
      </c>
      <c r="F1785" s="43">
        <v>41369.848611111112</v>
      </c>
      <c r="G1785" s="43">
        <v>41369.810416666667</v>
      </c>
      <c r="H1785" t="s">
        <v>29</v>
      </c>
      <c r="I1785">
        <v>60000012317031</v>
      </c>
      <c r="J1785" t="s">
        <v>882</v>
      </c>
      <c r="K1785" t="s">
        <v>883</v>
      </c>
      <c r="L1785" t="s">
        <v>41</v>
      </c>
      <c r="M1785">
        <v>3</v>
      </c>
      <c r="N1785" t="s">
        <v>33</v>
      </c>
      <c r="O1785">
        <v>60000015461254</v>
      </c>
      <c r="P1785">
        <v>60000016462716</v>
      </c>
      <c r="Q1785">
        <v>140215000000145</v>
      </c>
      <c r="S1785" t="s">
        <v>34</v>
      </c>
      <c r="T1785" t="s">
        <v>35</v>
      </c>
      <c r="U1785" t="s">
        <v>36</v>
      </c>
      <c r="X1785" t="s">
        <v>37</v>
      </c>
      <c r="AD1785" t="s">
        <v>884</v>
      </c>
      <c r="AE1785" t="s">
        <v>1437</v>
      </c>
      <c r="AF1785" t="s">
        <v>884</v>
      </c>
      <c r="AG1785" t="s">
        <v>884</v>
      </c>
      <c r="AH1785">
        <v>1</v>
      </c>
      <c r="AI1785">
        <v>26</v>
      </c>
      <c r="AJ1785">
        <v>26</v>
      </c>
      <c r="AK1785">
        <v>26</v>
      </c>
      <c r="AL1785">
        <v>26</v>
      </c>
      <c r="AM1785">
        <v>26</v>
      </c>
      <c r="AN1785" t="s">
        <v>1409</v>
      </c>
      <c r="AO1785" t="s">
        <v>884</v>
      </c>
    </row>
    <row r="1786" spans="1:41" x14ac:dyDescent="0.25">
      <c r="A1786">
        <v>1</v>
      </c>
      <c r="B1786" t="s">
        <v>28</v>
      </c>
      <c r="C1786">
        <v>393102</v>
      </c>
      <c r="D1786" t="str">
        <f>VLOOKUP(C1786,MUNICÍPO_SETOR!A$2:D$49,4,0)</f>
        <v>KARLA RIBEIRO ORTIZ</v>
      </c>
      <c r="E1786" s="43">
        <v>41367.666666666664</v>
      </c>
      <c r="F1786" s="43">
        <v>41367.90902777778</v>
      </c>
      <c r="G1786" s="43">
        <v>41369.464583333334</v>
      </c>
      <c r="H1786" t="s">
        <v>29</v>
      </c>
      <c r="I1786">
        <v>60000012370875</v>
      </c>
      <c r="J1786" t="s">
        <v>885</v>
      </c>
      <c r="K1786" t="s">
        <v>886</v>
      </c>
      <c r="L1786" t="s">
        <v>41</v>
      </c>
      <c r="M1786">
        <v>3</v>
      </c>
      <c r="N1786" t="s">
        <v>33</v>
      </c>
      <c r="O1786">
        <v>60000015461254</v>
      </c>
      <c r="P1786">
        <v>60000016462716</v>
      </c>
      <c r="Q1786">
        <v>140215000000120</v>
      </c>
      <c r="S1786" t="s">
        <v>34</v>
      </c>
      <c r="T1786" t="s">
        <v>35</v>
      </c>
      <c r="U1786" t="s">
        <v>36</v>
      </c>
      <c r="X1786" t="s">
        <v>37</v>
      </c>
      <c r="AD1786" t="s">
        <v>887</v>
      </c>
      <c r="AE1786" t="s">
        <v>1437</v>
      </c>
      <c r="AF1786" t="s">
        <v>887</v>
      </c>
      <c r="AG1786" t="s">
        <v>887</v>
      </c>
      <c r="AH1786">
        <v>1</v>
      </c>
      <c r="AI1786">
        <v>25</v>
      </c>
      <c r="AJ1786">
        <v>25</v>
      </c>
      <c r="AK1786">
        <v>25</v>
      </c>
      <c r="AL1786">
        <v>25</v>
      </c>
      <c r="AM1786">
        <v>25</v>
      </c>
      <c r="AN1786" t="s">
        <v>1409</v>
      </c>
      <c r="AO1786" t="s">
        <v>887</v>
      </c>
    </row>
    <row r="1787" spans="1:41" x14ac:dyDescent="0.25">
      <c r="A1787">
        <v>1</v>
      </c>
      <c r="B1787" t="s">
        <v>28</v>
      </c>
      <c r="C1787">
        <v>393102</v>
      </c>
      <c r="D1787" t="str">
        <f>VLOOKUP(C1787,MUNICÍPO_SETOR!A$2:D$49,4,0)</f>
        <v>KARLA RIBEIRO ORTIZ</v>
      </c>
      <c r="E1787" s="43">
        <v>41367.625</v>
      </c>
      <c r="F1787" s="43">
        <v>41367.907638888886</v>
      </c>
      <c r="G1787" s="43">
        <v>41369.464583333334</v>
      </c>
      <c r="H1787" t="s">
        <v>29</v>
      </c>
      <c r="I1787">
        <v>60000012517623</v>
      </c>
      <c r="J1787" t="s">
        <v>888</v>
      </c>
      <c r="K1787" t="s">
        <v>889</v>
      </c>
      <c r="L1787" t="s">
        <v>41</v>
      </c>
      <c r="M1787">
        <v>3</v>
      </c>
      <c r="N1787" t="s">
        <v>33</v>
      </c>
      <c r="O1787">
        <v>60000015461254</v>
      </c>
      <c r="P1787">
        <v>60000016462716</v>
      </c>
      <c r="Q1787">
        <v>140215000000113</v>
      </c>
      <c r="S1787" t="s">
        <v>34</v>
      </c>
      <c r="T1787" t="s">
        <v>35</v>
      </c>
      <c r="U1787" t="s">
        <v>36</v>
      </c>
      <c r="X1787" t="s">
        <v>37</v>
      </c>
      <c r="AD1787" t="s">
        <v>890</v>
      </c>
      <c r="AE1787" t="s">
        <v>1437</v>
      </c>
      <c r="AF1787" t="s">
        <v>890</v>
      </c>
      <c r="AG1787" t="s">
        <v>890</v>
      </c>
      <c r="AH1787">
        <v>1</v>
      </c>
      <c r="AI1787">
        <v>25</v>
      </c>
      <c r="AJ1787">
        <v>25</v>
      </c>
      <c r="AK1787">
        <v>25</v>
      </c>
      <c r="AL1787">
        <v>25</v>
      </c>
      <c r="AM1787">
        <v>25</v>
      </c>
      <c r="AN1787" t="s">
        <v>1409</v>
      </c>
      <c r="AO1787" t="s">
        <v>890</v>
      </c>
    </row>
    <row r="1788" spans="1:41" x14ac:dyDescent="0.25">
      <c r="A1788">
        <v>1</v>
      </c>
      <c r="B1788" t="s">
        <v>28</v>
      </c>
      <c r="C1788">
        <v>393102</v>
      </c>
      <c r="D1788" t="str">
        <f>VLOOKUP(C1788,MUNICÍPO_SETOR!A$2:D$49,4,0)</f>
        <v>KARLA RIBEIRO ORTIZ</v>
      </c>
      <c r="E1788" s="43">
        <v>41367.583333333336</v>
      </c>
      <c r="F1788" s="43">
        <v>41367.90347222222</v>
      </c>
      <c r="G1788" s="43">
        <v>41369.464583333334</v>
      </c>
      <c r="H1788" t="s">
        <v>29</v>
      </c>
      <c r="I1788">
        <v>60000012338091</v>
      </c>
      <c r="J1788" t="s">
        <v>891</v>
      </c>
      <c r="K1788" t="s">
        <v>892</v>
      </c>
      <c r="L1788" t="s">
        <v>41</v>
      </c>
      <c r="M1788">
        <v>6</v>
      </c>
      <c r="N1788" t="s">
        <v>33</v>
      </c>
      <c r="O1788">
        <v>60000015461254</v>
      </c>
      <c r="P1788">
        <v>60000016462716</v>
      </c>
      <c r="Q1788">
        <v>140215000000106</v>
      </c>
      <c r="S1788" t="s">
        <v>34</v>
      </c>
      <c r="T1788" t="s">
        <v>35</v>
      </c>
      <c r="U1788" t="s">
        <v>36</v>
      </c>
      <c r="X1788" t="s">
        <v>37</v>
      </c>
      <c r="AD1788" t="s">
        <v>878</v>
      </c>
      <c r="AE1788" t="s">
        <v>1437</v>
      </c>
      <c r="AF1788" t="s">
        <v>878</v>
      </c>
      <c r="AG1788" t="s">
        <v>878</v>
      </c>
      <c r="AH1788">
        <v>1</v>
      </c>
      <c r="AI1788">
        <v>42</v>
      </c>
      <c r="AJ1788">
        <v>42</v>
      </c>
      <c r="AK1788">
        <v>42</v>
      </c>
      <c r="AL1788">
        <v>42</v>
      </c>
      <c r="AM1788">
        <v>42</v>
      </c>
      <c r="AN1788" t="s">
        <v>1409</v>
      </c>
      <c r="AO1788" t="s">
        <v>878</v>
      </c>
    </row>
    <row r="1789" spans="1:41" x14ac:dyDescent="0.25">
      <c r="A1789">
        <v>1</v>
      </c>
      <c r="B1789" t="s">
        <v>28</v>
      </c>
      <c r="C1789">
        <v>393102</v>
      </c>
      <c r="D1789" t="str">
        <f>VLOOKUP(C1789,MUNICÍPO_SETOR!A$2:D$49,4,0)</f>
        <v>KARLA RIBEIRO ORTIZ</v>
      </c>
      <c r="E1789" s="43">
        <v>41367.5</v>
      </c>
      <c r="F1789" s="43">
        <v>41367.901388888888</v>
      </c>
      <c r="G1789" s="43">
        <v>41367.861111111109</v>
      </c>
      <c r="H1789" t="s">
        <v>29</v>
      </c>
      <c r="I1789">
        <v>60000012535463</v>
      </c>
      <c r="J1789" t="s">
        <v>893</v>
      </c>
      <c r="K1789" t="s">
        <v>894</v>
      </c>
      <c r="L1789" t="s">
        <v>41</v>
      </c>
      <c r="M1789">
        <v>3</v>
      </c>
      <c r="N1789" t="s">
        <v>33</v>
      </c>
      <c r="O1789">
        <v>60000015461254</v>
      </c>
      <c r="P1789">
        <v>60000016462716</v>
      </c>
      <c r="Q1789">
        <v>140215000000099</v>
      </c>
      <c r="S1789" t="s">
        <v>34</v>
      </c>
      <c r="T1789" t="s">
        <v>35</v>
      </c>
      <c r="U1789" t="s">
        <v>36</v>
      </c>
      <c r="X1789" t="s">
        <v>37</v>
      </c>
      <c r="AD1789" t="s">
        <v>895</v>
      </c>
      <c r="AE1789" t="s">
        <v>1437</v>
      </c>
      <c r="AF1789" t="s">
        <v>895</v>
      </c>
      <c r="AG1789" t="s">
        <v>895</v>
      </c>
      <c r="AH1789">
        <v>1</v>
      </c>
      <c r="AI1789">
        <v>26</v>
      </c>
      <c r="AJ1789">
        <v>26</v>
      </c>
      <c r="AK1789">
        <v>26</v>
      </c>
      <c r="AL1789">
        <v>26</v>
      </c>
      <c r="AM1789">
        <v>26</v>
      </c>
      <c r="AN1789" t="s">
        <v>1409</v>
      </c>
      <c r="AO1789" t="s">
        <v>895</v>
      </c>
    </row>
    <row r="1790" spans="1:41" x14ac:dyDescent="0.25">
      <c r="A1790">
        <v>1</v>
      </c>
      <c r="B1790" t="s">
        <v>28</v>
      </c>
      <c r="C1790">
        <v>393102</v>
      </c>
      <c r="D1790" t="str">
        <f>VLOOKUP(C1790,MUNICÍPO_SETOR!A$2:D$49,4,0)</f>
        <v>KARLA RIBEIRO ORTIZ</v>
      </c>
      <c r="E1790" s="43">
        <v>41367.458333333336</v>
      </c>
      <c r="F1790" s="43">
        <v>41367.897222222222</v>
      </c>
      <c r="G1790" s="43">
        <v>41367.861111111109</v>
      </c>
      <c r="H1790" t="s">
        <v>29</v>
      </c>
      <c r="I1790">
        <v>60000012463995</v>
      </c>
      <c r="J1790" t="s">
        <v>896</v>
      </c>
      <c r="K1790" t="s">
        <v>897</v>
      </c>
      <c r="L1790" t="s">
        <v>41</v>
      </c>
      <c r="M1790">
        <v>6</v>
      </c>
      <c r="N1790" t="s">
        <v>33</v>
      </c>
      <c r="O1790">
        <v>60000015461254</v>
      </c>
      <c r="P1790">
        <v>60000016462716</v>
      </c>
      <c r="Q1790">
        <v>140215000000092</v>
      </c>
      <c r="S1790" t="s">
        <v>34</v>
      </c>
      <c r="T1790" t="s">
        <v>35</v>
      </c>
      <c r="U1790" t="s">
        <v>36</v>
      </c>
      <c r="X1790" t="s">
        <v>37</v>
      </c>
      <c r="AD1790" t="s">
        <v>898</v>
      </c>
      <c r="AE1790" t="s">
        <v>1437</v>
      </c>
      <c r="AF1790" t="s">
        <v>898</v>
      </c>
      <c r="AG1790" t="s">
        <v>898</v>
      </c>
      <c r="AH1790">
        <v>1</v>
      </c>
      <c r="AI1790">
        <v>81</v>
      </c>
      <c r="AJ1790">
        <v>81</v>
      </c>
      <c r="AK1790">
        <v>81</v>
      </c>
      <c r="AL1790">
        <v>81</v>
      </c>
      <c r="AM1790">
        <v>81</v>
      </c>
      <c r="AN1790" t="s">
        <v>1409</v>
      </c>
      <c r="AO1790" t="s">
        <v>898</v>
      </c>
    </row>
    <row r="1791" spans="1:41" x14ac:dyDescent="0.25">
      <c r="A1791">
        <v>1</v>
      </c>
      <c r="B1791" t="s">
        <v>28</v>
      </c>
      <c r="C1791">
        <v>393102</v>
      </c>
      <c r="D1791" t="str">
        <f>VLOOKUP(C1791,MUNICÍPO_SETOR!A$2:D$49,4,0)</f>
        <v>KARLA RIBEIRO ORTIZ</v>
      </c>
      <c r="E1791" s="43">
        <v>41367.375</v>
      </c>
      <c r="F1791" s="43">
        <v>41367.894444444442</v>
      </c>
      <c r="G1791" s="43">
        <v>41367.861111111109</v>
      </c>
      <c r="H1791" t="s">
        <v>29</v>
      </c>
      <c r="I1791">
        <v>60000012249003</v>
      </c>
      <c r="J1791" t="s">
        <v>899</v>
      </c>
      <c r="K1791" t="s">
        <v>900</v>
      </c>
      <c r="L1791" t="s">
        <v>41</v>
      </c>
      <c r="M1791">
        <v>3</v>
      </c>
      <c r="N1791" t="s">
        <v>33</v>
      </c>
      <c r="O1791">
        <v>60000015461254</v>
      </c>
      <c r="P1791">
        <v>60000016462716</v>
      </c>
      <c r="Q1791">
        <v>140215000000085</v>
      </c>
      <c r="S1791" t="s">
        <v>34</v>
      </c>
      <c r="T1791" t="s">
        <v>35</v>
      </c>
      <c r="U1791" t="s">
        <v>36</v>
      </c>
      <c r="X1791" t="s">
        <v>37</v>
      </c>
      <c r="AD1791" t="s">
        <v>895</v>
      </c>
      <c r="AE1791" t="s">
        <v>1437</v>
      </c>
      <c r="AF1791" t="s">
        <v>895</v>
      </c>
      <c r="AG1791" t="s">
        <v>895</v>
      </c>
      <c r="AH1791">
        <v>1</v>
      </c>
      <c r="AI1791">
        <v>26</v>
      </c>
      <c r="AJ1791">
        <v>26</v>
      </c>
      <c r="AK1791">
        <v>26</v>
      </c>
      <c r="AL1791">
        <v>26</v>
      </c>
      <c r="AM1791">
        <v>26</v>
      </c>
      <c r="AN1791" t="s">
        <v>1409</v>
      </c>
      <c r="AO1791" t="s">
        <v>895</v>
      </c>
    </row>
    <row r="1792" spans="1:41" x14ac:dyDescent="0.25">
      <c r="A1792">
        <v>1</v>
      </c>
      <c r="B1792" t="s">
        <v>28</v>
      </c>
      <c r="C1792">
        <v>393102</v>
      </c>
      <c r="D1792" t="str">
        <f>VLOOKUP(C1792,MUNICÍPO_SETOR!A$2:D$49,4,0)</f>
        <v>KARLA RIBEIRO ORTIZ</v>
      </c>
      <c r="E1792" s="43">
        <v>41366.645833333336</v>
      </c>
      <c r="F1792" s="43">
        <v>41367.512499999997</v>
      </c>
      <c r="G1792" s="43">
        <v>41367.520833333336</v>
      </c>
      <c r="H1792" t="s">
        <v>29</v>
      </c>
      <c r="I1792">
        <v>60000012444655</v>
      </c>
      <c r="J1792" t="s">
        <v>901</v>
      </c>
      <c r="K1792" t="s">
        <v>902</v>
      </c>
      <c r="L1792" t="s">
        <v>41</v>
      </c>
      <c r="M1792">
        <v>4</v>
      </c>
      <c r="N1792" t="s">
        <v>33</v>
      </c>
      <c r="O1792">
        <v>60000015461254</v>
      </c>
      <c r="P1792">
        <v>60000016462716</v>
      </c>
      <c r="Q1792">
        <v>140215000000078</v>
      </c>
      <c r="S1792" t="s">
        <v>34</v>
      </c>
      <c r="T1792" t="s">
        <v>35</v>
      </c>
      <c r="U1792" t="s">
        <v>36</v>
      </c>
      <c r="X1792" t="s">
        <v>37</v>
      </c>
      <c r="AD1792" t="s">
        <v>903</v>
      </c>
      <c r="AE1792" t="s">
        <v>1437</v>
      </c>
      <c r="AF1792" t="s">
        <v>903</v>
      </c>
      <c r="AG1792" t="s">
        <v>903</v>
      </c>
      <c r="AH1792">
        <v>1</v>
      </c>
      <c r="AI1792">
        <v>61</v>
      </c>
      <c r="AJ1792">
        <v>61</v>
      </c>
      <c r="AK1792">
        <v>61</v>
      </c>
      <c r="AL1792">
        <v>61</v>
      </c>
      <c r="AM1792">
        <v>61</v>
      </c>
      <c r="AN1792" t="s">
        <v>1409</v>
      </c>
      <c r="AO1792" t="s">
        <v>903</v>
      </c>
    </row>
    <row r="1793" spans="1:41" x14ac:dyDescent="0.25">
      <c r="A1793">
        <v>1</v>
      </c>
      <c r="B1793" t="s">
        <v>28</v>
      </c>
      <c r="C1793">
        <v>393102</v>
      </c>
      <c r="D1793" t="str">
        <f>VLOOKUP(C1793,MUNICÍPO_SETOR!A$2:D$49,4,0)</f>
        <v>KARLA RIBEIRO ORTIZ</v>
      </c>
      <c r="E1793" s="43">
        <v>41366.583333333336</v>
      </c>
      <c r="F1793" s="43">
        <v>41367.507638888892</v>
      </c>
      <c r="G1793" s="43">
        <v>41367.46875</v>
      </c>
      <c r="H1793" t="s">
        <v>29</v>
      </c>
      <c r="I1793">
        <v>60000012309155</v>
      </c>
      <c r="J1793" t="s">
        <v>904</v>
      </c>
      <c r="K1793" t="s">
        <v>905</v>
      </c>
      <c r="L1793" t="s">
        <v>41</v>
      </c>
      <c r="M1793">
        <v>6</v>
      </c>
      <c r="N1793" t="s">
        <v>33</v>
      </c>
      <c r="O1793">
        <v>60000015461254</v>
      </c>
      <c r="P1793">
        <v>60000016462716</v>
      </c>
      <c r="Q1793">
        <v>140215000000064</v>
      </c>
      <c r="S1793" t="s">
        <v>34</v>
      </c>
      <c r="T1793" t="s">
        <v>35</v>
      </c>
      <c r="U1793" t="s">
        <v>36</v>
      </c>
      <c r="X1793" t="s">
        <v>37</v>
      </c>
      <c r="AD1793" t="s">
        <v>906</v>
      </c>
      <c r="AE1793" t="s">
        <v>1437</v>
      </c>
      <c r="AF1793" t="s">
        <v>906</v>
      </c>
      <c r="AG1793" t="s">
        <v>906</v>
      </c>
      <c r="AH1793">
        <v>1</v>
      </c>
      <c r="AI1793">
        <v>109</v>
      </c>
      <c r="AJ1793">
        <v>109</v>
      </c>
      <c r="AK1793">
        <v>109</v>
      </c>
      <c r="AL1793">
        <v>109</v>
      </c>
      <c r="AM1793">
        <v>109</v>
      </c>
      <c r="AN1793" t="s">
        <v>1409</v>
      </c>
      <c r="AO1793" t="s">
        <v>906</v>
      </c>
    </row>
    <row r="1794" spans="1:41" x14ac:dyDescent="0.25">
      <c r="A1794">
        <v>1</v>
      </c>
      <c r="B1794" t="s">
        <v>28</v>
      </c>
      <c r="C1794">
        <v>393102</v>
      </c>
      <c r="D1794" t="str">
        <f>VLOOKUP(C1794,MUNICÍPO_SETOR!A$2:D$49,4,0)</f>
        <v>KARLA RIBEIRO ORTIZ</v>
      </c>
      <c r="E1794" s="43">
        <v>41366.5</v>
      </c>
      <c r="F1794" s="43">
        <v>41367.50277777778</v>
      </c>
      <c r="G1794" s="43">
        <v>41367.46875</v>
      </c>
      <c r="H1794" t="s">
        <v>29</v>
      </c>
      <c r="I1794">
        <v>60000012475035</v>
      </c>
      <c r="J1794" t="s">
        <v>907</v>
      </c>
      <c r="K1794" t="s">
        <v>908</v>
      </c>
      <c r="L1794" t="s">
        <v>41</v>
      </c>
      <c r="M1794">
        <v>4</v>
      </c>
      <c r="N1794" t="s">
        <v>33</v>
      </c>
      <c r="O1794">
        <v>60000015461254</v>
      </c>
      <c r="P1794">
        <v>60000016462716</v>
      </c>
      <c r="Q1794">
        <v>140215000000050</v>
      </c>
      <c r="S1794" t="s">
        <v>34</v>
      </c>
      <c r="T1794" t="s">
        <v>35</v>
      </c>
      <c r="U1794" t="s">
        <v>36</v>
      </c>
      <c r="X1794" t="s">
        <v>37</v>
      </c>
      <c r="AD1794" t="s">
        <v>909</v>
      </c>
      <c r="AE1794" t="s">
        <v>1437</v>
      </c>
      <c r="AF1794" t="s">
        <v>909</v>
      </c>
      <c r="AG1794" t="s">
        <v>909</v>
      </c>
      <c r="AH1794">
        <v>1</v>
      </c>
      <c r="AI1794">
        <v>159</v>
      </c>
      <c r="AJ1794">
        <v>159</v>
      </c>
      <c r="AK1794">
        <v>159</v>
      </c>
      <c r="AL1794">
        <v>159</v>
      </c>
      <c r="AM1794">
        <v>159</v>
      </c>
      <c r="AN1794" t="s">
        <v>1409</v>
      </c>
      <c r="AO1794" t="s">
        <v>909</v>
      </c>
    </row>
    <row r="1795" spans="1:41" x14ac:dyDescent="0.25">
      <c r="A1795">
        <v>1</v>
      </c>
      <c r="B1795" t="s">
        <v>28</v>
      </c>
      <c r="C1795">
        <v>393102</v>
      </c>
      <c r="D1795" t="str">
        <f>VLOOKUP(C1795,MUNICÍPO_SETOR!A$2:D$49,4,0)</f>
        <v>KARLA RIBEIRO ORTIZ</v>
      </c>
      <c r="E1795" s="43">
        <v>41366.479166666664</v>
      </c>
      <c r="F1795" s="43">
        <v>41367.488194444442</v>
      </c>
      <c r="G1795" s="43">
        <v>41367.447222222225</v>
      </c>
      <c r="H1795" t="s">
        <v>29</v>
      </c>
      <c r="I1795">
        <v>60000012540943</v>
      </c>
      <c r="J1795" t="s">
        <v>910</v>
      </c>
      <c r="K1795" t="s">
        <v>911</v>
      </c>
      <c r="L1795" t="s">
        <v>41</v>
      </c>
      <c r="M1795">
        <v>4</v>
      </c>
      <c r="N1795" t="s">
        <v>33</v>
      </c>
      <c r="O1795">
        <v>60000015461254</v>
      </c>
      <c r="P1795">
        <v>60000016462716</v>
      </c>
      <c r="Q1795">
        <v>140215000000029</v>
      </c>
      <c r="S1795" t="s">
        <v>34</v>
      </c>
      <c r="T1795" t="s">
        <v>35</v>
      </c>
      <c r="U1795" t="s">
        <v>36</v>
      </c>
      <c r="X1795" t="s">
        <v>37</v>
      </c>
      <c r="AD1795" t="s">
        <v>912</v>
      </c>
      <c r="AE1795" t="s">
        <v>1437</v>
      </c>
      <c r="AF1795" t="s">
        <v>912</v>
      </c>
      <c r="AG1795" t="s">
        <v>912</v>
      </c>
      <c r="AH1795">
        <v>1</v>
      </c>
      <c r="AI1795">
        <v>56</v>
      </c>
      <c r="AJ1795">
        <v>56</v>
      </c>
      <c r="AK1795">
        <v>56</v>
      </c>
      <c r="AL1795">
        <v>56</v>
      </c>
      <c r="AM1795">
        <v>56</v>
      </c>
      <c r="AN1795" t="s">
        <v>1409</v>
      </c>
      <c r="AO1795" t="s">
        <v>912</v>
      </c>
    </row>
    <row r="1796" spans="1:41" x14ac:dyDescent="0.25">
      <c r="A1796">
        <v>1</v>
      </c>
      <c r="B1796" t="s">
        <v>28</v>
      </c>
      <c r="C1796">
        <v>393102</v>
      </c>
      <c r="D1796" t="str">
        <f>VLOOKUP(C1796,MUNICÍPO_SETOR!A$2:D$49,4,0)</f>
        <v>KARLA RIBEIRO ORTIZ</v>
      </c>
      <c r="E1796" s="43">
        <v>41366.4375</v>
      </c>
      <c r="F1796" s="43">
        <v>41367.509722222225</v>
      </c>
      <c r="G1796" s="43">
        <v>41367.520833333336</v>
      </c>
      <c r="H1796" t="s">
        <v>29</v>
      </c>
      <c r="I1796">
        <v>60000017152618</v>
      </c>
      <c r="J1796" t="s">
        <v>913</v>
      </c>
      <c r="K1796" t="s">
        <v>914</v>
      </c>
      <c r="L1796" t="s">
        <v>41</v>
      </c>
      <c r="M1796">
        <v>6</v>
      </c>
      <c r="N1796" t="s">
        <v>33</v>
      </c>
      <c r="O1796">
        <v>60000015461254</v>
      </c>
      <c r="P1796">
        <v>60000016462716</v>
      </c>
      <c r="Q1796">
        <v>140215000000071</v>
      </c>
      <c r="S1796" t="s">
        <v>34</v>
      </c>
      <c r="T1796" t="s">
        <v>35</v>
      </c>
      <c r="U1796" t="s">
        <v>36</v>
      </c>
      <c r="X1796" t="s">
        <v>37</v>
      </c>
      <c r="AD1796" t="s">
        <v>915</v>
      </c>
      <c r="AE1796" t="s">
        <v>1437</v>
      </c>
      <c r="AF1796" t="s">
        <v>915</v>
      </c>
      <c r="AG1796" t="s">
        <v>915</v>
      </c>
      <c r="AH1796">
        <v>1</v>
      </c>
      <c r="AI1796">
        <v>119</v>
      </c>
      <c r="AJ1796">
        <v>119</v>
      </c>
      <c r="AK1796">
        <v>119</v>
      </c>
      <c r="AL1796">
        <v>119</v>
      </c>
      <c r="AM1796">
        <v>119</v>
      </c>
      <c r="AN1796" t="s">
        <v>1409</v>
      </c>
      <c r="AO1796" t="s">
        <v>915</v>
      </c>
    </row>
    <row r="1797" spans="1:41" x14ac:dyDescent="0.25">
      <c r="A1797">
        <v>1</v>
      </c>
      <c r="B1797" t="s">
        <v>28</v>
      </c>
      <c r="C1797">
        <v>393102</v>
      </c>
      <c r="D1797" t="str">
        <f>VLOOKUP(C1797,MUNICÍPO_SETOR!A$2:D$49,4,0)</f>
        <v>KARLA RIBEIRO ORTIZ</v>
      </c>
      <c r="E1797" s="43">
        <v>41366.416666666664</v>
      </c>
      <c r="F1797" s="43">
        <v>41367.505555555559</v>
      </c>
      <c r="G1797" s="43">
        <v>41367.46875</v>
      </c>
      <c r="H1797" t="s">
        <v>29</v>
      </c>
      <c r="I1797">
        <v>60000012406675</v>
      </c>
      <c r="J1797" t="s">
        <v>916</v>
      </c>
      <c r="K1797" t="s">
        <v>917</v>
      </c>
      <c r="L1797" t="s">
        <v>32</v>
      </c>
      <c r="M1797">
        <v>4</v>
      </c>
      <c r="N1797" t="s">
        <v>33</v>
      </c>
      <c r="O1797">
        <v>60000015461254</v>
      </c>
      <c r="P1797">
        <v>60000016462716</v>
      </c>
      <c r="Q1797">
        <v>140215000000057</v>
      </c>
      <c r="S1797" t="s">
        <v>34</v>
      </c>
      <c r="T1797" t="s">
        <v>35</v>
      </c>
      <c r="U1797" t="s">
        <v>36</v>
      </c>
      <c r="X1797" t="s">
        <v>37</v>
      </c>
      <c r="AD1797" t="s">
        <v>918</v>
      </c>
      <c r="AE1797" t="s">
        <v>1437</v>
      </c>
      <c r="AF1797" t="s">
        <v>918</v>
      </c>
      <c r="AG1797" t="s">
        <v>918</v>
      </c>
      <c r="AH1797">
        <v>1</v>
      </c>
      <c r="AI1797">
        <v>69</v>
      </c>
      <c r="AJ1797">
        <v>69</v>
      </c>
      <c r="AK1797">
        <v>69</v>
      </c>
      <c r="AL1797">
        <v>69</v>
      </c>
      <c r="AM1797">
        <v>69</v>
      </c>
      <c r="AN1797" t="s">
        <v>1409</v>
      </c>
      <c r="AO1797" t="s">
        <v>918</v>
      </c>
    </row>
    <row r="1798" spans="1:41" x14ac:dyDescent="0.25">
      <c r="A1798">
        <v>1</v>
      </c>
      <c r="B1798" t="s">
        <v>28</v>
      </c>
      <c r="C1798">
        <v>393102</v>
      </c>
      <c r="D1798" t="str">
        <f>VLOOKUP(C1798,MUNICÍPO_SETOR!A$2:D$49,4,0)</f>
        <v>KARLA RIBEIRO ORTIZ</v>
      </c>
      <c r="E1798" s="43">
        <v>41366.395833333336</v>
      </c>
      <c r="F1798" s="43">
        <v>41367.493750000001</v>
      </c>
      <c r="G1798" s="43">
        <v>41367.457638888889</v>
      </c>
      <c r="H1798" t="s">
        <v>29</v>
      </c>
      <c r="I1798">
        <v>60000012386631</v>
      </c>
      <c r="J1798" t="s">
        <v>919</v>
      </c>
      <c r="K1798" t="s">
        <v>920</v>
      </c>
      <c r="L1798" t="s">
        <v>41</v>
      </c>
      <c r="M1798">
        <v>3</v>
      </c>
      <c r="N1798" t="s">
        <v>33</v>
      </c>
      <c r="O1798">
        <v>60000015461254</v>
      </c>
      <c r="P1798">
        <v>60000016462716</v>
      </c>
      <c r="Q1798">
        <v>140215000000041</v>
      </c>
      <c r="S1798" t="s">
        <v>34</v>
      </c>
      <c r="T1798" t="s">
        <v>35</v>
      </c>
      <c r="U1798" t="s">
        <v>36</v>
      </c>
      <c r="X1798" t="s">
        <v>37</v>
      </c>
      <c r="AD1798" t="s">
        <v>921</v>
      </c>
      <c r="AE1798" t="s">
        <v>1437</v>
      </c>
      <c r="AF1798" t="s">
        <v>921</v>
      </c>
      <c r="AG1798" t="s">
        <v>921</v>
      </c>
      <c r="AH1798">
        <v>1</v>
      </c>
      <c r="AI1798">
        <v>36</v>
      </c>
      <c r="AJ1798">
        <v>36</v>
      </c>
      <c r="AK1798">
        <v>36</v>
      </c>
      <c r="AL1798">
        <v>36</v>
      </c>
      <c r="AM1798">
        <v>36</v>
      </c>
      <c r="AN1798" t="s">
        <v>1409</v>
      </c>
      <c r="AO1798" t="s">
        <v>921</v>
      </c>
    </row>
    <row r="1799" spans="1:41" x14ac:dyDescent="0.25">
      <c r="A1799">
        <v>1</v>
      </c>
      <c r="B1799" t="s">
        <v>28</v>
      </c>
      <c r="C1799">
        <v>392104</v>
      </c>
      <c r="D1799" t="str">
        <f>VLOOKUP(C1799,MUNICÍPO_SETOR!A$2:D$49,4,0)</f>
        <v>MICHEL OSES RIBEIRO DA SILVA</v>
      </c>
      <c r="E1799" s="43">
        <v>41404.625</v>
      </c>
      <c r="F1799" s="43">
        <v>41404.934027777781</v>
      </c>
      <c r="G1799" s="43">
        <v>41404.892361111109</v>
      </c>
      <c r="H1799" t="s">
        <v>29</v>
      </c>
      <c r="I1799">
        <v>60000012584763</v>
      </c>
      <c r="J1799" t="s">
        <v>958</v>
      </c>
      <c r="K1799" t="s">
        <v>959</v>
      </c>
      <c r="L1799" t="s">
        <v>41</v>
      </c>
      <c r="M1799">
        <v>4</v>
      </c>
      <c r="N1799" t="s">
        <v>33</v>
      </c>
      <c r="O1799">
        <v>60000015461254</v>
      </c>
      <c r="P1799">
        <v>60000016462717</v>
      </c>
      <c r="Q1799">
        <v>141281000001108</v>
      </c>
      <c r="S1799" t="s">
        <v>34</v>
      </c>
      <c r="T1799" t="s">
        <v>35</v>
      </c>
      <c r="U1799" t="s">
        <v>36</v>
      </c>
      <c r="X1799" t="s">
        <v>37</v>
      </c>
      <c r="AD1799" t="s">
        <v>5179</v>
      </c>
      <c r="AE1799" t="s">
        <v>1446</v>
      </c>
      <c r="AF1799" t="s">
        <v>5179</v>
      </c>
      <c r="AG1799" t="s">
        <v>5179</v>
      </c>
      <c r="AH1799">
        <v>97</v>
      </c>
      <c r="AI1799">
        <v>174</v>
      </c>
      <c r="AJ1799">
        <v>174</v>
      </c>
      <c r="AK1799">
        <v>174</v>
      </c>
      <c r="AL1799">
        <v>174</v>
      </c>
      <c r="AM1799">
        <v>174</v>
      </c>
      <c r="AN1799" t="s">
        <v>1409</v>
      </c>
      <c r="AO1799" t="s">
        <v>5505</v>
      </c>
    </row>
    <row r="1800" spans="1:41" x14ac:dyDescent="0.25">
      <c r="A1800">
        <v>1</v>
      </c>
      <c r="B1800" t="s">
        <v>28</v>
      </c>
      <c r="C1800">
        <v>392104</v>
      </c>
      <c r="D1800" t="str">
        <f>VLOOKUP(C1800,MUNICÍPO_SETOR!A$2:D$49,4,0)</f>
        <v>MICHEL OSES RIBEIRO DA SILVA</v>
      </c>
      <c r="E1800" s="43">
        <v>41404.583333333336</v>
      </c>
      <c r="F1800" s="43">
        <v>41404.908333333333</v>
      </c>
      <c r="G1800" s="43">
        <v>41404.866666666669</v>
      </c>
      <c r="H1800" t="s">
        <v>29</v>
      </c>
      <c r="I1800">
        <v>60000017963804</v>
      </c>
      <c r="J1800" t="s">
        <v>940</v>
      </c>
      <c r="K1800" t="s">
        <v>941</v>
      </c>
      <c r="L1800" t="s">
        <v>32</v>
      </c>
      <c r="M1800">
        <v>6</v>
      </c>
      <c r="N1800" t="s">
        <v>33</v>
      </c>
      <c r="O1800">
        <v>60000015461254</v>
      </c>
      <c r="P1800">
        <v>60000016462717</v>
      </c>
      <c r="Q1800">
        <v>141281000001002</v>
      </c>
      <c r="S1800" t="s">
        <v>34</v>
      </c>
      <c r="T1800" t="s">
        <v>35</v>
      </c>
      <c r="U1800" t="s">
        <v>36</v>
      </c>
      <c r="X1800" t="s">
        <v>37</v>
      </c>
      <c r="AD1800" t="s">
        <v>5180</v>
      </c>
      <c r="AE1800" t="s">
        <v>1437</v>
      </c>
      <c r="AF1800" t="s">
        <v>5180</v>
      </c>
      <c r="AG1800" t="s">
        <v>5180</v>
      </c>
      <c r="AH1800">
        <v>1</v>
      </c>
      <c r="AI1800">
        <v>124</v>
      </c>
      <c r="AJ1800">
        <v>124</v>
      </c>
      <c r="AK1800">
        <v>124</v>
      </c>
      <c r="AL1800">
        <v>124</v>
      </c>
      <c r="AM1800">
        <v>124</v>
      </c>
      <c r="AN1800" t="s">
        <v>1409</v>
      </c>
      <c r="AO1800" t="s">
        <v>5180</v>
      </c>
    </row>
    <row r="1801" spans="1:41" x14ac:dyDescent="0.25">
      <c r="A1801">
        <v>1</v>
      </c>
      <c r="B1801" t="s">
        <v>28</v>
      </c>
      <c r="C1801">
        <v>392104</v>
      </c>
      <c r="D1801" t="str">
        <f>VLOOKUP(C1801,MUNICÍPO_SETOR!A$2:D$49,4,0)</f>
        <v>MICHEL OSES RIBEIRO DA SILVA</v>
      </c>
      <c r="E1801" s="43">
        <v>41404.541666666664</v>
      </c>
      <c r="F1801" s="43">
        <v>41404.90347222222</v>
      </c>
      <c r="G1801" s="43">
        <v>41404.861805555556</v>
      </c>
      <c r="H1801" t="s">
        <v>29</v>
      </c>
      <c r="I1801">
        <v>60000017964160</v>
      </c>
      <c r="J1801" t="s">
        <v>3441</v>
      </c>
      <c r="K1801" t="s">
        <v>3442</v>
      </c>
      <c r="L1801" t="s">
        <v>32</v>
      </c>
      <c r="M1801">
        <v>6</v>
      </c>
      <c r="N1801" t="s">
        <v>33</v>
      </c>
      <c r="O1801">
        <v>60000015461254</v>
      </c>
      <c r="P1801">
        <v>60000016462717</v>
      </c>
      <c r="Q1801">
        <v>141281000000996</v>
      </c>
      <c r="S1801" t="s">
        <v>34</v>
      </c>
      <c r="T1801" t="s">
        <v>35</v>
      </c>
      <c r="U1801" t="s">
        <v>36</v>
      </c>
      <c r="X1801" t="s">
        <v>37</v>
      </c>
      <c r="AD1801" t="s">
        <v>5181</v>
      </c>
      <c r="AE1801" t="s">
        <v>1437</v>
      </c>
      <c r="AF1801" t="s">
        <v>5181</v>
      </c>
      <c r="AG1801" t="s">
        <v>5181</v>
      </c>
      <c r="AH1801">
        <v>1</v>
      </c>
      <c r="AI1801">
        <v>112</v>
      </c>
      <c r="AJ1801">
        <v>112</v>
      </c>
      <c r="AK1801">
        <v>112</v>
      </c>
      <c r="AL1801">
        <v>112</v>
      </c>
      <c r="AM1801">
        <v>112</v>
      </c>
      <c r="AN1801" t="s">
        <v>1409</v>
      </c>
      <c r="AO1801" t="s">
        <v>5181</v>
      </c>
    </row>
    <row r="1802" spans="1:41" x14ac:dyDescent="0.25">
      <c r="A1802">
        <v>1</v>
      </c>
      <c r="B1802" t="s">
        <v>28</v>
      </c>
      <c r="C1802">
        <v>392104</v>
      </c>
      <c r="D1802" t="str">
        <f>VLOOKUP(C1802,MUNICÍPO_SETOR!A$2:D$49,4,0)</f>
        <v>MICHEL OSES RIBEIRO DA SILVA</v>
      </c>
      <c r="E1802" s="43">
        <v>41404.458333333336</v>
      </c>
      <c r="F1802" s="43">
        <v>41404.916666666664</v>
      </c>
      <c r="G1802" s="43">
        <v>41404.875</v>
      </c>
      <c r="H1802" t="s">
        <v>29</v>
      </c>
      <c r="I1802">
        <v>60000017963932</v>
      </c>
      <c r="J1802" t="s">
        <v>979</v>
      </c>
      <c r="K1802" t="s">
        <v>980</v>
      </c>
      <c r="L1802" t="s">
        <v>32</v>
      </c>
      <c r="M1802">
        <v>4</v>
      </c>
      <c r="N1802" t="s">
        <v>33</v>
      </c>
      <c r="O1802">
        <v>60000015461254</v>
      </c>
      <c r="P1802">
        <v>60000016462717</v>
      </c>
      <c r="Q1802">
        <v>141281000001026</v>
      </c>
      <c r="S1802" t="s">
        <v>34</v>
      </c>
      <c r="T1802" t="s">
        <v>35</v>
      </c>
      <c r="U1802" t="s">
        <v>36</v>
      </c>
      <c r="X1802" t="s">
        <v>37</v>
      </c>
      <c r="AD1802" t="s">
        <v>5182</v>
      </c>
      <c r="AE1802" t="s">
        <v>1437</v>
      </c>
      <c r="AF1802" t="s">
        <v>5182</v>
      </c>
      <c r="AG1802" t="s">
        <v>5182</v>
      </c>
      <c r="AH1802">
        <v>1</v>
      </c>
      <c r="AI1802">
        <v>137</v>
      </c>
      <c r="AJ1802">
        <v>137</v>
      </c>
      <c r="AK1802">
        <v>137</v>
      </c>
      <c r="AL1802">
        <v>137</v>
      </c>
      <c r="AM1802">
        <v>137</v>
      </c>
      <c r="AN1802" t="s">
        <v>1409</v>
      </c>
      <c r="AO1802" t="s">
        <v>5182</v>
      </c>
    </row>
    <row r="1803" spans="1:41" x14ac:dyDescent="0.25">
      <c r="A1803">
        <v>1</v>
      </c>
      <c r="B1803" t="s">
        <v>28</v>
      </c>
      <c r="C1803">
        <v>392104</v>
      </c>
      <c r="D1803" t="str">
        <f>VLOOKUP(C1803,MUNICÍPO_SETOR!A$2:D$49,4,0)</f>
        <v>MICHEL OSES RIBEIRO DA SILVA</v>
      </c>
      <c r="E1803" s="43">
        <v>41404.416666666664</v>
      </c>
      <c r="F1803" s="43">
        <v>41404.913194444445</v>
      </c>
      <c r="G1803" s="43">
        <v>41404.871527777781</v>
      </c>
      <c r="H1803" t="s">
        <v>29</v>
      </c>
      <c r="I1803">
        <v>60000012568719</v>
      </c>
      <c r="J1803" t="s">
        <v>988</v>
      </c>
      <c r="K1803" t="s">
        <v>989</v>
      </c>
      <c r="L1803" t="s">
        <v>41</v>
      </c>
      <c r="M1803">
        <v>4</v>
      </c>
      <c r="N1803" t="s">
        <v>33</v>
      </c>
      <c r="O1803">
        <v>60000015461254</v>
      </c>
      <c r="P1803">
        <v>60000016462717</v>
      </c>
      <c r="Q1803">
        <v>141281000001020</v>
      </c>
      <c r="S1803" t="s">
        <v>34</v>
      </c>
      <c r="T1803" t="s">
        <v>35</v>
      </c>
      <c r="U1803" t="s">
        <v>36</v>
      </c>
      <c r="X1803" t="s">
        <v>37</v>
      </c>
      <c r="AD1803" t="s">
        <v>5183</v>
      </c>
      <c r="AE1803" t="s">
        <v>1446</v>
      </c>
      <c r="AF1803" t="s">
        <v>5183</v>
      </c>
      <c r="AG1803" t="s">
        <v>5183</v>
      </c>
      <c r="AH1803">
        <v>126</v>
      </c>
      <c r="AI1803">
        <v>202</v>
      </c>
      <c r="AJ1803">
        <v>202</v>
      </c>
      <c r="AK1803">
        <v>202</v>
      </c>
      <c r="AL1803">
        <v>202</v>
      </c>
      <c r="AM1803">
        <v>202</v>
      </c>
      <c r="AN1803" t="s">
        <v>1409</v>
      </c>
      <c r="AO1803" t="s">
        <v>5506</v>
      </c>
    </row>
    <row r="1804" spans="1:41" x14ac:dyDescent="0.25">
      <c r="A1804">
        <v>1</v>
      </c>
      <c r="B1804" t="s">
        <v>28</v>
      </c>
      <c r="C1804">
        <v>392104</v>
      </c>
      <c r="D1804" t="str">
        <f>VLOOKUP(C1804,MUNICÍPO_SETOR!A$2:D$49,4,0)</f>
        <v>MICHEL OSES RIBEIRO DA SILVA</v>
      </c>
      <c r="E1804" s="43">
        <v>41404.416666666664</v>
      </c>
      <c r="F1804" s="43">
        <v>41404.913194444445</v>
      </c>
      <c r="G1804" s="43">
        <v>41404.871527777781</v>
      </c>
      <c r="H1804" t="s">
        <v>29</v>
      </c>
      <c r="I1804">
        <v>60000012568719</v>
      </c>
      <c r="J1804" t="s">
        <v>988</v>
      </c>
      <c r="K1804" t="s">
        <v>989</v>
      </c>
      <c r="L1804" t="s">
        <v>41</v>
      </c>
      <c r="M1804">
        <v>4</v>
      </c>
      <c r="N1804" t="s">
        <v>33</v>
      </c>
      <c r="O1804">
        <v>60000015461254</v>
      </c>
      <c r="P1804">
        <v>60000016462717</v>
      </c>
      <c r="Q1804">
        <v>141281000001020</v>
      </c>
      <c r="S1804" t="s">
        <v>34</v>
      </c>
      <c r="T1804" t="s">
        <v>35</v>
      </c>
      <c r="U1804" t="s">
        <v>36</v>
      </c>
      <c r="X1804" t="s">
        <v>37</v>
      </c>
      <c r="AD1804" t="s">
        <v>5183</v>
      </c>
      <c r="AE1804" t="s">
        <v>1446</v>
      </c>
      <c r="AF1804" t="s">
        <v>5183</v>
      </c>
      <c r="AG1804" t="s">
        <v>5183</v>
      </c>
      <c r="AH1804">
        <v>126</v>
      </c>
      <c r="AI1804">
        <v>202</v>
      </c>
      <c r="AJ1804">
        <v>202</v>
      </c>
      <c r="AK1804">
        <v>202</v>
      </c>
      <c r="AL1804">
        <v>202</v>
      </c>
      <c r="AM1804">
        <v>202</v>
      </c>
      <c r="AN1804" t="s">
        <v>1409</v>
      </c>
      <c r="AO1804" t="s">
        <v>5506</v>
      </c>
    </row>
    <row r="1805" spans="1:41" x14ac:dyDescent="0.25">
      <c r="A1805">
        <v>1</v>
      </c>
      <c r="B1805" t="s">
        <v>28</v>
      </c>
      <c r="C1805">
        <v>392104</v>
      </c>
      <c r="D1805" t="str">
        <f>VLOOKUP(C1805,MUNICÍPO_SETOR!A$2:D$49,4,0)</f>
        <v>MICHEL OSES RIBEIRO DA SILVA</v>
      </c>
      <c r="E1805" s="43">
        <v>41404.375</v>
      </c>
      <c r="F1805" s="43">
        <v>41404.911805555559</v>
      </c>
      <c r="G1805" s="43">
        <v>41404.870138888888</v>
      </c>
      <c r="H1805" t="s">
        <v>29</v>
      </c>
      <c r="I1805">
        <v>60000017964092</v>
      </c>
      <c r="J1805" t="s">
        <v>942</v>
      </c>
      <c r="K1805" t="s">
        <v>943</v>
      </c>
      <c r="L1805" t="s">
        <v>32</v>
      </c>
      <c r="M1805">
        <v>6</v>
      </c>
      <c r="N1805" t="s">
        <v>33</v>
      </c>
      <c r="O1805">
        <v>60000015461254</v>
      </c>
      <c r="P1805">
        <v>60000016462717</v>
      </c>
      <c r="Q1805">
        <v>141281000001014</v>
      </c>
      <c r="S1805" t="s">
        <v>34</v>
      </c>
      <c r="T1805" t="s">
        <v>35</v>
      </c>
      <c r="U1805" t="s">
        <v>36</v>
      </c>
      <c r="X1805" t="s">
        <v>37</v>
      </c>
      <c r="AD1805" t="s">
        <v>5184</v>
      </c>
      <c r="AE1805" t="s">
        <v>1437</v>
      </c>
      <c r="AF1805" t="s">
        <v>5184</v>
      </c>
      <c r="AG1805" t="s">
        <v>5184</v>
      </c>
      <c r="AH1805">
        <v>89</v>
      </c>
      <c r="AI1805">
        <v>143</v>
      </c>
      <c r="AJ1805">
        <v>143</v>
      </c>
      <c r="AK1805">
        <v>143</v>
      </c>
      <c r="AL1805">
        <v>143</v>
      </c>
      <c r="AM1805">
        <v>143</v>
      </c>
      <c r="AN1805" t="s">
        <v>1409</v>
      </c>
      <c r="AO1805" t="s">
        <v>5507</v>
      </c>
    </row>
    <row r="1806" spans="1:41" x14ac:dyDescent="0.25">
      <c r="A1806">
        <v>1</v>
      </c>
      <c r="B1806" t="s">
        <v>28</v>
      </c>
      <c r="C1806">
        <v>392104</v>
      </c>
      <c r="D1806" t="str">
        <f>VLOOKUP(C1806,MUNICÍPO_SETOR!A$2:D$49,4,0)</f>
        <v>MICHEL OSES RIBEIRO DA SILVA</v>
      </c>
      <c r="E1806" s="43">
        <v>41403.666666666664</v>
      </c>
      <c r="F1806" s="43">
        <v>41404.929166666669</v>
      </c>
      <c r="G1806" s="43">
        <v>41404.887499999997</v>
      </c>
      <c r="H1806" t="s">
        <v>29</v>
      </c>
      <c r="I1806">
        <v>60000012315715</v>
      </c>
      <c r="J1806" t="s">
        <v>976</v>
      </c>
      <c r="K1806" t="s">
        <v>977</v>
      </c>
      <c r="L1806" t="s">
        <v>41</v>
      </c>
      <c r="M1806">
        <v>4</v>
      </c>
      <c r="N1806" t="s">
        <v>33</v>
      </c>
      <c r="O1806">
        <v>60000015461254</v>
      </c>
      <c r="P1806">
        <v>60000016462717</v>
      </c>
      <c r="Q1806">
        <v>141281000001090</v>
      </c>
      <c r="S1806" t="s">
        <v>34</v>
      </c>
      <c r="T1806" t="s">
        <v>35</v>
      </c>
      <c r="U1806" t="s">
        <v>36</v>
      </c>
      <c r="X1806" t="s">
        <v>37</v>
      </c>
      <c r="AD1806" t="s">
        <v>5185</v>
      </c>
      <c r="AE1806" t="s">
        <v>1446</v>
      </c>
      <c r="AF1806" t="s">
        <v>5185</v>
      </c>
      <c r="AG1806" t="s">
        <v>5185</v>
      </c>
      <c r="AH1806">
        <v>165</v>
      </c>
      <c r="AI1806">
        <v>226</v>
      </c>
      <c r="AJ1806">
        <v>226</v>
      </c>
      <c r="AK1806">
        <v>226</v>
      </c>
      <c r="AL1806">
        <v>226</v>
      </c>
      <c r="AM1806">
        <v>226</v>
      </c>
      <c r="AN1806" t="s">
        <v>1409</v>
      </c>
      <c r="AO1806" t="s">
        <v>5508</v>
      </c>
    </row>
    <row r="1807" spans="1:41" x14ac:dyDescent="0.25">
      <c r="A1807">
        <v>1</v>
      </c>
      <c r="B1807" t="s">
        <v>28</v>
      </c>
      <c r="C1807">
        <v>392104</v>
      </c>
      <c r="D1807" t="str">
        <f>VLOOKUP(C1807,MUNICÍPO_SETOR!A$2:D$49,4,0)</f>
        <v>MICHEL OSES RIBEIRO DA SILVA</v>
      </c>
      <c r="E1807" s="43">
        <v>41403.625</v>
      </c>
      <c r="F1807" s="43">
        <v>41404.927083333336</v>
      </c>
      <c r="G1807" s="43">
        <v>41404.885416666664</v>
      </c>
      <c r="H1807" t="s">
        <v>29</v>
      </c>
      <c r="I1807">
        <v>60000017965624</v>
      </c>
      <c r="J1807" t="s">
        <v>946</v>
      </c>
      <c r="K1807" t="s">
        <v>947</v>
      </c>
      <c r="L1807" t="s">
        <v>32</v>
      </c>
      <c r="M1807">
        <v>4</v>
      </c>
      <c r="N1807" t="s">
        <v>33</v>
      </c>
      <c r="O1807">
        <v>60000015461254</v>
      </c>
      <c r="P1807">
        <v>60000016462717</v>
      </c>
      <c r="Q1807">
        <v>141281000001075</v>
      </c>
      <c r="S1807" t="s">
        <v>34</v>
      </c>
      <c r="T1807" t="s">
        <v>35</v>
      </c>
      <c r="U1807" t="s">
        <v>36</v>
      </c>
      <c r="X1807" t="s">
        <v>37</v>
      </c>
      <c r="AD1807" t="s">
        <v>5186</v>
      </c>
      <c r="AE1807" t="s">
        <v>1437</v>
      </c>
      <c r="AF1807" t="s">
        <v>5186</v>
      </c>
      <c r="AG1807" t="s">
        <v>5186</v>
      </c>
      <c r="AH1807">
        <v>95</v>
      </c>
      <c r="AI1807">
        <v>167</v>
      </c>
      <c r="AJ1807">
        <v>167</v>
      </c>
      <c r="AK1807">
        <v>167</v>
      </c>
      <c r="AL1807">
        <v>167</v>
      </c>
      <c r="AM1807">
        <v>167</v>
      </c>
      <c r="AN1807" t="s">
        <v>1409</v>
      </c>
      <c r="AO1807" t="s">
        <v>5509</v>
      </c>
    </row>
    <row r="1808" spans="1:41" x14ac:dyDescent="0.25">
      <c r="A1808">
        <v>1</v>
      </c>
      <c r="B1808" t="s">
        <v>28</v>
      </c>
      <c r="C1808">
        <v>392104</v>
      </c>
      <c r="D1808" t="str">
        <f>VLOOKUP(C1808,MUNICÍPO_SETOR!A$2:D$49,4,0)</f>
        <v>MICHEL OSES RIBEIRO DA SILVA</v>
      </c>
      <c r="E1808" s="43">
        <v>41403.583333333336</v>
      </c>
      <c r="F1808" s="43">
        <v>41404.897222222222</v>
      </c>
      <c r="G1808" s="43">
        <v>41404.855555555558</v>
      </c>
      <c r="H1808" t="s">
        <v>29</v>
      </c>
      <c r="I1808">
        <v>60000012248227</v>
      </c>
      <c r="J1808" t="s">
        <v>991</v>
      </c>
      <c r="K1808" t="s">
        <v>992</v>
      </c>
      <c r="L1808" t="s">
        <v>32</v>
      </c>
      <c r="M1808">
        <v>3</v>
      </c>
      <c r="N1808" t="s">
        <v>33</v>
      </c>
      <c r="O1808">
        <v>60000015461254</v>
      </c>
      <c r="P1808">
        <v>60000016462717</v>
      </c>
      <c r="Q1808">
        <v>141281000000978</v>
      </c>
      <c r="S1808" t="s">
        <v>34</v>
      </c>
      <c r="T1808" t="s">
        <v>35</v>
      </c>
      <c r="U1808" t="s">
        <v>36</v>
      </c>
      <c r="X1808" t="s">
        <v>37</v>
      </c>
      <c r="AD1808" t="s">
        <v>5187</v>
      </c>
      <c r="AE1808" t="s">
        <v>1446</v>
      </c>
      <c r="AF1808" t="s">
        <v>5187</v>
      </c>
      <c r="AG1808" t="s">
        <v>5187</v>
      </c>
      <c r="AH1808">
        <v>126</v>
      </c>
      <c r="AI1808">
        <v>187</v>
      </c>
      <c r="AJ1808">
        <v>187</v>
      </c>
      <c r="AK1808">
        <v>187</v>
      </c>
      <c r="AL1808">
        <v>187</v>
      </c>
      <c r="AM1808">
        <v>187</v>
      </c>
      <c r="AN1808" t="s">
        <v>1409</v>
      </c>
      <c r="AO1808" t="s">
        <v>5508</v>
      </c>
    </row>
    <row r="1809" spans="1:41" x14ac:dyDescent="0.25">
      <c r="A1809">
        <v>1</v>
      </c>
      <c r="B1809" t="s">
        <v>28</v>
      </c>
      <c r="C1809">
        <v>392104</v>
      </c>
      <c r="D1809" t="str">
        <f>VLOOKUP(C1809,MUNICÍPO_SETOR!A$2:D$49,4,0)</f>
        <v>MICHEL OSES RIBEIRO DA SILVA</v>
      </c>
      <c r="E1809" s="43">
        <v>41403.541666666664</v>
      </c>
      <c r="F1809" s="43">
        <v>41403.843055555553</v>
      </c>
      <c r="G1809" s="43">
        <v>41404.84652777778</v>
      </c>
      <c r="H1809" t="s">
        <v>29</v>
      </c>
      <c r="I1809">
        <v>60000012404207</v>
      </c>
      <c r="J1809" t="s">
        <v>5188</v>
      </c>
      <c r="K1809" t="s">
        <v>5189</v>
      </c>
      <c r="L1809" t="s">
        <v>32</v>
      </c>
      <c r="M1809">
        <v>3</v>
      </c>
      <c r="N1809" t="s">
        <v>33</v>
      </c>
      <c r="O1809">
        <v>60000015461254</v>
      </c>
      <c r="P1809">
        <v>60000016462717</v>
      </c>
      <c r="Q1809">
        <v>140219000000480</v>
      </c>
      <c r="S1809" t="s">
        <v>34</v>
      </c>
      <c r="T1809" t="s">
        <v>35</v>
      </c>
      <c r="U1809" t="s">
        <v>36</v>
      </c>
      <c r="X1809" t="s">
        <v>37</v>
      </c>
      <c r="AD1809" t="s">
        <v>5190</v>
      </c>
      <c r="AE1809" t="s">
        <v>1446</v>
      </c>
      <c r="AF1809" t="s">
        <v>5190</v>
      </c>
      <c r="AG1809" t="s">
        <v>5190</v>
      </c>
      <c r="AH1809">
        <v>1</v>
      </c>
      <c r="AI1809">
        <v>101</v>
      </c>
      <c r="AJ1809">
        <v>101</v>
      </c>
      <c r="AK1809">
        <v>101</v>
      </c>
      <c r="AL1809">
        <v>101</v>
      </c>
      <c r="AM1809">
        <v>101</v>
      </c>
      <c r="AN1809" t="s">
        <v>1409</v>
      </c>
      <c r="AO1809" t="s">
        <v>5190</v>
      </c>
    </row>
    <row r="1810" spans="1:41" x14ac:dyDescent="0.25">
      <c r="A1810">
        <v>1</v>
      </c>
      <c r="B1810" t="s">
        <v>28</v>
      </c>
      <c r="C1810">
        <v>392104</v>
      </c>
      <c r="D1810" t="str">
        <f>VLOOKUP(C1810,MUNICÍPO_SETOR!A$2:D$49,4,0)</f>
        <v>MICHEL OSES RIBEIRO DA SILVA</v>
      </c>
      <c r="E1810" s="43">
        <v>41400.458333333336</v>
      </c>
      <c r="F1810" s="43">
        <v>41401.636111111111</v>
      </c>
      <c r="G1810" s="43">
        <v>41401.61041666667</v>
      </c>
      <c r="H1810" t="s">
        <v>29</v>
      </c>
      <c r="I1810">
        <v>60000012277747</v>
      </c>
      <c r="J1810" t="s">
        <v>948</v>
      </c>
      <c r="K1810" t="s">
        <v>949</v>
      </c>
      <c r="L1810" t="s">
        <v>32</v>
      </c>
      <c r="M1810">
        <v>4</v>
      </c>
      <c r="N1810" t="s">
        <v>33</v>
      </c>
      <c r="O1810">
        <v>60000015461254</v>
      </c>
      <c r="P1810">
        <v>60000016462717</v>
      </c>
      <c r="Q1810">
        <v>140219000000342</v>
      </c>
      <c r="S1810" t="s">
        <v>34</v>
      </c>
      <c r="T1810" t="s">
        <v>35</v>
      </c>
      <c r="U1810" t="s">
        <v>36</v>
      </c>
      <c r="X1810" t="s">
        <v>37</v>
      </c>
      <c r="AD1810" t="s">
        <v>5191</v>
      </c>
      <c r="AE1810" t="s">
        <v>1446</v>
      </c>
      <c r="AF1810" t="s">
        <v>5191</v>
      </c>
      <c r="AG1810" t="s">
        <v>5191</v>
      </c>
      <c r="AH1810">
        <v>1</v>
      </c>
      <c r="AI1810">
        <v>107</v>
      </c>
      <c r="AJ1810">
        <v>107</v>
      </c>
      <c r="AK1810">
        <v>107</v>
      </c>
      <c r="AL1810">
        <v>107</v>
      </c>
      <c r="AM1810">
        <v>107</v>
      </c>
      <c r="AN1810" t="s">
        <v>1409</v>
      </c>
      <c r="AO1810" t="s">
        <v>5191</v>
      </c>
    </row>
    <row r="1811" spans="1:41" x14ac:dyDescent="0.25">
      <c r="A1811">
        <v>1</v>
      </c>
      <c r="B1811" t="s">
        <v>28</v>
      </c>
      <c r="C1811">
        <v>392104</v>
      </c>
      <c r="D1811" t="str">
        <f>VLOOKUP(C1811,MUNICÍPO_SETOR!A$2:D$49,4,0)</f>
        <v>MICHEL OSES RIBEIRO DA SILVA</v>
      </c>
      <c r="E1811" s="43">
        <v>41400.416666666664</v>
      </c>
      <c r="F1811" s="43">
        <v>41401.61041666667</v>
      </c>
      <c r="G1811" s="43">
        <v>41401.591666666667</v>
      </c>
      <c r="H1811" t="s">
        <v>29</v>
      </c>
      <c r="I1811">
        <v>60000012268887</v>
      </c>
      <c r="J1811" t="s">
        <v>950</v>
      </c>
      <c r="K1811" t="s">
        <v>951</v>
      </c>
      <c r="L1811" t="s">
        <v>32</v>
      </c>
      <c r="M1811">
        <v>3</v>
      </c>
      <c r="N1811" t="s">
        <v>33</v>
      </c>
      <c r="O1811">
        <v>60000015461254</v>
      </c>
      <c r="P1811">
        <v>60000016462717</v>
      </c>
      <c r="Q1811">
        <v>140219000000335</v>
      </c>
      <c r="S1811" t="s">
        <v>34</v>
      </c>
      <c r="T1811" t="s">
        <v>35</v>
      </c>
      <c r="U1811" t="s">
        <v>36</v>
      </c>
      <c r="X1811" t="s">
        <v>37</v>
      </c>
      <c r="AD1811" t="s">
        <v>5192</v>
      </c>
      <c r="AE1811" t="s">
        <v>1446</v>
      </c>
      <c r="AF1811" t="s">
        <v>5192</v>
      </c>
      <c r="AG1811" t="s">
        <v>5192</v>
      </c>
      <c r="AH1811">
        <v>1</v>
      </c>
      <c r="AI1811">
        <v>182</v>
      </c>
      <c r="AJ1811">
        <v>182</v>
      </c>
      <c r="AK1811">
        <v>182</v>
      </c>
      <c r="AL1811">
        <v>182</v>
      </c>
      <c r="AM1811">
        <v>182</v>
      </c>
      <c r="AN1811" t="s">
        <v>1409</v>
      </c>
      <c r="AO1811" t="s">
        <v>5192</v>
      </c>
    </row>
    <row r="1812" spans="1:41" x14ac:dyDescent="0.25">
      <c r="A1812">
        <v>1</v>
      </c>
      <c r="B1812" t="s">
        <v>28</v>
      </c>
      <c r="C1812">
        <v>392104</v>
      </c>
      <c r="D1812" t="str">
        <f>VLOOKUP(C1812,MUNICÍPO_SETOR!A$2:D$49,4,0)</f>
        <v>MICHEL OSES RIBEIRO DA SILVA</v>
      </c>
      <c r="E1812" s="43">
        <v>41400.333333333336</v>
      </c>
      <c r="F1812" s="43">
        <v>41401.606249999997</v>
      </c>
      <c r="G1812" s="43">
        <v>41401.591666666667</v>
      </c>
      <c r="H1812" t="s">
        <v>29</v>
      </c>
      <c r="I1812">
        <v>60000012308675</v>
      </c>
      <c r="J1812" t="s">
        <v>928</v>
      </c>
      <c r="K1812" t="s">
        <v>929</v>
      </c>
      <c r="L1812" t="s">
        <v>32</v>
      </c>
      <c r="M1812">
        <v>6</v>
      </c>
      <c r="N1812" t="s">
        <v>33</v>
      </c>
      <c r="O1812">
        <v>60000015461254</v>
      </c>
      <c r="P1812">
        <v>60000016462717</v>
      </c>
      <c r="Q1812">
        <v>140219000000328</v>
      </c>
      <c r="S1812" t="s">
        <v>34</v>
      </c>
      <c r="T1812" t="s">
        <v>35</v>
      </c>
      <c r="U1812" t="s">
        <v>36</v>
      </c>
      <c r="X1812" t="s">
        <v>37</v>
      </c>
      <c r="AD1812" t="s">
        <v>5193</v>
      </c>
      <c r="AE1812" t="s">
        <v>1446</v>
      </c>
      <c r="AF1812" t="s">
        <v>5193</v>
      </c>
      <c r="AG1812" t="s">
        <v>5193</v>
      </c>
      <c r="AH1812">
        <v>1</v>
      </c>
      <c r="AI1812">
        <v>180</v>
      </c>
      <c r="AJ1812">
        <v>180</v>
      </c>
      <c r="AK1812">
        <v>180</v>
      </c>
      <c r="AL1812">
        <v>180</v>
      </c>
      <c r="AM1812">
        <v>180</v>
      </c>
      <c r="AN1812" t="s">
        <v>1409</v>
      </c>
      <c r="AO1812" t="s">
        <v>5193</v>
      </c>
    </row>
    <row r="1813" spans="1:41" x14ac:dyDescent="0.25">
      <c r="A1813">
        <v>1</v>
      </c>
      <c r="B1813" t="s">
        <v>28</v>
      </c>
      <c r="C1813">
        <v>392104</v>
      </c>
      <c r="D1813" t="str">
        <f>VLOOKUP(C1813,MUNICÍPO_SETOR!A$2:D$49,4,0)</f>
        <v>MICHEL OSES RIBEIRO DA SILVA</v>
      </c>
      <c r="E1813" s="43">
        <v>41394.666666666664</v>
      </c>
      <c r="F1813" s="43">
        <v>41394.815972222219</v>
      </c>
      <c r="G1813" s="43">
        <v>41394.774305555555</v>
      </c>
      <c r="H1813" t="s">
        <v>29</v>
      </c>
      <c r="I1813">
        <v>60000012373639</v>
      </c>
      <c r="J1813" t="s">
        <v>3414</v>
      </c>
      <c r="K1813" t="s">
        <v>3415</v>
      </c>
      <c r="L1813" t="s">
        <v>41</v>
      </c>
      <c r="M1813">
        <v>6</v>
      </c>
      <c r="N1813" t="s">
        <v>33</v>
      </c>
      <c r="O1813">
        <v>60000015461254</v>
      </c>
      <c r="P1813">
        <v>60000016462717</v>
      </c>
      <c r="Q1813">
        <v>141281000000873</v>
      </c>
      <c r="S1813" t="s">
        <v>34</v>
      </c>
      <c r="T1813" t="s">
        <v>35</v>
      </c>
      <c r="U1813" t="s">
        <v>36</v>
      </c>
      <c r="X1813" t="s">
        <v>37</v>
      </c>
      <c r="AD1813" t="s">
        <v>3416</v>
      </c>
      <c r="AE1813" t="s">
        <v>1446</v>
      </c>
      <c r="AF1813" t="s">
        <v>3416</v>
      </c>
      <c r="AG1813" t="s">
        <v>3416</v>
      </c>
      <c r="AH1813">
        <v>109</v>
      </c>
      <c r="AI1813">
        <v>196</v>
      </c>
      <c r="AJ1813">
        <v>196</v>
      </c>
      <c r="AK1813">
        <v>196</v>
      </c>
      <c r="AL1813">
        <v>196</v>
      </c>
      <c r="AM1813">
        <v>196</v>
      </c>
      <c r="AN1813" t="s">
        <v>1409</v>
      </c>
      <c r="AO1813" t="s">
        <v>4679</v>
      </c>
    </row>
    <row r="1814" spans="1:41" x14ac:dyDescent="0.25">
      <c r="A1814">
        <v>1</v>
      </c>
      <c r="B1814" t="s">
        <v>28</v>
      </c>
      <c r="C1814">
        <v>392104</v>
      </c>
      <c r="D1814" t="str">
        <f>VLOOKUP(C1814,MUNICÍPO_SETOR!A$2:D$49,4,0)</f>
        <v>MICHEL OSES RIBEIRO DA SILVA</v>
      </c>
      <c r="E1814" s="43">
        <v>41394.666666666664</v>
      </c>
      <c r="F1814" s="43">
        <v>41394.815972222219</v>
      </c>
      <c r="G1814" s="43">
        <v>41394.774305555555</v>
      </c>
      <c r="H1814" t="s">
        <v>29</v>
      </c>
      <c r="I1814">
        <v>60000012373639</v>
      </c>
      <c r="J1814" t="s">
        <v>3414</v>
      </c>
      <c r="K1814" t="s">
        <v>3415</v>
      </c>
      <c r="L1814" t="s">
        <v>41</v>
      </c>
      <c r="M1814">
        <v>6</v>
      </c>
      <c r="N1814" t="s">
        <v>33</v>
      </c>
      <c r="O1814">
        <v>60000015461254</v>
      </c>
      <c r="P1814">
        <v>60000016462717</v>
      </c>
      <c r="Q1814">
        <v>141281000000873</v>
      </c>
      <c r="S1814" t="s">
        <v>34</v>
      </c>
      <c r="T1814" t="s">
        <v>35</v>
      </c>
      <c r="U1814" t="s">
        <v>36</v>
      </c>
      <c r="X1814" t="s">
        <v>37</v>
      </c>
      <c r="AD1814" t="s">
        <v>3416</v>
      </c>
      <c r="AE1814" t="s">
        <v>1437</v>
      </c>
      <c r="AF1814" t="s">
        <v>3416</v>
      </c>
      <c r="AG1814" t="s">
        <v>3416</v>
      </c>
      <c r="AH1814">
        <v>109</v>
      </c>
      <c r="AI1814">
        <v>196</v>
      </c>
      <c r="AJ1814">
        <v>196</v>
      </c>
      <c r="AK1814">
        <v>196</v>
      </c>
      <c r="AL1814">
        <v>196</v>
      </c>
      <c r="AM1814">
        <v>196</v>
      </c>
      <c r="AN1814" t="s">
        <v>1409</v>
      </c>
      <c r="AO1814" t="s">
        <v>4679</v>
      </c>
    </row>
    <row r="1815" spans="1:41" x14ac:dyDescent="0.25">
      <c r="A1815">
        <v>1</v>
      </c>
      <c r="B1815" t="s">
        <v>28</v>
      </c>
      <c r="C1815">
        <v>392104</v>
      </c>
      <c r="D1815" t="str">
        <f>VLOOKUP(C1815,MUNICÍPO_SETOR!A$2:D$49,4,0)</f>
        <v>MICHEL OSES RIBEIRO DA SILVA</v>
      </c>
      <c r="E1815" s="43">
        <v>41394.583333333336</v>
      </c>
      <c r="F1815" s="43">
        <v>41394.833333333336</v>
      </c>
      <c r="G1815" s="43">
        <v>41394.791666666664</v>
      </c>
      <c r="H1815" t="s">
        <v>29</v>
      </c>
      <c r="I1815">
        <v>60000012380687</v>
      </c>
      <c r="J1815" t="s">
        <v>3417</v>
      </c>
      <c r="K1815" t="s">
        <v>3418</v>
      </c>
      <c r="L1815" t="s">
        <v>32</v>
      </c>
      <c r="M1815">
        <v>4</v>
      </c>
      <c r="N1815" t="s">
        <v>33</v>
      </c>
      <c r="O1815">
        <v>60000015461254</v>
      </c>
      <c r="P1815">
        <v>60000016462717</v>
      </c>
      <c r="Q1815">
        <v>141281000000925</v>
      </c>
      <c r="S1815" t="s">
        <v>34</v>
      </c>
      <c r="T1815" t="s">
        <v>35</v>
      </c>
      <c r="U1815" t="s">
        <v>36</v>
      </c>
      <c r="X1815" t="s">
        <v>37</v>
      </c>
      <c r="AD1815" t="s">
        <v>3419</v>
      </c>
      <c r="AE1815" t="s">
        <v>1446</v>
      </c>
      <c r="AF1815" t="s">
        <v>3419</v>
      </c>
      <c r="AG1815" t="s">
        <v>3419</v>
      </c>
      <c r="AH1815">
        <v>1</v>
      </c>
      <c r="AI1815">
        <v>160</v>
      </c>
      <c r="AJ1815">
        <v>160</v>
      </c>
      <c r="AK1815">
        <v>160</v>
      </c>
      <c r="AL1815">
        <v>160</v>
      </c>
      <c r="AM1815">
        <v>160</v>
      </c>
      <c r="AN1815" t="s">
        <v>1409</v>
      </c>
      <c r="AO1815" t="s">
        <v>3419</v>
      </c>
    </row>
    <row r="1816" spans="1:41" x14ac:dyDescent="0.25">
      <c r="A1816">
        <v>1</v>
      </c>
      <c r="B1816" t="s">
        <v>28</v>
      </c>
      <c r="C1816">
        <v>392104</v>
      </c>
      <c r="D1816" t="str">
        <f>VLOOKUP(C1816,MUNICÍPO_SETOR!A$2:D$49,4,0)</f>
        <v>MICHEL OSES RIBEIRO DA SILVA</v>
      </c>
      <c r="E1816" s="43">
        <v>41394.5625</v>
      </c>
      <c r="F1816" s="43">
        <v>41394.829861111109</v>
      </c>
      <c r="G1816" s="43">
        <v>41394.788194444445</v>
      </c>
      <c r="H1816" t="s">
        <v>29</v>
      </c>
      <c r="I1816">
        <v>60000017155174</v>
      </c>
      <c r="J1816" t="s">
        <v>3420</v>
      </c>
      <c r="K1816" t="s">
        <v>3421</v>
      </c>
      <c r="L1816" t="s">
        <v>41</v>
      </c>
      <c r="M1816">
        <v>3</v>
      </c>
      <c r="N1816" t="s">
        <v>33</v>
      </c>
      <c r="O1816">
        <v>60000015461254</v>
      </c>
      <c r="P1816">
        <v>60000016462717</v>
      </c>
      <c r="Q1816">
        <v>141281000000918</v>
      </c>
      <c r="S1816" t="s">
        <v>34</v>
      </c>
      <c r="T1816" t="s">
        <v>35</v>
      </c>
      <c r="U1816" t="s">
        <v>36</v>
      </c>
      <c r="X1816" t="s">
        <v>37</v>
      </c>
      <c r="AD1816" t="s">
        <v>3422</v>
      </c>
      <c r="AE1816" t="s">
        <v>1446</v>
      </c>
      <c r="AF1816" t="s">
        <v>3422</v>
      </c>
      <c r="AG1816" t="s">
        <v>3422</v>
      </c>
      <c r="AH1816">
        <v>30</v>
      </c>
      <c r="AI1816">
        <v>90</v>
      </c>
      <c r="AJ1816">
        <v>90</v>
      </c>
      <c r="AK1816">
        <v>90</v>
      </c>
      <c r="AL1816">
        <v>90</v>
      </c>
      <c r="AM1816">
        <v>90</v>
      </c>
      <c r="AN1816" t="s">
        <v>1409</v>
      </c>
      <c r="AO1816" t="s">
        <v>4680</v>
      </c>
    </row>
    <row r="1817" spans="1:41" x14ac:dyDescent="0.25">
      <c r="A1817">
        <v>1</v>
      </c>
      <c r="B1817" t="s">
        <v>28</v>
      </c>
      <c r="C1817">
        <v>392104</v>
      </c>
      <c r="D1817" t="str">
        <f>VLOOKUP(C1817,MUNICÍPO_SETOR!A$2:D$49,4,0)</f>
        <v>MICHEL OSES RIBEIRO DA SILVA</v>
      </c>
      <c r="E1817" s="43">
        <v>41394.520833333336</v>
      </c>
      <c r="F1817" s="43">
        <v>41394.828472222223</v>
      </c>
      <c r="G1817" s="43">
        <v>41394.786805555559</v>
      </c>
      <c r="H1817" t="s">
        <v>29</v>
      </c>
      <c r="I1817">
        <v>60000017964284</v>
      </c>
      <c r="J1817" t="s">
        <v>3423</v>
      </c>
      <c r="K1817" t="s">
        <v>3424</v>
      </c>
      <c r="L1817" t="s">
        <v>32</v>
      </c>
      <c r="M1817">
        <v>4</v>
      </c>
      <c r="N1817" t="s">
        <v>33</v>
      </c>
      <c r="O1817">
        <v>60000015461254</v>
      </c>
      <c r="P1817">
        <v>60000016462717</v>
      </c>
      <c r="Q1817">
        <v>141281000000911</v>
      </c>
      <c r="S1817" t="s">
        <v>34</v>
      </c>
      <c r="T1817" t="s">
        <v>35</v>
      </c>
      <c r="U1817" t="s">
        <v>36</v>
      </c>
      <c r="X1817" t="s">
        <v>37</v>
      </c>
      <c r="AD1817" t="s">
        <v>3425</v>
      </c>
      <c r="AE1817" t="s">
        <v>1437</v>
      </c>
      <c r="AF1817" t="s">
        <v>3425</v>
      </c>
      <c r="AG1817" t="s">
        <v>3425</v>
      </c>
      <c r="AH1817">
        <v>128</v>
      </c>
      <c r="AI1817">
        <v>187</v>
      </c>
      <c r="AJ1817">
        <v>187</v>
      </c>
      <c r="AK1817">
        <v>187</v>
      </c>
      <c r="AL1817">
        <v>187</v>
      </c>
      <c r="AM1817">
        <v>187</v>
      </c>
      <c r="AN1817" t="s">
        <v>1409</v>
      </c>
      <c r="AO1817" t="s">
        <v>4681</v>
      </c>
    </row>
    <row r="1818" spans="1:41" x14ac:dyDescent="0.25">
      <c r="A1818">
        <v>1</v>
      </c>
      <c r="B1818" t="s">
        <v>28</v>
      </c>
      <c r="C1818">
        <v>392104</v>
      </c>
      <c r="D1818" t="str">
        <f>VLOOKUP(C1818,MUNICÍPO_SETOR!A$2:D$49,4,0)</f>
        <v>MICHEL OSES RIBEIRO DA SILVA</v>
      </c>
      <c r="E1818" s="43">
        <v>41394.479166666664</v>
      </c>
      <c r="F1818" s="43">
        <v>41394.826388888891</v>
      </c>
      <c r="G1818" s="43">
        <v>41394.784722222219</v>
      </c>
      <c r="H1818" t="s">
        <v>29</v>
      </c>
      <c r="I1818">
        <v>60000017150910</v>
      </c>
      <c r="J1818" t="s">
        <v>3426</v>
      </c>
      <c r="K1818" t="s">
        <v>3427</v>
      </c>
      <c r="L1818" t="s">
        <v>41</v>
      </c>
      <c r="M1818">
        <v>3</v>
      </c>
      <c r="N1818" t="s">
        <v>33</v>
      </c>
      <c r="O1818">
        <v>60000015461254</v>
      </c>
      <c r="P1818">
        <v>60000016462717</v>
      </c>
      <c r="Q1818">
        <v>141281000000904</v>
      </c>
      <c r="S1818" t="s">
        <v>34</v>
      </c>
      <c r="T1818" t="s">
        <v>35</v>
      </c>
      <c r="U1818" t="s">
        <v>36</v>
      </c>
      <c r="X1818" t="s">
        <v>37</v>
      </c>
      <c r="AD1818" t="s">
        <v>3428</v>
      </c>
      <c r="AE1818" t="s">
        <v>1446</v>
      </c>
      <c r="AF1818" t="s">
        <v>3428</v>
      </c>
      <c r="AG1818" t="s">
        <v>3428</v>
      </c>
      <c r="AH1818">
        <v>1</v>
      </c>
      <c r="AI1818">
        <v>206</v>
      </c>
      <c r="AJ1818">
        <v>206</v>
      </c>
      <c r="AK1818">
        <v>206</v>
      </c>
      <c r="AL1818">
        <v>206</v>
      </c>
      <c r="AM1818">
        <v>206</v>
      </c>
      <c r="AN1818" t="s">
        <v>1409</v>
      </c>
      <c r="AO1818" t="s">
        <v>3428</v>
      </c>
    </row>
    <row r="1819" spans="1:41" x14ac:dyDescent="0.25">
      <c r="A1819">
        <v>1</v>
      </c>
      <c r="B1819" t="s">
        <v>28</v>
      </c>
      <c r="C1819">
        <v>392104</v>
      </c>
      <c r="D1819" t="str">
        <f>VLOOKUP(C1819,MUNICÍPO_SETOR!A$2:D$49,4,0)</f>
        <v>MICHEL OSES RIBEIRO DA SILVA</v>
      </c>
      <c r="E1819" s="43">
        <v>41394.4375</v>
      </c>
      <c r="F1819" s="43">
        <v>41394.822916666664</v>
      </c>
      <c r="G1819" s="43">
        <v>41394.78125</v>
      </c>
      <c r="H1819" t="s">
        <v>29</v>
      </c>
      <c r="I1819">
        <v>60000017153118</v>
      </c>
      <c r="J1819" t="s">
        <v>3429</v>
      </c>
      <c r="K1819" t="s">
        <v>3430</v>
      </c>
      <c r="L1819" t="s">
        <v>245</v>
      </c>
      <c r="M1819">
        <v>3</v>
      </c>
      <c r="N1819" t="s">
        <v>33</v>
      </c>
      <c r="O1819">
        <v>60000015461254</v>
      </c>
      <c r="P1819">
        <v>60000016462717</v>
      </c>
      <c r="Q1819">
        <v>141281000000897</v>
      </c>
      <c r="S1819" t="s">
        <v>34</v>
      </c>
      <c r="T1819" t="s">
        <v>35</v>
      </c>
      <c r="U1819" t="s">
        <v>36</v>
      </c>
      <c r="X1819" t="s">
        <v>37</v>
      </c>
      <c r="AD1819" t="s">
        <v>3431</v>
      </c>
      <c r="AE1819" t="s">
        <v>1446</v>
      </c>
      <c r="AF1819" t="s">
        <v>3431</v>
      </c>
      <c r="AG1819" t="s">
        <v>3431</v>
      </c>
      <c r="AH1819">
        <v>1</v>
      </c>
      <c r="AI1819">
        <v>167</v>
      </c>
      <c r="AJ1819">
        <v>167</v>
      </c>
      <c r="AK1819">
        <v>167</v>
      </c>
      <c r="AL1819">
        <v>167</v>
      </c>
      <c r="AM1819">
        <v>167</v>
      </c>
      <c r="AN1819" t="s">
        <v>1409</v>
      </c>
      <c r="AO1819" t="s">
        <v>3431</v>
      </c>
    </row>
    <row r="1820" spans="1:41" x14ac:dyDescent="0.25">
      <c r="A1820">
        <v>1</v>
      </c>
      <c r="B1820" t="s">
        <v>28</v>
      </c>
      <c r="C1820">
        <v>392104</v>
      </c>
      <c r="D1820" t="str">
        <f>VLOOKUP(C1820,MUNICÍPO_SETOR!A$2:D$49,4,0)</f>
        <v>MICHEL OSES RIBEIRO DA SILVA</v>
      </c>
      <c r="E1820" s="43">
        <v>41394.416666666664</v>
      </c>
      <c r="F1820" s="43">
        <v>41394.821527777778</v>
      </c>
      <c r="G1820" s="43">
        <v>41394.779861111114</v>
      </c>
      <c r="H1820" t="s">
        <v>29</v>
      </c>
      <c r="I1820">
        <v>60000017965728</v>
      </c>
      <c r="J1820" t="s">
        <v>3432</v>
      </c>
      <c r="K1820" t="s">
        <v>3433</v>
      </c>
      <c r="L1820" t="s">
        <v>32</v>
      </c>
      <c r="M1820">
        <v>3</v>
      </c>
      <c r="N1820" t="s">
        <v>33</v>
      </c>
      <c r="O1820">
        <v>60000015461254</v>
      </c>
      <c r="P1820">
        <v>60000016462717</v>
      </c>
      <c r="Q1820">
        <v>141281000000890</v>
      </c>
      <c r="S1820" t="s">
        <v>34</v>
      </c>
      <c r="T1820" t="s">
        <v>35</v>
      </c>
      <c r="U1820" t="s">
        <v>36</v>
      </c>
      <c r="X1820" t="s">
        <v>37</v>
      </c>
      <c r="AD1820" t="s">
        <v>3434</v>
      </c>
      <c r="AE1820" t="s">
        <v>1437</v>
      </c>
      <c r="AF1820" t="s">
        <v>3434</v>
      </c>
      <c r="AG1820" t="s">
        <v>3434</v>
      </c>
      <c r="AH1820">
        <v>61</v>
      </c>
      <c r="AI1820">
        <v>121</v>
      </c>
      <c r="AJ1820">
        <v>121</v>
      </c>
      <c r="AK1820">
        <v>121</v>
      </c>
      <c r="AL1820">
        <v>121</v>
      </c>
      <c r="AM1820">
        <v>121</v>
      </c>
      <c r="AN1820" t="s">
        <v>1409</v>
      </c>
      <c r="AO1820" t="s">
        <v>4680</v>
      </c>
    </row>
    <row r="1821" spans="1:41" x14ac:dyDescent="0.25">
      <c r="A1821">
        <v>1</v>
      </c>
      <c r="B1821" t="s">
        <v>28</v>
      </c>
      <c r="C1821">
        <v>392104</v>
      </c>
      <c r="D1821" t="str">
        <f>VLOOKUP(C1821,MUNICÍPO_SETOR!A$2:D$49,4,0)</f>
        <v>MICHEL OSES RIBEIRO DA SILVA</v>
      </c>
      <c r="E1821" s="43">
        <v>41394.375</v>
      </c>
      <c r="F1821" s="43">
        <v>41394.819444444445</v>
      </c>
      <c r="G1821" s="43">
        <v>41394.777777777781</v>
      </c>
      <c r="H1821" t="s">
        <v>29</v>
      </c>
      <c r="I1821">
        <v>60000017971608</v>
      </c>
      <c r="J1821" t="s">
        <v>3435</v>
      </c>
      <c r="K1821" t="s">
        <v>3436</v>
      </c>
      <c r="L1821" t="s">
        <v>41</v>
      </c>
      <c r="M1821">
        <v>3</v>
      </c>
      <c r="N1821" t="s">
        <v>33</v>
      </c>
      <c r="O1821">
        <v>60000015461254</v>
      </c>
      <c r="P1821">
        <v>60000016462717</v>
      </c>
      <c r="Q1821">
        <v>141281000000883</v>
      </c>
      <c r="S1821" t="s">
        <v>34</v>
      </c>
      <c r="T1821" t="s">
        <v>35</v>
      </c>
      <c r="U1821" t="s">
        <v>36</v>
      </c>
      <c r="X1821" t="s">
        <v>37</v>
      </c>
      <c r="AD1821" t="s">
        <v>3437</v>
      </c>
      <c r="AE1821" t="s">
        <v>1437</v>
      </c>
      <c r="AF1821" t="s">
        <v>3437</v>
      </c>
      <c r="AG1821" t="s">
        <v>3437</v>
      </c>
      <c r="AH1821">
        <v>109</v>
      </c>
      <c r="AI1821">
        <v>168</v>
      </c>
      <c r="AJ1821">
        <v>168</v>
      </c>
      <c r="AK1821">
        <v>168</v>
      </c>
      <c r="AL1821">
        <v>168</v>
      </c>
      <c r="AM1821">
        <v>168</v>
      </c>
      <c r="AN1821" t="s">
        <v>1409</v>
      </c>
      <c r="AO1821" t="s">
        <v>4681</v>
      </c>
    </row>
    <row r="1822" spans="1:41" x14ac:dyDescent="0.25">
      <c r="A1822">
        <v>1</v>
      </c>
      <c r="B1822" t="s">
        <v>28</v>
      </c>
      <c r="C1822">
        <v>392104</v>
      </c>
      <c r="D1822" t="str">
        <f>VLOOKUP(C1822,MUNICÍPO_SETOR!A$2:D$49,4,0)</f>
        <v>MICHEL OSES RIBEIRO DA SILVA</v>
      </c>
      <c r="E1822" s="43">
        <v>41393.645833333336</v>
      </c>
      <c r="F1822" s="43">
        <v>41394.813888888886</v>
      </c>
      <c r="G1822" s="43">
        <v>41394.772222222222</v>
      </c>
      <c r="H1822" t="s">
        <v>29</v>
      </c>
      <c r="I1822">
        <v>60000017963804</v>
      </c>
      <c r="J1822" t="s">
        <v>940</v>
      </c>
      <c r="K1822" t="s">
        <v>941</v>
      </c>
      <c r="L1822" t="s">
        <v>32</v>
      </c>
      <c r="M1822">
        <v>6</v>
      </c>
      <c r="N1822" t="s">
        <v>33</v>
      </c>
      <c r="O1822">
        <v>60000015461254</v>
      </c>
      <c r="P1822">
        <v>60000016462717</v>
      </c>
      <c r="Q1822">
        <v>141281000000867</v>
      </c>
      <c r="S1822" t="s">
        <v>34</v>
      </c>
      <c r="T1822" t="s">
        <v>35</v>
      </c>
      <c r="U1822" t="s">
        <v>36</v>
      </c>
      <c r="X1822" t="s">
        <v>37</v>
      </c>
      <c r="AD1822" t="s">
        <v>3438</v>
      </c>
      <c r="AE1822" t="s">
        <v>1437</v>
      </c>
      <c r="AF1822" t="s">
        <v>3438</v>
      </c>
      <c r="AG1822" t="s">
        <v>3438</v>
      </c>
      <c r="AH1822">
        <v>1</v>
      </c>
      <c r="AI1822">
        <v>71</v>
      </c>
      <c r="AJ1822">
        <v>71</v>
      </c>
      <c r="AK1822">
        <v>71</v>
      </c>
      <c r="AL1822">
        <v>71</v>
      </c>
      <c r="AM1822">
        <v>71</v>
      </c>
      <c r="AN1822" t="s">
        <v>1409</v>
      </c>
      <c r="AO1822" t="s">
        <v>3438</v>
      </c>
    </row>
    <row r="1823" spans="1:41" x14ac:dyDescent="0.25">
      <c r="A1823">
        <v>1</v>
      </c>
      <c r="B1823" t="s">
        <v>28</v>
      </c>
      <c r="C1823">
        <v>392104</v>
      </c>
      <c r="D1823" t="str">
        <f>VLOOKUP(C1823,MUNICÍPO_SETOR!A$2:D$49,4,0)</f>
        <v>MICHEL OSES RIBEIRO DA SILVA</v>
      </c>
      <c r="E1823" s="43">
        <v>41393.604166666664</v>
      </c>
      <c r="F1823" s="43">
        <v>41394.811805555553</v>
      </c>
      <c r="G1823" s="43">
        <v>41394.770138888889</v>
      </c>
      <c r="H1823" t="s">
        <v>29</v>
      </c>
      <c r="I1823">
        <v>60000017964092</v>
      </c>
      <c r="J1823" t="s">
        <v>942</v>
      </c>
      <c r="K1823" t="s">
        <v>943</v>
      </c>
      <c r="L1823" t="s">
        <v>32</v>
      </c>
      <c r="M1823">
        <v>6</v>
      </c>
      <c r="N1823" t="s">
        <v>33</v>
      </c>
      <c r="O1823">
        <v>60000015461254</v>
      </c>
      <c r="P1823">
        <v>60000016462717</v>
      </c>
      <c r="Q1823">
        <v>141281000000861</v>
      </c>
      <c r="S1823" t="s">
        <v>34</v>
      </c>
      <c r="T1823" t="s">
        <v>35</v>
      </c>
      <c r="U1823" t="s">
        <v>36</v>
      </c>
      <c r="X1823" t="s">
        <v>37</v>
      </c>
      <c r="AD1823" t="s">
        <v>3439</v>
      </c>
      <c r="AE1823" t="s">
        <v>1437</v>
      </c>
      <c r="AF1823" t="s">
        <v>3439</v>
      </c>
      <c r="AG1823" t="s">
        <v>3439</v>
      </c>
      <c r="AH1823">
        <v>1</v>
      </c>
      <c r="AI1823">
        <v>108</v>
      </c>
      <c r="AJ1823">
        <v>108</v>
      </c>
      <c r="AK1823">
        <v>108</v>
      </c>
      <c r="AL1823">
        <v>108</v>
      </c>
      <c r="AM1823">
        <v>108</v>
      </c>
      <c r="AN1823" t="s">
        <v>1409</v>
      </c>
      <c r="AO1823" t="s">
        <v>3439</v>
      </c>
    </row>
    <row r="1824" spans="1:41" x14ac:dyDescent="0.25">
      <c r="A1824">
        <v>1</v>
      </c>
      <c r="B1824" t="s">
        <v>28</v>
      </c>
      <c r="C1824">
        <v>392104</v>
      </c>
      <c r="D1824" t="str">
        <f>VLOOKUP(C1824,MUNICÍPO_SETOR!A$2:D$49,4,0)</f>
        <v>MICHEL OSES RIBEIRO DA SILVA</v>
      </c>
      <c r="E1824" s="43">
        <v>41393.5625</v>
      </c>
      <c r="F1824" s="43">
        <v>41394.811111111114</v>
      </c>
      <c r="G1824" s="43">
        <v>41394.769444444442</v>
      </c>
      <c r="H1824" t="s">
        <v>29</v>
      </c>
      <c r="I1824">
        <v>60000012249411</v>
      </c>
      <c r="J1824" t="s">
        <v>930</v>
      </c>
      <c r="K1824" t="s">
        <v>931</v>
      </c>
      <c r="L1824" t="s">
        <v>32</v>
      </c>
      <c r="M1824">
        <v>6</v>
      </c>
      <c r="N1824" t="s">
        <v>33</v>
      </c>
      <c r="O1824">
        <v>60000015461254</v>
      </c>
      <c r="P1824">
        <v>60000016462717</v>
      </c>
      <c r="Q1824">
        <v>141281000000855</v>
      </c>
      <c r="S1824" t="s">
        <v>34</v>
      </c>
      <c r="T1824" t="s">
        <v>35</v>
      </c>
      <c r="U1824" t="s">
        <v>36</v>
      </c>
      <c r="X1824" t="s">
        <v>37</v>
      </c>
      <c r="AD1824" t="s">
        <v>3440</v>
      </c>
      <c r="AE1824" t="s">
        <v>1446</v>
      </c>
      <c r="AF1824" t="s">
        <v>3440</v>
      </c>
      <c r="AG1824" t="s">
        <v>3440</v>
      </c>
      <c r="AH1824">
        <v>1</v>
      </c>
      <c r="AI1824">
        <v>141</v>
      </c>
      <c r="AJ1824">
        <v>141</v>
      </c>
      <c r="AK1824">
        <v>141</v>
      </c>
      <c r="AL1824">
        <v>141</v>
      </c>
      <c r="AM1824">
        <v>141</v>
      </c>
      <c r="AN1824" t="s">
        <v>1409</v>
      </c>
      <c r="AO1824" t="s">
        <v>3440</v>
      </c>
    </row>
    <row r="1825" spans="1:41" x14ac:dyDescent="0.25">
      <c r="A1825">
        <v>1</v>
      </c>
      <c r="B1825" t="s">
        <v>28</v>
      </c>
      <c r="C1825">
        <v>392104</v>
      </c>
      <c r="D1825" t="str">
        <f>VLOOKUP(C1825,MUNICÍPO_SETOR!A$2:D$49,4,0)</f>
        <v>MICHEL OSES RIBEIRO DA SILVA</v>
      </c>
      <c r="E1825" s="43">
        <v>41393.520833333336</v>
      </c>
      <c r="F1825" s="43">
        <v>41394.808333333334</v>
      </c>
      <c r="G1825" s="43">
        <v>41394.76666666667</v>
      </c>
      <c r="H1825" t="s">
        <v>29</v>
      </c>
      <c r="I1825">
        <v>60000017964160</v>
      </c>
      <c r="J1825" t="s">
        <v>3441</v>
      </c>
      <c r="K1825" t="s">
        <v>3442</v>
      </c>
      <c r="L1825" t="s">
        <v>32</v>
      </c>
      <c r="M1825">
        <v>6</v>
      </c>
      <c r="N1825" t="s">
        <v>33</v>
      </c>
      <c r="O1825">
        <v>60000015461254</v>
      </c>
      <c r="P1825">
        <v>60000016462717</v>
      </c>
      <c r="Q1825">
        <v>141281000000849</v>
      </c>
      <c r="S1825" t="s">
        <v>34</v>
      </c>
      <c r="T1825" t="s">
        <v>35</v>
      </c>
      <c r="U1825" t="s">
        <v>36</v>
      </c>
      <c r="X1825" t="s">
        <v>37</v>
      </c>
      <c r="AD1825" t="s">
        <v>3443</v>
      </c>
      <c r="AE1825" t="s">
        <v>1437</v>
      </c>
      <c r="AF1825" t="s">
        <v>3443</v>
      </c>
      <c r="AG1825" t="s">
        <v>3443</v>
      </c>
      <c r="AH1825">
        <v>1</v>
      </c>
      <c r="AI1825">
        <v>308</v>
      </c>
      <c r="AJ1825">
        <v>308</v>
      </c>
      <c r="AK1825">
        <v>308</v>
      </c>
      <c r="AL1825">
        <v>308</v>
      </c>
      <c r="AM1825">
        <v>308</v>
      </c>
      <c r="AN1825" t="s">
        <v>1409</v>
      </c>
      <c r="AO1825" t="s">
        <v>3443</v>
      </c>
    </row>
    <row r="1826" spans="1:41" x14ac:dyDescent="0.25">
      <c r="A1826">
        <v>1</v>
      </c>
      <c r="B1826" t="s">
        <v>28</v>
      </c>
      <c r="C1826">
        <v>392104</v>
      </c>
      <c r="D1826" t="str">
        <f>VLOOKUP(C1826,MUNICÍPO_SETOR!A$2:D$49,4,0)</f>
        <v>MICHEL OSES RIBEIRO DA SILVA</v>
      </c>
      <c r="E1826" s="43">
        <v>41393.4375</v>
      </c>
      <c r="F1826" s="43">
        <v>41394.803472222222</v>
      </c>
      <c r="G1826" s="43">
        <v>41394.761805555558</v>
      </c>
      <c r="H1826" t="s">
        <v>29</v>
      </c>
      <c r="I1826">
        <v>60000012332211</v>
      </c>
      <c r="J1826" t="s">
        <v>970</v>
      </c>
      <c r="K1826" t="s">
        <v>971</v>
      </c>
      <c r="L1826" t="s">
        <v>32</v>
      </c>
      <c r="M1826">
        <v>6</v>
      </c>
      <c r="N1826" t="s">
        <v>33</v>
      </c>
      <c r="O1826">
        <v>60000015461254</v>
      </c>
      <c r="P1826">
        <v>60000016462717</v>
      </c>
      <c r="Q1826">
        <v>141281000000843</v>
      </c>
      <c r="S1826" t="s">
        <v>34</v>
      </c>
      <c r="T1826" t="s">
        <v>35</v>
      </c>
      <c r="U1826" t="s">
        <v>36</v>
      </c>
      <c r="X1826" t="s">
        <v>37</v>
      </c>
      <c r="AD1826" t="s">
        <v>3444</v>
      </c>
      <c r="AE1826" t="s">
        <v>1446</v>
      </c>
      <c r="AF1826" t="s">
        <v>3444</v>
      </c>
      <c r="AG1826" t="s">
        <v>3444</v>
      </c>
      <c r="AH1826">
        <v>1</v>
      </c>
      <c r="AI1826">
        <v>158</v>
      </c>
      <c r="AJ1826">
        <v>158</v>
      </c>
      <c r="AK1826">
        <v>158</v>
      </c>
      <c r="AL1826">
        <v>158</v>
      </c>
      <c r="AM1826">
        <v>158</v>
      </c>
      <c r="AN1826" t="s">
        <v>1409</v>
      </c>
      <c r="AO1826" t="s">
        <v>3444</v>
      </c>
    </row>
    <row r="1827" spans="1:41" x14ac:dyDescent="0.25">
      <c r="A1827">
        <v>1</v>
      </c>
      <c r="B1827" t="s">
        <v>28</v>
      </c>
      <c r="C1827">
        <v>392104</v>
      </c>
      <c r="D1827" t="str">
        <f>VLOOKUP(C1827,MUNICÍPO_SETOR!A$2:D$49,4,0)</f>
        <v>MICHEL OSES RIBEIRO DA SILVA</v>
      </c>
      <c r="E1827" s="43">
        <v>41393.375</v>
      </c>
      <c r="F1827" s="43">
        <v>41394.802083333336</v>
      </c>
      <c r="G1827" s="43">
        <v>41394.760416666664</v>
      </c>
      <c r="H1827" t="s">
        <v>29</v>
      </c>
      <c r="I1827">
        <v>60000012446971</v>
      </c>
      <c r="J1827" t="s">
        <v>3445</v>
      </c>
      <c r="K1827" t="s">
        <v>3446</v>
      </c>
      <c r="L1827" t="s">
        <v>32</v>
      </c>
      <c r="M1827">
        <v>6</v>
      </c>
      <c r="N1827" t="s">
        <v>33</v>
      </c>
      <c r="O1827">
        <v>60000015461254</v>
      </c>
      <c r="P1827">
        <v>60000016462717</v>
      </c>
      <c r="Q1827">
        <v>141281000000837</v>
      </c>
      <c r="S1827" t="s">
        <v>34</v>
      </c>
      <c r="T1827" t="s">
        <v>35</v>
      </c>
      <c r="U1827" t="s">
        <v>36</v>
      </c>
      <c r="X1827" t="s">
        <v>37</v>
      </c>
      <c r="AD1827" t="s">
        <v>3439</v>
      </c>
      <c r="AE1827" t="s">
        <v>1446</v>
      </c>
      <c r="AF1827" t="s">
        <v>3439</v>
      </c>
      <c r="AG1827" t="s">
        <v>3439</v>
      </c>
      <c r="AH1827">
        <v>1</v>
      </c>
      <c r="AI1827">
        <v>108</v>
      </c>
      <c r="AJ1827">
        <v>108</v>
      </c>
      <c r="AK1827">
        <v>108</v>
      </c>
      <c r="AL1827">
        <v>108</v>
      </c>
      <c r="AM1827">
        <v>108</v>
      </c>
      <c r="AN1827" t="s">
        <v>1409</v>
      </c>
      <c r="AO1827" t="s">
        <v>3439</v>
      </c>
    </row>
    <row r="1828" spans="1:41" x14ac:dyDescent="0.25">
      <c r="A1828">
        <v>1</v>
      </c>
      <c r="B1828" t="s">
        <v>28</v>
      </c>
      <c r="C1828">
        <v>392104</v>
      </c>
      <c r="D1828" t="str">
        <f>VLOOKUP(C1828,MUNICÍPO_SETOR!A$2:D$49,4,0)</f>
        <v>MICHEL OSES RIBEIRO DA SILVA</v>
      </c>
      <c r="E1828" s="43">
        <v>41393.333333333336</v>
      </c>
      <c r="F1828" s="43">
        <v>41394.800694444442</v>
      </c>
      <c r="G1828" s="43">
        <v>41394.759027777778</v>
      </c>
      <c r="H1828" t="s">
        <v>29</v>
      </c>
      <c r="I1828">
        <v>60000012381659</v>
      </c>
      <c r="J1828" t="s">
        <v>3447</v>
      </c>
      <c r="K1828" t="s">
        <v>3448</v>
      </c>
      <c r="L1828" t="s">
        <v>32</v>
      </c>
      <c r="M1828">
        <v>6</v>
      </c>
      <c r="N1828" t="s">
        <v>33</v>
      </c>
      <c r="O1828">
        <v>60000015461254</v>
      </c>
      <c r="P1828">
        <v>60000016462717</v>
      </c>
      <c r="Q1828">
        <v>141281000000831</v>
      </c>
      <c r="S1828" t="s">
        <v>34</v>
      </c>
      <c r="T1828" t="s">
        <v>35</v>
      </c>
      <c r="U1828" t="s">
        <v>36</v>
      </c>
      <c r="X1828" t="s">
        <v>37</v>
      </c>
      <c r="AD1828" t="s">
        <v>3439</v>
      </c>
      <c r="AE1828" t="s">
        <v>1446</v>
      </c>
      <c r="AF1828" t="s">
        <v>3439</v>
      </c>
      <c r="AG1828" t="s">
        <v>3439</v>
      </c>
      <c r="AH1828">
        <v>1</v>
      </c>
      <c r="AI1828">
        <v>108</v>
      </c>
      <c r="AJ1828">
        <v>108</v>
      </c>
      <c r="AK1828">
        <v>108</v>
      </c>
      <c r="AL1828">
        <v>108</v>
      </c>
      <c r="AM1828">
        <v>108</v>
      </c>
      <c r="AN1828" t="s">
        <v>1409</v>
      </c>
      <c r="AO1828" t="s">
        <v>3439</v>
      </c>
    </row>
    <row r="1829" spans="1:41" x14ac:dyDescent="0.25">
      <c r="A1829">
        <v>1</v>
      </c>
      <c r="B1829" t="s">
        <v>28</v>
      </c>
      <c r="C1829">
        <v>392104</v>
      </c>
      <c r="D1829" t="str">
        <f>VLOOKUP(C1829,MUNICÍPO_SETOR!A$2:D$49,4,0)</f>
        <v>MICHEL OSES RIBEIRO DA SILVA</v>
      </c>
      <c r="E1829" s="43">
        <v>41393.3125</v>
      </c>
      <c r="F1829" s="43">
        <v>41394.79791666667</v>
      </c>
      <c r="G1829" s="43">
        <v>41394.756249999999</v>
      </c>
      <c r="H1829" t="s">
        <v>29</v>
      </c>
      <c r="I1829">
        <v>60000012308675</v>
      </c>
      <c r="J1829" t="s">
        <v>928</v>
      </c>
      <c r="K1829" t="s">
        <v>929</v>
      </c>
      <c r="L1829" t="s">
        <v>32</v>
      </c>
      <c r="M1829">
        <v>6</v>
      </c>
      <c r="N1829" t="s">
        <v>33</v>
      </c>
      <c r="O1829">
        <v>60000015461254</v>
      </c>
      <c r="P1829">
        <v>60000016462717</v>
      </c>
      <c r="Q1829">
        <v>141281000000823</v>
      </c>
      <c r="S1829" t="s">
        <v>34</v>
      </c>
      <c r="T1829" t="s">
        <v>35</v>
      </c>
      <c r="U1829" t="s">
        <v>36</v>
      </c>
      <c r="X1829" t="s">
        <v>37</v>
      </c>
      <c r="AD1829" t="s">
        <v>3439</v>
      </c>
      <c r="AE1829" t="s">
        <v>1446</v>
      </c>
      <c r="AF1829" t="s">
        <v>3439</v>
      </c>
      <c r="AG1829" t="s">
        <v>3439</v>
      </c>
      <c r="AH1829">
        <v>1</v>
      </c>
      <c r="AI1829">
        <v>108</v>
      </c>
      <c r="AJ1829">
        <v>108</v>
      </c>
      <c r="AK1829">
        <v>108</v>
      </c>
      <c r="AL1829">
        <v>108</v>
      </c>
      <c r="AM1829">
        <v>108</v>
      </c>
      <c r="AN1829" t="s">
        <v>1409</v>
      </c>
      <c r="AO1829" t="s">
        <v>3439</v>
      </c>
    </row>
    <row r="1830" spans="1:41" x14ac:dyDescent="0.25">
      <c r="A1830">
        <v>1</v>
      </c>
      <c r="B1830" t="s">
        <v>28</v>
      </c>
      <c r="C1830">
        <v>392104</v>
      </c>
      <c r="D1830" t="str">
        <f>VLOOKUP(C1830,MUNICÍPO_SETOR!A$2:D$49,4,0)</f>
        <v>MICHEL OSES RIBEIRO DA SILVA</v>
      </c>
      <c r="E1830" s="43">
        <v>41390.5</v>
      </c>
      <c r="F1830" s="43">
        <v>41390.820138888892</v>
      </c>
      <c r="G1830" s="43">
        <v>41390.77847222222</v>
      </c>
      <c r="H1830" t="s">
        <v>29</v>
      </c>
      <c r="I1830">
        <v>60000012524979</v>
      </c>
      <c r="J1830" t="s">
        <v>3449</v>
      </c>
      <c r="K1830" t="s">
        <v>3450</v>
      </c>
      <c r="L1830" t="s">
        <v>32</v>
      </c>
      <c r="M1830">
        <v>4</v>
      </c>
      <c r="N1830" t="s">
        <v>33</v>
      </c>
      <c r="O1830">
        <v>60000015461254</v>
      </c>
      <c r="P1830">
        <v>60000016462717</v>
      </c>
      <c r="Q1830">
        <v>141281000000724</v>
      </c>
      <c r="S1830" t="s">
        <v>34</v>
      </c>
      <c r="T1830" t="s">
        <v>35</v>
      </c>
      <c r="U1830" t="s">
        <v>36</v>
      </c>
      <c r="X1830" t="s">
        <v>37</v>
      </c>
      <c r="AD1830" t="s">
        <v>3451</v>
      </c>
      <c r="AE1830" t="s">
        <v>1481</v>
      </c>
      <c r="AF1830" t="s">
        <v>3451</v>
      </c>
      <c r="AG1830" t="s">
        <v>3451</v>
      </c>
      <c r="AH1830">
        <v>1</v>
      </c>
      <c r="AI1830">
        <v>139</v>
      </c>
      <c r="AJ1830">
        <v>139</v>
      </c>
      <c r="AK1830">
        <v>139</v>
      </c>
      <c r="AL1830">
        <v>139</v>
      </c>
      <c r="AM1830">
        <v>139</v>
      </c>
      <c r="AN1830" t="s">
        <v>1409</v>
      </c>
      <c r="AO1830" t="s">
        <v>3451</v>
      </c>
    </row>
    <row r="1831" spans="1:41" x14ac:dyDescent="0.25">
      <c r="A1831">
        <v>1</v>
      </c>
      <c r="B1831" t="s">
        <v>28</v>
      </c>
      <c r="C1831">
        <v>392104</v>
      </c>
      <c r="D1831" t="str">
        <f>VLOOKUP(C1831,MUNICÍPO_SETOR!A$2:D$49,4,0)</f>
        <v>MICHEL OSES RIBEIRO DA SILVA</v>
      </c>
      <c r="E1831" s="43">
        <v>41390.458333333336</v>
      </c>
      <c r="F1831" s="43">
        <v>41390.825694444444</v>
      </c>
      <c r="G1831" s="43">
        <v>41390.78402777778</v>
      </c>
      <c r="H1831" t="s">
        <v>29</v>
      </c>
      <c r="I1831">
        <v>60000012363803</v>
      </c>
      <c r="J1831" t="s">
        <v>3452</v>
      </c>
      <c r="K1831" t="s">
        <v>3453</v>
      </c>
      <c r="L1831" t="s">
        <v>32</v>
      </c>
      <c r="M1831">
        <v>4</v>
      </c>
      <c r="N1831" t="s">
        <v>33</v>
      </c>
      <c r="O1831">
        <v>60000015461254</v>
      </c>
      <c r="P1831">
        <v>60000016462717</v>
      </c>
      <c r="Q1831">
        <v>141281000000738</v>
      </c>
      <c r="S1831" t="s">
        <v>34</v>
      </c>
      <c r="T1831" t="s">
        <v>35</v>
      </c>
      <c r="U1831" t="s">
        <v>36</v>
      </c>
      <c r="X1831" t="s">
        <v>37</v>
      </c>
      <c r="AD1831" t="s">
        <v>3454</v>
      </c>
      <c r="AE1831" t="s">
        <v>1481</v>
      </c>
      <c r="AF1831" t="s">
        <v>3454</v>
      </c>
      <c r="AG1831" t="s">
        <v>3454</v>
      </c>
      <c r="AH1831">
        <v>1</v>
      </c>
      <c r="AI1831">
        <v>165</v>
      </c>
      <c r="AJ1831">
        <v>165</v>
      </c>
      <c r="AK1831">
        <v>165</v>
      </c>
      <c r="AL1831">
        <v>165</v>
      </c>
      <c r="AM1831">
        <v>165</v>
      </c>
      <c r="AN1831" t="s">
        <v>1409</v>
      </c>
      <c r="AO1831" t="s">
        <v>3454</v>
      </c>
    </row>
    <row r="1832" spans="1:41" x14ac:dyDescent="0.25">
      <c r="A1832">
        <v>1</v>
      </c>
      <c r="B1832" t="s">
        <v>28</v>
      </c>
      <c r="C1832">
        <v>392104</v>
      </c>
      <c r="D1832" t="str">
        <f>VLOOKUP(C1832,MUNICÍPO_SETOR!A$2:D$49,4,0)</f>
        <v>MICHEL OSES RIBEIRO DA SILVA</v>
      </c>
      <c r="E1832" s="43">
        <v>41390.4375</v>
      </c>
      <c r="F1832" s="43">
        <v>41390.865277777775</v>
      </c>
      <c r="G1832" s="43">
        <v>41390.823611111111</v>
      </c>
      <c r="H1832" t="s">
        <v>29</v>
      </c>
      <c r="I1832">
        <v>60000012332167</v>
      </c>
      <c r="J1832" t="s">
        <v>3455</v>
      </c>
      <c r="K1832" t="s">
        <v>3456</v>
      </c>
      <c r="L1832" t="s">
        <v>32</v>
      </c>
      <c r="M1832">
        <v>4</v>
      </c>
      <c r="N1832" t="s">
        <v>33</v>
      </c>
      <c r="O1832">
        <v>60000015461254</v>
      </c>
      <c r="P1832">
        <v>60000016462717</v>
      </c>
      <c r="Q1832">
        <v>141281000000752</v>
      </c>
      <c r="S1832" t="s">
        <v>34</v>
      </c>
      <c r="T1832" t="s">
        <v>35</v>
      </c>
      <c r="U1832" t="s">
        <v>36</v>
      </c>
      <c r="X1832" t="s">
        <v>37</v>
      </c>
      <c r="AD1832" t="s">
        <v>3457</v>
      </c>
      <c r="AE1832" t="s">
        <v>1481</v>
      </c>
      <c r="AF1832" t="s">
        <v>3457</v>
      </c>
      <c r="AG1832" t="s">
        <v>3457</v>
      </c>
      <c r="AH1832">
        <v>1</v>
      </c>
      <c r="AI1832">
        <v>182</v>
      </c>
      <c r="AJ1832">
        <v>182</v>
      </c>
      <c r="AK1832">
        <v>182</v>
      </c>
      <c r="AL1832">
        <v>182</v>
      </c>
      <c r="AM1832">
        <v>182</v>
      </c>
      <c r="AN1832" t="s">
        <v>1409</v>
      </c>
      <c r="AO1832" t="s">
        <v>3457</v>
      </c>
    </row>
    <row r="1833" spans="1:41" x14ac:dyDescent="0.25">
      <c r="A1833">
        <v>1</v>
      </c>
      <c r="B1833" t="s">
        <v>28</v>
      </c>
      <c r="C1833">
        <v>392104</v>
      </c>
      <c r="D1833" t="str">
        <f>VLOOKUP(C1833,MUNICÍPO_SETOR!A$2:D$49,4,0)</f>
        <v>MICHEL OSES RIBEIRO DA SILVA</v>
      </c>
      <c r="E1833" s="43">
        <v>41390.416666666664</v>
      </c>
      <c r="F1833" s="43">
        <v>41390.822916666664</v>
      </c>
      <c r="G1833" s="43">
        <v>41390.78125</v>
      </c>
      <c r="H1833" t="s">
        <v>29</v>
      </c>
      <c r="I1833">
        <v>60000012479327</v>
      </c>
      <c r="J1833" t="s">
        <v>3458</v>
      </c>
      <c r="K1833" t="s">
        <v>3459</v>
      </c>
      <c r="L1833" t="s">
        <v>32</v>
      </c>
      <c r="M1833">
        <v>4</v>
      </c>
      <c r="N1833" t="s">
        <v>33</v>
      </c>
      <c r="O1833">
        <v>60000015461254</v>
      </c>
      <c r="P1833">
        <v>60000016462717</v>
      </c>
      <c r="Q1833">
        <v>141281000000731</v>
      </c>
      <c r="S1833" t="s">
        <v>34</v>
      </c>
      <c r="T1833" t="s">
        <v>35</v>
      </c>
      <c r="U1833" t="s">
        <v>36</v>
      </c>
      <c r="X1833" t="s">
        <v>37</v>
      </c>
      <c r="AD1833" t="s">
        <v>3460</v>
      </c>
      <c r="AE1833" t="s">
        <v>1481</v>
      </c>
      <c r="AF1833" t="s">
        <v>3460</v>
      </c>
      <c r="AG1833" t="s">
        <v>3460</v>
      </c>
      <c r="AH1833">
        <v>1</v>
      </c>
      <c r="AI1833">
        <v>159</v>
      </c>
      <c r="AJ1833">
        <v>159</v>
      </c>
      <c r="AK1833">
        <v>159</v>
      </c>
      <c r="AL1833">
        <v>159</v>
      </c>
      <c r="AM1833">
        <v>159</v>
      </c>
      <c r="AN1833" t="s">
        <v>1409</v>
      </c>
      <c r="AO1833" t="s">
        <v>3460</v>
      </c>
    </row>
    <row r="1834" spans="1:41" x14ac:dyDescent="0.25">
      <c r="A1834">
        <v>1</v>
      </c>
      <c r="B1834" t="s">
        <v>28</v>
      </c>
      <c r="C1834">
        <v>392104</v>
      </c>
      <c r="D1834" t="str">
        <f>VLOOKUP(C1834,MUNICÍPO_SETOR!A$2:D$49,4,0)</f>
        <v>MICHEL OSES RIBEIRO DA SILVA</v>
      </c>
      <c r="E1834" s="43">
        <v>41390.375</v>
      </c>
      <c r="F1834" s="43">
        <v>41390.817361111112</v>
      </c>
      <c r="G1834" s="43">
        <v>41390.775694444441</v>
      </c>
      <c r="H1834" t="s">
        <v>29</v>
      </c>
      <c r="I1834">
        <v>60000012582831</v>
      </c>
      <c r="J1834" t="s">
        <v>3461</v>
      </c>
      <c r="K1834" t="s">
        <v>3462</v>
      </c>
      <c r="L1834" t="s">
        <v>41</v>
      </c>
      <c r="M1834">
        <v>3</v>
      </c>
      <c r="N1834" t="s">
        <v>33</v>
      </c>
      <c r="O1834">
        <v>60000015461254</v>
      </c>
      <c r="P1834">
        <v>60000016462717</v>
      </c>
      <c r="Q1834">
        <v>141281000000717</v>
      </c>
      <c r="S1834" t="s">
        <v>34</v>
      </c>
      <c r="T1834" t="s">
        <v>35</v>
      </c>
      <c r="U1834" t="s">
        <v>36</v>
      </c>
      <c r="X1834" t="s">
        <v>37</v>
      </c>
      <c r="AD1834" t="s">
        <v>3463</v>
      </c>
      <c r="AE1834" t="s">
        <v>1481</v>
      </c>
      <c r="AF1834" t="s">
        <v>3463</v>
      </c>
      <c r="AG1834" t="s">
        <v>3463</v>
      </c>
      <c r="AH1834">
        <v>1</v>
      </c>
      <c r="AI1834">
        <v>132</v>
      </c>
      <c r="AJ1834">
        <v>132</v>
      </c>
      <c r="AK1834">
        <v>132</v>
      </c>
      <c r="AL1834">
        <v>132</v>
      </c>
      <c r="AM1834">
        <v>132</v>
      </c>
      <c r="AN1834" t="s">
        <v>1409</v>
      </c>
      <c r="AO1834" t="s">
        <v>3463</v>
      </c>
    </row>
    <row r="1835" spans="1:41" x14ac:dyDescent="0.25">
      <c r="A1835">
        <v>1</v>
      </c>
      <c r="B1835" t="s">
        <v>28</v>
      </c>
      <c r="C1835">
        <v>392104</v>
      </c>
      <c r="D1835" t="str">
        <f>VLOOKUP(C1835,MUNICÍPO_SETOR!A$2:D$49,4,0)</f>
        <v>MICHEL OSES RIBEIRO DA SILVA</v>
      </c>
      <c r="E1835" s="43">
        <v>41390.375</v>
      </c>
      <c r="F1835" s="43">
        <v>41390.817361111112</v>
      </c>
      <c r="G1835" s="43">
        <v>41390.775694444441</v>
      </c>
      <c r="H1835" t="s">
        <v>29</v>
      </c>
      <c r="I1835">
        <v>60000012582831</v>
      </c>
      <c r="J1835" t="s">
        <v>3461</v>
      </c>
      <c r="K1835" t="s">
        <v>3462</v>
      </c>
      <c r="L1835" t="s">
        <v>41</v>
      </c>
      <c r="M1835">
        <v>3</v>
      </c>
      <c r="N1835" t="s">
        <v>33</v>
      </c>
      <c r="O1835">
        <v>60000015461254</v>
      </c>
      <c r="P1835">
        <v>60000016462717</v>
      </c>
      <c r="Q1835">
        <v>141281000000717</v>
      </c>
      <c r="S1835" t="s">
        <v>34</v>
      </c>
      <c r="T1835" t="s">
        <v>35</v>
      </c>
      <c r="U1835" t="s">
        <v>36</v>
      </c>
      <c r="X1835" t="s">
        <v>37</v>
      </c>
      <c r="AD1835" t="s">
        <v>3463</v>
      </c>
      <c r="AE1835" t="s">
        <v>1481</v>
      </c>
      <c r="AF1835" t="s">
        <v>3463</v>
      </c>
      <c r="AG1835" t="s">
        <v>3463</v>
      </c>
      <c r="AH1835">
        <v>1</v>
      </c>
      <c r="AI1835">
        <v>132</v>
      </c>
      <c r="AJ1835">
        <v>132</v>
      </c>
      <c r="AK1835">
        <v>132</v>
      </c>
      <c r="AL1835">
        <v>132</v>
      </c>
      <c r="AM1835">
        <v>132</v>
      </c>
      <c r="AN1835" t="s">
        <v>1409</v>
      </c>
      <c r="AO1835" t="s">
        <v>3463</v>
      </c>
    </row>
    <row r="1836" spans="1:41" x14ac:dyDescent="0.25">
      <c r="A1836">
        <v>1</v>
      </c>
      <c r="B1836" t="s">
        <v>28</v>
      </c>
      <c r="C1836">
        <v>392104</v>
      </c>
      <c r="D1836" t="str">
        <f>VLOOKUP(C1836,MUNICÍPO_SETOR!A$2:D$49,4,0)</f>
        <v>MICHEL OSES RIBEIRO DA SILVA</v>
      </c>
      <c r="E1836" s="43">
        <v>41390.333333333336</v>
      </c>
      <c r="F1836" s="43">
        <v>41390.81527777778</v>
      </c>
      <c r="G1836" s="43">
        <v>41390.773611111108</v>
      </c>
      <c r="H1836" t="s">
        <v>29</v>
      </c>
      <c r="I1836">
        <v>60000012285219</v>
      </c>
      <c r="J1836" t="s">
        <v>3464</v>
      </c>
      <c r="K1836" t="s">
        <v>3465</v>
      </c>
      <c r="L1836" t="s">
        <v>32</v>
      </c>
      <c r="M1836">
        <v>4</v>
      </c>
      <c r="N1836" t="s">
        <v>33</v>
      </c>
      <c r="O1836">
        <v>60000015461254</v>
      </c>
      <c r="P1836">
        <v>60000016462717</v>
      </c>
      <c r="Q1836">
        <v>141281000000710</v>
      </c>
      <c r="S1836" t="s">
        <v>34</v>
      </c>
      <c r="T1836" t="s">
        <v>35</v>
      </c>
      <c r="U1836" t="s">
        <v>36</v>
      </c>
      <c r="X1836" t="s">
        <v>37</v>
      </c>
      <c r="AD1836" t="s">
        <v>3466</v>
      </c>
      <c r="AE1836" t="s">
        <v>1481</v>
      </c>
      <c r="AF1836" t="s">
        <v>3466</v>
      </c>
      <c r="AG1836" t="s">
        <v>3466</v>
      </c>
      <c r="AH1836">
        <v>1</v>
      </c>
      <c r="AI1836">
        <v>191</v>
      </c>
      <c r="AJ1836">
        <v>191</v>
      </c>
      <c r="AK1836">
        <v>191</v>
      </c>
      <c r="AL1836">
        <v>191</v>
      </c>
      <c r="AM1836">
        <v>191</v>
      </c>
      <c r="AN1836" t="s">
        <v>1409</v>
      </c>
      <c r="AO1836" t="s">
        <v>3466</v>
      </c>
    </row>
    <row r="1837" spans="1:41" x14ac:dyDescent="0.25">
      <c r="A1837">
        <v>1</v>
      </c>
      <c r="B1837" t="s">
        <v>28</v>
      </c>
      <c r="C1837">
        <v>392104</v>
      </c>
      <c r="D1837" t="str">
        <f>VLOOKUP(C1837,MUNICÍPO_SETOR!A$2:D$49,4,0)</f>
        <v>MICHEL OSES RIBEIRO DA SILVA</v>
      </c>
      <c r="E1837" s="43">
        <v>41389.666666666664</v>
      </c>
      <c r="F1837" s="43">
        <v>41389.740972222222</v>
      </c>
      <c r="G1837" s="43">
        <v>41389.70416666667</v>
      </c>
      <c r="H1837" t="s">
        <v>29</v>
      </c>
      <c r="I1837">
        <v>60000012561535</v>
      </c>
      <c r="J1837" t="s">
        <v>3467</v>
      </c>
      <c r="K1837" t="s">
        <v>3468</v>
      </c>
      <c r="L1837" t="s">
        <v>32</v>
      </c>
      <c r="M1837">
        <v>4</v>
      </c>
      <c r="N1837" t="s">
        <v>33</v>
      </c>
      <c r="O1837">
        <v>60000015461254</v>
      </c>
      <c r="P1837">
        <v>60000016462717</v>
      </c>
      <c r="Q1837">
        <v>140219000000308</v>
      </c>
      <c r="S1837" t="s">
        <v>34</v>
      </c>
      <c r="T1837" t="s">
        <v>35</v>
      </c>
      <c r="U1837" t="s">
        <v>36</v>
      </c>
      <c r="X1837" t="s">
        <v>37</v>
      </c>
      <c r="AD1837" t="s">
        <v>3469</v>
      </c>
      <c r="AE1837" t="s">
        <v>1481</v>
      </c>
      <c r="AF1837" t="s">
        <v>4368</v>
      </c>
      <c r="AG1837" t="s">
        <v>4368</v>
      </c>
      <c r="AH1837">
        <v>30</v>
      </c>
      <c r="AI1837">
        <v>143</v>
      </c>
      <c r="AJ1837">
        <v>143</v>
      </c>
      <c r="AK1837">
        <v>143</v>
      </c>
      <c r="AL1837">
        <v>143</v>
      </c>
      <c r="AM1837">
        <v>143</v>
      </c>
      <c r="AN1837" t="s">
        <v>1409</v>
      </c>
      <c r="AO1837" t="s">
        <v>4682</v>
      </c>
    </row>
    <row r="1838" spans="1:41" x14ac:dyDescent="0.25">
      <c r="A1838">
        <v>1</v>
      </c>
      <c r="B1838" t="s">
        <v>28</v>
      </c>
      <c r="C1838">
        <v>392104</v>
      </c>
      <c r="D1838" t="str">
        <f>VLOOKUP(C1838,MUNICÍPO_SETOR!A$2:D$49,4,0)</f>
        <v>MICHEL OSES RIBEIRO DA SILVA</v>
      </c>
      <c r="E1838" s="43">
        <v>41389.583333333336</v>
      </c>
      <c r="F1838" s="43">
        <v>41389.585416666669</v>
      </c>
      <c r="G1838" s="43">
        <v>41389.544444444444</v>
      </c>
      <c r="H1838" t="s">
        <v>29</v>
      </c>
      <c r="I1838">
        <v>60000017151146</v>
      </c>
      <c r="J1838" t="s">
        <v>3470</v>
      </c>
      <c r="K1838" t="s">
        <v>3471</v>
      </c>
      <c r="L1838" t="s">
        <v>41</v>
      </c>
      <c r="M1838">
        <v>4</v>
      </c>
      <c r="N1838" t="s">
        <v>33</v>
      </c>
      <c r="O1838">
        <v>60000015461254</v>
      </c>
      <c r="P1838">
        <v>60000016462717</v>
      </c>
      <c r="Q1838">
        <v>140219000000294</v>
      </c>
      <c r="S1838" t="s">
        <v>34</v>
      </c>
      <c r="T1838" t="s">
        <v>35</v>
      </c>
      <c r="U1838" t="s">
        <v>36</v>
      </c>
      <c r="X1838" t="s">
        <v>37</v>
      </c>
      <c r="AD1838" t="s">
        <v>3472</v>
      </c>
      <c r="AE1838" t="s">
        <v>1481</v>
      </c>
      <c r="AF1838" t="s">
        <v>4369</v>
      </c>
      <c r="AG1838" t="s">
        <v>4369</v>
      </c>
      <c r="AH1838">
        <v>58</v>
      </c>
      <c r="AI1838">
        <v>168</v>
      </c>
      <c r="AJ1838">
        <v>168</v>
      </c>
      <c r="AK1838">
        <v>168</v>
      </c>
      <c r="AL1838">
        <v>168</v>
      </c>
      <c r="AM1838">
        <v>168</v>
      </c>
      <c r="AN1838" t="s">
        <v>1409</v>
      </c>
      <c r="AO1838" t="s">
        <v>4683</v>
      </c>
    </row>
    <row r="1839" spans="1:41" x14ac:dyDescent="0.25">
      <c r="A1839">
        <v>1</v>
      </c>
      <c r="B1839" t="s">
        <v>28</v>
      </c>
      <c r="C1839">
        <v>392104</v>
      </c>
      <c r="D1839" t="str">
        <f>VLOOKUP(C1839,MUNICÍPO_SETOR!A$2:D$49,4,0)</f>
        <v>MICHEL OSES RIBEIRO DA SILVA</v>
      </c>
      <c r="E1839" s="43">
        <v>41389.541666666664</v>
      </c>
      <c r="F1839" s="43">
        <v>41389.582638888889</v>
      </c>
      <c r="G1839" s="43">
        <v>41389.544444444444</v>
      </c>
      <c r="H1839" t="s">
        <v>29</v>
      </c>
      <c r="I1839">
        <v>60000012326227</v>
      </c>
      <c r="J1839" t="s">
        <v>3473</v>
      </c>
      <c r="K1839" t="s">
        <v>3474</v>
      </c>
      <c r="L1839" t="s">
        <v>41</v>
      </c>
      <c r="M1839">
        <v>4</v>
      </c>
      <c r="N1839" t="s">
        <v>33</v>
      </c>
      <c r="O1839">
        <v>60000015461254</v>
      </c>
      <c r="P1839">
        <v>60000016462717</v>
      </c>
      <c r="Q1839">
        <v>140219000000287</v>
      </c>
      <c r="S1839" t="s">
        <v>34</v>
      </c>
      <c r="T1839" t="s">
        <v>35</v>
      </c>
      <c r="U1839" t="s">
        <v>36</v>
      </c>
      <c r="X1839" t="s">
        <v>37</v>
      </c>
      <c r="AD1839" t="s">
        <v>3475</v>
      </c>
      <c r="AE1839" t="s">
        <v>1481</v>
      </c>
      <c r="AF1839" t="s">
        <v>3475</v>
      </c>
      <c r="AG1839" t="s">
        <v>3475</v>
      </c>
      <c r="AH1839">
        <v>1</v>
      </c>
      <c r="AI1839">
        <v>80</v>
      </c>
      <c r="AJ1839">
        <v>80</v>
      </c>
      <c r="AK1839">
        <v>80</v>
      </c>
      <c r="AL1839">
        <v>80</v>
      </c>
      <c r="AM1839">
        <v>80</v>
      </c>
      <c r="AN1839" t="s">
        <v>1409</v>
      </c>
      <c r="AO1839" t="s">
        <v>3475</v>
      </c>
    </row>
    <row r="1840" spans="1:41" x14ac:dyDescent="0.25">
      <c r="A1840">
        <v>1</v>
      </c>
      <c r="B1840" t="s">
        <v>28</v>
      </c>
      <c r="C1840">
        <v>392104</v>
      </c>
      <c r="D1840" t="str">
        <f>VLOOKUP(C1840,MUNICÍPO_SETOR!A$2:D$49,4,0)</f>
        <v>MICHEL OSES RIBEIRO DA SILVA</v>
      </c>
      <c r="E1840" s="43">
        <v>41389.416666666664</v>
      </c>
      <c r="F1840" s="43">
        <v>41389.744444444441</v>
      </c>
      <c r="G1840" s="43">
        <v>41389.70416666667</v>
      </c>
      <c r="H1840" t="s">
        <v>29</v>
      </c>
      <c r="I1840">
        <v>60000012294955</v>
      </c>
      <c r="J1840" t="s">
        <v>3476</v>
      </c>
      <c r="K1840" t="s">
        <v>3477</v>
      </c>
      <c r="L1840" t="s">
        <v>32</v>
      </c>
      <c r="M1840">
        <v>4</v>
      </c>
      <c r="N1840" t="s">
        <v>33</v>
      </c>
      <c r="O1840">
        <v>60000015461254</v>
      </c>
      <c r="P1840">
        <v>60000016462717</v>
      </c>
      <c r="Q1840">
        <v>140219000000315</v>
      </c>
      <c r="S1840" t="s">
        <v>34</v>
      </c>
      <c r="T1840" t="s">
        <v>35</v>
      </c>
      <c r="U1840" t="s">
        <v>36</v>
      </c>
      <c r="X1840" t="s">
        <v>37</v>
      </c>
      <c r="AD1840" t="s">
        <v>3478</v>
      </c>
      <c r="AE1840" t="s">
        <v>1481</v>
      </c>
      <c r="AF1840" t="s">
        <v>4370</v>
      </c>
      <c r="AG1840" t="s">
        <v>4370</v>
      </c>
      <c r="AH1840">
        <v>70</v>
      </c>
      <c r="AI1840">
        <v>128</v>
      </c>
      <c r="AJ1840">
        <v>128</v>
      </c>
      <c r="AK1840">
        <v>128</v>
      </c>
      <c r="AL1840">
        <v>128</v>
      </c>
      <c r="AM1840">
        <v>128</v>
      </c>
      <c r="AN1840" t="s">
        <v>1409</v>
      </c>
      <c r="AO1840" t="s">
        <v>4684</v>
      </c>
    </row>
    <row r="1841" spans="1:41" x14ac:dyDescent="0.25">
      <c r="A1841">
        <v>1</v>
      </c>
      <c r="B1841" t="s">
        <v>28</v>
      </c>
      <c r="C1841">
        <v>392104</v>
      </c>
      <c r="D1841" t="str">
        <f>VLOOKUP(C1841,MUNICÍPO_SETOR!A$2:D$49,4,0)</f>
        <v>MICHEL OSES RIBEIRO DA SILVA</v>
      </c>
      <c r="E1841" s="43">
        <v>41389.375</v>
      </c>
      <c r="F1841" s="43">
        <v>41389.737500000003</v>
      </c>
      <c r="G1841" s="43">
        <v>41389.70416666667</v>
      </c>
      <c r="H1841" t="s">
        <v>29</v>
      </c>
      <c r="I1841">
        <v>60000012326731</v>
      </c>
      <c r="J1841" t="s">
        <v>3479</v>
      </c>
      <c r="K1841" t="s">
        <v>3480</v>
      </c>
      <c r="L1841" t="s">
        <v>32</v>
      </c>
      <c r="M1841">
        <v>3</v>
      </c>
      <c r="N1841" t="s">
        <v>33</v>
      </c>
      <c r="O1841">
        <v>60000015461254</v>
      </c>
      <c r="P1841">
        <v>60000016462717</v>
      </c>
      <c r="Q1841">
        <v>140219000000301</v>
      </c>
      <c r="S1841" t="s">
        <v>34</v>
      </c>
      <c r="T1841" t="s">
        <v>35</v>
      </c>
      <c r="U1841" t="s">
        <v>36</v>
      </c>
      <c r="X1841" t="s">
        <v>37</v>
      </c>
      <c r="AD1841" t="s">
        <v>3481</v>
      </c>
      <c r="AE1841" t="s">
        <v>1481</v>
      </c>
      <c r="AF1841" t="s">
        <v>3481</v>
      </c>
      <c r="AG1841" t="s">
        <v>3481</v>
      </c>
      <c r="AH1841">
        <v>1</v>
      </c>
      <c r="AI1841">
        <v>86</v>
      </c>
      <c r="AJ1841">
        <v>86</v>
      </c>
      <c r="AK1841">
        <v>86</v>
      </c>
      <c r="AL1841">
        <v>86</v>
      </c>
      <c r="AM1841">
        <v>86</v>
      </c>
      <c r="AN1841" t="s">
        <v>1409</v>
      </c>
      <c r="AO1841" t="s">
        <v>3481</v>
      </c>
    </row>
    <row r="1842" spans="1:41" x14ac:dyDescent="0.25">
      <c r="A1842">
        <v>1</v>
      </c>
      <c r="B1842" t="s">
        <v>28</v>
      </c>
      <c r="C1842">
        <v>392104</v>
      </c>
      <c r="D1842" t="str">
        <f>VLOOKUP(C1842,MUNICÍPO_SETOR!A$2:D$49,4,0)</f>
        <v>MICHEL OSES RIBEIRO DA SILVA</v>
      </c>
      <c r="E1842" s="43">
        <v>41388.666666666664</v>
      </c>
      <c r="F1842" s="43">
        <v>41388.874305555553</v>
      </c>
      <c r="G1842" s="43">
        <v>41388.832638888889</v>
      </c>
      <c r="H1842" t="s">
        <v>29</v>
      </c>
      <c r="I1842">
        <v>60000012364887</v>
      </c>
      <c r="J1842" t="s">
        <v>3482</v>
      </c>
      <c r="K1842" t="s">
        <v>3483</v>
      </c>
      <c r="L1842" t="s">
        <v>32</v>
      </c>
      <c r="M1842">
        <v>3</v>
      </c>
      <c r="N1842" t="s">
        <v>33</v>
      </c>
      <c r="O1842">
        <v>60000015461254</v>
      </c>
      <c r="P1842">
        <v>60000016462717</v>
      </c>
      <c r="Q1842">
        <v>141281000000672</v>
      </c>
      <c r="S1842" t="s">
        <v>34</v>
      </c>
      <c r="T1842" t="s">
        <v>35</v>
      </c>
      <c r="U1842" t="s">
        <v>36</v>
      </c>
      <c r="X1842" t="s">
        <v>37</v>
      </c>
      <c r="AD1842" t="s">
        <v>3484</v>
      </c>
      <c r="AE1842" t="s">
        <v>1481</v>
      </c>
      <c r="AF1842" t="s">
        <v>3484</v>
      </c>
      <c r="AG1842" t="s">
        <v>3484</v>
      </c>
      <c r="AH1842">
        <v>1</v>
      </c>
      <c r="AI1842">
        <v>81</v>
      </c>
      <c r="AJ1842">
        <v>81</v>
      </c>
      <c r="AK1842">
        <v>81</v>
      </c>
      <c r="AL1842">
        <v>81</v>
      </c>
      <c r="AM1842">
        <v>81</v>
      </c>
      <c r="AN1842" t="s">
        <v>1409</v>
      </c>
      <c r="AO1842" t="s">
        <v>3484</v>
      </c>
    </row>
    <row r="1843" spans="1:41" x14ac:dyDescent="0.25">
      <c r="A1843">
        <v>1</v>
      </c>
      <c r="B1843" t="s">
        <v>28</v>
      </c>
      <c r="C1843">
        <v>392104</v>
      </c>
      <c r="D1843" t="str">
        <f>VLOOKUP(C1843,MUNICÍPO_SETOR!A$2:D$49,4,0)</f>
        <v>MICHEL OSES RIBEIRO DA SILVA</v>
      </c>
      <c r="E1843" s="43">
        <v>41388.625</v>
      </c>
      <c r="F1843" s="43">
        <v>41388.868055555555</v>
      </c>
      <c r="G1843" s="43">
        <v>41388.826388888891</v>
      </c>
      <c r="H1843" t="s">
        <v>29</v>
      </c>
      <c r="I1843">
        <v>60000012340899</v>
      </c>
      <c r="J1843" t="s">
        <v>3485</v>
      </c>
      <c r="K1843" t="s">
        <v>3486</v>
      </c>
      <c r="L1843" t="s">
        <v>32</v>
      </c>
      <c r="M1843">
        <v>4</v>
      </c>
      <c r="N1843" t="s">
        <v>33</v>
      </c>
      <c r="O1843">
        <v>60000015461254</v>
      </c>
      <c r="P1843">
        <v>60000016462717</v>
      </c>
      <c r="Q1843">
        <v>141281000000665</v>
      </c>
      <c r="S1843" t="s">
        <v>34</v>
      </c>
      <c r="T1843" t="s">
        <v>35</v>
      </c>
      <c r="U1843" t="s">
        <v>36</v>
      </c>
      <c r="X1843" t="s">
        <v>37</v>
      </c>
      <c r="AD1843" t="s">
        <v>3487</v>
      </c>
      <c r="AE1843" t="s">
        <v>1481</v>
      </c>
      <c r="AF1843" t="s">
        <v>3487</v>
      </c>
      <c r="AG1843" t="s">
        <v>3487</v>
      </c>
      <c r="AH1843">
        <v>52</v>
      </c>
      <c r="AI1843">
        <v>208</v>
      </c>
      <c r="AJ1843">
        <v>208</v>
      </c>
      <c r="AK1843">
        <v>208</v>
      </c>
      <c r="AL1843">
        <v>208</v>
      </c>
      <c r="AM1843">
        <v>208</v>
      </c>
      <c r="AN1843" t="s">
        <v>1409</v>
      </c>
      <c r="AO1843" t="s">
        <v>4685</v>
      </c>
    </row>
    <row r="1844" spans="1:41" x14ac:dyDescent="0.25">
      <c r="A1844">
        <v>1</v>
      </c>
      <c r="B1844" t="s">
        <v>28</v>
      </c>
      <c r="C1844">
        <v>392104</v>
      </c>
      <c r="D1844" t="str">
        <f>VLOOKUP(C1844,MUNICÍPO_SETOR!A$2:D$49,4,0)</f>
        <v>MICHEL OSES RIBEIRO DA SILVA</v>
      </c>
      <c r="E1844" s="43">
        <v>41388.583333333336</v>
      </c>
      <c r="F1844" s="43">
        <v>41388.876388888886</v>
      </c>
      <c r="G1844" s="43">
        <v>41388.834722222222</v>
      </c>
      <c r="H1844" t="s">
        <v>29</v>
      </c>
      <c r="I1844">
        <v>60000012385847</v>
      </c>
      <c r="J1844" t="s">
        <v>3488</v>
      </c>
      <c r="K1844" t="s">
        <v>3489</v>
      </c>
      <c r="L1844" t="s">
        <v>32</v>
      </c>
      <c r="M1844">
        <v>4</v>
      </c>
      <c r="N1844" t="s">
        <v>33</v>
      </c>
      <c r="O1844">
        <v>60000015461254</v>
      </c>
      <c r="P1844">
        <v>60000016462717</v>
      </c>
      <c r="Q1844">
        <v>141281000000679</v>
      </c>
      <c r="S1844" t="s">
        <v>34</v>
      </c>
      <c r="T1844" t="s">
        <v>35</v>
      </c>
      <c r="U1844" t="s">
        <v>36</v>
      </c>
      <c r="X1844" t="s">
        <v>37</v>
      </c>
      <c r="AD1844" t="s">
        <v>3490</v>
      </c>
      <c r="AE1844" t="s">
        <v>1481</v>
      </c>
      <c r="AF1844" t="s">
        <v>3490</v>
      </c>
      <c r="AG1844" t="s">
        <v>3490</v>
      </c>
      <c r="AH1844">
        <v>44</v>
      </c>
      <c r="AI1844">
        <v>154</v>
      </c>
      <c r="AJ1844">
        <v>154</v>
      </c>
      <c r="AK1844">
        <v>154</v>
      </c>
      <c r="AL1844">
        <v>154</v>
      </c>
      <c r="AM1844">
        <v>154</v>
      </c>
      <c r="AN1844" t="s">
        <v>1409</v>
      </c>
      <c r="AO1844" t="s">
        <v>4686</v>
      </c>
    </row>
    <row r="1845" spans="1:41" x14ac:dyDescent="0.25">
      <c r="A1845">
        <v>1</v>
      </c>
      <c r="B1845" t="s">
        <v>28</v>
      </c>
      <c r="C1845">
        <v>392104</v>
      </c>
      <c r="D1845" t="str">
        <f>VLOOKUP(C1845,MUNICÍPO_SETOR!A$2:D$49,4,0)</f>
        <v>MICHEL OSES RIBEIRO DA SILVA</v>
      </c>
      <c r="E1845" s="43">
        <v>41388.541666666664</v>
      </c>
      <c r="F1845" s="43">
        <v>41388.862500000003</v>
      </c>
      <c r="G1845" s="43">
        <v>41388.820833333331</v>
      </c>
      <c r="H1845" t="s">
        <v>29</v>
      </c>
      <c r="I1845">
        <v>60000012275835</v>
      </c>
      <c r="J1845" t="s">
        <v>3491</v>
      </c>
      <c r="K1845" t="s">
        <v>3492</v>
      </c>
      <c r="L1845" t="s">
        <v>32</v>
      </c>
      <c r="M1845">
        <v>3</v>
      </c>
      <c r="N1845" t="s">
        <v>33</v>
      </c>
      <c r="O1845">
        <v>60000015461254</v>
      </c>
      <c r="P1845">
        <v>60000016462717</v>
      </c>
      <c r="Q1845">
        <v>141281000000651</v>
      </c>
      <c r="S1845" t="s">
        <v>34</v>
      </c>
      <c r="T1845" t="s">
        <v>35</v>
      </c>
      <c r="U1845" t="s">
        <v>36</v>
      </c>
      <c r="X1845" t="s">
        <v>37</v>
      </c>
      <c r="AD1845" t="s">
        <v>3493</v>
      </c>
      <c r="AE1845" t="s">
        <v>1481</v>
      </c>
      <c r="AF1845" t="s">
        <v>3493</v>
      </c>
      <c r="AG1845" t="s">
        <v>3493</v>
      </c>
      <c r="AH1845">
        <v>1</v>
      </c>
      <c r="AI1845">
        <v>42</v>
      </c>
      <c r="AJ1845">
        <v>42</v>
      </c>
      <c r="AK1845">
        <v>42</v>
      </c>
      <c r="AL1845">
        <v>42</v>
      </c>
      <c r="AM1845">
        <v>42</v>
      </c>
      <c r="AN1845" t="s">
        <v>1409</v>
      </c>
      <c r="AO1845" t="s">
        <v>3493</v>
      </c>
    </row>
    <row r="1846" spans="1:41" x14ac:dyDescent="0.25">
      <c r="A1846">
        <v>1</v>
      </c>
      <c r="B1846" t="s">
        <v>28</v>
      </c>
      <c r="C1846">
        <v>392104</v>
      </c>
      <c r="D1846" t="str">
        <f>VLOOKUP(C1846,MUNICÍPO_SETOR!A$2:D$49,4,0)</f>
        <v>MICHEL OSES RIBEIRO DA SILVA</v>
      </c>
      <c r="E1846" s="43">
        <v>41388.458333333336</v>
      </c>
      <c r="F1846" s="43">
        <v>41388.863888888889</v>
      </c>
      <c r="G1846" s="43">
        <v>41388.822222222225</v>
      </c>
      <c r="H1846" t="s">
        <v>29</v>
      </c>
      <c r="I1846">
        <v>60000012487755</v>
      </c>
      <c r="J1846" t="s">
        <v>3494</v>
      </c>
      <c r="K1846" t="s">
        <v>3495</v>
      </c>
      <c r="L1846" t="s">
        <v>32</v>
      </c>
      <c r="M1846">
        <v>6</v>
      </c>
      <c r="N1846" t="s">
        <v>33</v>
      </c>
      <c r="O1846">
        <v>60000015461254</v>
      </c>
      <c r="P1846">
        <v>60000016462717</v>
      </c>
      <c r="Q1846">
        <v>141281000000658</v>
      </c>
      <c r="S1846" t="s">
        <v>34</v>
      </c>
      <c r="T1846" t="s">
        <v>35</v>
      </c>
      <c r="U1846" t="s">
        <v>36</v>
      </c>
      <c r="X1846" t="s">
        <v>37</v>
      </c>
      <c r="AD1846" t="s">
        <v>3496</v>
      </c>
      <c r="AE1846" t="s">
        <v>1481</v>
      </c>
      <c r="AF1846" t="s">
        <v>3496</v>
      </c>
      <c r="AG1846" t="s">
        <v>3496</v>
      </c>
      <c r="AH1846">
        <v>1</v>
      </c>
      <c r="AI1846">
        <v>111</v>
      </c>
      <c r="AJ1846">
        <v>111</v>
      </c>
      <c r="AK1846">
        <v>111</v>
      </c>
      <c r="AL1846">
        <v>111</v>
      </c>
      <c r="AM1846">
        <v>111</v>
      </c>
      <c r="AN1846" t="s">
        <v>1409</v>
      </c>
      <c r="AO1846" t="s">
        <v>3496</v>
      </c>
    </row>
    <row r="1847" spans="1:41" x14ac:dyDescent="0.25">
      <c r="A1847">
        <v>1</v>
      </c>
      <c r="B1847" t="s">
        <v>28</v>
      </c>
      <c r="C1847">
        <v>392104</v>
      </c>
      <c r="D1847" t="str">
        <f>VLOOKUP(C1847,MUNICÍPO_SETOR!A$2:D$49,4,0)</f>
        <v>MICHEL OSES RIBEIRO DA SILVA</v>
      </c>
      <c r="E1847" s="43">
        <v>41388.416666666664</v>
      </c>
      <c r="F1847" s="43">
        <v>41388.859722222223</v>
      </c>
      <c r="G1847" s="43">
        <v>41388.818055555559</v>
      </c>
      <c r="H1847" t="s">
        <v>29</v>
      </c>
      <c r="I1847">
        <v>60000012248823</v>
      </c>
      <c r="J1847" t="s">
        <v>3497</v>
      </c>
      <c r="K1847" t="s">
        <v>3498</v>
      </c>
      <c r="L1847" t="s">
        <v>32</v>
      </c>
      <c r="M1847">
        <v>4</v>
      </c>
      <c r="N1847" t="s">
        <v>33</v>
      </c>
      <c r="O1847">
        <v>60000015461254</v>
      </c>
      <c r="P1847">
        <v>60000016462717</v>
      </c>
      <c r="Q1847">
        <v>141281000000644</v>
      </c>
      <c r="S1847" t="s">
        <v>34</v>
      </c>
      <c r="T1847" t="s">
        <v>35</v>
      </c>
      <c r="U1847" t="s">
        <v>36</v>
      </c>
      <c r="X1847" t="s">
        <v>37</v>
      </c>
      <c r="AD1847" t="s">
        <v>3499</v>
      </c>
      <c r="AE1847" t="s">
        <v>1481</v>
      </c>
      <c r="AF1847" t="s">
        <v>3499</v>
      </c>
      <c r="AG1847" t="s">
        <v>3499</v>
      </c>
      <c r="AH1847">
        <v>1</v>
      </c>
      <c r="AI1847">
        <v>171</v>
      </c>
      <c r="AJ1847">
        <v>171</v>
      </c>
      <c r="AK1847">
        <v>171</v>
      </c>
      <c r="AL1847">
        <v>171</v>
      </c>
      <c r="AM1847">
        <v>171</v>
      </c>
      <c r="AN1847" t="s">
        <v>1409</v>
      </c>
      <c r="AO1847" t="s">
        <v>3499</v>
      </c>
    </row>
    <row r="1848" spans="1:41" x14ac:dyDescent="0.25">
      <c r="A1848">
        <v>1</v>
      </c>
      <c r="B1848" t="s">
        <v>28</v>
      </c>
      <c r="C1848">
        <v>392104</v>
      </c>
      <c r="D1848" t="str">
        <f>VLOOKUP(C1848,MUNICÍPO_SETOR!A$2:D$49,4,0)</f>
        <v>MICHEL OSES RIBEIRO DA SILVA</v>
      </c>
      <c r="E1848" s="43">
        <v>41388.375</v>
      </c>
      <c r="F1848" s="43">
        <v>41388.856249999997</v>
      </c>
      <c r="G1848" s="43">
        <v>41388.814583333333</v>
      </c>
      <c r="H1848" t="s">
        <v>29</v>
      </c>
      <c r="I1848">
        <v>60000012466063</v>
      </c>
      <c r="J1848" t="s">
        <v>3500</v>
      </c>
      <c r="K1848" t="s">
        <v>3501</v>
      </c>
      <c r="L1848" t="s">
        <v>32</v>
      </c>
      <c r="M1848">
        <v>4</v>
      </c>
      <c r="N1848" t="s">
        <v>33</v>
      </c>
      <c r="O1848">
        <v>60000015461254</v>
      </c>
      <c r="P1848">
        <v>60000016462717</v>
      </c>
      <c r="Q1848">
        <v>141281000000637</v>
      </c>
      <c r="S1848" t="s">
        <v>34</v>
      </c>
      <c r="T1848" t="s">
        <v>35</v>
      </c>
      <c r="U1848" t="s">
        <v>36</v>
      </c>
      <c r="X1848" t="s">
        <v>37</v>
      </c>
      <c r="AD1848" t="s">
        <v>3502</v>
      </c>
      <c r="AE1848" t="s">
        <v>1481</v>
      </c>
      <c r="AF1848" t="s">
        <v>3502</v>
      </c>
      <c r="AG1848" t="s">
        <v>3502</v>
      </c>
      <c r="AH1848">
        <v>1</v>
      </c>
      <c r="AI1848">
        <v>32</v>
      </c>
      <c r="AJ1848">
        <v>32</v>
      </c>
      <c r="AK1848">
        <v>32</v>
      </c>
      <c r="AL1848">
        <v>32</v>
      </c>
      <c r="AM1848">
        <v>32</v>
      </c>
      <c r="AN1848" t="s">
        <v>1409</v>
      </c>
      <c r="AO1848" t="s">
        <v>3502</v>
      </c>
    </row>
    <row r="1849" spans="1:41" x14ac:dyDescent="0.25">
      <c r="A1849">
        <v>1</v>
      </c>
      <c r="B1849" t="s">
        <v>28</v>
      </c>
      <c r="C1849">
        <v>392104</v>
      </c>
      <c r="D1849" t="str">
        <f>VLOOKUP(C1849,MUNICÍPO_SETOR!A$2:D$49,4,0)</f>
        <v>MICHEL OSES RIBEIRO DA SILVA</v>
      </c>
      <c r="E1849" s="43">
        <v>41388.333333333336</v>
      </c>
      <c r="F1849" s="43">
        <v>41388.35</v>
      </c>
      <c r="G1849" s="43">
        <v>41388.621527777781</v>
      </c>
      <c r="H1849" t="s">
        <v>29</v>
      </c>
      <c r="I1849">
        <v>60000012556655</v>
      </c>
      <c r="J1849" t="s">
        <v>3503</v>
      </c>
      <c r="K1849" t="s">
        <v>3504</v>
      </c>
      <c r="L1849" t="s">
        <v>32</v>
      </c>
      <c r="M1849">
        <v>3</v>
      </c>
      <c r="N1849" t="s">
        <v>33</v>
      </c>
      <c r="O1849">
        <v>60000015461254</v>
      </c>
      <c r="P1849">
        <v>60000016462717</v>
      </c>
      <c r="Q1849">
        <v>140219000000280</v>
      </c>
      <c r="S1849" t="s">
        <v>34</v>
      </c>
      <c r="T1849" t="s">
        <v>35</v>
      </c>
      <c r="U1849" t="s">
        <v>36</v>
      </c>
      <c r="X1849" t="s">
        <v>37</v>
      </c>
      <c r="AD1849" t="s">
        <v>3505</v>
      </c>
      <c r="AE1849" t="s">
        <v>1481</v>
      </c>
      <c r="AF1849" t="s">
        <v>3505</v>
      </c>
      <c r="AG1849" t="s">
        <v>3505</v>
      </c>
      <c r="AH1849">
        <v>1</v>
      </c>
      <c r="AI1849">
        <v>60</v>
      </c>
      <c r="AJ1849">
        <v>60</v>
      </c>
      <c r="AK1849">
        <v>60</v>
      </c>
      <c r="AL1849">
        <v>60</v>
      </c>
      <c r="AM1849">
        <v>60</v>
      </c>
      <c r="AN1849" t="s">
        <v>1409</v>
      </c>
      <c r="AO1849" t="s">
        <v>3505</v>
      </c>
    </row>
    <row r="1850" spans="1:41" x14ac:dyDescent="0.25">
      <c r="A1850">
        <v>1</v>
      </c>
      <c r="B1850" t="s">
        <v>28</v>
      </c>
      <c r="C1850">
        <v>392104</v>
      </c>
      <c r="D1850" t="str">
        <f>VLOOKUP(C1850,MUNICÍPO_SETOR!A$2:D$49,4,0)</f>
        <v>MICHEL OSES RIBEIRO DA SILVA</v>
      </c>
      <c r="E1850" s="43">
        <v>41379.5</v>
      </c>
      <c r="F1850" s="43">
        <v>41380.888194444444</v>
      </c>
      <c r="G1850" s="43">
        <v>41380.970138888886</v>
      </c>
      <c r="H1850" t="s">
        <v>29</v>
      </c>
      <c r="I1850">
        <v>60000017964148</v>
      </c>
      <c r="J1850" t="s">
        <v>3506</v>
      </c>
      <c r="K1850" t="s">
        <v>3507</v>
      </c>
      <c r="L1850" t="s">
        <v>32</v>
      </c>
      <c r="M1850">
        <v>3</v>
      </c>
      <c r="N1850" t="s">
        <v>33</v>
      </c>
      <c r="O1850">
        <v>60000015461254</v>
      </c>
      <c r="P1850">
        <v>60000016462717</v>
      </c>
      <c r="Q1850">
        <v>140219000000256</v>
      </c>
      <c r="S1850" t="s">
        <v>34</v>
      </c>
      <c r="T1850" t="s">
        <v>35</v>
      </c>
      <c r="U1850" t="s">
        <v>36</v>
      </c>
      <c r="X1850" t="s">
        <v>37</v>
      </c>
      <c r="AD1850" t="s">
        <v>3508</v>
      </c>
      <c r="AE1850" t="s">
        <v>1437</v>
      </c>
      <c r="AF1850" t="s">
        <v>3508</v>
      </c>
      <c r="AG1850" t="s">
        <v>3508</v>
      </c>
      <c r="AH1850">
        <v>1</v>
      </c>
      <c r="AI1850">
        <v>207</v>
      </c>
      <c r="AJ1850">
        <v>207</v>
      </c>
      <c r="AK1850">
        <v>207</v>
      </c>
      <c r="AL1850">
        <v>207</v>
      </c>
      <c r="AM1850">
        <v>207</v>
      </c>
      <c r="AN1850" t="s">
        <v>1409</v>
      </c>
      <c r="AO1850" t="s">
        <v>3508</v>
      </c>
    </row>
    <row r="1851" spans="1:41" x14ac:dyDescent="0.25">
      <c r="A1851">
        <v>1</v>
      </c>
      <c r="B1851" t="s">
        <v>28</v>
      </c>
      <c r="C1851">
        <v>392104</v>
      </c>
      <c r="D1851" t="str">
        <f>VLOOKUP(C1851,MUNICÍPO_SETOR!A$2:D$49,4,0)</f>
        <v>MICHEL OSES RIBEIRO DA SILVA</v>
      </c>
      <c r="E1851" s="43">
        <v>41379.458333333336</v>
      </c>
      <c r="F1851" s="43">
        <v>41380.884722222225</v>
      </c>
      <c r="G1851" s="43">
        <v>41380.970138888886</v>
      </c>
      <c r="H1851" t="s">
        <v>29</v>
      </c>
      <c r="I1851">
        <v>60000017963800</v>
      </c>
      <c r="J1851" t="s">
        <v>3509</v>
      </c>
      <c r="K1851" t="s">
        <v>3510</v>
      </c>
      <c r="L1851" t="s">
        <v>32</v>
      </c>
      <c r="M1851">
        <v>3</v>
      </c>
      <c r="N1851" t="s">
        <v>33</v>
      </c>
      <c r="O1851">
        <v>60000015461254</v>
      </c>
      <c r="P1851">
        <v>60000016462717</v>
      </c>
      <c r="Q1851">
        <v>140219000000249</v>
      </c>
      <c r="S1851" t="s">
        <v>34</v>
      </c>
      <c r="T1851" t="s">
        <v>35</v>
      </c>
      <c r="U1851" t="s">
        <v>36</v>
      </c>
      <c r="X1851" t="s">
        <v>37</v>
      </c>
      <c r="AD1851" t="s">
        <v>3511</v>
      </c>
      <c r="AE1851" t="s">
        <v>1437</v>
      </c>
      <c r="AF1851" t="s">
        <v>3511</v>
      </c>
      <c r="AG1851" t="s">
        <v>3511</v>
      </c>
      <c r="AH1851">
        <v>129</v>
      </c>
      <c r="AI1851">
        <v>233</v>
      </c>
      <c r="AJ1851">
        <v>233</v>
      </c>
      <c r="AK1851">
        <v>233</v>
      </c>
      <c r="AL1851">
        <v>233</v>
      </c>
      <c r="AM1851">
        <v>233</v>
      </c>
      <c r="AN1851" t="s">
        <v>1409</v>
      </c>
      <c r="AO1851" t="s">
        <v>4687</v>
      </c>
    </row>
    <row r="1852" spans="1:41" x14ac:dyDescent="0.25">
      <c r="A1852">
        <v>1</v>
      </c>
      <c r="B1852" t="s">
        <v>28</v>
      </c>
      <c r="C1852">
        <v>392104</v>
      </c>
      <c r="D1852" t="str">
        <f>VLOOKUP(C1852,MUNICÍPO_SETOR!A$2:D$49,4,0)</f>
        <v>MICHEL OSES RIBEIRO DA SILVA</v>
      </c>
      <c r="E1852" s="43">
        <v>41379.416666666664</v>
      </c>
      <c r="F1852" s="43">
        <v>41380.881249999999</v>
      </c>
      <c r="G1852" s="43">
        <v>41380.970138888886</v>
      </c>
      <c r="H1852" t="s">
        <v>29</v>
      </c>
      <c r="I1852">
        <v>60000017963920</v>
      </c>
      <c r="J1852" t="s">
        <v>3512</v>
      </c>
      <c r="K1852" t="s">
        <v>3513</v>
      </c>
      <c r="L1852" t="s">
        <v>41</v>
      </c>
      <c r="M1852">
        <v>3</v>
      </c>
      <c r="N1852" t="s">
        <v>33</v>
      </c>
      <c r="O1852">
        <v>60000015461254</v>
      </c>
      <c r="P1852">
        <v>60000016462717</v>
      </c>
      <c r="Q1852">
        <v>140219000000242</v>
      </c>
      <c r="S1852" t="s">
        <v>34</v>
      </c>
      <c r="T1852" t="s">
        <v>35</v>
      </c>
      <c r="U1852" t="s">
        <v>36</v>
      </c>
      <c r="X1852" t="s">
        <v>37</v>
      </c>
      <c r="AD1852" t="s">
        <v>3514</v>
      </c>
      <c r="AE1852" t="s">
        <v>1437</v>
      </c>
      <c r="AF1852" t="s">
        <v>3514</v>
      </c>
      <c r="AG1852" t="s">
        <v>3514</v>
      </c>
      <c r="AH1852">
        <v>1</v>
      </c>
      <c r="AI1852">
        <v>163</v>
      </c>
      <c r="AJ1852">
        <v>163</v>
      </c>
      <c r="AK1852">
        <v>163</v>
      </c>
      <c r="AL1852">
        <v>163</v>
      </c>
      <c r="AM1852">
        <v>163</v>
      </c>
      <c r="AN1852" t="s">
        <v>1409</v>
      </c>
      <c r="AO1852" t="s">
        <v>3514</v>
      </c>
    </row>
    <row r="1853" spans="1:41" x14ac:dyDescent="0.25">
      <c r="A1853">
        <v>1</v>
      </c>
      <c r="B1853" t="s">
        <v>28</v>
      </c>
      <c r="C1853">
        <v>392104</v>
      </c>
      <c r="D1853" t="str">
        <f>VLOOKUP(C1853,MUNICÍPO_SETOR!A$2:D$49,4,0)</f>
        <v>MICHEL OSES RIBEIRO DA SILVA</v>
      </c>
      <c r="E1853" s="43">
        <v>41379.375</v>
      </c>
      <c r="F1853" s="43">
        <v>41380.87777777778</v>
      </c>
      <c r="G1853" s="43">
        <v>41380.969444444447</v>
      </c>
      <c r="H1853" t="s">
        <v>29</v>
      </c>
      <c r="I1853">
        <v>60000017963924</v>
      </c>
      <c r="J1853" t="s">
        <v>3515</v>
      </c>
      <c r="K1853" t="s">
        <v>3516</v>
      </c>
      <c r="L1853" t="s">
        <v>32</v>
      </c>
      <c r="M1853">
        <v>3</v>
      </c>
      <c r="N1853" t="s">
        <v>33</v>
      </c>
      <c r="O1853">
        <v>60000015461254</v>
      </c>
      <c r="P1853">
        <v>60000016462717</v>
      </c>
      <c r="Q1853">
        <v>140219000000235</v>
      </c>
      <c r="S1853" t="s">
        <v>34</v>
      </c>
      <c r="T1853" t="s">
        <v>35</v>
      </c>
      <c r="U1853" t="s">
        <v>36</v>
      </c>
      <c r="X1853" t="s">
        <v>37</v>
      </c>
      <c r="AD1853" t="s">
        <v>3517</v>
      </c>
      <c r="AE1853" t="s">
        <v>1437</v>
      </c>
      <c r="AF1853" t="s">
        <v>3517</v>
      </c>
      <c r="AG1853" t="s">
        <v>3517</v>
      </c>
      <c r="AH1853">
        <v>1</v>
      </c>
      <c r="AI1853">
        <v>164</v>
      </c>
      <c r="AJ1853">
        <v>164</v>
      </c>
      <c r="AK1853">
        <v>164</v>
      </c>
      <c r="AL1853">
        <v>164</v>
      </c>
      <c r="AM1853">
        <v>164</v>
      </c>
      <c r="AN1853" t="s">
        <v>1409</v>
      </c>
      <c r="AO1853" t="s">
        <v>3517</v>
      </c>
    </row>
    <row r="1854" spans="1:41" x14ac:dyDescent="0.25">
      <c r="A1854">
        <v>1</v>
      </c>
      <c r="B1854" t="s">
        <v>28</v>
      </c>
      <c r="C1854">
        <v>392104</v>
      </c>
      <c r="D1854" t="str">
        <f>VLOOKUP(C1854,MUNICÍPO_SETOR!A$2:D$49,4,0)</f>
        <v>MICHEL OSES RIBEIRO DA SILVA</v>
      </c>
      <c r="E1854" s="43">
        <v>41379.333333333336</v>
      </c>
      <c r="F1854" s="43">
        <v>41380.873611111114</v>
      </c>
      <c r="G1854" s="43">
        <v>41380.969444444447</v>
      </c>
      <c r="H1854" t="s">
        <v>29</v>
      </c>
      <c r="I1854">
        <v>60000012475067</v>
      </c>
      <c r="J1854" t="s">
        <v>3518</v>
      </c>
      <c r="K1854" t="s">
        <v>3519</v>
      </c>
      <c r="L1854" t="s">
        <v>41</v>
      </c>
      <c r="M1854">
        <v>4</v>
      </c>
      <c r="N1854" t="s">
        <v>33</v>
      </c>
      <c r="O1854">
        <v>60000015461254</v>
      </c>
      <c r="P1854">
        <v>60000016462717</v>
      </c>
      <c r="Q1854">
        <v>140219000000228</v>
      </c>
      <c r="S1854" t="s">
        <v>34</v>
      </c>
      <c r="T1854" t="s">
        <v>35</v>
      </c>
      <c r="U1854" t="s">
        <v>36</v>
      </c>
      <c r="X1854" t="s">
        <v>37</v>
      </c>
      <c r="AD1854" t="s">
        <v>3520</v>
      </c>
      <c r="AE1854" t="s">
        <v>1446</v>
      </c>
      <c r="AF1854" t="s">
        <v>3520</v>
      </c>
      <c r="AG1854" t="s">
        <v>3520</v>
      </c>
      <c r="AH1854">
        <v>1</v>
      </c>
      <c r="AI1854">
        <v>127</v>
      </c>
      <c r="AJ1854">
        <v>127</v>
      </c>
      <c r="AK1854">
        <v>127</v>
      </c>
      <c r="AL1854">
        <v>127</v>
      </c>
      <c r="AM1854">
        <v>127</v>
      </c>
      <c r="AN1854" t="s">
        <v>1409</v>
      </c>
      <c r="AO1854" t="s">
        <v>3520</v>
      </c>
    </row>
    <row r="1855" spans="1:41" x14ac:dyDescent="0.25">
      <c r="A1855">
        <v>1</v>
      </c>
      <c r="B1855" t="s">
        <v>28</v>
      </c>
      <c r="C1855">
        <v>392104</v>
      </c>
      <c r="D1855" t="str">
        <f>VLOOKUP(C1855,MUNICÍPO_SETOR!A$2:D$49,4,0)</f>
        <v>MICHEL OSES RIBEIRO DA SILVA</v>
      </c>
      <c r="E1855" s="43">
        <v>41379.333333333336</v>
      </c>
      <c r="F1855" s="43">
        <v>41380.859027777777</v>
      </c>
      <c r="G1855" s="43">
        <v>41380.913888888892</v>
      </c>
      <c r="H1855" t="s">
        <v>29</v>
      </c>
      <c r="I1855">
        <v>60000012475067</v>
      </c>
      <c r="J1855" t="s">
        <v>3518</v>
      </c>
      <c r="K1855" t="s">
        <v>3519</v>
      </c>
      <c r="L1855" t="s">
        <v>41</v>
      </c>
      <c r="M1855">
        <v>4</v>
      </c>
      <c r="N1855" t="s">
        <v>33</v>
      </c>
      <c r="O1855">
        <v>60000015461254</v>
      </c>
      <c r="P1855">
        <v>60000016462717</v>
      </c>
      <c r="Q1855">
        <v>141281000000597</v>
      </c>
      <c r="S1855" t="s">
        <v>34</v>
      </c>
      <c r="T1855" t="s">
        <v>35</v>
      </c>
      <c r="U1855" t="s">
        <v>36</v>
      </c>
      <c r="X1855" t="s">
        <v>37</v>
      </c>
      <c r="AD1855" t="s">
        <v>3521</v>
      </c>
      <c r="AE1855" t="s">
        <v>1446</v>
      </c>
      <c r="AF1855" t="s">
        <v>3521</v>
      </c>
      <c r="AG1855" t="s">
        <v>3521</v>
      </c>
      <c r="AH1855">
        <v>1</v>
      </c>
      <c r="AI1855">
        <v>242</v>
      </c>
      <c r="AJ1855">
        <v>242</v>
      </c>
      <c r="AK1855">
        <v>242</v>
      </c>
      <c r="AL1855">
        <v>242</v>
      </c>
      <c r="AM1855">
        <v>242</v>
      </c>
      <c r="AN1855" t="s">
        <v>1409</v>
      </c>
      <c r="AO1855" t="s">
        <v>3521</v>
      </c>
    </row>
    <row r="1856" spans="1:41" x14ac:dyDescent="0.25">
      <c r="A1856">
        <v>1</v>
      </c>
      <c r="B1856" t="s">
        <v>28</v>
      </c>
      <c r="C1856">
        <v>392104</v>
      </c>
      <c r="D1856" t="str">
        <f>VLOOKUP(C1856,MUNICÍPO_SETOR!A$2:D$49,4,0)</f>
        <v>MICHEL OSES RIBEIRO DA SILVA</v>
      </c>
      <c r="E1856" s="43">
        <v>41376.666666666664</v>
      </c>
      <c r="F1856" s="43">
        <v>41376.740972222222</v>
      </c>
      <c r="G1856" s="43">
        <v>41376.699305555558</v>
      </c>
      <c r="H1856" t="s">
        <v>29</v>
      </c>
      <c r="I1856">
        <v>60000017151850</v>
      </c>
      <c r="J1856" t="s">
        <v>3522</v>
      </c>
      <c r="K1856" t="s">
        <v>3523</v>
      </c>
      <c r="L1856" t="s">
        <v>180</v>
      </c>
      <c r="M1856">
        <v>4</v>
      </c>
      <c r="N1856" t="s">
        <v>33</v>
      </c>
      <c r="O1856">
        <v>60000015461254</v>
      </c>
      <c r="P1856">
        <v>60000016462717</v>
      </c>
      <c r="Q1856">
        <v>141281000000568</v>
      </c>
      <c r="S1856" t="s">
        <v>34</v>
      </c>
      <c r="T1856" t="s">
        <v>35</v>
      </c>
      <c r="U1856" t="s">
        <v>36</v>
      </c>
      <c r="X1856" t="s">
        <v>37</v>
      </c>
      <c r="AD1856" t="s">
        <v>3524</v>
      </c>
      <c r="AE1856" t="s">
        <v>1446</v>
      </c>
      <c r="AF1856" t="s">
        <v>3524</v>
      </c>
      <c r="AG1856" t="s">
        <v>3524</v>
      </c>
      <c r="AH1856">
        <v>1</v>
      </c>
      <c r="AI1856">
        <v>169</v>
      </c>
      <c r="AJ1856">
        <v>169</v>
      </c>
      <c r="AK1856">
        <v>169</v>
      </c>
      <c r="AL1856">
        <v>169</v>
      </c>
      <c r="AM1856">
        <v>169</v>
      </c>
      <c r="AN1856" t="s">
        <v>1409</v>
      </c>
      <c r="AO1856" t="s">
        <v>3524</v>
      </c>
    </row>
    <row r="1857" spans="1:41" x14ac:dyDescent="0.25">
      <c r="A1857">
        <v>1</v>
      </c>
      <c r="B1857" t="s">
        <v>28</v>
      </c>
      <c r="C1857">
        <v>392104</v>
      </c>
      <c r="D1857" t="str">
        <f>VLOOKUP(C1857,MUNICÍPO_SETOR!A$2:D$49,4,0)</f>
        <v>MICHEL OSES RIBEIRO DA SILVA</v>
      </c>
      <c r="E1857" s="43">
        <v>41376.625</v>
      </c>
      <c r="F1857" s="43">
        <v>41376.737500000003</v>
      </c>
      <c r="G1857" s="43">
        <v>41376.695833333331</v>
      </c>
      <c r="H1857" t="s">
        <v>29</v>
      </c>
      <c r="I1857">
        <v>60000017154718</v>
      </c>
      <c r="J1857" t="s">
        <v>3525</v>
      </c>
      <c r="K1857" t="s">
        <v>3526</v>
      </c>
      <c r="L1857" t="s">
        <v>41</v>
      </c>
      <c r="M1857">
        <v>3</v>
      </c>
      <c r="N1857" t="s">
        <v>33</v>
      </c>
      <c r="O1857">
        <v>60000015461254</v>
      </c>
      <c r="P1857">
        <v>60000016462717</v>
      </c>
      <c r="Q1857">
        <v>141281000000561</v>
      </c>
      <c r="S1857" t="s">
        <v>34</v>
      </c>
      <c r="T1857" t="s">
        <v>35</v>
      </c>
      <c r="U1857" t="s">
        <v>36</v>
      </c>
      <c r="X1857" t="s">
        <v>37</v>
      </c>
      <c r="AD1857" t="s">
        <v>3527</v>
      </c>
      <c r="AE1857" t="s">
        <v>1446</v>
      </c>
      <c r="AF1857" t="s">
        <v>3527</v>
      </c>
      <c r="AG1857" t="s">
        <v>3527</v>
      </c>
      <c r="AH1857">
        <v>1</v>
      </c>
      <c r="AI1857">
        <v>130</v>
      </c>
      <c r="AJ1857">
        <v>130</v>
      </c>
      <c r="AK1857">
        <v>130</v>
      </c>
      <c r="AL1857">
        <v>130</v>
      </c>
      <c r="AM1857">
        <v>130</v>
      </c>
      <c r="AN1857" t="s">
        <v>1409</v>
      </c>
      <c r="AO1857" t="s">
        <v>3527</v>
      </c>
    </row>
    <row r="1858" spans="1:41" x14ac:dyDescent="0.25">
      <c r="A1858">
        <v>1</v>
      </c>
      <c r="B1858" t="s">
        <v>28</v>
      </c>
      <c r="C1858">
        <v>392104</v>
      </c>
      <c r="D1858" t="str">
        <f>VLOOKUP(C1858,MUNICÍPO_SETOR!A$2:D$49,4,0)</f>
        <v>MICHEL OSES RIBEIRO DA SILVA</v>
      </c>
      <c r="E1858" s="43">
        <v>41376.583333333336</v>
      </c>
      <c r="F1858" s="43">
        <v>41376.732638888891</v>
      </c>
      <c r="G1858" s="43">
        <v>41376.690972222219</v>
      </c>
      <c r="H1858" t="s">
        <v>29</v>
      </c>
      <c r="I1858">
        <v>60000012271607</v>
      </c>
      <c r="J1858" t="s">
        <v>3528</v>
      </c>
      <c r="K1858" t="s">
        <v>3529</v>
      </c>
      <c r="L1858" t="s">
        <v>41</v>
      </c>
      <c r="M1858">
        <v>3</v>
      </c>
      <c r="N1858" t="s">
        <v>33</v>
      </c>
      <c r="O1858">
        <v>60000015461254</v>
      </c>
      <c r="P1858">
        <v>60000016462717</v>
      </c>
      <c r="Q1858">
        <v>141281000000554</v>
      </c>
      <c r="S1858" t="s">
        <v>34</v>
      </c>
      <c r="T1858" t="s">
        <v>35</v>
      </c>
      <c r="U1858" t="s">
        <v>36</v>
      </c>
      <c r="X1858" t="s">
        <v>37</v>
      </c>
      <c r="AD1858" t="s">
        <v>3530</v>
      </c>
      <c r="AE1858" t="s">
        <v>1446</v>
      </c>
      <c r="AF1858" t="s">
        <v>3530</v>
      </c>
      <c r="AG1858" t="s">
        <v>3530</v>
      </c>
      <c r="AH1858">
        <v>1</v>
      </c>
      <c r="AI1858">
        <v>205</v>
      </c>
      <c r="AJ1858">
        <v>205</v>
      </c>
      <c r="AK1858">
        <v>205</v>
      </c>
      <c r="AL1858">
        <v>205</v>
      </c>
      <c r="AM1858">
        <v>205</v>
      </c>
      <c r="AN1858" t="s">
        <v>1409</v>
      </c>
      <c r="AO1858" t="s">
        <v>3530</v>
      </c>
    </row>
    <row r="1859" spans="1:41" x14ac:dyDescent="0.25">
      <c r="A1859">
        <v>1</v>
      </c>
      <c r="B1859" t="s">
        <v>28</v>
      </c>
      <c r="C1859">
        <v>392104</v>
      </c>
      <c r="D1859" t="str">
        <f>VLOOKUP(C1859,MUNICÍPO_SETOR!A$2:D$49,4,0)</f>
        <v>MICHEL OSES RIBEIRO DA SILVA</v>
      </c>
      <c r="E1859" s="43">
        <v>41376.583333333336</v>
      </c>
      <c r="F1859" s="43">
        <v>41376.732638888891</v>
      </c>
      <c r="G1859" s="43">
        <v>41376.690972222219</v>
      </c>
      <c r="H1859" t="s">
        <v>29</v>
      </c>
      <c r="I1859">
        <v>60000012271607</v>
      </c>
      <c r="J1859" t="s">
        <v>3528</v>
      </c>
      <c r="K1859" t="s">
        <v>3529</v>
      </c>
      <c r="L1859" t="s">
        <v>41</v>
      </c>
      <c r="M1859">
        <v>3</v>
      </c>
      <c r="N1859" t="s">
        <v>33</v>
      </c>
      <c r="O1859">
        <v>60000015461254</v>
      </c>
      <c r="P1859">
        <v>60000016462717</v>
      </c>
      <c r="Q1859">
        <v>141281000000554</v>
      </c>
      <c r="S1859" t="s">
        <v>34</v>
      </c>
      <c r="T1859" t="s">
        <v>35</v>
      </c>
      <c r="U1859" t="s">
        <v>36</v>
      </c>
      <c r="X1859" t="s">
        <v>37</v>
      </c>
      <c r="AD1859" t="s">
        <v>3530</v>
      </c>
      <c r="AE1859" t="s">
        <v>1446</v>
      </c>
      <c r="AF1859" t="s">
        <v>3530</v>
      </c>
      <c r="AG1859" t="s">
        <v>3530</v>
      </c>
      <c r="AH1859">
        <v>1</v>
      </c>
      <c r="AI1859">
        <v>205</v>
      </c>
      <c r="AJ1859">
        <v>205</v>
      </c>
      <c r="AK1859">
        <v>205</v>
      </c>
      <c r="AL1859">
        <v>205</v>
      </c>
      <c r="AM1859">
        <v>205</v>
      </c>
      <c r="AN1859" t="s">
        <v>1409</v>
      </c>
      <c r="AO1859" t="s">
        <v>3530</v>
      </c>
    </row>
    <row r="1860" spans="1:41" x14ac:dyDescent="0.25">
      <c r="A1860">
        <v>1</v>
      </c>
      <c r="B1860" t="s">
        <v>28</v>
      </c>
      <c r="C1860">
        <v>392104</v>
      </c>
      <c r="D1860" t="str">
        <f>VLOOKUP(C1860,MUNICÍPO_SETOR!A$2:D$49,4,0)</f>
        <v>MICHEL OSES RIBEIRO DA SILVA</v>
      </c>
      <c r="E1860" s="43">
        <v>41376.458333333336</v>
      </c>
      <c r="F1860" s="43">
        <v>41376.727777777778</v>
      </c>
      <c r="G1860" s="43">
        <v>41376.686111111114</v>
      </c>
      <c r="H1860" t="s">
        <v>29</v>
      </c>
      <c r="I1860">
        <v>60000012373639</v>
      </c>
      <c r="J1860" t="s">
        <v>3414</v>
      </c>
      <c r="K1860" t="s">
        <v>3415</v>
      </c>
      <c r="L1860" t="s">
        <v>41</v>
      </c>
      <c r="M1860">
        <v>6</v>
      </c>
      <c r="N1860" t="s">
        <v>33</v>
      </c>
      <c r="O1860">
        <v>60000015461254</v>
      </c>
      <c r="P1860">
        <v>60000016462717</v>
      </c>
      <c r="Q1860">
        <v>141281000000544</v>
      </c>
      <c r="S1860" t="s">
        <v>34</v>
      </c>
      <c r="T1860" t="s">
        <v>35</v>
      </c>
      <c r="U1860" t="s">
        <v>36</v>
      </c>
      <c r="X1860" t="s">
        <v>37</v>
      </c>
      <c r="AD1860" t="s">
        <v>3531</v>
      </c>
      <c r="AE1860" t="s">
        <v>1446</v>
      </c>
      <c r="AF1860" t="s">
        <v>3531</v>
      </c>
      <c r="AG1860" t="s">
        <v>3531</v>
      </c>
      <c r="AH1860">
        <v>1</v>
      </c>
      <c r="AI1860">
        <v>246</v>
      </c>
      <c r="AJ1860">
        <v>246</v>
      </c>
      <c r="AK1860">
        <v>246</v>
      </c>
      <c r="AL1860">
        <v>246</v>
      </c>
      <c r="AM1860">
        <v>246</v>
      </c>
      <c r="AN1860" t="s">
        <v>1409</v>
      </c>
      <c r="AO1860" t="s">
        <v>3531</v>
      </c>
    </row>
    <row r="1861" spans="1:41" x14ac:dyDescent="0.25">
      <c r="A1861">
        <v>1</v>
      </c>
      <c r="B1861" t="s">
        <v>28</v>
      </c>
      <c r="C1861">
        <v>392104</v>
      </c>
      <c r="D1861" t="str">
        <f>VLOOKUP(C1861,MUNICÍPO_SETOR!A$2:D$49,4,0)</f>
        <v>MICHEL OSES RIBEIRO DA SILVA</v>
      </c>
      <c r="E1861" s="43">
        <v>41376.458333333336</v>
      </c>
      <c r="F1861" s="43">
        <v>41376.727777777778</v>
      </c>
      <c r="G1861" s="43">
        <v>41376.686111111114</v>
      </c>
      <c r="H1861" t="s">
        <v>29</v>
      </c>
      <c r="I1861">
        <v>60000012373639</v>
      </c>
      <c r="J1861" t="s">
        <v>3414</v>
      </c>
      <c r="K1861" t="s">
        <v>3415</v>
      </c>
      <c r="L1861" t="s">
        <v>41</v>
      </c>
      <c r="M1861">
        <v>6</v>
      </c>
      <c r="N1861" t="s">
        <v>33</v>
      </c>
      <c r="O1861">
        <v>60000015461254</v>
      </c>
      <c r="P1861">
        <v>60000016462717</v>
      </c>
      <c r="Q1861">
        <v>141281000000544</v>
      </c>
      <c r="S1861" t="s">
        <v>34</v>
      </c>
      <c r="T1861" t="s">
        <v>35</v>
      </c>
      <c r="U1861" t="s">
        <v>36</v>
      </c>
      <c r="X1861" t="s">
        <v>37</v>
      </c>
      <c r="AD1861" t="s">
        <v>3531</v>
      </c>
      <c r="AE1861" t="s">
        <v>1437</v>
      </c>
      <c r="AF1861" t="s">
        <v>3531</v>
      </c>
      <c r="AG1861" t="s">
        <v>3531</v>
      </c>
      <c r="AH1861">
        <v>1</v>
      </c>
      <c r="AI1861">
        <v>246</v>
      </c>
      <c r="AJ1861">
        <v>246</v>
      </c>
      <c r="AK1861">
        <v>246</v>
      </c>
      <c r="AL1861">
        <v>246</v>
      </c>
      <c r="AM1861">
        <v>246</v>
      </c>
      <c r="AN1861" t="s">
        <v>1409</v>
      </c>
      <c r="AO1861" t="s">
        <v>3531</v>
      </c>
    </row>
    <row r="1862" spans="1:41" x14ac:dyDescent="0.25">
      <c r="A1862">
        <v>1</v>
      </c>
      <c r="B1862" t="s">
        <v>28</v>
      </c>
      <c r="C1862">
        <v>392104</v>
      </c>
      <c r="D1862" t="str">
        <f>VLOOKUP(C1862,MUNICÍPO_SETOR!A$2:D$49,4,0)</f>
        <v>MICHEL OSES RIBEIRO DA SILVA</v>
      </c>
      <c r="E1862" s="43">
        <v>41376.416666666664</v>
      </c>
      <c r="F1862" s="43">
        <v>41376.725694444445</v>
      </c>
      <c r="G1862" s="43">
        <v>41376.684027777781</v>
      </c>
      <c r="H1862" t="s">
        <v>29</v>
      </c>
      <c r="I1862">
        <v>60000017971612</v>
      </c>
      <c r="J1862" t="s">
        <v>3532</v>
      </c>
      <c r="K1862" t="s">
        <v>3533</v>
      </c>
      <c r="L1862" t="s">
        <v>41</v>
      </c>
      <c r="M1862">
        <v>3</v>
      </c>
      <c r="N1862" t="s">
        <v>33</v>
      </c>
      <c r="O1862">
        <v>60000015461254</v>
      </c>
      <c r="P1862">
        <v>60000016462717</v>
      </c>
      <c r="Q1862">
        <v>141281000000537</v>
      </c>
      <c r="S1862" t="s">
        <v>34</v>
      </c>
      <c r="T1862" t="s">
        <v>35</v>
      </c>
      <c r="U1862" t="s">
        <v>36</v>
      </c>
      <c r="X1862" t="s">
        <v>37</v>
      </c>
      <c r="AD1862" t="s">
        <v>3534</v>
      </c>
      <c r="AE1862" t="s">
        <v>1437</v>
      </c>
      <c r="AF1862" t="s">
        <v>3534</v>
      </c>
      <c r="AG1862" t="s">
        <v>3534</v>
      </c>
      <c r="AH1862">
        <v>1</v>
      </c>
      <c r="AI1862">
        <v>204</v>
      </c>
      <c r="AJ1862">
        <v>204</v>
      </c>
      <c r="AK1862">
        <v>204</v>
      </c>
      <c r="AL1862">
        <v>204</v>
      </c>
      <c r="AM1862">
        <v>204</v>
      </c>
      <c r="AN1862" t="s">
        <v>1409</v>
      </c>
      <c r="AO1862" t="s">
        <v>3534</v>
      </c>
    </row>
    <row r="1863" spans="1:41" x14ac:dyDescent="0.25">
      <c r="A1863">
        <v>1</v>
      </c>
      <c r="B1863" t="s">
        <v>28</v>
      </c>
      <c r="C1863">
        <v>392104</v>
      </c>
      <c r="D1863" t="str">
        <f>VLOOKUP(C1863,MUNICÍPO_SETOR!A$2:D$49,4,0)</f>
        <v>MICHEL OSES RIBEIRO DA SILVA</v>
      </c>
      <c r="E1863" s="43">
        <v>41375.666666666664</v>
      </c>
      <c r="F1863" s="43">
        <v>41375.84097222222</v>
      </c>
      <c r="G1863" s="43">
        <v>41375.799305555556</v>
      </c>
      <c r="H1863" t="s">
        <v>29</v>
      </c>
      <c r="I1863">
        <v>60000012582079</v>
      </c>
      <c r="J1863" t="s">
        <v>3535</v>
      </c>
      <c r="K1863" t="s">
        <v>3536</v>
      </c>
      <c r="L1863" t="s">
        <v>32</v>
      </c>
      <c r="M1863">
        <v>4</v>
      </c>
      <c r="N1863" t="s">
        <v>33</v>
      </c>
      <c r="O1863">
        <v>60000015461254</v>
      </c>
      <c r="P1863">
        <v>60000016462717</v>
      </c>
      <c r="Q1863">
        <v>141281000000404</v>
      </c>
      <c r="S1863" t="s">
        <v>34</v>
      </c>
      <c r="T1863" t="s">
        <v>35</v>
      </c>
      <c r="U1863" t="s">
        <v>36</v>
      </c>
      <c r="X1863" t="s">
        <v>37</v>
      </c>
      <c r="AD1863" t="s">
        <v>3537</v>
      </c>
      <c r="AE1863" t="s">
        <v>1446</v>
      </c>
      <c r="AF1863" t="s">
        <v>3537</v>
      </c>
      <c r="AG1863" t="s">
        <v>3537</v>
      </c>
      <c r="AH1863">
        <v>1</v>
      </c>
      <c r="AI1863">
        <v>84</v>
      </c>
      <c r="AJ1863">
        <v>84</v>
      </c>
      <c r="AK1863">
        <v>84</v>
      </c>
      <c r="AL1863">
        <v>84</v>
      </c>
      <c r="AM1863">
        <v>84</v>
      </c>
      <c r="AN1863" t="s">
        <v>1409</v>
      </c>
      <c r="AO1863" t="s">
        <v>3537</v>
      </c>
    </row>
    <row r="1864" spans="1:41" x14ac:dyDescent="0.25">
      <c r="A1864">
        <v>1</v>
      </c>
      <c r="B1864" t="s">
        <v>28</v>
      </c>
      <c r="C1864">
        <v>392104</v>
      </c>
      <c r="D1864" t="str">
        <f>VLOOKUP(C1864,MUNICÍPO_SETOR!A$2:D$49,4,0)</f>
        <v>MICHEL OSES RIBEIRO DA SILVA</v>
      </c>
      <c r="E1864" s="43">
        <v>41375.583333333336</v>
      </c>
      <c r="F1864" s="43">
        <v>41375.845138888886</v>
      </c>
      <c r="G1864" s="43">
        <v>41375.803472222222</v>
      </c>
      <c r="H1864" t="s">
        <v>29</v>
      </c>
      <c r="I1864">
        <v>60000017964160</v>
      </c>
      <c r="J1864" t="s">
        <v>3441</v>
      </c>
      <c r="K1864" t="s">
        <v>3442</v>
      </c>
      <c r="L1864" t="s">
        <v>32</v>
      </c>
      <c r="M1864">
        <v>6</v>
      </c>
      <c r="N1864" t="s">
        <v>33</v>
      </c>
      <c r="O1864">
        <v>60000015461254</v>
      </c>
      <c r="P1864">
        <v>60000016462717</v>
      </c>
      <c r="Q1864">
        <v>141281000000411</v>
      </c>
      <c r="S1864" t="s">
        <v>34</v>
      </c>
      <c r="T1864" t="s">
        <v>35</v>
      </c>
      <c r="U1864" t="s">
        <v>36</v>
      </c>
      <c r="X1864" t="s">
        <v>37</v>
      </c>
      <c r="AD1864" t="s">
        <v>3538</v>
      </c>
      <c r="AE1864" t="s">
        <v>1437</v>
      </c>
      <c r="AF1864" t="s">
        <v>3538</v>
      </c>
      <c r="AG1864" t="s">
        <v>3538</v>
      </c>
      <c r="AH1864">
        <v>1</v>
      </c>
      <c r="AI1864">
        <v>59</v>
      </c>
      <c r="AJ1864">
        <v>59</v>
      </c>
      <c r="AK1864">
        <v>59</v>
      </c>
      <c r="AL1864">
        <v>59</v>
      </c>
      <c r="AM1864">
        <v>59</v>
      </c>
      <c r="AN1864" t="s">
        <v>1409</v>
      </c>
      <c r="AO1864" t="s">
        <v>3538</v>
      </c>
    </row>
    <row r="1865" spans="1:41" x14ac:dyDescent="0.25">
      <c r="A1865">
        <v>1</v>
      </c>
      <c r="B1865" t="s">
        <v>28</v>
      </c>
      <c r="C1865">
        <v>392104</v>
      </c>
      <c r="D1865" t="str">
        <f>VLOOKUP(C1865,MUNICÍPO_SETOR!A$2:D$49,4,0)</f>
        <v>MICHEL OSES RIBEIRO DA SILVA</v>
      </c>
      <c r="E1865" s="43">
        <v>41375.458333333336</v>
      </c>
      <c r="F1865" s="43">
        <v>41375.827777777777</v>
      </c>
      <c r="G1865" s="43">
        <v>41375.786111111112</v>
      </c>
      <c r="H1865" t="s">
        <v>29</v>
      </c>
      <c r="I1865">
        <v>60000012598535</v>
      </c>
      <c r="J1865" t="s">
        <v>982</v>
      </c>
      <c r="K1865" t="s">
        <v>983</v>
      </c>
      <c r="L1865" t="s">
        <v>41</v>
      </c>
      <c r="M1865">
        <v>4</v>
      </c>
      <c r="N1865" t="s">
        <v>33</v>
      </c>
      <c r="O1865">
        <v>60000015461254</v>
      </c>
      <c r="P1865">
        <v>60000016462717</v>
      </c>
      <c r="Q1865">
        <v>141281000000390</v>
      </c>
      <c r="S1865" t="s">
        <v>34</v>
      </c>
      <c r="T1865" t="s">
        <v>35</v>
      </c>
      <c r="U1865" t="s">
        <v>36</v>
      </c>
      <c r="X1865" t="s">
        <v>37</v>
      </c>
      <c r="AD1865" t="s">
        <v>3539</v>
      </c>
      <c r="AE1865" t="s">
        <v>1446</v>
      </c>
      <c r="AF1865" t="s">
        <v>3539</v>
      </c>
      <c r="AG1865" t="s">
        <v>3539</v>
      </c>
      <c r="AH1865">
        <v>18</v>
      </c>
      <c r="AI1865">
        <v>265</v>
      </c>
      <c r="AJ1865">
        <v>265</v>
      </c>
      <c r="AK1865">
        <v>265</v>
      </c>
      <c r="AL1865">
        <v>265</v>
      </c>
      <c r="AM1865">
        <v>265</v>
      </c>
      <c r="AN1865" t="s">
        <v>1409</v>
      </c>
      <c r="AO1865" t="s">
        <v>4688</v>
      </c>
    </row>
    <row r="1866" spans="1:41" x14ac:dyDescent="0.25">
      <c r="A1866">
        <v>1</v>
      </c>
      <c r="B1866" t="s">
        <v>28</v>
      </c>
      <c r="C1866">
        <v>392104</v>
      </c>
      <c r="D1866" t="str">
        <f>VLOOKUP(C1866,MUNICÍPO_SETOR!A$2:D$49,4,0)</f>
        <v>MICHEL OSES RIBEIRO DA SILVA</v>
      </c>
      <c r="E1866" s="43">
        <v>41375.416666666664</v>
      </c>
      <c r="F1866" s="43">
        <v>41375.899305555555</v>
      </c>
      <c r="G1866" s="43">
        <v>41375.857638888891</v>
      </c>
      <c r="H1866" t="s">
        <v>29</v>
      </c>
      <c r="I1866">
        <v>60000012453703</v>
      </c>
      <c r="J1866" t="s">
        <v>3540</v>
      </c>
      <c r="K1866" t="s">
        <v>3541</v>
      </c>
      <c r="L1866" t="s">
        <v>32</v>
      </c>
      <c r="M1866">
        <v>3</v>
      </c>
      <c r="N1866" t="s">
        <v>33</v>
      </c>
      <c r="O1866">
        <v>60000015461254</v>
      </c>
      <c r="P1866">
        <v>60000016462717</v>
      </c>
      <c r="Q1866">
        <v>141281000000499</v>
      </c>
      <c r="S1866" t="s">
        <v>34</v>
      </c>
      <c r="T1866" t="s">
        <v>35</v>
      </c>
      <c r="U1866" t="s">
        <v>36</v>
      </c>
      <c r="X1866" t="s">
        <v>37</v>
      </c>
      <c r="AD1866" t="s">
        <v>3542</v>
      </c>
      <c r="AE1866" t="s">
        <v>1446</v>
      </c>
      <c r="AF1866" t="s">
        <v>3542</v>
      </c>
      <c r="AG1866" t="s">
        <v>3542</v>
      </c>
      <c r="AH1866">
        <v>1</v>
      </c>
      <c r="AI1866">
        <v>194</v>
      </c>
      <c r="AJ1866">
        <v>194</v>
      </c>
      <c r="AK1866">
        <v>194</v>
      </c>
      <c r="AL1866">
        <v>194</v>
      </c>
      <c r="AM1866">
        <v>194</v>
      </c>
      <c r="AN1866" t="s">
        <v>1409</v>
      </c>
      <c r="AO1866" t="s">
        <v>3542</v>
      </c>
    </row>
    <row r="1867" spans="1:41" x14ac:dyDescent="0.25">
      <c r="A1867">
        <v>1</v>
      </c>
      <c r="B1867" t="s">
        <v>28</v>
      </c>
      <c r="C1867">
        <v>392104</v>
      </c>
      <c r="D1867" t="str">
        <f>VLOOKUP(C1867,MUNICÍPO_SETOR!A$2:D$49,4,0)</f>
        <v>MICHEL OSES RIBEIRO DA SILVA</v>
      </c>
      <c r="E1867" s="43">
        <v>41375.375</v>
      </c>
      <c r="F1867" s="43">
        <v>41375.859027777777</v>
      </c>
      <c r="G1867" s="43">
        <v>41375.817361111112</v>
      </c>
      <c r="H1867" t="s">
        <v>29</v>
      </c>
      <c r="I1867">
        <v>60000012399383</v>
      </c>
      <c r="J1867" t="s">
        <v>3543</v>
      </c>
      <c r="K1867" t="s">
        <v>3544</v>
      </c>
      <c r="L1867" t="s">
        <v>32</v>
      </c>
      <c r="M1867">
        <v>4</v>
      </c>
      <c r="N1867" t="s">
        <v>33</v>
      </c>
      <c r="O1867">
        <v>60000015461254</v>
      </c>
      <c r="P1867">
        <v>60000016462717</v>
      </c>
      <c r="Q1867">
        <v>141281000000438</v>
      </c>
      <c r="S1867" t="s">
        <v>34</v>
      </c>
      <c r="T1867" t="s">
        <v>35</v>
      </c>
      <c r="U1867" t="s">
        <v>36</v>
      </c>
      <c r="X1867" t="s">
        <v>37</v>
      </c>
      <c r="AD1867" t="s">
        <v>3545</v>
      </c>
      <c r="AE1867" t="s">
        <v>1446</v>
      </c>
      <c r="AF1867" t="s">
        <v>3545</v>
      </c>
      <c r="AG1867" t="s">
        <v>3545</v>
      </c>
      <c r="AH1867">
        <v>1</v>
      </c>
      <c r="AI1867">
        <v>81</v>
      </c>
      <c r="AJ1867">
        <v>81</v>
      </c>
      <c r="AK1867">
        <v>81</v>
      </c>
      <c r="AL1867">
        <v>81</v>
      </c>
      <c r="AM1867">
        <v>81</v>
      </c>
      <c r="AN1867" t="s">
        <v>1409</v>
      </c>
      <c r="AO1867" t="s">
        <v>3545</v>
      </c>
    </row>
    <row r="1868" spans="1:41" x14ac:dyDescent="0.25">
      <c r="A1868">
        <v>1</v>
      </c>
      <c r="B1868" t="s">
        <v>28</v>
      </c>
      <c r="C1868">
        <v>392104</v>
      </c>
      <c r="D1868" t="str">
        <f>VLOOKUP(C1868,MUNICÍPO_SETOR!A$2:D$49,4,0)</f>
        <v>MICHEL OSES RIBEIRO DA SILVA</v>
      </c>
      <c r="E1868" s="43">
        <v>41374.625</v>
      </c>
      <c r="F1868" s="43">
        <v>41375.856249999997</v>
      </c>
      <c r="G1868" s="43">
        <v>41375.814583333333</v>
      </c>
      <c r="H1868" t="s">
        <v>29</v>
      </c>
      <c r="I1868">
        <v>60000012313275</v>
      </c>
      <c r="J1868" t="s">
        <v>3546</v>
      </c>
      <c r="K1868" t="s">
        <v>3547</v>
      </c>
      <c r="L1868" t="s">
        <v>109</v>
      </c>
      <c r="M1868">
        <v>3</v>
      </c>
      <c r="N1868" t="s">
        <v>33</v>
      </c>
      <c r="O1868">
        <v>60000015461254</v>
      </c>
      <c r="P1868">
        <v>60000016462717</v>
      </c>
      <c r="Q1868">
        <v>141281000000431</v>
      </c>
      <c r="S1868" t="s">
        <v>34</v>
      </c>
      <c r="T1868" t="s">
        <v>35</v>
      </c>
      <c r="U1868" t="s">
        <v>36</v>
      </c>
      <c r="X1868" t="s">
        <v>37</v>
      </c>
      <c r="AD1868" t="s">
        <v>3548</v>
      </c>
      <c r="AE1868" t="s">
        <v>1446</v>
      </c>
      <c r="AF1868" t="s">
        <v>3548</v>
      </c>
      <c r="AG1868" t="s">
        <v>3548</v>
      </c>
      <c r="AH1868">
        <v>1</v>
      </c>
      <c r="AI1868">
        <v>142</v>
      </c>
      <c r="AJ1868">
        <v>142</v>
      </c>
      <c r="AK1868">
        <v>142</v>
      </c>
      <c r="AL1868">
        <v>142</v>
      </c>
      <c r="AM1868">
        <v>142</v>
      </c>
      <c r="AN1868" t="s">
        <v>1409</v>
      </c>
      <c r="AO1868" t="s">
        <v>3548</v>
      </c>
    </row>
    <row r="1869" spans="1:41" x14ac:dyDescent="0.25">
      <c r="A1869">
        <v>1</v>
      </c>
      <c r="B1869" t="s">
        <v>28</v>
      </c>
      <c r="C1869">
        <v>392104</v>
      </c>
      <c r="D1869" t="str">
        <f>VLOOKUP(C1869,MUNICÍPO_SETOR!A$2:D$49,4,0)</f>
        <v>MICHEL OSES RIBEIRO DA SILVA</v>
      </c>
      <c r="E1869" s="43">
        <v>41374.583333333336</v>
      </c>
      <c r="F1869" s="43">
        <v>41375.833333333336</v>
      </c>
      <c r="G1869" s="43">
        <v>41375.791666666664</v>
      </c>
      <c r="H1869" t="s">
        <v>29</v>
      </c>
      <c r="I1869">
        <v>60000012413839</v>
      </c>
      <c r="J1869" t="s">
        <v>3549</v>
      </c>
      <c r="K1869" t="s">
        <v>3550</v>
      </c>
      <c r="L1869" t="s">
        <v>41</v>
      </c>
      <c r="M1869">
        <v>4</v>
      </c>
      <c r="N1869" t="s">
        <v>33</v>
      </c>
      <c r="O1869">
        <v>60000015461254</v>
      </c>
      <c r="P1869">
        <v>60000016462717</v>
      </c>
      <c r="Q1869">
        <v>141281000000397</v>
      </c>
      <c r="S1869" t="s">
        <v>34</v>
      </c>
      <c r="T1869" t="s">
        <v>35</v>
      </c>
      <c r="U1869" t="s">
        <v>36</v>
      </c>
      <c r="X1869" t="s">
        <v>37</v>
      </c>
      <c r="AD1869" t="s">
        <v>3551</v>
      </c>
      <c r="AE1869" t="s">
        <v>1446</v>
      </c>
      <c r="AF1869" t="s">
        <v>3551</v>
      </c>
      <c r="AG1869" t="s">
        <v>3551</v>
      </c>
      <c r="AH1869">
        <v>56</v>
      </c>
      <c r="AI1869">
        <v>136</v>
      </c>
      <c r="AJ1869">
        <v>136</v>
      </c>
      <c r="AK1869">
        <v>136</v>
      </c>
      <c r="AL1869">
        <v>136</v>
      </c>
      <c r="AM1869">
        <v>136</v>
      </c>
      <c r="AN1869" t="s">
        <v>1409</v>
      </c>
      <c r="AO1869" t="s">
        <v>4689</v>
      </c>
    </row>
    <row r="1870" spans="1:41" x14ac:dyDescent="0.25">
      <c r="A1870">
        <v>1</v>
      </c>
      <c r="B1870" t="s">
        <v>28</v>
      </c>
      <c r="C1870">
        <v>392104</v>
      </c>
      <c r="D1870" t="str">
        <f>VLOOKUP(C1870,MUNICÍPO_SETOR!A$2:D$49,4,0)</f>
        <v>MICHEL OSES RIBEIRO DA SILVA</v>
      </c>
      <c r="E1870" s="43">
        <v>41374.458333333336</v>
      </c>
      <c r="F1870" s="43">
        <v>41375.870138888888</v>
      </c>
      <c r="G1870" s="43">
        <v>41375.828472222223</v>
      </c>
      <c r="H1870" t="s">
        <v>29</v>
      </c>
      <c r="I1870">
        <v>60000012451699</v>
      </c>
      <c r="J1870" t="s">
        <v>3552</v>
      </c>
      <c r="K1870" t="s">
        <v>3553</v>
      </c>
      <c r="L1870" t="s">
        <v>32</v>
      </c>
      <c r="M1870">
        <v>3</v>
      </c>
      <c r="N1870" t="s">
        <v>33</v>
      </c>
      <c r="O1870">
        <v>60000015461254</v>
      </c>
      <c r="P1870">
        <v>60000016462717</v>
      </c>
      <c r="Q1870">
        <v>141281000000458</v>
      </c>
      <c r="S1870" t="s">
        <v>34</v>
      </c>
      <c r="T1870" t="s">
        <v>35</v>
      </c>
      <c r="U1870" t="s">
        <v>36</v>
      </c>
      <c r="X1870" t="s">
        <v>37</v>
      </c>
      <c r="AD1870" t="s">
        <v>3554</v>
      </c>
      <c r="AE1870" t="s">
        <v>1446</v>
      </c>
      <c r="AF1870" t="s">
        <v>3554</v>
      </c>
      <c r="AG1870" t="s">
        <v>3554</v>
      </c>
      <c r="AH1870">
        <v>1</v>
      </c>
      <c r="AI1870">
        <v>207</v>
      </c>
      <c r="AJ1870">
        <v>207</v>
      </c>
      <c r="AK1870">
        <v>207</v>
      </c>
      <c r="AL1870">
        <v>207</v>
      </c>
      <c r="AM1870">
        <v>207</v>
      </c>
      <c r="AN1870" t="s">
        <v>1409</v>
      </c>
      <c r="AO1870" t="s">
        <v>3554</v>
      </c>
    </row>
    <row r="1871" spans="1:41" x14ac:dyDescent="0.25">
      <c r="A1871">
        <v>1</v>
      </c>
      <c r="B1871" t="s">
        <v>28</v>
      </c>
      <c r="C1871">
        <v>392104</v>
      </c>
      <c r="D1871" t="str">
        <f>VLOOKUP(C1871,MUNICÍPO_SETOR!A$2:D$49,4,0)</f>
        <v>MICHEL OSES RIBEIRO DA SILVA</v>
      </c>
      <c r="E1871" s="43">
        <v>41374.416666666664</v>
      </c>
      <c r="F1871" s="43">
        <v>41375.90625</v>
      </c>
      <c r="G1871" s="43">
        <v>41375.864583333336</v>
      </c>
      <c r="H1871" t="s">
        <v>29</v>
      </c>
      <c r="I1871">
        <v>60000012386351</v>
      </c>
      <c r="J1871" t="s">
        <v>985</v>
      </c>
      <c r="K1871" t="s">
        <v>986</v>
      </c>
      <c r="L1871" t="s">
        <v>32</v>
      </c>
      <c r="M1871">
        <v>4</v>
      </c>
      <c r="N1871" t="s">
        <v>33</v>
      </c>
      <c r="O1871">
        <v>60000015461254</v>
      </c>
      <c r="P1871">
        <v>60000016462717</v>
      </c>
      <c r="Q1871">
        <v>141281000000507</v>
      </c>
      <c r="S1871" t="s">
        <v>34</v>
      </c>
      <c r="T1871" t="s">
        <v>35</v>
      </c>
      <c r="U1871" t="s">
        <v>36</v>
      </c>
      <c r="X1871" t="s">
        <v>37</v>
      </c>
      <c r="AD1871" t="s">
        <v>3555</v>
      </c>
      <c r="AE1871" t="s">
        <v>1446</v>
      </c>
      <c r="AF1871" t="s">
        <v>3555</v>
      </c>
      <c r="AG1871" t="s">
        <v>3555</v>
      </c>
      <c r="AH1871">
        <v>1</v>
      </c>
      <c r="AI1871">
        <v>78</v>
      </c>
      <c r="AJ1871">
        <v>78</v>
      </c>
      <c r="AK1871">
        <v>78</v>
      </c>
      <c r="AL1871">
        <v>78</v>
      </c>
      <c r="AM1871">
        <v>78</v>
      </c>
      <c r="AN1871" t="s">
        <v>1409</v>
      </c>
      <c r="AO1871" t="s">
        <v>3555</v>
      </c>
    </row>
    <row r="1872" spans="1:41" x14ac:dyDescent="0.25">
      <c r="A1872">
        <v>1</v>
      </c>
      <c r="B1872" t="s">
        <v>28</v>
      </c>
      <c r="C1872">
        <v>392104</v>
      </c>
      <c r="D1872" t="str">
        <f>VLOOKUP(C1872,MUNICÍPO_SETOR!A$2:D$49,4,0)</f>
        <v>MICHEL OSES RIBEIRO DA SILVA</v>
      </c>
      <c r="E1872" s="43">
        <v>41374.375</v>
      </c>
      <c r="F1872" s="43">
        <v>41375.852083333331</v>
      </c>
      <c r="G1872" s="43">
        <v>41375.810416666667</v>
      </c>
      <c r="H1872" t="s">
        <v>29</v>
      </c>
      <c r="I1872">
        <v>60000017964000</v>
      </c>
      <c r="J1872" t="s">
        <v>3556</v>
      </c>
      <c r="K1872" t="s">
        <v>3557</v>
      </c>
      <c r="L1872" t="s">
        <v>32</v>
      </c>
      <c r="M1872">
        <v>6</v>
      </c>
      <c r="N1872" t="s">
        <v>33</v>
      </c>
      <c r="O1872">
        <v>60000015461254</v>
      </c>
      <c r="P1872">
        <v>60000016462717</v>
      </c>
      <c r="Q1872">
        <v>141281000000420</v>
      </c>
      <c r="S1872" t="s">
        <v>34</v>
      </c>
      <c r="T1872" t="s">
        <v>35</v>
      </c>
      <c r="U1872" t="s">
        <v>36</v>
      </c>
      <c r="X1872" t="s">
        <v>37</v>
      </c>
      <c r="AD1872" t="s">
        <v>3558</v>
      </c>
      <c r="AE1872" t="s">
        <v>1437</v>
      </c>
      <c r="AF1872" t="s">
        <v>3558</v>
      </c>
      <c r="AG1872" t="s">
        <v>3558</v>
      </c>
      <c r="AH1872">
        <v>1</v>
      </c>
      <c r="AI1872">
        <v>108</v>
      </c>
      <c r="AJ1872">
        <v>108</v>
      </c>
      <c r="AK1872">
        <v>108</v>
      </c>
      <c r="AL1872">
        <v>108</v>
      </c>
      <c r="AM1872">
        <v>108</v>
      </c>
      <c r="AN1872" t="s">
        <v>1409</v>
      </c>
      <c r="AO1872" t="s">
        <v>3558</v>
      </c>
    </row>
    <row r="1873" spans="1:41" x14ac:dyDescent="0.25">
      <c r="A1873">
        <v>1</v>
      </c>
      <c r="B1873" t="s">
        <v>28</v>
      </c>
      <c r="C1873">
        <v>392104</v>
      </c>
      <c r="D1873" t="str">
        <f>VLOOKUP(C1873,MUNICÍPO_SETOR!A$2:D$49,4,0)</f>
        <v>MICHEL OSES RIBEIRO DA SILVA</v>
      </c>
      <c r="E1873" s="43">
        <v>41373.625</v>
      </c>
      <c r="F1873" s="43">
        <v>41373.898611111108</v>
      </c>
      <c r="G1873" s="43">
        <v>41373.856944444444</v>
      </c>
      <c r="H1873" t="s">
        <v>29</v>
      </c>
      <c r="I1873">
        <v>60000017151178</v>
      </c>
      <c r="J1873" t="s">
        <v>3559</v>
      </c>
      <c r="K1873" t="s">
        <v>3560</v>
      </c>
      <c r="L1873" t="s">
        <v>3561</v>
      </c>
      <c r="M1873">
        <v>3</v>
      </c>
      <c r="N1873" t="s">
        <v>33</v>
      </c>
      <c r="O1873">
        <v>60000015461254</v>
      </c>
      <c r="P1873">
        <v>60000016462717</v>
      </c>
      <c r="Q1873">
        <v>141281000000336</v>
      </c>
      <c r="S1873" t="s">
        <v>34</v>
      </c>
      <c r="T1873" t="s">
        <v>35</v>
      </c>
      <c r="U1873" t="s">
        <v>36</v>
      </c>
      <c r="X1873" t="s">
        <v>37</v>
      </c>
      <c r="AD1873" t="s">
        <v>3562</v>
      </c>
      <c r="AE1873" t="s">
        <v>1446</v>
      </c>
      <c r="AF1873" t="s">
        <v>3562</v>
      </c>
      <c r="AG1873" t="s">
        <v>3562</v>
      </c>
      <c r="AH1873">
        <v>53</v>
      </c>
      <c r="AI1873">
        <v>173</v>
      </c>
      <c r="AJ1873">
        <v>173</v>
      </c>
      <c r="AK1873">
        <v>173</v>
      </c>
      <c r="AL1873">
        <v>173</v>
      </c>
      <c r="AM1873">
        <v>173</v>
      </c>
      <c r="AN1873" t="s">
        <v>1409</v>
      </c>
      <c r="AO1873" t="s">
        <v>4690</v>
      </c>
    </row>
    <row r="1874" spans="1:41" x14ac:dyDescent="0.25">
      <c r="A1874">
        <v>1</v>
      </c>
      <c r="B1874" t="s">
        <v>28</v>
      </c>
      <c r="C1874">
        <v>392104</v>
      </c>
      <c r="D1874" t="str">
        <f>VLOOKUP(C1874,MUNICÍPO_SETOR!A$2:D$49,4,0)</f>
        <v>MICHEL OSES RIBEIRO DA SILVA</v>
      </c>
      <c r="E1874" s="43">
        <v>41373.583333333336</v>
      </c>
      <c r="F1874" s="43">
        <v>41373.90625</v>
      </c>
      <c r="G1874" s="43">
        <v>41373.864583333336</v>
      </c>
      <c r="H1874" t="s">
        <v>29</v>
      </c>
      <c r="I1874">
        <v>60000017155466</v>
      </c>
      <c r="J1874" t="s">
        <v>3563</v>
      </c>
      <c r="K1874" t="s">
        <v>3564</v>
      </c>
      <c r="L1874" t="s">
        <v>41</v>
      </c>
      <c r="M1874">
        <v>3</v>
      </c>
      <c r="N1874" t="s">
        <v>33</v>
      </c>
      <c r="O1874">
        <v>60000015461254</v>
      </c>
      <c r="P1874">
        <v>60000016462717</v>
      </c>
      <c r="Q1874">
        <v>141281000000345</v>
      </c>
      <c r="S1874" t="s">
        <v>34</v>
      </c>
      <c r="T1874" t="s">
        <v>35</v>
      </c>
      <c r="U1874" t="s">
        <v>36</v>
      </c>
      <c r="X1874" t="s">
        <v>37</v>
      </c>
      <c r="AD1874" t="s">
        <v>3565</v>
      </c>
      <c r="AE1874" t="s">
        <v>1446</v>
      </c>
      <c r="AF1874" t="s">
        <v>3565</v>
      </c>
      <c r="AG1874" t="s">
        <v>3565</v>
      </c>
      <c r="AH1874">
        <v>1</v>
      </c>
      <c r="AI1874">
        <v>295</v>
      </c>
      <c r="AJ1874">
        <v>295</v>
      </c>
      <c r="AK1874">
        <v>295</v>
      </c>
      <c r="AL1874">
        <v>295</v>
      </c>
      <c r="AM1874">
        <v>295</v>
      </c>
      <c r="AN1874" t="s">
        <v>1409</v>
      </c>
      <c r="AO1874" t="s">
        <v>3565</v>
      </c>
    </row>
    <row r="1875" spans="1:41" x14ac:dyDescent="0.25">
      <c r="A1875">
        <v>1</v>
      </c>
      <c r="B1875" t="s">
        <v>28</v>
      </c>
      <c r="C1875">
        <v>392104</v>
      </c>
      <c r="D1875" t="str">
        <f>VLOOKUP(C1875,MUNICÍPO_SETOR!A$2:D$49,4,0)</f>
        <v>MICHEL OSES RIBEIRO DA SILVA</v>
      </c>
      <c r="E1875" s="43">
        <v>41373.541666666664</v>
      </c>
      <c r="F1875" s="43">
        <v>41373.890277777777</v>
      </c>
      <c r="G1875" s="43">
        <v>41373.848611111112</v>
      </c>
      <c r="H1875" t="s">
        <v>29</v>
      </c>
      <c r="I1875">
        <v>60000017963796</v>
      </c>
      <c r="J1875" t="s">
        <v>3566</v>
      </c>
      <c r="K1875" t="s">
        <v>3567</v>
      </c>
      <c r="L1875" t="s">
        <v>32</v>
      </c>
      <c r="M1875">
        <v>4</v>
      </c>
      <c r="N1875" t="s">
        <v>33</v>
      </c>
      <c r="O1875">
        <v>60000015461254</v>
      </c>
      <c r="P1875">
        <v>60000016462717</v>
      </c>
      <c r="Q1875">
        <v>141281000000329</v>
      </c>
      <c r="S1875" t="s">
        <v>34</v>
      </c>
      <c r="T1875" t="s">
        <v>35</v>
      </c>
      <c r="U1875" t="s">
        <v>36</v>
      </c>
      <c r="X1875" t="s">
        <v>37</v>
      </c>
      <c r="AD1875" t="s">
        <v>3568</v>
      </c>
      <c r="AE1875" t="s">
        <v>1437</v>
      </c>
      <c r="AF1875" t="s">
        <v>3568</v>
      </c>
      <c r="AG1875" t="s">
        <v>3568</v>
      </c>
      <c r="AH1875">
        <v>1</v>
      </c>
      <c r="AI1875">
        <v>46</v>
      </c>
      <c r="AJ1875">
        <v>46</v>
      </c>
      <c r="AK1875">
        <v>46</v>
      </c>
      <c r="AL1875">
        <v>46</v>
      </c>
      <c r="AM1875">
        <v>46</v>
      </c>
      <c r="AN1875" t="s">
        <v>1409</v>
      </c>
      <c r="AO1875" t="s">
        <v>3568</v>
      </c>
    </row>
    <row r="1876" spans="1:41" x14ac:dyDescent="0.25">
      <c r="A1876">
        <v>1</v>
      </c>
      <c r="B1876" t="s">
        <v>28</v>
      </c>
      <c r="C1876">
        <v>392104</v>
      </c>
      <c r="D1876" t="str">
        <f>VLOOKUP(C1876,MUNICÍPO_SETOR!A$2:D$49,4,0)</f>
        <v>MICHEL OSES RIBEIRO DA SILVA</v>
      </c>
      <c r="E1876" s="43">
        <v>41373.458333333336</v>
      </c>
      <c r="F1876" s="43">
        <v>41373.882638888892</v>
      </c>
      <c r="G1876" s="43">
        <v>41373.84097222222</v>
      </c>
      <c r="H1876" t="s">
        <v>29</v>
      </c>
      <c r="I1876">
        <v>60000012344859</v>
      </c>
      <c r="J1876" t="s">
        <v>3569</v>
      </c>
      <c r="K1876" t="s">
        <v>3570</v>
      </c>
      <c r="L1876" t="s">
        <v>1703</v>
      </c>
      <c r="M1876">
        <v>3</v>
      </c>
      <c r="N1876" t="s">
        <v>33</v>
      </c>
      <c r="O1876">
        <v>60000015461254</v>
      </c>
      <c r="P1876">
        <v>60000016462717</v>
      </c>
      <c r="Q1876">
        <v>141281000000315</v>
      </c>
      <c r="S1876" t="s">
        <v>34</v>
      </c>
      <c r="T1876" t="s">
        <v>35</v>
      </c>
      <c r="U1876" t="s">
        <v>36</v>
      </c>
      <c r="X1876" t="s">
        <v>37</v>
      </c>
      <c r="AD1876" t="s">
        <v>3571</v>
      </c>
      <c r="AE1876" t="s">
        <v>1446</v>
      </c>
      <c r="AF1876" t="s">
        <v>3571</v>
      </c>
      <c r="AG1876" t="s">
        <v>3571</v>
      </c>
      <c r="AH1876">
        <v>1</v>
      </c>
      <c r="AI1876">
        <v>109</v>
      </c>
      <c r="AJ1876">
        <v>109</v>
      </c>
      <c r="AK1876">
        <v>109</v>
      </c>
      <c r="AL1876">
        <v>109</v>
      </c>
      <c r="AM1876">
        <v>109</v>
      </c>
      <c r="AN1876" t="s">
        <v>1409</v>
      </c>
      <c r="AO1876" t="s">
        <v>3571</v>
      </c>
    </row>
    <row r="1877" spans="1:41" x14ac:dyDescent="0.25">
      <c r="A1877">
        <v>1</v>
      </c>
      <c r="B1877" t="s">
        <v>28</v>
      </c>
      <c r="C1877">
        <v>392104</v>
      </c>
      <c r="D1877" t="str">
        <f>VLOOKUP(C1877,MUNICÍPO_SETOR!A$2:D$49,4,0)</f>
        <v>MICHEL OSES RIBEIRO DA SILVA</v>
      </c>
      <c r="E1877" s="43">
        <v>41373.416666666664</v>
      </c>
      <c r="F1877" s="43">
        <v>41373.888194444444</v>
      </c>
      <c r="G1877" s="43">
        <v>41373.84652777778</v>
      </c>
      <c r="H1877" t="s">
        <v>29</v>
      </c>
      <c r="I1877">
        <v>60000017964864</v>
      </c>
      <c r="J1877" t="s">
        <v>3572</v>
      </c>
      <c r="K1877" t="s">
        <v>3573</v>
      </c>
      <c r="L1877" t="s">
        <v>32</v>
      </c>
      <c r="M1877">
        <v>4</v>
      </c>
      <c r="N1877" t="s">
        <v>33</v>
      </c>
      <c r="O1877">
        <v>60000015461254</v>
      </c>
      <c r="P1877">
        <v>60000016462717</v>
      </c>
      <c r="Q1877">
        <v>141281000000322</v>
      </c>
      <c r="S1877" t="s">
        <v>34</v>
      </c>
      <c r="T1877" t="s">
        <v>35</v>
      </c>
      <c r="U1877" t="s">
        <v>36</v>
      </c>
      <c r="X1877" t="s">
        <v>37</v>
      </c>
      <c r="AD1877" t="s">
        <v>3574</v>
      </c>
      <c r="AE1877" t="s">
        <v>1437</v>
      </c>
      <c r="AF1877" t="s">
        <v>3574</v>
      </c>
      <c r="AG1877" t="s">
        <v>3574</v>
      </c>
      <c r="AH1877">
        <v>1</v>
      </c>
      <c r="AI1877">
        <v>226</v>
      </c>
      <c r="AJ1877">
        <v>226</v>
      </c>
      <c r="AK1877">
        <v>226</v>
      </c>
      <c r="AL1877">
        <v>226</v>
      </c>
      <c r="AM1877">
        <v>226</v>
      </c>
      <c r="AN1877" t="s">
        <v>1409</v>
      </c>
      <c r="AO1877" t="s">
        <v>3574</v>
      </c>
    </row>
    <row r="1878" spans="1:41" x14ac:dyDescent="0.25">
      <c r="A1878">
        <v>1</v>
      </c>
      <c r="B1878" t="s">
        <v>28</v>
      </c>
      <c r="C1878">
        <v>392104</v>
      </c>
      <c r="D1878" t="str">
        <f>VLOOKUP(C1878,MUNICÍPO_SETOR!A$2:D$49,4,0)</f>
        <v>MICHEL OSES RIBEIRO DA SILVA</v>
      </c>
      <c r="E1878" s="43">
        <v>41373.333333333336</v>
      </c>
      <c r="F1878" s="43">
        <v>41373.879861111112</v>
      </c>
      <c r="G1878" s="43">
        <v>41373.838194444441</v>
      </c>
      <c r="H1878" t="s">
        <v>29</v>
      </c>
      <c r="I1878">
        <v>60000012381659</v>
      </c>
      <c r="J1878" t="s">
        <v>3447</v>
      </c>
      <c r="K1878" t="s">
        <v>3448</v>
      </c>
      <c r="L1878" t="s">
        <v>32</v>
      </c>
      <c r="M1878">
        <v>6</v>
      </c>
      <c r="N1878" t="s">
        <v>33</v>
      </c>
      <c r="O1878">
        <v>60000015461254</v>
      </c>
      <c r="P1878">
        <v>60000016462717</v>
      </c>
      <c r="Q1878">
        <v>141281000000308</v>
      </c>
      <c r="S1878" t="s">
        <v>34</v>
      </c>
      <c r="T1878" t="s">
        <v>35</v>
      </c>
      <c r="U1878" t="s">
        <v>36</v>
      </c>
      <c r="X1878" t="s">
        <v>37</v>
      </c>
      <c r="AD1878" t="s">
        <v>3575</v>
      </c>
      <c r="AE1878" t="s">
        <v>1446</v>
      </c>
      <c r="AF1878" t="s">
        <v>3575</v>
      </c>
      <c r="AG1878" t="s">
        <v>3575</v>
      </c>
      <c r="AH1878">
        <v>1</v>
      </c>
      <c r="AI1878">
        <v>42</v>
      </c>
      <c r="AJ1878">
        <v>42</v>
      </c>
      <c r="AK1878">
        <v>42</v>
      </c>
      <c r="AL1878">
        <v>42</v>
      </c>
      <c r="AM1878">
        <v>42</v>
      </c>
      <c r="AN1878" t="s">
        <v>1409</v>
      </c>
      <c r="AO1878" t="s">
        <v>3575</v>
      </c>
    </row>
    <row r="1879" spans="1:41" x14ac:dyDescent="0.25">
      <c r="A1879">
        <v>1</v>
      </c>
      <c r="B1879" t="s">
        <v>28</v>
      </c>
      <c r="C1879">
        <v>392104</v>
      </c>
      <c r="D1879" t="str">
        <f>VLOOKUP(C1879,MUNICÍPO_SETOR!A$2:D$49,4,0)</f>
        <v>MICHEL OSES RIBEIRO DA SILVA</v>
      </c>
      <c r="E1879" s="43">
        <v>41372.666666666664</v>
      </c>
      <c r="F1879" s="43">
        <v>41373.866666666669</v>
      </c>
      <c r="G1879" s="43">
        <v>41373.824999999997</v>
      </c>
      <c r="H1879" t="s">
        <v>29</v>
      </c>
      <c r="I1879">
        <v>60000012270875</v>
      </c>
      <c r="J1879" t="s">
        <v>3576</v>
      </c>
      <c r="K1879" t="s">
        <v>3577</v>
      </c>
      <c r="L1879" t="s">
        <v>1703</v>
      </c>
      <c r="M1879">
        <v>4</v>
      </c>
      <c r="N1879" t="s">
        <v>33</v>
      </c>
      <c r="O1879">
        <v>60000015461254</v>
      </c>
      <c r="P1879">
        <v>60000016462717</v>
      </c>
      <c r="Q1879">
        <v>141281000000283</v>
      </c>
      <c r="S1879" t="s">
        <v>34</v>
      </c>
      <c r="T1879" t="s">
        <v>35</v>
      </c>
      <c r="U1879" t="s">
        <v>36</v>
      </c>
      <c r="X1879" t="s">
        <v>37</v>
      </c>
      <c r="AD1879" t="s">
        <v>3578</v>
      </c>
      <c r="AE1879" t="s">
        <v>1446</v>
      </c>
      <c r="AF1879" t="s">
        <v>3578</v>
      </c>
      <c r="AG1879" t="s">
        <v>3578</v>
      </c>
      <c r="AH1879">
        <v>1</v>
      </c>
      <c r="AI1879">
        <v>268</v>
      </c>
      <c r="AJ1879">
        <v>268</v>
      </c>
      <c r="AK1879">
        <v>268</v>
      </c>
      <c r="AL1879">
        <v>268</v>
      </c>
      <c r="AM1879">
        <v>268</v>
      </c>
      <c r="AN1879" t="s">
        <v>1409</v>
      </c>
      <c r="AO1879" t="s">
        <v>3578</v>
      </c>
    </row>
    <row r="1880" spans="1:41" x14ac:dyDescent="0.25">
      <c r="A1880">
        <v>1</v>
      </c>
      <c r="B1880" t="s">
        <v>28</v>
      </c>
      <c r="C1880">
        <v>392104</v>
      </c>
      <c r="D1880" t="str">
        <f>VLOOKUP(C1880,MUNICÍPO_SETOR!A$2:D$49,4,0)</f>
        <v>MICHEL OSES RIBEIRO DA SILVA</v>
      </c>
      <c r="E1880" s="43">
        <v>41372.625</v>
      </c>
      <c r="F1880" s="43">
        <v>41373.875</v>
      </c>
      <c r="G1880" s="43">
        <v>41373.833333333336</v>
      </c>
      <c r="H1880" t="s">
        <v>29</v>
      </c>
      <c r="I1880">
        <v>60000012532151</v>
      </c>
      <c r="J1880" t="s">
        <v>3579</v>
      </c>
      <c r="K1880" t="s">
        <v>3580</v>
      </c>
      <c r="L1880" t="s">
        <v>32</v>
      </c>
      <c r="M1880">
        <v>3</v>
      </c>
      <c r="N1880" t="s">
        <v>33</v>
      </c>
      <c r="O1880">
        <v>60000015461254</v>
      </c>
      <c r="P1880">
        <v>60000016462717</v>
      </c>
      <c r="Q1880">
        <v>141281000000297</v>
      </c>
      <c r="S1880" t="s">
        <v>34</v>
      </c>
      <c r="T1880" t="s">
        <v>35</v>
      </c>
      <c r="U1880" t="s">
        <v>36</v>
      </c>
      <c r="X1880" t="s">
        <v>37</v>
      </c>
      <c r="AD1880" t="s">
        <v>3581</v>
      </c>
      <c r="AE1880" t="s">
        <v>1446</v>
      </c>
      <c r="AF1880" t="s">
        <v>3581</v>
      </c>
      <c r="AG1880" t="s">
        <v>3581</v>
      </c>
      <c r="AH1880">
        <v>1</v>
      </c>
      <c r="AI1880">
        <v>182</v>
      </c>
      <c r="AJ1880">
        <v>182</v>
      </c>
      <c r="AK1880">
        <v>182</v>
      </c>
      <c r="AL1880">
        <v>182</v>
      </c>
      <c r="AM1880">
        <v>182</v>
      </c>
      <c r="AN1880" t="s">
        <v>1409</v>
      </c>
      <c r="AO1880" t="s">
        <v>3581</v>
      </c>
    </row>
    <row r="1881" spans="1:41" x14ac:dyDescent="0.25">
      <c r="A1881">
        <v>1</v>
      </c>
      <c r="B1881" t="s">
        <v>28</v>
      </c>
      <c r="C1881">
        <v>392104</v>
      </c>
      <c r="D1881" t="str">
        <f>VLOOKUP(C1881,MUNICÍPO_SETOR!A$2:D$49,4,0)</f>
        <v>MICHEL OSES RIBEIRO DA SILVA</v>
      </c>
      <c r="E1881" s="43">
        <v>41372.583333333336</v>
      </c>
      <c r="F1881" s="43">
        <v>41373.859027777777</v>
      </c>
      <c r="G1881" s="43">
        <v>41373.817361111112</v>
      </c>
      <c r="H1881" t="s">
        <v>29</v>
      </c>
      <c r="I1881">
        <v>60000012597939</v>
      </c>
      <c r="J1881" t="s">
        <v>3582</v>
      </c>
      <c r="K1881" t="s">
        <v>3583</v>
      </c>
      <c r="L1881" t="s">
        <v>41</v>
      </c>
      <c r="M1881">
        <v>4</v>
      </c>
      <c r="N1881" t="s">
        <v>33</v>
      </c>
      <c r="O1881">
        <v>60000015461254</v>
      </c>
      <c r="P1881">
        <v>60000016462717</v>
      </c>
      <c r="Q1881">
        <v>141281000000276</v>
      </c>
      <c r="S1881" t="s">
        <v>34</v>
      </c>
      <c r="T1881" t="s">
        <v>35</v>
      </c>
      <c r="U1881" t="s">
        <v>36</v>
      </c>
      <c r="X1881" t="s">
        <v>37</v>
      </c>
      <c r="AD1881" t="s">
        <v>3584</v>
      </c>
      <c r="AE1881" t="s">
        <v>1446</v>
      </c>
      <c r="AF1881" t="s">
        <v>3584</v>
      </c>
      <c r="AG1881" t="s">
        <v>3584</v>
      </c>
      <c r="AH1881">
        <v>1</v>
      </c>
      <c r="AI1881">
        <v>57</v>
      </c>
      <c r="AJ1881">
        <v>57</v>
      </c>
      <c r="AK1881">
        <v>57</v>
      </c>
      <c r="AL1881">
        <v>57</v>
      </c>
      <c r="AM1881">
        <v>57</v>
      </c>
      <c r="AN1881" t="s">
        <v>1409</v>
      </c>
      <c r="AO1881" t="s">
        <v>3584</v>
      </c>
    </row>
    <row r="1882" spans="1:41" x14ac:dyDescent="0.25">
      <c r="A1882">
        <v>1</v>
      </c>
      <c r="B1882" t="s">
        <v>28</v>
      </c>
      <c r="C1882">
        <v>392104</v>
      </c>
      <c r="D1882" t="str">
        <f>VLOOKUP(C1882,MUNICÍPO_SETOR!A$2:D$49,4,0)</f>
        <v>MICHEL OSES RIBEIRO DA SILVA</v>
      </c>
      <c r="E1882" s="43">
        <v>41372.541666666664</v>
      </c>
      <c r="F1882" s="43">
        <v>41373.87222222222</v>
      </c>
      <c r="G1882" s="43">
        <v>41373.830555555556</v>
      </c>
      <c r="H1882" t="s">
        <v>29</v>
      </c>
      <c r="I1882">
        <v>60000012483879</v>
      </c>
      <c r="J1882" t="s">
        <v>3585</v>
      </c>
      <c r="K1882" t="s">
        <v>3586</v>
      </c>
      <c r="L1882" t="s">
        <v>32</v>
      </c>
      <c r="M1882">
        <v>3</v>
      </c>
      <c r="N1882" t="s">
        <v>33</v>
      </c>
      <c r="O1882">
        <v>60000015461254</v>
      </c>
      <c r="P1882">
        <v>60000016462717</v>
      </c>
      <c r="Q1882">
        <v>141281000000290</v>
      </c>
      <c r="S1882" t="s">
        <v>34</v>
      </c>
      <c r="T1882" t="s">
        <v>35</v>
      </c>
      <c r="U1882" t="s">
        <v>36</v>
      </c>
      <c r="X1882" t="s">
        <v>37</v>
      </c>
      <c r="AD1882" t="s">
        <v>3587</v>
      </c>
      <c r="AE1882" t="s">
        <v>1446</v>
      </c>
      <c r="AF1882" t="s">
        <v>3587</v>
      </c>
      <c r="AG1882" t="s">
        <v>3587</v>
      </c>
      <c r="AH1882">
        <v>1</v>
      </c>
      <c r="AI1882">
        <v>145</v>
      </c>
      <c r="AJ1882">
        <v>145</v>
      </c>
      <c r="AK1882">
        <v>145</v>
      </c>
      <c r="AL1882">
        <v>145</v>
      </c>
      <c r="AM1882">
        <v>145</v>
      </c>
      <c r="AN1882" t="s">
        <v>1409</v>
      </c>
      <c r="AO1882" t="s">
        <v>3587</v>
      </c>
    </row>
    <row r="1883" spans="1:41" x14ac:dyDescent="0.25">
      <c r="A1883">
        <v>1</v>
      </c>
      <c r="B1883" t="s">
        <v>28</v>
      </c>
      <c r="C1883">
        <v>392104</v>
      </c>
      <c r="D1883" t="str">
        <f>VLOOKUP(C1883,MUNICÍPO_SETOR!A$2:D$49,4,0)</f>
        <v>MICHEL OSES RIBEIRO DA SILVA</v>
      </c>
      <c r="E1883" s="43">
        <v>41372.458333333336</v>
      </c>
      <c r="F1883" s="43">
        <v>41373.845138888886</v>
      </c>
      <c r="G1883" s="43">
        <v>41373.803472222222</v>
      </c>
      <c r="H1883" t="s">
        <v>29</v>
      </c>
      <c r="I1883">
        <v>60000017152018</v>
      </c>
      <c r="J1883" t="s">
        <v>3588</v>
      </c>
      <c r="K1883" t="s">
        <v>3589</v>
      </c>
      <c r="L1883" t="s">
        <v>32</v>
      </c>
      <c r="M1883">
        <v>3</v>
      </c>
      <c r="N1883" t="s">
        <v>33</v>
      </c>
      <c r="O1883">
        <v>60000015461254</v>
      </c>
      <c r="P1883">
        <v>60000016462717</v>
      </c>
      <c r="Q1883">
        <v>141281000000248</v>
      </c>
      <c r="S1883" t="s">
        <v>34</v>
      </c>
      <c r="T1883" t="s">
        <v>35</v>
      </c>
      <c r="U1883" t="s">
        <v>36</v>
      </c>
      <c r="X1883" t="s">
        <v>37</v>
      </c>
      <c r="AD1883" t="s">
        <v>3590</v>
      </c>
      <c r="AE1883" t="s">
        <v>1446</v>
      </c>
      <c r="AF1883" t="s">
        <v>3590</v>
      </c>
      <c r="AG1883" t="s">
        <v>3590</v>
      </c>
      <c r="AH1883">
        <v>1</v>
      </c>
      <c r="AI1883">
        <v>273</v>
      </c>
      <c r="AJ1883">
        <v>273</v>
      </c>
      <c r="AK1883">
        <v>273</v>
      </c>
      <c r="AL1883">
        <v>273</v>
      </c>
      <c r="AM1883">
        <v>273</v>
      </c>
      <c r="AN1883" t="s">
        <v>1409</v>
      </c>
      <c r="AO1883" t="s">
        <v>3590</v>
      </c>
    </row>
    <row r="1884" spans="1:41" x14ac:dyDescent="0.25">
      <c r="A1884">
        <v>1</v>
      </c>
      <c r="B1884" t="s">
        <v>28</v>
      </c>
      <c r="C1884">
        <v>392104</v>
      </c>
      <c r="D1884" t="str">
        <f>VLOOKUP(C1884,MUNICÍPO_SETOR!A$2:D$49,4,0)</f>
        <v>MICHEL OSES RIBEIRO DA SILVA</v>
      </c>
      <c r="E1884" s="43">
        <v>41372.416666666664</v>
      </c>
      <c r="F1884" s="43">
        <v>41373.836805555555</v>
      </c>
      <c r="G1884" s="43">
        <v>41373.795138888891</v>
      </c>
      <c r="H1884" t="s">
        <v>29</v>
      </c>
      <c r="I1884">
        <v>60000012446971</v>
      </c>
      <c r="J1884" t="s">
        <v>3445</v>
      </c>
      <c r="K1884" t="s">
        <v>3446</v>
      </c>
      <c r="L1884" t="s">
        <v>32</v>
      </c>
      <c r="M1884">
        <v>6</v>
      </c>
      <c r="N1884" t="s">
        <v>33</v>
      </c>
      <c r="O1884">
        <v>60000015461254</v>
      </c>
      <c r="P1884">
        <v>60000016462717</v>
      </c>
      <c r="Q1884">
        <v>141281000000241</v>
      </c>
      <c r="S1884" t="s">
        <v>34</v>
      </c>
      <c r="T1884" t="s">
        <v>35</v>
      </c>
      <c r="U1884" t="s">
        <v>36</v>
      </c>
      <c r="X1884" t="s">
        <v>37</v>
      </c>
      <c r="AD1884" t="s">
        <v>3591</v>
      </c>
      <c r="AE1884" t="s">
        <v>1446</v>
      </c>
      <c r="AF1884" t="s">
        <v>3591</v>
      </c>
      <c r="AG1884" t="s">
        <v>3591</v>
      </c>
      <c r="AH1884">
        <v>1</v>
      </c>
      <c r="AI1884">
        <v>190</v>
      </c>
      <c r="AJ1884">
        <v>190</v>
      </c>
      <c r="AK1884">
        <v>190</v>
      </c>
      <c r="AL1884">
        <v>190</v>
      </c>
      <c r="AM1884">
        <v>190</v>
      </c>
      <c r="AN1884" t="s">
        <v>1409</v>
      </c>
      <c r="AO1884" t="s">
        <v>3591</v>
      </c>
    </row>
    <row r="1885" spans="1:41" x14ac:dyDescent="0.25">
      <c r="A1885">
        <v>1</v>
      </c>
      <c r="B1885" t="s">
        <v>28</v>
      </c>
      <c r="C1885">
        <v>392104</v>
      </c>
      <c r="D1885" t="str">
        <f>VLOOKUP(C1885,MUNICÍPO_SETOR!A$2:D$49,4,0)</f>
        <v>MICHEL OSES RIBEIRO DA SILVA</v>
      </c>
      <c r="E1885" s="43">
        <v>41372.375</v>
      </c>
      <c r="F1885" s="43">
        <v>41373.832638888889</v>
      </c>
      <c r="G1885" s="43">
        <v>41373.790972222225</v>
      </c>
      <c r="H1885" t="s">
        <v>29</v>
      </c>
      <c r="I1885">
        <v>60000017970064</v>
      </c>
      <c r="J1885" t="s">
        <v>3592</v>
      </c>
      <c r="K1885" t="s">
        <v>3593</v>
      </c>
      <c r="L1885" t="s">
        <v>41</v>
      </c>
      <c r="M1885">
        <v>3</v>
      </c>
      <c r="N1885" t="s">
        <v>33</v>
      </c>
      <c r="O1885">
        <v>60000015461254</v>
      </c>
      <c r="P1885">
        <v>60000016462717</v>
      </c>
      <c r="Q1885">
        <v>141281000000234</v>
      </c>
      <c r="S1885" t="s">
        <v>34</v>
      </c>
      <c r="T1885" t="s">
        <v>35</v>
      </c>
      <c r="U1885" t="s">
        <v>36</v>
      </c>
      <c r="X1885" t="s">
        <v>37</v>
      </c>
      <c r="AD1885" t="s">
        <v>3594</v>
      </c>
      <c r="AE1885" t="s">
        <v>1437</v>
      </c>
      <c r="AF1885" t="s">
        <v>3594</v>
      </c>
      <c r="AG1885" t="s">
        <v>3594</v>
      </c>
      <c r="AH1885">
        <v>1</v>
      </c>
      <c r="AI1885">
        <v>190</v>
      </c>
      <c r="AJ1885">
        <v>190</v>
      </c>
      <c r="AK1885">
        <v>190</v>
      </c>
      <c r="AL1885">
        <v>190</v>
      </c>
      <c r="AM1885">
        <v>190</v>
      </c>
      <c r="AN1885" t="s">
        <v>1409</v>
      </c>
      <c r="AO1885" t="s">
        <v>3594</v>
      </c>
    </row>
    <row r="1886" spans="1:41" x14ac:dyDescent="0.25">
      <c r="A1886">
        <v>1</v>
      </c>
      <c r="B1886" t="s">
        <v>28</v>
      </c>
      <c r="C1886">
        <v>392104</v>
      </c>
      <c r="D1886" t="str">
        <f>VLOOKUP(C1886,MUNICÍPO_SETOR!A$2:D$49,4,0)</f>
        <v>MICHEL OSES RIBEIRO DA SILVA</v>
      </c>
      <c r="E1886" s="43">
        <v>41369.708333333336</v>
      </c>
      <c r="F1886" s="43">
        <v>41369.94027777778</v>
      </c>
      <c r="G1886" s="43">
        <v>41372.364583333336</v>
      </c>
      <c r="H1886" t="s">
        <v>29</v>
      </c>
      <c r="I1886">
        <v>60000017964232</v>
      </c>
      <c r="J1886" t="s">
        <v>922</v>
      </c>
      <c r="K1886" t="s">
        <v>923</v>
      </c>
      <c r="L1886" t="s">
        <v>32</v>
      </c>
      <c r="M1886">
        <v>3</v>
      </c>
      <c r="N1886" t="s">
        <v>33</v>
      </c>
      <c r="O1886">
        <v>60000015461254</v>
      </c>
      <c r="P1886">
        <v>60000016462717</v>
      </c>
      <c r="Q1886">
        <v>140219000000221</v>
      </c>
      <c r="S1886" t="s">
        <v>34</v>
      </c>
      <c r="T1886" t="s">
        <v>35</v>
      </c>
      <c r="U1886" t="s">
        <v>36</v>
      </c>
      <c r="X1886" t="s">
        <v>37</v>
      </c>
      <c r="AD1886" t="s">
        <v>924</v>
      </c>
      <c r="AE1886" t="s">
        <v>1437</v>
      </c>
      <c r="AF1886" t="s">
        <v>924</v>
      </c>
      <c r="AG1886" t="s">
        <v>924</v>
      </c>
      <c r="AH1886">
        <v>1</v>
      </c>
      <c r="AI1886">
        <v>22</v>
      </c>
      <c r="AJ1886">
        <v>22</v>
      </c>
      <c r="AK1886">
        <v>22</v>
      </c>
      <c r="AL1886">
        <v>22</v>
      </c>
      <c r="AM1886">
        <v>22</v>
      </c>
      <c r="AN1886" t="s">
        <v>1409</v>
      </c>
      <c r="AO1886" t="s">
        <v>924</v>
      </c>
    </row>
    <row r="1887" spans="1:41" x14ac:dyDescent="0.25">
      <c r="A1887">
        <v>1</v>
      </c>
      <c r="B1887" t="s">
        <v>28</v>
      </c>
      <c r="C1887">
        <v>392104</v>
      </c>
      <c r="D1887" t="str">
        <f>VLOOKUP(C1887,MUNICÍPO_SETOR!A$2:D$49,4,0)</f>
        <v>MICHEL OSES RIBEIRO DA SILVA</v>
      </c>
      <c r="E1887" s="43">
        <v>41369.6875</v>
      </c>
      <c r="F1887" s="43">
        <v>41369.9375</v>
      </c>
      <c r="G1887" s="43">
        <v>41372.364583333336</v>
      </c>
      <c r="H1887" t="s">
        <v>29</v>
      </c>
      <c r="I1887">
        <v>60000012270467</v>
      </c>
      <c r="J1887" t="s">
        <v>925</v>
      </c>
      <c r="K1887" t="s">
        <v>926</v>
      </c>
      <c r="L1887" t="s">
        <v>32</v>
      </c>
      <c r="M1887">
        <v>4</v>
      </c>
      <c r="N1887" t="s">
        <v>33</v>
      </c>
      <c r="O1887">
        <v>60000015461254</v>
      </c>
      <c r="P1887">
        <v>60000016462717</v>
      </c>
      <c r="Q1887">
        <v>140219000000214</v>
      </c>
      <c r="S1887" t="s">
        <v>34</v>
      </c>
      <c r="T1887" t="s">
        <v>35</v>
      </c>
      <c r="U1887" t="s">
        <v>36</v>
      </c>
      <c r="X1887" t="s">
        <v>37</v>
      </c>
      <c r="AD1887" t="s">
        <v>927</v>
      </c>
      <c r="AE1887" t="s">
        <v>1446</v>
      </c>
      <c r="AF1887" t="s">
        <v>927</v>
      </c>
      <c r="AG1887" t="s">
        <v>927</v>
      </c>
      <c r="AH1887">
        <v>1</v>
      </c>
      <c r="AI1887">
        <v>19</v>
      </c>
      <c r="AJ1887">
        <v>19</v>
      </c>
      <c r="AK1887">
        <v>19</v>
      </c>
      <c r="AL1887">
        <v>19</v>
      </c>
      <c r="AM1887">
        <v>19</v>
      </c>
      <c r="AN1887" t="s">
        <v>1409</v>
      </c>
      <c r="AO1887" t="s">
        <v>927</v>
      </c>
    </row>
    <row r="1888" spans="1:41" x14ac:dyDescent="0.25">
      <c r="A1888">
        <v>1</v>
      </c>
      <c r="B1888" t="s">
        <v>28</v>
      </c>
      <c r="C1888">
        <v>392104</v>
      </c>
      <c r="D1888" t="str">
        <f>VLOOKUP(C1888,MUNICÍPO_SETOR!A$2:D$49,4,0)</f>
        <v>MICHEL OSES RIBEIRO DA SILVA</v>
      </c>
      <c r="E1888" s="43">
        <v>41369.6875</v>
      </c>
      <c r="F1888" s="43">
        <v>41369.9375</v>
      </c>
      <c r="G1888" s="43">
        <v>41372.364583333336</v>
      </c>
      <c r="H1888" t="s">
        <v>29</v>
      </c>
      <c r="I1888">
        <v>60000012270467</v>
      </c>
      <c r="J1888" t="s">
        <v>925</v>
      </c>
      <c r="K1888" t="s">
        <v>926</v>
      </c>
      <c r="L1888" t="s">
        <v>32</v>
      </c>
      <c r="M1888">
        <v>4</v>
      </c>
      <c r="N1888" t="s">
        <v>33</v>
      </c>
      <c r="O1888">
        <v>60000015461254</v>
      </c>
      <c r="P1888">
        <v>60000016462717</v>
      </c>
      <c r="Q1888">
        <v>140219000000214</v>
      </c>
      <c r="S1888" t="s">
        <v>34</v>
      </c>
      <c r="T1888" t="s">
        <v>35</v>
      </c>
      <c r="U1888" t="s">
        <v>36</v>
      </c>
      <c r="X1888" t="s">
        <v>37</v>
      </c>
      <c r="AD1888" t="s">
        <v>927</v>
      </c>
      <c r="AE1888" t="s">
        <v>1446</v>
      </c>
      <c r="AF1888" t="s">
        <v>927</v>
      </c>
      <c r="AG1888" t="s">
        <v>927</v>
      </c>
      <c r="AH1888">
        <v>1</v>
      </c>
      <c r="AI1888">
        <v>19</v>
      </c>
      <c r="AJ1888">
        <v>19</v>
      </c>
      <c r="AK1888">
        <v>19</v>
      </c>
      <c r="AL1888">
        <v>19</v>
      </c>
      <c r="AM1888">
        <v>19</v>
      </c>
      <c r="AN1888" t="s">
        <v>1409</v>
      </c>
      <c r="AO1888" t="s">
        <v>927</v>
      </c>
    </row>
    <row r="1889" spans="1:41" x14ac:dyDescent="0.25">
      <c r="A1889">
        <v>1</v>
      </c>
      <c r="B1889" t="s">
        <v>28</v>
      </c>
      <c r="C1889">
        <v>392104</v>
      </c>
      <c r="D1889" t="str">
        <f>VLOOKUP(C1889,MUNICÍPO_SETOR!A$2:D$49,4,0)</f>
        <v>MICHEL OSES RIBEIRO DA SILVA</v>
      </c>
      <c r="E1889" s="43">
        <v>41369.666666666664</v>
      </c>
      <c r="F1889" s="43">
        <v>41369.936805555553</v>
      </c>
      <c r="G1889" s="43">
        <v>41372.364583333336</v>
      </c>
      <c r="H1889" t="s">
        <v>29</v>
      </c>
      <c r="I1889">
        <v>60000012308675</v>
      </c>
      <c r="J1889" t="s">
        <v>928</v>
      </c>
      <c r="K1889" t="s">
        <v>929</v>
      </c>
      <c r="L1889" t="s">
        <v>32</v>
      </c>
      <c r="M1889">
        <v>6</v>
      </c>
      <c r="N1889" t="s">
        <v>33</v>
      </c>
      <c r="O1889">
        <v>60000015461254</v>
      </c>
      <c r="P1889">
        <v>60000016462717</v>
      </c>
      <c r="Q1889">
        <v>140219000000207</v>
      </c>
      <c r="S1889" t="s">
        <v>34</v>
      </c>
      <c r="T1889" t="s">
        <v>35</v>
      </c>
      <c r="U1889" t="s">
        <v>36</v>
      </c>
      <c r="X1889" t="s">
        <v>37</v>
      </c>
      <c r="AD1889" t="s">
        <v>927</v>
      </c>
      <c r="AE1889" t="s">
        <v>1446</v>
      </c>
      <c r="AF1889" t="s">
        <v>927</v>
      </c>
      <c r="AG1889" t="s">
        <v>927</v>
      </c>
      <c r="AH1889">
        <v>1</v>
      </c>
      <c r="AI1889">
        <v>19</v>
      </c>
      <c r="AJ1889">
        <v>19</v>
      </c>
      <c r="AK1889">
        <v>19</v>
      </c>
      <c r="AL1889">
        <v>19</v>
      </c>
      <c r="AM1889">
        <v>19</v>
      </c>
      <c r="AN1889" t="s">
        <v>1409</v>
      </c>
      <c r="AO1889" t="s">
        <v>927</v>
      </c>
    </row>
    <row r="1890" spans="1:41" x14ac:dyDescent="0.25">
      <c r="A1890">
        <v>1</v>
      </c>
      <c r="B1890" t="s">
        <v>28</v>
      </c>
      <c r="C1890">
        <v>392104</v>
      </c>
      <c r="D1890" t="str">
        <f>VLOOKUP(C1890,MUNICÍPO_SETOR!A$2:D$49,4,0)</f>
        <v>MICHEL OSES RIBEIRO DA SILVA</v>
      </c>
      <c r="E1890" s="43">
        <v>41369.645833333336</v>
      </c>
      <c r="F1890" s="43">
        <v>41369.934027777781</v>
      </c>
      <c r="G1890" s="43">
        <v>41369.896527777775</v>
      </c>
      <c r="H1890" t="s">
        <v>29</v>
      </c>
      <c r="I1890">
        <v>60000012249411</v>
      </c>
      <c r="J1890" t="s">
        <v>930</v>
      </c>
      <c r="K1890" t="s">
        <v>931</v>
      </c>
      <c r="L1890" t="s">
        <v>32</v>
      </c>
      <c r="M1890">
        <v>6</v>
      </c>
      <c r="N1890" t="s">
        <v>33</v>
      </c>
      <c r="O1890">
        <v>60000015461254</v>
      </c>
      <c r="P1890">
        <v>60000016462717</v>
      </c>
      <c r="Q1890">
        <v>140219000000200</v>
      </c>
      <c r="S1890" t="s">
        <v>34</v>
      </c>
      <c r="T1890" t="s">
        <v>35</v>
      </c>
      <c r="U1890" t="s">
        <v>36</v>
      </c>
      <c r="X1890" t="s">
        <v>37</v>
      </c>
      <c r="AD1890" t="s">
        <v>924</v>
      </c>
      <c r="AE1890" t="s">
        <v>1446</v>
      </c>
      <c r="AF1890" t="s">
        <v>924</v>
      </c>
      <c r="AG1890" t="s">
        <v>924</v>
      </c>
      <c r="AH1890">
        <v>1</v>
      </c>
      <c r="AI1890">
        <v>22</v>
      </c>
      <c r="AJ1890">
        <v>22</v>
      </c>
      <c r="AK1890">
        <v>22</v>
      </c>
      <c r="AL1890">
        <v>22</v>
      </c>
      <c r="AM1890">
        <v>22</v>
      </c>
      <c r="AN1890" t="s">
        <v>1409</v>
      </c>
      <c r="AO1890" t="s">
        <v>924</v>
      </c>
    </row>
    <row r="1891" spans="1:41" x14ac:dyDescent="0.25">
      <c r="A1891">
        <v>1</v>
      </c>
      <c r="B1891" t="s">
        <v>28</v>
      </c>
      <c r="C1891">
        <v>392104</v>
      </c>
      <c r="D1891" t="str">
        <f>VLOOKUP(C1891,MUNICÍPO_SETOR!A$2:D$49,4,0)</f>
        <v>MICHEL OSES RIBEIRO DA SILVA</v>
      </c>
      <c r="E1891" s="43">
        <v>41369.625</v>
      </c>
      <c r="F1891" s="43">
        <v>41369.932638888888</v>
      </c>
      <c r="G1891" s="43">
        <v>41369.896527777775</v>
      </c>
      <c r="H1891" t="s">
        <v>29</v>
      </c>
      <c r="I1891">
        <v>60000017964144</v>
      </c>
      <c r="J1891" t="s">
        <v>932</v>
      </c>
      <c r="K1891" t="s">
        <v>933</v>
      </c>
      <c r="L1891" t="s">
        <v>32</v>
      </c>
      <c r="M1891">
        <v>4</v>
      </c>
      <c r="N1891" t="s">
        <v>33</v>
      </c>
      <c r="O1891">
        <v>60000015461254</v>
      </c>
      <c r="P1891">
        <v>60000016462717</v>
      </c>
      <c r="Q1891">
        <v>140219000000193</v>
      </c>
      <c r="S1891" t="s">
        <v>34</v>
      </c>
      <c r="T1891" t="s">
        <v>35</v>
      </c>
      <c r="U1891" t="s">
        <v>36</v>
      </c>
      <c r="X1891" t="s">
        <v>37</v>
      </c>
      <c r="AD1891" t="s">
        <v>927</v>
      </c>
      <c r="AE1891" t="s">
        <v>1437</v>
      </c>
      <c r="AF1891" t="s">
        <v>927</v>
      </c>
      <c r="AG1891" t="s">
        <v>927</v>
      </c>
      <c r="AH1891">
        <v>1</v>
      </c>
      <c r="AI1891">
        <v>19</v>
      </c>
      <c r="AJ1891">
        <v>19</v>
      </c>
      <c r="AK1891">
        <v>19</v>
      </c>
      <c r="AL1891">
        <v>19</v>
      </c>
      <c r="AM1891">
        <v>19</v>
      </c>
      <c r="AN1891" t="s">
        <v>1409</v>
      </c>
      <c r="AO1891" t="s">
        <v>927</v>
      </c>
    </row>
    <row r="1892" spans="1:41" x14ac:dyDescent="0.25">
      <c r="A1892">
        <v>1</v>
      </c>
      <c r="B1892" t="s">
        <v>28</v>
      </c>
      <c r="C1892">
        <v>392104</v>
      </c>
      <c r="D1892" t="str">
        <f>VLOOKUP(C1892,MUNICÍPO_SETOR!A$2:D$49,4,0)</f>
        <v>MICHEL OSES RIBEIRO DA SILVA</v>
      </c>
      <c r="E1892" s="43">
        <v>41369.604166666664</v>
      </c>
      <c r="F1892" s="43">
        <v>41369.931944444441</v>
      </c>
      <c r="G1892" s="43">
        <v>41369.896527777775</v>
      </c>
      <c r="H1892" t="s">
        <v>29</v>
      </c>
      <c r="I1892">
        <v>60000012408695</v>
      </c>
      <c r="J1892" t="s">
        <v>934</v>
      </c>
      <c r="K1892" t="s">
        <v>935</v>
      </c>
      <c r="L1892" t="s">
        <v>32</v>
      </c>
      <c r="M1892">
        <v>6</v>
      </c>
      <c r="N1892" t="s">
        <v>33</v>
      </c>
      <c r="O1892">
        <v>60000015461254</v>
      </c>
      <c r="P1892">
        <v>60000016462717</v>
      </c>
      <c r="Q1892">
        <v>140219000000186</v>
      </c>
      <c r="S1892" t="s">
        <v>34</v>
      </c>
      <c r="T1892" t="s">
        <v>35</v>
      </c>
      <c r="U1892" t="s">
        <v>36</v>
      </c>
      <c r="X1892" t="s">
        <v>37</v>
      </c>
      <c r="AD1892" t="s">
        <v>924</v>
      </c>
      <c r="AE1892" t="s">
        <v>1446</v>
      </c>
      <c r="AF1892" t="s">
        <v>924</v>
      </c>
      <c r="AG1892" t="s">
        <v>924</v>
      </c>
      <c r="AH1892">
        <v>1</v>
      </c>
      <c r="AI1892">
        <v>22</v>
      </c>
      <c r="AJ1892">
        <v>22</v>
      </c>
      <c r="AK1892">
        <v>22</v>
      </c>
      <c r="AL1892">
        <v>22</v>
      </c>
      <c r="AM1892">
        <v>22</v>
      </c>
      <c r="AN1892" t="s">
        <v>1409</v>
      </c>
      <c r="AO1892" t="s">
        <v>924</v>
      </c>
    </row>
    <row r="1893" spans="1:41" x14ac:dyDescent="0.25">
      <c r="A1893">
        <v>1</v>
      </c>
      <c r="B1893" t="s">
        <v>28</v>
      </c>
      <c r="C1893">
        <v>392104</v>
      </c>
      <c r="D1893" t="str">
        <f>VLOOKUP(C1893,MUNICÍPO_SETOR!A$2:D$49,4,0)</f>
        <v>MICHEL OSES RIBEIRO DA SILVA</v>
      </c>
      <c r="E1893" s="43">
        <v>41369.583333333336</v>
      </c>
      <c r="F1893" s="43">
        <v>41369.918055555558</v>
      </c>
      <c r="G1893" s="43">
        <v>41369.884722222225</v>
      </c>
      <c r="H1893" t="s">
        <v>29</v>
      </c>
      <c r="I1893">
        <v>60000012600091</v>
      </c>
      <c r="J1893" t="s">
        <v>936</v>
      </c>
      <c r="K1893" t="s">
        <v>937</v>
      </c>
      <c r="L1893" t="s">
        <v>41</v>
      </c>
      <c r="M1893">
        <v>3</v>
      </c>
      <c r="N1893" t="s">
        <v>33</v>
      </c>
      <c r="O1893">
        <v>60000015461254</v>
      </c>
      <c r="P1893">
        <v>60000016462717</v>
      </c>
      <c r="Q1893">
        <v>140219000000137</v>
      </c>
      <c r="S1893" t="s">
        <v>34</v>
      </c>
      <c r="T1893" t="s">
        <v>35</v>
      </c>
      <c r="U1893" t="s">
        <v>36</v>
      </c>
      <c r="X1893" t="s">
        <v>37</v>
      </c>
      <c r="AD1893" t="s">
        <v>924</v>
      </c>
      <c r="AE1893" t="s">
        <v>1446</v>
      </c>
      <c r="AF1893" t="s">
        <v>924</v>
      </c>
      <c r="AG1893" t="s">
        <v>924</v>
      </c>
      <c r="AH1893">
        <v>1</v>
      </c>
      <c r="AI1893">
        <v>22</v>
      </c>
      <c r="AJ1893">
        <v>22</v>
      </c>
      <c r="AK1893">
        <v>22</v>
      </c>
      <c r="AL1893">
        <v>22</v>
      </c>
      <c r="AM1893">
        <v>22</v>
      </c>
      <c r="AN1893" t="s">
        <v>1409</v>
      </c>
      <c r="AO1893" t="s">
        <v>924</v>
      </c>
    </row>
    <row r="1894" spans="1:41" x14ac:dyDescent="0.25">
      <c r="A1894">
        <v>1</v>
      </c>
      <c r="B1894" t="s">
        <v>28</v>
      </c>
      <c r="C1894">
        <v>392104</v>
      </c>
      <c r="D1894" t="str">
        <f>VLOOKUP(C1894,MUNICÍPO_SETOR!A$2:D$49,4,0)</f>
        <v>MICHEL OSES RIBEIRO DA SILVA</v>
      </c>
      <c r="E1894" s="43">
        <v>41369.5625</v>
      </c>
      <c r="F1894" s="43">
        <v>41369.931250000001</v>
      </c>
      <c r="G1894" s="43">
        <v>41369.896527777775</v>
      </c>
      <c r="H1894" t="s">
        <v>29</v>
      </c>
      <c r="I1894">
        <v>60000012248211</v>
      </c>
      <c r="J1894" t="s">
        <v>938</v>
      </c>
      <c r="K1894" t="s">
        <v>939</v>
      </c>
      <c r="L1894" t="s">
        <v>32</v>
      </c>
      <c r="M1894">
        <v>4</v>
      </c>
      <c r="N1894" t="s">
        <v>33</v>
      </c>
      <c r="O1894">
        <v>60000015461254</v>
      </c>
      <c r="P1894">
        <v>60000016462717</v>
      </c>
      <c r="Q1894">
        <v>140219000000179</v>
      </c>
      <c r="S1894" t="s">
        <v>34</v>
      </c>
      <c r="T1894" t="s">
        <v>35</v>
      </c>
      <c r="U1894" t="s">
        <v>36</v>
      </c>
      <c r="X1894" t="s">
        <v>37</v>
      </c>
      <c r="AD1894" t="s">
        <v>924</v>
      </c>
      <c r="AE1894" t="s">
        <v>1446</v>
      </c>
      <c r="AF1894" t="s">
        <v>924</v>
      </c>
      <c r="AG1894" t="s">
        <v>924</v>
      </c>
      <c r="AH1894">
        <v>1</v>
      </c>
      <c r="AI1894">
        <v>22</v>
      </c>
      <c r="AJ1894">
        <v>22</v>
      </c>
      <c r="AK1894">
        <v>22</v>
      </c>
      <c r="AL1894">
        <v>22</v>
      </c>
      <c r="AM1894">
        <v>22</v>
      </c>
      <c r="AN1894" t="s">
        <v>1409</v>
      </c>
      <c r="AO1894" t="s">
        <v>924</v>
      </c>
    </row>
    <row r="1895" spans="1:41" x14ac:dyDescent="0.25">
      <c r="A1895">
        <v>1</v>
      </c>
      <c r="B1895" t="s">
        <v>28</v>
      </c>
      <c r="C1895">
        <v>392104</v>
      </c>
      <c r="D1895" t="str">
        <f>VLOOKUP(C1895,MUNICÍPO_SETOR!A$2:D$49,4,0)</f>
        <v>MICHEL OSES RIBEIRO DA SILVA</v>
      </c>
      <c r="E1895" s="43">
        <v>41369.541666666664</v>
      </c>
      <c r="F1895" s="43">
        <v>41369.917361111111</v>
      </c>
      <c r="G1895" s="43">
        <v>41369.884722222225</v>
      </c>
      <c r="H1895" t="s">
        <v>29</v>
      </c>
      <c r="I1895">
        <v>60000017963804</v>
      </c>
      <c r="J1895" t="s">
        <v>940</v>
      </c>
      <c r="K1895" t="s">
        <v>941</v>
      </c>
      <c r="L1895" t="s">
        <v>32</v>
      </c>
      <c r="M1895">
        <v>6</v>
      </c>
      <c r="N1895" t="s">
        <v>33</v>
      </c>
      <c r="O1895">
        <v>60000015461254</v>
      </c>
      <c r="P1895">
        <v>60000016462717</v>
      </c>
      <c r="Q1895">
        <v>140219000000130</v>
      </c>
      <c r="S1895" t="s">
        <v>34</v>
      </c>
      <c r="T1895" t="s">
        <v>35</v>
      </c>
      <c r="U1895" t="s">
        <v>36</v>
      </c>
      <c r="X1895" t="s">
        <v>37</v>
      </c>
      <c r="AD1895" t="s">
        <v>924</v>
      </c>
      <c r="AE1895" t="s">
        <v>1437</v>
      </c>
      <c r="AF1895" t="s">
        <v>924</v>
      </c>
      <c r="AG1895" t="s">
        <v>924</v>
      </c>
      <c r="AH1895">
        <v>1</v>
      </c>
      <c r="AI1895">
        <v>22</v>
      </c>
      <c r="AJ1895">
        <v>22</v>
      </c>
      <c r="AK1895">
        <v>22</v>
      </c>
      <c r="AL1895">
        <v>22</v>
      </c>
      <c r="AM1895">
        <v>22</v>
      </c>
      <c r="AN1895" t="s">
        <v>1409</v>
      </c>
      <c r="AO1895" t="s">
        <v>924</v>
      </c>
    </row>
    <row r="1896" spans="1:41" x14ac:dyDescent="0.25">
      <c r="A1896">
        <v>1</v>
      </c>
      <c r="B1896" t="s">
        <v>28</v>
      </c>
      <c r="C1896">
        <v>392104</v>
      </c>
      <c r="D1896" t="str">
        <f>VLOOKUP(C1896,MUNICÍPO_SETOR!A$2:D$49,4,0)</f>
        <v>MICHEL OSES RIBEIRO DA SILVA</v>
      </c>
      <c r="E1896" s="43">
        <v>41369.479166666664</v>
      </c>
      <c r="F1896" s="43">
        <v>41369.929166666669</v>
      </c>
      <c r="G1896" s="43">
        <v>41369.896527777775</v>
      </c>
      <c r="H1896" t="s">
        <v>29</v>
      </c>
      <c r="I1896">
        <v>60000017964092</v>
      </c>
      <c r="J1896" t="s">
        <v>942</v>
      </c>
      <c r="K1896" t="s">
        <v>943</v>
      </c>
      <c r="L1896" t="s">
        <v>32</v>
      </c>
      <c r="M1896">
        <v>6</v>
      </c>
      <c r="N1896" t="s">
        <v>33</v>
      </c>
      <c r="O1896">
        <v>60000015461254</v>
      </c>
      <c r="P1896">
        <v>60000016462717</v>
      </c>
      <c r="Q1896">
        <v>140219000000172</v>
      </c>
      <c r="S1896" t="s">
        <v>34</v>
      </c>
      <c r="T1896" t="s">
        <v>35</v>
      </c>
      <c r="U1896" t="s">
        <v>36</v>
      </c>
      <c r="X1896" t="s">
        <v>37</v>
      </c>
      <c r="AD1896" t="s">
        <v>927</v>
      </c>
      <c r="AE1896" t="s">
        <v>1437</v>
      </c>
      <c r="AF1896" t="s">
        <v>927</v>
      </c>
      <c r="AG1896" t="s">
        <v>927</v>
      </c>
      <c r="AH1896">
        <v>1</v>
      </c>
      <c r="AI1896">
        <v>19</v>
      </c>
      <c r="AJ1896">
        <v>19</v>
      </c>
      <c r="AK1896">
        <v>19</v>
      </c>
      <c r="AL1896">
        <v>19</v>
      </c>
      <c r="AM1896">
        <v>19</v>
      </c>
      <c r="AN1896" t="s">
        <v>1409</v>
      </c>
      <c r="AO1896" t="s">
        <v>927</v>
      </c>
    </row>
    <row r="1897" spans="1:41" x14ac:dyDescent="0.25">
      <c r="A1897">
        <v>1</v>
      </c>
      <c r="B1897" t="s">
        <v>28</v>
      </c>
      <c r="C1897">
        <v>392104</v>
      </c>
      <c r="D1897" t="str">
        <f>VLOOKUP(C1897,MUNICÍPO_SETOR!A$2:D$49,4,0)</f>
        <v>MICHEL OSES RIBEIRO DA SILVA</v>
      </c>
      <c r="E1897" s="43">
        <v>41369.458333333336</v>
      </c>
      <c r="F1897" s="43">
        <v>41369.928472222222</v>
      </c>
      <c r="G1897" s="43">
        <v>41369.896527777775</v>
      </c>
      <c r="H1897" t="s">
        <v>29</v>
      </c>
      <c r="I1897">
        <v>60000012513175</v>
      </c>
      <c r="J1897" t="s">
        <v>944</v>
      </c>
      <c r="K1897" t="s">
        <v>945</v>
      </c>
      <c r="L1897" t="s">
        <v>41</v>
      </c>
      <c r="M1897">
        <v>4</v>
      </c>
      <c r="N1897" t="s">
        <v>33</v>
      </c>
      <c r="O1897">
        <v>60000015461254</v>
      </c>
      <c r="P1897">
        <v>60000016462717</v>
      </c>
      <c r="Q1897">
        <v>140219000000165</v>
      </c>
      <c r="S1897" t="s">
        <v>34</v>
      </c>
      <c r="T1897" t="s">
        <v>35</v>
      </c>
      <c r="U1897" t="s">
        <v>36</v>
      </c>
      <c r="X1897" t="s">
        <v>37</v>
      </c>
      <c r="AD1897" t="s">
        <v>924</v>
      </c>
      <c r="AE1897" t="s">
        <v>1446</v>
      </c>
      <c r="AF1897" t="s">
        <v>924</v>
      </c>
      <c r="AG1897" t="s">
        <v>924</v>
      </c>
      <c r="AH1897">
        <v>1</v>
      </c>
      <c r="AI1897">
        <v>22</v>
      </c>
      <c r="AJ1897">
        <v>22</v>
      </c>
      <c r="AK1897">
        <v>22</v>
      </c>
      <c r="AL1897">
        <v>22</v>
      </c>
      <c r="AM1897">
        <v>22</v>
      </c>
      <c r="AN1897" t="s">
        <v>1409</v>
      </c>
      <c r="AO1897" t="s">
        <v>924</v>
      </c>
    </row>
    <row r="1898" spans="1:41" x14ac:dyDescent="0.25">
      <c r="A1898">
        <v>1</v>
      </c>
      <c r="B1898" t="s">
        <v>28</v>
      </c>
      <c r="C1898">
        <v>392104</v>
      </c>
      <c r="D1898" t="str">
        <f>VLOOKUP(C1898,MUNICÍPO_SETOR!A$2:D$49,4,0)</f>
        <v>MICHEL OSES RIBEIRO DA SILVA</v>
      </c>
      <c r="E1898" s="43">
        <v>41369.458333333336</v>
      </c>
      <c r="F1898" s="43">
        <v>41369.928472222222</v>
      </c>
      <c r="G1898" s="43">
        <v>41369.896527777775</v>
      </c>
      <c r="H1898" t="s">
        <v>29</v>
      </c>
      <c r="I1898">
        <v>60000012513175</v>
      </c>
      <c r="J1898" t="s">
        <v>944</v>
      </c>
      <c r="K1898" t="s">
        <v>945</v>
      </c>
      <c r="L1898" t="s">
        <v>41</v>
      </c>
      <c r="M1898">
        <v>4</v>
      </c>
      <c r="N1898" t="s">
        <v>33</v>
      </c>
      <c r="O1898">
        <v>60000015461254</v>
      </c>
      <c r="P1898">
        <v>60000016462717</v>
      </c>
      <c r="Q1898">
        <v>140219000000165</v>
      </c>
      <c r="S1898" t="s">
        <v>34</v>
      </c>
      <c r="T1898" t="s">
        <v>35</v>
      </c>
      <c r="U1898" t="s">
        <v>36</v>
      </c>
      <c r="X1898" t="s">
        <v>37</v>
      </c>
      <c r="AD1898" t="s">
        <v>924</v>
      </c>
      <c r="AE1898" t="s">
        <v>1446</v>
      </c>
      <c r="AF1898" t="s">
        <v>924</v>
      </c>
      <c r="AG1898" t="s">
        <v>924</v>
      </c>
      <c r="AH1898">
        <v>1</v>
      </c>
      <c r="AI1898">
        <v>22</v>
      </c>
      <c r="AJ1898">
        <v>22</v>
      </c>
      <c r="AK1898">
        <v>22</v>
      </c>
      <c r="AL1898">
        <v>22</v>
      </c>
      <c r="AM1898">
        <v>22</v>
      </c>
      <c r="AN1898" t="s">
        <v>1409</v>
      </c>
      <c r="AO1898" t="s">
        <v>924</v>
      </c>
    </row>
    <row r="1899" spans="1:41" x14ac:dyDescent="0.25">
      <c r="A1899">
        <v>1</v>
      </c>
      <c r="B1899" t="s">
        <v>28</v>
      </c>
      <c r="C1899">
        <v>392104</v>
      </c>
      <c r="D1899" t="str">
        <f>VLOOKUP(C1899,MUNICÍPO_SETOR!A$2:D$49,4,0)</f>
        <v>MICHEL OSES RIBEIRO DA SILVA</v>
      </c>
      <c r="E1899" s="43">
        <v>41369.4375</v>
      </c>
      <c r="F1899" s="43">
        <v>41369.927777777775</v>
      </c>
      <c r="G1899" s="43">
        <v>41369.896527777775</v>
      </c>
      <c r="H1899" t="s">
        <v>29</v>
      </c>
      <c r="I1899">
        <v>60000017965624</v>
      </c>
      <c r="J1899" t="s">
        <v>946</v>
      </c>
      <c r="K1899" t="s">
        <v>947</v>
      </c>
      <c r="L1899" t="s">
        <v>32</v>
      </c>
      <c r="M1899">
        <v>4</v>
      </c>
      <c r="N1899" t="s">
        <v>33</v>
      </c>
      <c r="O1899">
        <v>60000015461254</v>
      </c>
      <c r="P1899">
        <v>60000016462717</v>
      </c>
      <c r="Q1899">
        <v>140219000000158</v>
      </c>
      <c r="S1899" t="s">
        <v>34</v>
      </c>
      <c r="T1899" t="s">
        <v>35</v>
      </c>
      <c r="U1899" t="s">
        <v>36</v>
      </c>
      <c r="X1899" t="s">
        <v>37</v>
      </c>
      <c r="AD1899" t="s">
        <v>927</v>
      </c>
      <c r="AE1899" t="s">
        <v>1437</v>
      </c>
      <c r="AF1899" t="s">
        <v>927</v>
      </c>
      <c r="AG1899" t="s">
        <v>927</v>
      </c>
      <c r="AH1899">
        <v>1</v>
      </c>
      <c r="AI1899">
        <v>19</v>
      </c>
      <c r="AJ1899">
        <v>19</v>
      </c>
      <c r="AK1899">
        <v>19</v>
      </c>
      <c r="AL1899">
        <v>19</v>
      </c>
      <c r="AM1899">
        <v>19</v>
      </c>
      <c r="AN1899" t="s">
        <v>1409</v>
      </c>
      <c r="AO1899" t="s">
        <v>927</v>
      </c>
    </row>
    <row r="1900" spans="1:41" x14ac:dyDescent="0.25">
      <c r="A1900">
        <v>1</v>
      </c>
      <c r="B1900" t="s">
        <v>28</v>
      </c>
      <c r="C1900">
        <v>392104</v>
      </c>
      <c r="D1900" t="str">
        <f>VLOOKUP(C1900,MUNICÍPO_SETOR!A$2:D$49,4,0)</f>
        <v>MICHEL OSES RIBEIRO DA SILVA</v>
      </c>
      <c r="E1900" s="43">
        <v>41369.416666666664</v>
      </c>
      <c r="F1900" s="43">
        <v>41369.915277777778</v>
      </c>
      <c r="G1900" s="43">
        <v>41369.874305555553</v>
      </c>
      <c r="H1900" t="s">
        <v>29</v>
      </c>
      <c r="I1900">
        <v>60000012277747</v>
      </c>
      <c r="J1900" t="s">
        <v>948</v>
      </c>
      <c r="K1900" t="s">
        <v>949</v>
      </c>
      <c r="L1900" t="s">
        <v>32</v>
      </c>
      <c r="M1900">
        <v>4</v>
      </c>
      <c r="N1900" t="s">
        <v>33</v>
      </c>
      <c r="O1900">
        <v>60000015461254</v>
      </c>
      <c r="P1900">
        <v>60000016462717</v>
      </c>
      <c r="Q1900">
        <v>140219000000123</v>
      </c>
      <c r="S1900" t="s">
        <v>34</v>
      </c>
      <c r="T1900" t="s">
        <v>35</v>
      </c>
      <c r="U1900" t="s">
        <v>36</v>
      </c>
      <c r="X1900" t="s">
        <v>37</v>
      </c>
      <c r="AD1900" t="s">
        <v>924</v>
      </c>
      <c r="AE1900" t="s">
        <v>1446</v>
      </c>
      <c r="AF1900" t="s">
        <v>924</v>
      </c>
      <c r="AG1900" t="s">
        <v>924</v>
      </c>
      <c r="AH1900">
        <v>1</v>
      </c>
      <c r="AI1900">
        <v>22</v>
      </c>
      <c r="AJ1900">
        <v>22</v>
      </c>
      <c r="AK1900">
        <v>22</v>
      </c>
      <c r="AL1900">
        <v>22</v>
      </c>
      <c r="AM1900">
        <v>22</v>
      </c>
      <c r="AN1900" t="s">
        <v>1409</v>
      </c>
      <c r="AO1900" t="s">
        <v>924</v>
      </c>
    </row>
    <row r="1901" spans="1:41" x14ac:dyDescent="0.25">
      <c r="A1901">
        <v>1</v>
      </c>
      <c r="B1901" t="s">
        <v>28</v>
      </c>
      <c r="C1901">
        <v>392104</v>
      </c>
      <c r="D1901" t="str">
        <f>VLOOKUP(C1901,MUNICÍPO_SETOR!A$2:D$49,4,0)</f>
        <v>MICHEL OSES RIBEIRO DA SILVA</v>
      </c>
      <c r="E1901" s="43">
        <v>41369.395833333336</v>
      </c>
      <c r="F1901" s="43">
        <v>41369.927083333336</v>
      </c>
      <c r="G1901" s="43">
        <v>41369.896527777775</v>
      </c>
      <c r="H1901" t="s">
        <v>29</v>
      </c>
      <c r="I1901">
        <v>60000012268887</v>
      </c>
      <c r="J1901" t="s">
        <v>950</v>
      </c>
      <c r="K1901" t="s">
        <v>951</v>
      </c>
      <c r="L1901" t="s">
        <v>32</v>
      </c>
      <c r="M1901">
        <v>3</v>
      </c>
      <c r="N1901" t="s">
        <v>33</v>
      </c>
      <c r="O1901">
        <v>60000015461254</v>
      </c>
      <c r="P1901">
        <v>60000016462717</v>
      </c>
      <c r="Q1901">
        <v>140219000000151</v>
      </c>
      <c r="S1901" t="s">
        <v>34</v>
      </c>
      <c r="T1901" t="s">
        <v>35</v>
      </c>
      <c r="U1901" t="s">
        <v>36</v>
      </c>
      <c r="X1901" t="s">
        <v>37</v>
      </c>
      <c r="AD1901" t="s">
        <v>924</v>
      </c>
      <c r="AE1901" t="s">
        <v>1446</v>
      </c>
      <c r="AF1901" t="s">
        <v>924</v>
      </c>
      <c r="AG1901" t="s">
        <v>924</v>
      </c>
      <c r="AH1901">
        <v>1</v>
      </c>
      <c r="AI1901">
        <v>22</v>
      </c>
      <c r="AJ1901">
        <v>22</v>
      </c>
      <c r="AK1901">
        <v>22</v>
      </c>
      <c r="AL1901">
        <v>22</v>
      </c>
      <c r="AM1901">
        <v>22</v>
      </c>
      <c r="AN1901" t="s">
        <v>1409</v>
      </c>
      <c r="AO1901" t="s">
        <v>924</v>
      </c>
    </row>
    <row r="1902" spans="1:41" x14ac:dyDescent="0.25">
      <c r="A1902">
        <v>1</v>
      </c>
      <c r="B1902" t="s">
        <v>28</v>
      </c>
      <c r="C1902">
        <v>392104</v>
      </c>
      <c r="D1902" t="str">
        <f>VLOOKUP(C1902,MUNICÍPO_SETOR!A$2:D$49,4,0)</f>
        <v>MICHEL OSES RIBEIRO DA SILVA</v>
      </c>
      <c r="E1902" s="43">
        <v>41369.375</v>
      </c>
      <c r="F1902" s="43">
        <v>41369.909722222219</v>
      </c>
      <c r="G1902" s="43">
        <v>41369.874305555553</v>
      </c>
      <c r="H1902" t="s">
        <v>29</v>
      </c>
      <c r="I1902">
        <v>60000012338867</v>
      </c>
      <c r="J1902" t="s">
        <v>952</v>
      </c>
      <c r="K1902" t="s">
        <v>953</v>
      </c>
      <c r="L1902" t="s">
        <v>32</v>
      </c>
      <c r="M1902">
        <v>4</v>
      </c>
      <c r="N1902" t="s">
        <v>33</v>
      </c>
      <c r="O1902">
        <v>60000015461254</v>
      </c>
      <c r="P1902">
        <v>60000016462717</v>
      </c>
      <c r="Q1902">
        <v>140219000000116</v>
      </c>
      <c r="S1902" t="s">
        <v>34</v>
      </c>
      <c r="T1902" t="s">
        <v>35</v>
      </c>
      <c r="U1902" t="s">
        <v>36</v>
      </c>
      <c r="X1902" t="s">
        <v>37</v>
      </c>
      <c r="AD1902" t="s">
        <v>924</v>
      </c>
      <c r="AE1902" t="s">
        <v>1446</v>
      </c>
      <c r="AF1902" t="s">
        <v>924</v>
      </c>
      <c r="AG1902" t="s">
        <v>924</v>
      </c>
      <c r="AH1902">
        <v>1</v>
      </c>
      <c r="AI1902">
        <v>22</v>
      </c>
      <c r="AJ1902">
        <v>22</v>
      </c>
      <c r="AK1902">
        <v>22</v>
      </c>
      <c r="AL1902">
        <v>22</v>
      </c>
      <c r="AM1902">
        <v>22</v>
      </c>
      <c r="AN1902" t="s">
        <v>1409</v>
      </c>
      <c r="AO1902" t="s">
        <v>924</v>
      </c>
    </row>
    <row r="1903" spans="1:41" x14ac:dyDescent="0.25">
      <c r="A1903">
        <v>1</v>
      </c>
      <c r="B1903" t="s">
        <v>28</v>
      </c>
      <c r="C1903">
        <v>392104</v>
      </c>
      <c r="D1903" t="str">
        <f>VLOOKUP(C1903,MUNICÍPO_SETOR!A$2:D$49,4,0)</f>
        <v>MICHEL OSES RIBEIRO DA SILVA</v>
      </c>
      <c r="E1903" s="43">
        <v>41369.354166666664</v>
      </c>
      <c r="F1903" s="43">
        <v>41369.925694444442</v>
      </c>
      <c r="G1903" s="43">
        <v>41369.884722222225</v>
      </c>
      <c r="H1903" t="s">
        <v>29</v>
      </c>
      <c r="I1903">
        <v>60000012248575</v>
      </c>
      <c r="J1903" t="s">
        <v>954</v>
      </c>
      <c r="K1903" t="s">
        <v>955</v>
      </c>
      <c r="L1903" t="s">
        <v>32</v>
      </c>
      <c r="M1903">
        <v>4</v>
      </c>
      <c r="N1903" t="s">
        <v>33</v>
      </c>
      <c r="O1903">
        <v>60000015461254</v>
      </c>
      <c r="P1903">
        <v>60000016462717</v>
      </c>
      <c r="Q1903">
        <v>140219000000144</v>
      </c>
      <c r="S1903" t="s">
        <v>34</v>
      </c>
      <c r="T1903" t="s">
        <v>35</v>
      </c>
      <c r="U1903" t="s">
        <v>36</v>
      </c>
      <c r="X1903" t="s">
        <v>37</v>
      </c>
      <c r="AD1903" t="s">
        <v>924</v>
      </c>
      <c r="AE1903" t="s">
        <v>1446</v>
      </c>
      <c r="AF1903" t="s">
        <v>924</v>
      </c>
      <c r="AG1903" t="s">
        <v>924</v>
      </c>
      <c r="AH1903">
        <v>1</v>
      </c>
      <c r="AI1903">
        <v>22</v>
      </c>
      <c r="AJ1903">
        <v>22</v>
      </c>
      <c r="AK1903">
        <v>22</v>
      </c>
      <c r="AL1903">
        <v>22</v>
      </c>
      <c r="AM1903">
        <v>22</v>
      </c>
      <c r="AN1903" t="s">
        <v>1409</v>
      </c>
      <c r="AO1903" t="s">
        <v>924</v>
      </c>
    </row>
    <row r="1904" spans="1:41" x14ac:dyDescent="0.25">
      <c r="A1904">
        <v>1</v>
      </c>
      <c r="B1904" t="s">
        <v>28</v>
      </c>
      <c r="C1904">
        <v>392104</v>
      </c>
      <c r="D1904" t="str">
        <f>VLOOKUP(C1904,MUNICÍPO_SETOR!A$2:D$49,4,0)</f>
        <v>MICHEL OSES RIBEIRO DA SILVA</v>
      </c>
      <c r="E1904" s="43">
        <v>41369.333333333336</v>
      </c>
      <c r="F1904" s="43">
        <v>41369.908333333333</v>
      </c>
      <c r="G1904" s="43">
        <v>41369.874305555553</v>
      </c>
      <c r="H1904" t="s">
        <v>29</v>
      </c>
      <c r="I1904">
        <v>60000017964096</v>
      </c>
      <c r="J1904" t="s">
        <v>956</v>
      </c>
      <c r="K1904" t="s">
        <v>957</v>
      </c>
      <c r="L1904" t="s">
        <v>32</v>
      </c>
      <c r="M1904">
        <v>3</v>
      </c>
      <c r="N1904" t="s">
        <v>33</v>
      </c>
      <c r="O1904">
        <v>60000015461254</v>
      </c>
      <c r="P1904">
        <v>60000016462717</v>
      </c>
      <c r="Q1904">
        <v>140219000000109</v>
      </c>
      <c r="S1904" t="s">
        <v>34</v>
      </c>
      <c r="T1904" t="s">
        <v>35</v>
      </c>
      <c r="U1904" t="s">
        <v>36</v>
      </c>
      <c r="X1904" t="s">
        <v>37</v>
      </c>
      <c r="AD1904" t="s">
        <v>924</v>
      </c>
      <c r="AE1904" t="s">
        <v>1437</v>
      </c>
      <c r="AF1904" t="s">
        <v>924</v>
      </c>
      <c r="AG1904" t="s">
        <v>924</v>
      </c>
      <c r="AH1904">
        <v>1</v>
      </c>
      <c r="AI1904">
        <v>22</v>
      </c>
      <c r="AJ1904">
        <v>22</v>
      </c>
      <c r="AK1904">
        <v>22</v>
      </c>
      <c r="AL1904">
        <v>22</v>
      </c>
      <c r="AM1904">
        <v>22</v>
      </c>
      <c r="AN1904" t="s">
        <v>1409</v>
      </c>
      <c r="AO1904" t="s">
        <v>924</v>
      </c>
    </row>
    <row r="1905" spans="1:41" x14ac:dyDescent="0.25">
      <c r="A1905">
        <v>1</v>
      </c>
      <c r="B1905" t="s">
        <v>28</v>
      </c>
      <c r="C1905">
        <v>392104</v>
      </c>
      <c r="D1905" t="str">
        <f>VLOOKUP(C1905,MUNICÍPO_SETOR!A$2:D$49,4,0)</f>
        <v>MICHEL OSES RIBEIRO DA SILVA</v>
      </c>
      <c r="E1905" s="43">
        <v>41368.625</v>
      </c>
      <c r="F1905" s="43">
        <v>41368.911805555559</v>
      </c>
      <c r="G1905" s="43">
        <v>41368.87777777778</v>
      </c>
      <c r="H1905" t="s">
        <v>29</v>
      </c>
      <c r="I1905">
        <v>60000012584763</v>
      </c>
      <c r="J1905" t="s">
        <v>958</v>
      </c>
      <c r="K1905" t="s">
        <v>959</v>
      </c>
      <c r="L1905" t="s">
        <v>41</v>
      </c>
      <c r="M1905">
        <v>4</v>
      </c>
      <c r="N1905" t="s">
        <v>33</v>
      </c>
      <c r="O1905">
        <v>60000015461254</v>
      </c>
      <c r="P1905">
        <v>60000016462717</v>
      </c>
      <c r="Q1905">
        <v>140219000000081</v>
      </c>
      <c r="S1905" t="s">
        <v>34</v>
      </c>
      <c r="T1905" t="s">
        <v>35</v>
      </c>
      <c r="U1905" t="s">
        <v>36</v>
      </c>
      <c r="X1905" t="s">
        <v>37</v>
      </c>
      <c r="AD1905" t="s">
        <v>960</v>
      </c>
      <c r="AE1905" t="s">
        <v>1446</v>
      </c>
      <c r="AF1905" t="s">
        <v>960</v>
      </c>
      <c r="AG1905" t="s">
        <v>960</v>
      </c>
      <c r="AH1905">
        <v>1</v>
      </c>
      <c r="AI1905">
        <v>103</v>
      </c>
      <c r="AJ1905">
        <v>103</v>
      </c>
      <c r="AK1905">
        <v>103</v>
      </c>
      <c r="AL1905">
        <v>103</v>
      </c>
      <c r="AM1905">
        <v>103</v>
      </c>
      <c r="AN1905" t="s">
        <v>1409</v>
      </c>
      <c r="AO1905" t="s">
        <v>960</v>
      </c>
    </row>
    <row r="1906" spans="1:41" x14ac:dyDescent="0.25">
      <c r="A1906">
        <v>1</v>
      </c>
      <c r="B1906" t="s">
        <v>28</v>
      </c>
      <c r="C1906">
        <v>392104</v>
      </c>
      <c r="D1906" t="str">
        <f>VLOOKUP(C1906,MUNICÍPO_SETOR!A$2:D$49,4,0)</f>
        <v>MICHEL OSES RIBEIRO DA SILVA</v>
      </c>
      <c r="E1906" s="43">
        <v>41368.583333333336</v>
      </c>
      <c r="F1906" s="43">
        <v>41368.918055555558</v>
      </c>
      <c r="G1906" s="43">
        <v>41368.87777777778</v>
      </c>
      <c r="H1906" t="s">
        <v>29</v>
      </c>
      <c r="I1906">
        <v>60000017971604</v>
      </c>
      <c r="J1906" t="s">
        <v>961</v>
      </c>
      <c r="K1906" t="s">
        <v>962</v>
      </c>
      <c r="L1906" t="s">
        <v>41</v>
      </c>
      <c r="M1906">
        <v>4</v>
      </c>
      <c r="N1906" t="s">
        <v>33</v>
      </c>
      <c r="O1906">
        <v>60000015461254</v>
      </c>
      <c r="P1906">
        <v>60000016462717</v>
      </c>
      <c r="Q1906">
        <v>140219000000088</v>
      </c>
      <c r="S1906" t="s">
        <v>34</v>
      </c>
      <c r="T1906" t="s">
        <v>35</v>
      </c>
      <c r="U1906" t="s">
        <v>36</v>
      </c>
      <c r="X1906" t="s">
        <v>37</v>
      </c>
      <c r="AD1906" t="s">
        <v>963</v>
      </c>
      <c r="AE1906" t="s">
        <v>1437</v>
      </c>
      <c r="AF1906" t="s">
        <v>963</v>
      </c>
      <c r="AG1906" t="s">
        <v>963</v>
      </c>
      <c r="AH1906">
        <v>1</v>
      </c>
      <c r="AI1906">
        <v>142</v>
      </c>
      <c r="AJ1906">
        <v>142</v>
      </c>
      <c r="AK1906">
        <v>142</v>
      </c>
      <c r="AL1906">
        <v>142</v>
      </c>
      <c r="AM1906">
        <v>142</v>
      </c>
      <c r="AN1906" t="s">
        <v>1409</v>
      </c>
      <c r="AO1906" t="s">
        <v>963</v>
      </c>
    </row>
    <row r="1907" spans="1:41" x14ac:dyDescent="0.25">
      <c r="A1907">
        <v>1</v>
      </c>
      <c r="B1907" t="s">
        <v>28</v>
      </c>
      <c r="C1907">
        <v>392104</v>
      </c>
      <c r="D1907" t="str">
        <f>VLOOKUP(C1907,MUNICÍPO_SETOR!A$2:D$49,4,0)</f>
        <v>MICHEL OSES RIBEIRO DA SILVA</v>
      </c>
      <c r="E1907" s="43">
        <v>41368.541666666664</v>
      </c>
      <c r="F1907" s="43">
        <v>41368.922222222223</v>
      </c>
      <c r="G1907" s="43">
        <v>41369.489583333336</v>
      </c>
      <c r="H1907" t="s">
        <v>29</v>
      </c>
      <c r="I1907">
        <v>60000012345931</v>
      </c>
      <c r="J1907" t="s">
        <v>964</v>
      </c>
      <c r="K1907" t="s">
        <v>965</v>
      </c>
      <c r="L1907" t="s">
        <v>41</v>
      </c>
      <c r="M1907">
        <v>3</v>
      </c>
      <c r="N1907" t="s">
        <v>33</v>
      </c>
      <c r="O1907">
        <v>60000015461254</v>
      </c>
      <c r="P1907">
        <v>60000016462717</v>
      </c>
      <c r="Q1907">
        <v>140219000000095</v>
      </c>
      <c r="S1907" t="s">
        <v>34</v>
      </c>
      <c r="T1907" t="s">
        <v>35</v>
      </c>
      <c r="U1907" t="s">
        <v>36</v>
      </c>
      <c r="X1907" t="s">
        <v>37</v>
      </c>
      <c r="AD1907" t="s">
        <v>966</v>
      </c>
      <c r="AE1907" t="s">
        <v>1446</v>
      </c>
      <c r="AF1907" t="s">
        <v>966</v>
      </c>
      <c r="AG1907" t="s">
        <v>966</v>
      </c>
      <c r="AH1907">
        <v>1</v>
      </c>
      <c r="AI1907">
        <v>64</v>
      </c>
      <c r="AJ1907">
        <v>64</v>
      </c>
      <c r="AK1907">
        <v>64</v>
      </c>
      <c r="AL1907">
        <v>64</v>
      </c>
      <c r="AM1907">
        <v>64</v>
      </c>
      <c r="AN1907" t="s">
        <v>1409</v>
      </c>
      <c r="AO1907" t="s">
        <v>966</v>
      </c>
    </row>
    <row r="1908" spans="1:41" x14ac:dyDescent="0.25">
      <c r="A1908">
        <v>1</v>
      </c>
      <c r="B1908" t="s">
        <v>28</v>
      </c>
      <c r="C1908">
        <v>392104</v>
      </c>
      <c r="D1908" t="str">
        <f>VLOOKUP(C1908,MUNICÍPO_SETOR!A$2:D$49,4,0)</f>
        <v>MICHEL OSES RIBEIRO DA SILVA</v>
      </c>
      <c r="E1908" s="43">
        <v>41368.5</v>
      </c>
      <c r="F1908" s="43">
        <v>41368.927083333336</v>
      </c>
      <c r="G1908" s="43">
        <v>41369.489583333336</v>
      </c>
      <c r="H1908" t="s">
        <v>29</v>
      </c>
      <c r="I1908">
        <v>60000012598531</v>
      </c>
      <c r="J1908" t="s">
        <v>967</v>
      </c>
      <c r="K1908" t="s">
        <v>968</v>
      </c>
      <c r="L1908" t="s">
        <v>41</v>
      </c>
      <c r="M1908">
        <v>3</v>
      </c>
      <c r="N1908" t="s">
        <v>33</v>
      </c>
      <c r="O1908">
        <v>60000015461254</v>
      </c>
      <c r="P1908">
        <v>60000016462717</v>
      </c>
      <c r="Q1908">
        <v>140219000000102</v>
      </c>
      <c r="S1908" t="s">
        <v>34</v>
      </c>
      <c r="T1908" t="s">
        <v>35</v>
      </c>
      <c r="U1908" t="s">
        <v>36</v>
      </c>
      <c r="X1908" t="s">
        <v>37</v>
      </c>
      <c r="AD1908" t="s">
        <v>969</v>
      </c>
      <c r="AE1908" t="s">
        <v>1446</v>
      </c>
      <c r="AF1908" t="s">
        <v>969</v>
      </c>
      <c r="AG1908" t="s">
        <v>969</v>
      </c>
      <c r="AH1908">
        <v>1</v>
      </c>
      <c r="AI1908">
        <v>101</v>
      </c>
      <c r="AJ1908">
        <v>101</v>
      </c>
      <c r="AK1908">
        <v>101</v>
      </c>
      <c r="AL1908">
        <v>101</v>
      </c>
      <c r="AM1908">
        <v>101</v>
      </c>
      <c r="AN1908" t="s">
        <v>1409</v>
      </c>
      <c r="AO1908" t="s">
        <v>969</v>
      </c>
    </row>
    <row r="1909" spans="1:41" x14ac:dyDescent="0.25">
      <c r="A1909">
        <v>1</v>
      </c>
      <c r="B1909" t="s">
        <v>28</v>
      </c>
      <c r="C1909">
        <v>392104</v>
      </c>
      <c r="D1909" t="str">
        <f>VLOOKUP(C1909,MUNICÍPO_SETOR!A$2:D$49,4,0)</f>
        <v>MICHEL OSES RIBEIRO DA SILVA</v>
      </c>
      <c r="E1909" s="43">
        <v>41368.458333333336</v>
      </c>
      <c r="F1909" s="43">
        <v>41368.584027777775</v>
      </c>
      <c r="G1909" s="43">
        <v>41368.845833333333</v>
      </c>
      <c r="H1909" t="s">
        <v>29</v>
      </c>
      <c r="I1909">
        <v>60000012332211</v>
      </c>
      <c r="J1909" t="s">
        <v>970</v>
      </c>
      <c r="K1909" t="s">
        <v>971</v>
      </c>
      <c r="L1909" t="s">
        <v>32</v>
      </c>
      <c r="M1909">
        <v>6</v>
      </c>
      <c r="N1909" t="s">
        <v>33</v>
      </c>
      <c r="O1909">
        <v>60000015461254</v>
      </c>
      <c r="P1909">
        <v>60000016462717</v>
      </c>
      <c r="Q1909">
        <v>140219000000074</v>
      </c>
      <c r="S1909" t="s">
        <v>34</v>
      </c>
      <c r="T1909" t="s">
        <v>35</v>
      </c>
      <c r="U1909" t="s">
        <v>36</v>
      </c>
      <c r="X1909" t="s">
        <v>37</v>
      </c>
      <c r="AD1909" t="s">
        <v>972</v>
      </c>
      <c r="AE1909" t="s">
        <v>1446</v>
      </c>
      <c r="AF1909" t="s">
        <v>972</v>
      </c>
      <c r="AG1909" t="s">
        <v>972</v>
      </c>
      <c r="AH1909">
        <v>1</v>
      </c>
      <c r="AI1909">
        <v>207</v>
      </c>
      <c r="AJ1909">
        <v>207</v>
      </c>
      <c r="AK1909">
        <v>207</v>
      </c>
      <c r="AL1909">
        <v>207</v>
      </c>
      <c r="AM1909">
        <v>207</v>
      </c>
      <c r="AN1909" t="s">
        <v>1409</v>
      </c>
      <c r="AO1909" t="s">
        <v>972</v>
      </c>
    </row>
    <row r="1910" spans="1:41" x14ac:dyDescent="0.25">
      <c r="A1910">
        <v>1</v>
      </c>
      <c r="B1910" t="s">
        <v>28</v>
      </c>
      <c r="C1910">
        <v>392104</v>
      </c>
      <c r="D1910" t="str">
        <f>VLOOKUP(C1910,MUNICÍPO_SETOR!A$2:D$49,4,0)</f>
        <v>MICHEL OSES RIBEIRO DA SILVA</v>
      </c>
      <c r="E1910" s="43">
        <v>41367.838194444441</v>
      </c>
      <c r="F1910" s="43">
        <v>41367.839583333334</v>
      </c>
      <c r="G1910" s="43">
        <v>41367.809027777781</v>
      </c>
      <c r="H1910" t="s">
        <v>29</v>
      </c>
      <c r="I1910">
        <v>60000012248215</v>
      </c>
      <c r="J1910" t="s">
        <v>973</v>
      </c>
      <c r="K1910" t="s">
        <v>974</v>
      </c>
      <c r="L1910" t="s">
        <v>41</v>
      </c>
      <c r="M1910">
        <v>4</v>
      </c>
      <c r="N1910" t="s">
        <v>33</v>
      </c>
      <c r="O1910">
        <v>60000015461254</v>
      </c>
      <c r="P1910">
        <v>60000016462717</v>
      </c>
      <c r="Q1910">
        <v>140219000000039</v>
      </c>
      <c r="S1910" t="s">
        <v>34</v>
      </c>
      <c r="T1910" t="s">
        <v>35</v>
      </c>
      <c r="U1910" t="s">
        <v>36</v>
      </c>
      <c r="X1910" t="s">
        <v>37</v>
      </c>
      <c r="AD1910" t="s">
        <v>975</v>
      </c>
      <c r="AE1910" t="s">
        <v>1446</v>
      </c>
      <c r="AF1910" t="s">
        <v>975</v>
      </c>
      <c r="AG1910" t="s">
        <v>975</v>
      </c>
      <c r="AH1910">
        <v>1</v>
      </c>
      <c r="AI1910">
        <v>44</v>
      </c>
      <c r="AJ1910">
        <v>44</v>
      </c>
      <c r="AK1910">
        <v>44</v>
      </c>
      <c r="AL1910">
        <v>44</v>
      </c>
      <c r="AM1910">
        <v>44</v>
      </c>
      <c r="AN1910" t="s">
        <v>1409</v>
      </c>
      <c r="AO1910" t="s">
        <v>975</v>
      </c>
    </row>
    <row r="1911" spans="1:41" x14ac:dyDescent="0.25">
      <c r="A1911">
        <v>1</v>
      </c>
      <c r="B1911" t="s">
        <v>28</v>
      </c>
      <c r="C1911">
        <v>392104</v>
      </c>
      <c r="D1911" t="str">
        <f>VLOOKUP(C1911,MUNICÍPO_SETOR!A$2:D$49,4,0)</f>
        <v>MICHEL OSES RIBEIRO DA SILVA</v>
      </c>
      <c r="E1911" s="43">
        <v>41367.625</v>
      </c>
      <c r="F1911" s="43">
        <v>41367.857638888891</v>
      </c>
      <c r="G1911" s="43">
        <v>41367.817361111112</v>
      </c>
      <c r="H1911" t="s">
        <v>29</v>
      </c>
      <c r="I1911">
        <v>60000012315715</v>
      </c>
      <c r="J1911" t="s">
        <v>976</v>
      </c>
      <c r="K1911" t="s">
        <v>977</v>
      </c>
      <c r="L1911" t="s">
        <v>41</v>
      </c>
      <c r="M1911">
        <v>4</v>
      </c>
      <c r="N1911" t="s">
        <v>33</v>
      </c>
      <c r="O1911">
        <v>60000015461254</v>
      </c>
      <c r="P1911">
        <v>60000016462717</v>
      </c>
      <c r="Q1911">
        <v>140219000000067</v>
      </c>
      <c r="S1911" t="s">
        <v>34</v>
      </c>
      <c r="T1911" t="s">
        <v>35</v>
      </c>
      <c r="U1911" t="s">
        <v>36</v>
      </c>
      <c r="X1911" t="s">
        <v>37</v>
      </c>
      <c r="AD1911" t="s">
        <v>978</v>
      </c>
      <c r="AE1911" t="s">
        <v>1446</v>
      </c>
      <c r="AF1911" t="s">
        <v>978</v>
      </c>
      <c r="AG1911" t="s">
        <v>978</v>
      </c>
      <c r="AH1911">
        <v>1</v>
      </c>
      <c r="AI1911">
        <v>75</v>
      </c>
      <c r="AJ1911">
        <v>75</v>
      </c>
      <c r="AK1911">
        <v>75</v>
      </c>
      <c r="AL1911">
        <v>75</v>
      </c>
      <c r="AM1911">
        <v>75</v>
      </c>
      <c r="AN1911" t="s">
        <v>1409</v>
      </c>
      <c r="AO1911" t="s">
        <v>978</v>
      </c>
    </row>
    <row r="1912" spans="1:41" x14ac:dyDescent="0.25">
      <c r="A1912">
        <v>1</v>
      </c>
      <c r="B1912" t="s">
        <v>28</v>
      </c>
      <c r="C1912">
        <v>392104</v>
      </c>
      <c r="D1912" t="str">
        <f>VLOOKUP(C1912,MUNICÍPO_SETOR!A$2:D$49,4,0)</f>
        <v>MICHEL OSES RIBEIRO DA SILVA</v>
      </c>
      <c r="E1912" s="43">
        <v>41367.583333333336</v>
      </c>
      <c r="F1912" s="43">
        <v>41367.84652777778</v>
      </c>
      <c r="G1912" s="43">
        <v>41367.809027777781</v>
      </c>
      <c r="H1912" t="s">
        <v>29</v>
      </c>
      <c r="I1912">
        <v>60000017963932</v>
      </c>
      <c r="J1912" t="s">
        <v>979</v>
      </c>
      <c r="K1912" t="s">
        <v>980</v>
      </c>
      <c r="L1912" t="s">
        <v>32</v>
      </c>
      <c r="M1912">
        <v>4</v>
      </c>
      <c r="N1912" t="s">
        <v>33</v>
      </c>
      <c r="O1912">
        <v>60000015461254</v>
      </c>
      <c r="P1912">
        <v>60000016462717</v>
      </c>
      <c r="Q1912">
        <v>140219000000046</v>
      </c>
      <c r="S1912" t="s">
        <v>34</v>
      </c>
      <c r="T1912" t="s">
        <v>35</v>
      </c>
      <c r="U1912" t="s">
        <v>36</v>
      </c>
      <c r="X1912" t="s">
        <v>37</v>
      </c>
      <c r="AD1912" t="s">
        <v>981</v>
      </c>
      <c r="AE1912" t="s">
        <v>1437</v>
      </c>
      <c r="AF1912" t="s">
        <v>981</v>
      </c>
      <c r="AG1912" t="s">
        <v>981</v>
      </c>
      <c r="AH1912">
        <v>1</v>
      </c>
      <c r="AI1912">
        <v>64</v>
      </c>
      <c r="AJ1912">
        <v>64</v>
      </c>
      <c r="AK1912">
        <v>64</v>
      </c>
      <c r="AL1912">
        <v>64</v>
      </c>
      <c r="AM1912">
        <v>64</v>
      </c>
      <c r="AN1912" t="s">
        <v>1409</v>
      </c>
      <c r="AO1912" t="s">
        <v>981</v>
      </c>
    </row>
    <row r="1913" spans="1:41" x14ac:dyDescent="0.25">
      <c r="A1913">
        <v>1</v>
      </c>
      <c r="B1913" t="s">
        <v>28</v>
      </c>
      <c r="C1913">
        <v>392104</v>
      </c>
      <c r="D1913" t="str">
        <f>VLOOKUP(C1913,MUNICÍPO_SETOR!A$2:D$49,4,0)</f>
        <v>MICHEL OSES RIBEIRO DA SILVA</v>
      </c>
      <c r="E1913" s="43">
        <v>41367.5</v>
      </c>
      <c r="F1913" s="43">
        <v>41367.848611111112</v>
      </c>
      <c r="G1913" s="43">
        <v>41367.809027777781</v>
      </c>
      <c r="H1913" t="s">
        <v>29</v>
      </c>
      <c r="I1913">
        <v>60000012598535</v>
      </c>
      <c r="J1913" t="s">
        <v>982</v>
      </c>
      <c r="K1913" t="s">
        <v>983</v>
      </c>
      <c r="L1913" t="s">
        <v>41</v>
      </c>
      <c r="M1913">
        <v>4</v>
      </c>
      <c r="N1913" t="s">
        <v>33</v>
      </c>
      <c r="O1913">
        <v>60000015461254</v>
      </c>
      <c r="P1913">
        <v>60000016462717</v>
      </c>
      <c r="Q1913">
        <v>140219000000053</v>
      </c>
      <c r="S1913" t="s">
        <v>34</v>
      </c>
      <c r="T1913" t="s">
        <v>35</v>
      </c>
      <c r="U1913" t="s">
        <v>36</v>
      </c>
      <c r="X1913" t="s">
        <v>37</v>
      </c>
      <c r="AD1913" t="s">
        <v>984</v>
      </c>
      <c r="AE1913" t="s">
        <v>1446</v>
      </c>
      <c r="AF1913" t="s">
        <v>984</v>
      </c>
      <c r="AG1913" t="s">
        <v>984</v>
      </c>
      <c r="AH1913">
        <v>1</v>
      </c>
      <c r="AI1913">
        <v>41</v>
      </c>
      <c r="AJ1913">
        <v>41</v>
      </c>
      <c r="AK1913">
        <v>41</v>
      </c>
      <c r="AL1913">
        <v>41</v>
      </c>
      <c r="AM1913">
        <v>41</v>
      </c>
      <c r="AN1913" t="s">
        <v>1409</v>
      </c>
      <c r="AO1913" t="s">
        <v>984</v>
      </c>
    </row>
    <row r="1914" spans="1:41" x14ac:dyDescent="0.25">
      <c r="A1914">
        <v>1</v>
      </c>
      <c r="B1914" t="s">
        <v>28</v>
      </c>
      <c r="C1914">
        <v>392104</v>
      </c>
      <c r="D1914" t="str">
        <f>VLOOKUP(C1914,MUNICÍPO_SETOR!A$2:D$49,4,0)</f>
        <v>MICHEL OSES RIBEIRO DA SILVA</v>
      </c>
      <c r="E1914" s="43">
        <v>41367.458333333336</v>
      </c>
      <c r="F1914" s="43">
        <v>41367.852777777778</v>
      </c>
      <c r="G1914" s="43">
        <v>41367.817361111112</v>
      </c>
      <c r="H1914" t="s">
        <v>29</v>
      </c>
      <c r="I1914">
        <v>60000012386351</v>
      </c>
      <c r="J1914" t="s">
        <v>985</v>
      </c>
      <c r="K1914" t="s">
        <v>986</v>
      </c>
      <c r="L1914" t="s">
        <v>32</v>
      </c>
      <c r="M1914">
        <v>4</v>
      </c>
      <c r="N1914" t="s">
        <v>33</v>
      </c>
      <c r="O1914">
        <v>60000015461254</v>
      </c>
      <c r="P1914">
        <v>60000016462717</v>
      </c>
      <c r="Q1914">
        <v>140219000000060</v>
      </c>
      <c r="S1914" t="s">
        <v>34</v>
      </c>
      <c r="T1914" t="s">
        <v>35</v>
      </c>
      <c r="U1914" t="s">
        <v>36</v>
      </c>
      <c r="X1914" t="s">
        <v>37</v>
      </c>
      <c r="AD1914" t="s">
        <v>987</v>
      </c>
      <c r="AE1914" t="s">
        <v>1446</v>
      </c>
      <c r="AF1914" t="s">
        <v>987</v>
      </c>
      <c r="AG1914" t="s">
        <v>987</v>
      </c>
      <c r="AH1914">
        <v>1</v>
      </c>
      <c r="AI1914">
        <v>48</v>
      </c>
      <c r="AJ1914">
        <v>48</v>
      </c>
      <c r="AK1914">
        <v>48</v>
      </c>
      <c r="AL1914">
        <v>48</v>
      </c>
      <c r="AM1914">
        <v>48</v>
      </c>
      <c r="AN1914" t="s">
        <v>1409</v>
      </c>
      <c r="AO1914" t="s">
        <v>987</v>
      </c>
    </row>
    <row r="1915" spans="1:41" x14ac:dyDescent="0.25">
      <c r="A1915">
        <v>1</v>
      </c>
      <c r="B1915" t="s">
        <v>28</v>
      </c>
      <c r="C1915">
        <v>392104</v>
      </c>
      <c r="D1915" t="str">
        <f>VLOOKUP(C1915,MUNICÍPO_SETOR!A$2:D$49,4,0)</f>
        <v>MICHEL OSES RIBEIRO DA SILVA</v>
      </c>
      <c r="E1915" s="43">
        <v>41367.416666666664</v>
      </c>
      <c r="F1915" s="43">
        <v>41367.838194444441</v>
      </c>
      <c r="G1915" s="43">
        <v>41367.798611111109</v>
      </c>
      <c r="H1915" t="s">
        <v>29</v>
      </c>
      <c r="I1915">
        <v>60000012568719</v>
      </c>
      <c r="J1915" t="s">
        <v>988</v>
      </c>
      <c r="K1915" t="s">
        <v>989</v>
      </c>
      <c r="L1915" t="s">
        <v>41</v>
      </c>
      <c r="M1915">
        <v>4</v>
      </c>
      <c r="N1915" t="s">
        <v>33</v>
      </c>
      <c r="O1915">
        <v>60000015461254</v>
      </c>
      <c r="P1915">
        <v>60000016462717</v>
      </c>
      <c r="Q1915">
        <v>140219000000032</v>
      </c>
      <c r="S1915" t="s">
        <v>34</v>
      </c>
      <c r="T1915" t="s">
        <v>35</v>
      </c>
      <c r="U1915" t="s">
        <v>36</v>
      </c>
      <c r="X1915" t="s">
        <v>37</v>
      </c>
      <c r="AD1915" t="s">
        <v>990</v>
      </c>
      <c r="AE1915" t="s">
        <v>1446</v>
      </c>
      <c r="AF1915" t="s">
        <v>990</v>
      </c>
      <c r="AG1915" t="s">
        <v>990</v>
      </c>
      <c r="AH1915">
        <v>1</v>
      </c>
      <c r="AI1915">
        <v>136</v>
      </c>
      <c r="AJ1915">
        <v>136</v>
      </c>
      <c r="AK1915">
        <v>136</v>
      </c>
      <c r="AL1915">
        <v>136</v>
      </c>
      <c r="AM1915">
        <v>136</v>
      </c>
      <c r="AN1915" t="s">
        <v>1409</v>
      </c>
      <c r="AO1915" t="s">
        <v>990</v>
      </c>
    </row>
    <row r="1916" spans="1:41" x14ac:dyDescent="0.25">
      <c r="A1916">
        <v>1</v>
      </c>
      <c r="B1916" t="s">
        <v>28</v>
      </c>
      <c r="C1916">
        <v>392104</v>
      </c>
      <c r="D1916" t="str">
        <f>VLOOKUP(C1916,MUNICÍPO_SETOR!A$2:D$49,4,0)</f>
        <v>MICHEL OSES RIBEIRO DA SILVA</v>
      </c>
      <c r="E1916" s="43">
        <v>41367.416666666664</v>
      </c>
      <c r="F1916" s="43">
        <v>41367.838194444441</v>
      </c>
      <c r="G1916" s="43">
        <v>41367.798611111109</v>
      </c>
      <c r="H1916" t="s">
        <v>29</v>
      </c>
      <c r="I1916">
        <v>60000012568719</v>
      </c>
      <c r="J1916" t="s">
        <v>988</v>
      </c>
      <c r="K1916" t="s">
        <v>989</v>
      </c>
      <c r="L1916" t="s">
        <v>41</v>
      </c>
      <c r="M1916">
        <v>4</v>
      </c>
      <c r="N1916" t="s">
        <v>33</v>
      </c>
      <c r="O1916">
        <v>60000015461254</v>
      </c>
      <c r="P1916">
        <v>60000016462717</v>
      </c>
      <c r="Q1916">
        <v>140219000000032</v>
      </c>
      <c r="S1916" t="s">
        <v>34</v>
      </c>
      <c r="T1916" t="s">
        <v>35</v>
      </c>
      <c r="U1916" t="s">
        <v>36</v>
      </c>
      <c r="X1916" t="s">
        <v>37</v>
      </c>
      <c r="AD1916" t="s">
        <v>990</v>
      </c>
      <c r="AE1916" t="s">
        <v>1446</v>
      </c>
      <c r="AF1916" t="s">
        <v>990</v>
      </c>
      <c r="AG1916" t="s">
        <v>990</v>
      </c>
      <c r="AH1916">
        <v>1</v>
      </c>
      <c r="AI1916">
        <v>136</v>
      </c>
      <c r="AJ1916">
        <v>136</v>
      </c>
      <c r="AK1916">
        <v>136</v>
      </c>
      <c r="AL1916">
        <v>136</v>
      </c>
      <c r="AM1916">
        <v>136</v>
      </c>
      <c r="AN1916" t="s">
        <v>1409</v>
      </c>
      <c r="AO1916" t="s">
        <v>990</v>
      </c>
    </row>
    <row r="1917" spans="1:41" x14ac:dyDescent="0.25">
      <c r="A1917">
        <v>1</v>
      </c>
      <c r="B1917" t="s">
        <v>28</v>
      </c>
      <c r="C1917">
        <v>392104</v>
      </c>
      <c r="D1917" t="str">
        <f>VLOOKUP(C1917,MUNICÍPO_SETOR!A$2:D$49,4,0)</f>
        <v>MICHEL OSES RIBEIRO DA SILVA</v>
      </c>
      <c r="E1917" s="43">
        <v>41367.375</v>
      </c>
      <c r="F1917" s="43">
        <v>41367.828472222223</v>
      </c>
      <c r="G1917" s="43">
        <v>41367.787499999999</v>
      </c>
      <c r="H1917" t="s">
        <v>29</v>
      </c>
      <c r="I1917">
        <v>60000012248227</v>
      </c>
      <c r="J1917" t="s">
        <v>991</v>
      </c>
      <c r="K1917" t="s">
        <v>992</v>
      </c>
      <c r="L1917" t="s">
        <v>32</v>
      </c>
      <c r="M1917">
        <v>3</v>
      </c>
      <c r="N1917" t="s">
        <v>33</v>
      </c>
      <c r="O1917">
        <v>60000015461254</v>
      </c>
      <c r="P1917">
        <v>60000016462717</v>
      </c>
      <c r="Q1917">
        <v>140219000000020</v>
      </c>
      <c r="S1917" t="s">
        <v>34</v>
      </c>
      <c r="T1917" t="s">
        <v>35</v>
      </c>
      <c r="U1917" t="s">
        <v>36</v>
      </c>
      <c r="X1917" t="s">
        <v>37</v>
      </c>
      <c r="AD1917" t="s">
        <v>993</v>
      </c>
      <c r="AE1917" t="s">
        <v>1446</v>
      </c>
      <c r="AF1917" t="s">
        <v>993</v>
      </c>
      <c r="AG1917" t="s">
        <v>993</v>
      </c>
      <c r="AH1917">
        <v>1</v>
      </c>
      <c r="AI1917">
        <v>138</v>
      </c>
      <c r="AJ1917">
        <v>138</v>
      </c>
      <c r="AK1917">
        <v>138</v>
      </c>
      <c r="AL1917">
        <v>138</v>
      </c>
      <c r="AM1917">
        <v>138</v>
      </c>
      <c r="AN1917" t="s">
        <v>1409</v>
      </c>
      <c r="AO1917" t="s">
        <v>993</v>
      </c>
    </row>
    <row r="1918" spans="1:41" x14ac:dyDescent="0.25">
      <c r="A1918">
        <v>1</v>
      </c>
      <c r="B1918" t="s">
        <v>28</v>
      </c>
      <c r="C1918">
        <v>392101</v>
      </c>
      <c r="D1918" t="str">
        <f>VLOOKUP(C1918,MUNICÍPO_SETOR!A$2:D$49,4,0)</f>
        <v>MARCUS PAULO ARAGÃO DRUMOND</v>
      </c>
      <c r="E1918" s="43">
        <v>41404.538194444445</v>
      </c>
      <c r="F1918" s="43">
        <v>41404.584722222222</v>
      </c>
      <c r="G1918" s="43">
        <v>41404.570833333331</v>
      </c>
      <c r="H1918" t="s">
        <v>29</v>
      </c>
      <c r="I1918">
        <v>60000012525963</v>
      </c>
      <c r="J1918" t="s">
        <v>1069</v>
      </c>
      <c r="K1918" t="s">
        <v>1070</v>
      </c>
      <c r="L1918" t="s">
        <v>32</v>
      </c>
      <c r="M1918">
        <v>4</v>
      </c>
      <c r="N1918" t="s">
        <v>33</v>
      </c>
      <c r="O1918">
        <v>60000015461254</v>
      </c>
      <c r="P1918">
        <v>60000016462723</v>
      </c>
      <c r="Q1918">
        <v>140133000001769</v>
      </c>
      <c r="S1918" t="s">
        <v>34</v>
      </c>
      <c r="T1918" t="s">
        <v>35</v>
      </c>
      <c r="U1918" t="s">
        <v>36</v>
      </c>
      <c r="X1918" t="s">
        <v>37</v>
      </c>
      <c r="AD1918" t="s">
        <v>5194</v>
      </c>
      <c r="AE1918" t="s">
        <v>1448</v>
      </c>
      <c r="AF1918" t="s">
        <v>5194</v>
      </c>
      <c r="AG1918" t="s">
        <v>5194</v>
      </c>
      <c r="AH1918">
        <v>1</v>
      </c>
      <c r="AI1918">
        <v>141</v>
      </c>
      <c r="AJ1918">
        <v>141</v>
      </c>
      <c r="AK1918">
        <v>141</v>
      </c>
      <c r="AL1918">
        <v>141</v>
      </c>
      <c r="AM1918">
        <v>141</v>
      </c>
      <c r="AN1918" t="s">
        <v>1409</v>
      </c>
      <c r="AO1918" t="s">
        <v>5194</v>
      </c>
    </row>
    <row r="1919" spans="1:41" x14ac:dyDescent="0.25">
      <c r="A1919">
        <v>1</v>
      </c>
      <c r="B1919" t="s">
        <v>28</v>
      </c>
      <c r="C1919">
        <v>392101</v>
      </c>
      <c r="D1919" t="str">
        <f>VLOOKUP(C1919,MUNICÍPO_SETOR!A$2:D$49,4,0)</f>
        <v>MARCUS PAULO ARAGÃO DRUMOND</v>
      </c>
      <c r="E1919" s="43">
        <v>41404.326388888891</v>
      </c>
      <c r="F1919" s="43">
        <v>41404.494444444441</v>
      </c>
      <c r="G1919" s="43">
        <v>41404.540972222225</v>
      </c>
      <c r="H1919" t="s">
        <v>110</v>
      </c>
      <c r="I1919">
        <v>60000016840254</v>
      </c>
      <c r="K1919" t="s">
        <v>1089</v>
      </c>
      <c r="N1919" t="s">
        <v>33</v>
      </c>
      <c r="O1919">
        <v>60000015461254</v>
      </c>
      <c r="P1919">
        <v>60000016462723</v>
      </c>
      <c r="Q1919">
        <v>140133000001747</v>
      </c>
      <c r="S1919" t="s">
        <v>34</v>
      </c>
      <c r="T1919" t="s">
        <v>35</v>
      </c>
      <c r="X1919" t="s">
        <v>37</v>
      </c>
      <c r="AD1919" t="s">
        <v>5195</v>
      </c>
      <c r="AE1919" t="s">
        <v>1448</v>
      </c>
      <c r="AF1919" t="s">
        <v>5195</v>
      </c>
      <c r="AG1919" t="s">
        <v>5195</v>
      </c>
      <c r="AH1919">
        <v>1</v>
      </c>
      <c r="AI1919">
        <v>132</v>
      </c>
      <c r="AJ1919">
        <v>132</v>
      </c>
      <c r="AK1919">
        <v>132</v>
      </c>
      <c r="AL1919">
        <v>132</v>
      </c>
      <c r="AM1919">
        <v>132</v>
      </c>
      <c r="AN1919" t="s">
        <v>1409</v>
      </c>
      <c r="AO1919" t="s">
        <v>5195</v>
      </c>
    </row>
    <row r="1920" spans="1:41" x14ac:dyDescent="0.25">
      <c r="A1920">
        <v>1</v>
      </c>
      <c r="B1920" t="s">
        <v>28</v>
      </c>
      <c r="C1920">
        <v>392101</v>
      </c>
      <c r="D1920" t="str">
        <f>VLOOKUP(C1920,MUNICÍPO_SETOR!A$2:D$49,4,0)</f>
        <v>MARCUS PAULO ARAGÃO DRUMOND</v>
      </c>
      <c r="E1920" s="43">
        <v>41403.611111111109</v>
      </c>
      <c r="F1920" s="43">
        <v>41404.615277777775</v>
      </c>
      <c r="G1920" s="43">
        <v>41404.575694444444</v>
      </c>
      <c r="H1920" t="s">
        <v>29</v>
      </c>
      <c r="I1920">
        <v>60000012447671</v>
      </c>
      <c r="J1920" t="s">
        <v>1033</v>
      </c>
      <c r="K1920" t="s">
        <v>1034</v>
      </c>
      <c r="L1920" t="s">
        <v>32</v>
      </c>
      <c r="M1920">
        <v>4</v>
      </c>
      <c r="N1920" t="s">
        <v>33</v>
      </c>
      <c r="O1920">
        <v>60000015461254</v>
      </c>
      <c r="P1920">
        <v>60000016462723</v>
      </c>
      <c r="Q1920">
        <v>140133000001792</v>
      </c>
      <c r="S1920" t="s">
        <v>34</v>
      </c>
      <c r="T1920" t="s">
        <v>35</v>
      </c>
      <c r="U1920" t="s">
        <v>36</v>
      </c>
      <c r="X1920" t="s">
        <v>37</v>
      </c>
      <c r="AD1920" t="s">
        <v>5196</v>
      </c>
      <c r="AE1920" t="s">
        <v>1448</v>
      </c>
      <c r="AF1920" t="s">
        <v>5196</v>
      </c>
      <c r="AG1920" t="s">
        <v>5196</v>
      </c>
      <c r="AH1920">
        <v>1</v>
      </c>
      <c r="AI1920">
        <v>165</v>
      </c>
      <c r="AJ1920">
        <v>165</v>
      </c>
      <c r="AK1920">
        <v>165</v>
      </c>
      <c r="AL1920">
        <v>165</v>
      </c>
      <c r="AM1920">
        <v>165</v>
      </c>
      <c r="AN1920" t="s">
        <v>1409</v>
      </c>
      <c r="AO1920" t="s">
        <v>5196</v>
      </c>
    </row>
    <row r="1921" spans="1:41" x14ac:dyDescent="0.25">
      <c r="A1921">
        <v>1</v>
      </c>
      <c r="B1921" t="s">
        <v>28</v>
      </c>
      <c r="C1921">
        <v>392101</v>
      </c>
      <c r="D1921" t="str">
        <f>VLOOKUP(C1921,MUNICÍPO_SETOR!A$2:D$49,4,0)</f>
        <v>MARCUS PAULO ARAGÃO DRUMOND</v>
      </c>
      <c r="E1921" s="43">
        <v>41403.295138888891</v>
      </c>
      <c r="F1921" s="43">
        <v>41403.843055555553</v>
      </c>
      <c r="G1921" s="43">
        <v>41403.806250000001</v>
      </c>
      <c r="H1921" t="s">
        <v>29</v>
      </c>
      <c r="I1921">
        <v>60000012464659</v>
      </c>
      <c r="J1921" t="s">
        <v>1027</v>
      </c>
      <c r="K1921" t="s">
        <v>1028</v>
      </c>
      <c r="L1921" t="s">
        <v>32</v>
      </c>
      <c r="M1921">
        <v>3</v>
      </c>
      <c r="N1921" t="s">
        <v>33</v>
      </c>
      <c r="O1921">
        <v>60000015461254</v>
      </c>
      <c r="P1921">
        <v>60000016462723</v>
      </c>
      <c r="Q1921">
        <v>140133000001740</v>
      </c>
      <c r="S1921" t="s">
        <v>34</v>
      </c>
      <c r="T1921" t="s">
        <v>35</v>
      </c>
      <c r="U1921" t="s">
        <v>36</v>
      </c>
      <c r="X1921" t="s">
        <v>37</v>
      </c>
      <c r="AD1921" t="s">
        <v>5197</v>
      </c>
      <c r="AE1921" t="s">
        <v>1448</v>
      </c>
      <c r="AF1921" t="s">
        <v>5197</v>
      </c>
      <c r="AG1921" t="s">
        <v>5197</v>
      </c>
      <c r="AH1921">
        <v>1</v>
      </c>
      <c r="AI1921">
        <v>210</v>
      </c>
      <c r="AJ1921">
        <v>210</v>
      </c>
      <c r="AK1921">
        <v>210</v>
      </c>
      <c r="AL1921">
        <v>210</v>
      </c>
      <c r="AM1921">
        <v>210</v>
      </c>
      <c r="AN1921" t="s">
        <v>1409</v>
      </c>
      <c r="AO1921" t="s">
        <v>5197</v>
      </c>
    </row>
    <row r="1922" spans="1:41" x14ac:dyDescent="0.25">
      <c r="A1922">
        <v>1</v>
      </c>
      <c r="B1922" t="s">
        <v>28</v>
      </c>
      <c r="C1922">
        <v>392101</v>
      </c>
      <c r="D1922" t="str">
        <f>VLOOKUP(C1922,MUNICÍPO_SETOR!A$2:D$49,4,0)</f>
        <v>MARCUS PAULO ARAGÃO DRUMOND</v>
      </c>
      <c r="E1922" s="43">
        <v>41402.739583333336</v>
      </c>
      <c r="F1922" s="43">
        <v>41403.831944444442</v>
      </c>
      <c r="G1922" s="43">
        <v>41403.79583333333</v>
      </c>
      <c r="H1922" t="s">
        <v>29</v>
      </c>
      <c r="I1922">
        <v>60000012276975</v>
      </c>
      <c r="J1922" t="s">
        <v>1030</v>
      </c>
      <c r="K1922" t="s">
        <v>1031</v>
      </c>
      <c r="L1922" t="s">
        <v>41</v>
      </c>
      <c r="M1922">
        <v>3</v>
      </c>
      <c r="N1922" t="s">
        <v>33</v>
      </c>
      <c r="O1922">
        <v>60000015461254</v>
      </c>
      <c r="P1922">
        <v>60000016462723</v>
      </c>
      <c r="Q1922">
        <v>140133000001717</v>
      </c>
      <c r="S1922" t="s">
        <v>34</v>
      </c>
      <c r="T1922" t="s">
        <v>35</v>
      </c>
      <c r="U1922" t="s">
        <v>36</v>
      </c>
      <c r="X1922" t="s">
        <v>37</v>
      </c>
      <c r="AD1922" t="s">
        <v>5198</v>
      </c>
      <c r="AE1922" t="s">
        <v>1448</v>
      </c>
      <c r="AF1922" t="s">
        <v>5198</v>
      </c>
      <c r="AG1922" t="s">
        <v>5198</v>
      </c>
      <c r="AH1922">
        <v>91</v>
      </c>
      <c r="AI1922">
        <v>302</v>
      </c>
      <c r="AJ1922">
        <v>302</v>
      </c>
      <c r="AK1922">
        <v>302</v>
      </c>
      <c r="AL1922">
        <v>302</v>
      </c>
      <c r="AM1922">
        <v>302</v>
      </c>
      <c r="AN1922" t="s">
        <v>1409</v>
      </c>
      <c r="AO1922" t="s">
        <v>5510</v>
      </c>
    </row>
    <row r="1923" spans="1:41" x14ac:dyDescent="0.25">
      <c r="A1923">
        <v>1</v>
      </c>
      <c r="B1923" t="s">
        <v>28</v>
      </c>
      <c r="C1923">
        <v>392101</v>
      </c>
      <c r="D1923" t="str">
        <f>VLOOKUP(C1923,MUNICÍPO_SETOR!A$2:D$49,4,0)</f>
        <v>MARCUS PAULO ARAGÃO DRUMOND</v>
      </c>
      <c r="E1923" s="43">
        <v>41402.652777777781</v>
      </c>
      <c r="F1923" s="43">
        <v>41403.822222222225</v>
      </c>
      <c r="G1923" s="43">
        <v>41403.784722222219</v>
      </c>
      <c r="H1923" t="s">
        <v>29</v>
      </c>
      <c r="I1923">
        <v>60000012430739</v>
      </c>
      <c r="J1923" t="s">
        <v>1045</v>
      </c>
      <c r="K1923" t="s">
        <v>1046</v>
      </c>
      <c r="L1923" t="s">
        <v>32</v>
      </c>
      <c r="M1923">
        <v>3</v>
      </c>
      <c r="N1923" t="s">
        <v>33</v>
      </c>
      <c r="O1923">
        <v>60000015461254</v>
      </c>
      <c r="P1923">
        <v>60000016462723</v>
      </c>
      <c r="Q1923">
        <v>140133000001694</v>
      </c>
      <c r="S1923" t="s">
        <v>34</v>
      </c>
      <c r="T1923" t="s">
        <v>35</v>
      </c>
      <c r="U1923" t="s">
        <v>36</v>
      </c>
      <c r="X1923" t="s">
        <v>37</v>
      </c>
      <c r="AD1923" t="s">
        <v>5199</v>
      </c>
      <c r="AE1923" t="s">
        <v>1448</v>
      </c>
      <c r="AF1923" t="s">
        <v>5199</v>
      </c>
      <c r="AG1923" t="s">
        <v>5199</v>
      </c>
      <c r="AH1923">
        <v>1</v>
      </c>
      <c r="AI1923">
        <v>126</v>
      </c>
      <c r="AJ1923">
        <v>126</v>
      </c>
      <c r="AK1923">
        <v>126</v>
      </c>
      <c r="AL1923">
        <v>126</v>
      </c>
      <c r="AM1923">
        <v>126</v>
      </c>
      <c r="AN1923" t="s">
        <v>1409</v>
      </c>
      <c r="AO1923" t="s">
        <v>5199</v>
      </c>
    </row>
    <row r="1924" spans="1:41" x14ac:dyDescent="0.25">
      <c r="A1924">
        <v>1</v>
      </c>
      <c r="B1924" t="s">
        <v>28</v>
      </c>
      <c r="C1924">
        <v>392101</v>
      </c>
      <c r="D1924" t="str">
        <f>VLOOKUP(C1924,MUNICÍPO_SETOR!A$2:D$49,4,0)</f>
        <v>MARCUS PAULO ARAGÃO DRUMOND</v>
      </c>
      <c r="E1924" s="43">
        <v>41402.38958333333</v>
      </c>
      <c r="F1924" s="43">
        <v>41402.390972222223</v>
      </c>
      <c r="G1924" s="43">
        <v>41402.412499999999</v>
      </c>
      <c r="H1924" t="s">
        <v>29</v>
      </c>
      <c r="I1924">
        <v>60000012248879</v>
      </c>
      <c r="J1924" t="s">
        <v>1056</v>
      </c>
      <c r="K1924" t="s">
        <v>1057</v>
      </c>
      <c r="L1924" t="s">
        <v>41</v>
      </c>
      <c r="M1924">
        <v>3</v>
      </c>
      <c r="N1924" t="s">
        <v>33</v>
      </c>
      <c r="O1924">
        <v>60000015461254</v>
      </c>
      <c r="P1924">
        <v>60000016462723</v>
      </c>
      <c r="Q1924">
        <v>140133000001625</v>
      </c>
      <c r="S1924" t="s">
        <v>34</v>
      </c>
      <c r="T1924" t="s">
        <v>35</v>
      </c>
      <c r="U1924" t="s">
        <v>36</v>
      </c>
      <c r="X1924" t="s">
        <v>37</v>
      </c>
      <c r="AD1924" t="s">
        <v>5200</v>
      </c>
      <c r="AE1924" t="s">
        <v>1448</v>
      </c>
      <c r="AF1924" t="s">
        <v>5200</v>
      </c>
      <c r="AG1924" t="s">
        <v>5200</v>
      </c>
      <c r="AH1924">
        <v>1</v>
      </c>
      <c r="AI1924">
        <v>207</v>
      </c>
      <c r="AJ1924">
        <v>207</v>
      </c>
      <c r="AK1924">
        <v>207</v>
      </c>
      <c r="AL1924">
        <v>207</v>
      </c>
      <c r="AM1924">
        <v>207</v>
      </c>
      <c r="AN1924" t="s">
        <v>1409</v>
      </c>
      <c r="AO1924" t="s">
        <v>5200</v>
      </c>
    </row>
    <row r="1925" spans="1:41" x14ac:dyDescent="0.25">
      <c r="A1925">
        <v>1</v>
      </c>
      <c r="B1925" t="s">
        <v>28</v>
      </c>
      <c r="C1925">
        <v>392101</v>
      </c>
      <c r="D1925" t="str">
        <f>VLOOKUP(C1925,MUNICÍPO_SETOR!A$2:D$49,4,0)</f>
        <v>MARCUS PAULO ARAGÃO DRUMOND</v>
      </c>
      <c r="E1925" s="43">
        <v>41402.329861111109</v>
      </c>
      <c r="F1925" s="43">
        <v>41402.455555555556</v>
      </c>
      <c r="G1925" s="43">
        <v>41403.773611111108</v>
      </c>
      <c r="H1925" t="s">
        <v>29</v>
      </c>
      <c r="I1925">
        <v>60000012271383</v>
      </c>
      <c r="J1925" t="s">
        <v>1048</v>
      </c>
      <c r="K1925" t="s">
        <v>1049</v>
      </c>
      <c r="L1925" t="s">
        <v>41</v>
      </c>
      <c r="M1925">
        <v>3</v>
      </c>
      <c r="N1925" t="s">
        <v>33</v>
      </c>
      <c r="O1925">
        <v>60000015461254</v>
      </c>
      <c r="P1925">
        <v>60000016462723</v>
      </c>
      <c r="Q1925">
        <v>140133000001671</v>
      </c>
      <c r="S1925" t="s">
        <v>34</v>
      </c>
      <c r="T1925" t="s">
        <v>35</v>
      </c>
      <c r="U1925" t="s">
        <v>36</v>
      </c>
      <c r="X1925" t="s">
        <v>37</v>
      </c>
      <c r="AD1925" t="s">
        <v>5201</v>
      </c>
      <c r="AE1925" t="s">
        <v>1448</v>
      </c>
      <c r="AF1925" t="s">
        <v>5201</v>
      </c>
      <c r="AG1925" t="s">
        <v>5201</v>
      </c>
      <c r="AH1925">
        <v>1</v>
      </c>
      <c r="AI1925">
        <v>250</v>
      </c>
      <c r="AJ1925">
        <v>250</v>
      </c>
      <c r="AK1925">
        <v>250</v>
      </c>
      <c r="AL1925">
        <v>250</v>
      </c>
      <c r="AM1925">
        <v>250</v>
      </c>
      <c r="AN1925" t="s">
        <v>1409</v>
      </c>
      <c r="AO1925" t="s">
        <v>5201</v>
      </c>
    </row>
    <row r="1926" spans="1:41" x14ac:dyDescent="0.25">
      <c r="A1926">
        <v>1</v>
      </c>
      <c r="B1926" t="s">
        <v>28</v>
      </c>
      <c r="C1926">
        <v>392101</v>
      </c>
      <c r="D1926" t="str">
        <f>VLOOKUP(C1926,MUNICÍPO_SETOR!A$2:D$49,4,0)</f>
        <v>MARCUS PAULO ARAGÃO DRUMOND</v>
      </c>
      <c r="E1926" s="43">
        <v>41401.725694444445</v>
      </c>
      <c r="F1926" s="43">
        <v>41402.393750000003</v>
      </c>
      <c r="G1926" s="43">
        <v>41402.412499999999</v>
      </c>
      <c r="H1926" t="s">
        <v>29</v>
      </c>
      <c r="I1926">
        <v>60000012334855</v>
      </c>
      <c r="J1926" t="s">
        <v>1021</v>
      </c>
      <c r="K1926" t="s">
        <v>1022</v>
      </c>
      <c r="L1926" t="s">
        <v>32</v>
      </c>
      <c r="M1926">
        <v>3</v>
      </c>
      <c r="N1926" t="s">
        <v>33</v>
      </c>
      <c r="O1926">
        <v>60000015461254</v>
      </c>
      <c r="P1926">
        <v>60000016462723</v>
      </c>
      <c r="Q1926">
        <v>140133000001648</v>
      </c>
      <c r="S1926" t="s">
        <v>34</v>
      </c>
      <c r="T1926" t="s">
        <v>35</v>
      </c>
      <c r="U1926" t="s">
        <v>36</v>
      </c>
      <c r="X1926" t="s">
        <v>37</v>
      </c>
      <c r="AD1926" t="s">
        <v>5202</v>
      </c>
      <c r="AE1926" t="s">
        <v>1448</v>
      </c>
      <c r="AF1926" t="s">
        <v>5202</v>
      </c>
      <c r="AG1926" t="s">
        <v>5202</v>
      </c>
      <c r="AH1926">
        <v>1</v>
      </c>
      <c r="AI1926">
        <v>225</v>
      </c>
      <c r="AJ1926">
        <v>225</v>
      </c>
      <c r="AK1926">
        <v>225</v>
      </c>
      <c r="AL1926">
        <v>225</v>
      </c>
      <c r="AM1926">
        <v>225</v>
      </c>
      <c r="AN1926" t="s">
        <v>1409</v>
      </c>
      <c r="AO1926" t="s">
        <v>5202</v>
      </c>
    </row>
    <row r="1927" spans="1:41" x14ac:dyDescent="0.25">
      <c r="A1927">
        <v>1</v>
      </c>
      <c r="B1927" t="s">
        <v>28</v>
      </c>
      <c r="C1927">
        <v>392101</v>
      </c>
      <c r="D1927" t="str">
        <f>VLOOKUP(C1927,MUNICÍPO_SETOR!A$2:D$49,4,0)</f>
        <v>MARCUS PAULO ARAGÃO DRUMOND</v>
      </c>
      <c r="E1927" s="43">
        <v>41401.593055555553</v>
      </c>
      <c r="F1927" s="43">
        <v>41401.59652777778</v>
      </c>
      <c r="G1927" s="43">
        <v>41401.560416666667</v>
      </c>
      <c r="H1927" t="s">
        <v>29</v>
      </c>
      <c r="I1927">
        <v>60000012377219</v>
      </c>
      <c r="J1927" t="s">
        <v>1062</v>
      </c>
      <c r="K1927" t="s">
        <v>1063</v>
      </c>
      <c r="L1927" t="s">
        <v>32</v>
      </c>
      <c r="M1927">
        <v>4</v>
      </c>
      <c r="N1927" t="s">
        <v>33</v>
      </c>
      <c r="O1927">
        <v>60000015461254</v>
      </c>
      <c r="P1927">
        <v>60000016462723</v>
      </c>
      <c r="Q1927">
        <v>140133000001579</v>
      </c>
      <c r="S1927" t="s">
        <v>34</v>
      </c>
      <c r="T1927" t="s">
        <v>35</v>
      </c>
      <c r="U1927" t="s">
        <v>36</v>
      </c>
      <c r="X1927" t="s">
        <v>37</v>
      </c>
      <c r="AD1927" t="s">
        <v>5203</v>
      </c>
      <c r="AE1927" t="s">
        <v>1448</v>
      </c>
      <c r="AF1927" t="s">
        <v>5203</v>
      </c>
      <c r="AG1927" t="s">
        <v>5203</v>
      </c>
      <c r="AH1927">
        <v>33</v>
      </c>
      <c r="AI1927">
        <v>334</v>
      </c>
      <c r="AJ1927">
        <v>334</v>
      </c>
      <c r="AK1927">
        <v>334</v>
      </c>
      <c r="AL1927">
        <v>334</v>
      </c>
      <c r="AM1927">
        <v>334</v>
      </c>
      <c r="AN1927" t="s">
        <v>1409</v>
      </c>
      <c r="AO1927" t="s">
        <v>5511</v>
      </c>
    </row>
    <row r="1928" spans="1:41" x14ac:dyDescent="0.25">
      <c r="A1928">
        <v>1</v>
      </c>
      <c r="B1928" t="s">
        <v>28</v>
      </c>
      <c r="C1928">
        <v>392101</v>
      </c>
      <c r="D1928" t="str">
        <f>VLOOKUP(C1928,MUNICÍPO_SETOR!A$2:D$49,4,0)</f>
        <v>MARCUS PAULO ARAGÃO DRUMOND</v>
      </c>
      <c r="E1928" s="43">
        <v>41401.555555555555</v>
      </c>
      <c r="F1928" s="43">
        <v>41401.601388888892</v>
      </c>
      <c r="G1928" s="43">
        <v>41402.34652777778</v>
      </c>
      <c r="H1928" t="s">
        <v>29</v>
      </c>
      <c r="I1928">
        <v>60000012545107</v>
      </c>
      <c r="J1928" t="s">
        <v>1042</v>
      </c>
      <c r="K1928" t="s">
        <v>1043</v>
      </c>
      <c r="L1928" t="s">
        <v>32</v>
      </c>
      <c r="M1928">
        <v>4</v>
      </c>
      <c r="N1928" t="s">
        <v>33</v>
      </c>
      <c r="O1928">
        <v>60000015461254</v>
      </c>
      <c r="P1928">
        <v>60000016462723</v>
      </c>
      <c r="Q1928">
        <v>140133000001602</v>
      </c>
      <c r="S1928" t="s">
        <v>34</v>
      </c>
      <c r="T1928" t="s">
        <v>35</v>
      </c>
      <c r="U1928" t="s">
        <v>36</v>
      </c>
      <c r="X1928" t="s">
        <v>37</v>
      </c>
      <c r="AD1928" t="s">
        <v>5204</v>
      </c>
      <c r="AE1928" t="s">
        <v>1448</v>
      </c>
      <c r="AF1928" t="s">
        <v>5204</v>
      </c>
      <c r="AG1928" t="s">
        <v>5204</v>
      </c>
      <c r="AH1928">
        <v>1</v>
      </c>
      <c r="AI1928">
        <v>234</v>
      </c>
      <c r="AJ1928">
        <v>234</v>
      </c>
      <c r="AK1928">
        <v>234</v>
      </c>
      <c r="AL1928">
        <v>234</v>
      </c>
      <c r="AM1928">
        <v>234</v>
      </c>
      <c r="AN1928" t="s">
        <v>1409</v>
      </c>
      <c r="AO1928" t="s">
        <v>5204</v>
      </c>
    </row>
    <row r="1929" spans="1:41" x14ac:dyDescent="0.25">
      <c r="A1929">
        <v>1</v>
      </c>
      <c r="B1929" t="s">
        <v>28</v>
      </c>
      <c r="C1929">
        <v>392101</v>
      </c>
      <c r="D1929" t="str">
        <f>VLOOKUP(C1929,MUNICÍPO_SETOR!A$2:D$49,4,0)</f>
        <v>MARCUS PAULO ARAGÃO DRUMOND</v>
      </c>
      <c r="E1929" s="43">
        <v>41401.451388888891</v>
      </c>
      <c r="F1929" s="43">
        <v>41401.452777777777</v>
      </c>
      <c r="G1929" s="43">
        <v>41401.550000000003</v>
      </c>
      <c r="H1929" t="s">
        <v>29</v>
      </c>
      <c r="I1929">
        <v>60000012486519</v>
      </c>
      <c r="J1929" t="s">
        <v>1059</v>
      </c>
      <c r="K1929" t="s">
        <v>1060</v>
      </c>
      <c r="L1929" t="s">
        <v>32</v>
      </c>
      <c r="M1929">
        <v>4</v>
      </c>
      <c r="N1929" t="s">
        <v>33</v>
      </c>
      <c r="O1929">
        <v>60000015461254</v>
      </c>
      <c r="P1929">
        <v>60000016462723</v>
      </c>
      <c r="Q1929">
        <v>140133000001556</v>
      </c>
      <c r="S1929" t="s">
        <v>34</v>
      </c>
      <c r="T1929" t="s">
        <v>35</v>
      </c>
      <c r="U1929" t="s">
        <v>36</v>
      </c>
      <c r="X1929" t="s">
        <v>37</v>
      </c>
      <c r="AD1929" t="s">
        <v>5205</v>
      </c>
      <c r="AE1929" t="s">
        <v>1448</v>
      </c>
      <c r="AF1929" t="s">
        <v>5205</v>
      </c>
      <c r="AG1929" t="s">
        <v>5205</v>
      </c>
      <c r="AH1929">
        <v>1</v>
      </c>
      <c r="AI1929">
        <v>280</v>
      </c>
      <c r="AJ1929">
        <v>280</v>
      </c>
      <c r="AK1929">
        <v>280</v>
      </c>
      <c r="AL1929">
        <v>280</v>
      </c>
      <c r="AM1929">
        <v>280</v>
      </c>
      <c r="AN1929" t="s">
        <v>1409</v>
      </c>
      <c r="AO1929" t="s">
        <v>5205</v>
      </c>
    </row>
    <row r="1930" spans="1:41" x14ac:dyDescent="0.25">
      <c r="A1930">
        <v>1</v>
      </c>
      <c r="B1930" t="s">
        <v>28</v>
      </c>
      <c r="C1930">
        <v>392101</v>
      </c>
      <c r="D1930" t="str">
        <f>VLOOKUP(C1930,MUNICÍPO_SETOR!A$2:D$49,4,0)</f>
        <v>MARCUS PAULO ARAGÃO DRUMOND</v>
      </c>
      <c r="E1930" s="43">
        <v>41401.4375</v>
      </c>
      <c r="F1930" s="43">
        <v>41401.445138888892</v>
      </c>
      <c r="G1930" s="43">
        <v>41401.404861111114</v>
      </c>
      <c r="H1930" t="s">
        <v>29</v>
      </c>
      <c r="I1930">
        <v>60000012585023</v>
      </c>
      <c r="J1930" t="s">
        <v>1006</v>
      </c>
      <c r="K1930" t="s">
        <v>1007</v>
      </c>
      <c r="L1930" t="s">
        <v>41</v>
      </c>
      <c r="M1930">
        <v>3</v>
      </c>
      <c r="N1930" t="s">
        <v>33</v>
      </c>
      <c r="O1930">
        <v>60000015461254</v>
      </c>
      <c r="P1930">
        <v>60000016462723</v>
      </c>
      <c r="Q1930">
        <v>140133000001533</v>
      </c>
      <c r="S1930" t="s">
        <v>34</v>
      </c>
      <c r="T1930" t="s">
        <v>35</v>
      </c>
      <c r="U1930" t="s">
        <v>36</v>
      </c>
      <c r="X1930" t="s">
        <v>37</v>
      </c>
      <c r="AD1930" t="s">
        <v>5206</v>
      </c>
      <c r="AE1930" t="s">
        <v>1448</v>
      </c>
      <c r="AF1930" t="s">
        <v>5206</v>
      </c>
      <c r="AG1930" t="s">
        <v>5206</v>
      </c>
      <c r="AH1930">
        <v>181</v>
      </c>
      <c r="AI1930">
        <v>585</v>
      </c>
      <c r="AJ1930">
        <v>585</v>
      </c>
      <c r="AK1930">
        <v>585</v>
      </c>
      <c r="AL1930">
        <v>585</v>
      </c>
      <c r="AM1930">
        <v>585</v>
      </c>
      <c r="AN1930" t="s">
        <v>1409</v>
      </c>
      <c r="AO1930" t="s">
        <v>5512</v>
      </c>
    </row>
    <row r="1931" spans="1:41" x14ac:dyDescent="0.25">
      <c r="A1931">
        <v>1</v>
      </c>
      <c r="B1931" t="s">
        <v>28</v>
      </c>
      <c r="C1931">
        <v>392101</v>
      </c>
      <c r="D1931" t="str">
        <f>VLOOKUP(C1931,MUNICÍPO_SETOR!A$2:D$49,4,0)</f>
        <v>MARCUS PAULO ARAGÃO DRUMOND</v>
      </c>
      <c r="E1931" s="43">
        <v>41401.398611111108</v>
      </c>
      <c r="F1931" s="43">
        <v>41401.400694444441</v>
      </c>
      <c r="G1931" s="43">
        <v>41401.393750000003</v>
      </c>
      <c r="H1931" t="s">
        <v>29</v>
      </c>
      <c r="I1931">
        <v>60000012324035</v>
      </c>
      <c r="J1931" t="s">
        <v>1015</v>
      </c>
      <c r="K1931" t="s">
        <v>1016</v>
      </c>
      <c r="L1931" t="s">
        <v>41</v>
      </c>
      <c r="M1931">
        <v>3</v>
      </c>
      <c r="N1931" t="s">
        <v>33</v>
      </c>
      <c r="O1931">
        <v>60000015461254</v>
      </c>
      <c r="P1931">
        <v>60000016462723</v>
      </c>
      <c r="Q1931">
        <v>140133000001519</v>
      </c>
      <c r="S1931" t="s">
        <v>34</v>
      </c>
      <c r="T1931" t="s">
        <v>35</v>
      </c>
      <c r="U1931" t="s">
        <v>36</v>
      </c>
      <c r="X1931" t="s">
        <v>37</v>
      </c>
      <c r="AD1931" t="s">
        <v>5207</v>
      </c>
      <c r="AE1931" t="s">
        <v>1448</v>
      </c>
      <c r="AF1931" t="s">
        <v>5207</v>
      </c>
      <c r="AG1931" t="s">
        <v>5207</v>
      </c>
      <c r="AH1931">
        <v>1</v>
      </c>
      <c r="AI1931">
        <v>204</v>
      </c>
      <c r="AJ1931">
        <v>204</v>
      </c>
      <c r="AK1931">
        <v>204</v>
      </c>
      <c r="AL1931">
        <v>204</v>
      </c>
      <c r="AM1931">
        <v>204</v>
      </c>
      <c r="AN1931" t="s">
        <v>1409</v>
      </c>
      <c r="AO1931" t="s">
        <v>5207</v>
      </c>
    </row>
    <row r="1932" spans="1:41" x14ac:dyDescent="0.25">
      <c r="A1932">
        <v>1</v>
      </c>
      <c r="B1932" t="s">
        <v>28</v>
      </c>
      <c r="C1932">
        <v>392101</v>
      </c>
      <c r="D1932" t="str">
        <f>VLOOKUP(C1932,MUNICÍPO_SETOR!A$2:D$49,4,0)</f>
        <v>MARCUS PAULO ARAGÃO DRUMOND</v>
      </c>
      <c r="E1932" s="43">
        <v>41401.315972222219</v>
      </c>
      <c r="F1932" s="43">
        <v>41401.436805555553</v>
      </c>
      <c r="G1932" s="43">
        <v>41401.404861111114</v>
      </c>
      <c r="H1932" t="s">
        <v>29</v>
      </c>
      <c r="I1932">
        <v>60000012328587</v>
      </c>
      <c r="J1932" t="s">
        <v>1012</v>
      </c>
      <c r="K1932" t="s">
        <v>1013</v>
      </c>
      <c r="L1932" t="s">
        <v>32</v>
      </c>
      <c r="M1932">
        <v>3</v>
      </c>
      <c r="N1932" t="s">
        <v>33</v>
      </c>
      <c r="O1932">
        <v>60000015461254</v>
      </c>
      <c r="P1932">
        <v>60000016462723</v>
      </c>
      <c r="Q1932">
        <v>140133000001526</v>
      </c>
      <c r="S1932" t="s">
        <v>34</v>
      </c>
      <c r="T1932" t="s">
        <v>35</v>
      </c>
      <c r="U1932" t="s">
        <v>36</v>
      </c>
      <c r="X1932" t="s">
        <v>37</v>
      </c>
      <c r="AD1932" t="s">
        <v>5208</v>
      </c>
      <c r="AE1932" t="s">
        <v>1448</v>
      </c>
      <c r="AF1932" t="s">
        <v>5208</v>
      </c>
      <c r="AG1932" t="s">
        <v>5208</v>
      </c>
      <c r="AH1932">
        <v>1</v>
      </c>
      <c r="AI1932">
        <v>155</v>
      </c>
      <c r="AJ1932">
        <v>155</v>
      </c>
      <c r="AK1932">
        <v>155</v>
      </c>
      <c r="AL1932">
        <v>155</v>
      </c>
      <c r="AM1932">
        <v>155</v>
      </c>
      <c r="AN1932" t="s">
        <v>1409</v>
      </c>
      <c r="AO1932" t="s">
        <v>5208</v>
      </c>
    </row>
    <row r="1933" spans="1:41" x14ac:dyDescent="0.25">
      <c r="A1933">
        <v>1</v>
      </c>
      <c r="B1933" t="s">
        <v>28</v>
      </c>
      <c r="C1933">
        <v>392101</v>
      </c>
      <c r="D1933" t="str">
        <f>VLOOKUP(C1933,MUNICÍPO_SETOR!A$2:D$49,4,0)</f>
        <v>MARCUS PAULO ARAGÃO DRUMOND</v>
      </c>
      <c r="E1933" s="43">
        <v>41400.684027777781</v>
      </c>
      <c r="F1933" s="43">
        <v>41400.688888888886</v>
      </c>
      <c r="G1933" s="43">
        <v>41400.647916666669</v>
      </c>
      <c r="H1933" t="s">
        <v>29</v>
      </c>
      <c r="I1933">
        <v>60000012303455</v>
      </c>
      <c r="J1933" t="s">
        <v>1079</v>
      </c>
      <c r="K1933" t="s">
        <v>1080</v>
      </c>
      <c r="L1933" t="s">
        <v>32</v>
      </c>
      <c r="M1933">
        <v>4</v>
      </c>
      <c r="N1933" t="s">
        <v>33</v>
      </c>
      <c r="O1933">
        <v>60000015461254</v>
      </c>
      <c r="P1933">
        <v>60000016462723</v>
      </c>
      <c r="Q1933">
        <v>140133000001427</v>
      </c>
      <c r="S1933" t="s">
        <v>34</v>
      </c>
      <c r="T1933" t="s">
        <v>35</v>
      </c>
      <c r="U1933" t="s">
        <v>36</v>
      </c>
      <c r="X1933" t="s">
        <v>37</v>
      </c>
      <c r="AD1933" t="s">
        <v>5209</v>
      </c>
      <c r="AE1933" t="s">
        <v>1448</v>
      </c>
      <c r="AF1933" t="s">
        <v>5209</v>
      </c>
      <c r="AG1933" t="s">
        <v>5209</v>
      </c>
      <c r="AH1933">
        <v>1</v>
      </c>
      <c r="AI1933">
        <v>311</v>
      </c>
      <c r="AJ1933">
        <v>311</v>
      </c>
      <c r="AK1933">
        <v>311</v>
      </c>
      <c r="AL1933">
        <v>311</v>
      </c>
      <c r="AM1933">
        <v>311</v>
      </c>
      <c r="AN1933" t="s">
        <v>1409</v>
      </c>
      <c r="AO1933" t="s">
        <v>5209</v>
      </c>
    </row>
    <row r="1934" spans="1:41" x14ac:dyDescent="0.25">
      <c r="A1934">
        <v>1</v>
      </c>
      <c r="B1934" t="s">
        <v>28</v>
      </c>
      <c r="C1934">
        <v>392101</v>
      </c>
      <c r="D1934" t="str">
        <f>VLOOKUP(C1934,MUNICÍPO_SETOR!A$2:D$49,4,0)</f>
        <v>MARCUS PAULO ARAGÃO DRUMOND</v>
      </c>
      <c r="E1934" s="43">
        <v>41400.663194444445</v>
      </c>
      <c r="F1934" s="43">
        <v>41400.713194444441</v>
      </c>
      <c r="G1934" s="43">
        <v>41401.356249999997</v>
      </c>
      <c r="H1934" t="s">
        <v>29</v>
      </c>
      <c r="I1934">
        <v>60000012559127</v>
      </c>
      <c r="J1934" t="s">
        <v>1076</v>
      </c>
      <c r="K1934" t="s">
        <v>1077</v>
      </c>
      <c r="L1934" t="s">
        <v>32</v>
      </c>
      <c r="M1934">
        <v>4</v>
      </c>
      <c r="N1934" t="s">
        <v>33</v>
      </c>
      <c r="O1934">
        <v>60000015461254</v>
      </c>
      <c r="P1934">
        <v>60000016462723</v>
      </c>
      <c r="Q1934">
        <v>140133000001496</v>
      </c>
      <c r="S1934" t="s">
        <v>34</v>
      </c>
      <c r="T1934" t="s">
        <v>35</v>
      </c>
      <c r="U1934" t="s">
        <v>36</v>
      </c>
      <c r="X1934" t="s">
        <v>37</v>
      </c>
      <c r="AD1934" t="s">
        <v>5210</v>
      </c>
      <c r="AE1934" t="s">
        <v>1448</v>
      </c>
      <c r="AF1934" t="s">
        <v>5210</v>
      </c>
      <c r="AG1934" t="s">
        <v>5210</v>
      </c>
      <c r="AH1934">
        <v>89</v>
      </c>
      <c r="AI1934">
        <v>471</v>
      </c>
      <c r="AJ1934">
        <v>471</v>
      </c>
      <c r="AK1934">
        <v>471</v>
      </c>
      <c r="AL1934">
        <v>471</v>
      </c>
      <c r="AM1934">
        <v>471</v>
      </c>
      <c r="AN1934" t="s">
        <v>1409</v>
      </c>
      <c r="AO1934" t="s">
        <v>5513</v>
      </c>
    </row>
    <row r="1935" spans="1:41" x14ac:dyDescent="0.25">
      <c r="A1935">
        <v>1</v>
      </c>
      <c r="B1935" t="s">
        <v>28</v>
      </c>
      <c r="C1935">
        <v>392101</v>
      </c>
      <c r="D1935" t="str">
        <f>VLOOKUP(C1935,MUNICÍPO_SETOR!A$2:D$49,4,0)</f>
        <v>MARCUS PAULO ARAGÃO DRUMOND</v>
      </c>
      <c r="E1935" s="43">
        <v>41400.576388888891</v>
      </c>
      <c r="F1935" s="43">
        <v>41400.706250000003</v>
      </c>
      <c r="G1935" s="43">
        <v>41400.669444444444</v>
      </c>
      <c r="H1935" t="s">
        <v>29</v>
      </c>
      <c r="I1935">
        <v>60000012422767</v>
      </c>
      <c r="J1935" t="s">
        <v>1086</v>
      </c>
      <c r="K1935" t="s">
        <v>1087</v>
      </c>
      <c r="L1935" t="s">
        <v>32</v>
      </c>
      <c r="M1935">
        <v>6</v>
      </c>
      <c r="N1935" t="s">
        <v>33</v>
      </c>
      <c r="O1935">
        <v>60000015461254</v>
      </c>
      <c r="P1935">
        <v>60000016462723</v>
      </c>
      <c r="Q1935">
        <v>140133000001473</v>
      </c>
      <c r="S1935" t="s">
        <v>34</v>
      </c>
      <c r="T1935" t="s">
        <v>35</v>
      </c>
      <c r="U1935" t="s">
        <v>36</v>
      </c>
      <c r="X1935" t="s">
        <v>37</v>
      </c>
      <c r="AD1935" t="s">
        <v>5211</v>
      </c>
      <c r="AE1935" t="s">
        <v>1448</v>
      </c>
      <c r="AF1935" t="s">
        <v>5211</v>
      </c>
      <c r="AG1935" t="s">
        <v>5211</v>
      </c>
      <c r="AH1935">
        <v>1</v>
      </c>
      <c r="AI1935">
        <v>154</v>
      </c>
      <c r="AJ1935">
        <v>154</v>
      </c>
      <c r="AK1935">
        <v>154</v>
      </c>
      <c r="AL1935">
        <v>154</v>
      </c>
      <c r="AM1935">
        <v>154</v>
      </c>
      <c r="AN1935" t="s">
        <v>1409</v>
      </c>
      <c r="AO1935" t="s">
        <v>5211</v>
      </c>
    </row>
    <row r="1936" spans="1:41" x14ac:dyDescent="0.25">
      <c r="A1936">
        <v>1</v>
      </c>
      <c r="B1936" t="s">
        <v>28</v>
      </c>
      <c r="C1936">
        <v>392101</v>
      </c>
      <c r="D1936" t="str">
        <f>VLOOKUP(C1936,MUNICÍPO_SETOR!A$2:D$49,4,0)</f>
        <v>MARCUS PAULO ARAGÃO DRUMOND</v>
      </c>
      <c r="E1936" s="43">
        <v>41400.479166666664</v>
      </c>
      <c r="F1936" s="43">
        <v>41400.693055555559</v>
      </c>
      <c r="G1936" s="43">
        <v>41400.65902777778</v>
      </c>
      <c r="H1936" t="s">
        <v>29</v>
      </c>
      <c r="I1936">
        <v>60000012345391</v>
      </c>
      <c r="J1936" t="s">
        <v>1066</v>
      </c>
      <c r="K1936" t="s">
        <v>1067</v>
      </c>
      <c r="L1936" t="s">
        <v>32</v>
      </c>
      <c r="M1936">
        <v>4</v>
      </c>
      <c r="N1936" t="s">
        <v>33</v>
      </c>
      <c r="O1936">
        <v>60000015461254</v>
      </c>
      <c r="P1936">
        <v>60000016462723</v>
      </c>
      <c r="Q1936">
        <v>140133000001434</v>
      </c>
      <c r="S1936" t="s">
        <v>34</v>
      </c>
      <c r="T1936" t="s">
        <v>35</v>
      </c>
      <c r="U1936" t="s">
        <v>36</v>
      </c>
      <c r="X1936" t="s">
        <v>37</v>
      </c>
      <c r="AD1936" t="s">
        <v>5212</v>
      </c>
      <c r="AE1936" t="s">
        <v>1448</v>
      </c>
      <c r="AF1936" t="s">
        <v>5212</v>
      </c>
      <c r="AG1936" t="s">
        <v>5212</v>
      </c>
      <c r="AH1936">
        <v>120</v>
      </c>
      <c r="AI1936">
        <v>350</v>
      </c>
      <c r="AJ1936">
        <v>350</v>
      </c>
      <c r="AK1936">
        <v>350</v>
      </c>
      <c r="AL1936">
        <v>350</v>
      </c>
      <c r="AM1936">
        <v>350</v>
      </c>
      <c r="AN1936" t="s">
        <v>1409</v>
      </c>
      <c r="AO1936" t="s">
        <v>5514</v>
      </c>
    </row>
    <row r="1937" spans="1:41" x14ac:dyDescent="0.25">
      <c r="A1937">
        <v>1</v>
      </c>
      <c r="B1937" t="s">
        <v>28</v>
      </c>
      <c r="C1937">
        <v>392101</v>
      </c>
      <c r="D1937" t="str">
        <f>VLOOKUP(C1937,MUNICÍPO_SETOR!A$2:D$49,4,0)</f>
        <v>MARCUS PAULO ARAGÃO DRUMOND</v>
      </c>
      <c r="E1937" s="43">
        <v>41400.388888888891</v>
      </c>
      <c r="F1937" s="43">
        <v>41400.683333333334</v>
      </c>
      <c r="G1937" s="43">
        <v>41400.647916666669</v>
      </c>
      <c r="H1937" t="s">
        <v>29</v>
      </c>
      <c r="I1937">
        <v>60000012585019</v>
      </c>
      <c r="J1937" t="s">
        <v>1091</v>
      </c>
      <c r="K1937" t="s">
        <v>1092</v>
      </c>
      <c r="L1937" t="s">
        <v>41</v>
      </c>
      <c r="M1937">
        <v>3</v>
      </c>
      <c r="N1937" t="s">
        <v>33</v>
      </c>
      <c r="O1937">
        <v>60000015461254</v>
      </c>
      <c r="P1937">
        <v>60000016462723</v>
      </c>
      <c r="Q1937">
        <v>140133000001420</v>
      </c>
      <c r="S1937" t="s">
        <v>34</v>
      </c>
      <c r="T1937" t="s">
        <v>35</v>
      </c>
      <c r="U1937" t="s">
        <v>36</v>
      </c>
      <c r="X1937" t="s">
        <v>37</v>
      </c>
      <c r="AD1937" t="s">
        <v>5213</v>
      </c>
      <c r="AE1937" t="s">
        <v>1448</v>
      </c>
      <c r="AF1937" t="s">
        <v>5213</v>
      </c>
      <c r="AG1937" t="s">
        <v>5213</v>
      </c>
      <c r="AH1937">
        <v>1</v>
      </c>
      <c r="AI1937">
        <v>221</v>
      </c>
      <c r="AJ1937">
        <v>221</v>
      </c>
      <c r="AK1937">
        <v>221</v>
      </c>
      <c r="AL1937">
        <v>221</v>
      </c>
      <c r="AM1937">
        <v>221</v>
      </c>
      <c r="AN1937" t="s">
        <v>1409</v>
      </c>
      <c r="AO1937" t="s">
        <v>5213</v>
      </c>
    </row>
    <row r="1938" spans="1:41" x14ac:dyDescent="0.25">
      <c r="A1938">
        <v>1</v>
      </c>
      <c r="B1938" t="s">
        <v>28</v>
      </c>
      <c r="C1938">
        <v>392101</v>
      </c>
      <c r="D1938" t="str">
        <f>VLOOKUP(C1938,MUNICÍPO_SETOR!A$2:D$49,4,0)</f>
        <v>MARCUS PAULO ARAGÃO DRUMOND</v>
      </c>
      <c r="E1938" s="43">
        <v>41400.347222222219</v>
      </c>
      <c r="F1938" s="43">
        <v>41400.599305555559</v>
      </c>
      <c r="G1938" s="43">
        <v>41400.571527777778</v>
      </c>
      <c r="H1938" t="s">
        <v>29</v>
      </c>
      <c r="I1938">
        <v>60000012302995</v>
      </c>
      <c r="J1938" t="s">
        <v>1009</v>
      </c>
      <c r="K1938" t="s">
        <v>1010</v>
      </c>
      <c r="L1938" t="s">
        <v>41</v>
      </c>
      <c r="M1938">
        <v>3</v>
      </c>
      <c r="N1938" t="s">
        <v>33</v>
      </c>
      <c r="O1938">
        <v>60000015461254</v>
      </c>
      <c r="P1938">
        <v>60000016462723</v>
      </c>
      <c r="Q1938">
        <v>140133000001381</v>
      </c>
      <c r="S1938" t="s">
        <v>34</v>
      </c>
      <c r="T1938" t="s">
        <v>35</v>
      </c>
      <c r="U1938" t="s">
        <v>36</v>
      </c>
      <c r="X1938" t="s">
        <v>37</v>
      </c>
      <c r="AD1938" t="s">
        <v>5214</v>
      </c>
      <c r="AE1938" t="s">
        <v>1448</v>
      </c>
      <c r="AF1938" t="s">
        <v>5214</v>
      </c>
      <c r="AG1938" t="s">
        <v>5214</v>
      </c>
      <c r="AH1938">
        <v>1</v>
      </c>
      <c r="AI1938">
        <v>219</v>
      </c>
      <c r="AJ1938">
        <v>219</v>
      </c>
      <c r="AK1938">
        <v>219</v>
      </c>
      <c r="AL1938">
        <v>219</v>
      </c>
      <c r="AM1938">
        <v>219</v>
      </c>
      <c r="AN1938" t="s">
        <v>1409</v>
      </c>
      <c r="AO1938" t="s">
        <v>5214</v>
      </c>
    </row>
    <row r="1939" spans="1:41" x14ac:dyDescent="0.25">
      <c r="A1939">
        <v>1</v>
      </c>
      <c r="B1939" t="s">
        <v>28</v>
      </c>
      <c r="C1939">
        <v>392101</v>
      </c>
      <c r="D1939" t="str">
        <f>VLOOKUP(C1939,MUNICÍPO_SETOR!A$2:D$49,4,0)</f>
        <v>MARCUS PAULO ARAGÃO DRUMOND</v>
      </c>
      <c r="E1939" s="43">
        <v>41400.302083333336</v>
      </c>
      <c r="F1939" s="43">
        <v>41400.586805555555</v>
      </c>
      <c r="G1939" s="43">
        <v>41400.556250000001</v>
      </c>
      <c r="H1939" t="s">
        <v>29</v>
      </c>
      <c r="I1939">
        <v>60000012581195</v>
      </c>
      <c r="J1939" t="s">
        <v>5215</v>
      </c>
      <c r="K1939" t="s">
        <v>5216</v>
      </c>
      <c r="L1939" t="s">
        <v>45</v>
      </c>
      <c r="M1939">
        <v>3</v>
      </c>
      <c r="N1939" t="s">
        <v>33</v>
      </c>
      <c r="O1939">
        <v>60000015461254</v>
      </c>
      <c r="P1939">
        <v>60000016462723</v>
      </c>
      <c r="Q1939">
        <v>140133000001374</v>
      </c>
      <c r="S1939" t="s">
        <v>34</v>
      </c>
      <c r="T1939" t="s">
        <v>35</v>
      </c>
      <c r="U1939" t="s">
        <v>36</v>
      </c>
      <c r="X1939" t="s">
        <v>37</v>
      </c>
      <c r="AD1939" t="s">
        <v>5217</v>
      </c>
      <c r="AE1939" t="s">
        <v>1488</v>
      </c>
      <c r="AF1939" t="s">
        <v>5217</v>
      </c>
      <c r="AG1939" t="s">
        <v>5217</v>
      </c>
      <c r="AH1939">
        <v>1</v>
      </c>
      <c r="AI1939">
        <v>186</v>
      </c>
      <c r="AJ1939">
        <v>186</v>
      </c>
      <c r="AK1939">
        <v>186</v>
      </c>
      <c r="AL1939">
        <v>186</v>
      </c>
      <c r="AM1939">
        <v>186</v>
      </c>
      <c r="AN1939" t="s">
        <v>1409</v>
      </c>
      <c r="AO1939" t="s">
        <v>5217</v>
      </c>
    </row>
    <row r="1940" spans="1:41" x14ac:dyDescent="0.25">
      <c r="A1940">
        <v>1</v>
      </c>
      <c r="B1940" t="s">
        <v>28</v>
      </c>
      <c r="C1940">
        <v>392101</v>
      </c>
      <c r="D1940" t="str">
        <f>VLOOKUP(C1940,MUNICÍPO_SETOR!A$2:D$49,4,0)</f>
        <v>MARCUS PAULO ARAGÃO DRUMOND</v>
      </c>
      <c r="E1940" s="43">
        <v>41397.694444444445</v>
      </c>
      <c r="F1940" s="43">
        <v>41397.695833333331</v>
      </c>
      <c r="G1940" s="43">
        <v>41400.415277777778</v>
      </c>
      <c r="H1940" t="s">
        <v>29</v>
      </c>
      <c r="I1940">
        <v>60000012327775</v>
      </c>
      <c r="J1940" t="s">
        <v>1039</v>
      </c>
      <c r="K1940" t="s">
        <v>1040</v>
      </c>
      <c r="L1940" t="s">
        <v>32</v>
      </c>
      <c r="M1940">
        <v>6</v>
      </c>
      <c r="N1940" t="s">
        <v>33</v>
      </c>
      <c r="O1940">
        <v>60000015461254</v>
      </c>
      <c r="P1940">
        <v>60000016462723</v>
      </c>
      <c r="Q1940">
        <v>140133000001351</v>
      </c>
      <c r="S1940" t="s">
        <v>34</v>
      </c>
      <c r="T1940" t="s">
        <v>35</v>
      </c>
      <c r="U1940" t="s">
        <v>36</v>
      </c>
      <c r="X1940" t="s">
        <v>37</v>
      </c>
      <c r="AD1940" t="s">
        <v>5218</v>
      </c>
      <c r="AE1940" t="s">
        <v>1448</v>
      </c>
      <c r="AF1940" t="s">
        <v>5218</v>
      </c>
      <c r="AG1940" t="s">
        <v>5218</v>
      </c>
      <c r="AH1940">
        <v>1</v>
      </c>
      <c r="AI1940">
        <v>99</v>
      </c>
      <c r="AJ1940">
        <v>99</v>
      </c>
      <c r="AK1940">
        <v>99</v>
      </c>
      <c r="AL1940">
        <v>99</v>
      </c>
      <c r="AM1940">
        <v>99</v>
      </c>
      <c r="AN1940" t="s">
        <v>1409</v>
      </c>
      <c r="AO1940" t="s">
        <v>5218</v>
      </c>
    </row>
    <row r="1941" spans="1:41" x14ac:dyDescent="0.25">
      <c r="A1941">
        <v>1</v>
      </c>
      <c r="B1941" t="s">
        <v>28</v>
      </c>
      <c r="C1941">
        <v>392101</v>
      </c>
      <c r="D1941" t="str">
        <f>VLOOKUP(C1941,MUNICÍPO_SETOR!A$2:D$49,4,0)</f>
        <v>MARCUS PAULO ARAGÃO DRUMOND</v>
      </c>
      <c r="E1941" s="43">
        <v>41394.336805555555</v>
      </c>
      <c r="F1941" s="43">
        <v>41394.338888888888</v>
      </c>
      <c r="G1941" s="43">
        <v>41394.300694444442</v>
      </c>
      <c r="H1941" t="s">
        <v>29</v>
      </c>
      <c r="I1941">
        <v>60000012422767</v>
      </c>
      <c r="J1941" t="s">
        <v>1086</v>
      </c>
      <c r="K1941" t="s">
        <v>1087</v>
      </c>
      <c r="L1941" t="s">
        <v>32</v>
      </c>
      <c r="M1941">
        <v>6</v>
      </c>
      <c r="N1941" t="s">
        <v>33</v>
      </c>
      <c r="O1941">
        <v>60000015461254</v>
      </c>
      <c r="P1941">
        <v>60000016462723</v>
      </c>
      <c r="Q1941">
        <v>140133000001322</v>
      </c>
      <c r="S1941" t="s">
        <v>34</v>
      </c>
      <c r="T1941" t="s">
        <v>35</v>
      </c>
      <c r="U1941" t="s">
        <v>36</v>
      </c>
      <c r="X1941" t="s">
        <v>37</v>
      </c>
      <c r="AD1941" t="s">
        <v>3595</v>
      </c>
      <c r="AE1941" t="s">
        <v>1448</v>
      </c>
      <c r="AF1941" t="s">
        <v>3595</v>
      </c>
      <c r="AG1941" t="s">
        <v>3595</v>
      </c>
      <c r="AH1941">
        <v>1</v>
      </c>
      <c r="AI1941">
        <v>146</v>
      </c>
      <c r="AJ1941">
        <v>146</v>
      </c>
      <c r="AK1941">
        <v>146</v>
      </c>
      <c r="AL1941">
        <v>146</v>
      </c>
      <c r="AM1941">
        <v>146</v>
      </c>
      <c r="AN1941" t="s">
        <v>1409</v>
      </c>
      <c r="AO1941" t="s">
        <v>3595</v>
      </c>
    </row>
    <row r="1942" spans="1:41" x14ac:dyDescent="0.25">
      <c r="A1942">
        <v>1</v>
      </c>
      <c r="B1942" t="s">
        <v>28</v>
      </c>
      <c r="C1942">
        <v>392101</v>
      </c>
      <c r="D1942" t="str">
        <f>VLOOKUP(C1942,MUNICÍPO_SETOR!A$2:D$49,4,0)</f>
        <v>MARCUS PAULO ARAGÃO DRUMOND</v>
      </c>
      <c r="E1942" s="43">
        <v>41393.354166666664</v>
      </c>
      <c r="F1942" s="43">
        <v>41394.318055555559</v>
      </c>
      <c r="G1942" s="43">
        <v>41394.290277777778</v>
      </c>
      <c r="H1942" t="s">
        <v>29</v>
      </c>
      <c r="I1942">
        <v>60000012345391</v>
      </c>
      <c r="J1942" t="s">
        <v>1066</v>
      </c>
      <c r="K1942" t="s">
        <v>1067</v>
      </c>
      <c r="L1942" t="s">
        <v>32</v>
      </c>
      <c r="M1942">
        <v>4</v>
      </c>
      <c r="N1942" t="s">
        <v>33</v>
      </c>
      <c r="O1942">
        <v>60000015461254</v>
      </c>
      <c r="P1942">
        <v>60000016462723</v>
      </c>
      <c r="Q1942">
        <v>140133000001276</v>
      </c>
      <c r="S1942" t="s">
        <v>34</v>
      </c>
      <c r="T1942" t="s">
        <v>35</v>
      </c>
      <c r="U1942" t="s">
        <v>36</v>
      </c>
      <c r="X1942" t="s">
        <v>37</v>
      </c>
      <c r="AD1942" t="s">
        <v>3596</v>
      </c>
      <c r="AE1942" t="s">
        <v>1448</v>
      </c>
      <c r="AF1942" t="s">
        <v>3596</v>
      </c>
      <c r="AG1942" t="s">
        <v>3596</v>
      </c>
      <c r="AH1942">
        <v>46</v>
      </c>
      <c r="AI1942">
        <v>208</v>
      </c>
      <c r="AJ1942">
        <v>208</v>
      </c>
      <c r="AK1942">
        <v>208</v>
      </c>
      <c r="AL1942">
        <v>208</v>
      </c>
      <c r="AM1942">
        <v>208</v>
      </c>
      <c r="AN1942" t="s">
        <v>1409</v>
      </c>
      <c r="AO1942" t="s">
        <v>4691</v>
      </c>
    </row>
    <row r="1943" spans="1:41" x14ac:dyDescent="0.25">
      <c r="A1943">
        <v>1</v>
      </c>
      <c r="B1943" t="s">
        <v>28</v>
      </c>
      <c r="C1943">
        <v>392101</v>
      </c>
      <c r="D1943" t="str">
        <f>VLOOKUP(C1943,MUNICÍPO_SETOR!A$2:D$49,4,0)</f>
        <v>MARCUS PAULO ARAGÃO DRUMOND</v>
      </c>
      <c r="E1943" s="43">
        <v>41393.319444444445</v>
      </c>
      <c r="F1943" s="43">
        <v>41394.332638888889</v>
      </c>
      <c r="G1943" s="43">
        <v>41394.300694444442</v>
      </c>
      <c r="H1943" t="s">
        <v>29</v>
      </c>
      <c r="I1943">
        <v>60000012414579</v>
      </c>
      <c r="J1943" t="s">
        <v>1094</v>
      </c>
      <c r="K1943" t="s">
        <v>1095</v>
      </c>
      <c r="L1943" t="s">
        <v>41</v>
      </c>
      <c r="M1943">
        <v>4</v>
      </c>
      <c r="N1943" t="s">
        <v>33</v>
      </c>
      <c r="O1943">
        <v>60000015461254</v>
      </c>
      <c r="P1943">
        <v>60000016462723</v>
      </c>
      <c r="Q1943">
        <v>140133000001299</v>
      </c>
      <c r="S1943" t="s">
        <v>34</v>
      </c>
      <c r="T1943" t="s">
        <v>35</v>
      </c>
      <c r="U1943" t="s">
        <v>36</v>
      </c>
      <c r="X1943" t="s">
        <v>37</v>
      </c>
      <c r="AD1943" t="s">
        <v>3597</v>
      </c>
      <c r="AE1943" t="s">
        <v>1448</v>
      </c>
      <c r="AF1943" t="s">
        <v>3597</v>
      </c>
      <c r="AG1943" t="s">
        <v>3597</v>
      </c>
      <c r="AH1943">
        <v>1</v>
      </c>
      <c r="AI1943">
        <v>129</v>
      </c>
      <c r="AJ1943">
        <v>129</v>
      </c>
      <c r="AK1943">
        <v>129</v>
      </c>
      <c r="AL1943">
        <v>129</v>
      </c>
      <c r="AM1943">
        <v>129</v>
      </c>
      <c r="AN1943" t="s">
        <v>1409</v>
      </c>
      <c r="AO1943" t="s">
        <v>3597</v>
      </c>
    </row>
    <row r="1944" spans="1:41" x14ac:dyDescent="0.25">
      <c r="A1944">
        <v>1</v>
      </c>
      <c r="B1944" t="s">
        <v>28</v>
      </c>
      <c r="C1944">
        <v>392101</v>
      </c>
      <c r="D1944" t="str">
        <f>VLOOKUP(C1944,MUNICÍPO_SETOR!A$2:D$49,4,0)</f>
        <v>MARCUS PAULO ARAGÃO DRUMOND</v>
      </c>
      <c r="E1944" s="43">
        <v>41393.302083333336</v>
      </c>
      <c r="F1944" s="43">
        <v>41394.308333333334</v>
      </c>
      <c r="G1944" s="43">
        <v>41394.273611111108</v>
      </c>
      <c r="H1944" t="s">
        <v>29</v>
      </c>
      <c r="I1944">
        <v>60000012303455</v>
      </c>
      <c r="J1944" t="s">
        <v>1079</v>
      </c>
      <c r="K1944" t="s">
        <v>1080</v>
      </c>
      <c r="L1944" t="s">
        <v>32</v>
      </c>
      <c r="M1944">
        <v>4</v>
      </c>
      <c r="N1944" t="s">
        <v>33</v>
      </c>
      <c r="O1944">
        <v>60000015461254</v>
      </c>
      <c r="P1944">
        <v>60000016462723</v>
      </c>
      <c r="Q1944">
        <v>140133000001253</v>
      </c>
      <c r="S1944" t="s">
        <v>34</v>
      </c>
      <c r="T1944" t="s">
        <v>35</v>
      </c>
      <c r="U1944" t="s">
        <v>36</v>
      </c>
      <c r="X1944" t="s">
        <v>37</v>
      </c>
      <c r="AD1944" t="s">
        <v>3598</v>
      </c>
      <c r="AE1944" t="s">
        <v>1448</v>
      </c>
      <c r="AF1944" t="s">
        <v>3598</v>
      </c>
      <c r="AG1944" t="s">
        <v>3598</v>
      </c>
      <c r="AH1944">
        <v>1</v>
      </c>
      <c r="AI1944">
        <v>234</v>
      </c>
      <c r="AJ1944">
        <v>234</v>
      </c>
      <c r="AK1944">
        <v>234</v>
      </c>
      <c r="AL1944">
        <v>234</v>
      </c>
      <c r="AM1944">
        <v>234</v>
      </c>
      <c r="AN1944" t="s">
        <v>1409</v>
      </c>
      <c r="AO1944" t="s">
        <v>3598</v>
      </c>
    </row>
    <row r="1945" spans="1:41" x14ac:dyDescent="0.25">
      <c r="A1945">
        <v>1</v>
      </c>
      <c r="B1945" t="s">
        <v>28</v>
      </c>
      <c r="C1945">
        <v>392101</v>
      </c>
      <c r="D1945" t="str">
        <f>VLOOKUP(C1945,MUNICÍPO_SETOR!A$2:D$49,4,0)</f>
        <v>MARCUS PAULO ARAGÃO DRUMOND</v>
      </c>
      <c r="E1945" s="43">
        <v>41390.333333333336</v>
      </c>
      <c r="F1945" s="43">
        <v>41392.42291666667</v>
      </c>
      <c r="G1945" s="43">
        <v>41392.385416666664</v>
      </c>
      <c r="H1945" t="s">
        <v>29</v>
      </c>
      <c r="I1945">
        <v>60000012540899</v>
      </c>
      <c r="J1945" t="s">
        <v>3599</v>
      </c>
      <c r="K1945" t="s">
        <v>3600</v>
      </c>
      <c r="L1945" t="s">
        <v>32</v>
      </c>
      <c r="M1945">
        <v>6</v>
      </c>
      <c r="N1945" t="s">
        <v>33</v>
      </c>
      <c r="O1945">
        <v>60000015461254</v>
      </c>
      <c r="P1945">
        <v>60000016462723</v>
      </c>
      <c r="Q1945">
        <v>140133000001152</v>
      </c>
      <c r="S1945" t="s">
        <v>34</v>
      </c>
      <c r="T1945" t="s">
        <v>35</v>
      </c>
      <c r="U1945" t="s">
        <v>36</v>
      </c>
      <c r="X1945" t="s">
        <v>37</v>
      </c>
      <c r="AD1945" t="s">
        <v>3601</v>
      </c>
      <c r="AE1945" t="s">
        <v>1487</v>
      </c>
      <c r="AF1945" t="s">
        <v>3601</v>
      </c>
      <c r="AG1945" t="s">
        <v>3601</v>
      </c>
      <c r="AH1945">
        <v>1</v>
      </c>
      <c r="AI1945">
        <v>158</v>
      </c>
      <c r="AJ1945">
        <v>158</v>
      </c>
      <c r="AK1945">
        <v>158</v>
      </c>
      <c r="AL1945">
        <v>158</v>
      </c>
      <c r="AM1945">
        <v>158</v>
      </c>
      <c r="AN1945" t="s">
        <v>1409</v>
      </c>
      <c r="AO1945" t="s">
        <v>3601</v>
      </c>
    </row>
    <row r="1946" spans="1:41" x14ac:dyDescent="0.25">
      <c r="A1946">
        <v>1</v>
      </c>
      <c r="B1946" t="s">
        <v>28</v>
      </c>
      <c r="C1946">
        <v>392101</v>
      </c>
      <c r="D1946" t="str">
        <f>VLOOKUP(C1946,MUNICÍPO_SETOR!A$2:D$49,4,0)</f>
        <v>MARCUS PAULO ARAGÃO DRUMOND</v>
      </c>
      <c r="E1946" s="43">
        <v>41390.326388888891</v>
      </c>
      <c r="F1946" s="43">
        <v>41392.415972222225</v>
      </c>
      <c r="G1946" s="43">
        <v>41392.375</v>
      </c>
      <c r="H1946" t="s">
        <v>29</v>
      </c>
      <c r="I1946">
        <v>60000017154486</v>
      </c>
      <c r="J1946" t="s">
        <v>3602</v>
      </c>
      <c r="K1946" t="s">
        <v>3603</v>
      </c>
      <c r="L1946" t="s">
        <v>41</v>
      </c>
      <c r="M1946">
        <v>3</v>
      </c>
      <c r="N1946" t="s">
        <v>33</v>
      </c>
      <c r="O1946">
        <v>60000015461254</v>
      </c>
      <c r="P1946">
        <v>60000016462723</v>
      </c>
      <c r="Q1946">
        <v>140133000001145</v>
      </c>
      <c r="S1946" t="s">
        <v>34</v>
      </c>
      <c r="T1946" t="s">
        <v>35</v>
      </c>
      <c r="U1946" t="s">
        <v>36</v>
      </c>
      <c r="X1946" t="s">
        <v>37</v>
      </c>
      <c r="AD1946" t="s">
        <v>3604</v>
      </c>
      <c r="AE1946" t="s">
        <v>1487</v>
      </c>
      <c r="AF1946" t="s">
        <v>3604</v>
      </c>
      <c r="AG1946" t="s">
        <v>3604</v>
      </c>
      <c r="AH1946">
        <v>1</v>
      </c>
      <c r="AI1946">
        <v>155</v>
      </c>
      <c r="AJ1946">
        <v>155</v>
      </c>
      <c r="AK1946">
        <v>155</v>
      </c>
      <c r="AL1946">
        <v>155</v>
      </c>
      <c r="AM1946">
        <v>155</v>
      </c>
      <c r="AN1946" t="s">
        <v>1409</v>
      </c>
      <c r="AO1946" t="s">
        <v>3604</v>
      </c>
    </row>
    <row r="1947" spans="1:41" x14ac:dyDescent="0.25">
      <c r="A1947">
        <v>1</v>
      </c>
      <c r="B1947" t="s">
        <v>28</v>
      </c>
      <c r="C1947">
        <v>392101</v>
      </c>
      <c r="D1947" t="str">
        <f>VLOOKUP(C1947,MUNICÍPO_SETOR!A$2:D$49,4,0)</f>
        <v>MARCUS PAULO ARAGÃO DRUMOND</v>
      </c>
      <c r="E1947" s="43">
        <v>41390.326388888891</v>
      </c>
      <c r="F1947" s="43">
        <v>41392.426388888889</v>
      </c>
      <c r="G1947" s="43">
        <v>41392.385416666664</v>
      </c>
      <c r="H1947" t="s">
        <v>29</v>
      </c>
      <c r="I1947">
        <v>60000012308031</v>
      </c>
      <c r="J1947" t="s">
        <v>3605</v>
      </c>
      <c r="K1947" t="s">
        <v>3606</v>
      </c>
      <c r="N1947" t="s">
        <v>33</v>
      </c>
      <c r="O1947">
        <v>60000015461254</v>
      </c>
      <c r="P1947">
        <v>60000016462723</v>
      </c>
      <c r="Q1947">
        <v>140133000001163</v>
      </c>
      <c r="S1947" t="s">
        <v>34</v>
      </c>
      <c r="T1947" t="s">
        <v>35</v>
      </c>
      <c r="U1947" t="s">
        <v>36</v>
      </c>
      <c r="X1947" t="s">
        <v>37</v>
      </c>
      <c r="AD1947" t="s">
        <v>3607</v>
      </c>
      <c r="AE1947" t="s">
        <v>1487</v>
      </c>
      <c r="AF1947" t="s">
        <v>3607</v>
      </c>
      <c r="AG1947" t="s">
        <v>3607</v>
      </c>
      <c r="AH1947">
        <v>1</v>
      </c>
      <c r="AI1947">
        <v>133</v>
      </c>
      <c r="AJ1947">
        <v>133</v>
      </c>
      <c r="AK1947">
        <v>133</v>
      </c>
      <c r="AL1947">
        <v>133</v>
      </c>
      <c r="AM1947">
        <v>133</v>
      </c>
      <c r="AN1947" t="s">
        <v>1409</v>
      </c>
      <c r="AO1947" t="s">
        <v>3607</v>
      </c>
    </row>
    <row r="1948" spans="1:41" x14ac:dyDescent="0.25">
      <c r="A1948">
        <v>1</v>
      </c>
      <c r="B1948" t="s">
        <v>28</v>
      </c>
      <c r="C1948">
        <v>392101</v>
      </c>
      <c r="D1948" t="str">
        <f>VLOOKUP(C1948,MUNICÍPO_SETOR!A$2:D$49,4,0)</f>
        <v>MARCUS PAULO ARAGÃO DRUMOND</v>
      </c>
      <c r="E1948" s="43">
        <v>41390.322916666664</v>
      </c>
      <c r="F1948" s="43">
        <v>41392.40902777778</v>
      </c>
      <c r="G1948" s="43">
        <v>41392.375</v>
      </c>
      <c r="H1948" t="s">
        <v>29</v>
      </c>
      <c r="I1948">
        <v>60000012586279</v>
      </c>
      <c r="J1948" t="s">
        <v>3608</v>
      </c>
      <c r="K1948" t="s">
        <v>3609</v>
      </c>
      <c r="L1948" t="s">
        <v>41</v>
      </c>
      <c r="M1948">
        <v>6</v>
      </c>
      <c r="N1948" t="s">
        <v>33</v>
      </c>
      <c r="O1948">
        <v>60000015461254</v>
      </c>
      <c r="P1948">
        <v>60000016462723</v>
      </c>
      <c r="Q1948">
        <v>140133000001138</v>
      </c>
      <c r="S1948" t="s">
        <v>34</v>
      </c>
      <c r="T1948" t="s">
        <v>35</v>
      </c>
      <c r="U1948" t="s">
        <v>36</v>
      </c>
      <c r="X1948" t="s">
        <v>37</v>
      </c>
      <c r="AD1948" t="s">
        <v>3610</v>
      </c>
      <c r="AE1948" t="s">
        <v>1487</v>
      </c>
      <c r="AF1948" t="s">
        <v>3610</v>
      </c>
      <c r="AG1948" t="s">
        <v>3610</v>
      </c>
      <c r="AH1948">
        <v>1</v>
      </c>
      <c r="AI1948">
        <v>59</v>
      </c>
      <c r="AJ1948">
        <v>59</v>
      </c>
      <c r="AK1948">
        <v>59</v>
      </c>
      <c r="AL1948">
        <v>59</v>
      </c>
      <c r="AM1948">
        <v>59</v>
      </c>
      <c r="AN1948" t="s">
        <v>1409</v>
      </c>
      <c r="AO1948" t="s">
        <v>3610</v>
      </c>
    </row>
    <row r="1949" spans="1:41" x14ac:dyDescent="0.25">
      <c r="A1949">
        <v>1</v>
      </c>
      <c r="B1949" t="s">
        <v>28</v>
      </c>
      <c r="C1949">
        <v>392101</v>
      </c>
      <c r="D1949" t="str">
        <f>VLOOKUP(C1949,MUNICÍPO_SETOR!A$2:D$49,4,0)</f>
        <v>MARCUS PAULO ARAGÃO DRUMOND</v>
      </c>
      <c r="E1949" s="43">
        <v>41389.454861111109</v>
      </c>
      <c r="F1949" s="43">
        <v>41389.463888888888</v>
      </c>
      <c r="G1949" s="43">
        <v>41389.432638888888</v>
      </c>
      <c r="H1949" t="s">
        <v>29</v>
      </c>
      <c r="I1949">
        <v>60000012396443</v>
      </c>
      <c r="J1949" t="s">
        <v>3611</v>
      </c>
      <c r="K1949" t="s">
        <v>3612</v>
      </c>
      <c r="L1949" t="s">
        <v>32</v>
      </c>
      <c r="M1949">
        <v>4</v>
      </c>
      <c r="N1949" t="s">
        <v>33</v>
      </c>
      <c r="O1949">
        <v>60000015461254</v>
      </c>
      <c r="P1949">
        <v>60000016462723</v>
      </c>
      <c r="Q1949">
        <v>140133000001085</v>
      </c>
      <c r="S1949" t="s">
        <v>34</v>
      </c>
      <c r="T1949" t="s">
        <v>35</v>
      </c>
      <c r="U1949" t="s">
        <v>36</v>
      </c>
      <c r="X1949" t="s">
        <v>37</v>
      </c>
      <c r="AD1949" t="s">
        <v>3613</v>
      </c>
      <c r="AE1949" t="s">
        <v>1487</v>
      </c>
      <c r="AF1949" t="s">
        <v>3613</v>
      </c>
      <c r="AG1949" t="s">
        <v>3613</v>
      </c>
      <c r="AH1949">
        <v>1</v>
      </c>
      <c r="AI1949">
        <v>89</v>
      </c>
      <c r="AJ1949">
        <v>89</v>
      </c>
      <c r="AK1949">
        <v>89</v>
      </c>
      <c r="AL1949">
        <v>89</v>
      </c>
      <c r="AM1949">
        <v>89</v>
      </c>
      <c r="AN1949" t="s">
        <v>1409</v>
      </c>
      <c r="AO1949" t="s">
        <v>3613</v>
      </c>
    </row>
    <row r="1950" spans="1:41" x14ac:dyDescent="0.25">
      <c r="A1950">
        <v>1</v>
      </c>
      <c r="B1950" t="s">
        <v>28</v>
      </c>
      <c r="C1950">
        <v>392101</v>
      </c>
      <c r="D1950" t="str">
        <f>VLOOKUP(C1950,MUNICÍPO_SETOR!A$2:D$49,4,0)</f>
        <v>MARCUS PAULO ARAGÃO DRUMOND</v>
      </c>
      <c r="E1950" s="43">
        <v>41389.319444444445</v>
      </c>
      <c r="F1950" s="43">
        <v>41389.488888888889</v>
      </c>
      <c r="G1950" s="43">
        <v>41389.45416666667</v>
      </c>
      <c r="H1950" t="s">
        <v>29</v>
      </c>
      <c r="I1950">
        <v>60000017153114</v>
      </c>
      <c r="J1950" t="s">
        <v>3614</v>
      </c>
      <c r="K1950" t="s">
        <v>3615</v>
      </c>
      <c r="L1950" t="s">
        <v>41</v>
      </c>
      <c r="M1950">
        <v>6</v>
      </c>
      <c r="N1950" t="s">
        <v>33</v>
      </c>
      <c r="O1950">
        <v>60000015461254</v>
      </c>
      <c r="P1950">
        <v>60000016462723</v>
      </c>
      <c r="Q1950">
        <v>140133000001131</v>
      </c>
      <c r="S1950" t="s">
        <v>34</v>
      </c>
      <c r="T1950" t="s">
        <v>35</v>
      </c>
      <c r="U1950" t="s">
        <v>36</v>
      </c>
      <c r="X1950" t="s">
        <v>37</v>
      </c>
      <c r="AD1950" t="s">
        <v>3616</v>
      </c>
      <c r="AE1950" t="s">
        <v>1487</v>
      </c>
      <c r="AF1950" t="s">
        <v>3616</v>
      </c>
      <c r="AG1950" t="s">
        <v>3616</v>
      </c>
      <c r="AH1950">
        <v>1</v>
      </c>
      <c r="AI1950">
        <v>92</v>
      </c>
      <c r="AJ1950">
        <v>92</v>
      </c>
      <c r="AK1950">
        <v>92</v>
      </c>
      <c r="AL1950">
        <v>92</v>
      </c>
      <c r="AM1950">
        <v>92</v>
      </c>
      <c r="AN1950" t="s">
        <v>1409</v>
      </c>
      <c r="AO1950" t="s">
        <v>3616</v>
      </c>
    </row>
    <row r="1951" spans="1:41" x14ac:dyDescent="0.25">
      <c r="A1951">
        <v>1</v>
      </c>
      <c r="B1951" t="s">
        <v>28</v>
      </c>
      <c r="C1951">
        <v>392101</v>
      </c>
      <c r="D1951" t="str">
        <f>VLOOKUP(C1951,MUNICÍPO_SETOR!A$2:D$49,4,0)</f>
        <v>MARCUS PAULO ARAGÃO DRUMOND</v>
      </c>
      <c r="E1951" s="43">
        <v>41388.732638888891</v>
      </c>
      <c r="F1951" s="43">
        <v>41389.447916666664</v>
      </c>
      <c r="G1951" s="43">
        <v>41389.411111111112</v>
      </c>
      <c r="H1951" t="s">
        <v>29</v>
      </c>
      <c r="I1951">
        <v>60000012496495</v>
      </c>
      <c r="J1951" t="s">
        <v>3617</v>
      </c>
      <c r="K1951" t="s">
        <v>3618</v>
      </c>
      <c r="L1951" t="s">
        <v>109</v>
      </c>
      <c r="M1951">
        <v>6</v>
      </c>
      <c r="N1951" t="s">
        <v>33</v>
      </c>
      <c r="O1951">
        <v>60000015461254</v>
      </c>
      <c r="P1951">
        <v>60000016462723</v>
      </c>
      <c r="Q1951">
        <v>140133000001062</v>
      </c>
      <c r="S1951" t="s">
        <v>34</v>
      </c>
      <c r="T1951" t="s">
        <v>35</v>
      </c>
      <c r="U1951" t="s">
        <v>36</v>
      </c>
      <c r="X1951" t="s">
        <v>176</v>
      </c>
      <c r="AD1951" t="s">
        <v>3619</v>
      </c>
      <c r="AE1951" t="s">
        <v>1487</v>
      </c>
      <c r="AF1951" t="s">
        <v>3619</v>
      </c>
      <c r="AG1951" t="s">
        <v>3619</v>
      </c>
      <c r="AH1951">
        <v>1</v>
      </c>
      <c r="AI1951">
        <v>82</v>
      </c>
      <c r="AJ1951">
        <v>82</v>
      </c>
      <c r="AK1951">
        <v>82</v>
      </c>
      <c r="AL1951">
        <v>82</v>
      </c>
      <c r="AM1951">
        <v>82</v>
      </c>
      <c r="AN1951" t="s">
        <v>1409</v>
      </c>
      <c r="AO1951" t="s">
        <v>3619</v>
      </c>
    </row>
    <row r="1952" spans="1:41" x14ac:dyDescent="0.25">
      <c r="A1952">
        <v>1</v>
      </c>
      <c r="B1952" t="s">
        <v>28</v>
      </c>
      <c r="C1952">
        <v>392101</v>
      </c>
      <c r="D1952" t="str">
        <f>VLOOKUP(C1952,MUNICÍPO_SETOR!A$2:D$49,4,0)</f>
        <v>MARCUS PAULO ARAGÃO DRUMOND</v>
      </c>
      <c r="E1952" s="43">
        <v>41388.529166666667</v>
      </c>
      <c r="F1952" s="43">
        <v>41388.530555555553</v>
      </c>
      <c r="G1952" s="43">
        <v>41388.701388888891</v>
      </c>
      <c r="H1952" t="s">
        <v>29</v>
      </c>
      <c r="I1952">
        <v>60000012407055</v>
      </c>
      <c r="J1952" t="s">
        <v>3620</v>
      </c>
      <c r="K1952" t="s">
        <v>3621</v>
      </c>
      <c r="L1952" t="s">
        <v>1703</v>
      </c>
      <c r="M1952">
        <v>6</v>
      </c>
      <c r="N1952" t="s">
        <v>33</v>
      </c>
      <c r="O1952">
        <v>60000015461254</v>
      </c>
      <c r="P1952">
        <v>60000016462723</v>
      </c>
      <c r="Q1952">
        <v>140133000001039</v>
      </c>
      <c r="S1952" t="s">
        <v>34</v>
      </c>
      <c r="T1952" t="s">
        <v>35</v>
      </c>
      <c r="U1952" t="s">
        <v>36</v>
      </c>
      <c r="X1952" t="s">
        <v>37</v>
      </c>
      <c r="AD1952" t="s">
        <v>3622</v>
      </c>
      <c r="AE1952" t="s">
        <v>1487</v>
      </c>
      <c r="AF1952" t="s">
        <v>3622</v>
      </c>
      <c r="AG1952" t="s">
        <v>3622</v>
      </c>
      <c r="AH1952">
        <v>1</v>
      </c>
      <c r="AI1952">
        <v>77</v>
      </c>
      <c r="AJ1952">
        <v>77</v>
      </c>
      <c r="AK1952">
        <v>77</v>
      </c>
      <c r="AL1952">
        <v>77</v>
      </c>
      <c r="AM1952">
        <v>77</v>
      </c>
      <c r="AN1952" t="s">
        <v>1409</v>
      </c>
      <c r="AO1952" t="s">
        <v>3622</v>
      </c>
    </row>
    <row r="1953" spans="1:41" x14ac:dyDescent="0.25">
      <c r="A1953">
        <v>1</v>
      </c>
      <c r="B1953" t="s">
        <v>28</v>
      </c>
      <c r="C1953">
        <v>392101</v>
      </c>
      <c r="D1953" t="str">
        <f>VLOOKUP(C1953,MUNICÍPO_SETOR!A$2:D$49,4,0)</f>
        <v>MARCUS PAULO ARAGÃO DRUMOND</v>
      </c>
      <c r="E1953" s="43">
        <v>41388.504861111112</v>
      </c>
      <c r="F1953" s="43">
        <v>41388.506944444445</v>
      </c>
      <c r="G1953" s="43">
        <v>41388.48541666667</v>
      </c>
      <c r="H1953" t="s">
        <v>29</v>
      </c>
      <c r="I1953">
        <v>60000012514455</v>
      </c>
      <c r="J1953" t="s">
        <v>3623</v>
      </c>
      <c r="K1953" t="s">
        <v>3624</v>
      </c>
      <c r="L1953" t="s">
        <v>1703</v>
      </c>
      <c r="M1953">
        <v>6</v>
      </c>
      <c r="N1953" t="s">
        <v>33</v>
      </c>
      <c r="O1953">
        <v>60000015461254</v>
      </c>
      <c r="P1953">
        <v>60000016462723</v>
      </c>
      <c r="Q1953">
        <v>140133000000993</v>
      </c>
      <c r="S1953" t="s">
        <v>34</v>
      </c>
      <c r="T1953" t="s">
        <v>35</v>
      </c>
      <c r="U1953" t="s">
        <v>36</v>
      </c>
      <c r="X1953" t="s">
        <v>37</v>
      </c>
      <c r="AD1953" t="s">
        <v>3625</v>
      </c>
      <c r="AE1953" t="s">
        <v>1487</v>
      </c>
      <c r="AF1953" t="s">
        <v>3625</v>
      </c>
      <c r="AG1953" t="s">
        <v>3625</v>
      </c>
      <c r="AH1953">
        <v>1</v>
      </c>
      <c r="AI1953">
        <v>158</v>
      </c>
      <c r="AJ1953">
        <v>158</v>
      </c>
      <c r="AK1953">
        <v>158</v>
      </c>
      <c r="AL1953">
        <v>158</v>
      </c>
      <c r="AM1953">
        <v>158</v>
      </c>
      <c r="AN1953" t="s">
        <v>1409</v>
      </c>
      <c r="AO1953" t="s">
        <v>3625</v>
      </c>
    </row>
    <row r="1954" spans="1:41" x14ac:dyDescent="0.25">
      <c r="A1954">
        <v>1</v>
      </c>
      <c r="B1954" t="s">
        <v>28</v>
      </c>
      <c r="C1954">
        <v>392101</v>
      </c>
      <c r="D1954" t="str">
        <f>VLOOKUP(C1954,MUNICÍPO_SETOR!A$2:D$49,4,0)</f>
        <v>MARCUS PAULO ARAGÃO DRUMOND</v>
      </c>
      <c r="E1954" s="43">
        <v>41388.47152777778</v>
      </c>
      <c r="F1954" s="43">
        <v>41388.473611111112</v>
      </c>
      <c r="G1954" s="43">
        <v>41388.433333333334</v>
      </c>
      <c r="H1954" t="s">
        <v>29</v>
      </c>
      <c r="I1954">
        <v>60000012343131</v>
      </c>
      <c r="J1954" t="s">
        <v>3626</v>
      </c>
      <c r="K1954" t="s">
        <v>3627</v>
      </c>
      <c r="L1954" t="s">
        <v>32</v>
      </c>
      <c r="M1954">
        <v>6</v>
      </c>
      <c r="N1954" t="s">
        <v>33</v>
      </c>
      <c r="O1954">
        <v>60000015461254</v>
      </c>
      <c r="P1954">
        <v>60000016462723</v>
      </c>
      <c r="Q1954">
        <v>140133000000924</v>
      </c>
      <c r="S1954" t="s">
        <v>34</v>
      </c>
      <c r="T1954" t="s">
        <v>35</v>
      </c>
      <c r="U1954" t="s">
        <v>36</v>
      </c>
      <c r="X1954" t="s">
        <v>37</v>
      </c>
      <c r="AD1954" t="s">
        <v>3628</v>
      </c>
      <c r="AE1954" t="s">
        <v>1487</v>
      </c>
      <c r="AF1954" t="s">
        <v>3628</v>
      </c>
      <c r="AG1954" t="s">
        <v>3628</v>
      </c>
      <c r="AH1954">
        <v>1</v>
      </c>
      <c r="AI1954">
        <v>116</v>
      </c>
      <c r="AJ1954">
        <v>116</v>
      </c>
      <c r="AK1954">
        <v>116</v>
      </c>
      <c r="AL1954">
        <v>116</v>
      </c>
      <c r="AM1954">
        <v>116</v>
      </c>
      <c r="AN1954" t="s">
        <v>1409</v>
      </c>
      <c r="AO1954" t="s">
        <v>3628</v>
      </c>
    </row>
    <row r="1955" spans="1:41" x14ac:dyDescent="0.25">
      <c r="A1955">
        <v>1</v>
      </c>
      <c r="B1955" t="s">
        <v>28</v>
      </c>
      <c r="C1955">
        <v>392101</v>
      </c>
      <c r="D1955" t="str">
        <f>VLOOKUP(C1955,MUNICÍPO_SETOR!A$2:D$49,4,0)</f>
        <v>MARCUS PAULO ARAGÃO DRUMOND</v>
      </c>
      <c r="E1955" s="43">
        <v>41388.423611111109</v>
      </c>
      <c r="F1955" s="43">
        <v>41388.511805555558</v>
      </c>
      <c r="G1955" s="43">
        <v>41388.48541666667</v>
      </c>
      <c r="H1955" t="s">
        <v>29</v>
      </c>
      <c r="I1955">
        <v>60000012539411</v>
      </c>
      <c r="J1955" t="s">
        <v>3629</v>
      </c>
      <c r="K1955" t="s">
        <v>3630</v>
      </c>
      <c r="L1955" t="s">
        <v>32</v>
      </c>
      <c r="M1955">
        <v>4</v>
      </c>
      <c r="N1955" t="s">
        <v>33</v>
      </c>
      <c r="O1955">
        <v>60000015461254</v>
      </c>
      <c r="P1955">
        <v>60000016462723</v>
      </c>
      <c r="Q1955">
        <v>140133000001016</v>
      </c>
      <c r="S1955" t="s">
        <v>34</v>
      </c>
      <c r="T1955" t="s">
        <v>35</v>
      </c>
      <c r="U1955" t="s">
        <v>36</v>
      </c>
      <c r="X1955" t="s">
        <v>37</v>
      </c>
      <c r="AD1955" t="s">
        <v>3631</v>
      </c>
      <c r="AE1955" t="s">
        <v>1487</v>
      </c>
      <c r="AF1955" t="s">
        <v>3631</v>
      </c>
      <c r="AG1955" t="s">
        <v>3631</v>
      </c>
      <c r="AH1955">
        <v>84</v>
      </c>
      <c r="AI1955">
        <v>359</v>
      </c>
      <c r="AJ1955">
        <v>359</v>
      </c>
      <c r="AK1955">
        <v>359</v>
      </c>
      <c r="AL1955">
        <v>359</v>
      </c>
      <c r="AM1955">
        <v>359</v>
      </c>
      <c r="AN1955" t="s">
        <v>1409</v>
      </c>
      <c r="AO1955" t="s">
        <v>4692</v>
      </c>
    </row>
    <row r="1956" spans="1:41" x14ac:dyDescent="0.25">
      <c r="A1956">
        <v>1</v>
      </c>
      <c r="B1956" t="s">
        <v>28</v>
      </c>
      <c r="C1956">
        <v>392101</v>
      </c>
      <c r="D1956" t="str">
        <f>VLOOKUP(C1956,MUNICÍPO_SETOR!A$2:D$49,4,0)</f>
        <v>MARCUS PAULO ARAGÃO DRUMOND</v>
      </c>
      <c r="E1956" s="43">
        <v>41388.354166666664</v>
      </c>
      <c r="F1956" s="43">
        <v>41388.482638888891</v>
      </c>
      <c r="G1956" s="43">
        <v>41388.462500000001</v>
      </c>
      <c r="H1956" t="s">
        <v>29</v>
      </c>
      <c r="I1956">
        <v>60000012477123</v>
      </c>
      <c r="J1956" t="s">
        <v>3632</v>
      </c>
      <c r="K1956" t="s">
        <v>3633</v>
      </c>
      <c r="L1956" t="s">
        <v>32</v>
      </c>
      <c r="M1956">
        <v>3</v>
      </c>
      <c r="N1956" t="s">
        <v>33</v>
      </c>
      <c r="O1956">
        <v>60000015461254</v>
      </c>
      <c r="P1956">
        <v>60000016462723</v>
      </c>
      <c r="Q1956">
        <v>140133000000970</v>
      </c>
      <c r="S1956" t="s">
        <v>34</v>
      </c>
      <c r="T1956" t="s">
        <v>35</v>
      </c>
      <c r="U1956" t="s">
        <v>36</v>
      </c>
      <c r="X1956" t="s">
        <v>37</v>
      </c>
      <c r="AD1956" t="s">
        <v>3634</v>
      </c>
      <c r="AE1956" t="s">
        <v>1487</v>
      </c>
      <c r="AF1956" t="s">
        <v>3634</v>
      </c>
      <c r="AG1956" t="s">
        <v>3634</v>
      </c>
      <c r="AH1956">
        <v>1</v>
      </c>
      <c r="AI1956">
        <v>143</v>
      </c>
      <c r="AJ1956">
        <v>143</v>
      </c>
      <c r="AK1956">
        <v>143</v>
      </c>
      <c r="AL1956">
        <v>143</v>
      </c>
      <c r="AM1956">
        <v>143</v>
      </c>
      <c r="AN1956" t="s">
        <v>1409</v>
      </c>
      <c r="AO1956" t="s">
        <v>3634</v>
      </c>
    </row>
    <row r="1957" spans="1:41" x14ac:dyDescent="0.25">
      <c r="A1957">
        <v>1</v>
      </c>
      <c r="B1957" t="s">
        <v>28</v>
      </c>
      <c r="C1957">
        <v>392101</v>
      </c>
      <c r="D1957" t="str">
        <f>VLOOKUP(C1957,MUNICÍPO_SETOR!A$2:D$49,4,0)</f>
        <v>MARCUS PAULO ARAGÃO DRUMOND</v>
      </c>
      <c r="E1957" s="43">
        <v>41388.305555555555</v>
      </c>
      <c r="F1957" s="43">
        <v>41388.478472222225</v>
      </c>
      <c r="G1957" s="43">
        <v>41388.462500000001</v>
      </c>
      <c r="H1957" t="s">
        <v>29</v>
      </c>
      <c r="I1957">
        <v>60000012447067</v>
      </c>
      <c r="J1957" t="s">
        <v>3635</v>
      </c>
      <c r="K1957" t="s">
        <v>3636</v>
      </c>
      <c r="L1957" t="s">
        <v>41</v>
      </c>
      <c r="M1957">
        <v>3</v>
      </c>
      <c r="N1957" t="s">
        <v>33</v>
      </c>
      <c r="O1957">
        <v>60000015461254</v>
      </c>
      <c r="P1957">
        <v>60000016462723</v>
      </c>
      <c r="Q1957">
        <v>140133000000947</v>
      </c>
      <c r="S1957" t="s">
        <v>34</v>
      </c>
      <c r="T1957" t="s">
        <v>35</v>
      </c>
      <c r="U1957" t="s">
        <v>36</v>
      </c>
      <c r="X1957" t="s">
        <v>37</v>
      </c>
      <c r="AD1957" t="s">
        <v>3637</v>
      </c>
      <c r="AE1957" t="s">
        <v>1487</v>
      </c>
      <c r="AF1957" t="s">
        <v>3637</v>
      </c>
      <c r="AG1957" t="s">
        <v>3637</v>
      </c>
      <c r="AH1957">
        <v>1</v>
      </c>
      <c r="AI1957">
        <v>105</v>
      </c>
      <c r="AJ1957">
        <v>105</v>
      </c>
      <c r="AK1957">
        <v>105</v>
      </c>
      <c r="AL1957">
        <v>105</v>
      </c>
      <c r="AM1957">
        <v>105</v>
      </c>
      <c r="AN1957" t="s">
        <v>1409</v>
      </c>
      <c r="AO1957" t="s">
        <v>3637</v>
      </c>
    </row>
    <row r="1958" spans="1:41" x14ac:dyDescent="0.25">
      <c r="A1958">
        <v>1</v>
      </c>
      <c r="B1958" t="s">
        <v>28</v>
      </c>
      <c r="C1958">
        <v>392101</v>
      </c>
      <c r="D1958" t="str">
        <f>VLOOKUP(C1958,MUNICÍPO_SETOR!A$2:D$49,4,0)</f>
        <v>MARCUS PAULO ARAGÃO DRUMOND</v>
      </c>
      <c r="E1958" s="43">
        <v>41387.5625</v>
      </c>
      <c r="F1958" s="43">
        <v>41388.429861111108</v>
      </c>
      <c r="G1958" s="43">
        <v>41388.405555555553</v>
      </c>
      <c r="H1958" t="s">
        <v>29</v>
      </c>
      <c r="I1958">
        <v>60000012535995</v>
      </c>
      <c r="J1958" t="s">
        <v>3638</v>
      </c>
      <c r="K1958" t="s">
        <v>3639</v>
      </c>
      <c r="L1958" t="s">
        <v>41</v>
      </c>
      <c r="M1958">
        <v>6</v>
      </c>
      <c r="N1958" t="s">
        <v>33</v>
      </c>
      <c r="O1958">
        <v>60000015461254</v>
      </c>
      <c r="P1958">
        <v>60000016462723</v>
      </c>
      <c r="Q1958">
        <v>140133000000883</v>
      </c>
      <c r="S1958" t="s">
        <v>34</v>
      </c>
      <c r="T1958" t="s">
        <v>35</v>
      </c>
      <c r="U1958" t="s">
        <v>36</v>
      </c>
      <c r="X1958" t="s">
        <v>37</v>
      </c>
      <c r="AD1958" t="s">
        <v>3640</v>
      </c>
      <c r="AE1958" t="s">
        <v>5219</v>
      </c>
      <c r="AF1958" t="s">
        <v>3640</v>
      </c>
      <c r="AG1958" t="s">
        <v>3640</v>
      </c>
      <c r="AH1958">
        <v>79</v>
      </c>
      <c r="AI1958">
        <v>350</v>
      </c>
      <c r="AJ1958">
        <v>350</v>
      </c>
      <c r="AK1958">
        <v>350</v>
      </c>
      <c r="AL1958">
        <v>350</v>
      </c>
      <c r="AM1958">
        <v>350</v>
      </c>
      <c r="AN1958" t="s">
        <v>1409</v>
      </c>
      <c r="AO1958" t="s">
        <v>4693</v>
      </c>
    </row>
    <row r="1959" spans="1:41" x14ac:dyDescent="0.25">
      <c r="A1959">
        <v>1</v>
      </c>
      <c r="B1959" t="s">
        <v>28</v>
      </c>
      <c r="C1959">
        <v>392101</v>
      </c>
      <c r="D1959" t="str">
        <f>VLOOKUP(C1959,MUNICÍPO_SETOR!A$2:D$49,4,0)</f>
        <v>MARCUS PAULO ARAGÃO DRUMOND</v>
      </c>
      <c r="E1959" s="43">
        <v>41387.548611111109</v>
      </c>
      <c r="F1959" s="43">
        <v>41388.425694444442</v>
      </c>
      <c r="G1959" s="43">
        <v>41388.385416666664</v>
      </c>
      <c r="H1959" t="s">
        <v>29</v>
      </c>
      <c r="I1959">
        <v>60000012536547</v>
      </c>
      <c r="J1959" t="s">
        <v>3641</v>
      </c>
      <c r="K1959" t="s">
        <v>3642</v>
      </c>
      <c r="L1959" t="s">
        <v>41</v>
      </c>
      <c r="M1959">
        <v>3</v>
      </c>
      <c r="N1959" t="s">
        <v>33</v>
      </c>
      <c r="O1959">
        <v>60000015461254</v>
      </c>
      <c r="P1959">
        <v>60000016462723</v>
      </c>
      <c r="Q1959">
        <v>140133000000844</v>
      </c>
      <c r="S1959" t="s">
        <v>34</v>
      </c>
      <c r="T1959" t="s">
        <v>35</v>
      </c>
      <c r="U1959" t="s">
        <v>36</v>
      </c>
      <c r="X1959" t="s">
        <v>37</v>
      </c>
      <c r="AD1959" t="s">
        <v>3643</v>
      </c>
      <c r="AE1959" t="s">
        <v>5219</v>
      </c>
      <c r="AF1959" t="s">
        <v>3643</v>
      </c>
      <c r="AG1959" t="s">
        <v>3643</v>
      </c>
      <c r="AH1959">
        <v>1</v>
      </c>
      <c r="AI1959">
        <v>192</v>
      </c>
      <c r="AJ1959">
        <v>192</v>
      </c>
      <c r="AK1959">
        <v>192</v>
      </c>
      <c r="AL1959">
        <v>192</v>
      </c>
      <c r="AM1959">
        <v>192</v>
      </c>
      <c r="AN1959" t="s">
        <v>1409</v>
      </c>
      <c r="AO1959" t="s">
        <v>3643</v>
      </c>
    </row>
    <row r="1960" spans="1:41" x14ac:dyDescent="0.25">
      <c r="A1960">
        <v>1</v>
      </c>
      <c r="B1960" t="s">
        <v>28</v>
      </c>
      <c r="C1960">
        <v>392101</v>
      </c>
      <c r="D1960" t="str">
        <f>VLOOKUP(C1960,MUNICÍPO_SETOR!A$2:D$49,4,0)</f>
        <v>MARCUS PAULO ARAGÃO DRUMOND</v>
      </c>
      <c r="E1960" s="43">
        <v>41387.503472222219</v>
      </c>
      <c r="F1960" s="43">
        <v>41388.423611111109</v>
      </c>
      <c r="G1960" s="43">
        <v>41388.385416666664</v>
      </c>
      <c r="H1960" t="s">
        <v>29</v>
      </c>
      <c r="I1960">
        <v>60000012474175</v>
      </c>
      <c r="J1960" t="s">
        <v>3644</v>
      </c>
      <c r="K1960" t="s">
        <v>3645</v>
      </c>
      <c r="L1960" t="s">
        <v>32</v>
      </c>
      <c r="M1960">
        <v>6</v>
      </c>
      <c r="N1960" t="s">
        <v>33</v>
      </c>
      <c r="O1960">
        <v>60000015461254</v>
      </c>
      <c r="P1960">
        <v>60000016462723</v>
      </c>
      <c r="Q1960">
        <v>140133000000837</v>
      </c>
      <c r="S1960" t="s">
        <v>34</v>
      </c>
      <c r="T1960" t="s">
        <v>35</v>
      </c>
      <c r="U1960" t="s">
        <v>36</v>
      </c>
      <c r="X1960" t="s">
        <v>37</v>
      </c>
      <c r="AD1960" t="s">
        <v>3646</v>
      </c>
      <c r="AE1960" t="s">
        <v>1446</v>
      </c>
      <c r="AF1960" t="s">
        <v>3646</v>
      </c>
      <c r="AG1960" t="s">
        <v>3646</v>
      </c>
      <c r="AH1960">
        <v>1</v>
      </c>
      <c r="AI1960">
        <v>164</v>
      </c>
      <c r="AJ1960">
        <v>164</v>
      </c>
      <c r="AK1960">
        <v>164</v>
      </c>
      <c r="AL1960">
        <v>164</v>
      </c>
      <c r="AM1960">
        <v>164</v>
      </c>
      <c r="AN1960" t="s">
        <v>1409</v>
      </c>
      <c r="AO1960" t="s">
        <v>3646</v>
      </c>
    </row>
    <row r="1961" spans="1:41" x14ac:dyDescent="0.25">
      <c r="A1961">
        <v>1</v>
      </c>
      <c r="B1961" t="s">
        <v>28</v>
      </c>
      <c r="C1961">
        <v>392101</v>
      </c>
      <c r="D1961" t="str">
        <f>VLOOKUP(C1961,MUNICÍPO_SETOR!A$2:D$49,4,0)</f>
        <v>MARCUS PAULO ARAGÃO DRUMOND</v>
      </c>
      <c r="E1961" s="43">
        <v>41387.503472222219</v>
      </c>
      <c r="F1961" s="43">
        <v>41388.423611111109</v>
      </c>
      <c r="G1961" s="43">
        <v>41388.385416666664</v>
      </c>
      <c r="H1961" t="s">
        <v>29</v>
      </c>
      <c r="I1961">
        <v>60000012474175</v>
      </c>
      <c r="J1961" t="s">
        <v>3644</v>
      </c>
      <c r="K1961" t="s">
        <v>3645</v>
      </c>
      <c r="L1961" t="s">
        <v>32</v>
      </c>
      <c r="M1961">
        <v>6</v>
      </c>
      <c r="N1961" t="s">
        <v>33</v>
      </c>
      <c r="O1961">
        <v>60000015461254</v>
      </c>
      <c r="P1961">
        <v>60000016462723</v>
      </c>
      <c r="Q1961">
        <v>140133000000837</v>
      </c>
      <c r="S1961" t="s">
        <v>34</v>
      </c>
      <c r="T1961" t="s">
        <v>35</v>
      </c>
      <c r="U1961" t="s">
        <v>36</v>
      </c>
      <c r="X1961" t="s">
        <v>37</v>
      </c>
      <c r="AD1961" t="s">
        <v>3646</v>
      </c>
      <c r="AE1961" t="s">
        <v>5219</v>
      </c>
      <c r="AF1961" t="s">
        <v>3646</v>
      </c>
      <c r="AG1961" t="s">
        <v>3646</v>
      </c>
      <c r="AH1961">
        <v>1</v>
      </c>
      <c r="AI1961">
        <v>164</v>
      </c>
      <c r="AJ1961">
        <v>164</v>
      </c>
      <c r="AK1961">
        <v>164</v>
      </c>
      <c r="AL1961">
        <v>164</v>
      </c>
      <c r="AM1961">
        <v>164</v>
      </c>
      <c r="AN1961" t="s">
        <v>1409</v>
      </c>
      <c r="AO1961" t="s">
        <v>3646</v>
      </c>
    </row>
    <row r="1962" spans="1:41" x14ac:dyDescent="0.25">
      <c r="A1962">
        <v>1</v>
      </c>
      <c r="B1962" t="s">
        <v>28</v>
      </c>
      <c r="C1962">
        <v>392101</v>
      </c>
      <c r="D1962" t="str">
        <f>VLOOKUP(C1962,MUNICÍPO_SETOR!A$2:D$49,4,0)</f>
        <v>MARCUS PAULO ARAGÃO DRUMOND</v>
      </c>
      <c r="E1962" s="43">
        <v>41387.503472222219</v>
      </c>
      <c r="F1962" s="43">
        <v>41388.423611111109</v>
      </c>
      <c r="G1962" s="43">
        <v>41388.385416666664</v>
      </c>
      <c r="H1962" t="s">
        <v>29</v>
      </c>
      <c r="I1962">
        <v>60000012474175</v>
      </c>
      <c r="J1962" t="s">
        <v>3644</v>
      </c>
      <c r="K1962" t="s">
        <v>3645</v>
      </c>
      <c r="L1962" t="s">
        <v>32</v>
      </c>
      <c r="M1962">
        <v>6</v>
      </c>
      <c r="N1962" t="s">
        <v>33</v>
      </c>
      <c r="O1962">
        <v>60000015461254</v>
      </c>
      <c r="P1962">
        <v>60000016462723</v>
      </c>
      <c r="Q1962">
        <v>140133000000837</v>
      </c>
      <c r="S1962" t="s">
        <v>34</v>
      </c>
      <c r="T1962" t="s">
        <v>35</v>
      </c>
      <c r="U1962" t="s">
        <v>36</v>
      </c>
      <c r="X1962" t="s">
        <v>37</v>
      </c>
      <c r="AD1962" t="s">
        <v>3646</v>
      </c>
      <c r="AE1962" t="s">
        <v>1446</v>
      </c>
      <c r="AF1962" t="s">
        <v>3646</v>
      </c>
      <c r="AG1962" t="s">
        <v>3646</v>
      </c>
      <c r="AH1962">
        <v>1</v>
      </c>
      <c r="AI1962">
        <v>164</v>
      </c>
      <c r="AJ1962">
        <v>164</v>
      </c>
      <c r="AK1962">
        <v>164</v>
      </c>
      <c r="AL1962">
        <v>164</v>
      </c>
      <c r="AM1962">
        <v>164</v>
      </c>
      <c r="AN1962" t="s">
        <v>1409</v>
      </c>
      <c r="AO1962" t="s">
        <v>3646</v>
      </c>
    </row>
    <row r="1963" spans="1:41" x14ac:dyDescent="0.25">
      <c r="A1963">
        <v>1</v>
      </c>
      <c r="B1963" t="s">
        <v>28</v>
      </c>
      <c r="C1963">
        <v>392101</v>
      </c>
      <c r="D1963" t="str">
        <f>VLOOKUP(C1963,MUNICÍPO_SETOR!A$2:D$49,4,0)</f>
        <v>MARCUS PAULO ARAGÃO DRUMOND</v>
      </c>
      <c r="E1963" s="43">
        <v>41387.420138888891</v>
      </c>
      <c r="F1963" s="43">
        <v>41388.42083333333</v>
      </c>
      <c r="G1963" s="43">
        <v>41388.385416666664</v>
      </c>
      <c r="H1963" t="s">
        <v>29</v>
      </c>
      <c r="I1963">
        <v>60000012468319</v>
      </c>
      <c r="J1963" t="s">
        <v>3647</v>
      </c>
      <c r="K1963" t="s">
        <v>3648</v>
      </c>
      <c r="L1963" t="s">
        <v>41</v>
      </c>
      <c r="M1963">
        <v>4</v>
      </c>
      <c r="N1963" t="s">
        <v>33</v>
      </c>
      <c r="O1963">
        <v>60000015461254</v>
      </c>
      <c r="P1963">
        <v>60000016462723</v>
      </c>
      <c r="Q1963">
        <v>140133000000814</v>
      </c>
      <c r="S1963" t="s">
        <v>34</v>
      </c>
      <c r="T1963" t="s">
        <v>35</v>
      </c>
      <c r="U1963" t="s">
        <v>36</v>
      </c>
      <c r="X1963" t="s">
        <v>37</v>
      </c>
      <c r="AD1963" t="s">
        <v>3649</v>
      </c>
      <c r="AE1963" t="s">
        <v>5219</v>
      </c>
      <c r="AF1963" t="s">
        <v>3649</v>
      </c>
      <c r="AG1963" t="s">
        <v>3649</v>
      </c>
      <c r="AH1963">
        <v>44</v>
      </c>
      <c r="AI1963">
        <v>550</v>
      </c>
      <c r="AJ1963">
        <v>550</v>
      </c>
      <c r="AK1963">
        <v>550</v>
      </c>
      <c r="AL1963">
        <v>550</v>
      </c>
      <c r="AM1963">
        <v>550</v>
      </c>
      <c r="AN1963" t="s">
        <v>1409</v>
      </c>
      <c r="AO1963" t="s">
        <v>4694</v>
      </c>
    </row>
    <row r="1964" spans="1:41" x14ac:dyDescent="0.25">
      <c r="A1964">
        <v>1</v>
      </c>
      <c r="B1964" t="s">
        <v>28</v>
      </c>
      <c r="C1964">
        <v>392101</v>
      </c>
      <c r="D1964" t="str">
        <f>VLOOKUP(C1964,MUNICÍPO_SETOR!A$2:D$49,4,0)</f>
        <v>MARCUS PAULO ARAGÃO DRUMOND</v>
      </c>
      <c r="E1964" s="43">
        <v>41387.354166666664</v>
      </c>
      <c r="F1964" s="43">
        <v>41388.35833333333</v>
      </c>
      <c r="G1964" s="43">
        <v>41388.326388888891</v>
      </c>
      <c r="H1964" t="s">
        <v>29</v>
      </c>
      <c r="I1964">
        <v>60000012311499</v>
      </c>
      <c r="J1964" t="s">
        <v>3650</v>
      </c>
      <c r="K1964" t="s">
        <v>3651</v>
      </c>
      <c r="L1964" t="s">
        <v>32</v>
      </c>
      <c r="M1964">
        <v>6</v>
      </c>
      <c r="N1964" t="s">
        <v>33</v>
      </c>
      <c r="O1964">
        <v>60000015461254</v>
      </c>
      <c r="P1964">
        <v>60000016462723</v>
      </c>
      <c r="Q1964">
        <v>140133000000704</v>
      </c>
      <c r="S1964" t="s">
        <v>34</v>
      </c>
      <c r="T1964" t="s">
        <v>35</v>
      </c>
      <c r="U1964" t="s">
        <v>36</v>
      </c>
      <c r="X1964" t="s">
        <v>37</v>
      </c>
      <c r="AD1964" t="s">
        <v>3652</v>
      </c>
      <c r="AE1964" t="s">
        <v>5219</v>
      </c>
      <c r="AF1964" t="s">
        <v>3652</v>
      </c>
      <c r="AG1964" t="s">
        <v>3652</v>
      </c>
      <c r="AH1964">
        <v>1</v>
      </c>
      <c r="AI1964">
        <v>134</v>
      </c>
      <c r="AJ1964">
        <v>134</v>
      </c>
      <c r="AK1964">
        <v>134</v>
      </c>
      <c r="AL1964">
        <v>134</v>
      </c>
      <c r="AM1964">
        <v>134</v>
      </c>
      <c r="AN1964" t="s">
        <v>1409</v>
      </c>
      <c r="AO1964" t="s">
        <v>3652</v>
      </c>
    </row>
    <row r="1965" spans="1:41" x14ac:dyDescent="0.25">
      <c r="A1965">
        <v>1</v>
      </c>
      <c r="B1965" t="s">
        <v>28</v>
      </c>
      <c r="C1965">
        <v>392101</v>
      </c>
      <c r="D1965" t="str">
        <f>VLOOKUP(C1965,MUNICÍPO_SETOR!A$2:D$49,4,0)</f>
        <v>MARCUS PAULO ARAGÃO DRUMOND</v>
      </c>
      <c r="E1965" s="43">
        <v>41387.302083333336</v>
      </c>
      <c r="F1965" s="43">
        <v>41388.413888888892</v>
      </c>
      <c r="G1965" s="43">
        <v>41388.374305555553</v>
      </c>
      <c r="H1965" t="s">
        <v>29</v>
      </c>
      <c r="I1965">
        <v>60000017153102</v>
      </c>
      <c r="J1965" t="s">
        <v>3653</v>
      </c>
      <c r="K1965" t="s">
        <v>3654</v>
      </c>
      <c r="L1965" t="s">
        <v>32</v>
      </c>
      <c r="M1965">
        <v>6</v>
      </c>
      <c r="N1965" t="s">
        <v>33</v>
      </c>
      <c r="O1965">
        <v>60000015461254</v>
      </c>
      <c r="P1965">
        <v>60000016462723</v>
      </c>
      <c r="Q1965">
        <v>140133000000775</v>
      </c>
      <c r="S1965" t="s">
        <v>34</v>
      </c>
      <c r="T1965" t="s">
        <v>35</v>
      </c>
      <c r="U1965" t="s">
        <v>36</v>
      </c>
      <c r="X1965" t="s">
        <v>37</v>
      </c>
      <c r="AD1965" t="s">
        <v>3655</v>
      </c>
      <c r="AE1965" t="s">
        <v>5219</v>
      </c>
      <c r="AF1965" t="s">
        <v>3655</v>
      </c>
      <c r="AG1965" t="s">
        <v>3655</v>
      </c>
      <c r="AH1965">
        <v>1</v>
      </c>
      <c r="AI1965">
        <v>256</v>
      </c>
      <c r="AJ1965">
        <v>256</v>
      </c>
      <c r="AK1965">
        <v>256</v>
      </c>
      <c r="AL1965">
        <v>256</v>
      </c>
      <c r="AM1965">
        <v>256</v>
      </c>
      <c r="AN1965" t="s">
        <v>1409</v>
      </c>
      <c r="AO1965" t="s">
        <v>3655</v>
      </c>
    </row>
    <row r="1966" spans="1:41" x14ac:dyDescent="0.25">
      <c r="A1966">
        <v>1</v>
      </c>
      <c r="B1966" t="s">
        <v>28</v>
      </c>
      <c r="C1966">
        <v>392101</v>
      </c>
      <c r="D1966" t="str">
        <f>VLOOKUP(C1966,MUNICÍPO_SETOR!A$2:D$49,4,0)</f>
        <v>MARCUS PAULO ARAGÃO DRUMOND</v>
      </c>
      <c r="E1966" s="43">
        <v>41386.736111111109</v>
      </c>
      <c r="F1966" s="43">
        <v>41387.950694444444</v>
      </c>
      <c r="G1966" s="43">
        <v>41387.913194444445</v>
      </c>
      <c r="H1966" t="s">
        <v>29</v>
      </c>
      <c r="I1966">
        <v>60000012321235</v>
      </c>
      <c r="J1966" t="s">
        <v>3656</v>
      </c>
      <c r="K1966" t="s">
        <v>3657</v>
      </c>
      <c r="L1966" t="s">
        <v>32</v>
      </c>
      <c r="M1966">
        <v>3</v>
      </c>
      <c r="N1966" t="s">
        <v>33</v>
      </c>
      <c r="O1966">
        <v>60000015461254</v>
      </c>
      <c r="P1966">
        <v>60000016462723</v>
      </c>
      <c r="Q1966">
        <v>140133000000687</v>
      </c>
      <c r="S1966" t="s">
        <v>34</v>
      </c>
      <c r="T1966" t="s">
        <v>35</v>
      </c>
      <c r="U1966" t="s">
        <v>36</v>
      </c>
      <c r="X1966" t="s">
        <v>37</v>
      </c>
      <c r="AD1966" t="s">
        <v>3658</v>
      </c>
      <c r="AE1966" t="s">
        <v>5219</v>
      </c>
      <c r="AF1966" t="s">
        <v>3658</v>
      </c>
      <c r="AG1966" t="s">
        <v>3658</v>
      </c>
      <c r="AH1966">
        <v>1</v>
      </c>
      <c r="AI1966">
        <v>247</v>
      </c>
      <c r="AJ1966">
        <v>247</v>
      </c>
      <c r="AK1966">
        <v>247</v>
      </c>
      <c r="AL1966">
        <v>247</v>
      </c>
      <c r="AM1966">
        <v>247</v>
      </c>
      <c r="AN1966" t="s">
        <v>1409</v>
      </c>
      <c r="AO1966" t="s">
        <v>3658</v>
      </c>
    </row>
    <row r="1967" spans="1:41" x14ac:dyDescent="0.25">
      <c r="A1967">
        <v>1</v>
      </c>
      <c r="B1967" t="s">
        <v>28</v>
      </c>
      <c r="C1967">
        <v>392101</v>
      </c>
      <c r="D1967" t="str">
        <f>VLOOKUP(C1967,MUNICÍPO_SETOR!A$2:D$49,4,0)</f>
        <v>MARCUS PAULO ARAGÃO DRUMOND</v>
      </c>
      <c r="E1967" s="43">
        <v>41386.697916666664</v>
      </c>
      <c r="F1967" s="43">
        <v>41387.953472222223</v>
      </c>
      <c r="G1967" s="43">
        <v>41387.913194444445</v>
      </c>
      <c r="H1967" t="s">
        <v>29</v>
      </c>
      <c r="I1967">
        <v>60000012327659</v>
      </c>
      <c r="J1967" t="s">
        <v>3659</v>
      </c>
      <c r="K1967" t="s">
        <v>3660</v>
      </c>
      <c r="L1967" t="s">
        <v>41</v>
      </c>
      <c r="M1967">
        <v>3</v>
      </c>
      <c r="N1967" t="s">
        <v>33</v>
      </c>
      <c r="O1967">
        <v>60000015461254</v>
      </c>
      <c r="P1967">
        <v>60000016462723</v>
      </c>
      <c r="Q1967">
        <v>140133000000694</v>
      </c>
      <c r="S1967" t="s">
        <v>34</v>
      </c>
      <c r="T1967" t="s">
        <v>35</v>
      </c>
      <c r="U1967" t="s">
        <v>36</v>
      </c>
      <c r="X1967" t="s">
        <v>37</v>
      </c>
      <c r="AD1967" t="s">
        <v>3661</v>
      </c>
      <c r="AE1967" t="s">
        <v>5219</v>
      </c>
      <c r="AF1967" t="s">
        <v>3661</v>
      </c>
      <c r="AG1967" t="s">
        <v>3661</v>
      </c>
      <c r="AH1967">
        <v>1</v>
      </c>
      <c r="AI1967">
        <v>182</v>
      </c>
      <c r="AJ1967">
        <v>182</v>
      </c>
      <c r="AK1967">
        <v>182</v>
      </c>
      <c r="AL1967">
        <v>182</v>
      </c>
      <c r="AM1967">
        <v>182</v>
      </c>
      <c r="AN1967" t="s">
        <v>1409</v>
      </c>
      <c r="AO1967" t="s">
        <v>3661</v>
      </c>
    </row>
    <row r="1968" spans="1:41" x14ac:dyDescent="0.25">
      <c r="A1968">
        <v>1</v>
      </c>
      <c r="B1968" t="s">
        <v>28</v>
      </c>
      <c r="C1968">
        <v>392101</v>
      </c>
      <c r="D1968" t="str">
        <f>VLOOKUP(C1968,MUNICÍPO_SETOR!A$2:D$49,4,0)</f>
        <v>MARCUS PAULO ARAGÃO DRUMOND</v>
      </c>
      <c r="E1968" s="43">
        <v>41386.630555555559</v>
      </c>
      <c r="F1968" s="43">
        <v>41386.633333333331</v>
      </c>
      <c r="G1968" s="43">
        <v>41387.902777777781</v>
      </c>
      <c r="H1968" t="s">
        <v>29</v>
      </c>
      <c r="I1968">
        <v>60000012464675</v>
      </c>
      <c r="J1968" t="s">
        <v>3662</v>
      </c>
      <c r="K1968" t="s">
        <v>3663</v>
      </c>
      <c r="L1968" t="s">
        <v>32</v>
      </c>
      <c r="M1968">
        <v>6</v>
      </c>
      <c r="N1968" t="s">
        <v>33</v>
      </c>
      <c r="O1968">
        <v>60000015461254</v>
      </c>
      <c r="P1968">
        <v>60000016462723</v>
      </c>
      <c r="Q1968">
        <v>140133000000680</v>
      </c>
      <c r="S1968" t="s">
        <v>34</v>
      </c>
      <c r="T1968" t="s">
        <v>35</v>
      </c>
      <c r="U1968" t="s">
        <v>36</v>
      </c>
      <c r="X1968" t="s">
        <v>37</v>
      </c>
      <c r="AD1968" t="s">
        <v>3664</v>
      </c>
      <c r="AE1968" t="s">
        <v>5219</v>
      </c>
      <c r="AF1968" t="s">
        <v>3664</v>
      </c>
      <c r="AG1968" t="s">
        <v>3664</v>
      </c>
      <c r="AH1968">
        <v>51</v>
      </c>
      <c r="AI1968">
        <v>297</v>
      </c>
      <c r="AJ1968">
        <v>297</v>
      </c>
      <c r="AK1968">
        <v>297</v>
      </c>
      <c r="AL1968">
        <v>297</v>
      </c>
      <c r="AM1968">
        <v>297</v>
      </c>
      <c r="AN1968" t="s">
        <v>1409</v>
      </c>
      <c r="AO1968" t="s">
        <v>4695</v>
      </c>
    </row>
    <row r="1969" spans="1:41" x14ac:dyDescent="0.25">
      <c r="A1969">
        <v>1</v>
      </c>
      <c r="B1969" t="s">
        <v>28</v>
      </c>
      <c r="C1969">
        <v>392101</v>
      </c>
      <c r="D1969" t="str">
        <f>VLOOKUP(C1969,MUNICÍPO_SETOR!A$2:D$49,4,0)</f>
        <v>MARCUS PAULO ARAGÃO DRUMOND</v>
      </c>
      <c r="E1969" s="43">
        <v>41383.402083333334</v>
      </c>
      <c r="F1969" s="43">
        <v>41383.40347222222</v>
      </c>
      <c r="G1969" s="43">
        <v>41383.367361111108</v>
      </c>
      <c r="H1969" t="s">
        <v>29</v>
      </c>
      <c r="I1969">
        <v>60000012481635</v>
      </c>
      <c r="J1969" t="s">
        <v>1036</v>
      </c>
      <c r="K1969" t="s">
        <v>1037</v>
      </c>
      <c r="L1969" t="s">
        <v>32</v>
      </c>
      <c r="M1969">
        <v>3</v>
      </c>
      <c r="N1969" t="s">
        <v>33</v>
      </c>
      <c r="O1969">
        <v>60000015461254</v>
      </c>
      <c r="P1969">
        <v>60000016462723</v>
      </c>
      <c r="Q1969">
        <v>140133000000657</v>
      </c>
      <c r="S1969" t="s">
        <v>34</v>
      </c>
      <c r="T1969" t="s">
        <v>35</v>
      </c>
      <c r="U1969" t="s">
        <v>36</v>
      </c>
      <c r="X1969" t="s">
        <v>37</v>
      </c>
      <c r="AD1969" t="s">
        <v>3665</v>
      </c>
      <c r="AE1969" t="s">
        <v>1448</v>
      </c>
      <c r="AF1969" t="s">
        <v>3665</v>
      </c>
      <c r="AG1969" t="s">
        <v>3665</v>
      </c>
      <c r="AH1969">
        <v>1</v>
      </c>
      <c r="AI1969">
        <v>244</v>
      </c>
      <c r="AJ1969">
        <v>244</v>
      </c>
      <c r="AK1969">
        <v>244</v>
      </c>
      <c r="AL1969">
        <v>244</v>
      </c>
      <c r="AM1969">
        <v>244</v>
      </c>
      <c r="AN1969" t="s">
        <v>1409</v>
      </c>
      <c r="AO1969" t="s">
        <v>3665</v>
      </c>
    </row>
    <row r="1970" spans="1:41" x14ac:dyDescent="0.25">
      <c r="A1970">
        <v>1</v>
      </c>
      <c r="B1970" t="s">
        <v>28</v>
      </c>
      <c r="C1970">
        <v>392101</v>
      </c>
      <c r="D1970" t="str">
        <f>VLOOKUP(C1970,MUNICÍPO_SETOR!A$2:D$49,4,0)</f>
        <v>MARCUS PAULO ARAGÃO DRUMOND</v>
      </c>
      <c r="E1970" s="43">
        <v>41383.364583333336</v>
      </c>
      <c r="F1970" s="43">
        <v>41383.408333333333</v>
      </c>
      <c r="G1970" s="43">
        <v>41383.367361111108</v>
      </c>
      <c r="H1970" t="s">
        <v>29</v>
      </c>
      <c r="I1970">
        <v>60000012430739</v>
      </c>
      <c r="J1970" t="s">
        <v>1045</v>
      </c>
      <c r="K1970" t="s">
        <v>1046</v>
      </c>
      <c r="L1970" t="s">
        <v>32</v>
      </c>
      <c r="M1970">
        <v>3</v>
      </c>
      <c r="N1970" t="s">
        <v>33</v>
      </c>
      <c r="O1970">
        <v>60000015461254</v>
      </c>
      <c r="P1970">
        <v>60000016462723</v>
      </c>
      <c r="Q1970">
        <v>140133000000671</v>
      </c>
      <c r="S1970" t="s">
        <v>34</v>
      </c>
      <c r="T1970" t="s">
        <v>35</v>
      </c>
      <c r="U1970" t="s">
        <v>36</v>
      </c>
      <c r="X1970" t="s">
        <v>37</v>
      </c>
      <c r="AD1970" t="s">
        <v>3666</v>
      </c>
      <c r="AE1970" t="s">
        <v>1448</v>
      </c>
      <c r="AF1970" t="s">
        <v>3666</v>
      </c>
      <c r="AG1970" t="s">
        <v>3666</v>
      </c>
      <c r="AH1970">
        <v>1</v>
      </c>
      <c r="AI1970">
        <v>323</v>
      </c>
      <c r="AJ1970">
        <v>323</v>
      </c>
      <c r="AK1970">
        <v>323</v>
      </c>
      <c r="AL1970">
        <v>323</v>
      </c>
      <c r="AM1970">
        <v>323</v>
      </c>
      <c r="AN1970" t="s">
        <v>1409</v>
      </c>
      <c r="AO1970" t="s">
        <v>3666</v>
      </c>
    </row>
    <row r="1971" spans="1:41" x14ac:dyDescent="0.25">
      <c r="A1971">
        <v>1</v>
      </c>
      <c r="B1971" t="s">
        <v>28</v>
      </c>
      <c r="C1971">
        <v>392101</v>
      </c>
      <c r="D1971" t="str">
        <f>VLOOKUP(C1971,MUNICÍPO_SETOR!A$2:D$49,4,0)</f>
        <v>MARCUS PAULO ARAGÃO DRUMOND</v>
      </c>
      <c r="E1971" s="43">
        <v>41383.319444444445</v>
      </c>
      <c r="F1971" s="43">
        <v>41383.40625</v>
      </c>
      <c r="G1971" s="43">
        <v>41383.367361111108</v>
      </c>
      <c r="H1971" t="s">
        <v>29</v>
      </c>
      <c r="I1971">
        <v>60000012373223</v>
      </c>
      <c r="J1971" t="s">
        <v>1053</v>
      </c>
      <c r="K1971" t="s">
        <v>1054</v>
      </c>
      <c r="L1971" t="s">
        <v>32</v>
      </c>
      <c r="M1971">
        <v>4</v>
      </c>
      <c r="N1971" t="s">
        <v>33</v>
      </c>
      <c r="O1971">
        <v>60000015461254</v>
      </c>
      <c r="P1971">
        <v>60000016462723</v>
      </c>
      <c r="Q1971">
        <v>140133000000664</v>
      </c>
      <c r="S1971" t="s">
        <v>34</v>
      </c>
      <c r="T1971" t="s">
        <v>35</v>
      </c>
      <c r="U1971" t="s">
        <v>36</v>
      </c>
      <c r="X1971" t="s">
        <v>37</v>
      </c>
      <c r="AD1971" t="s">
        <v>3667</v>
      </c>
      <c r="AE1971" t="s">
        <v>1448</v>
      </c>
      <c r="AF1971" t="s">
        <v>3667</v>
      </c>
      <c r="AG1971" t="s">
        <v>3667</v>
      </c>
      <c r="AH1971">
        <v>1</v>
      </c>
      <c r="AI1971">
        <v>211</v>
      </c>
      <c r="AJ1971">
        <v>211</v>
      </c>
      <c r="AK1971">
        <v>211</v>
      </c>
      <c r="AL1971">
        <v>211</v>
      </c>
      <c r="AM1971">
        <v>211</v>
      </c>
      <c r="AN1971" t="s">
        <v>1409</v>
      </c>
      <c r="AO1971" t="s">
        <v>3667</v>
      </c>
    </row>
    <row r="1972" spans="1:41" x14ac:dyDescent="0.25">
      <c r="A1972">
        <v>1</v>
      </c>
      <c r="B1972" t="s">
        <v>28</v>
      </c>
      <c r="C1972">
        <v>392101</v>
      </c>
      <c r="D1972" t="str">
        <f>VLOOKUP(C1972,MUNICÍPO_SETOR!A$2:D$49,4,0)</f>
        <v>MARCUS PAULO ARAGÃO DRUMOND</v>
      </c>
      <c r="E1972" s="43">
        <v>41382.855555555558</v>
      </c>
      <c r="F1972" s="43">
        <v>41382.85833333333</v>
      </c>
      <c r="G1972" s="43">
        <v>41382.820833333331</v>
      </c>
      <c r="H1972" t="s">
        <v>29</v>
      </c>
      <c r="I1972">
        <v>60000012525963</v>
      </c>
      <c r="J1972" t="s">
        <v>1069</v>
      </c>
      <c r="K1972" t="s">
        <v>1070</v>
      </c>
      <c r="L1972" t="s">
        <v>32</v>
      </c>
      <c r="M1972">
        <v>4</v>
      </c>
      <c r="N1972" t="s">
        <v>33</v>
      </c>
      <c r="O1972">
        <v>60000015461254</v>
      </c>
      <c r="P1972">
        <v>60000016462723</v>
      </c>
      <c r="Q1972">
        <v>140133000000641</v>
      </c>
      <c r="S1972" t="s">
        <v>34</v>
      </c>
      <c r="T1972" t="s">
        <v>35</v>
      </c>
      <c r="U1972" t="s">
        <v>36</v>
      </c>
      <c r="X1972" t="s">
        <v>37</v>
      </c>
      <c r="AD1972" t="s">
        <v>3668</v>
      </c>
      <c r="AE1972" t="s">
        <v>1448</v>
      </c>
      <c r="AF1972" t="s">
        <v>3668</v>
      </c>
      <c r="AG1972" t="s">
        <v>3668</v>
      </c>
      <c r="AH1972">
        <v>1</v>
      </c>
      <c r="AI1972">
        <v>228</v>
      </c>
      <c r="AJ1972">
        <v>228</v>
      </c>
      <c r="AK1972">
        <v>228</v>
      </c>
      <c r="AL1972">
        <v>228</v>
      </c>
      <c r="AM1972">
        <v>228</v>
      </c>
      <c r="AN1972" t="s">
        <v>1409</v>
      </c>
      <c r="AO1972" t="s">
        <v>3668</v>
      </c>
    </row>
    <row r="1973" spans="1:41" x14ac:dyDescent="0.25">
      <c r="A1973">
        <v>1</v>
      </c>
      <c r="B1973" t="s">
        <v>28</v>
      </c>
      <c r="C1973">
        <v>392101</v>
      </c>
      <c r="D1973" t="str">
        <f>VLOOKUP(C1973,MUNICÍPO_SETOR!A$2:D$49,4,0)</f>
        <v>MARCUS PAULO ARAGÃO DRUMOND</v>
      </c>
      <c r="E1973" s="43">
        <v>41382.273611111108</v>
      </c>
      <c r="F1973" s="43">
        <v>41382.276388888888</v>
      </c>
      <c r="G1973" s="43">
        <v>41382.240972222222</v>
      </c>
      <c r="H1973" t="s">
        <v>29</v>
      </c>
      <c r="I1973">
        <v>60000012327775</v>
      </c>
      <c r="J1973" t="s">
        <v>1039</v>
      </c>
      <c r="K1973" t="s">
        <v>1040</v>
      </c>
      <c r="L1973" t="s">
        <v>32</v>
      </c>
      <c r="M1973">
        <v>6</v>
      </c>
      <c r="N1973" t="s">
        <v>33</v>
      </c>
      <c r="O1973">
        <v>60000015461254</v>
      </c>
      <c r="P1973">
        <v>60000016462723</v>
      </c>
      <c r="Q1973">
        <v>140133000000607</v>
      </c>
      <c r="S1973" t="s">
        <v>34</v>
      </c>
      <c r="T1973" t="s">
        <v>35</v>
      </c>
      <c r="U1973" t="s">
        <v>36</v>
      </c>
      <c r="X1973" t="s">
        <v>37</v>
      </c>
      <c r="AD1973" t="s">
        <v>3669</v>
      </c>
      <c r="AE1973" t="s">
        <v>1448</v>
      </c>
      <c r="AF1973" t="s">
        <v>3669</v>
      </c>
      <c r="AG1973" t="s">
        <v>3669</v>
      </c>
      <c r="AH1973">
        <v>1</v>
      </c>
      <c r="AI1973">
        <v>262</v>
      </c>
      <c r="AJ1973">
        <v>262</v>
      </c>
      <c r="AK1973">
        <v>262</v>
      </c>
      <c r="AL1973">
        <v>262</v>
      </c>
      <c r="AM1973">
        <v>262</v>
      </c>
      <c r="AN1973" t="s">
        <v>1409</v>
      </c>
      <c r="AO1973" t="s">
        <v>3669</v>
      </c>
    </row>
    <row r="1974" spans="1:41" x14ac:dyDescent="0.25">
      <c r="A1974">
        <v>1</v>
      </c>
      <c r="B1974" t="s">
        <v>28</v>
      </c>
      <c r="C1974">
        <v>392101</v>
      </c>
      <c r="D1974" t="str">
        <f>VLOOKUP(C1974,MUNICÍPO_SETOR!A$2:D$49,4,0)</f>
        <v>MARCUS PAULO ARAGÃO DRUMOND</v>
      </c>
      <c r="E1974" s="43">
        <v>41381.701388888891</v>
      </c>
      <c r="F1974" s="43">
        <v>41382.290277777778</v>
      </c>
      <c r="G1974" s="43">
        <v>41382.810416666667</v>
      </c>
      <c r="H1974" t="s">
        <v>29</v>
      </c>
      <c r="I1974">
        <v>60000012248879</v>
      </c>
      <c r="J1974" t="s">
        <v>1056</v>
      </c>
      <c r="K1974" t="s">
        <v>1057</v>
      </c>
      <c r="L1974" t="s">
        <v>41</v>
      </c>
      <c r="M1974">
        <v>3</v>
      </c>
      <c r="N1974" t="s">
        <v>33</v>
      </c>
      <c r="O1974">
        <v>60000015461254</v>
      </c>
      <c r="P1974">
        <v>60000016462723</v>
      </c>
      <c r="Q1974">
        <v>140133000000628</v>
      </c>
      <c r="S1974" t="s">
        <v>34</v>
      </c>
      <c r="T1974" t="s">
        <v>35</v>
      </c>
      <c r="U1974" t="s">
        <v>36</v>
      </c>
      <c r="X1974" t="s">
        <v>37</v>
      </c>
      <c r="AD1974" t="s">
        <v>3670</v>
      </c>
      <c r="AE1974" t="s">
        <v>1448</v>
      </c>
      <c r="AF1974" t="s">
        <v>3670</v>
      </c>
      <c r="AG1974" t="s">
        <v>3670</v>
      </c>
      <c r="AH1974">
        <v>216</v>
      </c>
      <c r="AI1974">
        <v>363</v>
      </c>
      <c r="AJ1974">
        <v>363</v>
      </c>
      <c r="AK1974">
        <v>363</v>
      </c>
      <c r="AL1974">
        <v>363</v>
      </c>
      <c r="AM1974">
        <v>363</v>
      </c>
      <c r="AN1974" t="s">
        <v>1409</v>
      </c>
      <c r="AO1974" t="s">
        <v>4696</v>
      </c>
    </row>
    <row r="1975" spans="1:41" x14ac:dyDescent="0.25">
      <c r="A1975">
        <v>1</v>
      </c>
      <c r="B1975" t="s">
        <v>28</v>
      </c>
      <c r="C1975">
        <v>392101</v>
      </c>
      <c r="D1975" t="str">
        <f>VLOOKUP(C1975,MUNICÍPO_SETOR!A$2:D$49,4,0)</f>
        <v>MARCUS PAULO ARAGÃO DRUMOND</v>
      </c>
      <c r="E1975" s="43">
        <v>41381.524305555555</v>
      </c>
      <c r="F1975" s="43">
        <v>41382.863194444442</v>
      </c>
      <c r="G1975" s="43">
        <v>41383.359027777777</v>
      </c>
      <c r="H1975" t="s">
        <v>29</v>
      </c>
      <c r="I1975">
        <v>60000012447671</v>
      </c>
      <c r="J1975" t="s">
        <v>1033</v>
      </c>
      <c r="K1975" t="s">
        <v>1034</v>
      </c>
      <c r="L1975" t="s">
        <v>32</v>
      </c>
      <c r="M1975">
        <v>4</v>
      </c>
      <c r="N1975" t="s">
        <v>33</v>
      </c>
      <c r="O1975">
        <v>60000015461254</v>
      </c>
      <c r="P1975">
        <v>60000016462723</v>
      </c>
      <c r="Q1975">
        <v>140133000000648</v>
      </c>
      <c r="S1975" t="s">
        <v>34</v>
      </c>
      <c r="T1975" t="s">
        <v>35</v>
      </c>
      <c r="U1975" t="s">
        <v>36</v>
      </c>
      <c r="X1975" t="s">
        <v>37</v>
      </c>
      <c r="AD1975" t="s">
        <v>3671</v>
      </c>
      <c r="AE1975" t="s">
        <v>1448</v>
      </c>
      <c r="AF1975" t="s">
        <v>4371</v>
      </c>
      <c r="AG1975" t="s">
        <v>4371</v>
      </c>
      <c r="AH1975">
        <v>173</v>
      </c>
      <c r="AI1975">
        <v>334</v>
      </c>
      <c r="AJ1975">
        <v>334</v>
      </c>
      <c r="AK1975">
        <v>334</v>
      </c>
      <c r="AL1975">
        <v>334</v>
      </c>
      <c r="AM1975">
        <v>334</v>
      </c>
      <c r="AN1975" t="s">
        <v>1409</v>
      </c>
      <c r="AO1975" t="s">
        <v>4697</v>
      </c>
    </row>
    <row r="1976" spans="1:41" x14ac:dyDescent="0.25">
      <c r="A1976">
        <v>1</v>
      </c>
      <c r="B1976" t="s">
        <v>28</v>
      </c>
      <c r="C1976">
        <v>392101</v>
      </c>
      <c r="D1976" t="str">
        <f>VLOOKUP(C1976,MUNICÍPO_SETOR!A$2:D$49,4,0)</f>
        <v>MARCUS PAULO ARAGÃO DRUMOND</v>
      </c>
      <c r="E1976" s="43">
        <v>41381.361111111109</v>
      </c>
      <c r="F1976" s="43">
        <v>41382.284722222219</v>
      </c>
      <c r="G1976" s="43">
        <v>41382.810416666667</v>
      </c>
      <c r="H1976" t="s">
        <v>29</v>
      </c>
      <c r="I1976">
        <v>60000012464659</v>
      </c>
      <c r="J1976" t="s">
        <v>1027</v>
      </c>
      <c r="K1976" t="s">
        <v>1028</v>
      </c>
      <c r="L1976" t="s">
        <v>32</v>
      </c>
      <c r="M1976">
        <v>3</v>
      </c>
      <c r="N1976" t="s">
        <v>33</v>
      </c>
      <c r="O1976">
        <v>60000015461254</v>
      </c>
      <c r="P1976">
        <v>60000016462723</v>
      </c>
      <c r="Q1976">
        <v>140133000000621</v>
      </c>
      <c r="S1976" t="s">
        <v>34</v>
      </c>
      <c r="T1976" t="s">
        <v>35</v>
      </c>
      <c r="U1976" t="s">
        <v>36</v>
      </c>
      <c r="X1976" t="s">
        <v>37</v>
      </c>
      <c r="AD1976" t="s">
        <v>3672</v>
      </c>
      <c r="AE1976" t="s">
        <v>1448</v>
      </c>
      <c r="AF1976" t="s">
        <v>3672</v>
      </c>
      <c r="AG1976" t="s">
        <v>3672</v>
      </c>
      <c r="AH1976">
        <v>1</v>
      </c>
      <c r="AI1976">
        <v>145</v>
      </c>
      <c r="AJ1976">
        <v>145</v>
      </c>
      <c r="AK1976">
        <v>145</v>
      </c>
      <c r="AL1976">
        <v>145</v>
      </c>
      <c r="AM1976">
        <v>145</v>
      </c>
      <c r="AN1976" t="s">
        <v>1409</v>
      </c>
      <c r="AO1976" t="s">
        <v>3672</v>
      </c>
    </row>
    <row r="1977" spans="1:41" x14ac:dyDescent="0.25">
      <c r="A1977">
        <v>1</v>
      </c>
      <c r="B1977" t="s">
        <v>28</v>
      </c>
      <c r="C1977">
        <v>392101</v>
      </c>
      <c r="D1977" t="str">
        <f>VLOOKUP(C1977,MUNICÍPO_SETOR!A$2:D$49,4,0)</f>
        <v>MARCUS PAULO ARAGÃO DRUMOND</v>
      </c>
      <c r="E1977" s="43">
        <v>41381.315972222219</v>
      </c>
      <c r="F1977" s="43">
        <v>41382.280555555553</v>
      </c>
      <c r="G1977" s="43">
        <v>41382.240972222222</v>
      </c>
      <c r="H1977" t="s">
        <v>29</v>
      </c>
      <c r="I1977">
        <v>60000012276975</v>
      </c>
      <c r="J1977" t="s">
        <v>1030</v>
      </c>
      <c r="K1977" t="s">
        <v>1031</v>
      </c>
      <c r="L1977" t="s">
        <v>41</v>
      </c>
      <c r="M1977">
        <v>3</v>
      </c>
      <c r="N1977" t="s">
        <v>33</v>
      </c>
      <c r="O1977">
        <v>60000015461254</v>
      </c>
      <c r="P1977">
        <v>60000016462723</v>
      </c>
      <c r="Q1977">
        <v>140133000000614</v>
      </c>
      <c r="S1977" t="s">
        <v>34</v>
      </c>
      <c r="T1977" t="s">
        <v>35</v>
      </c>
      <c r="U1977" t="s">
        <v>36</v>
      </c>
      <c r="X1977" t="s">
        <v>37</v>
      </c>
      <c r="AD1977" t="s">
        <v>3673</v>
      </c>
      <c r="AE1977" t="s">
        <v>1448</v>
      </c>
      <c r="AF1977" t="s">
        <v>3673</v>
      </c>
      <c r="AG1977" t="s">
        <v>3673</v>
      </c>
      <c r="AH1977">
        <v>1</v>
      </c>
      <c r="AI1977">
        <v>298</v>
      </c>
      <c r="AJ1977">
        <v>298</v>
      </c>
      <c r="AK1977">
        <v>298</v>
      </c>
      <c r="AL1977">
        <v>298</v>
      </c>
      <c r="AM1977">
        <v>298</v>
      </c>
      <c r="AN1977" t="s">
        <v>1409</v>
      </c>
      <c r="AO1977" t="s">
        <v>3673</v>
      </c>
    </row>
    <row r="1978" spans="1:41" x14ac:dyDescent="0.25">
      <c r="A1978">
        <v>1</v>
      </c>
      <c r="B1978" t="s">
        <v>28</v>
      </c>
      <c r="C1978">
        <v>392101</v>
      </c>
      <c r="D1978" t="str">
        <f>VLOOKUP(C1978,MUNICÍPO_SETOR!A$2:D$49,4,0)</f>
        <v>MARCUS PAULO ARAGÃO DRUMOND</v>
      </c>
      <c r="E1978" s="43">
        <v>41380.824305555558</v>
      </c>
      <c r="F1978" s="43">
        <v>41380.825694444444</v>
      </c>
      <c r="G1978" s="43">
        <v>41380.966666666667</v>
      </c>
      <c r="H1978" t="s">
        <v>29</v>
      </c>
      <c r="I1978">
        <v>60000012545107</v>
      </c>
      <c r="J1978" t="s">
        <v>1042</v>
      </c>
      <c r="K1978" t="s">
        <v>1043</v>
      </c>
      <c r="L1978" t="s">
        <v>32</v>
      </c>
      <c r="M1978">
        <v>4</v>
      </c>
      <c r="N1978" t="s">
        <v>33</v>
      </c>
      <c r="O1978">
        <v>60000015461254</v>
      </c>
      <c r="P1978">
        <v>60000016462723</v>
      </c>
      <c r="Q1978">
        <v>140133000000593</v>
      </c>
      <c r="S1978" t="s">
        <v>34</v>
      </c>
      <c r="T1978" t="s">
        <v>35</v>
      </c>
      <c r="U1978" t="s">
        <v>36</v>
      </c>
      <c r="X1978" t="s">
        <v>37</v>
      </c>
      <c r="AD1978" t="s">
        <v>3674</v>
      </c>
      <c r="AE1978" t="s">
        <v>1448</v>
      </c>
      <c r="AF1978" t="s">
        <v>3674</v>
      </c>
      <c r="AG1978" t="s">
        <v>3674</v>
      </c>
      <c r="AH1978">
        <v>1</v>
      </c>
      <c r="AI1978">
        <v>297</v>
      </c>
      <c r="AJ1978">
        <v>297</v>
      </c>
      <c r="AK1978">
        <v>297</v>
      </c>
      <c r="AL1978">
        <v>297</v>
      </c>
      <c r="AM1978">
        <v>297</v>
      </c>
      <c r="AN1978" t="s">
        <v>1409</v>
      </c>
      <c r="AO1978" t="s">
        <v>3674</v>
      </c>
    </row>
    <row r="1979" spans="1:41" x14ac:dyDescent="0.25">
      <c r="A1979">
        <v>1</v>
      </c>
      <c r="B1979" t="s">
        <v>28</v>
      </c>
      <c r="C1979">
        <v>392101</v>
      </c>
      <c r="D1979" t="str">
        <f>VLOOKUP(C1979,MUNICÍPO_SETOR!A$2:D$49,4,0)</f>
        <v>MARCUS PAULO ARAGÃO DRUMOND</v>
      </c>
      <c r="E1979" s="43">
        <v>41380.820138888892</v>
      </c>
      <c r="F1979" s="43">
        <v>41380.823611111111</v>
      </c>
      <c r="G1979" s="43">
        <v>41380.966666666667</v>
      </c>
      <c r="H1979" t="s">
        <v>29</v>
      </c>
      <c r="I1979">
        <v>60000012543791</v>
      </c>
      <c r="J1979" t="s">
        <v>1083</v>
      </c>
      <c r="K1979" t="s">
        <v>1084</v>
      </c>
      <c r="L1979" t="s">
        <v>32</v>
      </c>
      <c r="M1979">
        <v>4</v>
      </c>
      <c r="N1979" t="s">
        <v>33</v>
      </c>
      <c r="O1979">
        <v>60000015461254</v>
      </c>
      <c r="P1979">
        <v>60000016462723</v>
      </c>
      <c r="Q1979">
        <v>140133000000586</v>
      </c>
      <c r="S1979" t="s">
        <v>34</v>
      </c>
      <c r="T1979" t="s">
        <v>35</v>
      </c>
      <c r="U1979" t="s">
        <v>36</v>
      </c>
      <c r="X1979" t="s">
        <v>37</v>
      </c>
      <c r="AD1979" t="s">
        <v>3675</v>
      </c>
      <c r="AE1979" t="s">
        <v>1448</v>
      </c>
      <c r="AF1979" t="s">
        <v>3675</v>
      </c>
      <c r="AG1979" t="s">
        <v>3675</v>
      </c>
      <c r="AH1979">
        <v>98</v>
      </c>
      <c r="AI1979">
        <v>381</v>
      </c>
      <c r="AJ1979">
        <v>381</v>
      </c>
      <c r="AK1979">
        <v>381</v>
      </c>
      <c r="AL1979">
        <v>381</v>
      </c>
      <c r="AM1979">
        <v>381</v>
      </c>
      <c r="AN1979" t="s">
        <v>1409</v>
      </c>
      <c r="AO1979" t="s">
        <v>4698</v>
      </c>
    </row>
    <row r="1980" spans="1:41" x14ac:dyDescent="0.25">
      <c r="A1980">
        <v>1</v>
      </c>
      <c r="B1980" t="s">
        <v>28</v>
      </c>
      <c r="C1980">
        <v>392101</v>
      </c>
      <c r="D1980" t="str">
        <f>VLOOKUP(C1980,MUNICÍPO_SETOR!A$2:D$49,4,0)</f>
        <v>MARCUS PAULO ARAGÃO DRUMOND</v>
      </c>
      <c r="E1980" s="43">
        <v>41380.680555555555</v>
      </c>
      <c r="F1980" s="43">
        <v>41380.816666666666</v>
      </c>
      <c r="G1980" s="43">
        <v>41380.966666666667</v>
      </c>
      <c r="H1980" t="s">
        <v>29</v>
      </c>
      <c r="I1980">
        <v>60000012334855</v>
      </c>
      <c r="J1980" t="s">
        <v>1021</v>
      </c>
      <c r="K1980" t="s">
        <v>1022</v>
      </c>
      <c r="L1980" t="s">
        <v>32</v>
      </c>
      <c r="M1980">
        <v>3</v>
      </c>
      <c r="N1980" t="s">
        <v>33</v>
      </c>
      <c r="O1980">
        <v>60000015461254</v>
      </c>
      <c r="P1980">
        <v>60000016462723</v>
      </c>
      <c r="Q1980">
        <v>140133000000572</v>
      </c>
      <c r="S1980" t="s">
        <v>34</v>
      </c>
      <c r="T1980" t="s">
        <v>35</v>
      </c>
      <c r="U1980" t="s">
        <v>36</v>
      </c>
      <c r="X1980" t="s">
        <v>37</v>
      </c>
      <c r="AD1980" t="s">
        <v>3676</v>
      </c>
      <c r="AE1980" t="s">
        <v>1448</v>
      </c>
      <c r="AF1980" t="s">
        <v>3676</v>
      </c>
      <c r="AG1980" t="s">
        <v>3676</v>
      </c>
      <c r="AH1980">
        <v>1</v>
      </c>
      <c r="AI1980">
        <v>166</v>
      </c>
      <c r="AJ1980">
        <v>166</v>
      </c>
      <c r="AK1980">
        <v>166</v>
      </c>
      <c r="AL1980">
        <v>166</v>
      </c>
      <c r="AM1980">
        <v>166</v>
      </c>
      <c r="AN1980" t="s">
        <v>1409</v>
      </c>
      <c r="AO1980" t="s">
        <v>3676</v>
      </c>
    </row>
    <row r="1981" spans="1:41" x14ac:dyDescent="0.25">
      <c r="A1981">
        <v>1</v>
      </c>
      <c r="B1981" t="s">
        <v>28</v>
      </c>
      <c r="C1981">
        <v>392101</v>
      </c>
      <c r="D1981" t="str">
        <f>VLOOKUP(C1981,MUNICÍPO_SETOR!A$2:D$49,4,0)</f>
        <v>MARCUS PAULO ARAGÃO DRUMOND</v>
      </c>
      <c r="E1981" s="43">
        <v>41380.5625</v>
      </c>
      <c r="F1981" s="43">
        <v>41380.56527777778</v>
      </c>
      <c r="G1981" s="43">
        <v>41380.966666666667</v>
      </c>
      <c r="H1981" t="s">
        <v>29</v>
      </c>
      <c r="I1981">
        <v>60000012345391</v>
      </c>
      <c r="J1981" t="s">
        <v>1066</v>
      </c>
      <c r="K1981" t="s">
        <v>1067</v>
      </c>
      <c r="L1981" t="s">
        <v>32</v>
      </c>
      <c r="M1981">
        <v>4</v>
      </c>
      <c r="N1981" t="s">
        <v>33</v>
      </c>
      <c r="O1981">
        <v>60000015461254</v>
      </c>
      <c r="P1981">
        <v>60000016462723</v>
      </c>
      <c r="Q1981">
        <v>140133000000565</v>
      </c>
      <c r="S1981" t="s">
        <v>34</v>
      </c>
      <c r="T1981" t="s">
        <v>35</v>
      </c>
      <c r="U1981" t="s">
        <v>36</v>
      </c>
      <c r="X1981" t="s">
        <v>37</v>
      </c>
      <c r="AD1981" t="s">
        <v>3677</v>
      </c>
      <c r="AE1981" t="s">
        <v>1448</v>
      </c>
      <c r="AF1981" t="s">
        <v>3677</v>
      </c>
      <c r="AG1981" t="s">
        <v>3677</v>
      </c>
      <c r="AH1981">
        <v>1</v>
      </c>
      <c r="AI1981">
        <v>103</v>
      </c>
      <c r="AJ1981">
        <v>103</v>
      </c>
      <c r="AK1981">
        <v>103</v>
      </c>
      <c r="AL1981">
        <v>103</v>
      </c>
      <c r="AM1981">
        <v>103</v>
      </c>
      <c r="AN1981" t="s">
        <v>1409</v>
      </c>
      <c r="AO1981" t="s">
        <v>3677</v>
      </c>
    </row>
    <row r="1982" spans="1:41" x14ac:dyDescent="0.25">
      <c r="A1982">
        <v>1</v>
      </c>
      <c r="B1982" t="s">
        <v>28</v>
      </c>
      <c r="C1982">
        <v>392101</v>
      </c>
      <c r="D1982" t="str">
        <f>VLOOKUP(C1982,MUNICÍPO_SETOR!A$2:D$49,4,0)</f>
        <v>MARCUS PAULO ARAGÃO DRUMOND</v>
      </c>
      <c r="E1982" s="43">
        <v>41380.53125</v>
      </c>
      <c r="F1982" s="43">
        <v>41380.827777777777</v>
      </c>
      <c r="G1982" s="43">
        <v>41381.532638888886</v>
      </c>
      <c r="H1982" t="s">
        <v>29</v>
      </c>
      <c r="I1982">
        <v>60000012559127</v>
      </c>
      <c r="J1982" t="s">
        <v>1076</v>
      </c>
      <c r="K1982" t="s">
        <v>1077</v>
      </c>
      <c r="L1982" t="s">
        <v>32</v>
      </c>
      <c r="M1982">
        <v>4</v>
      </c>
      <c r="N1982" t="s">
        <v>33</v>
      </c>
      <c r="O1982">
        <v>60000015461254</v>
      </c>
      <c r="P1982">
        <v>60000016462723</v>
      </c>
      <c r="Q1982">
        <v>140133000000600</v>
      </c>
      <c r="S1982" t="s">
        <v>34</v>
      </c>
      <c r="T1982" t="s">
        <v>35</v>
      </c>
      <c r="U1982" t="s">
        <v>36</v>
      </c>
      <c r="X1982" t="s">
        <v>37</v>
      </c>
      <c r="AD1982" t="s">
        <v>3678</v>
      </c>
      <c r="AE1982" t="s">
        <v>1448</v>
      </c>
      <c r="AF1982" t="s">
        <v>3678</v>
      </c>
      <c r="AG1982" t="s">
        <v>3678</v>
      </c>
      <c r="AH1982">
        <v>1</v>
      </c>
      <c r="AI1982">
        <v>254</v>
      </c>
      <c r="AJ1982">
        <v>254</v>
      </c>
      <c r="AK1982">
        <v>254</v>
      </c>
      <c r="AL1982">
        <v>254</v>
      </c>
      <c r="AM1982">
        <v>254</v>
      </c>
      <c r="AN1982" t="s">
        <v>1409</v>
      </c>
      <c r="AO1982" t="s">
        <v>3678</v>
      </c>
    </row>
    <row r="1983" spans="1:41" x14ac:dyDescent="0.25">
      <c r="A1983">
        <v>1</v>
      </c>
      <c r="B1983" t="s">
        <v>28</v>
      </c>
      <c r="C1983">
        <v>392101</v>
      </c>
      <c r="D1983" t="str">
        <f>VLOOKUP(C1983,MUNICÍPO_SETOR!A$2:D$49,4,0)</f>
        <v>MARCUS PAULO ARAGÃO DRUMOND</v>
      </c>
      <c r="E1983" s="43">
        <v>41380.440972222219</v>
      </c>
      <c r="F1983" s="43">
        <v>41380.819444444445</v>
      </c>
      <c r="G1983" s="43">
        <v>41380.966666666667</v>
      </c>
      <c r="H1983" t="s">
        <v>29</v>
      </c>
      <c r="I1983">
        <v>60000012486519</v>
      </c>
      <c r="J1983" t="s">
        <v>1059</v>
      </c>
      <c r="K1983" t="s">
        <v>1060</v>
      </c>
      <c r="L1983" t="s">
        <v>32</v>
      </c>
      <c r="M1983">
        <v>4</v>
      </c>
      <c r="N1983" t="s">
        <v>33</v>
      </c>
      <c r="O1983">
        <v>60000015461254</v>
      </c>
      <c r="P1983">
        <v>60000016462723</v>
      </c>
      <c r="Q1983">
        <v>140133000000579</v>
      </c>
      <c r="S1983" t="s">
        <v>34</v>
      </c>
      <c r="T1983" t="s">
        <v>35</v>
      </c>
      <c r="U1983" t="s">
        <v>36</v>
      </c>
      <c r="X1983" t="s">
        <v>37</v>
      </c>
      <c r="AD1983" t="s">
        <v>3679</v>
      </c>
      <c r="AE1983" t="s">
        <v>1448</v>
      </c>
      <c r="AF1983" t="s">
        <v>3679</v>
      </c>
      <c r="AG1983" t="s">
        <v>3679</v>
      </c>
      <c r="AH1983">
        <v>1</v>
      </c>
      <c r="AI1983">
        <v>154</v>
      </c>
      <c r="AJ1983">
        <v>154</v>
      </c>
      <c r="AK1983">
        <v>154</v>
      </c>
      <c r="AL1983">
        <v>154</v>
      </c>
      <c r="AM1983">
        <v>154</v>
      </c>
      <c r="AN1983" t="s">
        <v>1409</v>
      </c>
      <c r="AO1983" t="s">
        <v>3679</v>
      </c>
    </row>
    <row r="1984" spans="1:41" x14ac:dyDescent="0.25">
      <c r="A1984">
        <v>1</v>
      </c>
      <c r="B1984" t="s">
        <v>28</v>
      </c>
      <c r="C1984">
        <v>392101</v>
      </c>
      <c r="D1984" t="str">
        <f>VLOOKUP(C1984,MUNICÍPO_SETOR!A$2:D$49,4,0)</f>
        <v>MARCUS PAULO ARAGÃO DRUMOND</v>
      </c>
      <c r="E1984" s="43">
        <v>41380.427777777775</v>
      </c>
      <c r="F1984" s="43">
        <v>41380.429166666669</v>
      </c>
      <c r="G1984" s="43">
        <v>41380.948611111111</v>
      </c>
      <c r="H1984" t="s">
        <v>29</v>
      </c>
      <c r="I1984">
        <v>60000012585019</v>
      </c>
      <c r="J1984" t="s">
        <v>1091</v>
      </c>
      <c r="K1984" t="s">
        <v>1092</v>
      </c>
      <c r="L1984" t="s">
        <v>41</v>
      </c>
      <c r="M1984">
        <v>3</v>
      </c>
      <c r="N1984" t="s">
        <v>33</v>
      </c>
      <c r="O1984">
        <v>60000015461254</v>
      </c>
      <c r="P1984">
        <v>60000016462723</v>
      </c>
      <c r="Q1984">
        <v>140133000000551</v>
      </c>
      <c r="S1984" t="s">
        <v>34</v>
      </c>
      <c r="T1984" t="s">
        <v>35</v>
      </c>
      <c r="U1984" t="s">
        <v>36</v>
      </c>
      <c r="X1984" t="s">
        <v>37</v>
      </c>
      <c r="AD1984" t="s">
        <v>3680</v>
      </c>
      <c r="AE1984" t="s">
        <v>1448</v>
      </c>
      <c r="AF1984" t="s">
        <v>3680</v>
      </c>
      <c r="AG1984" t="s">
        <v>3680</v>
      </c>
      <c r="AH1984">
        <v>1</v>
      </c>
      <c r="AI1984">
        <v>127</v>
      </c>
      <c r="AJ1984">
        <v>127</v>
      </c>
      <c r="AK1984">
        <v>127</v>
      </c>
      <c r="AL1984">
        <v>127</v>
      </c>
      <c r="AM1984">
        <v>127</v>
      </c>
      <c r="AN1984" t="s">
        <v>1409</v>
      </c>
      <c r="AO1984" t="s">
        <v>3680</v>
      </c>
    </row>
    <row r="1985" spans="1:41" x14ac:dyDescent="0.25">
      <c r="A1985">
        <v>1</v>
      </c>
      <c r="B1985" t="s">
        <v>28</v>
      </c>
      <c r="C1985">
        <v>392101</v>
      </c>
      <c r="D1985" t="str">
        <f>VLOOKUP(C1985,MUNICÍPO_SETOR!A$2:D$49,4,0)</f>
        <v>MARCUS PAULO ARAGÃO DRUMOND</v>
      </c>
      <c r="E1985" s="43">
        <v>41380.385416666664</v>
      </c>
      <c r="F1985" s="43">
        <v>41380.432638888888</v>
      </c>
      <c r="G1985" s="43">
        <v>41380.948611111111</v>
      </c>
      <c r="H1985" t="s">
        <v>29</v>
      </c>
      <c r="I1985">
        <v>60000012377219</v>
      </c>
      <c r="J1985" t="s">
        <v>1062</v>
      </c>
      <c r="K1985" t="s">
        <v>1063</v>
      </c>
      <c r="L1985" t="s">
        <v>32</v>
      </c>
      <c r="M1985">
        <v>4</v>
      </c>
      <c r="N1985" t="s">
        <v>33</v>
      </c>
      <c r="O1985">
        <v>60000015461254</v>
      </c>
      <c r="P1985">
        <v>60000016462723</v>
      </c>
      <c r="Q1985">
        <v>140133000000558</v>
      </c>
      <c r="S1985" t="s">
        <v>34</v>
      </c>
      <c r="T1985" t="s">
        <v>35</v>
      </c>
      <c r="U1985" t="s">
        <v>36</v>
      </c>
      <c r="X1985" t="s">
        <v>37</v>
      </c>
      <c r="AD1985" t="s">
        <v>3681</v>
      </c>
      <c r="AE1985" t="s">
        <v>1448</v>
      </c>
      <c r="AF1985" t="s">
        <v>3681</v>
      </c>
      <c r="AG1985" t="s">
        <v>3681</v>
      </c>
      <c r="AH1985">
        <v>68</v>
      </c>
      <c r="AI1985">
        <v>506</v>
      </c>
      <c r="AJ1985">
        <v>506</v>
      </c>
      <c r="AK1985">
        <v>506</v>
      </c>
      <c r="AL1985">
        <v>506</v>
      </c>
      <c r="AM1985">
        <v>506</v>
      </c>
      <c r="AN1985" t="s">
        <v>1409</v>
      </c>
      <c r="AO1985" t="s">
        <v>4699</v>
      </c>
    </row>
    <row r="1986" spans="1:41" x14ac:dyDescent="0.25">
      <c r="A1986">
        <v>1</v>
      </c>
      <c r="B1986" t="s">
        <v>28</v>
      </c>
      <c r="C1986">
        <v>392101</v>
      </c>
      <c r="D1986" t="str">
        <f>VLOOKUP(C1986,MUNICÍPO_SETOR!A$2:D$49,4,0)</f>
        <v>MARCUS PAULO ARAGÃO DRUMOND</v>
      </c>
      <c r="E1986" s="43">
        <v>41379.739583333336</v>
      </c>
      <c r="F1986" s="43">
        <v>41379.914583333331</v>
      </c>
      <c r="G1986" s="43">
        <v>41379.874305555553</v>
      </c>
      <c r="H1986" t="s">
        <v>29</v>
      </c>
      <c r="I1986">
        <v>60000012414579</v>
      </c>
      <c r="J1986" t="s">
        <v>1094</v>
      </c>
      <c r="K1986" t="s">
        <v>1095</v>
      </c>
      <c r="L1986" t="s">
        <v>41</v>
      </c>
      <c r="M1986">
        <v>4</v>
      </c>
      <c r="N1986" t="s">
        <v>33</v>
      </c>
      <c r="O1986">
        <v>60000015461254</v>
      </c>
      <c r="P1986">
        <v>60000016462723</v>
      </c>
      <c r="Q1986">
        <v>140133000000544</v>
      </c>
      <c r="S1986" t="s">
        <v>34</v>
      </c>
      <c r="T1986" t="s">
        <v>35</v>
      </c>
      <c r="U1986" t="s">
        <v>36</v>
      </c>
      <c r="X1986" t="s">
        <v>37</v>
      </c>
      <c r="AD1986" t="s">
        <v>3682</v>
      </c>
      <c r="AE1986" t="s">
        <v>1448</v>
      </c>
      <c r="AF1986" t="s">
        <v>3682</v>
      </c>
      <c r="AG1986" t="s">
        <v>3682</v>
      </c>
      <c r="AH1986">
        <v>1</v>
      </c>
      <c r="AI1986">
        <v>128</v>
      </c>
      <c r="AJ1986">
        <v>128</v>
      </c>
      <c r="AK1986">
        <v>128</v>
      </c>
      <c r="AL1986">
        <v>128</v>
      </c>
      <c r="AM1986">
        <v>128</v>
      </c>
      <c r="AN1986" t="s">
        <v>1409</v>
      </c>
      <c r="AO1986" t="s">
        <v>3682</v>
      </c>
    </row>
    <row r="1987" spans="1:41" x14ac:dyDescent="0.25">
      <c r="A1987">
        <v>1</v>
      </c>
      <c r="B1987" t="s">
        <v>28</v>
      </c>
      <c r="C1987">
        <v>392101</v>
      </c>
      <c r="D1987" t="str">
        <f>VLOOKUP(C1987,MUNICÍPO_SETOR!A$2:D$49,4,0)</f>
        <v>MARCUS PAULO ARAGÃO DRUMOND</v>
      </c>
      <c r="E1987" s="43">
        <v>41379.663194444445</v>
      </c>
      <c r="F1987" s="43">
        <v>41379.911805555559</v>
      </c>
      <c r="G1987" s="43">
        <v>41379.874305555553</v>
      </c>
      <c r="H1987" t="s">
        <v>29</v>
      </c>
      <c r="I1987">
        <v>60000012585023</v>
      </c>
      <c r="J1987" t="s">
        <v>1006</v>
      </c>
      <c r="K1987" t="s">
        <v>1007</v>
      </c>
      <c r="L1987" t="s">
        <v>41</v>
      </c>
      <c r="M1987">
        <v>3</v>
      </c>
      <c r="N1987" t="s">
        <v>33</v>
      </c>
      <c r="O1987">
        <v>60000015461254</v>
      </c>
      <c r="P1987">
        <v>60000016462723</v>
      </c>
      <c r="Q1987">
        <v>140133000000537</v>
      </c>
      <c r="S1987" t="s">
        <v>34</v>
      </c>
      <c r="T1987" t="s">
        <v>35</v>
      </c>
      <c r="U1987" t="s">
        <v>36</v>
      </c>
      <c r="X1987" t="s">
        <v>37</v>
      </c>
      <c r="AD1987" t="s">
        <v>3683</v>
      </c>
      <c r="AE1987" t="s">
        <v>1448</v>
      </c>
      <c r="AF1987" t="s">
        <v>3683</v>
      </c>
      <c r="AG1987" t="s">
        <v>3683</v>
      </c>
      <c r="AH1987">
        <v>1</v>
      </c>
      <c r="AI1987">
        <v>178</v>
      </c>
      <c r="AJ1987">
        <v>178</v>
      </c>
      <c r="AK1987">
        <v>178</v>
      </c>
      <c r="AL1987">
        <v>178</v>
      </c>
      <c r="AM1987">
        <v>178</v>
      </c>
      <c r="AN1987" t="s">
        <v>1409</v>
      </c>
      <c r="AO1987" t="s">
        <v>3683</v>
      </c>
    </row>
    <row r="1988" spans="1:41" x14ac:dyDescent="0.25">
      <c r="A1988">
        <v>1</v>
      </c>
      <c r="B1988" t="s">
        <v>28</v>
      </c>
      <c r="C1988">
        <v>392101</v>
      </c>
      <c r="D1988" t="str">
        <f>VLOOKUP(C1988,MUNICÍPO_SETOR!A$2:D$49,4,0)</f>
        <v>MARCUS PAULO ARAGÃO DRUMOND</v>
      </c>
      <c r="E1988" s="43">
        <v>41379.572916666664</v>
      </c>
      <c r="F1988" s="43">
        <v>41379.905555555553</v>
      </c>
      <c r="G1988" s="43">
        <v>41379.870138888888</v>
      </c>
      <c r="H1988" t="s">
        <v>29</v>
      </c>
      <c r="I1988">
        <v>60000012303455</v>
      </c>
      <c r="J1988" t="s">
        <v>1079</v>
      </c>
      <c r="K1988" t="s">
        <v>1080</v>
      </c>
      <c r="L1988" t="s">
        <v>32</v>
      </c>
      <c r="M1988">
        <v>4</v>
      </c>
      <c r="N1988" t="s">
        <v>33</v>
      </c>
      <c r="O1988">
        <v>60000015461254</v>
      </c>
      <c r="P1988">
        <v>60000016462723</v>
      </c>
      <c r="Q1988">
        <v>140133000000516</v>
      </c>
      <c r="S1988" t="s">
        <v>34</v>
      </c>
      <c r="T1988" t="s">
        <v>35</v>
      </c>
      <c r="U1988" t="s">
        <v>36</v>
      </c>
      <c r="X1988" t="s">
        <v>37</v>
      </c>
      <c r="AD1988" t="s">
        <v>3684</v>
      </c>
      <c r="AE1988" t="s">
        <v>1448</v>
      </c>
      <c r="AF1988" t="s">
        <v>3684</v>
      </c>
      <c r="AG1988" t="s">
        <v>3684</v>
      </c>
      <c r="AH1988">
        <v>1</v>
      </c>
      <c r="AI1988">
        <v>223</v>
      </c>
      <c r="AJ1988">
        <v>223</v>
      </c>
      <c r="AK1988">
        <v>223</v>
      </c>
      <c r="AL1988">
        <v>223</v>
      </c>
      <c r="AM1988">
        <v>223</v>
      </c>
      <c r="AN1988" t="s">
        <v>1409</v>
      </c>
      <c r="AO1988" t="s">
        <v>3684</v>
      </c>
    </row>
    <row r="1989" spans="1:41" x14ac:dyDescent="0.25">
      <c r="A1989">
        <v>1</v>
      </c>
      <c r="B1989" t="s">
        <v>28</v>
      </c>
      <c r="C1989">
        <v>392101</v>
      </c>
      <c r="D1989" t="str">
        <f>VLOOKUP(C1989,MUNICÍPO_SETOR!A$2:D$49,4,0)</f>
        <v>MARCUS PAULO ARAGÃO DRUMOND</v>
      </c>
      <c r="E1989" s="43">
        <v>41379.489583333336</v>
      </c>
      <c r="F1989" s="43">
        <v>41379.909722222219</v>
      </c>
      <c r="G1989" s="43">
        <v>41379.870138888888</v>
      </c>
      <c r="H1989" t="s">
        <v>29</v>
      </c>
      <c r="I1989">
        <v>60000012328587</v>
      </c>
      <c r="J1989" t="s">
        <v>1012</v>
      </c>
      <c r="K1989" t="s">
        <v>1013</v>
      </c>
      <c r="L1989" t="s">
        <v>32</v>
      </c>
      <c r="M1989">
        <v>3</v>
      </c>
      <c r="N1989" t="s">
        <v>33</v>
      </c>
      <c r="O1989">
        <v>60000015461254</v>
      </c>
      <c r="P1989">
        <v>60000016462723</v>
      </c>
      <c r="Q1989">
        <v>140133000000530</v>
      </c>
      <c r="S1989" t="s">
        <v>34</v>
      </c>
      <c r="T1989" t="s">
        <v>35</v>
      </c>
      <c r="U1989" t="s">
        <v>36</v>
      </c>
      <c r="X1989" t="s">
        <v>37</v>
      </c>
      <c r="AD1989" t="s">
        <v>3685</v>
      </c>
      <c r="AE1989" t="s">
        <v>1448</v>
      </c>
      <c r="AF1989" t="s">
        <v>3685</v>
      </c>
      <c r="AG1989" t="s">
        <v>3685</v>
      </c>
      <c r="AH1989">
        <v>1</v>
      </c>
      <c r="AI1989">
        <v>182</v>
      </c>
      <c r="AJ1989">
        <v>182</v>
      </c>
      <c r="AK1989">
        <v>182</v>
      </c>
      <c r="AL1989">
        <v>182</v>
      </c>
      <c r="AM1989">
        <v>182</v>
      </c>
      <c r="AN1989" t="s">
        <v>1409</v>
      </c>
      <c r="AO1989" t="s">
        <v>3685</v>
      </c>
    </row>
    <row r="1990" spans="1:41" x14ac:dyDescent="0.25">
      <c r="A1990">
        <v>1</v>
      </c>
      <c r="B1990" t="s">
        <v>28</v>
      </c>
      <c r="C1990">
        <v>392101</v>
      </c>
      <c r="D1990" t="str">
        <f>VLOOKUP(C1990,MUNICÍPO_SETOR!A$2:D$49,4,0)</f>
        <v>MARCUS PAULO ARAGÃO DRUMOND</v>
      </c>
      <c r="E1990" s="43">
        <v>41379.364583333336</v>
      </c>
      <c r="F1990" s="43">
        <v>41379.907638888886</v>
      </c>
      <c r="G1990" s="43">
        <v>41379.870138888888</v>
      </c>
      <c r="H1990" t="s">
        <v>29</v>
      </c>
      <c r="I1990">
        <v>60000012324035</v>
      </c>
      <c r="J1990" t="s">
        <v>1015</v>
      </c>
      <c r="K1990" t="s">
        <v>1016</v>
      </c>
      <c r="L1990" t="s">
        <v>41</v>
      </c>
      <c r="M1990">
        <v>3</v>
      </c>
      <c r="N1990" t="s">
        <v>33</v>
      </c>
      <c r="O1990">
        <v>60000015461254</v>
      </c>
      <c r="P1990">
        <v>60000016462723</v>
      </c>
      <c r="Q1990">
        <v>140133000000523</v>
      </c>
      <c r="S1990" t="s">
        <v>34</v>
      </c>
      <c r="T1990" t="s">
        <v>35</v>
      </c>
      <c r="U1990" t="s">
        <v>36</v>
      </c>
      <c r="X1990" t="s">
        <v>37</v>
      </c>
      <c r="AD1990" t="s">
        <v>3686</v>
      </c>
      <c r="AE1990" t="s">
        <v>1448</v>
      </c>
      <c r="AF1990" t="s">
        <v>3686</v>
      </c>
      <c r="AG1990" t="s">
        <v>3686</v>
      </c>
      <c r="AH1990">
        <v>1</v>
      </c>
      <c r="AI1990">
        <v>315</v>
      </c>
      <c r="AJ1990">
        <v>315</v>
      </c>
      <c r="AK1990">
        <v>315</v>
      </c>
      <c r="AL1990">
        <v>315</v>
      </c>
      <c r="AM1990">
        <v>315</v>
      </c>
      <c r="AN1990" t="s">
        <v>1409</v>
      </c>
      <c r="AO1990" t="s">
        <v>3686</v>
      </c>
    </row>
    <row r="1991" spans="1:41" x14ac:dyDescent="0.25">
      <c r="A1991">
        <v>1</v>
      </c>
      <c r="B1991" t="s">
        <v>28</v>
      </c>
      <c r="C1991">
        <v>392101</v>
      </c>
      <c r="D1991" t="str">
        <f>VLOOKUP(C1991,MUNICÍPO_SETOR!A$2:D$49,4,0)</f>
        <v>MARCUS PAULO ARAGÃO DRUMOND</v>
      </c>
      <c r="E1991" s="43">
        <v>41379.315972222219</v>
      </c>
      <c r="F1991" s="43">
        <v>41379.902777777781</v>
      </c>
      <c r="G1991" s="43">
        <v>41379.870138888888</v>
      </c>
      <c r="H1991" t="s">
        <v>29</v>
      </c>
      <c r="I1991">
        <v>60000012302995</v>
      </c>
      <c r="J1991" t="s">
        <v>1009</v>
      </c>
      <c r="K1991" t="s">
        <v>1010</v>
      </c>
      <c r="L1991" t="s">
        <v>41</v>
      </c>
      <c r="M1991">
        <v>3</v>
      </c>
      <c r="N1991" t="s">
        <v>33</v>
      </c>
      <c r="O1991">
        <v>60000015461254</v>
      </c>
      <c r="P1991">
        <v>60000016462723</v>
      </c>
      <c r="Q1991">
        <v>140133000000509</v>
      </c>
      <c r="S1991" t="s">
        <v>34</v>
      </c>
      <c r="T1991" t="s">
        <v>35</v>
      </c>
      <c r="U1991" t="s">
        <v>36</v>
      </c>
      <c r="X1991" t="s">
        <v>37</v>
      </c>
      <c r="AD1991" t="s">
        <v>3687</v>
      </c>
      <c r="AE1991" t="s">
        <v>1448</v>
      </c>
      <c r="AF1991" t="s">
        <v>3687</v>
      </c>
      <c r="AG1991" t="s">
        <v>3687</v>
      </c>
      <c r="AH1991">
        <v>1</v>
      </c>
      <c r="AI1991">
        <v>192</v>
      </c>
      <c r="AJ1991">
        <v>192</v>
      </c>
      <c r="AK1991">
        <v>192</v>
      </c>
      <c r="AL1991">
        <v>192</v>
      </c>
      <c r="AM1991">
        <v>192</v>
      </c>
      <c r="AN1991" t="s">
        <v>1409</v>
      </c>
      <c r="AO1991" t="s">
        <v>3687</v>
      </c>
    </row>
    <row r="1992" spans="1:41" x14ac:dyDescent="0.25">
      <c r="A1992">
        <v>1</v>
      </c>
      <c r="B1992" t="s">
        <v>28</v>
      </c>
      <c r="C1992">
        <v>392101</v>
      </c>
      <c r="D1992" t="str">
        <f>VLOOKUP(C1992,MUNICÍPO_SETOR!A$2:D$49,4,0)</f>
        <v>MARCUS PAULO ARAGÃO DRUMOND</v>
      </c>
      <c r="E1992" s="43">
        <v>41375.696527777778</v>
      </c>
      <c r="F1992" s="43">
        <v>41375.697916666664</v>
      </c>
      <c r="G1992" s="43">
        <v>41375.659722222219</v>
      </c>
      <c r="H1992" t="s">
        <v>29</v>
      </c>
      <c r="I1992">
        <v>60000012554615</v>
      </c>
      <c r="J1992" t="s">
        <v>3688</v>
      </c>
      <c r="K1992" t="s">
        <v>3689</v>
      </c>
      <c r="L1992" t="s">
        <v>41</v>
      </c>
      <c r="M1992">
        <v>3</v>
      </c>
      <c r="N1992" t="s">
        <v>33</v>
      </c>
      <c r="O1992">
        <v>60000015461254</v>
      </c>
      <c r="P1992">
        <v>60000016462723</v>
      </c>
      <c r="Q1992">
        <v>140133000000490</v>
      </c>
      <c r="S1992" t="s">
        <v>34</v>
      </c>
      <c r="T1992" t="s">
        <v>35</v>
      </c>
      <c r="U1992" t="s">
        <v>36</v>
      </c>
      <c r="X1992" t="s">
        <v>37</v>
      </c>
      <c r="AD1992" t="s">
        <v>3690</v>
      </c>
      <c r="AE1992" t="s">
        <v>1488</v>
      </c>
      <c r="AF1992" t="s">
        <v>3690</v>
      </c>
      <c r="AG1992" t="s">
        <v>3690</v>
      </c>
      <c r="AH1992">
        <v>1</v>
      </c>
      <c r="AI1992">
        <v>86</v>
      </c>
      <c r="AJ1992">
        <v>86</v>
      </c>
      <c r="AK1992">
        <v>86</v>
      </c>
      <c r="AL1992">
        <v>86</v>
      </c>
      <c r="AM1992">
        <v>86</v>
      </c>
      <c r="AN1992" t="s">
        <v>1409</v>
      </c>
      <c r="AO1992" t="s">
        <v>3690</v>
      </c>
    </row>
    <row r="1993" spans="1:41" x14ac:dyDescent="0.25">
      <c r="A1993">
        <v>1</v>
      </c>
      <c r="B1993" t="s">
        <v>28</v>
      </c>
      <c r="C1993">
        <v>392101</v>
      </c>
      <c r="D1993" t="str">
        <f>VLOOKUP(C1993,MUNICÍPO_SETOR!A$2:D$49,4,0)</f>
        <v>MARCUS PAULO ARAGÃO DRUMOND</v>
      </c>
      <c r="E1993" s="43">
        <v>41375.696527777778</v>
      </c>
      <c r="F1993" s="43">
        <v>41375.697916666664</v>
      </c>
      <c r="G1993" s="43">
        <v>41375.659722222219</v>
      </c>
      <c r="H1993" t="s">
        <v>29</v>
      </c>
      <c r="I1993">
        <v>60000012554615</v>
      </c>
      <c r="J1993" t="s">
        <v>3688</v>
      </c>
      <c r="K1993" t="s">
        <v>3689</v>
      </c>
      <c r="L1993" t="s">
        <v>32</v>
      </c>
      <c r="M1993">
        <v>3</v>
      </c>
      <c r="N1993" t="s">
        <v>33</v>
      </c>
      <c r="O1993">
        <v>60000015461254</v>
      </c>
      <c r="P1993">
        <v>60000016462723</v>
      </c>
      <c r="Q1993">
        <v>140133000000490</v>
      </c>
      <c r="S1993" t="s">
        <v>34</v>
      </c>
      <c r="T1993" t="s">
        <v>35</v>
      </c>
      <c r="U1993" t="s">
        <v>36</v>
      </c>
      <c r="X1993" t="s">
        <v>37</v>
      </c>
      <c r="AD1993" t="s">
        <v>3690</v>
      </c>
      <c r="AE1993" t="s">
        <v>1488</v>
      </c>
      <c r="AF1993" t="s">
        <v>3690</v>
      </c>
      <c r="AG1993" t="s">
        <v>3690</v>
      </c>
      <c r="AH1993">
        <v>1</v>
      </c>
      <c r="AI1993">
        <v>86</v>
      </c>
      <c r="AJ1993">
        <v>86</v>
      </c>
      <c r="AK1993">
        <v>86</v>
      </c>
      <c r="AL1993">
        <v>86</v>
      </c>
      <c r="AM1993">
        <v>86</v>
      </c>
      <c r="AN1993" t="s">
        <v>1409</v>
      </c>
      <c r="AO1993" t="s">
        <v>3690</v>
      </c>
    </row>
    <row r="1994" spans="1:41" x14ac:dyDescent="0.25">
      <c r="A1994">
        <v>1</v>
      </c>
      <c r="B1994" t="s">
        <v>28</v>
      </c>
      <c r="C1994">
        <v>392101</v>
      </c>
      <c r="D1994" t="str">
        <f>VLOOKUP(C1994,MUNICÍPO_SETOR!A$2:D$49,4,0)</f>
        <v>MARCUS PAULO ARAGÃO DRUMOND</v>
      </c>
      <c r="E1994" s="43">
        <v>41375.690972222219</v>
      </c>
      <c r="F1994" s="43">
        <v>41375.695138888892</v>
      </c>
      <c r="G1994" s="43">
        <v>41375.659722222219</v>
      </c>
      <c r="H1994" t="s">
        <v>29</v>
      </c>
      <c r="I1994">
        <v>60000012266431</v>
      </c>
      <c r="J1994" t="s">
        <v>3691</v>
      </c>
      <c r="K1994" t="s">
        <v>3692</v>
      </c>
      <c r="L1994" t="s">
        <v>32</v>
      </c>
      <c r="M1994">
        <v>4</v>
      </c>
      <c r="N1994" t="s">
        <v>33</v>
      </c>
      <c r="O1994">
        <v>60000015461254</v>
      </c>
      <c r="P1994">
        <v>60000016462723</v>
      </c>
      <c r="Q1994">
        <v>140133000000483</v>
      </c>
      <c r="S1994" t="s">
        <v>34</v>
      </c>
      <c r="T1994" t="s">
        <v>35</v>
      </c>
      <c r="U1994" t="s">
        <v>36</v>
      </c>
      <c r="X1994" t="s">
        <v>37</v>
      </c>
      <c r="AD1994" t="s">
        <v>3693</v>
      </c>
      <c r="AE1994" t="s">
        <v>1488</v>
      </c>
      <c r="AF1994" t="s">
        <v>3693</v>
      </c>
      <c r="AG1994" t="s">
        <v>3693</v>
      </c>
      <c r="AH1994">
        <v>1</v>
      </c>
      <c r="AI1994">
        <v>119</v>
      </c>
      <c r="AJ1994">
        <v>430</v>
      </c>
      <c r="AK1994">
        <v>430</v>
      </c>
      <c r="AL1994">
        <v>430</v>
      </c>
      <c r="AM1994">
        <v>430</v>
      </c>
      <c r="AN1994" t="s">
        <v>1409</v>
      </c>
      <c r="AO1994" t="s">
        <v>4372</v>
      </c>
    </row>
    <row r="1995" spans="1:41" x14ac:dyDescent="0.25">
      <c r="A1995">
        <v>1</v>
      </c>
      <c r="B1995" t="s">
        <v>28</v>
      </c>
      <c r="C1995">
        <v>392101</v>
      </c>
      <c r="D1995" t="str">
        <f>VLOOKUP(C1995,MUNICÍPO_SETOR!A$2:D$49,4,0)</f>
        <v>MARCUS PAULO ARAGÃO DRUMOND</v>
      </c>
      <c r="E1995" s="43">
        <v>41375.690972222219</v>
      </c>
      <c r="F1995" s="43">
        <v>41375.695138888892</v>
      </c>
      <c r="G1995" s="43">
        <v>41375.659722222219</v>
      </c>
      <c r="H1995" t="s">
        <v>29</v>
      </c>
      <c r="I1995">
        <v>60000012266431</v>
      </c>
      <c r="J1995" t="s">
        <v>3691</v>
      </c>
      <c r="K1995" t="s">
        <v>3692</v>
      </c>
      <c r="L1995" t="s">
        <v>32</v>
      </c>
      <c r="M1995">
        <v>4</v>
      </c>
      <c r="N1995" t="s">
        <v>33</v>
      </c>
      <c r="O1995">
        <v>60000015461254</v>
      </c>
      <c r="P1995">
        <v>60000016462723</v>
      </c>
      <c r="Q1995">
        <v>140133000000483</v>
      </c>
      <c r="S1995" t="s">
        <v>34</v>
      </c>
      <c r="T1995" t="s">
        <v>35</v>
      </c>
      <c r="U1995" t="s">
        <v>36</v>
      </c>
      <c r="X1995" t="s">
        <v>37</v>
      </c>
      <c r="AD1995" t="s">
        <v>3693</v>
      </c>
      <c r="AE1995" t="s">
        <v>1488</v>
      </c>
      <c r="AF1995" t="s">
        <v>3693</v>
      </c>
      <c r="AG1995" t="s">
        <v>3693</v>
      </c>
      <c r="AH1995">
        <v>1</v>
      </c>
      <c r="AI1995">
        <v>119</v>
      </c>
      <c r="AJ1995">
        <v>430</v>
      </c>
      <c r="AK1995">
        <v>430</v>
      </c>
      <c r="AL1995">
        <v>430</v>
      </c>
      <c r="AM1995">
        <v>430</v>
      </c>
      <c r="AN1995" t="s">
        <v>1410</v>
      </c>
      <c r="AO1995" t="s">
        <v>4700</v>
      </c>
    </row>
    <row r="1996" spans="1:41" x14ac:dyDescent="0.25">
      <c r="A1996">
        <v>1</v>
      </c>
      <c r="B1996" t="s">
        <v>28</v>
      </c>
      <c r="C1996">
        <v>392101</v>
      </c>
      <c r="D1996" t="str">
        <f>VLOOKUP(C1996,MUNICÍPO_SETOR!A$2:D$49,4,0)</f>
        <v>MARCUS PAULO ARAGÃO DRUMOND</v>
      </c>
      <c r="E1996" s="43">
        <v>41375.672222222223</v>
      </c>
      <c r="F1996" s="43">
        <v>41375.679861111108</v>
      </c>
      <c r="G1996" s="43">
        <v>41375.638194444444</v>
      </c>
      <c r="H1996" t="s">
        <v>29</v>
      </c>
      <c r="I1996">
        <v>60000012334827</v>
      </c>
      <c r="J1996" t="s">
        <v>3694</v>
      </c>
      <c r="K1996" t="s">
        <v>3695</v>
      </c>
      <c r="L1996" t="s">
        <v>32</v>
      </c>
      <c r="M1996">
        <v>6</v>
      </c>
      <c r="N1996" t="s">
        <v>33</v>
      </c>
      <c r="O1996">
        <v>60000015461254</v>
      </c>
      <c r="P1996">
        <v>60000016462723</v>
      </c>
      <c r="Q1996">
        <v>140133000000462</v>
      </c>
      <c r="S1996" t="s">
        <v>34</v>
      </c>
      <c r="T1996" t="s">
        <v>35</v>
      </c>
      <c r="U1996" t="s">
        <v>36</v>
      </c>
      <c r="X1996" t="s">
        <v>37</v>
      </c>
      <c r="AD1996" t="s">
        <v>3696</v>
      </c>
      <c r="AE1996" t="s">
        <v>1488</v>
      </c>
      <c r="AF1996" t="s">
        <v>3696</v>
      </c>
      <c r="AG1996" t="s">
        <v>3696</v>
      </c>
      <c r="AH1996">
        <v>1</v>
      </c>
      <c r="AI1996">
        <v>149</v>
      </c>
      <c r="AJ1996">
        <v>149</v>
      </c>
      <c r="AK1996">
        <v>149</v>
      </c>
      <c r="AL1996">
        <v>149</v>
      </c>
      <c r="AM1996">
        <v>149</v>
      </c>
      <c r="AN1996" t="s">
        <v>1409</v>
      </c>
      <c r="AO1996" t="s">
        <v>3696</v>
      </c>
    </row>
    <row r="1997" spans="1:41" x14ac:dyDescent="0.25">
      <c r="A1997">
        <v>1</v>
      </c>
      <c r="B1997" t="s">
        <v>28</v>
      </c>
      <c r="C1997">
        <v>392101</v>
      </c>
      <c r="D1997" t="str">
        <f>VLOOKUP(C1997,MUNICÍPO_SETOR!A$2:D$49,4,0)</f>
        <v>MARCUS PAULO ARAGÃO DRUMOND</v>
      </c>
      <c r="E1997" s="43">
        <v>41375.572916666664</v>
      </c>
      <c r="F1997" s="43">
        <v>41375.699999999997</v>
      </c>
      <c r="G1997" s="43">
        <v>41375.659722222219</v>
      </c>
      <c r="H1997" t="s">
        <v>29</v>
      </c>
      <c r="I1997">
        <v>60000012586735</v>
      </c>
      <c r="J1997" t="s">
        <v>3697</v>
      </c>
      <c r="K1997" t="s">
        <v>3698</v>
      </c>
      <c r="L1997" t="s">
        <v>45</v>
      </c>
      <c r="M1997">
        <v>3</v>
      </c>
      <c r="N1997" t="s">
        <v>33</v>
      </c>
      <c r="O1997">
        <v>60000015461254</v>
      </c>
      <c r="P1997">
        <v>60000016462723</v>
      </c>
      <c r="Q1997">
        <v>140133000000497</v>
      </c>
      <c r="S1997" t="s">
        <v>34</v>
      </c>
      <c r="T1997" t="s">
        <v>35</v>
      </c>
      <c r="U1997" t="s">
        <v>36</v>
      </c>
      <c r="X1997" t="s">
        <v>37</v>
      </c>
      <c r="AD1997" t="s">
        <v>3699</v>
      </c>
      <c r="AE1997" t="s">
        <v>1488</v>
      </c>
      <c r="AF1997" t="s">
        <v>3699</v>
      </c>
      <c r="AG1997" t="s">
        <v>3699</v>
      </c>
      <c r="AH1997">
        <v>1</v>
      </c>
      <c r="AI1997">
        <v>62</v>
      </c>
      <c r="AJ1997">
        <v>62</v>
      </c>
      <c r="AK1997">
        <v>62</v>
      </c>
      <c r="AL1997">
        <v>62</v>
      </c>
      <c r="AM1997">
        <v>62</v>
      </c>
      <c r="AN1997" t="s">
        <v>1409</v>
      </c>
      <c r="AO1997" t="s">
        <v>3699</v>
      </c>
    </row>
    <row r="1998" spans="1:41" x14ac:dyDescent="0.25">
      <c r="A1998">
        <v>1</v>
      </c>
      <c r="B1998" t="s">
        <v>28</v>
      </c>
      <c r="C1998">
        <v>392101</v>
      </c>
      <c r="D1998" t="str">
        <f>VLOOKUP(C1998,MUNICÍPO_SETOR!A$2:D$49,4,0)</f>
        <v>MARCUS PAULO ARAGÃO DRUMOND</v>
      </c>
      <c r="E1998" s="43">
        <v>41375.350694444445</v>
      </c>
      <c r="F1998" s="43">
        <v>41375.689583333333</v>
      </c>
      <c r="G1998" s="43">
        <v>41375.649305555555</v>
      </c>
      <c r="H1998" t="s">
        <v>29</v>
      </c>
      <c r="I1998">
        <v>60000012280743</v>
      </c>
      <c r="J1998" t="s">
        <v>3700</v>
      </c>
      <c r="K1998" t="s">
        <v>3701</v>
      </c>
      <c r="L1998" t="s">
        <v>32</v>
      </c>
      <c r="M1998">
        <v>4</v>
      </c>
      <c r="N1998" t="s">
        <v>33</v>
      </c>
      <c r="O1998">
        <v>60000015461254</v>
      </c>
      <c r="P1998">
        <v>60000016462723</v>
      </c>
      <c r="Q1998">
        <v>140133000000476</v>
      </c>
      <c r="S1998" t="s">
        <v>34</v>
      </c>
      <c r="T1998" t="s">
        <v>35</v>
      </c>
      <c r="U1998" t="s">
        <v>36</v>
      </c>
      <c r="X1998" t="s">
        <v>37</v>
      </c>
      <c r="AD1998" t="s">
        <v>3702</v>
      </c>
      <c r="AE1998" t="s">
        <v>1488</v>
      </c>
      <c r="AF1998" t="s">
        <v>3702</v>
      </c>
      <c r="AG1998" t="s">
        <v>3702</v>
      </c>
      <c r="AH1998">
        <v>1</v>
      </c>
      <c r="AI1998">
        <v>112</v>
      </c>
      <c r="AJ1998">
        <v>112</v>
      </c>
      <c r="AK1998">
        <v>112</v>
      </c>
      <c r="AL1998">
        <v>112</v>
      </c>
      <c r="AM1998">
        <v>112</v>
      </c>
      <c r="AN1998" t="s">
        <v>1409</v>
      </c>
      <c r="AO1998" t="s">
        <v>3702</v>
      </c>
    </row>
    <row r="1999" spans="1:41" x14ac:dyDescent="0.25">
      <c r="A1999">
        <v>1</v>
      </c>
      <c r="B1999" t="s">
        <v>28</v>
      </c>
      <c r="C1999">
        <v>392101</v>
      </c>
      <c r="D1999" t="str">
        <f>VLOOKUP(C1999,MUNICÍPO_SETOR!A$2:D$49,4,0)</f>
        <v>MARCUS PAULO ARAGÃO DRUMOND</v>
      </c>
      <c r="E1999" s="43">
        <v>41375.302083333336</v>
      </c>
      <c r="F1999" s="43">
        <v>41375.681944444441</v>
      </c>
      <c r="G1999" s="43">
        <v>41375.649305555555</v>
      </c>
      <c r="H1999" t="s">
        <v>29</v>
      </c>
      <c r="I1999">
        <v>60000012498603</v>
      </c>
      <c r="J1999" t="s">
        <v>3703</v>
      </c>
      <c r="K1999" t="s">
        <v>3704</v>
      </c>
      <c r="L1999" t="s">
        <v>32</v>
      </c>
      <c r="M1999">
        <v>6</v>
      </c>
      <c r="N1999" t="s">
        <v>33</v>
      </c>
      <c r="O1999">
        <v>60000015461254</v>
      </c>
      <c r="P1999">
        <v>60000016462723</v>
      </c>
      <c r="Q1999">
        <v>140133000000469</v>
      </c>
      <c r="S1999" t="s">
        <v>34</v>
      </c>
      <c r="T1999" t="s">
        <v>35</v>
      </c>
      <c r="U1999" t="s">
        <v>36</v>
      </c>
      <c r="X1999" t="s">
        <v>37</v>
      </c>
      <c r="AD1999" t="s">
        <v>3705</v>
      </c>
      <c r="AE1999" t="s">
        <v>1488</v>
      </c>
      <c r="AF1999" t="s">
        <v>3705</v>
      </c>
      <c r="AG1999" t="s">
        <v>3705</v>
      </c>
      <c r="AH1999">
        <v>1</v>
      </c>
      <c r="AI1999">
        <v>120</v>
      </c>
      <c r="AJ1999">
        <v>120</v>
      </c>
      <c r="AK1999">
        <v>120</v>
      </c>
      <c r="AL1999">
        <v>120</v>
      </c>
      <c r="AM1999">
        <v>120</v>
      </c>
      <c r="AN1999" t="s">
        <v>1409</v>
      </c>
      <c r="AO1999" t="s">
        <v>3705</v>
      </c>
    </row>
    <row r="2000" spans="1:41" x14ac:dyDescent="0.25">
      <c r="A2000">
        <v>1</v>
      </c>
      <c r="B2000" t="s">
        <v>28</v>
      </c>
      <c r="C2000">
        <v>392101</v>
      </c>
      <c r="D2000" t="str">
        <f>VLOOKUP(C2000,MUNICÍPO_SETOR!A$2:D$49,4,0)</f>
        <v>MARCUS PAULO ARAGÃO DRUMOND</v>
      </c>
      <c r="E2000" s="43">
        <v>41374.669444444444</v>
      </c>
      <c r="F2000" s="43">
        <v>41374.67291666667</v>
      </c>
      <c r="G2000" s="43">
        <v>41374.636111111111</v>
      </c>
      <c r="H2000" t="s">
        <v>29</v>
      </c>
      <c r="I2000">
        <v>60000012468679</v>
      </c>
      <c r="J2000" t="s">
        <v>3706</v>
      </c>
      <c r="K2000" t="s">
        <v>3707</v>
      </c>
      <c r="L2000" t="s">
        <v>32</v>
      </c>
      <c r="M2000">
        <v>6</v>
      </c>
      <c r="N2000" t="s">
        <v>33</v>
      </c>
      <c r="O2000">
        <v>60000015461254</v>
      </c>
      <c r="P2000">
        <v>60000016462723</v>
      </c>
      <c r="Q2000">
        <v>140133000000434</v>
      </c>
      <c r="S2000" t="s">
        <v>34</v>
      </c>
      <c r="T2000" t="s">
        <v>35</v>
      </c>
      <c r="U2000" t="s">
        <v>36</v>
      </c>
      <c r="X2000" t="s">
        <v>37</v>
      </c>
      <c r="AD2000" t="s">
        <v>3708</v>
      </c>
      <c r="AE2000" t="s">
        <v>1488</v>
      </c>
      <c r="AF2000" t="s">
        <v>4373</v>
      </c>
      <c r="AG2000" t="s">
        <v>4373</v>
      </c>
      <c r="AH2000">
        <v>31</v>
      </c>
      <c r="AI2000">
        <v>340</v>
      </c>
      <c r="AJ2000">
        <v>340</v>
      </c>
      <c r="AK2000">
        <v>340</v>
      </c>
      <c r="AL2000">
        <v>340</v>
      </c>
      <c r="AM2000">
        <v>340</v>
      </c>
      <c r="AN2000" t="s">
        <v>1409</v>
      </c>
      <c r="AO2000" t="s">
        <v>4701</v>
      </c>
    </row>
    <row r="2001" spans="1:41" x14ac:dyDescent="0.25">
      <c r="A2001">
        <v>1</v>
      </c>
      <c r="B2001" t="s">
        <v>28</v>
      </c>
      <c r="C2001">
        <v>392101</v>
      </c>
      <c r="D2001" t="str">
        <f>VLOOKUP(C2001,MUNICÍPO_SETOR!A$2:D$49,4,0)</f>
        <v>MARCUS PAULO ARAGÃO DRUMOND</v>
      </c>
      <c r="E2001" s="43">
        <v>41374.658333333333</v>
      </c>
      <c r="F2001" s="43">
        <v>41374.661111111112</v>
      </c>
      <c r="G2001" s="43">
        <v>41374.625694444447</v>
      </c>
      <c r="H2001" t="s">
        <v>29</v>
      </c>
      <c r="I2001">
        <v>60000012292287</v>
      </c>
      <c r="J2001" t="s">
        <v>3709</v>
      </c>
      <c r="K2001" t="s">
        <v>3710</v>
      </c>
      <c r="L2001" t="s">
        <v>32</v>
      </c>
      <c r="M2001">
        <v>3</v>
      </c>
      <c r="N2001" t="s">
        <v>33</v>
      </c>
      <c r="O2001">
        <v>60000015461254</v>
      </c>
      <c r="P2001">
        <v>60000016462723</v>
      </c>
      <c r="Q2001">
        <v>140133000000420</v>
      </c>
      <c r="S2001" t="s">
        <v>34</v>
      </c>
      <c r="T2001" t="s">
        <v>35</v>
      </c>
      <c r="U2001" t="s">
        <v>36</v>
      </c>
      <c r="X2001" t="s">
        <v>37</v>
      </c>
      <c r="AD2001" t="s">
        <v>3711</v>
      </c>
      <c r="AE2001" t="s">
        <v>1488</v>
      </c>
      <c r="AF2001" t="s">
        <v>3711</v>
      </c>
      <c r="AG2001" t="s">
        <v>3711</v>
      </c>
      <c r="AH2001">
        <v>1</v>
      </c>
      <c r="AI2001">
        <v>77</v>
      </c>
      <c r="AJ2001">
        <v>77</v>
      </c>
      <c r="AK2001">
        <v>77</v>
      </c>
      <c r="AL2001">
        <v>77</v>
      </c>
      <c r="AM2001">
        <v>77</v>
      </c>
      <c r="AN2001" t="s">
        <v>1409</v>
      </c>
      <c r="AO2001" t="s">
        <v>3711</v>
      </c>
    </row>
    <row r="2002" spans="1:41" x14ac:dyDescent="0.25">
      <c r="A2002">
        <v>1</v>
      </c>
      <c r="B2002" t="s">
        <v>28</v>
      </c>
      <c r="C2002">
        <v>392101</v>
      </c>
      <c r="D2002" t="str">
        <f>VLOOKUP(C2002,MUNICÍPO_SETOR!A$2:D$49,4,0)</f>
        <v>MARCUS PAULO ARAGÃO DRUMOND</v>
      </c>
      <c r="E2002" s="43">
        <v>41374.555555555555</v>
      </c>
      <c r="F2002" s="43">
        <v>41374.683333333334</v>
      </c>
      <c r="G2002" s="43">
        <v>41375.616666666669</v>
      </c>
      <c r="H2002" t="s">
        <v>29</v>
      </c>
      <c r="I2002">
        <v>60000012248887</v>
      </c>
      <c r="J2002" t="s">
        <v>3712</v>
      </c>
      <c r="K2002" t="s">
        <v>3713</v>
      </c>
      <c r="L2002" t="s">
        <v>32</v>
      </c>
      <c r="M2002">
        <v>3</v>
      </c>
      <c r="N2002" t="s">
        <v>33</v>
      </c>
      <c r="O2002">
        <v>60000015461254</v>
      </c>
      <c r="P2002">
        <v>60000016462723</v>
      </c>
      <c r="Q2002">
        <v>140133000000455</v>
      </c>
      <c r="S2002" t="s">
        <v>34</v>
      </c>
      <c r="T2002" t="s">
        <v>35</v>
      </c>
      <c r="U2002" t="s">
        <v>36</v>
      </c>
      <c r="X2002" t="s">
        <v>37</v>
      </c>
      <c r="AD2002" t="s">
        <v>3714</v>
      </c>
      <c r="AE2002" t="s">
        <v>1488</v>
      </c>
      <c r="AF2002" t="s">
        <v>3714</v>
      </c>
      <c r="AG2002" t="s">
        <v>3714</v>
      </c>
      <c r="AH2002">
        <v>1</v>
      </c>
      <c r="AI2002">
        <v>109</v>
      </c>
      <c r="AJ2002">
        <v>109</v>
      </c>
      <c r="AK2002">
        <v>109</v>
      </c>
      <c r="AL2002">
        <v>109</v>
      </c>
      <c r="AM2002">
        <v>109</v>
      </c>
      <c r="AN2002" t="s">
        <v>1409</v>
      </c>
      <c r="AO2002" t="s">
        <v>3714</v>
      </c>
    </row>
    <row r="2003" spans="1:41" x14ac:dyDescent="0.25">
      <c r="A2003">
        <v>1</v>
      </c>
      <c r="B2003" t="s">
        <v>28</v>
      </c>
      <c r="C2003">
        <v>392101</v>
      </c>
      <c r="D2003" t="str">
        <f>VLOOKUP(C2003,MUNICÍPO_SETOR!A$2:D$49,4,0)</f>
        <v>MARCUS PAULO ARAGÃO DRUMOND</v>
      </c>
      <c r="E2003" s="43">
        <v>41374.496527777781</v>
      </c>
      <c r="F2003" s="43">
        <v>41374.668749999997</v>
      </c>
      <c r="G2003" s="43">
        <v>41374.636111111111</v>
      </c>
      <c r="H2003" t="s">
        <v>29</v>
      </c>
      <c r="I2003">
        <v>60000012361991</v>
      </c>
      <c r="J2003" t="s">
        <v>3715</v>
      </c>
      <c r="K2003" t="s">
        <v>3716</v>
      </c>
      <c r="L2003" t="s">
        <v>32</v>
      </c>
      <c r="M2003">
        <v>3</v>
      </c>
      <c r="N2003" t="s">
        <v>33</v>
      </c>
      <c r="O2003">
        <v>60000015461254</v>
      </c>
      <c r="P2003">
        <v>60000016462723</v>
      </c>
      <c r="Q2003">
        <v>140133000000427</v>
      </c>
      <c r="S2003" t="s">
        <v>34</v>
      </c>
      <c r="T2003" t="s">
        <v>35</v>
      </c>
      <c r="U2003" t="s">
        <v>36</v>
      </c>
      <c r="X2003" t="s">
        <v>37</v>
      </c>
      <c r="AD2003" t="s">
        <v>3717</v>
      </c>
      <c r="AE2003" t="s">
        <v>1488</v>
      </c>
      <c r="AF2003" t="s">
        <v>3717</v>
      </c>
      <c r="AG2003" t="s">
        <v>3717</v>
      </c>
      <c r="AH2003">
        <v>51</v>
      </c>
      <c r="AI2003">
        <v>258</v>
      </c>
      <c r="AJ2003">
        <v>258</v>
      </c>
      <c r="AK2003">
        <v>258</v>
      </c>
      <c r="AL2003">
        <v>258</v>
      </c>
      <c r="AM2003">
        <v>258</v>
      </c>
      <c r="AN2003" t="s">
        <v>1409</v>
      </c>
      <c r="AO2003" t="s">
        <v>4702</v>
      </c>
    </row>
    <row r="2004" spans="1:41" x14ac:dyDescent="0.25">
      <c r="A2004">
        <v>1</v>
      </c>
      <c r="B2004" t="s">
        <v>28</v>
      </c>
      <c r="C2004">
        <v>392101</v>
      </c>
      <c r="D2004" t="str">
        <f>VLOOKUP(C2004,MUNICÍPO_SETOR!A$2:D$49,4,0)</f>
        <v>MARCUS PAULO ARAGÃO DRUMOND</v>
      </c>
      <c r="E2004" s="43">
        <v>41374.385416666664</v>
      </c>
      <c r="F2004" s="43">
        <v>41374.681250000001</v>
      </c>
      <c r="G2004" s="43">
        <v>41375.616666666669</v>
      </c>
      <c r="H2004" t="s">
        <v>29</v>
      </c>
      <c r="I2004">
        <v>60000012269195</v>
      </c>
      <c r="J2004" t="s">
        <v>3718</v>
      </c>
      <c r="K2004" t="s">
        <v>3719</v>
      </c>
      <c r="L2004" t="s">
        <v>32</v>
      </c>
      <c r="M2004">
        <v>3</v>
      </c>
      <c r="N2004" t="s">
        <v>33</v>
      </c>
      <c r="O2004">
        <v>60000015461254</v>
      </c>
      <c r="P2004">
        <v>60000016462723</v>
      </c>
      <c r="Q2004">
        <v>140133000000448</v>
      </c>
      <c r="S2004" t="s">
        <v>34</v>
      </c>
      <c r="T2004" t="s">
        <v>35</v>
      </c>
      <c r="U2004" t="s">
        <v>36</v>
      </c>
      <c r="X2004" t="s">
        <v>37</v>
      </c>
      <c r="AD2004" t="s">
        <v>3720</v>
      </c>
      <c r="AE2004" t="s">
        <v>1488</v>
      </c>
      <c r="AF2004" t="s">
        <v>3720</v>
      </c>
      <c r="AG2004" t="s">
        <v>3720</v>
      </c>
      <c r="AH2004">
        <v>1</v>
      </c>
      <c r="AI2004">
        <v>120</v>
      </c>
      <c r="AJ2004">
        <v>120</v>
      </c>
      <c r="AK2004">
        <v>120</v>
      </c>
      <c r="AL2004">
        <v>120</v>
      </c>
      <c r="AM2004">
        <v>120</v>
      </c>
      <c r="AN2004" t="s">
        <v>1409</v>
      </c>
      <c r="AO2004" t="s">
        <v>3720</v>
      </c>
    </row>
    <row r="2005" spans="1:41" x14ac:dyDescent="0.25">
      <c r="A2005">
        <v>1</v>
      </c>
      <c r="B2005" t="s">
        <v>28</v>
      </c>
      <c r="C2005">
        <v>392101</v>
      </c>
      <c r="D2005" t="str">
        <f>VLOOKUP(C2005,MUNICÍPO_SETOR!A$2:D$49,4,0)</f>
        <v>MARCUS PAULO ARAGÃO DRUMOND</v>
      </c>
      <c r="E2005" s="43">
        <v>41374.295138888891</v>
      </c>
      <c r="F2005" s="43">
        <v>41374.677777777775</v>
      </c>
      <c r="G2005" s="43">
        <v>41375.616666666669</v>
      </c>
      <c r="H2005" t="s">
        <v>29</v>
      </c>
      <c r="I2005">
        <v>60000012270627</v>
      </c>
      <c r="J2005" t="s">
        <v>3721</v>
      </c>
      <c r="K2005" t="s">
        <v>3722</v>
      </c>
      <c r="L2005" t="s">
        <v>32</v>
      </c>
      <c r="M2005">
        <v>6</v>
      </c>
      <c r="N2005" t="s">
        <v>33</v>
      </c>
      <c r="O2005">
        <v>60000015461254</v>
      </c>
      <c r="P2005">
        <v>60000016462723</v>
      </c>
      <c r="Q2005">
        <v>140133000000441</v>
      </c>
      <c r="S2005" t="s">
        <v>34</v>
      </c>
      <c r="T2005" t="s">
        <v>35</v>
      </c>
      <c r="U2005" t="s">
        <v>36</v>
      </c>
      <c r="X2005" t="s">
        <v>37</v>
      </c>
      <c r="AD2005" t="s">
        <v>3723</v>
      </c>
      <c r="AE2005" t="s">
        <v>1488</v>
      </c>
      <c r="AF2005" t="s">
        <v>3723</v>
      </c>
      <c r="AG2005" t="s">
        <v>3723</v>
      </c>
      <c r="AH2005">
        <v>1</v>
      </c>
      <c r="AI2005">
        <v>133</v>
      </c>
      <c r="AJ2005">
        <v>133</v>
      </c>
      <c r="AK2005">
        <v>133</v>
      </c>
      <c r="AL2005">
        <v>133</v>
      </c>
      <c r="AM2005">
        <v>133</v>
      </c>
      <c r="AN2005" t="s">
        <v>1409</v>
      </c>
      <c r="AO2005" t="s">
        <v>3723</v>
      </c>
    </row>
    <row r="2006" spans="1:41" x14ac:dyDescent="0.25">
      <c r="A2006">
        <v>1</v>
      </c>
      <c r="B2006" t="s">
        <v>28</v>
      </c>
      <c r="C2006">
        <v>392101</v>
      </c>
      <c r="D2006" t="str">
        <f>VLOOKUP(C2006,MUNICÍPO_SETOR!A$2:D$49,4,0)</f>
        <v>MARCUS PAULO ARAGÃO DRUMOND</v>
      </c>
      <c r="E2006" s="43">
        <v>41373.602083333331</v>
      </c>
      <c r="F2006" s="43">
        <v>41373.602777777778</v>
      </c>
      <c r="G2006" s="43">
        <v>41373.577777777777</v>
      </c>
      <c r="H2006" t="s">
        <v>29</v>
      </c>
      <c r="I2006">
        <v>140133000000397</v>
      </c>
      <c r="K2006" t="s">
        <v>3724</v>
      </c>
      <c r="N2006" t="s">
        <v>33</v>
      </c>
      <c r="O2006">
        <v>60000015461254</v>
      </c>
      <c r="P2006">
        <v>60000016462723</v>
      </c>
      <c r="Q2006">
        <v>140133000000412</v>
      </c>
      <c r="S2006" t="s">
        <v>34</v>
      </c>
      <c r="T2006" t="s">
        <v>35</v>
      </c>
      <c r="X2006" t="s">
        <v>37</v>
      </c>
      <c r="AD2006" t="s">
        <v>3725</v>
      </c>
      <c r="AE2006" t="s">
        <v>1446</v>
      </c>
      <c r="AF2006" t="s">
        <v>3725</v>
      </c>
      <c r="AG2006" t="s">
        <v>3725</v>
      </c>
      <c r="AH2006">
        <v>1</v>
      </c>
      <c r="AI2006">
        <v>120</v>
      </c>
      <c r="AJ2006">
        <v>120</v>
      </c>
      <c r="AK2006">
        <v>120</v>
      </c>
      <c r="AL2006">
        <v>120</v>
      </c>
      <c r="AM2006">
        <v>120</v>
      </c>
      <c r="AN2006" t="s">
        <v>1409</v>
      </c>
      <c r="AO2006" t="s">
        <v>3725</v>
      </c>
    </row>
    <row r="2007" spans="1:41" x14ac:dyDescent="0.25">
      <c r="A2007">
        <v>1</v>
      </c>
      <c r="B2007" t="s">
        <v>28</v>
      </c>
      <c r="C2007">
        <v>392101</v>
      </c>
      <c r="D2007" t="str">
        <f>VLOOKUP(C2007,MUNICÍPO_SETOR!A$2:D$49,4,0)</f>
        <v>MARCUS PAULO ARAGÃO DRUMOND</v>
      </c>
      <c r="E2007" s="43">
        <v>41373.588888888888</v>
      </c>
      <c r="F2007" s="43">
        <v>41373.589583333334</v>
      </c>
      <c r="G2007" s="43">
        <v>41373.549305555556</v>
      </c>
      <c r="H2007" t="s">
        <v>29</v>
      </c>
      <c r="I2007">
        <v>60000012458331</v>
      </c>
      <c r="J2007" t="s">
        <v>3726</v>
      </c>
      <c r="K2007" t="s">
        <v>3727</v>
      </c>
      <c r="L2007" t="s">
        <v>180</v>
      </c>
      <c r="M2007">
        <v>3</v>
      </c>
      <c r="N2007" t="s">
        <v>33</v>
      </c>
      <c r="O2007">
        <v>60000015461254</v>
      </c>
      <c r="P2007">
        <v>60000016462723</v>
      </c>
      <c r="Q2007">
        <v>140133000000378</v>
      </c>
      <c r="S2007" t="s">
        <v>34</v>
      </c>
      <c r="T2007" t="s">
        <v>35</v>
      </c>
      <c r="U2007" t="s">
        <v>36</v>
      </c>
      <c r="X2007" t="s">
        <v>37</v>
      </c>
      <c r="AD2007" t="s">
        <v>3728</v>
      </c>
      <c r="AE2007" t="s">
        <v>1489</v>
      </c>
      <c r="AF2007" t="s">
        <v>3728</v>
      </c>
      <c r="AG2007" t="s">
        <v>3728</v>
      </c>
      <c r="AH2007">
        <v>1</v>
      </c>
      <c r="AI2007">
        <v>120</v>
      </c>
      <c r="AJ2007">
        <v>120</v>
      </c>
      <c r="AK2007">
        <v>120</v>
      </c>
      <c r="AL2007">
        <v>120</v>
      </c>
      <c r="AM2007">
        <v>120</v>
      </c>
      <c r="AN2007" t="s">
        <v>1409</v>
      </c>
      <c r="AO2007" t="s">
        <v>3728</v>
      </c>
    </row>
    <row r="2008" spans="1:41" x14ac:dyDescent="0.25">
      <c r="A2008">
        <v>1</v>
      </c>
      <c r="B2008" t="s">
        <v>28</v>
      </c>
      <c r="C2008">
        <v>392101</v>
      </c>
      <c r="D2008" t="str">
        <f>VLOOKUP(C2008,MUNICÍPO_SETOR!A$2:D$49,4,0)</f>
        <v>MARCUS PAULO ARAGÃO DRUMOND</v>
      </c>
      <c r="E2008" s="43">
        <v>41373.581944444442</v>
      </c>
      <c r="F2008" s="43">
        <v>41373.583333333336</v>
      </c>
      <c r="G2008" s="43">
        <v>41373.549305555556</v>
      </c>
      <c r="H2008" t="s">
        <v>29</v>
      </c>
      <c r="I2008">
        <v>60000012311759</v>
      </c>
      <c r="J2008" t="s">
        <v>3729</v>
      </c>
      <c r="K2008" t="s">
        <v>3730</v>
      </c>
      <c r="L2008" t="s">
        <v>109</v>
      </c>
      <c r="M2008">
        <v>4</v>
      </c>
      <c r="N2008" t="s">
        <v>33</v>
      </c>
      <c r="O2008">
        <v>60000015461254</v>
      </c>
      <c r="P2008">
        <v>60000016462723</v>
      </c>
      <c r="Q2008">
        <v>140133000000364</v>
      </c>
      <c r="S2008" t="s">
        <v>34</v>
      </c>
      <c r="T2008" t="s">
        <v>35</v>
      </c>
      <c r="U2008" t="s">
        <v>36</v>
      </c>
      <c r="X2008" t="s">
        <v>37</v>
      </c>
      <c r="AD2008" t="s">
        <v>3731</v>
      </c>
      <c r="AE2008" t="s">
        <v>1489</v>
      </c>
      <c r="AF2008" t="s">
        <v>3731</v>
      </c>
      <c r="AG2008" t="s">
        <v>3731</v>
      </c>
      <c r="AH2008">
        <v>1</v>
      </c>
      <c r="AI2008">
        <v>81</v>
      </c>
      <c r="AJ2008">
        <v>81</v>
      </c>
      <c r="AK2008">
        <v>81</v>
      </c>
      <c r="AL2008">
        <v>81</v>
      </c>
      <c r="AM2008">
        <v>81</v>
      </c>
      <c r="AN2008" t="s">
        <v>1409</v>
      </c>
      <c r="AO2008" t="s">
        <v>3731</v>
      </c>
    </row>
    <row r="2009" spans="1:41" x14ac:dyDescent="0.25">
      <c r="A2009">
        <v>1</v>
      </c>
      <c r="B2009" t="s">
        <v>28</v>
      </c>
      <c r="C2009">
        <v>392101</v>
      </c>
      <c r="D2009" t="str">
        <f>VLOOKUP(C2009,MUNICÍPO_SETOR!A$2:D$49,4,0)</f>
        <v>MARCUS PAULO ARAGÃO DRUMOND</v>
      </c>
      <c r="E2009" s="43">
        <v>41373.427083333336</v>
      </c>
      <c r="F2009" s="43">
        <v>41373.595138888886</v>
      </c>
      <c r="G2009" s="43">
        <v>41373.55972222222</v>
      </c>
      <c r="H2009" t="s">
        <v>29</v>
      </c>
      <c r="I2009">
        <v>60000017969424</v>
      </c>
      <c r="J2009" t="s">
        <v>3732</v>
      </c>
      <c r="K2009" t="s">
        <v>3733</v>
      </c>
      <c r="L2009" t="s">
        <v>41</v>
      </c>
      <c r="M2009">
        <v>3</v>
      </c>
      <c r="N2009" t="s">
        <v>33</v>
      </c>
      <c r="O2009">
        <v>60000015461254</v>
      </c>
      <c r="P2009">
        <v>60000016462723</v>
      </c>
      <c r="Q2009">
        <v>140133000000392</v>
      </c>
      <c r="S2009" t="s">
        <v>34</v>
      </c>
      <c r="T2009" t="s">
        <v>35</v>
      </c>
      <c r="U2009" t="s">
        <v>36</v>
      </c>
      <c r="X2009" t="s">
        <v>37</v>
      </c>
      <c r="AD2009" t="s">
        <v>3734</v>
      </c>
      <c r="AE2009" t="s">
        <v>1437</v>
      </c>
      <c r="AF2009" t="s">
        <v>3734</v>
      </c>
      <c r="AG2009" t="s">
        <v>3734</v>
      </c>
      <c r="AH2009">
        <v>1</v>
      </c>
      <c r="AI2009">
        <v>233</v>
      </c>
      <c r="AJ2009">
        <v>233</v>
      </c>
      <c r="AK2009">
        <v>233</v>
      </c>
      <c r="AL2009">
        <v>233</v>
      </c>
      <c r="AM2009">
        <v>233</v>
      </c>
      <c r="AN2009" t="s">
        <v>1409</v>
      </c>
      <c r="AO2009" t="s">
        <v>3734</v>
      </c>
    </row>
    <row r="2010" spans="1:41" x14ac:dyDescent="0.25">
      <c r="A2010">
        <v>1</v>
      </c>
      <c r="B2010" t="s">
        <v>28</v>
      </c>
      <c r="C2010">
        <v>392101</v>
      </c>
      <c r="D2010" t="str">
        <f>VLOOKUP(C2010,MUNICÍPO_SETOR!A$2:D$49,4,0)</f>
        <v>MARCUS PAULO ARAGÃO DRUMOND</v>
      </c>
      <c r="E2010" s="43">
        <v>41373.295138888891</v>
      </c>
      <c r="F2010" s="43">
        <v>41373.588194444441</v>
      </c>
      <c r="G2010" s="43">
        <v>41373.549305555556</v>
      </c>
      <c r="H2010" t="s">
        <v>29</v>
      </c>
      <c r="I2010">
        <v>60000012588027</v>
      </c>
      <c r="J2010" t="s">
        <v>3735</v>
      </c>
      <c r="K2010" t="s">
        <v>3736</v>
      </c>
      <c r="L2010" t="s">
        <v>1703</v>
      </c>
      <c r="M2010">
        <v>3</v>
      </c>
      <c r="N2010" t="s">
        <v>33</v>
      </c>
      <c r="O2010">
        <v>60000015461254</v>
      </c>
      <c r="P2010">
        <v>60000016462723</v>
      </c>
      <c r="Q2010">
        <v>140133000000371</v>
      </c>
      <c r="S2010" t="s">
        <v>34</v>
      </c>
      <c r="T2010" t="s">
        <v>35</v>
      </c>
      <c r="U2010" t="s">
        <v>36</v>
      </c>
      <c r="X2010" t="s">
        <v>37</v>
      </c>
      <c r="AD2010" t="s">
        <v>3737</v>
      </c>
      <c r="AE2010" t="s">
        <v>1489</v>
      </c>
      <c r="AF2010" t="s">
        <v>3737</v>
      </c>
      <c r="AG2010" t="s">
        <v>3737</v>
      </c>
      <c r="AH2010">
        <v>1</v>
      </c>
      <c r="AI2010">
        <v>102</v>
      </c>
      <c r="AJ2010">
        <v>377</v>
      </c>
      <c r="AK2010">
        <v>377</v>
      </c>
      <c r="AL2010">
        <v>377</v>
      </c>
      <c r="AM2010">
        <v>377</v>
      </c>
      <c r="AN2010" t="s">
        <v>1409</v>
      </c>
      <c r="AO2010" t="s">
        <v>4374</v>
      </c>
    </row>
    <row r="2011" spans="1:41" x14ac:dyDescent="0.25">
      <c r="A2011">
        <v>1</v>
      </c>
      <c r="B2011" t="s">
        <v>28</v>
      </c>
      <c r="C2011">
        <v>392101</v>
      </c>
      <c r="D2011" t="str">
        <f>VLOOKUP(C2011,MUNICÍPO_SETOR!A$2:D$49,4,0)</f>
        <v>MARCUS PAULO ARAGÃO DRUMOND</v>
      </c>
      <c r="E2011" s="43">
        <v>41373.295138888891</v>
      </c>
      <c r="F2011" s="43">
        <v>41373.588194444441</v>
      </c>
      <c r="G2011" s="43">
        <v>41373.549305555556</v>
      </c>
      <c r="H2011" t="s">
        <v>29</v>
      </c>
      <c r="I2011">
        <v>60000012588027</v>
      </c>
      <c r="J2011" t="s">
        <v>3735</v>
      </c>
      <c r="K2011" t="s">
        <v>3736</v>
      </c>
      <c r="L2011" t="s">
        <v>1703</v>
      </c>
      <c r="M2011">
        <v>3</v>
      </c>
      <c r="N2011" t="s">
        <v>33</v>
      </c>
      <c r="O2011">
        <v>60000015461254</v>
      </c>
      <c r="P2011">
        <v>60000016462723</v>
      </c>
      <c r="Q2011">
        <v>140133000000371</v>
      </c>
      <c r="S2011" t="s">
        <v>34</v>
      </c>
      <c r="T2011" t="s">
        <v>35</v>
      </c>
      <c r="U2011" t="s">
        <v>36</v>
      </c>
      <c r="X2011" t="s">
        <v>37</v>
      </c>
      <c r="AD2011" t="s">
        <v>3737</v>
      </c>
      <c r="AE2011" t="s">
        <v>1489</v>
      </c>
      <c r="AF2011" t="s">
        <v>3737</v>
      </c>
      <c r="AG2011" t="s">
        <v>3737</v>
      </c>
      <c r="AH2011">
        <v>1</v>
      </c>
      <c r="AI2011">
        <v>102</v>
      </c>
      <c r="AJ2011">
        <v>377</v>
      </c>
      <c r="AK2011">
        <v>377</v>
      </c>
      <c r="AL2011">
        <v>377</v>
      </c>
      <c r="AM2011">
        <v>377</v>
      </c>
      <c r="AN2011" t="s">
        <v>1410</v>
      </c>
      <c r="AO2011" t="s">
        <v>4703</v>
      </c>
    </row>
    <row r="2012" spans="1:41" x14ac:dyDescent="0.25">
      <c r="A2012">
        <v>1</v>
      </c>
      <c r="B2012" t="s">
        <v>28</v>
      </c>
      <c r="C2012">
        <v>392101</v>
      </c>
      <c r="D2012" t="str">
        <f>VLOOKUP(C2012,MUNICÍPO_SETOR!A$2:D$49,4,0)</f>
        <v>MARCUS PAULO ARAGÃO DRUMOND</v>
      </c>
      <c r="E2012" s="43">
        <v>41372.767361111109</v>
      </c>
      <c r="F2012" s="43">
        <v>41372.98333333333</v>
      </c>
      <c r="G2012" s="43">
        <v>41373.538194444445</v>
      </c>
      <c r="H2012" t="s">
        <v>29</v>
      </c>
      <c r="I2012">
        <v>60000012497507</v>
      </c>
      <c r="J2012" t="s">
        <v>3738</v>
      </c>
      <c r="K2012" t="s">
        <v>3739</v>
      </c>
      <c r="L2012" t="s">
        <v>41</v>
      </c>
      <c r="M2012">
        <v>3</v>
      </c>
      <c r="N2012" t="s">
        <v>33</v>
      </c>
      <c r="O2012">
        <v>60000015461254</v>
      </c>
      <c r="P2012">
        <v>60000016462723</v>
      </c>
      <c r="Q2012">
        <v>140133000000357</v>
      </c>
      <c r="S2012" t="s">
        <v>34</v>
      </c>
      <c r="T2012" t="s">
        <v>35</v>
      </c>
      <c r="U2012" t="s">
        <v>36</v>
      </c>
      <c r="X2012" t="s">
        <v>37</v>
      </c>
      <c r="AD2012" t="s">
        <v>3740</v>
      </c>
      <c r="AE2012" t="s">
        <v>1489</v>
      </c>
      <c r="AF2012" t="s">
        <v>3740</v>
      </c>
      <c r="AG2012" t="s">
        <v>3740</v>
      </c>
      <c r="AH2012">
        <v>1</v>
      </c>
      <c r="AI2012">
        <v>114</v>
      </c>
      <c r="AJ2012">
        <v>114</v>
      </c>
      <c r="AK2012">
        <v>114</v>
      </c>
      <c r="AL2012">
        <v>114</v>
      </c>
      <c r="AM2012">
        <v>114</v>
      </c>
      <c r="AN2012" t="s">
        <v>1409</v>
      </c>
      <c r="AO2012" t="s">
        <v>3740</v>
      </c>
    </row>
    <row r="2013" spans="1:41" x14ac:dyDescent="0.25">
      <c r="A2013">
        <v>1</v>
      </c>
      <c r="B2013" t="s">
        <v>28</v>
      </c>
      <c r="C2013">
        <v>392101</v>
      </c>
      <c r="D2013" t="str">
        <f>VLOOKUP(C2013,MUNICÍPO_SETOR!A$2:D$49,4,0)</f>
        <v>MARCUS PAULO ARAGÃO DRUMOND</v>
      </c>
      <c r="E2013" s="43">
        <v>41372.71875</v>
      </c>
      <c r="F2013" s="43">
        <v>41372.972222222219</v>
      </c>
      <c r="G2013" s="43">
        <v>41372.936111111114</v>
      </c>
      <c r="H2013" t="s">
        <v>29</v>
      </c>
      <c r="I2013">
        <v>60000017969072</v>
      </c>
      <c r="J2013" t="s">
        <v>994</v>
      </c>
      <c r="K2013" t="s">
        <v>995</v>
      </c>
      <c r="L2013" t="s">
        <v>180</v>
      </c>
      <c r="M2013">
        <v>3</v>
      </c>
      <c r="N2013" t="s">
        <v>33</v>
      </c>
      <c r="O2013">
        <v>60000015461254</v>
      </c>
      <c r="P2013">
        <v>60000016462723</v>
      </c>
      <c r="Q2013">
        <v>140133000000350</v>
      </c>
      <c r="S2013" t="s">
        <v>34</v>
      </c>
      <c r="T2013" t="s">
        <v>35</v>
      </c>
      <c r="U2013" t="s">
        <v>36</v>
      </c>
      <c r="X2013" t="s">
        <v>37</v>
      </c>
      <c r="AD2013" t="s">
        <v>996</v>
      </c>
      <c r="AE2013" t="s">
        <v>1437</v>
      </c>
      <c r="AF2013" t="s">
        <v>996</v>
      </c>
      <c r="AG2013" t="s">
        <v>996</v>
      </c>
      <c r="AH2013">
        <v>1</v>
      </c>
      <c r="AI2013">
        <v>70</v>
      </c>
      <c r="AJ2013">
        <v>70</v>
      </c>
      <c r="AK2013">
        <v>70</v>
      </c>
      <c r="AL2013">
        <v>70</v>
      </c>
      <c r="AM2013">
        <v>70</v>
      </c>
      <c r="AN2013" t="s">
        <v>1409</v>
      </c>
      <c r="AO2013" t="s">
        <v>996</v>
      </c>
    </row>
    <row r="2014" spans="1:41" x14ac:dyDescent="0.25">
      <c r="A2014">
        <v>1</v>
      </c>
      <c r="B2014" t="s">
        <v>28</v>
      </c>
      <c r="C2014">
        <v>392101</v>
      </c>
      <c r="D2014" t="str">
        <f>VLOOKUP(C2014,MUNICÍPO_SETOR!A$2:D$49,4,0)</f>
        <v>MARCUS PAULO ARAGÃO DRUMOND</v>
      </c>
      <c r="E2014" s="43">
        <v>41372.704861111109</v>
      </c>
      <c r="F2014" s="43">
        <v>41372.970138888886</v>
      </c>
      <c r="G2014" s="43">
        <v>41372.936111111114</v>
      </c>
      <c r="H2014" t="s">
        <v>29</v>
      </c>
      <c r="I2014">
        <v>60000012399371</v>
      </c>
      <c r="J2014" t="s">
        <v>997</v>
      </c>
      <c r="K2014" t="s">
        <v>998</v>
      </c>
      <c r="L2014" t="s">
        <v>32</v>
      </c>
      <c r="M2014">
        <v>6</v>
      </c>
      <c r="N2014" t="s">
        <v>33</v>
      </c>
      <c r="O2014">
        <v>60000015461254</v>
      </c>
      <c r="P2014">
        <v>60000016462723</v>
      </c>
      <c r="Q2014">
        <v>140133000000343</v>
      </c>
      <c r="S2014" t="s">
        <v>34</v>
      </c>
      <c r="T2014" t="s">
        <v>35</v>
      </c>
      <c r="U2014" t="s">
        <v>36</v>
      </c>
      <c r="X2014" t="s">
        <v>37</v>
      </c>
      <c r="AD2014" t="s">
        <v>999</v>
      </c>
      <c r="AE2014" t="s">
        <v>1489</v>
      </c>
      <c r="AF2014" t="s">
        <v>999</v>
      </c>
      <c r="AG2014" t="s">
        <v>999</v>
      </c>
      <c r="AH2014">
        <v>62</v>
      </c>
      <c r="AI2014">
        <v>327</v>
      </c>
      <c r="AJ2014">
        <v>327</v>
      </c>
      <c r="AK2014">
        <v>327</v>
      </c>
      <c r="AL2014">
        <v>327</v>
      </c>
      <c r="AM2014">
        <v>327</v>
      </c>
      <c r="AN2014" t="s">
        <v>1409</v>
      </c>
      <c r="AO2014" t="s">
        <v>4704</v>
      </c>
    </row>
    <row r="2015" spans="1:41" x14ac:dyDescent="0.25">
      <c r="A2015">
        <v>1</v>
      </c>
      <c r="B2015" t="s">
        <v>28</v>
      </c>
      <c r="C2015">
        <v>392101</v>
      </c>
      <c r="D2015" t="str">
        <f>VLOOKUP(C2015,MUNICÍPO_SETOR!A$2:D$49,4,0)</f>
        <v>MARCUS PAULO ARAGÃO DRUMOND</v>
      </c>
      <c r="E2015" s="43">
        <v>41372.670138888891</v>
      </c>
      <c r="F2015" s="43">
        <v>41372.964583333334</v>
      </c>
      <c r="G2015" s="43">
        <v>41372.925694444442</v>
      </c>
      <c r="H2015" t="s">
        <v>29</v>
      </c>
      <c r="I2015">
        <v>60000012506211</v>
      </c>
      <c r="J2015" t="s">
        <v>1000</v>
      </c>
      <c r="K2015" t="s">
        <v>1001</v>
      </c>
      <c r="L2015" t="s">
        <v>32</v>
      </c>
      <c r="M2015">
        <v>6</v>
      </c>
      <c r="N2015" t="s">
        <v>33</v>
      </c>
      <c r="O2015">
        <v>60000015461254</v>
      </c>
      <c r="P2015">
        <v>60000016462723</v>
      </c>
      <c r="Q2015">
        <v>140133000000336</v>
      </c>
      <c r="S2015" t="s">
        <v>34</v>
      </c>
      <c r="T2015" t="s">
        <v>35</v>
      </c>
      <c r="U2015" t="s">
        <v>36</v>
      </c>
      <c r="X2015" t="s">
        <v>37</v>
      </c>
      <c r="AD2015" t="s">
        <v>1002</v>
      </c>
      <c r="AE2015" t="s">
        <v>1489</v>
      </c>
      <c r="AF2015" t="s">
        <v>1002</v>
      </c>
      <c r="AG2015" t="s">
        <v>1002</v>
      </c>
      <c r="AH2015">
        <v>33</v>
      </c>
      <c r="AI2015">
        <v>351</v>
      </c>
      <c r="AJ2015">
        <v>351</v>
      </c>
      <c r="AK2015">
        <v>351</v>
      </c>
      <c r="AL2015">
        <v>351</v>
      </c>
      <c r="AM2015">
        <v>351</v>
      </c>
      <c r="AN2015" t="s">
        <v>1409</v>
      </c>
      <c r="AO2015" t="s">
        <v>4705</v>
      </c>
    </row>
    <row r="2016" spans="1:41" x14ac:dyDescent="0.25">
      <c r="A2016">
        <v>1</v>
      </c>
      <c r="B2016" t="s">
        <v>28</v>
      </c>
      <c r="C2016">
        <v>392101</v>
      </c>
      <c r="D2016" t="str">
        <f>VLOOKUP(C2016,MUNICÍPO_SETOR!A$2:D$49,4,0)</f>
        <v>MARCUS PAULO ARAGÃO DRUMOND</v>
      </c>
      <c r="E2016" s="43">
        <v>41372.638194444444</v>
      </c>
      <c r="F2016" s="43">
        <v>41372.961805555555</v>
      </c>
      <c r="G2016" s="43">
        <v>41372.925694444442</v>
      </c>
      <c r="H2016" t="s">
        <v>29</v>
      </c>
      <c r="I2016">
        <v>60000017154018</v>
      </c>
      <c r="J2016" t="s">
        <v>1003</v>
      </c>
      <c r="K2016" t="s">
        <v>1004</v>
      </c>
      <c r="L2016" t="s">
        <v>88</v>
      </c>
      <c r="M2016">
        <v>4</v>
      </c>
      <c r="N2016" t="s">
        <v>33</v>
      </c>
      <c r="O2016">
        <v>60000015461254</v>
      </c>
      <c r="P2016">
        <v>60000016462723</v>
      </c>
      <c r="Q2016">
        <v>140133000000329</v>
      </c>
      <c r="S2016" t="s">
        <v>34</v>
      </c>
      <c r="T2016" t="s">
        <v>35</v>
      </c>
      <c r="U2016" t="s">
        <v>36</v>
      </c>
      <c r="X2016" t="s">
        <v>37</v>
      </c>
      <c r="AD2016" t="s">
        <v>1005</v>
      </c>
      <c r="AE2016" t="s">
        <v>1489</v>
      </c>
      <c r="AF2016" t="s">
        <v>1005</v>
      </c>
      <c r="AG2016" t="s">
        <v>1005</v>
      </c>
      <c r="AH2016">
        <v>93</v>
      </c>
      <c r="AI2016">
        <v>354</v>
      </c>
      <c r="AJ2016">
        <v>354</v>
      </c>
      <c r="AK2016">
        <v>354</v>
      </c>
      <c r="AL2016">
        <v>354</v>
      </c>
      <c r="AM2016">
        <v>354</v>
      </c>
      <c r="AN2016" t="s">
        <v>1409</v>
      </c>
      <c r="AO2016" t="s">
        <v>4706</v>
      </c>
    </row>
    <row r="2017" spans="1:41" x14ac:dyDescent="0.25">
      <c r="A2017">
        <v>1</v>
      </c>
      <c r="B2017" t="s">
        <v>28</v>
      </c>
      <c r="C2017">
        <v>392101</v>
      </c>
      <c r="D2017" t="str">
        <f>VLOOKUP(C2017,MUNICÍPO_SETOR!A$2:D$49,4,0)</f>
        <v>MARCUS PAULO ARAGÃO DRUMOND</v>
      </c>
      <c r="E2017" s="43">
        <v>41369.944444444445</v>
      </c>
      <c r="F2017" s="43">
        <v>41369.945833333331</v>
      </c>
      <c r="G2017" s="43">
        <v>41372.582638888889</v>
      </c>
      <c r="H2017" t="s">
        <v>29</v>
      </c>
      <c r="I2017">
        <v>60000012585023</v>
      </c>
      <c r="J2017" t="s">
        <v>1006</v>
      </c>
      <c r="K2017" t="s">
        <v>1007</v>
      </c>
      <c r="L2017" t="s">
        <v>41</v>
      </c>
      <c r="M2017">
        <v>3</v>
      </c>
      <c r="N2017" t="s">
        <v>33</v>
      </c>
      <c r="O2017">
        <v>60000015461254</v>
      </c>
      <c r="P2017">
        <v>60000016462723</v>
      </c>
      <c r="Q2017">
        <v>140133000000320</v>
      </c>
      <c r="S2017" t="s">
        <v>34</v>
      </c>
      <c r="T2017" t="s">
        <v>35</v>
      </c>
      <c r="U2017" t="s">
        <v>36</v>
      </c>
      <c r="X2017" t="s">
        <v>37</v>
      </c>
      <c r="AD2017" t="s">
        <v>1008</v>
      </c>
      <c r="AE2017" t="s">
        <v>1448</v>
      </c>
      <c r="AF2017" t="s">
        <v>1008</v>
      </c>
      <c r="AG2017" t="s">
        <v>1008</v>
      </c>
      <c r="AH2017">
        <v>1</v>
      </c>
      <c r="AI2017">
        <v>76</v>
      </c>
      <c r="AJ2017">
        <v>76</v>
      </c>
      <c r="AK2017">
        <v>76</v>
      </c>
      <c r="AL2017">
        <v>76</v>
      </c>
      <c r="AM2017">
        <v>76</v>
      </c>
      <c r="AN2017" t="s">
        <v>1409</v>
      </c>
      <c r="AO2017" t="s">
        <v>1008</v>
      </c>
    </row>
    <row r="2018" spans="1:41" x14ac:dyDescent="0.25">
      <c r="A2018">
        <v>1</v>
      </c>
      <c r="B2018" t="s">
        <v>28</v>
      </c>
      <c r="C2018">
        <v>392101</v>
      </c>
      <c r="D2018" t="str">
        <f>VLOOKUP(C2018,MUNICÍPO_SETOR!A$2:D$49,4,0)</f>
        <v>MARCUS PAULO ARAGÃO DRUMOND</v>
      </c>
      <c r="E2018" s="43">
        <v>41369.430555555555</v>
      </c>
      <c r="F2018" s="43">
        <v>41369.936111111114</v>
      </c>
      <c r="G2018" s="43">
        <v>41369.902083333334</v>
      </c>
      <c r="H2018" t="s">
        <v>29</v>
      </c>
      <c r="I2018">
        <v>60000012302995</v>
      </c>
      <c r="J2018" t="s">
        <v>1009</v>
      </c>
      <c r="K2018" t="s">
        <v>1010</v>
      </c>
      <c r="L2018" t="s">
        <v>41</v>
      </c>
      <c r="M2018">
        <v>3</v>
      </c>
      <c r="N2018" t="s">
        <v>33</v>
      </c>
      <c r="O2018">
        <v>60000015461254</v>
      </c>
      <c r="P2018">
        <v>60000016462723</v>
      </c>
      <c r="Q2018">
        <v>140133000000292</v>
      </c>
      <c r="S2018" t="s">
        <v>34</v>
      </c>
      <c r="T2018" t="s">
        <v>35</v>
      </c>
      <c r="U2018" t="s">
        <v>36</v>
      </c>
      <c r="X2018" t="s">
        <v>37</v>
      </c>
      <c r="AD2018" t="s">
        <v>1011</v>
      </c>
      <c r="AE2018" t="s">
        <v>1448</v>
      </c>
      <c r="AF2018" t="s">
        <v>1011</v>
      </c>
      <c r="AG2018" t="s">
        <v>1011</v>
      </c>
      <c r="AH2018">
        <v>1</v>
      </c>
      <c r="AI2018">
        <v>114</v>
      </c>
      <c r="AJ2018">
        <v>114</v>
      </c>
      <c r="AK2018">
        <v>114</v>
      </c>
      <c r="AL2018">
        <v>114</v>
      </c>
      <c r="AM2018">
        <v>114</v>
      </c>
      <c r="AN2018" t="s">
        <v>1409</v>
      </c>
      <c r="AO2018" t="s">
        <v>1011</v>
      </c>
    </row>
    <row r="2019" spans="1:41" x14ac:dyDescent="0.25">
      <c r="A2019">
        <v>1</v>
      </c>
      <c r="B2019" t="s">
        <v>28</v>
      </c>
      <c r="C2019">
        <v>392101</v>
      </c>
      <c r="D2019" t="str">
        <f>VLOOKUP(C2019,MUNICÍPO_SETOR!A$2:D$49,4,0)</f>
        <v>MARCUS PAULO ARAGÃO DRUMOND</v>
      </c>
      <c r="E2019" s="43">
        <v>41368.729166666664</v>
      </c>
      <c r="F2019" s="43">
        <v>41369.94027777778</v>
      </c>
      <c r="G2019" s="43">
        <v>41369.902083333334</v>
      </c>
      <c r="H2019" t="s">
        <v>29</v>
      </c>
      <c r="I2019">
        <v>60000012328587</v>
      </c>
      <c r="J2019" t="s">
        <v>1012</v>
      </c>
      <c r="K2019" t="s">
        <v>1013</v>
      </c>
      <c r="L2019" t="s">
        <v>32</v>
      </c>
      <c r="M2019">
        <v>3</v>
      </c>
      <c r="N2019" t="s">
        <v>33</v>
      </c>
      <c r="O2019">
        <v>60000015461254</v>
      </c>
      <c r="P2019">
        <v>60000016462723</v>
      </c>
      <c r="Q2019">
        <v>140133000000306</v>
      </c>
      <c r="S2019" t="s">
        <v>34</v>
      </c>
      <c r="T2019" t="s">
        <v>35</v>
      </c>
      <c r="U2019" t="s">
        <v>36</v>
      </c>
      <c r="X2019" t="s">
        <v>37</v>
      </c>
      <c r="AD2019" t="s">
        <v>1014</v>
      </c>
      <c r="AE2019" t="s">
        <v>1448</v>
      </c>
      <c r="AF2019" t="s">
        <v>1014</v>
      </c>
      <c r="AG2019" t="s">
        <v>1014</v>
      </c>
      <c r="AH2019">
        <v>1</v>
      </c>
      <c r="AI2019">
        <v>113</v>
      </c>
      <c r="AJ2019">
        <v>113</v>
      </c>
      <c r="AK2019">
        <v>113</v>
      </c>
      <c r="AL2019">
        <v>113</v>
      </c>
      <c r="AM2019">
        <v>113</v>
      </c>
      <c r="AN2019" t="s">
        <v>1409</v>
      </c>
      <c r="AO2019" t="s">
        <v>1014</v>
      </c>
    </row>
    <row r="2020" spans="1:41" x14ac:dyDescent="0.25">
      <c r="A2020">
        <v>1</v>
      </c>
      <c r="B2020" t="s">
        <v>28</v>
      </c>
      <c r="C2020">
        <v>392101</v>
      </c>
      <c r="D2020" t="str">
        <f>VLOOKUP(C2020,MUNICÍPO_SETOR!A$2:D$49,4,0)</f>
        <v>MARCUS PAULO ARAGÃO DRUMOND</v>
      </c>
      <c r="E2020" s="43">
        <v>41368.559027777781</v>
      </c>
      <c r="F2020" s="43">
        <v>41369.938194444447</v>
      </c>
      <c r="G2020" s="43">
        <v>41369.902083333334</v>
      </c>
      <c r="H2020" t="s">
        <v>29</v>
      </c>
      <c r="I2020">
        <v>60000012324035</v>
      </c>
      <c r="J2020" t="s">
        <v>1015</v>
      </c>
      <c r="K2020" t="s">
        <v>1016</v>
      </c>
      <c r="L2020" t="s">
        <v>41</v>
      </c>
      <c r="M2020">
        <v>3</v>
      </c>
      <c r="N2020" t="s">
        <v>33</v>
      </c>
      <c r="O2020">
        <v>60000015461254</v>
      </c>
      <c r="P2020">
        <v>60000016462723</v>
      </c>
      <c r="Q2020">
        <v>140133000000299</v>
      </c>
      <c r="S2020" t="s">
        <v>34</v>
      </c>
      <c r="T2020" t="s">
        <v>35</v>
      </c>
      <c r="U2020" t="s">
        <v>36</v>
      </c>
      <c r="X2020" t="s">
        <v>37</v>
      </c>
      <c r="AD2020" t="s">
        <v>1017</v>
      </c>
      <c r="AE2020" t="s">
        <v>1448</v>
      </c>
      <c r="AF2020" t="s">
        <v>1017</v>
      </c>
      <c r="AG2020" t="s">
        <v>1017</v>
      </c>
      <c r="AH2020">
        <v>1</v>
      </c>
      <c r="AI2020">
        <v>104</v>
      </c>
      <c r="AJ2020">
        <v>104</v>
      </c>
      <c r="AK2020">
        <v>104</v>
      </c>
      <c r="AL2020">
        <v>104</v>
      </c>
      <c r="AM2020">
        <v>104</v>
      </c>
      <c r="AN2020" t="s">
        <v>1409</v>
      </c>
      <c r="AO2020" t="s">
        <v>1017</v>
      </c>
    </row>
    <row r="2021" spans="1:41" x14ac:dyDescent="0.25">
      <c r="A2021">
        <v>1</v>
      </c>
      <c r="B2021" t="s">
        <v>28</v>
      </c>
      <c r="C2021">
        <v>392101</v>
      </c>
      <c r="D2021" t="str">
        <f>VLOOKUP(C2021,MUNICÍPO_SETOR!A$2:D$49,4,0)</f>
        <v>MARCUS PAULO ARAGÃO DRUMOND</v>
      </c>
      <c r="E2021" s="43">
        <v>41368.488194444442</v>
      </c>
      <c r="F2021" s="43">
        <v>41368.489583333336</v>
      </c>
      <c r="G2021" s="43">
        <v>41369.025000000001</v>
      </c>
      <c r="H2021" t="s">
        <v>29</v>
      </c>
      <c r="I2021">
        <v>60000012559131</v>
      </c>
      <c r="J2021" t="s">
        <v>1018</v>
      </c>
      <c r="K2021" t="s">
        <v>1019</v>
      </c>
      <c r="L2021" t="s">
        <v>41</v>
      </c>
      <c r="M2021">
        <v>4</v>
      </c>
      <c r="N2021" t="s">
        <v>33</v>
      </c>
      <c r="O2021">
        <v>60000015461254</v>
      </c>
      <c r="P2021">
        <v>60000016462723</v>
      </c>
      <c r="Q2021">
        <v>140133000000285</v>
      </c>
      <c r="S2021" t="s">
        <v>34</v>
      </c>
      <c r="T2021" t="s">
        <v>35</v>
      </c>
      <c r="U2021" t="s">
        <v>61</v>
      </c>
      <c r="X2021" t="s">
        <v>37</v>
      </c>
      <c r="AD2021" t="s">
        <v>1020</v>
      </c>
      <c r="AE2021" t="s">
        <v>1448</v>
      </c>
      <c r="AF2021" t="s">
        <v>1020</v>
      </c>
      <c r="AG2021" t="s">
        <v>1020</v>
      </c>
      <c r="AH2021">
        <v>1</v>
      </c>
      <c r="AI2021">
        <v>108</v>
      </c>
      <c r="AJ2021">
        <v>108</v>
      </c>
      <c r="AK2021">
        <v>108</v>
      </c>
      <c r="AL2021">
        <v>108</v>
      </c>
      <c r="AM2021">
        <v>108</v>
      </c>
      <c r="AN2021" t="s">
        <v>1409</v>
      </c>
      <c r="AO2021" t="s">
        <v>1020</v>
      </c>
    </row>
    <row r="2022" spans="1:41" x14ac:dyDescent="0.25">
      <c r="A2022">
        <v>1</v>
      </c>
      <c r="B2022" t="s">
        <v>28</v>
      </c>
      <c r="C2022">
        <v>392101</v>
      </c>
      <c r="D2022" t="str">
        <f>VLOOKUP(C2022,MUNICÍPO_SETOR!A$2:D$49,4,0)</f>
        <v>MARCUS PAULO ARAGÃO DRUMOND</v>
      </c>
      <c r="E2022" s="43">
        <v>41368.475694444445</v>
      </c>
      <c r="F2022" s="43">
        <v>41369.942361111112</v>
      </c>
      <c r="G2022" s="43">
        <v>41369.902083333334</v>
      </c>
      <c r="H2022" t="s">
        <v>29</v>
      </c>
      <c r="I2022">
        <v>60000012334855</v>
      </c>
      <c r="J2022" t="s">
        <v>1021</v>
      </c>
      <c r="K2022" t="s">
        <v>1022</v>
      </c>
      <c r="L2022" t="s">
        <v>32</v>
      </c>
      <c r="M2022">
        <v>3</v>
      </c>
      <c r="N2022" t="s">
        <v>33</v>
      </c>
      <c r="O2022">
        <v>60000015461254</v>
      </c>
      <c r="P2022">
        <v>60000016462723</v>
      </c>
      <c r="Q2022">
        <v>140133000000313</v>
      </c>
      <c r="S2022" t="s">
        <v>34</v>
      </c>
      <c r="T2022" t="s">
        <v>35</v>
      </c>
      <c r="U2022" t="s">
        <v>36</v>
      </c>
      <c r="X2022" t="s">
        <v>37</v>
      </c>
      <c r="AD2022" t="s">
        <v>1023</v>
      </c>
      <c r="AE2022" t="s">
        <v>1448</v>
      </c>
      <c r="AF2022" t="s">
        <v>1023</v>
      </c>
      <c r="AG2022" t="s">
        <v>1023</v>
      </c>
      <c r="AH2022">
        <v>1</v>
      </c>
      <c r="AI2022">
        <v>112</v>
      </c>
      <c r="AJ2022">
        <v>112</v>
      </c>
      <c r="AK2022">
        <v>112</v>
      </c>
      <c r="AL2022">
        <v>112</v>
      </c>
      <c r="AM2022">
        <v>112</v>
      </c>
      <c r="AN2022" t="s">
        <v>1409</v>
      </c>
      <c r="AO2022" t="s">
        <v>1023</v>
      </c>
    </row>
    <row r="2023" spans="1:41" x14ac:dyDescent="0.25">
      <c r="A2023">
        <v>1</v>
      </c>
      <c r="B2023" t="s">
        <v>28</v>
      </c>
      <c r="C2023">
        <v>392101</v>
      </c>
      <c r="D2023" t="str">
        <f>VLOOKUP(C2023,MUNICÍPO_SETOR!A$2:D$49,4,0)</f>
        <v>MARCUS PAULO ARAGÃO DRUMOND</v>
      </c>
      <c r="E2023" s="43">
        <v>41368.350694444445</v>
      </c>
      <c r="F2023" s="43">
        <v>41368.481249999997</v>
      </c>
      <c r="G2023" s="43">
        <v>41369.025000000001</v>
      </c>
      <c r="H2023" t="s">
        <v>29</v>
      </c>
      <c r="I2023">
        <v>60000012464987</v>
      </c>
      <c r="J2023" t="s">
        <v>1024</v>
      </c>
      <c r="K2023" t="s">
        <v>1025</v>
      </c>
      <c r="L2023" t="s">
        <v>32</v>
      </c>
      <c r="M2023">
        <v>6</v>
      </c>
      <c r="N2023" t="s">
        <v>33</v>
      </c>
      <c r="O2023">
        <v>60000015461254</v>
      </c>
      <c r="P2023">
        <v>60000016462723</v>
      </c>
      <c r="Q2023">
        <v>140133000000264</v>
      </c>
      <c r="S2023" t="s">
        <v>34</v>
      </c>
      <c r="T2023" t="s">
        <v>35</v>
      </c>
      <c r="U2023" t="s">
        <v>36</v>
      </c>
      <c r="X2023" t="s">
        <v>37</v>
      </c>
      <c r="AD2023" t="s">
        <v>1026</v>
      </c>
      <c r="AE2023" t="s">
        <v>1448</v>
      </c>
      <c r="AF2023" t="s">
        <v>1026</v>
      </c>
      <c r="AG2023" t="s">
        <v>1026</v>
      </c>
      <c r="AH2023">
        <v>1</v>
      </c>
      <c r="AI2023">
        <v>117</v>
      </c>
      <c r="AJ2023">
        <v>117</v>
      </c>
      <c r="AK2023">
        <v>117</v>
      </c>
      <c r="AL2023">
        <v>117</v>
      </c>
      <c r="AM2023">
        <v>117</v>
      </c>
      <c r="AN2023" t="s">
        <v>1409</v>
      </c>
      <c r="AO2023" t="s">
        <v>1026</v>
      </c>
    </row>
    <row r="2024" spans="1:41" x14ac:dyDescent="0.25">
      <c r="A2024">
        <v>1</v>
      </c>
      <c r="B2024" t="s">
        <v>28</v>
      </c>
      <c r="C2024">
        <v>392101</v>
      </c>
      <c r="D2024" t="str">
        <f>VLOOKUP(C2024,MUNICÍPO_SETOR!A$2:D$49,4,0)</f>
        <v>MARCUS PAULO ARAGÃO DRUMOND</v>
      </c>
      <c r="E2024" s="43">
        <v>41368.309027777781</v>
      </c>
      <c r="F2024" s="43">
        <v>41368.479166666664</v>
      </c>
      <c r="G2024" s="43">
        <v>41368.439583333333</v>
      </c>
      <c r="H2024" t="s">
        <v>29</v>
      </c>
      <c r="I2024">
        <v>60000012464659</v>
      </c>
      <c r="J2024" t="s">
        <v>1027</v>
      </c>
      <c r="K2024" t="s">
        <v>1028</v>
      </c>
      <c r="L2024" t="s">
        <v>32</v>
      </c>
      <c r="M2024">
        <v>3</v>
      </c>
      <c r="N2024" t="s">
        <v>33</v>
      </c>
      <c r="O2024">
        <v>60000015461254</v>
      </c>
      <c r="P2024">
        <v>60000016462723</v>
      </c>
      <c r="Q2024">
        <v>140133000000257</v>
      </c>
      <c r="S2024" t="s">
        <v>34</v>
      </c>
      <c r="T2024" t="s">
        <v>35</v>
      </c>
      <c r="U2024" t="s">
        <v>36</v>
      </c>
      <c r="X2024" t="s">
        <v>37</v>
      </c>
      <c r="AD2024" t="s">
        <v>1029</v>
      </c>
      <c r="AE2024" t="s">
        <v>1448</v>
      </c>
      <c r="AF2024" t="s">
        <v>1029</v>
      </c>
      <c r="AG2024" t="s">
        <v>1029</v>
      </c>
      <c r="AH2024">
        <v>1</v>
      </c>
      <c r="AI2024">
        <v>89</v>
      </c>
      <c r="AJ2024">
        <v>89</v>
      </c>
      <c r="AK2024">
        <v>89</v>
      </c>
      <c r="AL2024">
        <v>89</v>
      </c>
      <c r="AM2024">
        <v>89</v>
      </c>
      <c r="AN2024" t="s">
        <v>1409</v>
      </c>
      <c r="AO2024" t="s">
        <v>1029</v>
      </c>
    </row>
    <row r="2025" spans="1:41" x14ac:dyDescent="0.25">
      <c r="A2025">
        <v>1</v>
      </c>
      <c r="B2025" t="s">
        <v>28</v>
      </c>
      <c r="C2025">
        <v>392101</v>
      </c>
      <c r="D2025" t="str">
        <f>VLOOKUP(C2025,MUNICÍPO_SETOR!A$2:D$49,4,0)</f>
        <v>MARCUS PAULO ARAGÃO DRUMOND</v>
      </c>
      <c r="E2025" s="43">
        <v>41367.739583333336</v>
      </c>
      <c r="F2025" s="43">
        <v>41368.477083333331</v>
      </c>
      <c r="G2025" s="43">
        <v>41368.439583333333</v>
      </c>
      <c r="H2025" t="s">
        <v>29</v>
      </c>
      <c r="I2025">
        <v>60000012276975</v>
      </c>
      <c r="J2025" t="s">
        <v>1030</v>
      </c>
      <c r="K2025" t="s">
        <v>1031</v>
      </c>
      <c r="L2025" t="s">
        <v>41</v>
      </c>
      <c r="M2025">
        <v>3</v>
      </c>
      <c r="N2025" t="s">
        <v>33</v>
      </c>
      <c r="O2025">
        <v>60000015461254</v>
      </c>
      <c r="P2025">
        <v>60000016462723</v>
      </c>
      <c r="Q2025">
        <v>140133000000250</v>
      </c>
      <c r="S2025" t="s">
        <v>34</v>
      </c>
      <c r="T2025" t="s">
        <v>35</v>
      </c>
      <c r="U2025" t="s">
        <v>36</v>
      </c>
      <c r="X2025" t="s">
        <v>37</v>
      </c>
      <c r="AD2025" t="s">
        <v>1032</v>
      </c>
      <c r="AE2025" t="s">
        <v>1448</v>
      </c>
      <c r="AF2025" t="s">
        <v>1032</v>
      </c>
      <c r="AG2025" t="s">
        <v>1032</v>
      </c>
      <c r="AH2025">
        <v>1</v>
      </c>
      <c r="AI2025">
        <v>393</v>
      </c>
      <c r="AJ2025">
        <v>393</v>
      </c>
      <c r="AK2025">
        <v>393</v>
      </c>
      <c r="AL2025">
        <v>393</v>
      </c>
      <c r="AM2025">
        <v>393</v>
      </c>
      <c r="AN2025" t="s">
        <v>1409</v>
      </c>
      <c r="AO2025" t="s">
        <v>1032</v>
      </c>
    </row>
    <row r="2026" spans="1:41" x14ac:dyDescent="0.25">
      <c r="A2026">
        <v>1</v>
      </c>
      <c r="B2026" t="s">
        <v>28</v>
      </c>
      <c r="C2026">
        <v>392101</v>
      </c>
      <c r="D2026" t="str">
        <f>VLOOKUP(C2026,MUNICÍPO_SETOR!A$2:D$49,4,0)</f>
        <v>MARCUS PAULO ARAGÃO DRUMOND</v>
      </c>
      <c r="E2026" s="43">
        <v>41367.649305555555</v>
      </c>
      <c r="F2026" s="43">
        <v>41368.47152777778</v>
      </c>
      <c r="G2026" s="43">
        <v>41368.439583333333</v>
      </c>
      <c r="H2026" t="s">
        <v>29</v>
      </c>
      <c r="I2026">
        <v>60000012447671</v>
      </c>
      <c r="J2026" t="s">
        <v>1033</v>
      </c>
      <c r="K2026" t="s">
        <v>1034</v>
      </c>
      <c r="L2026" t="s">
        <v>32</v>
      </c>
      <c r="M2026">
        <v>4</v>
      </c>
      <c r="N2026" t="s">
        <v>33</v>
      </c>
      <c r="O2026">
        <v>60000015461254</v>
      </c>
      <c r="P2026">
        <v>60000016462723</v>
      </c>
      <c r="Q2026">
        <v>140133000000243</v>
      </c>
      <c r="S2026" t="s">
        <v>34</v>
      </c>
      <c r="T2026" t="s">
        <v>35</v>
      </c>
      <c r="U2026" t="s">
        <v>36</v>
      </c>
      <c r="X2026" t="s">
        <v>37</v>
      </c>
      <c r="AD2026" t="s">
        <v>1035</v>
      </c>
      <c r="AE2026" t="s">
        <v>1448</v>
      </c>
      <c r="AF2026" t="s">
        <v>1035</v>
      </c>
      <c r="AG2026" t="s">
        <v>1035</v>
      </c>
      <c r="AH2026">
        <v>135</v>
      </c>
      <c r="AI2026">
        <v>284</v>
      </c>
      <c r="AJ2026">
        <v>284</v>
      </c>
      <c r="AK2026">
        <v>284</v>
      </c>
      <c r="AL2026">
        <v>284</v>
      </c>
      <c r="AM2026">
        <v>284</v>
      </c>
      <c r="AN2026" t="s">
        <v>1409</v>
      </c>
      <c r="AO2026" t="s">
        <v>4707</v>
      </c>
    </row>
    <row r="2027" spans="1:41" x14ac:dyDescent="0.25">
      <c r="A2027">
        <v>1</v>
      </c>
      <c r="B2027" t="s">
        <v>28</v>
      </c>
      <c r="C2027">
        <v>392101</v>
      </c>
      <c r="D2027" t="str">
        <f>VLOOKUP(C2027,MUNICÍPO_SETOR!A$2:D$49,4,0)</f>
        <v>MARCUS PAULO ARAGÃO DRUMOND</v>
      </c>
      <c r="E2027" s="43">
        <v>41367.59375</v>
      </c>
      <c r="F2027" s="43">
        <v>41368.484027777777</v>
      </c>
      <c r="G2027" s="43">
        <v>41369.025000000001</v>
      </c>
      <c r="H2027" t="s">
        <v>29</v>
      </c>
      <c r="I2027">
        <v>60000012481635</v>
      </c>
      <c r="J2027" t="s">
        <v>1036</v>
      </c>
      <c r="K2027" t="s">
        <v>1037</v>
      </c>
      <c r="L2027" t="s">
        <v>32</v>
      </c>
      <c r="M2027">
        <v>3</v>
      </c>
      <c r="N2027" t="s">
        <v>33</v>
      </c>
      <c r="O2027">
        <v>60000015461254</v>
      </c>
      <c r="P2027">
        <v>60000016462723</v>
      </c>
      <c r="Q2027">
        <v>140133000000271</v>
      </c>
      <c r="S2027" t="s">
        <v>34</v>
      </c>
      <c r="T2027" t="s">
        <v>35</v>
      </c>
      <c r="U2027" t="s">
        <v>36</v>
      </c>
      <c r="X2027" t="s">
        <v>37</v>
      </c>
      <c r="AD2027" t="s">
        <v>1038</v>
      </c>
      <c r="AE2027" t="s">
        <v>1448</v>
      </c>
      <c r="AF2027" t="s">
        <v>1038</v>
      </c>
      <c r="AG2027" t="s">
        <v>1038</v>
      </c>
      <c r="AH2027">
        <v>1</v>
      </c>
      <c r="AI2027">
        <v>175</v>
      </c>
      <c r="AJ2027">
        <v>175</v>
      </c>
      <c r="AK2027">
        <v>175</v>
      </c>
      <c r="AL2027">
        <v>175</v>
      </c>
      <c r="AM2027">
        <v>175</v>
      </c>
      <c r="AN2027" t="s">
        <v>1409</v>
      </c>
      <c r="AO2027" t="s">
        <v>1038</v>
      </c>
    </row>
    <row r="2028" spans="1:41" x14ac:dyDescent="0.25">
      <c r="A2028">
        <v>1</v>
      </c>
      <c r="B2028" t="s">
        <v>28</v>
      </c>
      <c r="C2028">
        <v>392101</v>
      </c>
      <c r="D2028" t="str">
        <f>VLOOKUP(C2028,MUNICÍPO_SETOR!A$2:D$49,4,0)</f>
        <v>MARCUS PAULO ARAGÃO DRUMOND</v>
      </c>
      <c r="E2028" s="43">
        <v>41367.465277777781</v>
      </c>
      <c r="F2028" s="43">
        <v>41368.467361111114</v>
      </c>
      <c r="G2028" s="43">
        <v>41368.428472222222</v>
      </c>
      <c r="H2028" t="s">
        <v>29</v>
      </c>
      <c r="I2028">
        <v>60000012327775</v>
      </c>
      <c r="J2028" t="s">
        <v>1039</v>
      </c>
      <c r="K2028" t="s">
        <v>1040</v>
      </c>
      <c r="L2028" t="s">
        <v>32</v>
      </c>
      <c r="M2028">
        <v>6</v>
      </c>
      <c r="N2028" t="s">
        <v>33</v>
      </c>
      <c r="O2028">
        <v>60000015461254</v>
      </c>
      <c r="P2028">
        <v>60000016462723</v>
      </c>
      <c r="Q2028">
        <v>140133000000229</v>
      </c>
      <c r="S2028" t="s">
        <v>34</v>
      </c>
      <c r="T2028" t="s">
        <v>35</v>
      </c>
      <c r="U2028" t="s">
        <v>36</v>
      </c>
      <c r="X2028" t="s">
        <v>37</v>
      </c>
      <c r="AD2028" t="s">
        <v>1041</v>
      </c>
      <c r="AE2028" t="s">
        <v>1448</v>
      </c>
      <c r="AF2028" t="s">
        <v>1041</v>
      </c>
      <c r="AG2028" t="s">
        <v>1041</v>
      </c>
      <c r="AH2028">
        <v>1</v>
      </c>
      <c r="AI2028">
        <v>113</v>
      </c>
      <c r="AJ2028">
        <v>113</v>
      </c>
      <c r="AK2028">
        <v>113</v>
      </c>
      <c r="AL2028">
        <v>113</v>
      </c>
      <c r="AM2028">
        <v>113</v>
      </c>
      <c r="AN2028" t="s">
        <v>1409</v>
      </c>
      <c r="AO2028" t="s">
        <v>1041</v>
      </c>
    </row>
    <row r="2029" spans="1:41" x14ac:dyDescent="0.25">
      <c r="A2029">
        <v>1</v>
      </c>
      <c r="B2029" t="s">
        <v>28</v>
      </c>
      <c r="C2029">
        <v>392101</v>
      </c>
      <c r="D2029" t="str">
        <f>VLOOKUP(C2029,MUNICÍPO_SETOR!A$2:D$49,4,0)</f>
        <v>MARCUS PAULO ARAGÃO DRUMOND</v>
      </c>
      <c r="E2029" s="43">
        <v>41367.399305555555</v>
      </c>
      <c r="F2029" s="43">
        <v>41368.488194444442</v>
      </c>
      <c r="G2029" s="43">
        <v>41369.025000000001</v>
      </c>
      <c r="H2029" t="s">
        <v>29</v>
      </c>
      <c r="I2029">
        <v>60000012545107</v>
      </c>
      <c r="J2029" t="s">
        <v>1042</v>
      </c>
      <c r="K2029" t="s">
        <v>1043</v>
      </c>
      <c r="L2029" t="s">
        <v>32</v>
      </c>
      <c r="M2029">
        <v>4</v>
      </c>
      <c r="N2029" t="s">
        <v>33</v>
      </c>
      <c r="O2029">
        <v>60000015461254</v>
      </c>
      <c r="P2029">
        <v>60000016462723</v>
      </c>
      <c r="Q2029">
        <v>140133000000278</v>
      </c>
      <c r="S2029" t="s">
        <v>34</v>
      </c>
      <c r="T2029" t="s">
        <v>35</v>
      </c>
      <c r="U2029" t="s">
        <v>36</v>
      </c>
      <c r="X2029" t="s">
        <v>37</v>
      </c>
      <c r="AD2029" t="s">
        <v>1044</v>
      </c>
      <c r="AE2029" t="s">
        <v>1448</v>
      </c>
      <c r="AF2029" t="s">
        <v>1044</v>
      </c>
      <c r="AG2029" t="s">
        <v>1044</v>
      </c>
      <c r="AH2029">
        <v>1</v>
      </c>
      <c r="AI2029">
        <v>552</v>
      </c>
      <c r="AJ2029">
        <v>552</v>
      </c>
      <c r="AK2029">
        <v>552</v>
      </c>
      <c r="AL2029">
        <v>552</v>
      </c>
      <c r="AM2029">
        <v>552</v>
      </c>
      <c r="AN2029" t="s">
        <v>1409</v>
      </c>
      <c r="AO2029" t="s">
        <v>1044</v>
      </c>
    </row>
    <row r="2030" spans="1:41" x14ac:dyDescent="0.25">
      <c r="A2030">
        <v>1</v>
      </c>
      <c r="B2030" t="s">
        <v>28</v>
      </c>
      <c r="C2030">
        <v>392101</v>
      </c>
      <c r="D2030" t="str">
        <f>VLOOKUP(C2030,MUNICÍPO_SETOR!A$2:D$49,4,0)</f>
        <v>MARCUS PAULO ARAGÃO DRUMOND</v>
      </c>
      <c r="E2030" s="43">
        <v>41367.34375</v>
      </c>
      <c r="F2030" s="43">
        <v>41368.469444444447</v>
      </c>
      <c r="G2030" s="43">
        <v>41368.428472222222</v>
      </c>
      <c r="H2030" t="s">
        <v>29</v>
      </c>
      <c r="I2030">
        <v>60000012430739</v>
      </c>
      <c r="J2030" t="s">
        <v>1045</v>
      </c>
      <c r="K2030" t="s">
        <v>1046</v>
      </c>
      <c r="L2030" t="s">
        <v>32</v>
      </c>
      <c r="M2030">
        <v>3</v>
      </c>
      <c r="N2030" t="s">
        <v>33</v>
      </c>
      <c r="O2030">
        <v>60000015461254</v>
      </c>
      <c r="P2030">
        <v>60000016462723</v>
      </c>
      <c r="Q2030">
        <v>140133000000236</v>
      </c>
      <c r="S2030" t="s">
        <v>34</v>
      </c>
      <c r="T2030" t="s">
        <v>35</v>
      </c>
      <c r="U2030" t="s">
        <v>36</v>
      </c>
      <c r="X2030" t="s">
        <v>37</v>
      </c>
      <c r="AD2030" t="s">
        <v>1047</v>
      </c>
      <c r="AE2030" t="s">
        <v>1448</v>
      </c>
      <c r="AF2030" t="s">
        <v>1047</v>
      </c>
      <c r="AG2030" t="s">
        <v>1047</v>
      </c>
      <c r="AH2030">
        <v>1</v>
      </c>
      <c r="AI2030">
        <v>107</v>
      </c>
      <c r="AJ2030">
        <v>107</v>
      </c>
      <c r="AK2030">
        <v>107</v>
      </c>
      <c r="AL2030">
        <v>107</v>
      </c>
      <c r="AM2030">
        <v>107</v>
      </c>
      <c r="AN2030" t="s">
        <v>1409</v>
      </c>
      <c r="AO2030" t="s">
        <v>1047</v>
      </c>
    </row>
    <row r="2031" spans="1:41" x14ac:dyDescent="0.25">
      <c r="A2031">
        <v>1</v>
      </c>
      <c r="B2031" t="s">
        <v>28</v>
      </c>
      <c r="C2031">
        <v>392101</v>
      </c>
      <c r="D2031" t="str">
        <f>VLOOKUP(C2031,MUNICÍPO_SETOR!A$2:D$49,4,0)</f>
        <v>MARCUS PAULO ARAGÃO DRUMOND</v>
      </c>
      <c r="E2031" s="43">
        <v>41366.686111111114</v>
      </c>
      <c r="F2031" s="43">
        <v>41366.688888888886</v>
      </c>
      <c r="G2031" s="43">
        <v>41366.818055555559</v>
      </c>
      <c r="H2031" t="s">
        <v>29</v>
      </c>
      <c r="I2031">
        <v>60000012271383</v>
      </c>
      <c r="J2031" t="s">
        <v>1048</v>
      </c>
      <c r="K2031" t="s">
        <v>1049</v>
      </c>
      <c r="L2031" t="s">
        <v>41</v>
      </c>
      <c r="M2031">
        <v>3</v>
      </c>
      <c r="N2031" t="s">
        <v>33</v>
      </c>
      <c r="O2031">
        <v>60000015461254</v>
      </c>
      <c r="P2031">
        <v>60000016462723</v>
      </c>
      <c r="Q2031">
        <v>140133000000160</v>
      </c>
      <c r="S2031" t="s">
        <v>34</v>
      </c>
      <c r="T2031" t="s">
        <v>35</v>
      </c>
      <c r="U2031" t="s">
        <v>36</v>
      </c>
      <c r="X2031" t="s">
        <v>37</v>
      </c>
      <c r="AD2031" t="s">
        <v>1050</v>
      </c>
      <c r="AE2031" t="s">
        <v>1448</v>
      </c>
      <c r="AF2031" t="s">
        <v>1050</v>
      </c>
      <c r="AG2031" t="s">
        <v>1050</v>
      </c>
      <c r="AH2031">
        <v>1</v>
      </c>
      <c r="AI2031">
        <v>180</v>
      </c>
      <c r="AJ2031">
        <v>180</v>
      </c>
      <c r="AK2031">
        <v>180</v>
      </c>
      <c r="AL2031">
        <v>180</v>
      </c>
      <c r="AM2031">
        <v>180</v>
      </c>
      <c r="AN2031" t="s">
        <v>1409</v>
      </c>
      <c r="AO2031" t="s">
        <v>1050</v>
      </c>
    </row>
    <row r="2032" spans="1:41" x14ac:dyDescent="0.25">
      <c r="A2032">
        <v>1</v>
      </c>
      <c r="B2032" t="s">
        <v>28</v>
      </c>
      <c r="C2032">
        <v>392101</v>
      </c>
      <c r="D2032" t="str">
        <f>VLOOKUP(C2032,MUNICÍPO_SETOR!A$2:D$49,4,0)</f>
        <v>MARCUS PAULO ARAGÃO DRUMOND</v>
      </c>
      <c r="E2032" s="43">
        <v>41366.598611111112</v>
      </c>
      <c r="F2032" s="43">
        <v>41366.602083333331</v>
      </c>
      <c r="G2032" s="43">
        <v>41366.563888888886</v>
      </c>
      <c r="H2032" t="s">
        <v>29</v>
      </c>
      <c r="I2032">
        <v>60000012334855</v>
      </c>
      <c r="J2032" t="s">
        <v>1021</v>
      </c>
      <c r="K2032" t="s">
        <v>1022</v>
      </c>
      <c r="L2032" t="s">
        <v>32</v>
      </c>
      <c r="M2032">
        <v>3</v>
      </c>
      <c r="N2032" t="s">
        <v>33</v>
      </c>
      <c r="O2032">
        <v>60000015461254</v>
      </c>
      <c r="P2032">
        <v>60000016462723</v>
      </c>
      <c r="Q2032">
        <v>140133000000133</v>
      </c>
      <c r="S2032" t="s">
        <v>34</v>
      </c>
      <c r="T2032" t="s">
        <v>35</v>
      </c>
      <c r="U2032" t="s">
        <v>36</v>
      </c>
      <c r="X2032" t="s">
        <v>37</v>
      </c>
      <c r="AD2032" t="s">
        <v>1051</v>
      </c>
      <c r="AE2032" t="s">
        <v>1448</v>
      </c>
      <c r="AF2032" t="s">
        <v>1051</v>
      </c>
      <c r="AG2032" t="s">
        <v>1051</v>
      </c>
      <c r="AH2032">
        <v>1</v>
      </c>
      <c r="AI2032">
        <v>103</v>
      </c>
      <c r="AJ2032">
        <v>103</v>
      </c>
      <c r="AK2032">
        <v>103</v>
      </c>
      <c r="AL2032">
        <v>103</v>
      </c>
      <c r="AM2032">
        <v>103</v>
      </c>
      <c r="AN2032" t="s">
        <v>1409</v>
      </c>
      <c r="AO2032" t="s">
        <v>1051</v>
      </c>
    </row>
    <row r="2033" spans="1:41" x14ac:dyDescent="0.25">
      <c r="A2033">
        <v>1</v>
      </c>
      <c r="B2033" t="s">
        <v>28</v>
      </c>
      <c r="C2033">
        <v>392101</v>
      </c>
      <c r="D2033" t="str">
        <f>VLOOKUP(C2033,MUNICÍPO_SETOR!A$2:D$49,4,0)</f>
        <v>MARCUS PAULO ARAGÃO DRUMOND</v>
      </c>
      <c r="E2033" s="43">
        <v>41366.595138888886</v>
      </c>
      <c r="F2033" s="43">
        <v>41366.597916666666</v>
      </c>
      <c r="G2033" s="43">
        <v>41366.563888888886</v>
      </c>
      <c r="H2033" t="s">
        <v>29</v>
      </c>
      <c r="I2033">
        <v>60000012302995</v>
      </c>
      <c r="J2033" t="s">
        <v>1009</v>
      </c>
      <c r="K2033" t="s">
        <v>1010</v>
      </c>
      <c r="L2033" t="s">
        <v>41</v>
      </c>
      <c r="M2033">
        <v>3</v>
      </c>
      <c r="N2033" t="s">
        <v>33</v>
      </c>
      <c r="O2033">
        <v>60000015461254</v>
      </c>
      <c r="P2033">
        <v>60000016462723</v>
      </c>
      <c r="Q2033">
        <v>140133000000126</v>
      </c>
      <c r="S2033" t="s">
        <v>34</v>
      </c>
      <c r="T2033" t="s">
        <v>35</v>
      </c>
      <c r="U2033" t="s">
        <v>36</v>
      </c>
      <c r="X2033" t="s">
        <v>37</v>
      </c>
      <c r="AD2033" t="s">
        <v>1052</v>
      </c>
      <c r="AE2033" t="s">
        <v>1448</v>
      </c>
      <c r="AF2033" t="s">
        <v>1052</v>
      </c>
      <c r="AG2033" t="s">
        <v>1052</v>
      </c>
      <c r="AH2033">
        <v>58</v>
      </c>
      <c r="AI2033">
        <v>179</v>
      </c>
      <c r="AJ2033">
        <v>179</v>
      </c>
      <c r="AK2033">
        <v>179</v>
      </c>
      <c r="AL2033">
        <v>179</v>
      </c>
      <c r="AM2033">
        <v>179</v>
      </c>
      <c r="AN2033" t="s">
        <v>1409</v>
      </c>
      <c r="AO2033" t="s">
        <v>4708</v>
      </c>
    </row>
    <row r="2034" spans="1:41" x14ac:dyDescent="0.25">
      <c r="A2034">
        <v>1</v>
      </c>
      <c r="B2034" t="s">
        <v>28</v>
      </c>
      <c r="C2034">
        <v>392101</v>
      </c>
      <c r="D2034" t="str">
        <f>VLOOKUP(C2034,MUNICÍPO_SETOR!A$2:D$49,4,0)</f>
        <v>MARCUS PAULO ARAGÃO DRUMOND</v>
      </c>
      <c r="E2034" s="43">
        <v>41366.559027777781</v>
      </c>
      <c r="F2034" s="43">
        <v>41366.604166666664</v>
      </c>
      <c r="G2034" s="43">
        <v>41366.563888888886</v>
      </c>
      <c r="H2034" t="s">
        <v>29</v>
      </c>
      <c r="I2034">
        <v>60000012373223</v>
      </c>
      <c r="J2034" t="s">
        <v>1053</v>
      </c>
      <c r="K2034" t="s">
        <v>1054</v>
      </c>
      <c r="L2034" t="s">
        <v>32</v>
      </c>
      <c r="M2034">
        <v>4</v>
      </c>
      <c r="N2034" t="s">
        <v>33</v>
      </c>
      <c r="O2034">
        <v>60000015461254</v>
      </c>
      <c r="P2034">
        <v>60000016462723</v>
      </c>
      <c r="Q2034">
        <v>140133000000140</v>
      </c>
      <c r="S2034" t="s">
        <v>34</v>
      </c>
      <c r="T2034" t="s">
        <v>35</v>
      </c>
      <c r="U2034" t="s">
        <v>36</v>
      </c>
      <c r="X2034" t="s">
        <v>37</v>
      </c>
      <c r="AD2034" t="s">
        <v>1055</v>
      </c>
      <c r="AE2034" t="s">
        <v>1448</v>
      </c>
      <c r="AF2034" t="s">
        <v>1055</v>
      </c>
      <c r="AG2034" t="s">
        <v>1055</v>
      </c>
      <c r="AH2034">
        <v>1</v>
      </c>
      <c r="AI2034">
        <v>141</v>
      </c>
      <c r="AJ2034">
        <v>141</v>
      </c>
      <c r="AK2034">
        <v>141</v>
      </c>
      <c r="AL2034">
        <v>141</v>
      </c>
      <c r="AM2034">
        <v>141</v>
      </c>
      <c r="AN2034" t="s">
        <v>1409</v>
      </c>
      <c r="AO2034" t="s">
        <v>1055</v>
      </c>
    </row>
    <row r="2035" spans="1:41" x14ac:dyDescent="0.25">
      <c r="A2035">
        <v>1</v>
      </c>
      <c r="B2035" t="s">
        <v>28</v>
      </c>
      <c r="C2035">
        <v>392101</v>
      </c>
      <c r="D2035" t="str">
        <f>VLOOKUP(C2035,MUNICÍPO_SETOR!A$2:D$49,4,0)</f>
        <v>MARCUS PAULO ARAGÃO DRUMOND</v>
      </c>
      <c r="E2035" s="43">
        <v>41366.520833333336</v>
      </c>
      <c r="F2035" s="43">
        <v>41366.682638888888</v>
      </c>
      <c r="G2035" s="43">
        <v>41366.818055555559</v>
      </c>
      <c r="H2035" t="s">
        <v>29</v>
      </c>
      <c r="I2035">
        <v>60000012248879</v>
      </c>
      <c r="J2035" t="s">
        <v>1056</v>
      </c>
      <c r="K2035" t="s">
        <v>1057</v>
      </c>
      <c r="L2035" t="s">
        <v>41</v>
      </c>
      <c r="M2035">
        <v>3</v>
      </c>
      <c r="N2035" t="s">
        <v>33</v>
      </c>
      <c r="O2035">
        <v>60000015461254</v>
      </c>
      <c r="P2035">
        <v>60000016462723</v>
      </c>
      <c r="Q2035">
        <v>140133000000147</v>
      </c>
      <c r="S2035" t="s">
        <v>34</v>
      </c>
      <c r="T2035" t="s">
        <v>35</v>
      </c>
      <c r="U2035" t="s">
        <v>36</v>
      </c>
      <c r="X2035" t="s">
        <v>37</v>
      </c>
      <c r="AD2035" t="s">
        <v>1058</v>
      </c>
      <c r="AE2035" t="s">
        <v>1448</v>
      </c>
      <c r="AF2035" t="s">
        <v>1058</v>
      </c>
      <c r="AG2035" t="s">
        <v>1058</v>
      </c>
      <c r="AH2035">
        <v>1</v>
      </c>
      <c r="AI2035">
        <v>285</v>
      </c>
      <c r="AJ2035">
        <v>285</v>
      </c>
      <c r="AK2035">
        <v>285</v>
      </c>
      <c r="AL2035">
        <v>285</v>
      </c>
      <c r="AM2035">
        <v>285</v>
      </c>
      <c r="AN2035" t="s">
        <v>1409</v>
      </c>
      <c r="AO2035" t="s">
        <v>1058</v>
      </c>
    </row>
    <row r="2036" spans="1:41" x14ac:dyDescent="0.25">
      <c r="A2036">
        <v>1</v>
      </c>
      <c r="B2036" t="s">
        <v>28</v>
      </c>
      <c r="C2036">
        <v>392101</v>
      </c>
      <c r="D2036" t="str">
        <f>VLOOKUP(C2036,MUNICÍPO_SETOR!A$2:D$49,4,0)</f>
        <v>MARCUS PAULO ARAGÃO DRUMOND</v>
      </c>
      <c r="E2036" s="43">
        <v>41366.486805555556</v>
      </c>
      <c r="F2036" s="43">
        <v>41366.489583333336</v>
      </c>
      <c r="G2036" s="43">
        <v>41366.542361111111</v>
      </c>
      <c r="H2036" t="s">
        <v>29</v>
      </c>
      <c r="I2036">
        <v>60000012486519</v>
      </c>
      <c r="J2036" t="s">
        <v>1059</v>
      </c>
      <c r="K2036" t="s">
        <v>1060</v>
      </c>
      <c r="L2036" t="s">
        <v>32</v>
      </c>
      <c r="M2036">
        <v>4</v>
      </c>
      <c r="N2036" t="s">
        <v>33</v>
      </c>
      <c r="O2036">
        <v>60000015461254</v>
      </c>
      <c r="P2036">
        <v>60000016462723</v>
      </c>
      <c r="Q2036">
        <v>140133000000112</v>
      </c>
      <c r="S2036" t="s">
        <v>34</v>
      </c>
      <c r="T2036" t="s">
        <v>35</v>
      </c>
      <c r="U2036" t="s">
        <v>36</v>
      </c>
      <c r="X2036" t="s">
        <v>37</v>
      </c>
      <c r="AD2036" t="s">
        <v>1061</v>
      </c>
      <c r="AE2036" t="s">
        <v>1448</v>
      </c>
      <c r="AF2036" t="s">
        <v>1061</v>
      </c>
      <c r="AG2036" t="s">
        <v>1061</v>
      </c>
      <c r="AH2036">
        <v>1</v>
      </c>
      <c r="AI2036">
        <v>160</v>
      </c>
      <c r="AJ2036">
        <v>160</v>
      </c>
      <c r="AK2036">
        <v>160</v>
      </c>
      <c r="AL2036">
        <v>160</v>
      </c>
      <c r="AM2036">
        <v>160</v>
      </c>
      <c r="AN2036" t="s">
        <v>1409</v>
      </c>
      <c r="AO2036" t="s">
        <v>1061</v>
      </c>
    </row>
    <row r="2037" spans="1:41" x14ac:dyDescent="0.25">
      <c r="A2037">
        <v>1</v>
      </c>
      <c r="B2037" t="s">
        <v>28</v>
      </c>
      <c r="C2037">
        <v>392101</v>
      </c>
      <c r="D2037" t="str">
        <f>VLOOKUP(C2037,MUNICÍPO_SETOR!A$2:D$49,4,0)</f>
        <v>MARCUS PAULO ARAGÃO DRUMOND</v>
      </c>
      <c r="E2037" s="43">
        <v>41366.478472222225</v>
      </c>
      <c r="F2037" s="43">
        <v>41366.481944444444</v>
      </c>
      <c r="G2037" s="43">
        <v>41366.447916666664</v>
      </c>
      <c r="H2037" t="s">
        <v>29</v>
      </c>
      <c r="I2037">
        <v>60000012377219</v>
      </c>
      <c r="J2037" t="s">
        <v>1062</v>
      </c>
      <c r="K2037" t="s">
        <v>1063</v>
      </c>
      <c r="L2037" t="s">
        <v>32</v>
      </c>
      <c r="M2037">
        <v>4</v>
      </c>
      <c r="N2037" t="s">
        <v>33</v>
      </c>
      <c r="O2037">
        <v>60000015461254</v>
      </c>
      <c r="P2037">
        <v>60000016462723</v>
      </c>
      <c r="Q2037">
        <v>140133000000097</v>
      </c>
      <c r="S2037" t="s">
        <v>34</v>
      </c>
      <c r="T2037" t="s">
        <v>35</v>
      </c>
      <c r="U2037" t="s">
        <v>36</v>
      </c>
      <c r="X2037" t="s">
        <v>37</v>
      </c>
      <c r="AD2037" t="s">
        <v>1064</v>
      </c>
      <c r="AE2037" t="s">
        <v>1448</v>
      </c>
      <c r="AF2037" t="s">
        <v>1064</v>
      </c>
      <c r="AG2037" t="s">
        <v>1064</v>
      </c>
      <c r="AH2037">
        <v>1</v>
      </c>
      <c r="AI2037">
        <v>410</v>
      </c>
      <c r="AJ2037">
        <v>410</v>
      </c>
      <c r="AK2037">
        <v>410</v>
      </c>
      <c r="AL2037">
        <v>410</v>
      </c>
      <c r="AM2037">
        <v>410</v>
      </c>
      <c r="AN2037" t="s">
        <v>1409</v>
      </c>
      <c r="AO2037" t="s">
        <v>1064</v>
      </c>
    </row>
    <row r="2038" spans="1:41" x14ac:dyDescent="0.25">
      <c r="A2038">
        <v>1</v>
      </c>
      <c r="B2038" t="s">
        <v>28</v>
      </c>
      <c r="C2038">
        <v>392101</v>
      </c>
      <c r="D2038" t="str">
        <f>VLOOKUP(C2038,MUNICÍPO_SETOR!A$2:D$49,4,0)</f>
        <v>MARCUS PAULO ARAGÃO DRUMOND</v>
      </c>
      <c r="E2038" s="43">
        <v>41366.40625</v>
      </c>
      <c r="F2038" s="43">
        <v>41366.494444444441</v>
      </c>
      <c r="G2038" s="43">
        <v>41366.542361111111</v>
      </c>
      <c r="H2038" t="s">
        <v>29</v>
      </c>
      <c r="I2038">
        <v>60000012324035</v>
      </c>
      <c r="J2038" t="s">
        <v>1015</v>
      </c>
      <c r="K2038" t="s">
        <v>1016</v>
      </c>
      <c r="L2038" t="s">
        <v>41</v>
      </c>
      <c r="M2038">
        <v>3</v>
      </c>
      <c r="N2038" t="s">
        <v>33</v>
      </c>
      <c r="O2038">
        <v>60000015461254</v>
      </c>
      <c r="P2038">
        <v>60000016462723</v>
      </c>
      <c r="Q2038">
        <v>140133000000119</v>
      </c>
      <c r="S2038" t="s">
        <v>34</v>
      </c>
      <c r="T2038" t="s">
        <v>35</v>
      </c>
      <c r="U2038" t="s">
        <v>36</v>
      </c>
      <c r="X2038" t="s">
        <v>37</v>
      </c>
      <c r="AD2038" t="s">
        <v>1065</v>
      </c>
      <c r="AE2038" t="s">
        <v>1448</v>
      </c>
      <c r="AF2038" t="s">
        <v>1065</v>
      </c>
      <c r="AG2038" t="s">
        <v>1065</v>
      </c>
      <c r="AH2038">
        <v>1</v>
      </c>
      <c r="AI2038">
        <v>334</v>
      </c>
      <c r="AJ2038">
        <v>334</v>
      </c>
      <c r="AK2038">
        <v>334</v>
      </c>
      <c r="AL2038">
        <v>334</v>
      </c>
      <c r="AM2038">
        <v>334</v>
      </c>
      <c r="AN2038" t="s">
        <v>1409</v>
      </c>
      <c r="AO2038" t="s">
        <v>1065</v>
      </c>
    </row>
    <row r="2039" spans="1:41" x14ac:dyDescent="0.25">
      <c r="A2039">
        <v>1</v>
      </c>
      <c r="B2039" t="s">
        <v>28</v>
      </c>
      <c r="C2039">
        <v>392101</v>
      </c>
      <c r="D2039" t="str">
        <f>VLOOKUP(C2039,MUNICÍPO_SETOR!A$2:D$49,4,0)</f>
        <v>MARCUS PAULO ARAGÃO DRUMOND</v>
      </c>
      <c r="E2039" s="43">
        <v>41366.315972222219</v>
      </c>
      <c r="F2039" s="43">
        <v>41366.486111111109</v>
      </c>
      <c r="G2039" s="43">
        <v>41366.447916666664</v>
      </c>
      <c r="H2039" t="s">
        <v>29</v>
      </c>
      <c r="I2039">
        <v>60000012345391</v>
      </c>
      <c r="J2039" t="s">
        <v>1066</v>
      </c>
      <c r="K2039" t="s">
        <v>1067</v>
      </c>
      <c r="L2039" t="s">
        <v>32</v>
      </c>
      <c r="M2039">
        <v>4</v>
      </c>
      <c r="N2039" t="s">
        <v>33</v>
      </c>
      <c r="O2039">
        <v>60000015461254</v>
      </c>
      <c r="P2039">
        <v>60000016462723</v>
      </c>
      <c r="Q2039">
        <v>140133000000105</v>
      </c>
      <c r="S2039" t="s">
        <v>34</v>
      </c>
      <c r="T2039" t="s">
        <v>35</v>
      </c>
      <c r="U2039" t="s">
        <v>36</v>
      </c>
      <c r="X2039" t="s">
        <v>37</v>
      </c>
      <c r="AD2039" t="s">
        <v>1068</v>
      </c>
      <c r="AE2039" t="s">
        <v>1448</v>
      </c>
      <c r="AF2039" t="s">
        <v>1068</v>
      </c>
      <c r="AG2039" t="s">
        <v>1068</v>
      </c>
      <c r="AH2039">
        <v>1</v>
      </c>
      <c r="AI2039">
        <v>228</v>
      </c>
      <c r="AJ2039">
        <v>228</v>
      </c>
      <c r="AK2039">
        <v>228</v>
      </c>
      <c r="AL2039">
        <v>228</v>
      </c>
      <c r="AM2039">
        <v>228</v>
      </c>
      <c r="AN2039" t="s">
        <v>1409</v>
      </c>
      <c r="AO2039" t="s">
        <v>1068</v>
      </c>
    </row>
    <row r="2040" spans="1:41" x14ac:dyDescent="0.25">
      <c r="A2040">
        <v>1</v>
      </c>
      <c r="B2040" t="s">
        <v>28</v>
      </c>
      <c r="C2040">
        <v>392101</v>
      </c>
      <c r="D2040" t="str">
        <f>VLOOKUP(C2040,MUNICÍPO_SETOR!A$2:D$49,4,0)</f>
        <v>MARCUS PAULO ARAGÃO DRUMOND</v>
      </c>
      <c r="E2040" s="43">
        <v>41365.718055555553</v>
      </c>
      <c r="F2040" s="43">
        <v>41365.720833333333</v>
      </c>
      <c r="G2040" s="43">
        <v>41365.686805555553</v>
      </c>
      <c r="H2040" t="s">
        <v>29</v>
      </c>
      <c r="I2040">
        <v>60000012525963</v>
      </c>
      <c r="J2040" t="s">
        <v>1069</v>
      </c>
      <c r="K2040" t="s">
        <v>1070</v>
      </c>
      <c r="L2040" t="s">
        <v>32</v>
      </c>
      <c r="M2040">
        <v>4</v>
      </c>
      <c r="N2040" t="s">
        <v>33</v>
      </c>
      <c r="O2040">
        <v>60000015461254</v>
      </c>
      <c r="P2040">
        <v>60000016462723</v>
      </c>
      <c r="Q2040">
        <v>140133000000057</v>
      </c>
      <c r="S2040" t="s">
        <v>34</v>
      </c>
      <c r="T2040" t="s">
        <v>35</v>
      </c>
      <c r="U2040" t="s">
        <v>36</v>
      </c>
      <c r="X2040" t="s">
        <v>37</v>
      </c>
      <c r="AD2040" t="s">
        <v>1071</v>
      </c>
      <c r="AE2040" t="s">
        <v>1448</v>
      </c>
      <c r="AF2040" t="s">
        <v>1071</v>
      </c>
      <c r="AG2040" t="s">
        <v>1071</v>
      </c>
      <c r="AH2040">
        <v>1</v>
      </c>
      <c r="AI2040">
        <v>213</v>
      </c>
      <c r="AJ2040">
        <v>213</v>
      </c>
      <c r="AK2040">
        <v>213</v>
      </c>
      <c r="AL2040">
        <v>213</v>
      </c>
      <c r="AM2040">
        <v>213</v>
      </c>
      <c r="AN2040" t="s">
        <v>1409</v>
      </c>
      <c r="AO2040" t="s">
        <v>1071</v>
      </c>
    </row>
    <row r="2041" spans="1:41" x14ac:dyDescent="0.25">
      <c r="A2041">
        <v>1</v>
      </c>
      <c r="B2041" t="s">
        <v>28</v>
      </c>
      <c r="C2041">
        <v>392101</v>
      </c>
      <c r="D2041" t="str">
        <f>VLOOKUP(C2041,MUNICÍPO_SETOR!A$2:D$49,4,0)</f>
        <v>MARCUS PAULO ARAGÃO DRUMOND</v>
      </c>
      <c r="E2041" s="43">
        <v>41365.701388888891</v>
      </c>
      <c r="F2041" s="43">
        <v>41365.996527777781</v>
      </c>
      <c r="G2041" s="43">
        <v>41365.957638888889</v>
      </c>
      <c r="H2041" t="s">
        <v>29</v>
      </c>
      <c r="I2041">
        <v>60000012376319</v>
      </c>
      <c r="J2041" t="s">
        <v>1072</v>
      </c>
      <c r="K2041" t="s">
        <v>1073</v>
      </c>
      <c r="N2041" t="s">
        <v>33</v>
      </c>
      <c r="O2041">
        <v>60000015461254</v>
      </c>
      <c r="P2041">
        <v>60000016462723</v>
      </c>
      <c r="Q2041">
        <v>140133000000091</v>
      </c>
      <c r="S2041" t="s">
        <v>34</v>
      </c>
      <c r="T2041" t="s">
        <v>35</v>
      </c>
      <c r="X2041" t="s">
        <v>37</v>
      </c>
      <c r="AD2041" t="s">
        <v>1074</v>
      </c>
      <c r="AE2041" t="s">
        <v>1448</v>
      </c>
      <c r="AF2041" t="s">
        <v>1074</v>
      </c>
      <c r="AG2041" t="s">
        <v>1074</v>
      </c>
      <c r="AH2041">
        <v>1</v>
      </c>
      <c r="AI2041">
        <v>81</v>
      </c>
      <c r="AJ2041">
        <v>81</v>
      </c>
      <c r="AK2041">
        <v>81</v>
      </c>
      <c r="AL2041">
        <v>81</v>
      </c>
      <c r="AM2041">
        <v>81</v>
      </c>
      <c r="AN2041" t="s">
        <v>1409</v>
      </c>
      <c r="AO2041" t="s">
        <v>1074</v>
      </c>
    </row>
    <row r="2042" spans="1:41" x14ac:dyDescent="0.25">
      <c r="A2042">
        <v>1</v>
      </c>
      <c r="B2042" t="s">
        <v>28</v>
      </c>
      <c r="C2042">
        <v>392101</v>
      </c>
      <c r="D2042" t="str">
        <f>VLOOKUP(C2042,MUNICÍPO_SETOR!A$2:D$49,4,0)</f>
        <v>MARCUS PAULO ARAGÃO DRUMOND</v>
      </c>
      <c r="E2042" s="43">
        <v>41365.690972222219</v>
      </c>
      <c r="F2042" s="43">
        <v>41365.73541666667</v>
      </c>
      <c r="G2042" s="43">
        <v>41365.954861111109</v>
      </c>
      <c r="H2042" t="s">
        <v>29</v>
      </c>
      <c r="I2042">
        <v>60000012585023</v>
      </c>
      <c r="J2042" t="s">
        <v>1006</v>
      </c>
      <c r="K2042" t="s">
        <v>1007</v>
      </c>
      <c r="L2042" t="s">
        <v>41</v>
      </c>
      <c r="M2042">
        <v>3</v>
      </c>
      <c r="N2042" t="s">
        <v>33</v>
      </c>
      <c r="O2042">
        <v>60000015461254</v>
      </c>
      <c r="P2042">
        <v>60000016462723</v>
      </c>
      <c r="Q2042">
        <v>140133000000078</v>
      </c>
      <c r="S2042" t="s">
        <v>34</v>
      </c>
      <c r="T2042" t="s">
        <v>35</v>
      </c>
      <c r="U2042" t="s">
        <v>36</v>
      </c>
      <c r="X2042" t="s">
        <v>37</v>
      </c>
      <c r="AD2042" t="s">
        <v>1075</v>
      </c>
      <c r="AE2042" t="s">
        <v>1448</v>
      </c>
      <c r="AF2042" t="s">
        <v>1075</v>
      </c>
      <c r="AG2042" t="s">
        <v>1075</v>
      </c>
      <c r="AH2042">
        <v>1</v>
      </c>
      <c r="AI2042">
        <v>177</v>
      </c>
      <c r="AJ2042">
        <v>177</v>
      </c>
      <c r="AK2042">
        <v>177</v>
      </c>
      <c r="AL2042">
        <v>177</v>
      </c>
      <c r="AM2042">
        <v>177</v>
      </c>
      <c r="AN2042" t="s">
        <v>1409</v>
      </c>
      <c r="AO2042" t="s">
        <v>1075</v>
      </c>
    </row>
    <row r="2043" spans="1:41" x14ac:dyDescent="0.25">
      <c r="A2043">
        <v>1</v>
      </c>
      <c r="B2043" t="s">
        <v>28</v>
      </c>
      <c r="C2043">
        <v>392101</v>
      </c>
      <c r="D2043" t="str">
        <f>VLOOKUP(C2043,MUNICÍPO_SETOR!A$2:D$49,4,0)</f>
        <v>MARCUS PAULO ARAGÃO DRUMOND</v>
      </c>
      <c r="E2043" s="43">
        <v>41365.642361111109</v>
      </c>
      <c r="F2043" s="43">
        <v>41365.73333333333</v>
      </c>
      <c r="G2043" s="43">
        <v>41365.954861111109</v>
      </c>
      <c r="H2043" t="s">
        <v>29</v>
      </c>
      <c r="I2043">
        <v>60000012559127</v>
      </c>
      <c r="J2043" t="s">
        <v>1076</v>
      </c>
      <c r="K2043" t="s">
        <v>1077</v>
      </c>
      <c r="L2043" t="s">
        <v>32</v>
      </c>
      <c r="M2043">
        <v>4</v>
      </c>
      <c r="N2043" t="s">
        <v>33</v>
      </c>
      <c r="O2043">
        <v>60000015461254</v>
      </c>
      <c r="P2043">
        <v>60000016462723</v>
      </c>
      <c r="Q2043">
        <v>140133000000071</v>
      </c>
      <c r="S2043" t="s">
        <v>34</v>
      </c>
      <c r="T2043" t="s">
        <v>35</v>
      </c>
      <c r="U2043" t="s">
        <v>36</v>
      </c>
      <c r="X2043" t="s">
        <v>37</v>
      </c>
      <c r="AD2043" t="s">
        <v>1078</v>
      </c>
      <c r="AE2043" t="s">
        <v>1448</v>
      </c>
      <c r="AF2043" t="s">
        <v>1078</v>
      </c>
      <c r="AG2043" t="s">
        <v>1078</v>
      </c>
      <c r="AH2043">
        <v>1</v>
      </c>
      <c r="AI2043">
        <v>171</v>
      </c>
      <c r="AJ2043">
        <v>171</v>
      </c>
      <c r="AK2043">
        <v>171</v>
      </c>
      <c r="AL2043">
        <v>171</v>
      </c>
      <c r="AM2043">
        <v>171</v>
      </c>
      <c r="AN2043" t="s">
        <v>1409</v>
      </c>
      <c r="AO2043" t="s">
        <v>1078</v>
      </c>
    </row>
    <row r="2044" spans="1:41" x14ac:dyDescent="0.25">
      <c r="A2044">
        <v>1</v>
      </c>
      <c r="B2044" t="s">
        <v>28</v>
      </c>
      <c r="C2044">
        <v>392101</v>
      </c>
      <c r="D2044" t="str">
        <f>VLOOKUP(C2044,MUNICÍPO_SETOR!A$2:D$49,4,0)</f>
        <v>MARCUS PAULO ARAGÃO DRUMOND</v>
      </c>
      <c r="E2044" s="43">
        <v>41365.59375</v>
      </c>
      <c r="F2044" s="43">
        <v>41365.729166666664</v>
      </c>
      <c r="G2044" s="43">
        <v>41365.954861111109</v>
      </c>
      <c r="H2044" t="s">
        <v>29</v>
      </c>
      <c r="I2044">
        <v>60000012303455</v>
      </c>
      <c r="J2044" t="s">
        <v>1079</v>
      </c>
      <c r="K2044" t="s">
        <v>1080</v>
      </c>
      <c r="L2044" t="s">
        <v>32</v>
      </c>
      <c r="M2044">
        <v>4</v>
      </c>
      <c r="N2044" t="s">
        <v>33</v>
      </c>
      <c r="O2044">
        <v>60000015461254</v>
      </c>
      <c r="P2044">
        <v>60000016462723</v>
      </c>
      <c r="Q2044">
        <v>140133000000064</v>
      </c>
      <c r="S2044" t="s">
        <v>34</v>
      </c>
      <c r="T2044" t="s">
        <v>35</v>
      </c>
      <c r="U2044" t="s">
        <v>36</v>
      </c>
      <c r="X2044" t="s">
        <v>37</v>
      </c>
      <c r="AD2044" t="s">
        <v>1081</v>
      </c>
      <c r="AE2044" t="s">
        <v>1448</v>
      </c>
      <c r="AF2044" t="s">
        <v>1081</v>
      </c>
      <c r="AG2044" t="s">
        <v>1081</v>
      </c>
      <c r="AH2044">
        <v>1</v>
      </c>
      <c r="AI2044">
        <v>191</v>
      </c>
      <c r="AJ2044">
        <v>191</v>
      </c>
      <c r="AK2044">
        <v>191</v>
      </c>
      <c r="AL2044">
        <v>191</v>
      </c>
      <c r="AM2044">
        <v>191</v>
      </c>
      <c r="AN2044" t="s">
        <v>1409</v>
      </c>
      <c r="AO2044" t="s">
        <v>1081</v>
      </c>
    </row>
    <row r="2045" spans="1:41" x14ac:dyDescent="0.25">
      <c r="A2045">
        <v>1</v>
      </c>
      <c r="B2045" t="s">
        <v>28</v>
      </c>
      <c r="C2045">
        <v>392101</v>
      </c>
      <c r="D2045" t="str">
        <f>VLOOKUP(C2045,MUNICÍPO_SETOR!A$2:D$49,4,0)</f>
        <v>MARCUS PAULO ARAGÃO DRUMOND</v>
      </c>
      <c r="E2045" s="43">
        <v>41365.496527777781</v>
      </c>
      <c r="F2045" s="43">
        <v>41365.501388888886</v>
      </c>
      <c r="G2045" s="43">
        <v>41365.521527777775</v>
      </c>
      <c r="H2045" t="s">
        <v>29</v>
      </c>
      <c r="I2045">
        <v>60000012328587</v>
      </c>
      <c r="J2045" t="s">
        <v>1012</v>
      </c>
      <c r="K2045" t="s">
        <v>1013</v>
      </c>
      <c r="L2045" t="s">
        <v>32</v>
      </c>
      <c r="M2045">
        <v>3</v>
      </c>
      <c r="N2045" t="s">
        <v>33</v>
      </c>
      <c r="O2045">
        <v>60000015461254</v>
      </c>
      <c r="P2045">
        <v>60000016462723</v>
      </c>
      <c r="Q2045">
        <v>140133000000050</v>
      </c>
      <c r="S2045" t="s">
        <v>34</v>
      </c>
      <c r="T2045" t="s">
        <v>35</v>
      </c>
      <c r="U2045" t="s">
        <v>36</v>
      </c>
      <c r="X2045" t="s">
        <v>37</v>
      </c>
      <c r="AD2045" t="s">
        <v>1082</v>
      </c>
      <c r="AE2045" t="s">
        <v>1448</v>
      </c>
      <c r="AF2045" t="s">
        <v>1082</v>
      </c>
      <c r="AG2045" t="s">
        <v>1082</v>
      </c>
      <c r="AH2045">
        <v>1</v>
      </c>
      <c r="AI2045">
        <v>153</v>
      </c>
      <c r="AJ2045">
        <v>153</v>
      </c>
      <c r="AK2045">
        <v>153</v>
      </c>
      <c r="AL2045">
        <v>153</v>
      </c>
      <c r="AM2045">
        <v>153</v>
      </c>
      <c r="AN2045" t="s">
        <v>1409</v>
      </c>
      <c r="AO2045" t="s">
        <v>1082</v>
      </c>
    </row>
    <row r="2046" spans="1:41" x14ac:dyDescent="0.25">
      <c r="A2046">
        <v>1</v>
      </c>
      <c r="B2046" t="s">
        <v>28</v>
      </c>
      <c r="C2046">
        <v>392101</v>
      </c>
      <c r="D2046" t="str">
        <f>VLOOKUP(C2046,MUNICÍPO_SETOR!A$2:D$49,4,0)</f>
        <v>MARCUS PAULO ARAGÃO DRUMOND</v>
      </c>
      <c r="E2046" s="43">
        <v>41365.484722222223</v>
      </c>
      <c r="F2046" s="43">
        <v>41365.488194444442</v>
      </c>
      <c r="G2046" s="43">
        <v>41365.450694444444</v>
      </c>
      <c r="H2046" t="s">
        <v>29</v>
      </c>
      <c r="I2046">
        <v>60000012543791</v>
      </c>
      <c r="J2046" t="s">
        <v>1083</v>
      </c>
      <c r="K2046" t="s">
        <v>1084</v>
      </c>
      <c r="L2046" t="s">
        <v>32</v>
      </c>
      <c r="M2046">
        <v>4</v>
      </c>
      <c r="N2046" t="s">
        <v>33</v>
      </c>
      <c r="O2046">
        <v>60000015461254</v>
      </c>
      <c r="P2046">
        <v>60000016462723</v>
      </c>
      <c r="Q2046">
        <v>140133000000036</v>
      </c>
      <c r="S2046" t="s">
        <v>34</v>
      </c>
      <c r="T2046" t="s">
        <v>35</v>
      </c>
      <c r="U2046" t="s">
        <v>36</v>
      </c>
      <c r="X2046" t="s">
        <v>37</v>
      </c>
      <c r="AD2046" t="s">
        <v>1085</v>
      </c>
      <c r="AE2046" t="s">
        <v>1448</v>
      </c>
      <c r="AF2046" t="s">
        <v>1085</v>
      </c>
      <c r="AG2046" t="s">
        <v>1085</v>
      </c>
      <c r="AH2046">
        <v>1</v>
      </c>
      <c r="AI2046">
        <v>336</v>
      </c>
      <c r="AJ2046">
        <v>336</v>
      </c>
      <c r="AK2046">
        <v>336</v>
      </c>
      <c r="AL2046">
        <v>336</v>
      </c>
      <c r="AM2046">
        <v>336</v>
      </c>
      <c r="AN2046" t="s">
        <v>1409</v>
      </c>
      <c r="AO2046" t="s">
        <v>1085</v>
      </c>
    </row>
    <row r="2047" spans="1:41" x14ac:dyDescent="0.25">
      <c r="A2047">
        <v>1</v>
      </c>
      <c r="B2047" t="s">
        <v>28</v>
      </c>
      <c r="C2047">
        <v>392101</v>
      </c>
      <c r="D2047" t="str">
        <f>VLOOKUP(C2047,MUNICÍPO_SETOR!A$2:D$49,4,0)</f>
        <v>MARCUS PAULO ARAGÃO DRUMOND</v>
      </c>
      <c r="E2047" s="43">
        <v>41365.481944444444</v>
      </c>
      <c r="F2047" s="43">
        <v>41365.484027777777</v>
      </c>
      <c r="G2047" s="43">
        <v>41365.450694444444</v>
      </c>
      <c r="H2047" t="s">
        <v>29</v>
      </c>
      <c r="I2047">
        <v>60000012422767</v>
      </c>
      <c r="J2047" t="s">
        <v>1086</v>
      </c>
      <c r="K2047" t="s">
        <v>1087</v>
      </c>
      <c r="L2047" t="s">
        <v>32</v>
      </c>
      <c r="M2047">
        <v>6</v>
      </c>
      <c r="N2047" t="s">
        <v>33</v>
      </c>
      <c r="O2047">
        <v>60000015461254</v>
      </c>
      <c r="P2047">
        <v>60000016462723</v>
      </c>
      <c r="Q2047">
        <v>140133000000029</v>
      </c>
      <c r="S2047" t="s">
        <v>34</v>
      </c>
      <c r="T2047" t="s">
        <v>35</v>
      </c>
      <c r="U2047" t="s">
        <v>36</v>
      </c>
      <c r="X2047" t="s">
        <v>37</v>
      </c>
      <c r="AD2047" t="s">
        <v>1088</v>
      </c>
      <c r="AE2047" t="s">
        <v>1448</v>
      </c>
      <c r="AF2047" t="s">
        <v>1088</v>
      </c>
      <c r="AG2047" t="s">
        <v>1351</v>
      </c>
      <c r="AH2047">
        <v>1</v>
      </c>
      <c r="AI2047">
        <v>222</v>
      </c>
      <c r="AJ2047">
        <v>222</v>
      </c>
      <c r="AK2047">
        <v>222</v>
      </c>
      <c r="AL2047">
        <v>222</v>
      </c>
      <c r="AM2047">
        <v>222</v>
      </c>
      <c r="AN2047" t="s">
        <v>1409</v>
      </c>
      <c r="AO2047" t="s">
        <v>1351</v>
      </c>
    </row>
    <row r="2048" spans="1:41" x14ac:dyDescent="0.25">
      <c r="A2048">
        <v>1</v>
      </c>
      <c r="B2048" t="s">
        <v>28</v>
      </c>
      <c r="C2048">
        <v>392101</v>
      </c>
      <c r="D2048" t="str">
        <f>VLOOKUP(C2048,MUNICÍPO_SETOR!A$2:D$49,4,0)</f>
        <v>MARCUS PAULO ARAGÃO DRUMOND</v>
      </c>
      <c r="E2048" s="43">
        <v>41365.440972222219</v>
      </c>
      <c r="F2048" s="43">
        <v>41365.736111111109</v>
      </c>
      <c r="G2048" s="43">
        <v>41365.954861111109</v>
      </c>
      <c r="H2048" t="s">
        <v>110</v>
      </c>
      <c r="I2048">
        <v>60000016840254</v>
      </c>
      <c r="K2048" t="s">
        <v>1089</v>
      </c>
      <c r="N2048" t="s">
        <v>33</v>
      </c>
      <c r="O2048">
        <v>60000015461254</v>
      </c>
      <c r="P2048">
        <v>60000016462723</v>
      </c>
      <c r="Q2048">
        <v>140133000000085</v>
      </c>
      <c r="S2048" t="s">
        <v>34</v>
      </c>
      <c r="T2048" t="s">
        <v>35</v>
      </c>
      <c r="X2048" t="s">
        <v>37</v>
      </c>
      <c r="AD2048" t="s">
        <v>1090</v>
      </c>
      <c r="AE2048" t="s">
        <v>1448</v>
      </c>
      <c r="AF2048" t="s">
        <v>1090</v>
      </c>
      <c r="AG2048" t="s">
        <v>1090</v>
      </c>
      <c r="AH2048">
        <v>1</v>
      </c>
      <c r="AI2048">
        <v>58</v>
      </c>
      <c r="AJ2048">
        <v>58</v>
      </c>
      <c r="AK2048">
        <v>58</v>
      </c>
      <c r="AL2048">
        <v>58</v>
      </c>
      <c r="AM2048">
        <v>58</v>
      </c>
      <c r="AN2048" t="s">
        <v>1409</v>
      </c>
      <c r="AO2048" t="s">
        <v>1090</v>
      </c>
    </row>
    <row r="2049" spans="1:41" x14ac:dyDescent="0.25">
      <c r="A2049">
        <v>1</v>
      </c>
      <c r="B2049" t="s">
        <v>28</v>
      </c>
      <c r="C2049">
        <v>392101</v>
      </c>
      <c r="D2049" t="str">
        <f>VLOOKUP(C2049,MUNICÍPO_SETOR!A$2:D$49,4,0)</f>
        <v>MARCUS PAULO ARAGÃO DRUMOND</v>
      </c>
      <c r="E2049" s="43">
        <v>41365.357638888891</v>
      </c>
      <c r="F2049" s="43">
        <v>41365.492361111108</v>
      </c>
      <c r="G2049" s="43">
        <v>41365.521527777775</v>
      </c>
      <c r="H2049" t="s">
        <v>29</v>
      </c>
      <c r="I2049">
        <v>60000012585019</v>
      </c>
      <c r="J2049" t="s">
        <v>1091</v>
      </c>
      <c r="K2049" t="s">
        <v>1092</v>
      </c>
      <c r="L2049" t="s">
        <v>41</v>
      </c>
      <c r="M2049">
        <v>3</v>
      </c>
      <c r="N2049" t="s">
        <v>33</v>
      </c>
      <c r="O2049">
        <v>60000015461254</v>
      </c>
      <c r="P2049">
        <v>60000016462723</v>
      </c>
      <c r="Q2049">
        <v>140133000000043</v>
      </c>
      <c r="S2049" t="s">
        <v>34</v>
      </c>
      <c r="T2049" t="s">
        <v>35</v>
      </c>
      <c r="U2049" t="s">
        <v>36</v>
      </c>
      <c r="X2049" t="s">
        <v>37</v>
      </c>
      <c r="AD2049" t="s">
        <v>1093</v>
      </c>
      <c r="AE2049" t="s">
        <v>1448</v>
      </c>
      <c r="AF2049" t="s">
        <v>1093</v>
      </c>
      <c r="AG2049" t="s">
        <v>1093</v>
      </c>
      <c r="AH2049">
        <v>1</v>
      </c>
      <c r="AI2049">
        <v>126</v>
      </c>
      <c r="AJ2049">
        <v>126</v>
      </c>
      <c r="AK2049">
        <v>126</v>
      </c>
      <c r="AL2049">
        <v>126</v>
      </c>
      <c r="AM2049">
        <v>126</v>
      </c>
      <c r="AN2049" t="s">
        <v>1409</v>
      </c>
      <c r="AO2049" t="s">
        <v>1093</v>
      </c>
    </row>
    <row r="2050" spans="1:41" x14ac:dyDescent="0.25">
      <c r="A2050">
        <v>1</v>
      </c>
      <c r="B2050" t="s">
        <v>28</v>
      </c>
      <c r="C2050">
        <v>392101</v>
      </c>
      <c r="D2050" t="str">
        <f>VLOOKUP(C2050,MUNICÍPO_SETOR!A$2:D$49,4,0)</f>
        <v>MARCUS PAULO ARAGÃO DRUMOND</v>
      </c>
      <c r="E2050" s="43">
        <v>41365.309027777781</v>
      </c>
      <c r="F2050" s="43">
        <v>41365.479861111111</v>
      </c>
      <c r="G2050" s="43">
        <v>41365.44027777778</v>
      </c>
      <c r="H2050" t="s">
        <v>29</v>
      </c>
      <c r="I2050">
        <v>60000012414579</v>
      </c>
      <c r="J2050" t="s">
        <v>1094</v>
      </c>
      <c r="K2050" t="s">
        <v>1095</v>
      </c>
      <c r="L2050" t="s">
        <v>41</v>
      </c>
      <c r="M2050">
        <v>4</v>
      </c>
      <c r="N2050" t="s">
        <v>33</v>
      </c>
      <c r="O2050">
        <v>60000015461254</v>
      </c>
      <c r="P2050">
        <v>60000016462723</v>
      </c>
      <c r="Q2050">
        <v>140133000000020</v>
      </c>
      <c r="S2050" t="s">
        <v>34</v>
      </c>
      <c r="T2050" t="s">
        <v>35</v>
      </c>
      <c r="U2050" t="s">
        <v>36</v>
      </c>
      <c r="X2050" t="s">
        <v>37</v>
      </c>
      <c r="AD2050" t="s">
        <v>1096</v>
      </c>
      <c r="AE2050" t="s">
        <v>1448</v>
      </c>
      <c r="AF2050" t="s">
        <v>1096</v>
      </c>
      <c r="AG2050" t="s">
        <v>1096</v>
      </c>
      <c r="AH2050">
        <v>137</v>
      </c>
      <c r="AI2050">
        <v>417</v>
      </c>
      <c r="AJ2050">
        <v>417</v>
      </c>
      <c r="AK2050">
        <v>417</v>
      </c>
      <c r="AL2050">
        <v>417</v>
      </c>
      <c r="AM2050">
        <v>417</v>
      </c>
      <c r="AN2050" t="s">
        <v>1409</v>
      </c>
      <c r="AO2050" t="s">
        <v>4438</v>
      </c>
    </row>
    <row r="2051" spans="1:41" x14ac:dyDescent="0.25">
      <c r="A2051">
        <v>1</v>
      </c>
      <c r="B2051" t="s">
        <v>28</v>
      </c>
      <c r="C2051">
        <v>393105</v>
      </c>
      <c r="D2051" t="str">
        <f>VLOOKUP(C2051,MUNICÍPO_SETOR!A$2:D$49,4,0)</f>
        <v>ANA PAULA GUEDES MONTEIRO</v>
      </c>
      <c r="E2051" s="43">
        <v>41372.583333333336</v>
      </c>
      <c r="F2051" s="43">
        <v>41373.875</v>
      </c>
      <c r="G2051" s="43">
        <v>41373.841666666667</v>
      </c>
      <c r="H2051" t="s">
        <v>29</v>
      </c>
      <c r="I2051">
        <v>60000012417807</v>
      </c>
      <c r="J2051" t="s">
        <v>3775</v>
      </c>
      <c r="K2051" t="s">
        <v>3776</v>
      </c>
      <c r="L2051" t="s">
        <v>32</v>
      </c>
      <c r="M2051">
        <v>4</v>
      </c>
      <c r="N2051" t="s">
        <v>33</v>
      </c>
      <c r="O2051">
        <v>60000015461254</v>
      </c>
      <c r="P2051">
        <v>60000016462737</v>
      </c>
      <c r="Q2051">
        <v>140208000000213</v>
      </c>
      <c r="S2051" t="s">
        <v>34</v>
      </c>
      <c r="T2051" t="s">
        <v>35</v>
      </c>
      <c r="U2051" t="s">
        <v>36</v>
      </c>
      <c r="X2051" t="s">
        <v>37</v>
      </c>
      <c r="AD2051" t="s">
        <v>3946</v>
      </c>
      <c r="AE2051" t="s">
        <v>1437</v>
      </c>
      <c r="AF2051" t="s">
        <v>3946</v>
      </c>
      <c r="AG2051" t="s">
        <v>3946</v>
      </c>
      <c r="AH2051">
        <v>1</v>
      </c>
      <c r="AI2051">
        <v>66</v>
      </c>
      <c r="AJ2051">
        <v>66</v>
      </c>
      <c r="AK2051">
        <v>66</v>
      </c>
      <c r="AL2051">
        <v>66</v>
      </c>
      <c r="AM2051">
        <v>66</v>
      </c>
      <c r="AN2051" t="s">
        <v>1409</v>
      </c>
      <c r="AO2051" t="s">
        <v>3946</v>
      </c>
    </row>
    <row r="2052" spans="1:41" x14ac:dyDescent="0.25">
      <c r="A2052">
        <v>1</v>
      </c>
      <c r="B2052" t="s">
        <v>28</v>
      </c>
      <c r="C2052">
        <v>393105</v>
      </c>
      <c r="D2052" t="str">
        <f>VLOOKUP(C2052,MUNICÍPO_SETOR!A$2:D$49,4,0)</f>
        <v>ANA PAULA GUEDES MONTEIRO</v>
      </c>
      <c r="E2052" s="43">
        <v>41372.541666666664</v>
      </c>
      <c r="F2052" s="43">
        <v>41373.886805555558</v>
      </c>
      <c r="G2052" s="43">
        <v>41374.834027777775</v>
      </c>
      <c r="H2052" t="s">
        <v>29</v>
      </c>
      <c r="I2052">
        <v>60000017152562</v>
      </c>
      <c r="J2052" t="s">
        <v>3868</v>
      </c>
      <c r="K2052" t="s">
        <v>3869</v>
      </c>
      <c r="L2052" t="s">
        <v>32</v>
      </c>
      <c r="M2052">
        <v>6</v>
      </c>
      <c r="N2052" t="s">
        <v>33</v>
      </c>
      <c r="O2052">
        <v>60000015461254</v>
      </c>
      <c r="P2052">
        <v>60000016462737</v>
      </c>
      <c r="Q2052">
        <v>140208000000241</v>
      </c>
      <c r="S2052" t="s">
        <v>34</v>
      </c>
      <c r="T2052" t="s">
        <v>35</v>
      </c>
      <c r="U2052" t="s">
        <v>36</v>
      </c>
      <c r="X2052" t="s">
        <v>37</v>
      </c>
      <c r="AD2052" t="s">
        <v>3947</v>
      </c>
      <c r="AE2052" t="s">
        <v>1437</v>
      </c>
      <c r="AF2052" t="s">
        <v>3947</v>
      </c>
      <c r="AG2052" t="s">
        <v>3947</v>
      </c>
      <c r="AH2052">
        <v>1</v>
      </c>
      <c r="AI2052">
        <v>55</v>
      </c>
      <c r="AJ2052">
        <v>55</v>
      </c>
      <c r="AK2052">
        <v>55</v>
      </c>
      <c r="AL2052">
        <v>55</v>
      </c>
      <c r="AM2052">
        <v>55</v>
      </c>
      <c r="AN2052" t="s">
        <v>1409</v>
      </c>
      <c r="AO2052" t="s">
        <v>3947</v>
      </c>
    </row>
    <row r="2053" spans="1:41" x14ac:dyDescent="0.25">
      <c r="A2053">
        <v>1</v>
      </c>
      <c r="B2053" t="s">
        <v>28</v>
      </c>
      <c r="C2053">
        <v>393105</v>
      </c>
      <c r="D2053" t="str">
        <f>VLOOKUP(C2053,MUNICÍPO_SETOR!A$2:D$49,4,0)</f>
        <v>ANA PAULA GUEDES MONTEIRO</v>
      </c>
      <c r="E2053" s="43">
        <v>41372.458333333336</v>
      </c>
      <c r="F2053" s="43">
        <v>41373.883333333331</v>
      </c>
      <c r="G2053" s="43">
        <v>41374.834027777775</v>
      </c>
      <c r="H2053" t="s">
        <v>29</v>
      </c>
      <c r="I2053">
        <v>60000012543263</v>
      </c>
      <c r="J2053" t="s">
        <v>3806</v>
      </c>
      <c r="K2053" t="s">
        <v>3807</v>
      </c>
      <c r="L2053" t="s">
        <v>32</v>
      </c>
      <c r="M2053">
        <v>4</v>
      </c>
      <c r="N2053" t="s">
        <v>33</v>
      </c>
      <c r="O2053">
        <v>60000015461254</v>
      </c>
      <c r="P2053">
        <v>60000016462737</v>
      </c>
      <c r="Q2053">
        <v>140208000000234</v>
      </c>
      <c r="S2053" t="s">
        <v>34</v>
      </c>
      <c r="T2053" t="s">
        <v>35</v>
      </c>
      <c r="U2053" t="s">
        <v>36</v>
      </c>
      <c r="X2053" t="s">
        <v>37</v>
      </c>
      <c r="AD2053" t="s">
        <v>3948</v>
      </c>
      <c r="AE2053" t="s">
        <v>1437</v>
      </c>
      <c r="AF2053" t="s">
        <v>3948</v>
      </c>
      <c r="AG2053" t="s">
        <v>3948</v>
      </c>
      <c r="AH2053">
        <v>1</v>
      </c>
      <c r="AI2053">
        <v>41</v>
      </c>
      <c r="AJ2053">
        <v>41</v>
      </c>
      <c r="AK2053">
        <v>41</v>
      </c>
      <c r="AL2053">
        <v>41</v>
      </c>
      <c r="AM2053">
        <v>41</v>
      </c>
      <c r="AN2053" t="s">
        <v>1409</v>
      </c>
      <c r="AO2053" t="s">
        <v>3948</v>
      </c>
    </row>
    <row r="2054" spans="1:41" x14ac:dyDescent="0.25">
      <c r="A2054">
        <v>1</v>
      </c>
      <c r="B2054" t="s">
        <v>28</v>
      </c>
      <c r="C2054">
        <v>393105</v>
      </c>
      <c r="D2054" t="str">
        <f>VLOOKUP(C2054,MUNICÍPO_SETOR!A$2:D$49,4,0)</f>
        <v>ANA PAULA GUEDES MONTEIRO</v>
      </c>
      <c r="E2054" s="43">
        <v>41369.645833333336</v>
      </c>
      <c r="F2054" s="43">
        <v>41369.899305555555</v>
      </c>
      <c r="G2054" s="43">
        <v>41369.861111111109</v>
      </c>
      <c r="H2054" t="s">
        <v>29</v>
      </c>
      <c r="I2054">
        <v>60000017964120</v>
      </c>
      <c r="J2054" t="s">
        <v>1097</v>
      </c>
      <c r="K2054" t="s">
        <v>1098</v>
      </c>
      <c r="L2054" t="s">
        <v>32</v>
      </c>
      <c r="M2054">
        <v>6</v>
      </c>
      <c r="N2054" t="s">
        <v>33</v>
      </c>
      <c r="O2054">
        <v>60000015461254</v>
      </c>
      <c r="P2054">
        <v>60000016462737</v>
      </c>
      <c r="Q2054">
        <v>140208000000206</v>
      </c>
      <c r="S2054" t="s">
        <v>34</v>
      </c>
      <c r="T2054" t="s">
        <v>35</v>
      </c>
      <c r="U2054" t="s">
        <v>36</v>
      </c>
      <c r="X2054" t="s">
        <v>37</v>
      </c>
      <c r="AD2054" t="s">
        <v>1099</v>
      </c>
      <c r="AE2054" t="s">
        <v>1437</v>
      </c>
      <c r="AF2054" t="s">
        <v>1099</v>
      </c>
      <c r="AG2054" t="s">
        <v>1099</v>
      </c>
      <c r="AH2054">
        <v>1</v>
      </c>
      <c r="AI2054">
        <v>37</v>
      </c>
      <c r="AJ2054">
        <v>37</v>
      </c>
      <c r="AK2054">
        <v>37</v>
      </c>
      <c r="AL2054">
        <v>37</v>
      </c>
      <c r="AM2054">
        <v>37</v>
      </c>
      <c r="AN2054" t="s">
        <v>1409</v>
      </c>
      <c r="AO2054" t="s">
        <v>1099</v>
      </c>
    </row>
    <row r="2055" spans="1:41" x14ac:dyDescent="0.25">
      <c r="A2055">
        <v>1</v>
      </c>
      <c r="B2055" t="s">
        <v>28</v>
      </c>
      <c r="C2055">
        <v>393105</v>
      </c>
      <c r="D2055" t="str">
        <f>VLOOKUP(C2055,MUNICÍPO_SETOR!A$2:D$49,4,0)</f>
        <v>ANA PAULA GUEDES MONTEIRO</v>
      </c>
      <c r="E2055" s="43">
        <v>41369.631944444445</v>
      </c>
      <c r="F2055" s="43">
        <v>41369.893750000003</v>
      </c>
      <c r="G2055" s="43">
        <v>41369.856944444444</v>
      </c>
      <c r="H2055" t="s">
        <v>29</v>
      </c>
      <c r="I2055">
        <v>60000012455343</v>
      </c>
      <c r="J2055" t="s">
        <v>1100</v>
      </c>
      <c r="K2055" t="s">
        <v>1101</v>
      </c>
      <c r="L2055" t="s">
        <v>32</v>
      </c>
      <c r="M2055">
        <v>6</v>
      </c>
      <c r="N2055" t="s">
        <v>33</v>
      </c>
      <c r="O2055">
        <v>60000015461254</v>
      </c>
      <c r="P2055">
        <v>60000016462737</v>
      </c>
      <c r="Q2055">
        <v>140208000000199</v>
      </c>
      <c r="S2055" t="s">
        <v>34</v>
      </c>
      <c r="T2055" t="s">
        <v>35</v>
      </c>
      <c r="U2055" t="s">
        <v>36</v>
      </c>
      <c r="X2055" t="s">
        <v>37</v>
      </c>
      <c r="AD2055" t="s">
        <v>1102</v>
      </c>
      <c r="AE2055" t="s">
        <v>1437</v>
      </c>
      <c r="AF2055" t="s">
        <v>1102</v>
      </c>
      <c r="AG2055" t="s">
        <v>1102</v>
      </c>
      <c r="AH2055">
        <v>1</v>
      </c>
      <c r="AI2055">
        <v>68</v>
      </c>
      <c r="AJ2055">
        <v>68</v>
      </c>
      <c r="AK2055">
        <v>68</v>
      </c>
      <c r="AL2055">
        <v>68</v>
      </c>
      <c r="AM2055">
        <v>68</v>
      </c>
      <c r="AN2055" t="s">
        <v>1409</v>
      </c>
      <c r="AO2055" t="s">
        <v>1102</v>
      </c>
    </row>
    <row r="2056" spans="1:41" x14ac:dyDescent="0.25">
      <c r="A2056">
        <v>1</v>
      </c>
      <c r="B2056" t="s">
        <v>28</v>
      </c>
      <c r="C2056">
        <v>393105</v>
      </c>
      <c r="D2056" t="str">
        <f>VLOOKUP(C2056,MUNICÍPO_SETOR!A$2:D$49,4,0)</f>
        <v>ANA PAULA GUEDES MONTEIRO</v>
      </c>
      <c r="E2056" s="43">
        <v>41369.583333333336</v>
      </c>
      <c r="F2056" s="43">
        <v>41369.890972222223</v>
      </c>
      <c r="G2056" s="43">
        <v>41369.856944444444</v>
      </c>
      <c r="H2056" t="s">
        <v>29</v>
      </c>
      <c r="I2056">
        <v>60000017151910</v>
      </c>
      <c r="J2056" t="s">
        <v>1103</v>
      </c>
      <c r="K2056" t="s">
        <v>1104</v>
      </c>
      <c r="L2056" t="s">
        <v>32</v>
      </c>
      <c r="M2056">
        <v>6</v>
      </c>
      <c r="N2056" t="s">
        <v>33</v>
      </c>
      <c r="O2056">
        <v>60000015461254</v>
      </c>
      <c r="P2056">
        <v>60000016462737</v>
      </c>
      <c r="Q2056">
        <v>140208000000192</v>
      </c>
      <c r="S2056" t="s">
        <v>34</v>
      </c>
      <c r="T2056" t="s">
        <v>35</v>
      </c>
      <c r="U2056" t="s">
        <v>36</v>
      </c>
      <c r="X2056" t="s">
        <v>37</v>
      </c>
      <c r="AD2056" t="s">
        <v>3949</v>
      </c>
      <c r="AE2056" t="s">
        <v>1437</v>
      </c>
      <c r="AF2056" t="s">
        <v>4376</v>
      </c>
      <c r="AG2056" t="s">
        <v>4376</v>
      </c>
      <c r="AH2056">
        <v>1</v>
      </c>
      <c r="AI2056">
        <v>80</v>
      </c>
      <c r="AJ2056">
        <v>80</v>
      </c>
      <c r="AK2056">
        <v>80</v>
      </c>
      <c r="AL2056">
        <v>80</v>
      </c>
      <c r="AM2056">
        <v>80</v>
      </c>
      <c r="AN2056" t="s">
        <v>1409</v>
      </c>
      <c r="AO2056" t="s">
        <v>4376</v>
      </c>
    </row>
    <row r="2057" spans="1:41" x14ac:dyDescent="0.25">
      <c r="A2057">
        <v>1</v>
      </c>
      <c r="B2057" t="s">
        <v>28</v>
      </c>
      <c r="C2057">
        <v>393105</v>
      </c>
      <c r="D2057" t="str">
        <f>VLOOKUP(C2057,MUNICÍPO_SETOR!A$2:D$49,4,0)</f>
        <v>ANA PAULA GUEDES MONTEIRO</v>
      </c>
      <c r="E2057" s="43">
        <v>41369.458333333336</v>
      </c>
      <c r="F2057" s="43">
        <v>41369.884722222225</v>
      </c>
      <c r="G2057" s="43">
        <v>41369.845833333333</v>
      </c>
      <c r="H2057" t="s">
        <v>29</v>
      </c>
      <c r="I2057">
        <v>60000012504775</v>
      </c>
      <c r="J2057" t="s">
        <v>1105</v>
      </c>
      <c r="K2057" t="s">
        <v>1106</v>
      </c>
      <c r="L2057" t="s">
        <v>32</v>
      </c>
      <c r="M2057">
        <v>4</v>
      </c>
      <c r="N2057" t="s">
        <v>33</v>
      </c>
      <c r="O2057">
        <v>60000015461254</v>
      </c>
      <c r="P2057">
        <v>60000016462737</v>
      </c>
      <c r="Q2057">
        <v>140208000000178</v>
      </c>
      <c r="S2057" t="s">
        <v>34</v>
      </c>
      <c r="T2057" t="s">
        <v>35</v>
      </c>
      <c r="U2057" t="s">
        <v>36</v>
      </c>
      <c r="X2057" t="s">
        <v>37</v>
      </c>
      <c r="AD2057" t="s">
        <v>1107</v>
      </c>
      <c r="AE2057" t="s">
        <v>1437</v>
      </c>
      <c r="AF2057" t="s">
        <v>1107</v>
      </c>
      <c r="AG2057" t="s">
        <v>1107</v>
      </c>
      <c r="AH2057">
        <v>1</v>
      </c>
      <c r="AI2057">
        <v>133</v>
      </c>
      <c r="AJ2057">
        <v>133</v>
      </c>
      <c r="AK2057">
        <v>133</v>
      </c>
      <c r="AL2057">
        <v>133</v>
      </c>
      <c r="AM2057">
        <v>133</v>
      </c>
      <c r="AN2057" t="s">
        <v>1409</v>
      </c>
      <c r="AO2057" t="s">
        <v>1107</v>
      </c>
    </row>
    <row r="2058" spans="1:41" x14ac:dyDescent="0.25">
      <c r="A2058">
        <v>1</v>
      </c>
      <c r="B2058" t="s">
        <v>28</v>
      </c>
      <c r="C2058">
        <v>393105</v>
      </c>
      <c r="D2058" t="str">
        <f>VLOOKUP(C2058,MUNICÍPO_SETOR!A$2:D$49,4,0)</f>
        <v>ANA PAULA GUEDES MONTEIRO</v>
      </c>
      <c r="E2058" s="43">
        <v>41369.4375</v>
      </c>
      <c r="F2058" s="43">
        <v>41369.888194444444</v>
      </c>
      <c r="G2058" s="43">
        <v>41369.856944444444</v>
      </c>
      <c r="H2058" t="s">
        <v>29</v>
      </c>
      <c r="I2058">
        <v>60000012533891</v>
      </c>
      <c r="J2058" t="s">
        <v>1108</v>
      </c>
      <c r="K2058" t="s">
        <v>1109</v>
      </c>
      <c r="L2058" t="s">
        <v>32</v>
      </c>
      <c r="M2058">
        <v>3</v>
      </c>
      <c r="N2058" t="s">
        <v>33</v>
      </c>
      <c r="O2058">
        <v>60000015461254</v>
      </c>
      <c r="P2058">
        <v>60000016462737</v>
      </c>
      <c r="Q2058">
        <v>140208000000185</v>
      </c>
      <c r="S2058" t="s">
        <v>34</v>
      </c>
      <c r="T2058" t="s">
        <v>35</v>
      </c>
      <c r="U2058" t="s">
        <v>36</v>
      </c>
      <c r="X2058" t="s">
        <v>37</v>
      </c>
      <c r="AD2058" t="s">
        <v>1110</v>
      </c>
      <c r="AE2058" t="s">
        <v>1437</v>
      </c>
      <c r="AF2058" t="s">
        <v>1110</v>
      </c>
      <c r="AG2058" t="s">
        <v>1110</v>
      </c>
      <c r="AH2058">
        <v>1</v>
      </c>
      <c r="AI2058">
        <v>91</v>
      </c>
      <c r="AJ2058">
        <v>91</v>
      </c>
      <c r="AK2058">
        <v>91</v>
      </c>
      <c r="AL2058">
        <v>91</v>
      </c>
      <c r="AM2058">
        <v>91</v>
      </c>
      <c r="AN2058" t="s">
        <v>1409</v>
      </c>
      <c r="AO2058" t="s">
        <v>1110</v>
      </c>
    </row>
    <row r="2059" spans="1:41" x14ac:dyDescent="0.25">
      <c r="A2059">
        <v>1</v>
      </c>
      <c r="B2059" t="s">
        <v>28</v>
      </c>
      <c r="C2059">
        <v>393105</v>
      </c>
      <c r="D2059" t="str">
        <f>VLOOKUP(C2059,MUNICÍPO_SETOR!A$2:D$49,4,0)</f>
        <v>ANA PAULA GUEDES MONTEIRO</v>
      </c>
      <c r="E2059" s="43">
        <v>41369.416666666664</v>
      </c>
      <c r="F2059" s="43">
        <v>41369.880555555559</v>
      </c>
      <c r="G2059" s="43">
        <v>41369.845833333333</v>
      </c>
      <c r="H2059" t="s">
        <v>29</v>
      </c>
      <c r="I2059">
        <v>60000012248327</v>
      </c>
      <c r="J2059" t="s">
        <v>1111</v>
      </c>
      <c r="K2059" t="s">
        <v>1112</v>
      </c>
      <c r="L2059" t="s">
        <v>32</v>
      </c>
      <c r="M2059">
        <v>4</v>
      </c>
      <c r="N2059" t="s">
        <v>33</v>
      </c>
      <c r="O2059">
        <v>60000015461254</v>
      </c>
      <c r="P2059">
        <v>60000016462737</v>
      </c>
      <c r="Q2059">
        <v>140208000000171</v>
      </c>
      <c r="S2059" t="s">
        <v>34</v>
      </c>
      <c r="T2059" t="s">
        <v>35</v>
      </c>
      <c r="U2059" t="s">
        <v>36</v>
      </c>
      <c r="X2059" t="s">
        <v>37</v>
      </c>
      <c r="AD2059" t="s">
        <v>1113</v>
      </c>
      <c r="AE2059" t="s">
        <v>1437</v>
      </c>
      <c r="AF2059" t="s">
        <v>1113</v>
      </c>
      <c r="AG2059" t="s">
        <v>1113</v>
      </c>
      <c r="AH2059">
        <v>1</v>
      </c>
      <c r="AI2059">
        <v>73</v>
      </c>
      <c r="AJ2059">
        <v>73</v>
      </c>
      <c r="AK2059">
        <v>73</v>
      </c>
      <c r="AL2059">
        <v>73</v>
      </c>
      <c r="AM2059">
        <v>73</v>
      </c>
      <c r="AN2059" t="s">
        <v>1409</v>
      </c>
      <c r="AO2059" t="s">
        <v>1113</v>
      </c>
    </row>
    <row r="2060" spans="1:41" x14ac:dyDescent="0.25">
      <c r="A2060">
        <v>1</v>
      </c>
      <c r="B2060" t="s">
        <v>28</v>
      </c>
      <c r="C2060">
        <v>393105</v>
      </c>
      <c r="D2060" t="str">
        <f>VLOOKUP(C2060,MUNICÍPO_SETOR!A$2:D$49,4,0)</f>
        <v>ANA PAULA GUEDES MONTEIRO</v>
      </c>
      <c r="E2060" s="43">
        <v>41368.5625</v>
      </c>
      <c r="F2060" s="43">
        <v>41369.868750000001</v>
      </c>
      <c r="G2060" s="43">
        <v>41369.836111111108</v>
      </c>
      <c r="H2060" t="s">
        <v>29</v>
      </c>
      <c r="I2060">
        <v>60000012248499</v>
      </c>
      <c r="J2060" t="s">
        <v>1114</v>
      </c>
      <c r="K2060" t="s">
        <v>1115</v>
      </c>
      <c r="L2060" t="s">
        <v>32</v>
      </c>
      <c r="M2060">
        <v>4</v>
      </c>
      <c r="N2060" t="s">
        <v>33</v>
      </c>
      <c r="O2060">
        <v>60000015461254</v>
      </c>
      <c r="P2060">
        <v>60000016462737</v>
      </c>
      <c r="Q2060">
        <v>140208000000160</v>
      </c>
      <c r="S2060" t="s">
        <v>34</v>
      </c>
      <c r="T2060" t="s">
        <v>35</v>
      </c>
      <c r="U2060" t="s">
        <v>36</v>
      </c>
      <c r="X2060" t="s">
        <v>37</v>
      </c>
      <c r="AD2060" t="s">
        <v>1116</v>
      </c>
      <c r="AE2060" t="s">
        <v>1437</v>
      </c>
      <c r="AF2060" t="s">
        <v>1116</v>
      </c>
      <c r="AG2060" t="s">
        <v>1116</v>
      </c>
      <c r="AH2060">
        <v>1</v>
      </c>
      <c r="AI2060">
        <v>58</v>
      </c>
      <c r="AJ2060">
        <v>58</v>
      </c>
      <c r="AK2060">
        <v>58</v>
      </c>
      <c r="AL2060">
        <v>58</v>
      </c>
      <c r="AM2060">
        <v>58</v>
      </c>
      <c r="AN2060" t="s">
        <v>1409</v>
      </c>
      <c r="AO2060" t="s">
        <v>1116</v>
      </c>
    </row>
    <row r="2061" spans="1:41" x14ac:dyDescent="0.25">
      <c r="A2061">
        <v>1</v>
      </c>
      <c r="B2061" t="s">
        <v>28</v>
      </c>
      <c r="C2061">
        <v>393105</v>
      </c>
      <c r="D2061" t="str">
        <f>VLOOKUP(C2061,MUNICÍPO_SETOR!A$2:D$49,4,0)</f>
        <v>ANA PAULA GUEDES MONTEIRO</v>
      </c>
      <c r="E2061" s="43">
        <v>41368.5</v>
      </c>
      <c r="F2061" s="43">
        <v>41369.865277777775</v>
      </c>
      <c r="G2061" s="43">
        <v>41369.824999999997</v>
      </c>
      <c r="H2061" t="s">
        <v>29</v>
      </c>
      <c r="I2061">
        <v>60000012248335</v>
      </c>
      <c r="J2061" t="s">
        <v>1117</v>
      </c>
      <c r="K2061" t="s">
        <v>1118</v>
      </c>
      <c r="L2061" t="s">
        <v>41</v>
      </c>
      <c r="M2061">
        <v>3</v>
      </c>
      <c r="N2061" t="s">
        <v>33</v>
      </c>
      <c r="O2061">
        <v>60000015461254</v>
      </c>
      <c r="P2061">
        <v>60000016462737</v>
      </c>
      <c r="Q2061">
        <v>140208000000153</v>
      </c>
      <c r="S2061" t="s">
        <v>34</v>
      </c>
      <c r="T2061" t="s">
        <v>35</v>
      </c>
      <c r="U2061" t="s">
        <v>36</v>
      </c>
      <c r="X2061" t="s">
        <v>37</v>
      </c>
      <c r="AD2061" t="s">
        <v>1119</v>
      </c>
      <c r="AE2061" t="s">
        <v>1437</v>
      </c>
      <c r="AF2061" t="s">
        <v>1347</v>
      </c>
      <c r="AG2061" t="s">
        <v>1347</v>
      </c>
      <c r="AH2061">
        <v>1</v>
      </c>
      <c r="AI2061">
        <v>74</v>
      </c>
      <c r="AJ2061">
        <v>74</v>
      </c>
      <c r="AK2061">
        <v>74</v>
      </c>
      <c r="AL2061">
        <v>74</v>
      </c>
      <c r="AM2061">
        <v>74</v>
      </c>
      <c r="AN2061" t="s">
        <v>1409</v>
      </c>
      <c r="AO2061" t="s">
        <v>1347</v>
      </c>
    </row>
    <row r="2062" spans="1:41" x14ac:dyDescent="0.25">
      <c r="A2062">
        <v>1</v>
      </c>
      <c r="B2062" t="s">
        <v>28</v>
      </c>
      <c r="C2062">
        <v>393105</v>
      </c>
      <c r="D2062" t="str">
        <f>VLOOKUP(C2062,MUNICÍPO_SETOR!A$2:D$49,4,0)</f>
        <v>ANA PAULA GUEDES MONTEIRO</v>
      </c>
      <c r="E2062" s="43">
        <v>41368.5</v>
      </c>
      <c r="F2062" s="43">
        <v>41369.865277777775</v>
      </c>
      <c r="G2062" s="43">
        <v>41369.824999999997</v>
      </c>
      <c r="H2062" t="s">
        <v>29</v>
      </c>
      <c r="I2062">
        <v>60000012248335</v>
      </c>
      <c r="J2062" t="s">
        <v>1117</v>
      </c>
      <c r="K2062" t="s">
        <v>1118</v>
      </c>
      <c r="L2062" t="s">
        <v>41</v>
      </c>
      <c r="M2062">
        <v>3</v>
      </c>
      <c r="N2062" t="s">
        <v>33</v>
      </c>
      <c r="O2062">
        <v>60000015461254</v>
      </c>
      <c r="P2062">
        <v>60000016462737</v>
      </c>
      <c r="Q2062">
        <v>140208000000153</v>
      </c>
      <c r="S2062" t="s">
        <v>34</v>
      </c>
      <c r="T2062" t="s">
        <v>35</v>
      </c>
      <c r="U2062" t="s">
        <v>36</v>
      </c>
      <c r="X2062" t="s">
        <v>37</v>
      </c>
      <c r="AD2062" t="s">
        <v>1119</v>
      </c>
      <c r="AE2062" t="s">
        <v>1437</v>
      </c>
      <c r="AF2062" t="s">
        <v>1347</v>
      </c>
      <c r="AG2062" t="s">
        <v>1347</v>
      </c>
      <c r="AH2062">
        <v>1</v>
      </c>
      <c r="AI2062">
        <v>74</v>
      </c>
      <c r="AJ2062">
        <v>74</v>
      </c>
      <c r="AK2062">
        <v>74</v>
      </c>
      <c r="AL2062">
        <v>74</v>
      </c>
      <c r="AM2062">
        <v>74</v>
      </c>
      <c r="AN2062" t="s">
        <v>1409</v>
      </c>
      <c r="AO2062" t="s">
        <v>1347</v>
      </c>
    </row>
    <row r="2063" spans="1:41" x14ac:dyDescent="0.25">
      <c r="A2063">
        <v>1</v>
      </c>
      <c r="B2063" t="s">
        <v>28</v>
      </c>
      <c r="C2063">
        <v>393105</v>
      </c>
      <c r="D2063" t="str">
        <f>VLOOKUP(C2063,MUNICÍPO_SETOR!A$2:D$49,4,0)</f>
        <v>ANA PAULA GUEDES MONTEIRO</v>
      </c>
      <c r="E2063" s="43">
        <v>41368.458333333336</v>
      </c>
      <c r="F2063" s="43">
        <v>41369.862500000003</v>
      </c>
      <c r="G2063" s="43">
        <v>41369.824999999997</v>
      </c>
      <c r="H2063" t="s">
        <v>29</v>
      </c>
      <c r="I2063">
        <v>60000012490967</v>
      </c>
      <c r="J2063" t="s">
        <v>1120</v>
      </c>
      <c r="K2063" t="s">
        <v>1121</v>
      </c>
      <c r="L2063" t="s">
        <v>32</v>
      </c>
      <c r="M2063">
        <v>3</v>
      </c>
      <c r="N2063" t="s">
        <v>33</v>
      </c>
      <c r="O2063">
        <v>60000015461254</v>
      </c>
      <c r="P2063">
        <v>60000016462737</v>
      </c>
      <c r="Q2063">
        <v>140208000000146</v>
      </c>
      <c r="S2063" t="s">
        <v>34</v>
      </c>
      <c r="T2063" t="s">
        <v>35</v>
      </c>
      <c r="U2063" t="s">
        <v>36</v>
      </c>
      <c r="X2063" t="s">
        <v>37</v>
      </c>
      <c r="AD2063" t="s">
        <v>1122</v>
      </c>
      <c r="AE2063" t="s">
        <v>1437</v>
      </c>
      <c r="AF2063" t="s">
        <v>1122</v>
      </c>
      <c r="AG2063" t="s">
        <v>1122</v>
      </c>
      <c r="AH2063">
        <v>1</v>
      </c>
      <c r="AI2063">
        <v>68</v>
      </c>
      <c r="AJ2063">
        <v>68</v>
      </c>
      <c r="AK2063">
        <v>68</v>
      </c>
      <c r="AL2063">
        <v>68</v>
      </c>
      <c r="AM2063">
        <v>68</v>
      </c>
      <c r="AN2063" t="s">
        <v>1409</v>
      </c>
      <c r="AO2063" t="s">
        <v>1122</v>
      </c>
    </row>
    <row r="2064" spans="1:41" x14ac:dyDescent="0.25">
      <c r="A2064">
        <v>1</v>
      </c>
      <c r="B2064" t="s">
        <v>28</v>
      </c>
      <c r="C2064">
        <v>393105</v>
      </c>
      <c r="D2064" t="str">
        <f>VLOOKUP(C2064,MUNICÍPO_SETOR!A$2:D$49,4,0)</f>
        <v>ANA PAULA GUEDES MONTEIRO</v>
      </c>
      <c r="E2064" s="43">
        <v>41368.395833333336</v>
      </c>
      <c r="F2064" s="43">
        <v>41369.859027777777</v>
      </c>
      <c r="G2064" s="43">
        <v>41369.824999999997</v>
      </c>
      <c r="H2064" t="s">
        <v>29</v>
      </c>
      <c r="I2064">
        <v>60000012428939</v>
      </c>
      <c r="J2064" t="s">
        <v>1123</v>
      </c>
      <c r="K2064" t="s">
        <v>1124</v>
      </c>
      <c r="L2064" t="s">
        <v>32</v>
      </c>
      <c r="M2064">
        <v>4</v>
      </c>
      <c r="N2064" t="s">
        <v>33</v>
      </c>
      <c r="O2064">
        <v>60000015461254</v>
      </c>
      <c r="P2064">
        <v>60000016462737</v>
      </c>
      <c r="Q2064">
        <v>140208000000139</v>
      </c>
      <c r="S2064" t="s">
        <v>34</v>
      </c>
      <c r="T2064" t="s">
        <v>35</v>
      </c>
      <c r="U2064" t="s">
        <v>36</v>
      </c>
      <c r="X2064" t="s">
        <v>37</v>
      </c>
      <c r="AD2064" t="s">
        <v>1125</v>
      </c>
      <c r="AE2064" t="s">
        <v>1437</v>
      </c>
      <c r="AF2064" t="s">
        <v>1125</v>
      </c>
      <c r="AG2064" t="s">
        <v>1125</v>
      </c>
      <c r="AH2064">
        <v>1</v>
      </c>
      <c r="AI2064">
        <v>95</v>
      </c>
      <c r="AJ2064">
        <v>95</v>
      </c>
      <c r="AK2064">
        <v>95</v>
      </c>
      <c r="AL2064">
        <v>95</v>
      </c>
      <c r="AM2064">
        <v>95</v>
      </c>
      <c r="AN2064" t="s">
        <v>1409</v>
      </c>
      <c r="AO2064" t="s">
        <v>1125</v>
      </c>
    </row>
    <row r="2065" spans="1:41" x14ac:dyDescent="0.25">
      <c r="A2065">
        <v>1</v>
      </c>
      <c r="B2065" t="s">
        <v>28</v>
      </c>
      <c r="C2065">
        <v>393105</v>
      </c>
      <c r="D2065" t="str">
        <f>VLOOKUP(C2065,MUNICÍPO_SETOR!A$2:D$49,4,0)</f>
        <v>ANA PAULA GUEDES MONTEIRO</v>
      </c>
      <c r="E2065" s="43">
        <v>41368.375</v>
      </c>
      <c r="F2065" s="43">
        <v>41369.856944444444</v>
      </c>
      <c r="G2065" s="43">
        <v>41369.824999999997</v>
      </c>
      <c r="H2065" t="s">
        <v>29</v>
      </c>
      <c r="I2065">
        <v>60000012469955</v>
      </c>
      <c r="J2065" t="s">
        <v>1126</v>
      </c>
      <c r="K2065" t="s">
        <v>1127</v>
      </c>
      <c r="L2065" t="s">
        <v>32</v>
      </c>
      <c r="M2065">
        <v>4</v>
      </c>
      <c r="N2065" t="s">
        <v>33</v>
      </c>
      <c r="O2065">
        <v>60000015461254</v>
      </c>
      <c r="P2065">
        <v>60000016462737</v>
      </c>
      <c r="Q2065">
        <v>140208000000132</v>
      </c>
      <c r="S2065" t="s">
        <v>34</v>
      </c>
      <c r="T2065" t="s">
        <v>35</v>
      </c>
      <c r="U2065" t="s">
        <v>36</v>
      </c>
      <c r="X2065" t="s">
        <v>37</v>
      </c>
      <c r="AD2065" t="s">
        <v>1128</v>
      </c>
      <c r="AE2065" t="s">
        <v>1437</v>
      </c>
      <c r="AF2065" t="s">
        <v>1128</v>
      </c>
      <c r="AG2065" t="s">
        <v>1128</v>
      </c>
      <c r="AH2065">
        <v>1</v>
      </c>
      <c r="AI2065">
        <v>82</v>
      </c>
      <c r="AJ2065">
        <v>82</v>
      </c>
      <c r="AK2065">
        <v>82</v>
      </c>
      <c r="AL2065">
        <v>82</v>
      </c>
      <c r="AM2065">
        <v>82</v>
      </c>
      <c r="AN2065" t="s">
        <v>1409</v>
      </c>
      <c r="AO2065" t="s">
        <v>1128</v>
      </c>
    </row>
    <row r="2066" spans="1:41" x14ac:dyDescent="0.25">
      <c r="A2066">
        <v>1</v>
      </c>
      <c r="B2066" t="s">
        <v>28</v>
      </c>
      <c r="C2066">
        <v>393105</v>
      </c>
      <c r="D2066" t="str">
        <f>VLOOKUP(C2066,MUNICÍPO_SETOR!A$2:D$49,4,0)</f>
        <v>ANA PAULA GUEDES MONTEIRO</v>
      </c>
      <c r="E2066" s="43">
        <v>41368.333333333336</v>
      </c>
      <c r="F2066" s="43">
        <v>41369.852083333331</v>
      </c>
      <c r="G2066" s="43">
        <v>41369.814583333333</v>
      </c>
      <c r="H2066" t="s">
        <v>29</v>
      </c>
      <c r="I2066">
        <v>60000012409967</v>
      </c>
      <c r="J2066" t="s">
        <v>1129</v>
      </c>
      <c r="K2066" t="s">
        <v>1130</v>
      </c>
      <c r="L2066" t="s">
        <v>41</v>
      </c>
      <c r="M2066">
        <v>6</v>
      </c>
      <c r="N2066" t="s">
        <v>33</v>
      </c>
      <c r="O2066">
        <v>60000015461254</v>
      </c>
      <c r="P2066">
        <v>60000016462737</v>
      </c>
      <c r="Q2066">
        <v>140208000000125</v>
      </c>
      <c r="S2066" t="s">
        <v>34</v>
      </c>
      <c r="T2066" t="s">
        <v>35</v>
      </c>
      <c r="U2066" t="s">
        <v>36</v>
      </c>
      <c r="X2066" t="s">
        <v>37</v>
      </c>
      <c r="AD2066" t="s">
        <v>1131</v>
      </c>
      <c r="AE2066" t="s">
        <v>1437</v>
      </c>
      <c r="AF2066" t="s">
        <v>1131</v>
      </c>
      <c r="AG2066" t="s">
        <v>1131</v>
      </c>
      <c r="AH2066">
        <v>1</v>
      </c>
      <c r="AI2066">
        <v>176</v>
      </c>
      <c r="AJ2066">
        <v>176</v>
      </c>
      <c r="AK2066">
        <v>176</v>
      </c>
      <c r="AL2066">
        <v>176</v>
      </c>
      <c r="AM2066">
        <v>176</v>
      </c>
      <c r="AN2066" t="s">
        <v>1409</v>
      </c>
      <c r="AO2066" t="s">
        <v>1131</v>
      </c>
    </row>
    <row r="2067" spans="1:41" x14ac:dyDescent="0.25">
      <c r="A2067">
        <v>1</v>
      </c>
      <c r="B2067" t="s">
        <v>28</v>
      </c>
      <c r="C2067">
        <v>393105</v>
      </c>
      <c r="D2067" t="str">
        <f>VLOOKUP(C2067,MUNICÍPO_SETOR!A$2:D$49,4,0)</f>
        <v>ANA PAULA GUEDES MONTEIRO</v>
      </c>
      <c r="E2067" s="43">
        <v>41367.583333333336</v>
      </c>
      <c r="F2067" s="43">
        <v>41368.897916666669</v>
      </c>
      <c r="G2067" s="43">
        <v>41368.86041666667</v>
      </c>
      <c r="H2067" t="s">
        <v>29</v>
      </c>
      <c r="I2067">
        <v>60000012264671</v>
      </c>
      <c r="J2067" t="s">
        <v>1132</v>
      </c>
      <c r="K2067" t="s">
        <v>1133</v>
      </c>
      <c r="L2067" t="s">
        <v>32</v>
      </c>
      <c r="M2067">
        <v>4</v>
      </c>
      <c r="N2067" t="s">
        <v>33</v>
      </c>
      <c r="O2067">
        <v>60000015461254</v>
      </c>
      <c r="P2067">
        <v>60000016462737</v>
      </c>
      <c r="Q2067">
        <v>140208000000112</v>
      </c>
      <c r="S2067" t="s">
        <v>34</v>
      </c>
      <c r="T2067" t="s">
        <v>35</v>
      </c>
      <c r="U2067" t="s">
        <v>36</v>
      </c>
      <c r="X2067" t="s">
        <v>37</v>
      </c>
      <c r="AD2067" t="s">
        <v>1134</v>
      </c>
      <c r="AE2067" t="s">
        <v>1437</v>
      </c>
      <c r="AF2067" t="s">
        <v>1134</v>
      </c>
      <c r="AG2067" t="s">
        <v>1134</v>
      </c>
      <c r="AH2067">
        <v>1</v>
      </c>
      <c r="AI2067">
        <v>54</v>
      </c>
      <c r="AJ2067">
        <v>54</v>
      </c>
      <c r="AK2067">
        <v>54</v>
      </c>
      <c r="AL2067">
        <v>54</v>
      </c>
      <c r="AM2067">
        <v>54</v>
      </c>
      <c r="AN2067" t="s">
        <v>1409</v>
      </c>
      <c r="AO2067" t="s">
        <v>1134</v>
      </c>
    </row>
    <row r="2068" spans="1:41" x14ac:dyDescent="0.25">
      <c r="A2068">
        <v>1</v>
      </c>
      <c r="B2068" t="s">
        <v>28</v>
      </c>
      <c r="C2068">
        <v>393105</v>
      </c>
      <c r="D2068" t="str">
        <f>VLOOKUP(C2068,MUNICÍPO_SETOR!A$2:D$49,4,0)</f>
        <v>ANA PAULA GUEDES MONTEIRO</v>
      </c>
      <c r="E2068" s="43">
        <v>41367.4375</v>
      </c>
      <c r="F2068" s="43">
        <v>41368.902777777781</v>
      </c>
      <c r="G2068" s="43">
        <v>41369.490972222222</v>
      </c>
      <c r="H2068" t="s">
        <v>29</v>
      </c>
      <c r="I2068">
        <v>60000012420739</v>
      </c>
      <c r="J2068" t="s">
        <v>1135</v>
      </c>
      <c r="K2068" t="s">
        <v>1136</v>
      </c>
      <c r="L2068" t="s">
        <v>238</v>
      </c>
      <c r="N2068" t="s">
        <v>33</v>
      </c>
      <c r="O2068">
        <v>60000015461254</v>
      </c>
      <c r="P2068">
        <v>60000016462737</v>
      </c>
      <c r="Q2068">
        <v>140208000000119</v>
      </c>
      <c r="S2068" t="s">
        <v>34</v>
      </c>
      <c r="T2068" t="s">
        <v>35</v>
      </c>
      <c r="U2068" t="s">
        <v>36</v>
      </c>
      <c r="X2068" t="s">
        <v>37</v>
      </c>
      <c r="AD2068" t="s">
        <v>1137</v>
      </c>
      <c r="AE2068" t="s">
        <v>1437</v>
      </c>
      <c r="AF2068" t="s">
        <v>1137</v>
      </c>
      <c r="AG2068" t="s">
        <v>1137</v>
      </c>
      <c r="AH2068">
        <v>1</v>
      </c>
      <c r="AI2068">
        <v>57</v>
      </c>
      <c r="AJ2068">
        <v>57</v>
      </c>
      <c r="AK2068">
        <v>57</v>
      </c>
      <c r="AL2068">
        <v>57</v>
      </c>
      <c r="AM2068">
        <v>57</v>
      </c>
      <c r="AN2068" t="s">
        <v>1409</v>
      </c>
      <c r="AO2068" t="s">
        <v>1137</v>
      </c>
    </row>
    <row r="2069" spans="1:41" x14ac:dyDescent="0.25">
      <c r="A2069">
        <v>1</v>
      </c>
      <c r="B2069" t="s">
        <v>28</v>
      </c>
      <c r="C2069">
        <v>393105</v>
      </c>
      <c r="D2069" t="str">
        <f>VLOOKUP(C2069,MUNICÍPO_SETOR!A$2:D$49,4,0)</f>
        <v>ANA PAULA GUEDES MONTEIRO</v>
      </c>
      <c r="E2069" s="43">
        <v>41367.375</v>
      </c>
      <c r="F2069" s="43">
        <v>41368.89166666667</v>
      </c>
      <c r="G2069" s="43">
        <v>41368.86041666667</v>
      </c>
      <c r="H2069" t="s">
        <v>29</v>
      </c>
      <c r="I2069">
        <v>60000012341135</v>
      </c>
      <c r="J2069" t="s">
        <v>1138</v>
      </c>
      <c r="K2069" t="s">
        <v>1139</v>
      </c>
      <c r="L2069" t="s">
        <v>32</v>
      </c>
      <c r="M2069">
        <v>4</v>
      </c>
      <c r="N2069" t="s">
        <v>33</v>
      </c>
      <c r="O2069">
        <v>60000015461254</v>
      </c>
      <c r="P2069">
        <v>60000016462737</v>
      </c>
      <c r="Q2069">
        <v>140208000000105</v>
      </c>
      <c r="S2069" t="s">
        <v>34</v>
      </c>
      <c r="T2069" t="s">
        <v>35</v>
      </c>
      <c r="U2069" t="s">
        <v>36</v>
      </c>
      <c r="X2069" t="s">
        <v>37</v>
      </c>
      <c r="AD2069" t="s">
        <v>1140</v>
      </c>
      <c r="AE2069" t="s">
        <v>1437</v>
      </c>
      <c r="AF2069" t="s">
        <v>1140</v>
      </c>
      <c r="AG2069" t="s">
        <v>1140</v>
      </c>
      <c r="AH2069">
        <v>1</v>
      </c>
      <c r="AI2069">
        <v>82</v>
      </c>
      <c r="AJ2069">
        <v>82</v>
      </c>
      <c r="AK2069">
        <v>82</v>
      </c>
      <c r="AL2069">
        <v>82</v>
      </c>
      <c r="AM2069">
        <v>82</v>
      </c>
      <c r="AN2069" t="s">
        <v>1409</v>
      </c>
      <c r="AO2069" t="s">
        <v>1140</v>
      </c>
    </row>
    <row r="2070" spans="1:41" x14ac:dyDescent="0.25">
      <c r="A2070">
        <v>1</v>
      </c>
      <c r="B2070" t="s">
        <v>28</v>
      </c>
      <c r="C2070">
        <v>393105</v>
      </c>
      <c r="D2070" t="str">
        <f>VLOOKUP(C2070,MUNICÍPO_SETOR!A$2:D$49,4,0)</f>
        <v>ANA PAULA GUEDES MONTEIRO</v>
      </c>
      <c r="E2070" s="43">
        <v>41367.333333333336</v>
      </c>
      <c r="F2070" s="43">
        <v>41368.887499999997</v>
      </c>
      <c r="G2070" s="43">
        <v>41368.849305555559</v>
      </c>
      <c r="H2070" t="s">
        <v>29</v>
      </c>
      <c r="I2070">
        <v>60000012248803</v>
      </c>
      <c r="J2070" t="s">
        <v>1141</v>
      </c>
      <c r="K2070" t="s">
        <v>1142</v>
      </c>
      <c r="L2070" t="s">
        <v>109</v>
      </c>
      <c r="N2070" t="s">
        <v>33</v>
      </c>
      <c r="O2070">
        <v>60000015461254</v>
      </c>
      <c r="P2070">
        <v>60000016462737</v>
      </c>
      <c r="Q2070">
        <v>140208000000099</v>
      </c>
      <c r="S2070" t="s">
        <v>34</v>
      </c>
      <c r="T2070" t="s">
        <v>35</v>
      </c>
      <c r="U2070" t="s">
        <v>36</v>
      </c>
      <c r="X2070" t="s">
        <v>37</v>
      </c>
      <c r="AD2070" t="s">
        <v>1143</v>
      </c>
      <c r="AE2070" t="s">
        <v>1437</v>
      </c>
      <c r="AF2070" t="s">
        <v>1143</v>
      </c>
      <c r="AG2070" t="s">
        <v>1143</v>
      </c>
      <c r="AH2070">
        <v>1</v>
      </c>
      <c r="AI2070">
        <v>105</v>
      </c>
      <c r="AJ2070">
        <v>105</v>
      </c>
      <c r="AK2070">
        <v>105</v>
      </c>
      <c r="AL2070">
        <v>105</v>
      </c>
      <c r="AM2070">
        <v>105</v>
      </c>
      <c r="AN2070" t="s">
        <v>1409</v>
      </c>
      <c r="AO2070" t="s">
        <v>1143</v>
      </c>
    </row>
    <row r="2071" spans="1:41" x14ac:dyDescent="0.25">
      <c r="A2071">
        <v>1</v>
      </c>
      <c r="B2071" t="s">
        <v>28</v>
      </c>
      <c r="C2071">
        <v>393105</v>
      </c>
      <c r="D2071" t="str">
        <f>VLOOKUP(C2071,MUNICÍPO_SETOR!A$2:D$49,4,0)</f>
        <v>ANA PAULA GUEDES MONTEIRO</v>
      </c>
      <c r="E2071" s="43">
        <v>41366.666666666664</v>
      </c>
      <c r="F2071" s="43">
        <v>41367.890277777777</v>
      </c>
      <c r="G2071" s="43">
        <v>41368.838194444441</v>
      </c>
      <c r="H2071" t="s">
        <v>29</v>
      </c>
      <c r="I2071">
        <v>60000012410407</v>
      </c>
      <c r="J2071" t="s">
        <v>1144</v>
      </c>
      <c r="K2071" t="s">
        <v>1145</v>
      </c>
      <c r="L2071" t="s">
        <v>41</v>
      </c>
      <c r="M2071">
        <v>3</v>
      </c>
      <c r="N2071" t="s">
        <v>33</v>
      </c>
      <c r="O2071">
        <v>60000015461254</v>
      </c>
      <c r="P2071">
        <v>60000016462737</v>
      </c>
      <c r="Q2071">
        <v>140208000000088</v>
      </c>
      <c r="S2071" t="s">
        <v>34</v>
      </c>
      <c r="T2071" t="s">
        <v>35</v>
      </c>
      <c r="U2071" t="s">
        <v>36</v>
      </c>
      <c r="X2071" t="s">
        <v>37</v>
      </c>
      <c r="AD2071" t="s">
        <v>1146</v>
      </c>
      <c r="AE2071" t="s">
        <v>1437</v>
      </c>
      <c r="AF2071" t="s">
        <v>1146</v>
      </c>
      <c r="AG2071" t="s">
        <v>1146</v>
      </c>
      <c r="AH2071">
        <v>1</v>
      </c>
      <c r="AI2071">
        <v>49</v>
      </c>
      <c r="AJ2071">
        <v>49</v>
      </c>
      <c r="AK2071">
        <v>49</v>
      </c>
      <c r="AL2071">
        <v>49</v>
      </c>
      <c r="AM2071">
        <v>49</v>
      </c>
      <c r="AN2071" t="s">
        <v>1409</v>
      </c>
      <c r="AO2071" t="s">
        <v>1146</v>
      </c>
    </row>
    <row r="2072" spans="1:41" x14ac:dyDescent="0.25">
      <c r="A2072">
        <v>1</v>
      </c>
      <c r="B2072" t="s">
        <v>28</v>
      </c>
      <c r="C2072">
        <v>393105</v>
      </c>
      <c r="D2072" t="str">
        <f>VLOOKUP(C2072,MUNICÍPO_SETOR!A$2:D$49,4,0)</f>
        <v>ANA PAULA GUEDES MONTEIRO</v>
      </c>
      <c r="E2072" s="43">
        <v>41366.583333333336</v>
      </c>
      <c r="F2072" s="43">
        <v>41367.886111111111</v>
      </c>
      <c r="G2072" s="43">
        <v>41367.84652777778</v>
      </c>
      <c r="H2072" t="s">
        <v>29</v>
      </c>
      <c r="I2072">
        <v>60000012344903</v>
      </c>
      <c r="J2072" t="s">
        <v>1147</v>
      </c>
      <c r="K2072" t="s">
        <v>1148</v>
      </c>
      <c r="L2072" t="s">
        <v>41</v>
      </c>
      <c r="M2072">
        <v>3</v>
      </c>
      <c r="N2072" t="s">
        <v>33</v>
      </c>
      <c r="O2072">
        <v>60000015461254</v>
      </c>
      <c r="P2072">
        <v>60000016462737</v>
      </c>
      <c r="Q2072">
        <v>140208000000081</v>
      </c>
      <c r="S2072" t="s">
        <v>34</v>
      </c>
      <c r="T2072" t="s">
        <v>35</v>
      </c>
      <c r="U2072" t="s">
        <v>36</v>
      </c>
      <c r="X2072" t="s">
        <v>37</v>
      </c>
      <c r="AD2072" t="s">
        <v>1149</v>
      </c>
      <c r="AE2072" t="s">
        <v>1437</v>
      </c>
      <c r="AF2072" t="s">
        <v>1346</v>
      </c>
      <c r="AG2072" t="s">
        <v>1346</v>
      </c>
      <c r="AH2072">
        <v>1</v>
      </c>
      <c r="AI2072">
        <v>68</v>
      </c>
      <c r="AJ2072">
        <v>68</v>
      </c>
      <c r="AK2072">
        <v>68</v>
      </c>
      <c r="AL2072">
        <v>68</v>
      </c>
      <c r="AM2072">
        <v>68</v>
      </c>
      <c r="AN2072" t="s">
        <v>1409</v>
      </c>
      <c r="AO2072" t="s">
        <v>1346</v>
      </c>
    </row>
    <row r="2073" spans="1:41" x14ac:dyDescent="0.25">
      <c r="A2073">
        <v>1</v>
      </c>
      <c r="B2073" t="s">
        <v>28</v>
      </c>
      <c r="C2073">
        <v>393105</v>
      </c>
      <c r="D2073" t="str">
        <f>VLOOKUP(C2073,MUNICÍPO_SETOR!A$2:D$49,4,0)</f>
        <v>ANA PAULA GUEDES MONTEIRO</v>
      </c>
      <c r="E2073" s="43">
        <v>41366.541666666664</v>
      </c>
      <c r="F2073" s="43">
        <v>41367.883333333331</v>
      </c>
      <c r="G2073" s="43">
        <v>41367.84652777778</v>
      </c>
      <c r="H2073" t="s">
        <v>29</v>
      </c>
      <c r="I2073">
        <v>60000012298159</v>
      </c>
      <c r="J2073" t="s">
        <v>1150</v>
      </c>
      <c r="K2073" t="s">
        <v>1151</v>
      </c>
      <c r="L2073" t="s">
        <v>41</v>
      </c>
      <c r="M2073">
        <v>3</v>
      </c>
      <c r="N2073" t="s">
        <v>33</v>
      </c>
      <c r="O2073">
        <v>60000015461254</v>
      </c>
      <c r="P2073">
        <v>60000016462737</v>
      </c>
      <c r="Q2073">
        <v>140208000000074</v>
      </c>
      <c r="S2073" t="s">
        <v>34</v>
      </c>
      <c r="T2073" t="s">
        <v>35</v>
      </c>
      <c r="U2073" t="s">
        <v>36</v>
      </c>
      <c r="X2073" t="s">
        <v>37</v>
      </c>
      <c r="AD2073" t="s">
        <v>1152</v>
      </c>
      <c r="AE2073" t="s">
        <v>1437</v>
      </c>
      <c r="AF2073" t="s">
        <v>1152</v>
      </c>
      <c r="AG2073" t="s">
        <v>1152</v>
      </c>
      <c r="AH2073">
        <v>1</v>
      </c>
      <c r="AI2073">
        <v>42</v>
      </c>
      <c r="AJ2073">
        <v>42</v>
      </c>
      <c r="AK2073">
        <v>42</v>
      </c>
      <c r="AL2073">
        <v>42</v>
      </c>
      <c r="AM2073">
        <v>42</v>
      </c>
      <c r="AN2073" t="s">
        <v>1409</v>
      </c>
      <c r="AO2073" t="s">
        <v>1152</v>
      </c>
    </row>
    <row r="2074" spans="1:41" x14ac:dyDescent="0.25">
      <c r="A2074">
        <v>1</v>
      </c>
      <c r="B2074" t="s">
        <v>28</v>
      </c>
      <c r="C2074">
        <v>391106</v>
      </c>
      <c r="D2074" t="str">
        <f>VLOOKUP(C2074,MUNICÍPO_SETOR!A$2:D$49,4,0)</f>
        <v>LISIANE MARIA MIOLA SCHENEIDER</v>
      </c>
      <c r="E2074" s="43">
        <v>41404.782638888886</v>
      </c>
      <c r="F2074" s="43">
        <v>41404.783333333333</v>
      </c>
      <c r="G2074" s="43">
        <v>41404.783333333333</v>
      </c>
      <c r="H2074" t="s">
        <v>29</v>
      </c>
      <c r="I2074">
        <v>60000017153634</v>
      </c>
      <c r="J2074" t="s">
        <v>3993</v>
      </c>
      <c r="K2074" t="s">
        <v>3994</v>
      </c>
      <c r="L2074" t="s">
        <v>180</v>
      </c>
      <c r="M2074">
        <v>4</v>
      </c>
      <c r="N2074" t="s">
        <v>33</v>
      </c>
      <c r="O2074">
        <v>60000015461254</v>
      </c>
      <c r="P2074">
        <v>60000016462741</v>
      </c>
      <c r="Q2074">
        <v>140225000001312</v>
      </c>
      <c r="S2074" t="s">
        <v>34</v>
      </c>
      <c r="T2074" t="s">
        <v>35</v>
      </c>
      <c r="U2074" t="s">
        <v>36</v>
      </c>
      <c r="X2074" t="s">
        <v>37</v>
      </c>
      <c r="AD2074" t="s">
        <v>5220</v>
      </c>
      <c r="AE2074" t="s">
        <v>1443</v>
      </c>
      <c r="AF2074" t="s">
        <v>5220</v>
      </c>
      <c r="AG2074" t="s">
        <v>5220</v>
      </c>
      <c r="AH2074">
        <v>1</v>
      </c>
      <c r="AI2074">
        <v>105</v>
      </c>
      <c r="AJ2074">
        <v>105</v>
      </c>
      <c r="AK2074">
        <v>105</v>
      </c>
      <c r="AL2074">
        <v>105</v>
      </c>
      <c r="AM2074">
        <v>105</v>
      </c>
      <c r="AN2074" t="s">
        <v>1409</v>
      </c>
      <c r="AO2074" t="s">
        <v>5220</v>
      </c>
    </row>
    <row r="2075" spans="1:41" x14ac:dyDescent="0.25">
      <c r="A2075">
        <v>1</v>
      </c>
      <c r="B2075" t="s">
        <v>28</v>
      </c>
      <c r="C2075">
        <v>391106</v>
      </c>
      <c r="D2075" t="str">
        <f>VLOOKUP(C2075,MUNICÍPO_SETOR!A$2:D$49,4,0)</f>
        <v>LISIANE MARIA MIOLA SCHENEIDER</v>
      </c>
      <c r="E2075" s="43">
        <v>41404.734027777777</v>
      </c>
      <c r="F2075" s="43">
        <v>41404.776388888888</v>
      </c>
      <c r="G2075" s="43">
        <v>41404.738194444442</v>
      </c>
      <c r="H2075" t="s">
        <v>29</v>
      </c>
      <c r="I2075">
        <v>60000012454351</v>
      </c>
      <c r="J2075" t="s">
        <v>1178</v>
      </c>
      <c r="K2075" t="s">
        <v>1179</v>
      </c>
      <c r="L2075" t="s">
        <v>32</v>
      </c>
      <c r="M2075">
        <v>6</v>
      </c>
      <c r="N2075" t="s">
        <v>33</v>
      </c>
      <c r="O2075">
        <v>60000015461254</v>
      </c>
      <c r="P2075">
        <v>60000016462741</v>
      </c>
      <c r="Q2075">
        <v>140225000001298</v>
      </c>
      <c r="S2075" t="s">
        <v>34</v>
      </c>
      <c r="T2075" t="s">
        <v>35</v>
      </c>
      <c r="U2075" t="s">
        <v>36</v>
      </c>
      <c r="X2075" t="s">
        <v>37</v>
      </c>
      <c r="AD2075" t="s">
        <v>5221</v>
      </c>
      <c r="AE2075" t="s">
        <v>1443</v>
      </c>
      <c r="AF2075" t="s">
        <v>5221</v>
      </c>
      <c r="AG2075" t="s">
        <v>5221</v>
      </c>
      <c r="AH2075">
        <v>1</v>
      </c>
      <c r="AI2075">
        <v>56</v>
      </c>
      <c r="AJ2075">
        <v>56</v>
      </c>
      <c r="AK2075">
        <v>56</v>
      </c>
      <c r="AL2075">
        <v>56</v>
      </c>
      <c r="AM2075">
        <v>56</v>
      </c>
      <c r="AN2075" t="s">
        <v>1409</v>
      </c>
      <c r="AO2075" t="s">
        <v>5221</v>
      </c>
    </row>
    <row r="2076" spans="1:41" x14ac:dyDescent="0.25">
      <c r="A2076">
        <v>1</v>
      </c>
      <c r="B2076" t="s">
        <v>28</v>
      </c>
      <c r="C2076">
        <v>391106</v>
      </c>
      <c r="D2076" t="str">
        <f>VLOOKUP(C2076,MUNICÍPO_SETOR!A$2:D$49,4,0)</f>
        <v>LISIANE MARIA MIOLA SCHENEIDER</v>
      </c>
      <c r="E2076" s="43">
        <v>41404.67083333333</v>
      </c>
      <c r="F2076" s="43">
        <v>41404.672222222223</v>
      </c>
      <c r="G2076" s="43">
        <v>41404.631944444445</v>
      </c>
      <c r="H2076" t="s">
        <v>110</v>
      </c>
      <c r="I2076">
        <v>60000016840856</v>
      </c>
      <c r="K2076" t="s">
        <v>1181</v>
      </c>
      <c r="N2076" t="s">
        <v>33</v>
      </c>
      <c r="O2076">
        <v>60000015461254</v>
      </c>
      <c r="P2076">
        <v>60000016462741</v>
      </c>
      <c r="Q2076">
        <v>140225000001271</v>
      </c>
      <c r="S2076" t="s">
        <v>34</v>
      </c>
      <c r="T2076" t="s">
        <v>35</v>
      </c>
      <c r="X2076" t="s">
        <v>37</v>
      </c>
      <c r="AD2076" t="s">
        <v>5222</v>
      </c>
      <c r="AE2076" t="s">
        <v>1443</v>
      </c>
      <c r="AF2076" t="s">
        <v>5222</v>
      </c>
      <c r="AG2076" t="s">
        <v>5222</v>
      </c>
      <c r="AH2076">
        <v>1</v>
      </c>
      <c r="AI2076">
        <v>144</v>
      </c>
      <c r="AJ2076">
        <v>144</v>
      </c>
      <c r="AK2076">
        <v>144</v>
      </c>
      <c r="AL2076">
        <v>144</v>
      </c>
      <c r="AM2076">
        <v>144</v>
      </c>
      <c r="AN2076" t="s">
        <v>1409</v>
      </c>
      <c r="AO2076" t="s">
        <v>5222</v>
      </c>
    </row>
    <row r="2077" spans="1:41" x14ac:dyDescent="0.25">
      <c r="A2077">
        <v>1</v>
      </c>
      <c r="B2077" t="s">
        <v>28</v>
      </c>
      <c r="C2077">
        <v>391106</v>
      </c>
      <c r="D2077" t="str">
        <f>VLOOKUP(C2077,MUNICÍPO_SETOR!A$2:D$49,4,0)</f>
        <v>LISIANE MARIA MIOLA SCHENEIDER</v>
      </c>
      <c r="E2077" s="43">
        <v>41404.662499999999</v>
      </c>
      <c r="F2077" s="43">
        <v>41404.665972222225</v>
      </c>
      <c r="G2077" s="43">
        <v>41404.631944444445</v>
      </c>
      <c r="H2077" t="s">
        <v>29</v>
      </c>
      <c r="I2077">
        <v>60000012534115</v>
      </c>
      <c r="J2077" t="s">
        <v>1238</v>
      </c>
      <c r="K2077" t="s">
        <v>1239</v>
      </c>
      <c r="L2077" t="s">
        <v>1240</v>
      </c>
      <c r="M2077">
        <v>6</v>
      </c>
      <c r="N2077" t="s">
        <v>33</v>
      </c>
      <c r="O2077">
        <v>60000015461254</v>
      </c>
      <c r="P2077">
        <v>60000016462741</v>
      </c>
      <c r="Q2077">
        <v>140225000001245</v>
      </c>
      <c r="S2077" t="s">
        <v>34</v>
      </c>
      <c r="T2077" t="s">
        <v>35</v>
      </c>
      <c r="U2077" t="s">
        <v>36</v>
      </c>
      <c r="X2077" t="s">
        <v>37</v>
      </c>
      <c r="AD2077" t="s">
        <v>5223</v>
      </c>
      <c r="AE2077" t="s">
        <v>1443</v>
      </c>
      <c r="AF2077" t="s">
        <v>5223</v>
      </c>
      <c r="AG2077" t="s">
        <v>5223</v>
      </c>
      <c r="AH2077">
        <v>29</v>
      </c>
      <c r="AI2077">
        <v>389</v>
      </c>
      <c r="AJ2077">
        <v>389</v>
      </c>
      <c r="AK2077">
        <v>389</v>
      </c>
      <c r="AL2077">
        <v>389</v>
      </c>
      <c r="AM2077">
        <v>389</v>
      </c>
      <c r="AN2077" t="s">
        <v>1409</v>
      </c>
      <c r="AO2077" t="s">
        <v>5515</v>
      </c>
    </row>
    <row r="2078" spans="1:41" x14ac:dyDescent="0.25">
      <c r="A2078">
        <v>1</v>
      </c>
      <c r="B2078" t="s">
        <v>28</v>
      </c>
      <c r="C2078">
        <v>391106</v>
      </c>
      <c r="D2078" t="str">
        <f>VLOOKUP(C2078,MUNICÍPO_SETOR!A$2:D$49,4,0)</f>
        <v>LISIANE MARIA MIOLA SCHENEIDER</v>
      </c>
      <c r="E2078" s="43">
        <v>41404.333333333336</v>
      </c>
      <c r="F2078" s="43">
        <v>41404.784722222219</v>
      </c>
      <c r="G2078" s="43">
        <v>41404.783333333333</v>
      </c>
      <c r="H2078" t="s">
        <v>29</v>
      </c>
      <c r="I2078">
        <v>60000012270079</v>
      </c>
      <c r="J2078" t="s">
        <v>1189</v>
      </c>
      <c r="K2078" t="s">
        <v>1190</v>
      </c>
      <c r="L2078" t="s">
        <v>32</v>
      </c>
      <c r="M2078">
        <v>4</v>
      </c>
      <c r="N2078" t="s">
        <v>33</v>
      </c>
      <c r="O2078">
        <v>60000015461254</v>
      </c>
      <c r="P2078">
        <v>60000016462741</v>
      </c>
      <c r="Q2078">
        <v>140225000001319</v>
      </c>
      <c r="S2078" t="s">
        <v>34</v>
      </c>
      <c r="T2078" t="s">
        <v>35</v>
      </c>
      <c r="U2078" t="s">
        <v>36</v>
      </c>
      <c r="X2078" t="s">
        <v>37</v>
      </c>
      <c r="AD2078" t="s">
        <v>5224</v>
      </c>
      <c r="AE2078" t="s">
        <v>1443</v>
      </c>
      <c r="AF2078" t="s">
        <v>5224</v>
      </c>
      <c r="AG2078" t="s">
        <v>5224</v>
      </c>
      <c r="AH2078">
        <v>1</v>
      </c>
      <c r="AI2078">
        <v>28</v>
      </c>
      <c r="AJ2078">
        <v>28</v>
      </c>
      <c r="AK2078">
        <v>28</v>
      </c>
      <c r="AL2078">
        <v>28</v>
      </c>
      <c r="AM2078">
        <v>28</v>
      </c>
      <c r="AN2078" t="s">
        <v>1409</v>
      </c>
      <c r="AO2078" t="s">
        <v>5224</v>
      </c>
    </row>
    <row r="2079" spans="1:41" x14ac:dyDescent="0.25">
      <c r="A2079">
        <v>1</v>
      </c>
      <c r="B2079" t="s">
        <v>28</v>
      </c>
      <c r="C2079">
        <v>391106</v>
      </c>
      <c r="D2079" t="str">
        <f>VLOOKUP(C2079,MUNICÍPO_SETOR!A$2:D$49,4,0)</f>
        <v>LISIANE MARIA MIOLA SCHENEIDER</v>
      </c>
      <c r="E2079" s="43">
        <v>41403.645833333336</v>
      </c>
      <c r="F2079" s="43">
        <v>41404.772222222222</v>
      </c>
      <c r="G2079" s="43">
        <v>41404.738194444442</v>
      </c>
      <c r="H2079" t="s">
        <v>29</v>
      </c>
      <c r="I2079">
        <v>60000017154594</v>
      </c>
      <c r="J2079" t="s">
        <v>1186</v>
      </c>
      <c r="K2079" t="s">
        <v>1187</v>
      </c>
      <c r="L2079" t="s">
        <v>245</v>
      </c>
      <c r="M2079">
        <v>3</v>
      </c>
      <c r="N2079" t="s">
        <v>33</v>
      </c>
      <c r="O2079">
        <v>60000015461254</v>
      </c>
      <c r="P2079">
        <v>60000016462741</v>
      </c>
      <c r="Q2079">
        <v>140225000001284</v>
      </c>
      <c r="S2079" t="s">
        <v>34</v>
      </c>
      <c r="T2079" t="s">
        <v>35</v>
      </c>
      <c r="U2079" t="s">
        <v>36</v>
      </c>
      <c r="X2079" t="s">
        <v>37</v>
      </c>
      <c r="AD2079" t="s">
        <v>5225</v>
      </c>
      <c r="AE2079" t="s">
        <v>1443</v>
      </c>
      <c r="AF2079" t="s">
        <v>5225</v>
      </c>
      <c r="AG2079" t="s">
        <v>5225</v>
      </c>
      <c r="AH2079">
        <v>1</v>
      </c>
      <c r="AI2079">
        <v>212</v>
      </c>
      <c r="AJ2079">
        <v>212</v>
      </c>
      <c r="AK2079">
        <v>212</v>
      </c>
      <c r="AL2079">
        <v>212</v>
      </c>
      <c r="AM2079">
        <v>212</v>
      </c>
      <c r="AN2079" t="s">
        <v>1409</v>
      </c>
      <c r="AO2079" t="s">
        <v>5225</v>
      </c>
    </row>
    <row r="2080" spans="1:41" x14ac:dyDescent="0.25">
      <c r="A2080">
        <v>1</v>
      </c>
      <c r="B2080" t="s">
        <v>28</v>
      </c>
      <c r="C2080">
        <v>391106</v>
      </c>
      <c r="D2080" t="str">
        <f>VLOOKUP(C2080,MUNICÍPO_SETOR!A$2:D$49,4,0)</f>
        <v>LISIANE MARIA MIOLA SCHENEIDER</v>
      </c>
      <c r="E2080" s="43">
        <v>41403.602083333331</v>
      </c>
      <c r="F2080" s="43">
        <v>41404.770833333336</v>
      </c>
      <c r="G2080" s="43">
        <v>41404.738194444442</v>
      </c>
      <c r="H2080" t="s">
        <v>29</v>
      </c>
      <c r="I2080">
        <v>60000012394987</v>
      </c>
      <c r="J2080" t="s">
        <v>3973</v>
      </c>
      <c r="K2080" t="s">
        <v>3974</v>
      </c>
      <c r="L2080" t="s">
        <v>180</v>
      </c>
      <c r="M2080">
        <v>4</v>
      </c>
      <c r="N2080" t="s">
        <v>33</v>
      </c>
      <c r="O2080">
        <v>60000015461254</v>
      </c>
      <c r="P2080">
        <v>60000016462741</v>
      </c>
      <c r="Q2080">
        <v>140225000001277</v>
      </c>
      <c r="S2080" t="s">
        <v>34</v>
      </c>
      <c r="T2080" t="s">
        <v>35</v>
      </c>
      <c r="U2080" t="s">
        <v>36</v>
      </c>
      <c r="X2080" t="s">
        <v>37</v>
      </c>
      <c r="AD2080" t="s">
        <v>5226</v>
      </c>
      <c r="AE2080" t="s">
        <v>1443</v>
      </c>
      <c r="AF2080" t="s">
        <v>5226</v>
      </c>
      <c r="AG2080" t="s">
        <v>5226</v>
      </c>
      <c r="AH2080">
        <v>51</v>
      </c>
      <c r="AI2080">
        <v>152</v>
      </c>
      <c r="AJ2080">
        <v>152</v>
      </c>
      <c r="AK2080">
        <v>152</v>
      </c>
      <c r="AL2080">
        <v>152</v>
      </c>
      <c r="AM2080">
        <v>152</v>
      </c>
      <c r="AN2080" t="s">
        <v>1409</v>
      </c>
      <c r="AO2080" t="s">
        <v>5516</v>
      </c>
    </row>
    <row r="2081" spans="1:41" x14ac:dyDescent="0.25">
      <c r="A2081">
        <v>1</v>
      </c>
      <c r="B2081" t="s">
        <v>28</v>
      </c>
      <c r="C2081">
        <v>391106</v>
      </c>
      <c r="D2081" t="str">
        <f>VLOOKUP(C2081,MUNICÍPO_SETOR!A$2:D$49,4,0)</f>
        <v>LISIANE MARIA MIOLA SCHENEIDER</v>
      </c>
      <c r="E2081" s="43">
        <v>41403.566666666666</v>
      </c>
      <c r="F2081" s="43">
        <v>41404.775000000001</v>
      </c>
      <c r="G2081" s="43">
        <v>41404.738194444442</v>
      </c>
      <c r="H2081" t="s">
        <v>29</v>
      </c>
      <c r="I2081">
        <v>60000017152106</v>
      </c>
      <c r="J2081" t="s">
        <v>4049</v>
      </c>
      <c r="K2081" t="s">
        <v>4050</v>
      </c>
      <c r="L2081" t="s">
        <v>32</v>
      </c>
      <c r="M2081">
        <v>6</v>
      </c>
      <c r="N2081" t="s">
        <v>33</v>
      </c>
      <c r="O2081">
        <v>60000015461254</v>
      </c>
      <c r="P2081">
        <v>60000016462741</v>
      </c>
      <c r="Q2081">
        <v>140225000001291</v>
      </c>
      <c r="S2081" t="s">
        <v>34</v>
      </c>
      <c r="T2081" t="s">
        <v>35</v>
      </c>
      <c r="U2081" t="s">
        <v>36</v>
      </c>
      <c r="X2081" t="s">
        <v>37</v>
      </c>
      <c r="AD2081" t="s">
        <v>4008</v>
      </c>
      <c r="AE2081" t="s">
        <v>1443</v>
      </c>
      <c r="AF2081" t="s">
        <v>4008</v>
      </c>
      <c r="AG2081" t="s">
        <v>4008</v>
      </c>
      <c r="AH2081">
        <v>1</v>
      </c>
      <c r="AI2081">
        <v>28</v>
      </c>
      <c r="AJ2081">
        <v>28</v>
      </c>
      <c r="AK2081">
        <v>28</v>
      </c>
      <c r="AL2081">
        <v>28</v>
      </c>
      <c r="AM2081">
        <v>28</v>
      </c>
      <c r="AN2081" t="s">
        <v>1409</v>
      </c>
      <c r="AO2081" t="s">
        <v>4008</v>
      </c>
    </row>
    <row r="2082" spans="1:41" x14ac:dyDescent="0.25">
      <c r="A2082">
        <v>1</v>
      </c>
      <c r="B2082" t="s">
        <v>28</v>
      </c>
      <c r="C2082">
        <v>391106</v>
      </c>
      <c r="D2082" t="str">
        <f>VLOOKUP(C2082,MUNICÍPO_SETOR!A$2:D$49,4,0)</f>
        <v>LISIANE MARIA MIOLA SCHENEIDER</v>
      </c>
      <c r="E2082" s="43">
        <v>41403.449999999997</v>
      </c>
      <c r="F2082" s="43">
        <v>41404.786111111112</v>
      </c>
      <c r="G2082" s="43">
        <v>41404.783333333333</v>
      </c>
      <c r="H2082" t="s">
        <v>110</v>
      </c>
      <c r="I2082">
        <v>60000016840635</v>
      </c>
      <c r="K2082" t="s">
        <v>4047</v>
      </c>
      <c r="N2082" t="s">
        <v>33</v>
      </c>
      <c r="O2082">
        <v>60000015461254</v>
      </c>
      <c r="P2082">
        <v>60000016462741</v>
      </c>
      <c r="Q2082">
        <v>140225000001326</v>
      </c>
      <c r="S2082" t="s">
        <v>34</v>
      </c>
      <c r="T2082" t="s">
        <v>35</v>
      </c>
      <c r="X2082" t="s">
        <v>37</v>
      </c>
      <c r="AD2082" t="s">
        <v>5227</v>
      </c>
      <c r="AE2082" t="s">
        <v>1443</v>
      </c>
      <c r="AF2082" t="s">
        <v>5227</v>
      </c>
      <c r="AG2082" t="s">
        <v>5227</v>
      </c>
      <c r="AH2082">
        <v>1</v>
      </c>
      <c r="AI2082">
        <v>64</v>
      </c>
      <c r="AJ2082">
        <v>64</v>
      </c>
      <c r="AK2082">
        <v>64</v>
      </c>
      <c r="AL2082">
        <v>64</v>
      </c>
      <c r="AM2082">
        <v>64</v>
      </c>
      <c r="AN2082" t="s">
        <v>1409</v>
      </c>
      <c r="AO2082" t="s">
        <v>5227</v>
      </c>
    </row>
    <row r="2083" spans="1:41" x14ac:dyDescent="0.25">
      <c r="A2083">
        <v>1</v>
      </c>
      <c r="B2083" t="s">
        <v>28</v>
      </c>
      <c r="C2083">
        <v>391106</v>
      </c>
      <c r="D2083" t="str">
        <f>VLOOKUP(C2083,MUNICÍPO_SETOR!A$2:D$49,4,0)</f>
        <v>LISIANE MARIA MIOLA SCHENEIDER</v>
      </c>
      <c r="E2083" s="43">
        <v>41403.363888888889</v>
      </c>
      <c r="F2083" s="43">
        <v>41404.782638888886</v>
      </c>
      <c r="G2083" s="43">
        <v>41404.783333333333</v>
      </c>
      <c r="H2083" t="s">
        <v>29</v>
      </c>
      <c r="I2083">
        <v>60000012292607</v>
      </c>
      <c r="J2083" t="s">
        <v>4016</v>
      </c>
      <c r="K2083" t="s">
        <v>4017</v>
      </c>
      <c r="L2083" t="s">
        <v>32</v>
      </c>
      <c r="M2083">
        <v>4</v>
      </c>
      <c r="N2083" t="s">
        <v>33</v>
      </c>
      <c r="O2083">
        <v>60000015461254</v>
      </c>
      <c r="P2083">
        <v>60000016462741</v>
      </c>
      <c r="Q2083">
        <v>140225000001305</v>
      </c>
      <c r="S2083" t="s">
        <v>34</v>
      </c>
      <c r="T2083" t="s">
        <v>35</v>
      </c>
      <c r="U2083" t="s">
        <v>36</v>
      </c>
      <c r="X2083" t="s">
        <v>37</v>
      </c>
      <c r="AD2083" t="s">
        <v>5228</v>
      </c>
      <c r="AE2083" t="s">
        <v>1443</v>
      </c>
      <c r="AF2083" t="s">
        <v>5228</v>
      </c>
      <c r="AG2083" t="s">
        <v>5228</v>
      </c>
      <c r="AH2083">
        <v>1</v>
      </c>
      <c r="AI2083">
        <v>122</v>
      </c>
      <c r="AJ2083">
        <v>122</v>
      </c>
      <c r="AK2083">
        <v>122</v>
      </c>
      <c r="AL2083">
        <v>122</v>
      </c>
      <c r="AM2083">
        <v>122</v>
      </c>
      <c r="AN2083" t="s">
        <v>1409</v>
      </c>
      <c r="AO2083" t="s">
        <v>5228</v>
      </c>
    </row>
    <row r="2084" spans="1:41" x14ac:dyDescent="0.25">
      <c r="A2084">
        <v>1</v>
      </c>
      <c r="B2084" t="s">
        <v>28</v>
      </c>
      <c r="C2084">
        <v>391106</v>
      </c>
      <c r="D2084" t="str">
        <f>VLOOKUP(C2084,MUNICÍPO_SETOR!A$2:D$49,4,0)</f>
        <v>LISIANE MARIA MIOLA SCHENEIDER</v>
      </c>
      <c r="E2084" s="43">
        <v>41402.727777777778</v>
      </c>
      <c r="F2084" s="43">
        <v>41402.727777777778</v>
      </c>
      <c r="G2084" s="43">
        <v>41404.418055555558</v>
      </c>
      <c r="H2084" t="s">
        <v>110</v>
      </c>
      <c r="I2084">
        <v>140225000000222</v>
      </c>
      <c r="K2084" t="s">
        <v>5229</v>
      </c>
      <c r="L2084" t="s">
        <v>631</v>
      </c>
      <c r="N2084" t="s">
        <v>33</v>
      </c>
      <c r="O2084">
        <v>60000015461254</v>
      </c>
      <c r="P2084">
        <v>60000016462741</v>
      </c>
      <c r="Q2084">
        <v>140225000001191</v>
      </c>
      <c r="S2084" t="s">
        <v>34</v>
      </c>
      <c r="T2084" t="s">
        <v>35</v>
      </c>
      <c r="X2084" t="s">
        <v>37</v>
      </c>
      <c r="AD2084" t="s">
        <v>5230</v>
      </c>
      <c r="AF2084" t="s">
        <v>5230</v>
      </c>
      <c r="AG2084" t="s">
        <v>5230</v>
      </c>
      <c r="AH2084">
        <v>1</v>
      </c>
      <c r="AI2084">
        <v>28</v>
      </c>
      <c r="AJ2084">
        <v>28</v>
      </c>
      <c r="AK2084">
        <v>28</v>
      </c>
      <c r="AL2084">
        <v>28</v>
      </c>
      <c r="AM2084">
        <v>28</v>
      </c>
      <c r="AN2084" t="s">
        <v>1409</v>
      </c>
      <c r="AO2084" t="s">
        <v>5230</v>
      </c>
    </row>
    <row r="2085" spans="1:41" x14ac:dyDescent="0.25">
      <c r="A2085">
        <v>1</v>
      </c>
      <c r="B2085" t="s">
        <v>28</v>
      </c>
      <c r="C2085">
        <v>391106</v>
      </c>
      <c r="D2085" t="str">
        <f>VLOOKUP(C2085,MUNICÍPO_SETOR!A$2:D$49,4,0)</f>
        <v>LISIANE MARIA MIOLA SCHENEIDER</v>
      </c>
      <c r="E2085" s="43">
        <v>41402.722222222219</v>
      </c>
      <c r="F2085" s="43">
        <v>41402.723611111112</v>
      </c>
      <c r="G2085" s="43">
        <v>41404.418055555558</v>
      </c>
      <c r="H2085" t="s">
        <v>29</v>
      </c>
      <c r="I2085">
        <v>60000012416867</v>
      </c>
      <c r="J2085" t="s">
        <v>1220</v>
      </c>
      <c r="K2085" t="s">
        <v>1221</v>
      </c>
      <c r="L2085" t="s">
        <v>32</v>
      </c>
      <c r="M2085">
        <v>4</v>
      </c>
      <c r="N2085" t="s">
        <v>33</v>
      </c>
      <c r="O2085">
        <v>60000015461254</v>
      </c>
      <c r="P2085">
        <v>60000016462741</v>
      </c>
      <c r="Q2085">
        <v>140225000001171</v>
      </c>
      <c r="S2085" t="s">
        <v>34</v>
      </c>
      <c r="T2085" t="s">
        <v>35</v>
      </c>
      <c r="U2085" t="s">
        <v>36</v>
      </c>
      <c r="X2085" t="s">
        <v>37</v>
      </c>
      <c r="AD2085" t="s">
        <v>5231</v>
      </c>
      <c r="AE2085" t="s">
        <v>1443</v>
      </c>
      <c r="AF2085" t="s">
        <v>5231</v>
      </c>
      <c r="AG2085" t="s">
        <v>5231</v>
      </c>
      <c r="AH2085">
        <v>47</v>
      </c>
      <c r="AI2085">
        <v>187</v>
      </c>
      <c r="AJ2085">
        <v>187</v>
      </c>
      <c r="AK2085">
        <v>187</v>
      </c>
      <c r="AL2085">
        <v>187</v>
      </c>
      <c r="AM2085">
        <v>187</v>
      </c>
      <c r="AN2085" t="s">
        <v>1409</v>
      </c>
      <c r="AO2085" t="s">
        <v>5517</v>
      </c>
    </row>
    <row r="2086" spans="1:41" x14ac:dyDescent="0.25">
      <c r="A2086">
        <v>1</v>
      </c>
      <c r="B2086" t="s">
        <v>28</v>
      </c>
      <c r="C2086">
        <v>391106</v>
      </c>
      <c r="D2086" t="str">
        <f>VLOOKUP(C2086,MUNICÍPO_SETOR!A$2:D$49,4,0)</f>
        <v>LISIANE MARIA MIOLA SCHENEIDER</v>
      </c>
      <c r="E2086" s="43">
        <v>41402.720138888886</v>
      </c>
      <c r="F2086" s="43">
        <v>41402.722222222219</v>
      </c>
      <c r="G2086" s="43">
        <v>41404.418055555558</v>
      </c>
      <c r="H2086" t="s">
        <v>29</v>
      </c>
      <c r="I2086">
        <v>60000012571391</v>
      </c>
      <c r="J2086" t="s">
        <v>4043</v>
      </c>
      <c r="K2086" t="s">
        <v>4044</v>
      </c>
      <c r="L2086" t="s">
        <v>32</v>
      </c>
      <c r="M2086">
        <v>6</v>
      </c>
      <c r="N2086" t="s">
        <v>33</v>
      </c>
      <c r="O2086">
        <v>60000015461254</v>
      </c>
      <c r="P2086">
        <v>60000016462741</v>
      </c>
      <c r="Q2086">
        <v>140225000001164</v>
      </c>
      <c r="S2086" t="s">
        <v>34</v>
      </c>
      <c r="T2086" t="s">
        <v>35</v>
      </c>
      <c r="U2086" t="s">
        <v>36</v>
      </c>
      <c r="X2086" t="s">
        <v>37</v>
      </c>
      <c r="AD2086" t="s">
        <v>5232</v>
      </c>
      <c r="AE2086" t="s">
        <v>1443</v>
      </c>
      <c r="AF2086" t="s">
        <v>5518</v>
      </c>
      <c r="AG2086" t="s">
        <v>5518</v>
      </c>
      <c r="AH2086">
        <v>30</v>
      </c>
      <c r="AI2086">
        <v>198</v>
      </c>
      <c r="AJ2086">
        <v>198</v>
      </c>
      <c r="AK2086">
        <v>198</v>
      </c>
      <c r="AL2086">
        <v>198</v>
      </c>
      <c r="AM2086">
        <v>198</v>
      </c>
      <c r="AN2086" t="s">
        <v>1409</v>
      </c>
      <c r="AO2086" t="s">
        <v>5519</v>
      </c>
    </row>
    <row r="2087" spans="1:41" x14ac:dyDescent="0.25">
      <c r="A2087">
        <v>1</v>
      </c>
      <c r="B2087" t="s">
        <v>28</v>
      </c>
      <c r="C2087">
        <v>391106</v>
      </c>
      <c r="D2087" t="str">
        <f>VLOOKUP(C2087,MUNICÍPO_SETOR!A$2:D$49,4,0)</f>
        <v>LISIANE MARIA MIOLA SCHENEIDER</v>
      </c>
      <c r="E2087" s="43">
        <v>41402.599305555559</v>
      </c>
      <c r="F2087" s="43">
        <v>41402.725694444445</v>
      </c>
      <c r="G2087" s="43">
        <v>41404.418055555558</v>
      </c>
      <c r="H2087" t="s">
        <v>29</v>
      </c>
      <c r="I2087">
        <v>60000012568243</v>
      </c>
      <c r="J2087" t="s">
        <v>1223</v>
      </c>
      <c r="K2087" t="s">
        <v>1224</v>
      </c>
      <c r="L2087" t="s">
        <v>41</v>
      </c>
      <c r="M2087">
        <v>4</v>
      </c>
      <c r="N2087" t="s">
        <v>33</v>
      </c>
      <c r="O2087">
        <v>60000015461254</v>
      </c>
      <c r="P2087">
        <v>60000016462741</v>
      </c>
      <c r="Q2087">
        <v>140225000001178</v>
      </c>
      <c r="S2087" t="s">
        <v>34</v>
      </c>
      <c r="T2087" t="s">
        <v>35</v>
      </c>
      <c r="U2087" t="s">
        <v>36</v>
      </c>
      <c r="X2087" t="s">
        <v>37</v>
      </c>
      <c r="AD2087" t="s">
        <v>5233</v>
      </c>
      <c r="AE2087" t="s">
        <v>1443</v>
      </c>
      <c r="AF2087" t="s">
        <v>5520</v>
      </c>
      <c r="AG2087" t="s">
        <v>5520</v>
      </c>
      <c r="AH2087">
        <v>46</v>
      </c>
      <c r="AI2087">
        <v>163</v>
      </c>
      <c r="AJ2087">
        <v>163</v>
      </c>
      <c r="AK2087">
        <v>163</v>
      </c>
      <c r="AL2087">
        <v>163</v>
      </c>
      <c r="AM2087">
        <v>163</v>
      </c>
      <c r="AN2087" t="s">
        <v>1409</v>
      </c>
      <c r="AO2087" t="s">
        <v>5521</v>
      </c>
    </row>
    <row r="2088" spans="1:41" x14ac:dyDescent="0.25">
      <c r="A2088">
        <v>1</v>
      </c>
      <c r="B2088" t="s">
        <v>28</v>
      </c>
      <c r="C2088">
        <v>391106</v>
      </c>
      <c r="D2088" t="str">
        <f>VLOOKUP(C2088,MUNICÍPO_SETOR!A$2:D$49,4,0)</f>
        <v>LISIANE MARIA MIOLA SCHENEIDER</v>
      </c>
      <c r="E2088" s="43">
        <v>41402.559027777781</v>
      </c>
      <c r="F2088" s="43">
        <v>41402.727083333331</v>
      </c>
      <c r="G2088" s="43">
        <v>41404.418055555558</v>
      </c>
      <c r="H2088" t="s">
        <v>29</v>
      </c>
      <c r="I2088">
        <v>60000012272459</v>
      </c>
      <c r="J2088" t="s">
        <v>5234</v>
      </c>
      <c r="K2088" t="s">
        <v>4021</v>
      </c>
      <c r="N2088" t="s">
        <v>33</v>
      </c>
      <c r="O2088">
        <v>60000015461254</v>
      </c>
      <c r="P2088">
        <v>60000016462741</v>
      </c>
      <c r="Q2088">
        <v>140225000001185</v>
      </c>
      <c r="S2088" t="s">
        <v>34</v>
      </c>
      <c r="T2088" t="s">
        <v>35</v>
      </c>
      <c r="X2088" t="s">
        <v>37</v>
      </c>
      <c r="AD2088" t="s">
        <v>5235</v>
      </c>
      <c r="AE2088" t="s">
        <v>1443</v>
      </c>
      <c r="AF2088" t="s">
        <v>5235</v>
      </c>
      <c r="AG2088" t="s">
        <v>5235</v>
      </c>
      <c r="AH2088">
        <v>1</v>
      </c>
      <c r="AI2088">
        <v>121</v>
      </c>
      <c r="AJ2088">
        <v>121</v>
      </c>
      <c r="AK2088">
        <v>121</v>
      </c>
      <c r="AL2088">
        <v>121</v>
      </c>
      <c r="AM2088">
        <v>121</v>
      </c>
      <c r="AN2088" t="s">
        <v>1409</v>
      </c>
      <c r="AO2088" t="s">
        <v>5235</v>
      </c>
    </row>
    <row r="2089" spans="1:41" x14ac:dyDescent="0.25">
      <c r="A2089">
        <v>1</v>
      </c>
      <c r="B2089" t="s">
        <v>28</v>
      </c>
      <c r="C2089">
        <v>391106</v>
      </c>
      <c r="D2089" t="str">
        <f>VLOOKUP(C2089,MUNICÍPO_SETOR!A$2:D$49,4,0)</f>
        <v>LISIANE MARIA MIOLA SCHENEIDER</v>
      </c>
      <c r="E2089" s="43">
        <v>41401.590277777781</v>
      </c>
      <c r="F2089" s="43">
        <v>41401.59097222222</v>
      </c>
      <c r="G2089" s="43">
        <v>41402.390277777777</v>
      </c>
      <c r="H2089" t="s">
        <v>29</v>
      </c>
      <c r="I2089">
        <v>60000012507799</v>
      </c>
      <c r="J2089" t="s">
        <v>4091</v>
      </c>
      <c r="K2089" t="s">
        <v>4092</v>
      </c>
      <c r="L2089" t="s">
        <v>32</v>
      </c>
      <c r="M2089">
        <v>4</v>
      </c>
      <c r="N2089" t="s">
        <v>33</v>
      </c>
      <c r="O2089">
        <v>60000015461254</v>
      </c>
      <c r="P2089">
        <v>60000016462741</v>
      </c>
      <c r="Q2089">
        <v>140225000001090</v>
      </c>
      <c r="S2089" t="s">
        <v>34</v>
      </c>
      <c r="T2089" t="s">
        <v>35</v>
      </c>
      <c r="U2089" t="s">
        <v>36</v>
      </c>
      <c r="X2089" t="s">
        <v>37</v>
      </c>
      <c r="AD2089" t="s">
        <v>5236</v>
      </c>
      <c r="AE2089" t="s">
        <v>1443</v>
      </c>
      <c r="AF2089" t="s">
        <v>5236</v>
      </c>
      <c r="AG2089" t="s">
        <v>5236</v>
      </c>
      <c r="AH2089">
        <v>1</v>
      </c>
      <c r="AI2089">
        <v>72</v>
      </c>
      <c r="AJ2089">
        <v>72</v>
      </c>
      <c r="AK2089">
        <v>72</v>
      </c>
      <c r="AL2089">
        <v>72</v>
      </c>
      <c r="AM2089">
        <v>72</v>
      </c>
      <c r="AN2089" t="s">
        <v>1409</v>
      </c>
      <c r="AO2089" t="s">
        <v>5236</v>
      </c>
    </row>
    <row r="2090" spans="1:41" x14ac:dyDescent="0.25">
      <c r="A2090">
        <v>1</v>
      </c>
      <c r="B2090" t="s">
        <v>28</v>
      </c>
      <c r="C2090">
        <v>391106</v>
      </c>
      <c r="D2090" t="str">
        <f>VLOOKUP(C2090,MUNICÍPO_SETOR!A$2:D$49,4,0)</f>
        <v>LISIANE MARIA MIOLA SCHENEIDER</v>
      </c>
      <c r="E2090" s="43">
        <v>41401.584027777775</v>
      </c>
      <c r="F2090" s="43">
        <v>41401.586805555555</v>
      </c>
      <c r="G2090" s="43">
        <v>41402.390277777777</v>
      </c>
      <c r="H2090" t="s">
        <v>29</v>
      </c>
      <c r="I2090">
        <v>60000012344927</v>
      </c>
      <c r="J2090" t="s">
        <v>1200</v>
      </c>
      <c r="K2090" t="s">
        <v>1201</v>
      </c>
      <c r="L2090" t="s">
        <v>32</v>
      </c>
      <c r="M2090">
        <v>6</v>
      </c>
      <c r="N2090" t="s">
        <v>33</v>
      </c>
      <c r="O2090">
        <v>60000015461254</v>
      </c>
      <c r="P2090">
        <v>60000016462741</v>
      </c>
      <c r="Q2090">
        <v>140225000001083</v>
      </c>
      <c r="S2090" t="s">
        <v>34</v>
      </c>
      <c r="T2090" t="s">
        <v>35</v>
      </c>
      <c r="U2090" t="s">
        <v>36</v>
      </c>
      <c r="X2090" t="s">
        <v>37</v>
      </c>
      <c r="AD2090" t="s">
        <v>5237</v>
      </c>
      <c r="AE2090" t="s">
        <v>1443</v>
      </c>
      <c r="AF2090" t="s">
        <v>5237</v>
      </c>
      <c r="AG2090" t="s">
        <v>5237</v>
      </c>
      <c r="AH2090">
        <v>1</v>
      </c>
      <c r="AI2090">
        <v>144</v>
      </c>
      <c r="AJ2090">
        <v>144</v>
      </c>
      <c r="AK2090">
        <v>144</v>
      </c>
      <c r="AL2090">
        <v>144</v>
      </c>
      <c r="AM2090">
        <v>144</v>
      </c>
      <c r="AN2090" t="s">
        <v>1409</v>
      </c>
      <c r="AO2090" t="s">
        <v>5237</v>
      </c>
    </row>
    <row r="2091" spans="1:41" x14ac:dyDescent="0.25">
      <c r="A2091">
        <v>1</v>
      </c>
      <c r="B2091" t="s">
        <v>28</v>
      </c>
      <c r="C2091">
        <v>391106</v>
      </c>
      <c r="D2091" t="str">
        <f>VLOOKUP(C2091,MUNICÍPO_SETOR!A$2:D$49,4,0)</f>
        <v>LISIANE MARIA MIOLA SCHENEIDER</v>
      </c>
      <c r="E2091" s="43">
        <v>41401.454861111109</v>
      </c>
      <c r="F2091" s="43">
        <v>41401.583333333336</v>
      </c>
      <c r="G2091" s="43">
        <v>41402.390277777777</v>
      </c>
      <c r="H2091" t="s">
        <v>29</v>
      </c>
      <c r="I2091">
        <v>60000017150814</v>
      </c>
      <c r="J2091" t="s">
        <v>59</v>
      </c>
      <c r="K2091" t="s">
        <v>60</v>
      </c>
      <c r="L2091" t="s">
        <v>41</v>
      </c>
      <c r="M2091">
        <v>4</v>
      </c>
      <c r="N2091" t="s">
        <v>33</v>
      </c>
      <c r="O2091">
        <v>60000015461254</v>
      </c>
      <c r="P2091">
        <v>60000016462741</v>
      </c>
      <c r="Q2091">
        <v>140225000001076</v>
      </c>
      <c r="S2091" t="s">
        <v>34</v>
      </c>
      <c r="T2091" t="s">
        <v>35</v>
      </c>
      <c r="U2091" t="s">
        <v>36</v>
      </c>
      <c r="X2091" t="s">
        <v>37</v>
      </c>
      <c r="AD2091" t="s">
        <v>5238</v>
      </c>
      <c r="AE2091" t="s">
        <v>1443</v>
      </c>
      <c r="AF2091" t="s">
        <v>5522</v>
      </c>
      <c r="AG2091" t="s">
        <v>5522</v>
      </c>
      <c r="AH2091">
        <v>164</v>
      </c>
      <c r="AI2091">
        <v>375</v>
      </c>
      <c r="AJ2091">
        <v>375</v>
      </c>
      <c r="AK2091">
        <v>375</v>
      </c>
      <c r="AL2091">
        <v>375</v>
      </c>
      <c r="AM2091">
        <v>375</v>
      </c>
      <c r="AN2091" t="s">
        <v>1409</v>
      </c>
      <c r="AO2091" t="s">
        <v>5523</v>
      </c>
    </row>
    <row r="2092" spans="1:41" x14ac:dyDescent="0.25">
      <c r="A2092">
        <v>1</v>
      </c>
      <c r="B2092" t="s">
        <v>28</v>
      </c>
      <c r="C2092">
        <v>391106</v>
      </c>
      <c r="D2092" t="str">
        <f>VLOOKUP(C2092,MUNICÍPO_SETOR!A$2:D$49,4,0)</f>
        <v>LISIANE MARIA MIOLA SCHENEIDER</v>
      </c>
      <c r="E2092" s="43">
        <v>41401.454861111109</v>
      </c>
      <c r="F2092" s="43">
        <v>41401.583333333336</v>
      </c>
      <c r="G2092" s="43">
        <v>41402.390277777777</v>
      </c>
      <c r="H2092" t="s">
        <v>29</v>
      </c>
      <c r="I2092">
        <v>60000017150814</v>
      </c>
      <c r="J2092" t="s">
        <v>59</v>
      </c>
      <c r="K2092" t="s">
        <v>60</v>
      </c>
      <c r="L2092" t="s">
        <v>41</v>
      </c>
      <c r="M2092">
        <v>4</v>
      </c>
      <c r="N2092" t="s">
        <v>33</v>
      </c>
      <c r="O2092">
        <v>60000015461254</v>
      </c>
      <c r="P2092">
        <v>60000016462741</v>
      </c>
      <c r="Q2092">
        <v>140225000001076</v>
      </c>
      <c r="S2092" t="s">
        <v>34</v>
      </c>
      <c r="T2092" t="s">
        <v>35</v>
      </c>
      <c r="U2092" t="s">
        <v>36</v>
      </c>
      <c r="X2092" t="s">
        <v>37</v>
      </c>
      <c r="AD2092" t="s">
        <v>5238</v>
      </c>
      <c r="AE2092" t="s">
        <v>1443</v>
      </c>
      <c r="AF2092" t="s">
        <v>5522</v>
      </c>
      <c r="AG2092" t="s">
        <v>5522</v>
      </c>
      <c r="AH2092">
        <v>164</v>
      </c>
      <c r="AI2092">
        <v>375</v>
      </c>
      <c r="AJ2092">
        <v>375</v>
      </c>
      <c r="AK2092">
        <v>375</v>
      </c>
      <c r="AL2092">
        <v>375</v>
      </c>
      <c r="AM2092">
        <v>375</v>
      </c>
      <c r="AN2092" t="s">
        <v>1409</v>
      </c>
      <c r="AO2092" t="s">
        <v>5523</v>
      </c>
    </row>
    <row r="2093" spans="1:41" x14ac:dyDescent="0.25">
      <c r="A2093">
        <v>1</v>
      </c>
      <c r="B2093" t="s">
        <v>28</v>
      </c>
      <c r="C2093">
        <v>391106</v>
      </c>
      <c r="D2093" t="str">
        <f>VLOOKUP(C2093,MUNICÍPO_SETOR!A$2:D$49,4,0)</f>
        <v>LISIANE MARIA MIOLA SCHENEIDER</v>
      </c>
      <c r="E2093" s="43">
        <v>41400.799305555556</v>
      </c>
      <c r="F2093" s="43">
        <v>41400.800000000003</v>
      </c>
      <c r="G2093" s="43">
        <v>41401.413888888892</v>
      </c>
      <c r="H2093" t="s">
        <v>110</v>
      </c>
      <c r="I2093">
        <v>60000016841564</v>
      </c>
      <c r="K2093" t="s">
        <v>1212</v>
      </c>
      <c r="N2093" t="s">
        <v>33</v>
      </c>
      <c r="O2093">
        <v>60000015461254</v>
      </c>
      <c r="P2093">
        <v>60000016462741</v>
      </c>
      <c r="Q2093">
        <v>140225000001036</v>
      </c>
      <c r="S2093" t="s">
        <v>34</v>
      </c>
      <c r="T2093" t="s">
        <v>35</v>
      </c>
      <c r="X2093" t="s">
        <v>37</v>
      </c>
      <c r="AD2093" t="s">
        <v>5224</v>
      </c>
      <c r="AE2093" t="s">
        <v>1443</v>
      </c>
      <c r="AF2093" t="s">
        <v>5224</v>
      </c>
      <c r="AG2093" t="s">
        <v>5224</v>
      </c>
      <c r="AH2093">
        <v>1</v>
      </c>
      <c r="AI2093">
        <v>28</v>
      </c>
      <c r="AJ2093">
        <v>28</v>
      </c>
      <c r="AK2093">
        <v>28</v>
      </c>
      <c r="AL2093">
        <v>28</v>
      </c>
      <c r="AM2093">
        <v>28</v>
      </c>
      <c r="AN2093" t="s">
        <v>1409</v>
      </c>
      <c r="AO2093" t="s">
        <v>5224</v>
      </c>
    </row>
    <row r="2094" spans="1:41" x14ac:dyDescent="0.25">
      <c r="A2094">
        <v>1</v>
      </c>
      <c r="B2094" t="s">
        <v>28</v>
      </c>
      <c r="C2094">
        <v>391106</v>
      </c>
      <c r="D2094" t="str">
        <f>VLOOKUP(C2094,MUNICÍPO_SETOR!A$2:D$49,4,0)</f>
        <v>LISIANE MARIA MIOLA SCHENEIDER</v>
      </c>
      <c r="E2094" s="43">
        <v>41400.797222222223</v>
      </c>
      <c r="F2094" s="43">
        <v>41400.799305555556</v>
      </c>
      <c r="G2094" s="43">
        <v>41401.413888888892</v>
      </c>
      <c r="H2094" t="s">
        <v>29</v>
      </c>
      <c r="I2094">
        <v>60000012395555</v>
      </c>
      <c r="J2094" t="s">
        <v>4040</v>
      </c>
      <c r="K2094" t="s">
        <v>4041</v>
      </c>
      <c r="L2094" t="s">
        <v>238</v>
      </c>
      <c r="M2094">
        <v>3</v>
      </c>
      <c r="N2094" t="s">
        <v>33</v>
      </c>
      <c r="O2094">
        <v>60000015461254</v>
      </c>
      <c r="P2094">
        <v>60000016462741</v>
      </c>
      <c r="Q2094">
        <v>140225000001029</v>
      </c>
      <c r="S2094" t="s">
        <v>34</v>
      </c>
      <c r="T2094" t="s">
        <v>35</v>
      </c>
      <c r="U2094" t="s">
        <v>36</v>
      </c>
      <c r="X2094" t="s">
        <v>37</v>
      </c>
      <c r="AD2094" t="s">
        <v>5239</v>
      </c>
      <c r="AE2094" t="s">
        <v>1443</v>
      </c>
      <c r="AF2094" t="s">
        <v>5239</v>
      </c>
      <c r="AG2094" t="s">
        <v>5239</v>
      </c>
      <c r="AH2094">
        <v>1</v>
      </c>
      <c r="AI2094">
        <v>174</v>
      </c>
      <c r="AJ2094">
        <v>174</v>
      </c>
      <c r="AK2094">
        <v>174</v>
      </c>
      <c r="AL2094">
        <v>174</v>
      </c>
      <c r="AM2094">
        <v>174</v>
      </c>
      <c r="AN2094" t="s">
        <v>1409</v>
      </c>
      <c r="AO2094" t="s">
        <v>5239</v>
      </c>
    </row>
    <row r="2095" spans="1:41" x14ac:dyDescent="0.25">
      <c r="A2095">
        <v>1</v>
      </c>
      <c r="B2095" t="s">
        <v>28</v>
      </c>
      <c r="C2095">
        <v>391106</v>
      </c>
      <c r="D2095" t="str">
        <f>VLOOKUP(C2095,MUNICÍPO_SETOR!A$2:D$49,4,0)</f>
        <v>LISIANE MARIA MIOLA SCHENEIDER</v>
      </c>
      <c r="E2095" s="43">
        <v>41400.79583333333</v>
      </c>
      <c r="F2095" s="43">
        <v>41400.797222222223</v>
      </c>
      <c r="G2095" s="43">
        <v>41401.413888888892</v>
      </c>
      <c r="H2095" t="s">
        <v>29</v>
      </c>
      <c r="I2095">
        <v>60000012577235</v>
      </c>
      <c r="J2095" t="s">
        <v>4032</v>
      </c>
      <c r="K2095" t="s">
        <v>4033</v>
      </c>
      <c r="L2095" t="s">
        <v>180</v>
      </c>
      <c r="M2095">
        <v>4</v>
      </c>
      <c r="N2095" t="s">
        <v>33</v>
      </c>
      <c r="O2095">
        <v>60000015461254</v>
      </c>
      <c r="P2095">
        <v>60000016462741</v>
      </c>
      <c r="Q2095">
        <v>140225000001022</v>
      </c>
      <c r="S2095" t="s">
        <v>34</v>
      </c>
      <c r="T2095" t="s">
        <v>35</v>
      </c>
      <c r="U2095" t="s">
        <v>36</v>
      </c>
      <c r="X2095" t="s">
        <v>37</v>
      </c>
      <c r="AD2095" t="s">
        <v>5240</v>
      </c>
      <c r="AE2095" t="s">
        <v>1443</v>
      </c>
      <c r="AF2095" t="s">
        <v>5240</v>
      </c>
      <c r="AG2095" t="s">
        <v>5240</v>
      </c>
      <c r="AH2095">
        <v>1</v>
      </c>
      <c r="AI2095">
        <v>97</v>
      </c>
      <c r="AJ2095">
        <v>97</v>
      </c>
      <c r="AK2095">
        <v>97</v>
      </c>
      <c r="AL2095">
        <v>97</v>
      </c>
      <c r="AM2095">
        <v>97</v>
      </c>
      <c r="AN2095" t="s">
        <v>1409</v>
      </c>
      <c r="AO2095" t="s">
        <v>5240</v>
      </c>
    </row>
    <row r="2096" spans="1:41" x14ac:dyDescent="0.25">
      <c r="A2096">
        <v>1</v>
      </c>
      <c r="B2096" t="s">
        <v>28</v>
      </c>
      <c r="C2096">
        <v>393105</v>
      </c>
      <c r="D2096" t="str">
        <f>VLOOKUP(C2096,MUNICÍPO_SETOR!A$2:D$49,4,0)</f>
        <v>ANA PAULA GUEDES MONTEIRO</v>
      </c>
      <c r="E2096" s="43">
        <v>41404.555555555555</v>
      </c>
      <c r="F2096" s="43">
        <v>41404.827777777777</v>
      </c>
      <c r="G2096" s="43">
        <v>41404.788194444445</v>
      </c>
      <c r="H2096" t="s">
        <v>29</v>
      </c>
      <c r="I2096">
        <v>60000012467071</v>
      </c>
      <c r="J2096" t="s">
        <v>3901</v>
      </c>
      <c r="K2096" t="s">
        <v>3902</v>
      </c>
      <c r="L2096" t="s">
        <v>41</v>
      </c>
      <c r="M2096">
        <v>3</v>
      </c>
      <c r="N2096" t="s">
        <v>33</v>
      </c>
      <c r="O2096">
        <v>60000015461254</v>
      </c>
      <c r="P2096">
        <v>60000016462737</v>
      </c>
      <c r="Q2096">
        <v>140208000001239</v>
      </c>
      <c r="S2096" t="s">
        <v>34</v>
      </c>
      <c r="T2096" t="s">
        <v>35</v>
      </c>
      <c r="U2096" t="s">
        <v>36</v>
      </c>
      <c r="X2096" t="s">
        <v>37</v>
      </c>
      <c r="AD2096" t="s">
        <v>5241</v>
      </c>
      <c r="AE2096" t="s">
        <v>1437</v>
      </c>
      <c r="AF2096" t="s">
        <v>5241</v>
      </c>
      <c r="AG2096" t="s">
        <v>5241</v>
      </c>
      <c r="AH2096">
        <v>1</v>
      </c>
      <c r="AI2096">
        <v>64</v>
      </c>
      <c r="AJ2096">
        <v>64</v>
      </c>
      <c r="AK2096">
        <v>64</v>
      </c>
      <c r="AL2096">
        <v>64</v>
      </c>
      <c r="AM2096">
        <v>64</v>
      </c>
      <c r="AN2096" t="s">
        <v>1409</v>
      </c>
      <c r="AO2096" t="s">
        <v>5241</v>
      </c>
    </row>
    <row r="2097" spans="1:41" x14ac:dyDescent="0.25">
      <c r="A2097">
        <v>1</v>
      </c>
      <c r="B2097" t="s">
        <v>28</v>
      </c>
      <c r="C2097">
        <v>393105</v>
      </c>
      <c r="D2097" t="str">
        <f>VLOOKUP(C2097,MUNICÍPO_SETOR!A$2:D$49,4,0)</f>
        <v>ANA PAULA GUEDES MONTEIRO</v>
      </c>
      <c r="E2097" s="43">
        <v>41404.46875</v>
      </c>
      <c r="F2097" s="43">
        <v>41404.825694444444</v>
      </c>
      <c r="G2097" s="43">
        <v>41404.788194444445</v>
      </c>
      <c r="H2097" t="s">
        <v>29</v>
      </c>
      <c r="I2097">
        <v>60000012248335</v>
      </c>
      <c r="J2097" t="s">
        <v>1117</v>
      </c>
      <c r="K2097" t="s">
        <v>1118</v>
      </c>
      <c r="L2097" t="s">
        <v>41</v>
      </c>
      <c r="M2097">
        <v>3</v>
      </c>
      <c r="N2097" t="s">
        <v>33</v>
      </c>
      <c r="O2097">
        <v>60000015461254</v>
      </c>
      <c r="P2097">
        <v>60000016462737</v>
      </c>
      <c r="Q2097">
        <v>140208000001232</v>
      </c>
      <c r="S2097" t="s">
        <v>34</v>
      </c>
      <c r="T2097" t="s">
        <v>35</v>
      </c>
      <c r="U2097" t="s">
        <v>36</v>
      </c>
      <c r="X2097" t="s">
        <v>37</v>
      </c>
      <c r="AD2097" t="s">
        <v>5242</v>
      </c>
      <c r="AE2097" t="s">
        <v>1437</v>
      </c>
      <c r="AF2097" t="s">
        <v>5242</v>
      </c>
      <c r="AG2097" t="s">
        <v>5242</v>
      </c>
      <c r="AH2097">
        <v>1</v>
      </c>
      <c r="AI2097">
        <v>82</v>
      </c>
      <c r="AJ2097">
        <v>82</v>
      </c>
      <c r="AK2097">
        <v>82</v>
      </c>
      <c r="AL2097">
        <v>82</v>
      </c>
      <c r="AM2097">
        <v>82</v>
      </c>
      <c r="AN2097" t="s">
        <v>1409</v>
      </c>
      <c r="AO2097" t="s">
        <v>5242</v>
      </c>
    </row>
    <row r="2098" spans="1:41" x14ac:dyDescent="0.25">
      <c r="A2098">
        <v>1</v>
      </c>
      <c r="B2098" t="s">
        <v>28</v>
      </c>
      <c r="C2098">
        <v>393105</v>
      </c>
      <c r="D2098" t="str">
        <f>VLOOKUP(C2098,MUNICÍPO_SETOR!A$2:D$49,4,0)</f>
        <v>ANA PAULA GUEDES MONTEIRO</v>
      </c>
      <c r="E2098" s="43">
        <v>41404.46875</v>
      </c>
      <c r="F2098" s="43">
        <v>41404.825694444444</v>
      </c>
      <c r="G2098" s="43">
        <v>41404.788194444445</v>
      </c>
      <c r="H2098" t="s">
        <v>29</v>
      </c>
      <c r="I2098">
        <v>60000012248335</v>
      </c>
      <c r="J2098" t="s">
        <v>1117</v>
      </c>
      <c r="K2098" t="s">
        <v>1118</v>
      </c>
      <c r="L2098" t="s">
        <v>41</v>
      </c>
      <c r="M2098">
        <v>3</v>
      </c>
      <c r="N2098" t="s">
        <v>33</v>
      </c>
      <c r="O2098">
        <v>60000015461254</v>
      </c>
      <c r="P2098">
        <v>60000016462737</v>
      </c>
      <c r="Q2098">
        <v>140208000001232</v>
      </c>
      <c r="S2098" t="s">
        <v>34</v>
      </c>
      <c r="T2098" t="s">
        <v>35</v>
      </c>
      <c r="U2098" t="s">
        <v>36</v>
      </c>
      <c r="X2098" t="s">
        <v>37</v>
      </c>
      <c r="AD2098" t="s">
        <v>5242</v>
      </c>
      <c r="AE2098" t="s">
        <v>1437</v>
      </c>
      <c r="AF2098" t="s">
        <v>5242</v>
      </c>
      <c r="AG2098" t="s">
        <v>5242</v>
      </c>
      <c r="AH2098">
        <v>1</v>
      </c>
      <c r="AI2098">
        <v>82</v>
      </c>
      <c r="AJ2098">
        <v>82</v>
      </c>
      <c r="AK2098">
        <v>82</v>
      </c>
      <c r="AL2098">
        <v>82</v>
      </c>
      <c r="AM2098">
        <v>82</v>
      </c>
      <c r="AN2098" t="s">
        <v>1409</v>
      </c>
      <c r="AO2098" t="s">
        <v>5242</v>
      </c>
    </row>
    <row r="2099" spans="1:41" x14ac:dyDescent="0.25">
      <c r="A2099">
        <v>1</v>
      </c>
      <c r="B2099" t="s">
        <v>28</v>
      </c>
      <c r="C2099">
        <v>393105</v>
      </c>
      <c r="D2099" t="str">
        <f>VLOOKUP(C2099,MUNICÍPO_SETOR!A$2:D$49,4,0)</f>
        <v>ANA PAULA GUEDES MONTEIRO</v>
      </c>
      <c r="E2099" s="43">
        <v>41404.434027777781</v>
      </c>
      <c r="F2099" s="43">
        <v>41404.823611111111</v>
      </c>
      <c r="G2099" s="43">
        <v>41404.788194444445</v>
      </c>
      <c r="H2099" t="s">
        <v>29</v>
      </c>
      <c r="I2099">
        <v>60000012498839</v>
      </c>
      <c r="J2099" t="s">
        <v>3883</v>
      </c>
      <c r="K2099" t="s">
        <v>3884</v>
      </c>
      <c r="L2099" t="s">
        <v>41</v>
      </c>
      <c r="M2099">
        <v>3</v>
      </c>
      <c r="N2099" t="s">
        <v>33</v>
      </c>
      <c r="O2099">
        <v>60000015461254</v>
      </c>
      <c r="P2099">
        <v>60000016462737</v>
      </c>
      <c r="Q2099">
        <v>140208000001225</v>
      </c>
      <c r="S2099" t="s">
        <v>34</v>
      </c>
      <c r="T2099" t="s">
        <v>35</v>
      </c>
      <c r="U2099" t="s">
        <v>36</v>
      </c>
      <c r="X2099" t="s">
        <v>37</v>
      </c>
      <c r="AD2099" t="s">
        <v>5243</v>
      </c>
      <c r="AE2099" t="s">
        <v>1437</v>
      </c>
      <c r="AF2099" t="s">
        <v>5243</v>
      </c>
      <c r="AG2099" t="s">
        <v>5243</v>
      </c>
      <c r="AH2099">
        <v>1</v>
      </c>
      <c r="AI2099">
        <v>77</v>
      </c>
      <c r="AJ2099">
        <v>77</v>
      </c>
      <c r="AK2099">
        <v>77</v>
      </c>
      <c r="AL2099">
        <v>77</v>
      </c>
      <c r="AM2099">
        <v>77</v>
      </c>
      <c r="AN2099" t="s">
        <v>1409</v>
      </c>
      <c r="AO2099" t="s">
        <v>5243</v>
      </c>
    </row>
    <row r="2100" spans="1:41" x14ac:dyDescent="0.25">
      <c r="A2100">
        <v>1</v>
      </c>
      <c r="B2100" t="s">
        <v>28</v>
      </c>
      <c r="C2100">
        <v>393105</v>
      </c>
      <c r="D2100" t="str">
        <f>VLOOKUP(C2100,MUNICÍPO_SETOR!A$2:D$49,4,0)</f>
        <v>ANA PAULA GUEDES MONTEIRO</v>
      </c>
      <c r="E2100" s="43">
        <v>41404.434027777781</v>
      </c>
      <c r="F2100" s="43">
        <v>41404.823611111111</v>
      </c>
      <c r="G2100" s="43">
        <v>41404.788194444445</v>
      </c>
      <c r="H2100" t="s">
        <v>29</v>
      </c>
      <c r="I2100">
        <v>60000012498839</v>
      </c>
      <c r="J2100" t="s">
        <v>3883</v>
      </c>
      <c r="K2100" t="s">
        <v>3884</v>
      </c>
      <c r="L2100" t="s">
        <v>41</v>
      </c>
      <c r="M2100">
        <v>3</v>
      </c>
      <c r="N2100" t="s">
        <v>33</v>
      </c>
      <c r="O2100">
        <v>60000015461254</v>
      </c>
      <c r="P2100">
        <v>60000016462737</v>
      </c>
      <c r="Q2100">
        <v>140208000001225</v>
      </c>
      <c r="S2100" t="s">
        <v>34</v>
      </c>
      <c r="T2100" t="s">
        <v>35</v>
      </c>
      <c r="U2100" t="s">
        <v>36</v>
      </c>
      <c r="X2100" t="s">
        <v>37</v>
      </c>
      <c r="AD2100" t="s">
        <v>5243</v>
      </c>
      <c r="AE2100" t="s">
        <v>1437</v>
      </c>
      <c r="AF2100" t="s">
        <v>5243</v>
      </c>
      <c r="AG2100" t="s">
        <v>5243</v>
      </c>
      <c r="AH2100">
        <v>1</v>
      </c>
      <c r="AI2100">
        <v>77</v>
      </c>
      <c r="AJ2100">
        <v>77</v>
      </c>
      <c r="AK2100">
        <v>77</v>
      </c>
      <c r="AL2100">
        <v>77</v>
      </c>
      <c r="AM2100">
        <v>77</v>
      </c>
      <c r="AN2100" t="s">
        <v>1409</v>
      </c>
      <c r="AO2100" t="s">
        <v>5243</v>
      </c>
    </row>
    <row r="2101" spans="1:41" x14ac:dyDescent="0.25">
      <c r="A2101">
        <v>1</v>
      </c>
      <c r="B2101" t="s">
        <v>28</v>
      </c>
      <c r="C2101">
        <v>393105</v>
      </c>
      <c r="D2101" t="str">
        <f>VLOOKUP(C2101,MUNICÍPO_SETOR!A$2:D$49,4,0)</f>
        <v>ANA PAULA GUEDES MONTEIRO</v>
      </c>
      <c r="E2101" s="43">
        <v>41404.434027777781</v>
      </c>
      <c r="F2101" s="43">
        <v>41404.823611111111</v>
      </c>
      <c r="G2101" s="43">
        <v>41404.788194444445</v>
      </c>
      <c r="H2101" t="s">
        <v>29</v>
      </c>
      <c r="I2101">
        <v>60000012498839</v>
      </c>
      <c r="J2101" t="s">
        <v>3883</v>
      </c>
      <c r="K2101" t="s">
        <v>3884</v>
      </c>
      <c r="L2101" t="s">
        <v>41</v>
      </c>
      <c r="M2101">
        <v>3</v>
      </c>
      <c r="N2101" t="s">
        <v>33</v>
      </c>
      <c r="O2101">
        <v>60000015461254</v>
      </c>
      <c r="P2101">
        <v>60000016462737</v>
      </c>
      <c r="Q2101">
        <v>140208000001225</v>
      </c>
      <c r="S2101" t="s">
        <v>34</v>
      </c>
      <c r="T2101" t="s">
        <v>35</v>
      </c>
      <c r="U2101" t="s">
        <v>36</v>
      </c>
      <c r="X2101" t="s">
        <v>37</v>
      </c>
      <c r="AD2101" t="s">
        <v>5243</v>
      </c>
      <c r="AE2101" t="s">
        <v>1437</v>
      </c>
      <c r="AF2101" t="s">
        <v>5243</v>
      </c>
      <c r="AG2101" t="s">
        <v>5243</v>
      </c>
      <c r="AH2101">
        <v>1</v>
      </c>
      <c r="AI2101">
        <v>77</v>
      </c>
      <c r="AJ2101">
        <v>77</v>
      </c>
      <c r="AK2101">
        <v>77</v>
      </c>
      <c r="AL2101">
        <v>77</v>
      </c>
      <c r="AM2101">
        <v>77</v>
      </c>
      <c r="AN2101" t="s">
        <v>1409</v>
      </c>
      <c r="AO2101" t="s">
        <v>5243</v>
      </c>
    </row>
    <row r="2102" spans="1:41" x14ac:dyDescent="0.25">
      <c r="A2102">
        <v>1</v>
      </c>
      <c r="B2102" t="s">
        <v>28</v>
      </c>
      <c r="C2102">
        <v>393105</v>
      </c>
      <c r="D2102" t="str">
        <f>VLOOKUP(C2102,MUNICÍPO_SETOR!A$2:D$49,4,0)</f>
        <v>ANA PAULA GUEDES MONTEIRO</v>
      </c>
      <c r="E2102" s="43">
        <v>41403.652777777781</v>
      </c>
      <c r="F2102" s="43">
        <v>41403.873611111114</v>
      </c>
      <c r="G2102" s="43">
        <v>41404.405555555553</v>
      </c>
      <c r="H2102" t="s">
        <v>29</v>
      </c>
      <c r="I2102">
        <v>60000012417807</v>
      </c>
      <c r="J2102" t="s">
        <v>3775</v>
      </c>
      <c r="K2102" t="s">
        <v>3776</v>
      </c>
      <c r="L2102" t="s">
        <v>32</v>
      </c>
      <c r="M2102">
        <v>4</v>
      </c>
      <c r="N2102" t="s">
        <v>33</v>
      </c>
      <c r="O2102">
        <v>60000015461254</v>
      </c>
      <c r="P2102">
        <v>60000016462737</v>
      </c>
      <c r="Q2102">
        <v>140208000001211</v>
      </c>
      <c r="S2102" t="s">
        <v>34</v>
      </c>
      <c r="T2102" t="s">
        <v>35</v>
      </c>
      <c r="U2102" t="s">
        <v>36</v>
      </c>
      <c r="X2102" t="s">
        <v>37</v>
      </c>
      <c r="AD2102" t="s">
        <v>5244</v>
      </c>
      <c r="AE2102" t="s">
        <v>1437</v>
      </c>
      <c r="AF2102" t="s">
        <v>5244</v>
      </c>
      <c r="AG2102" t="s">
        <v>5244</v>
      </c>
      <c r="AH2102">
        <v>1</v>
      </c>
      <c r="AI2102">
        <v>45</v>
      </c>
      <c r="AJ2102">
        <v>45</v>
      </c>
      <c r="AK2102">
        <v>45</v>
      </c>
      <c r="AL2102">
        <v>45</v>
      </c>
      <c r="AM2102">
        <v>45</v>
      </c>
      <c r="AN2102" t="s">
        <v>1409</v>
      </c>
      <c r="AO2102" t="s">
        <v>5244</v>
      </c>
    </row>
    <row r="2103" spans="1:41" x14ac:dyDescent="0.25">
      <c r="A2103">
        <v>1</v>
      </c>
      <c r="B2103" t="s">
        <v>28</v>
      </c>
      <c r="C2103">
        <v>393105</v>
      </c>
      <c r="D2103" t="str">
        <f>VLOOKUP(C2103,MUNICÍPO_SETOR!A$2:D$49,4,0)</f>
        <v>ANA PAULA GUEDES MONTEIRO</v>
      </c>
      <c r="E2103" s="43">
        <v>41403.59375</v>
      </c>
      <c r="F2103" s="43">
        <v>41403.871527777781</v>
      </c>
      <c r="G2103" s="43">
        <v>41403.830555555556</v>
      </c>
      <c r="H2103" t="s">
        <v>29</v>
      </c>
      <c r="I2103">
        <v>60000012572063</v>
      </c>
      <c r="J2103" t="s">
        <v>3937</v>
      </c>
      <c r="K2103" t="s">
        <v>3938</v>
      </c>
      <c r="L2103" t="s">
        <v>32</v>
      </c>
      <c r="M2103">
        <v>3</v>
      </c>
      <c r="N2103" t="s">
        <v>33</v>
      </c>
      <c r="O2103">
        <v>60000015461254</v>
      </c>
      <c r="P2103">
        <v>60000016462737</v>
      </c>
      <c r="Q2103">
        <v>140208000001204</v>
      </c>
      <c r="S2103" t="s">
        <v>34</v>
      </c>
      <c r="T2103" t="s">
        <v>35</v>
      </c>
      <c r="U2103" t="s">
        <v>36</v>
      </c>
      <c r="X2103" t="s">
        <v>37</v>
      </c>
      <c r="AD2103" t="s">
        <v>5245</v>
      </c>
      <c r="AE2103" t="s">
        <v>1437</v>
      </c>
      <c r="AF2103" t="s">
        <v>5245</v>
      </c>
      <c r="AG2103" t="s">
        <v>5245</v>
      </c>
      <c r="AH2103">
        <v>1</v>
      </c>
      <c r="AI2103">
        <v>62</v>
      </c>
      <c r="AJ2103">
        <v>62</v>
      </c>
      <c r="AK2103">
        <v>62</v>
      </c>
      <c r="AL2103">
        <v>62</v>
      </c>
      <c r="AM2103">
        <v>62</v>
      </c>
      <c r="AN2103" t="s">
        <v>1409</v>
      </c>
      <c r="AO2103" t="s">
        <v>5245</v>
      </c>
    </row>
    <row r="2104" spans="1:41" x14ac:dyDescent="0.25">
      <c r="A2104">
        <v>1</v>
      </c>
      <c r="B2104" t="s">
        <v>28</v>
      </c>
      <c r="C2104">
        <v>393105</v>
      </c>
      <c r="D2104" t="str">
        <f>VLOOKUP(C2104,MUNICÍPO_SETOR!A$2:D$49,4,0)</f>
        <v>ANA PAULA GUEDES MONTEIRO</v>
      </c>
      <c r="E2104" s="43">
        <v>41403.423611111109</v>
      </c>
      <c r="F2104" s="43">
        <v>41403.870138888888</v>
      </c>
      <c r="G2104" s="43">
        <v>41403.830555555556</v>
      </c>
      <c r="H2104" t="s">
        <v>29</v>
      </c>
      <c r="I2104">
        <v>60000017152718</v>
      </c>
      <c r="J2104" t="s">
        <v>3934</v>
      </c>
      <c r="K2104" t="s">
        <v>3935</v>
      </c>
      <c r="L2104" t="s">
        <v>32</v>
      </c>
      <c r="M2104">
        <v>3</v>
      </c>
      <c r="N2104" t="s">
        <v>33</v>
      </c>
      <c r="O2104">
        <v>60000015461254</v>
      </c>
      <c r="P2104">
        <v>60000016462737</v>
      </c>
      <c r="Q2104">
        <v>140208000001197</v>
      </c>
      <c r="S2104" t="s">
        <v>34</v>
      </c>
      <c r="T2104" t="s">
        <v>35</v>
      </c>
      <c r="U2104" t="s">
        <v>36</v>
      </c>
      <c r="X2104" t="s">
        <v>37</v>
      </c>
      <c r="AD2104" t="s">
        <v>5246</v>
      </c>
      <c r="AE2104" t="s">
        <v>1437</v>
      </c>
      <c r="AF2104" t="s">
        <v>5246</v>
      </c>
      <c r="AG2104" t="s">
        <v>5246</v>
      </c>
      <c r="AH2104">
        <v>1</v>
      </c>
      <c r="AI2104">
        <v>39</v>
      </c>
      <c r="AJ2104">
        <v>39</v>
      </c>
      <c r="AK2104">
        <v>39</v>
      </c>
      <c r="AL2104">
        <v>39</v>
      </c>
      <c r="AM2104">
        <v>39</v>
      </c>
      <c r="AN2104" t="s">
        <v>1409</v>
      </c>
      <c r="AO2104" t="s">
        <v>5246</v>
      </c>
    </row>
    <row r="2105" spans="1:41" x14ac:dyDescent="0.25">
      <c r="A2105">
        <v>1</v>
      </c>
      <c r="B2105" t="s">
        <v>28</v>
      </c>
      <c r="C2105">
        <v>393105</v>
      </c>
      <c r="D2105" t="str">
        <f>VLOOKUP(C2105,MUNICÍPO_SETOR!A$2:D$49,4,0)</f>
        <v>ANA PAULA GUEDES MONTEIRO</v>
      </c>
      <c r="E2105" s="43">
        <v>41402.673611111109</v>
      </c>
      <c r="F2105" s="43">
        <v>41403.384027777778</v>
      </c>
      <c r="G2105" s="43">
        <v>41403.819444444445</v>
      </c>
      <c r="H2105" t="s">
        <v>29</v>
      </c>
      <c r="I2105">
        <v>60000012563195</v>
      </c>
      <c r="J2105" t="s">
        <v>3809</v>
      </c>
      <c r="K2105" t="s">
        <v>3810</v>
      </c>
      <c r="L2105" t="s">
        <v>32</v>
      </c>
      <c r="M2105">
        <v>6</v>
      </c>
      <c r="N2105" t="s">
        <v>33</v>
      </c>
      <c r="O2105">
        <v>60000015461254</v>
      </c>
      <c r="P2105">
        <v>60000016462737</v>
      </c>
      <c r="Q2105">
        <v>140208000001186</v>
      </c>
      <c r="S2105" t="s">
        <v>34</v>
      </c>
      <c r="T2105" t="s">
        <v>35</v>
      </c>
      <c r="U2105" t="s">
        <v>36</v>
      </c>
      <c r="X2105" t="s">
        <v>37</v>
      </c>
      <c r="AD2105" t="s">
        <v>5247</v>
      </c>
      <c r="AE2105" t="s">
        <v>1437</v>
      </c>
      <c r="AF2105" t="s">
        <v>5247</v>
      </c>
      <c r="AG2105" t="s">
        <v>5247</v>
      </c>
      <c r="AH2105">
        <v>1</v>
      </c>
      <c r="AI2105">
        <v>45</v>
      </c>
      <c r="AJ2105">
        <v>45</v>
      </c>
      <c r="AK2105">
        <v>45</v>
      </c>
      <c r="AL2105">
        <v>45</v>
      </c>
      <c r="AM2105">
        <v>45</v>
      </c>
      <c r="AN2105" t="s">
        <v>1409</v>
      </c>
      <c r="AO2105" t="s">
        <v>5247</v>
      </c>
    </row>
    <row r="2106" spans="1:41" x14ac:dyDescent="0.25">
      <c r="A2106">
        <v>1</v>
      </c>
      <c r="B2106" t="s">
        <v>28</v>
      </c>
      <c r="C2106">
        <v>393105</v>
      </c>
      <c r="D2106" t="str">
        <f>VLOOKUP(C2106,MUNICÍPO_SETOR!A$2:D$49,4,0)</f>
        <v>ANA PAULA GUEDES MONTEIRO</v>
      </c>
      <c r="E2106" s="43">
        <v>41402.600694444445</v>
      </c>
      <c r="F2106" s="43">
        <v>41403.375</v>
      </c>
      <c r="G2106" s="43">
        <v>41403.340277777781</v>
      </c>
      <c r="H2106" t="s">
        <v>29</v>
      </c>
      <c r="I2106">
        <v>60000017151910</v>
      </c>
      <c r="J2106" t="s">
        <v>1103</v>
      </c>
      <c r="K2106" t="s">
        <v>1104</v>
      </c>
      <c r="L2106" t="s">
        <v>32</v>
      </c>
      <c r="M2106">
        <v>6</v>
      </c>
      <c r="N2106" t="s">
        <v>33</v>
      </c>
      <c r="O2106">
        <v>60000015461254</v>
      </c>
      <c r="P2106">
        <v>60000016462737</v>
      </c>
      <c r="Q2106">
        <v>140208000001165</v>
      </c>
      <c r="S2106" t="s">
        <v>34</v>
      </c>
      <c r="T2106" t="s">
        <v>35</v>
      </c>
      <c r="U2106" t="s">
        <v>36</v>
      </c>
      <c r="X2106" t="s">
        <v>37</v>
      </c>
      <c r="AD2106" t="s">
        <v>5248</v>
      </c>
      <c r="AE2106" t="s">
        <v>1437</v>
      </c>
      <c r="AF2106" t="s">
        <v>5248</v>
      </c>
      <c r="AG2106" t="s">
        <v>5248</v>
      </c>
      <c r="AH2106">
        <v>1</v>
      </c>
      <c r="AI2106">
        <v>73</v>
      </c>
      <c r="AJ2106">
        <v>73</v>
      </c>
      <c r="AK2106">
        <v>73</v>
      </c>
      <c r="AL2106">
        <v>73</v>
      </c>
      <c r="AM2106">
        <v>73</v>
      </c>
      <c r="AN2106" t="s">
        <v>1409</v>
      </c>
      <c r="AO2106" t="s">
        <v>5248</v>
      </c>
    </row>
    <row r="2107" spans="1:41" x14ac:dyDescent="0.25">
      <c r="A2107">
        <v>1</v>
      </c>
      <c r="B2107" t="s">
        <v>28</v>
      </c>
      <c r="C2107">
        <v>393105</v>
      </c>
      <c r="D2107" t="str">
        <f>VLOOKUP(C2107,MUNICÍPO_SETOR!A$2:D$49,4,0)</f>
        <v>ANA PAULA GUEDES MONTEIRO</v>
      </c>
      <c r="E2107" s="43">
        <v>41402.583333333336</v>
      </c>
      <c r="F2107" s="43">
        <v>41403.373611111114</v>
      </c>
      <c r="G2107" s="43">
        <v>41403.340277777781</v>
      </c>
      <c r="H2107" t="s">
        <v>29</v>
      </c>
      <c r="I2107">
        <v>60000012455343</v>
      </c>
      <c r="J2107" t="s">
        <v>1100</v>
      </c>
      <c r="K2107" t="s">
        <v>1101</v>
      </c>
      <c r="L2107" t="s">
        <v>32</v>
      </c>
      <c r="M2107">
        <v>6</v>
      </c>
      <c r="N2107" t="s">
        <v>33</v>
      </c>
      <c r="O2107">
        <v>60000015461254</v>
      </c>
      <c r="P2107">
        <v>60000016462737</v>
      </c>
      <c r="Q2107">
        <v>140208000001158</v>
      </c>
      <c r="S2107" t="s">
        <v>34</v>
      </c>
      <c r="T2107" t="s">
        <v>35</v>
      </c>
      <c r="U2107" t="s">
        <v>36</v>
      </c>
      <c r="X2107" t="s">
        <v>37</v>
      </c>
      <c r="AD2107" t="s">
        <v>5249</v>
      </c>
      <c r="AE2107" t="s">
        <v>1437</v>
      </c>
      <c r="AF2107" t="s">
        <v>5249</v>
      </c>
      <c r="AG2107" t="s">
        <v>5249</v>
      </c>
      <c r="AH2107">
        <v>1</v>
      </c>
      <c r="AI2107">
        <v>59</v>
      </c>
      <c r="AJ2107">
        <v>59</v>
      </c>
      <c r="AK2107">
        <v>59</v>
      </c>
      <c r="AL2107">
        <v>59</v>
      </c>
      <c r="AM2107">
        <v>59</v>
      </c>
      <c r="AN2107" t="s">
        <v>1409</v>
      </c>
      <c r="AO2107" t="s">
        <v>5249</v>
      </c>
    </row>
    <row r="2108" spans="1:41" x14ac:dyDescent="0.25">
      <c r="A2108">
        <v>1</v>
      </c>
      <c r="B2108" t="s">
        <v>28</v>
      </c>
      <c r="C2108">
        <v>393105</v>
      </c>
      <c r="D2108" t="str">
        <f>VLOOKUP(C2108,MUNICÍPO_SETOR!A$2:D$49,4,0)</f>
        <v>ANA PAULA GUEDES MONTEIRO</v>
      </c>
      <c r="E2108" s="43">
        <v>41402.458333333336</v>
      </c>
      <c r="F2108" s="43">
        <v>41403.37777777778</v>
      </c>
      <c r="G2108" s="43">
        <v>41403.340277777781</v>
      </c>
      <c r="H2108" t="s">
        <v>29</v>
      </c>
      <c r="I2108">
        <v>60000012248327</v>
      </c>
      <c r="J2108" t="s">
        <v>1111</v>
      </c>
      <c r="K2108" t="s">
        <v>1112</v>
      </c>
      <c r="L2108" t="s">
        <v>32</v>
      </c>
      <c r="M2108">
        <v>4</v>
      </c>
      <c r="N2108" t="s">
        <v>33</v>
      </c>
      <c r="O2108">
        <v>60000015461254</v>
      </c>
      <c r="P2108">
        <v>60000016462737</v>
      </c>
      <c r="Q2108">
        <v>140208000001179</v>
      </c>
      <c r="S2108" t="s">
        <v>34</v>
      </c>
      <c r="T2108" t="s">
        <v>35</v>
      </c>
      <c r="U2108" t="s">
        <v>36</v>
      </c>
      <c r="X2108" t="s">
        <v>37</v>
      </c>
      <c r="AD2108" t="s">
        <v>5250</v>
      </c>
      <c r="AE2108" t="s">
        <v>1437</v>
      </c>
      <c r="AF2108" t="s">
        <v>5250</v>
      </c>
      <c r="AG2108" t="s">
        <v>5250</v>
      </c>
      <c r="AH2108">
        <v>1</v>
      </c>
      <c r="AI2108">
        <v>55</v>
      </c>
      <c r="AJ2108">
        <v>55</v>
      </c>
      <c r="AK2108">
        <v>55</v>
      </c>
      <c r="AL2108">
        <v>55</v>
      </c>
      <c r="AM2108">
        <v>55</v>
      </c>
      <c r="AN2108" t="s">
        <v>1409</v>
      </c>
      <c r="AO2108" t="s">
        <v>5250</v>
      </c>
    </row>
    <row r="2109" spans="1:41" x14ac:dyDescent="0.25">
      <c r="A2109">
        <v>1</v>
      </c>
      <c r="B2109" t="s">
        <v>28</v>
      </c>
      <c r="C2109">
        <v>393105</v>
      </c>
      <c r="D2109" t="str">
        <f>VLOOKUP(C2109,MUNICÍPO_SETOR!A$2:D$49,4,0)</f>
        <v>ANA PAULA GUEDES MONTEIRO</v>
      </c>
      <c r="E2109" s="43">
        <v>41402.416666666664</v>
      </c>
      <c r="F2109" s="43">
        <v>41403.376388888886</v>
      </c>
      <c r="G2109" s="43">
        <v>41403.340277777781</v>
      </c>
      <c r="H2109" t="s">
        <v>29</v>
      </c>
      <c r="I2109">
        <v>60000012543263</v>
      </c>
      <c r="J2109" t="s">
        <v>3806</v>
      </c>
      <c r="K2109" t="s">
        <v>3807</v>
      </c>
      <c r="L2109" t="s">
        <v>32</v>
      </c>
      <c r="M2109">
        <v>4</v>
      </c>
      <c r="N2109" t="s">
        <v>33</v>
      </c>
      <c r="O2109">
        <v>60000015461254</v>
      </c>
      <c r="P2109">
        <v>60000016462737</v>
      </c>
      <c r="Q2109">
        <v>140208000001172</v>
      </c>
      <c r="S2109" t="s">
        <v>34</v>
      </c>
      <c r="T2109" t="s">
        <v>35</v>
      </c>
      <c r="U2109" t="s">
        <v>36</v>
      </c>
      <c r="X2109" t="s">
        <v>37</v>
      </c>
      <c r="AD2109" t="s">
        <v>5251</v>
      </c>
      <c r="AE2109" t="s">
        <v>1437</v>
      </c>
      <c r="AF2109" t="s">
        <v>5251</v>
      </c>
      <c r="AG2109" t="s">
        <v>5251</v>
      </c>
      <c r="AH2109">
        <v>1</v>
      </c>
      <c r="AI2109">
        <v>45</v>
      </c>
      <c r="AJ2109">
        <v>45</v>
      </c>
      <c r="AK2109">
        <v>45</v>
      </c>
      <c r="AL2109">
        <v>45</v>
      </c>
      <c r="AM2109">
        <v>45</v>
      </c>
      <c r="AN2109" t="s">
        <v>1409</v>
      </c>
      <c r="AO2109" t="s">
        <v>5251</v>
      </c>
    </row>
    <row r="2110" spans="1:41" x14ac:dyDescent="0.25">
      <c r="A2110">
        <v>1</v>
      </c>
      <c r="B2110" t="s">
        <v>28</v>
      </c>
      <c r="C2110">
        <v>393105</v>
      </c>
      <c r="D2110" t="str">
        <f>VLOOKUP(C2110,MUNICÍPO_SETOR!A$2:D$49,4,0)</f>
        <v>ANA PAULA GUEDES MONTEIRO</v>
      </c>
      <c r="E2110" s="43">
        <v>41401.71875</v>
      </c>
      <c r="F2110" s="43">
        <v>41401.868750000001</v>
      </c>
      <c r="G2110" s="43">
        <v>41403.32708333333</v>
      </c>
      <c r="H2110" t="s">
        <v>29</v>
      </c>
      <c r="I2110">
        <v>60000012374151</v>
      </c>
      <c r="J2110" t="s">
        <v>3769</v>
      </c>
      <c r="K2110" t="s">
        <v>3770</v>
      </c>
      <c r="L2110" t="s">
        <v>32</v>
      </c>
      <c r="M2110">
        <v>6</v>
      </c>
      <c r="N2110" t="s">
        <v>33</v>
      </c>
      <c r="O2110">
        <v>60000015461254</v>
      </c>
      <c r="P2110">
        <v>60000016462737</v>
      </c>
      <c r="Q2110">
        <v>140208000001138</v>
      </c>
      <c r="S2110" t="s">
        <v>34</v>
      </c>
      <c r="T2110" t="s">
        <v>35</v>
      </c>
      <c r="U2110" t="s">
        <v>36</v>
      </c>
      <c r="X2110" t="s">
        <v>37</v>
      </c>
      <c r="AD2110" t="s">
        <v>5252</v>
      </c>
      <c r="AE2110" t="s">
        <v>1437</v>
      </c>
      <c r="AF2110" t="s">
        <v>5252</v>
      </c>
      <c r="AG2110" t="s">
        <v>5252</v>
      </c>
      <c r="AH2110">
        <v>1</v>
      </c>
      <c r="AI2110">
        <v>48</v>
      </c>
      <c r="AJ2110">
        <v>48</v>
      </c>
      <c r="AK2110">
        <v>48</v>
      </c>
      <c r="AL2110">
        <v>48</v>
      </c>
      <c r="AM2110">
        <v>48</v>
      </c>
      <c r="AN2110" t="s">
        <v>1409</v>
      </c>
      <c r="AO2110" t="s">
        <v>5252</v>
      </c>
    </row>
    <row r="2111" spans="1:41" x14ac:dyDescent="0.25">
      <c r="A2111">
        <v>1</v>
      </c>
      <c r="B2111" t="s">
        <v>28</v>
      </c>
      <c r="C2111">
        <v>393105</v>
      </c>
      <c r="D2111" t="str">
        <f>VLOOKUP(C2111,MUNICÍPO_SETOR!A$2:D$49,4,0)</f>
        <v>ANA PAULA GUEDES MONTEIRO</v>
      </c>
      <c r="E2111" s="43">
        <v>41401.642361111109</v>
      </c>
      <c r="F2111" s="43">
        <v>41401.87222222222</v>
      </c>
      <c r="G2111" s="43">
        <v>41403.32708333333</v>
      </c>
      <c r="H2111" t="s">
        <v>29</v>
      </c>
      <c r="I2111">
        <v>60000017963468</v>
      </c>
      <c r="J2111" t="s">
        <v>3878</v>
      </c>
      <c r="K2111" t="s">
        <v>3879</v>
      </c>
      <c r="L2111" t="s">
        <v>109</v>
      </c>
      <c r="N2111" t="s">
        <v>33</v>
      </c>
      <c r="O2111">
        <v>60000015461254</v>
      </c>
      <c r="P2111">
        <v>60000016462737</v>
      </c>
      <c r="Q2111">
        <v>140208000001152</v>
      </c>
      <c r="S2111" t="s">
        <v>34</v>
      </c>
      <c r="T2111" t="s">
        <v>35</v>
      </c>
      <c r="U2111" t="s">
        <v>36</v>
      </c>
      <c r="X2111" t="s">
        <v>37</v>
      </c>
      <c r="AD2111" t="s">
        <v>5253</v>
      </c>
      <c r="AE2111" t="s">
        <v>1437</v>
      </c>
      <c r="AF2111" t="s">
        <v>5253</v>
      </c>
      <c r="AG2111" t="s">
        <v>5253</v>
      </c>
      <c r="AH2111">
        <v>1</v>
      </c>
      <c r="AI2111">
        <v>48</v>
      </c>
      <c r="AJ2111">
        <v>48</v>
      </c>
      <c r="AK2111">
        <v>48</v>
      </c>
      <c r="AL2111">
        <v>48</v>
      </c>
      <c r="AM2111">
        <v>48</v>
      </c>
      <c r="AN2111" t="s">
        <v>1409</v>
      </c>
      <c r="AO2111" t="s">
        <v>5253</v>
      </c>
    </row>
    <row r="2112" spans="1:41" x14ac:dyDescent="0.25">
      <c r="A2112">
        <v>1</v>
      </c>
      <c r="B2112" t="s">
        <v>28</v>
      </c>
      <c r="C2112">
        <v>393105</v>
      </c>
      <c r="D2112" t="str">
        <f>VLOOKUP(C2112,MUNICÍPO_SETOR!A$2:D$49,4,0)</f>
        <v>ANA PAULA GUEDES MONTEIRO</v>
      </c>
      <c r="E2112" s="43">
        <v>41401.586805555555</v>
      </c>
      <c r="F2112" s="43">
        <v>41401.870138888888</v>
      </c>
      <c r="G2112" s="43">
        <v>41403.32708333333</v>
      </c>
      <c r="H2112" t="s">
        <v>29</v>
      </c>
      <c r="I2112">
        <v>60000012295407</v>
      </c>
      <c r="J2112" t="s">
        <v>3766</v>
      </c>
      <c r="K2112" t="s">
        <v>3767</v>
      </c>
      <c r="L2112" t="s">
        <v>32</v>
      </c>
      <c r="M2112">
        <v>6</v>
      </c>
      <c r="N2112" t="s">
        <v>33</v>
      </c>
      <c r="O2112">
        <v>60000015461254</v>
      </c>
      <c r="P2112">
        <v>60000016462737</v>
      </c>
      <c r="Q2112">
        <v>140208000001145</v>
      </c>
      <c r="S2112" t="s">
        <v>34</v>
      </c>
      <c r="T2112" t="s">
        <v>35</v>
      </c>
      <c r="U2112" t="s">
        <v>36</v>
      </c>
      <c r="X2112" t="s">
        <v>37</v>
      </c>
      <c r="AD2112" t="s">
        <v>5254</v>
      </c>
      <c r="AE2112" t="s">
        <v>1437</v>
      </c>
      <c r="AF2112" t="s">
        <v>5254</v>
      </c>
      <c r="AG2112" t="s">
        <v>5254</v>
      </c>
      <c r="AH2112">
        <v>1</v>
      </c>
      <c r="AI2112">
        <v>57</v>
      </c>
      <c r="AJ2112">
        <v>57</v>
      </c>
      <c r="AK2112">
        <v>57</v>
      </c>
      <c r="AL2112">
        <v>57</v>
      </c>
      <c r="AM2112">
        <v>57</v>
      </c>
      <c r="AN2112" t="s">
        <v>1409</v>
      </c>
      <c r="AO2112" t="s">
        <v>5254</v>
      </c>
    </row>
    <row r="2113" spans="1:41" x14ac:dyDescent="0.25">
      <c r="A2113">
        <v>1</v>
      </c>
      <c r="B2113" t="s">
        <v>28</v>
      </c>
      <c r="C2113">
        <v>393105</v>
      </c>
      <c r="D2113" t="str">
        <f>VLOOKUP(C2113,MUNICÍPO_SETOR!A$2:D$49,4,0)</f>
        <v>ANA PAULA GUEDES MONTEIRO</v>
      </c>
      <c r="E2113" s="43">
        <v>41401.482638888891</v>
      </c>
      <c r="F2113" s="43">
        <v>41401.861111111109</v>
      </c>
      <c r="G2113" s="43">
        <v>41401.826388888891</v>
      </c>
      <c r="H2113" t="s">
        <v>29</v>
      </c>
      <c r="I2113">
        <v>60000012294495</v>
      </c>
      <c r="J2113" t="s">
        <v>1168</v>
      </c>
      <c r="K2113" t="s">
        <v>1169</v>
      </c>
      <c r="L2113" t="s">
        <v>32</v>
      </c>
      <c r="M2113">
        <v>3</v>
      </c>
      <c r="N2113" t="s">
        <v>33</v>
      </c>
      <c r="O2113">
        <v>60000015461254</v>
      </c>
      <c r="P2113">
        <v>60000016462737</v>
      </c>
      <c r="Q2113">
        <v>140208000001131</v>
      </c>
      <c r="S2113" t="s">
        <v>34</v>
      </c>
      <c r="T2113" t="s">
        <v>35</v>
      </c>
      <c r="U2113" t="s">
        <v>36</v>
      </c>
      <c r="X2113" t="s">
        <v>37</v>
      </c>
      <c r="AD2113" t="s">
        <v>5255</v>
      </c>
      <c r="AE2113" t="s">
        <v>1437</v>
      </c>
      <c r="AF2113" t="s">
        <v>5255</v>
      </c>
      <c r="AG2113" t="s">
        <v>5255</v>
      </c>
      <c r="AH2113">
        <v>1</v>
      </c>
      <c r="AI2113">
        <v>64</v>
      </c>
      <c r="AJ2113">
        <v>64</v>
      </c>
      <c r="AK2113">
        <v>64</v>
      </c>
      <c r="AL2113">
        <v>64</v>
      </c>
      <c r="AM2113">
        <v>64</v>
      </c>
      <c r="AN2113" t="s">
        <v>1409</v>
      </c>
      <c r="AO2113" t="s">
        <v>5255</v>
      </c>
    </row>
    <row r="2114" spans="1:41" x14ac:dyDescent="0.25">
      <c r="A2114">
        <v>1</v>
      </c>
      <c r="B2114" t="s">
        <v>28</v>
      </c>
      <c r="C2114">
        <v>393105</v>
      </c>
      <c r="D2114" t="str">
        <f>VLOOKUP(C2114,MUNICÍPO_SETOR!A$2:D$49,4,0)</f>
        <v>ANA PAULA GUEDES MONTEIRO</v>
      </c>
      <c r="E2114" s="43">
        <v>41401.399305555555</v>
      </c>
      <c r="F2114" s="43">
        <v>41401.859722222223</v>
      </c>
      <c r="G2114" s="43">
        <v>41401.826388888891</v>
      </c>
      <c r="H2114" t="s">
        <v>29</v>
      </c>
      <c r="I2114">
        <v>60000017152766</v>
      </c>
      <c r="J2114" t="s">
        <v>1156</v>
      </c>
      <c r="K2114" t="s">
        <v>1157</v>
      </c>
      <c r="L2114" t="s">
        <v>32</v>
      </c>
      <c r="M2114">
        <v>4</v>
      </c>
      <c r="N2114" t="s">
        <v>33</v>
      </c>
      <c r="O2114">
        <v>60000015461254</v>
      </c>
      <c r="P2114">
        <v>60000016462737</v>
      </c>
      <c r="Q2114">
        <v>140208000001124</v>
      </c>
      <c r="S2114" t="s">
        <v>34</v>
      </c>
      <c r="T2114" t="s">
        <v>35</v>
      </c>
      <c r="U2114" t="s">
        <v>36</v>
      </c>
      <c r="X2114" t="s">
        <v>37</v>
      </c>
      <c r="AD2114" t="s">
        <v>5256</v>
      </c>
      <c r="AE2114" t="s">
        <v>1437</v>
      </c>
      <c r="AF2114" t="s">
        <v>5256</v>
      </c>
      <c r="AG2114" t="s">
        <v>5256</v>
      </c>
      <c r="AH2114">
        <v>1</v>
      </c>
      <c r="AI2114">
        <v>94</v>
      </c>
      <c r="AJ2114">
        <v>94</v>
      </c>
      <c r="AK2114">
        <v>94</v>
      </c>
      <c r="AL2114">
        <v>94</v>
      </c>
      <c r="AM2114">
        <v>94</v>
      </c>
      <c r="AN2114" t="s">
        <v>1409</v>
      </c>
      <c r="AO2114" t="s">
        <v>5256</v>
      </c>
    </row>
    <row r="2115" spans="1:41" x14ac:dyDescent="0.25">
      <c r="A2115">
        <v>1</v>
      </c>
      <c r="B2115" t="s">
        <v>28</v>
      </c>
      <c r="C2115">
        <v>393105</v>
      </c>
      <c r="D2115" t="str">
        <f>VLOOKUP(C2115,MUNICÍPO_SETOR!A$2:D$49,4,0)</f>
        <v>ANA PAULA GUEDES MONTEIRO</v>
      </c>
      <c r="E2115" s="43">
        <v>41401.34375</v>
      </c>
      <c r="F2115" s="43">
        <v>41401.857638888891</v>
      </c>
      <c r="G2115" s="43">
        <v>41401.826388888891</v>
      </c>
      <c r="H2115" t="s">
        <v>29</v>
      </c>
      <c r="I2115">
        <v>60000012394935</v>
      </c>
      <c r="J2115" t="s">
        <v>1159</v>
      </c>
      <c r="K2115" t="s">
        <v>1160</v>
      </c>
      <c r="L2115" t="s">
        <v>109</v>
      </c>
      <c r="M2115">
        <v>3</v>
      </c>
      <c r="N2115" t="s">
        <v>33</v>
      </c>
      <c r="O2115">
        <v>60000015461254</v>
      </c>
      <c r="P2115">
        <v>60000016462737</v>
      </c>
      <c r="Q2115">
        <v>140208000001117</v>
      </c>
      <c r="S2115" t="s">
        <v>34</v>
      </c>
      <c r="T2115" t="s">
        <v>35</v>
      </c>
      <c r="U2115" t="s">
        <v>36</v>
      </c>
      <c r="X2115" t="s">
        <v>37</v>
      </c>
      <c r="AD2115" t="s">
        <v>5257</v>
      </c>
      <c r="AE2115" t="s">
        <v>1437</v>
      </c>
      <c r="AF2115" t="s">
        <v>5257</v>
      </c>
      <c r="AG2115" t="s">
        <v>5257</v>
      </c>
      <c r="AH2115">
        <v>1</v>
      </c>
      <c r="AI2115">
        <v>77</v>
      </c>
      <c r="AJ2115">
        <v>77</v>
      </c>
      <c r="AK2115">
        <v>77</v>
      </c>
      <c r="AL2115">
        <v>77</v>
      </c>
      <c r="AM2115">
        <v>77</v>
      </c>
      <c r="AN2115" t="s">
        <v>1409</v>
      </c>
      <c r="AO2115" t="s">
        <v>5257</v>
      </c>
    </row>
    <row r="2116" spans="1:41" x14ac:dyDescent="0.25">
      <c r="A2116">
        <v>1</v>
      </c>
      <c r="B2116" t="s">
        <v>28</v>
      </c>
      <c r="C2116">
        <v>393105</v>
      </c>
      <c r="D2116" t="str">
        <f>VLOOKUP(C2116,MUNICÍPO_SETOR!A$2:D$49,4,0)</f>
        <v>ANA PAULA GUEDES MONTEIRO</v>
      </c>
      <c r="E2116" s="43">
        <v>41400.652777777781</v>
      </c>
      <c r="F2116" s="43">
        <v>41400.855555555558</v>
      </c>
      <c r="G2116" s="43">
        <v>41401.813194444447</v>
      </c>
      <c r="H2116" t="s">
        <v>29</v>
      </c>
      <c r="I2116">
        <v>60000012504775</v>
      </c>
      <c r="J2116" t="s">
        <v>1105</v>
      </c>
      <c r="K2116" t="s">
        <v>1106</v>
      </c>
      <c r="L2116" t="s">
        <v>32</v>
      </c>
      <c r="M2116">
        <v>4</v>
      </c>
      <c r="N2116" t="s">
        <v>33</v>
      </c>
      <c r="O2116">
        <v>60000015461254</v>
      </c>
      <c r="P2116">
        <v>60000016462737</v>
      </c>
      <c r="Q2116">
        <v>140208000001106</v>
      </c>
      <c r="S2116" t="s">
        <v>34</v>
      </c>
      <c r="T2116" t="s">
        <v>35</v>
      </c>
      <c r="U2116" t="s">
        <v>36</v>
      </c>
      <c r="X2116" t="s">
        <v>37</v>
      </c>
      <c r="AD2116" t="s">
        <v>5258</v>
      </c>
      <c r="AE2116" t="s">
        <v>1437</v>
      </c>
      <c r="AF2116" t="s">
        <v>5258</v>
      </c>
      <c r="AG2116" t="s">
        <v>5258</v>
      </c>
      <c r="AH2116">
        <v>1</v>
      </c>
      <c r="AI2116">
        <v>141</v>
      </c>
      <c r="AJ2116">
        <v>141</v>
      </c>
      <c r="AK2116">
        <v>141</v>
      </c>
      <c r="AL2116">
        <v>141</v>
      </c>
      <c r="AM2116">
        <v>141</v>
      </c>
      <c r="AN2116" t="s">
        <v>1409</v>
      </c>
      <c r="AO2116" t="s">
        <v>5258</v>
      </c>
    </row>
    <row r="2117" spans="1:41" x14ac:dyDescent="0.25">
      <c r="A2117">
        <v>1</v>
      </c>
      <c r="B2117" t="s">
        <v>28</v>
      </c>
      <c r="C2117">
        <v>393105</v>
      </c>
      <c r="D2117" t="str">
        <f>VLOOKUP(C2117,MUNICÍPO_SETOR!A$2:D$49,4,0)</f>
        <v>ANA PAULA GUEDES MONTEIRO</v>
      </c>
      <c r="E2117" s="43">
        <v>41400.59375</v>
      </c>
      <c r="F2117" s="43">
        <v>41400.853472222225</v>
      </c>
      <c r="G2117" s="43">
        <v>41400.8125</v>
      </c>
      <c r="H2117" t="s">
        <v>29</v>
      </c>
      <c r="I2117">
        <v>60000017963832</v>
      </c>
      <c r="J2117" t="s">
        <v>3784</v>
      </c>
      <c r="K2117" t="s">
        <v>3785</v>
      </c>
      <c r="L2117" t="s">
        <v>32</v>
      </c>
      <c r="M2117">
        <v>3</v>
      </c>
      <c r="N2117" t="s">
        <v>33</v>
      </c>
      <c r="O2117">
        <v>60000015461254</v>
      </c>
      <c r="P2117">
        <v>60000016462737</v>
      </c>
      <c r="Q2117">
        <v>140208000001099</v>
      </c>
      <c r="S2117" t="s">
        <v>34</v>
      </c>
      <c r="T2117" t="s">
        <v>35</v>
      </c>
      <c r="U2117" t="s">
        <v>36</v>
      </c>
      <c r="X2117" t="s">
        <v>37</v>
      </c>
      <c r="AD2117" t="s">
        <v>5259</v>
      </c>
      <c r="AE2117" t="s">
        <v>1437</v>
      </c>
      <c r="AF2117" t="s">
        <v>5259</v>
      </c>
      <c r="AG2117" t="s">
        <v>5259</v>
      </c>
      <c r="AH2117">
        <v>1</v>
      </c>
      <c r="AI2117">
        <v>43</v>
      </c>
      <c r="AJ2117">
        <v>43</v>
      </c>
      <c r="AK2117">
        <v>43</v>
      </c>
      <c r="AL2117">
        <v>43</v>
      </c>
      <c r="AM2117">
        <v>43</v>
      </c>
      <c r="AN2117" t="s">
        <v>1409</v>
      </c>
      <c r="AO2117" t="s">
        <v>5259</v>
      </c>
    </row>
    <row r="2118" spans="1:41" x14ac:dyDescent="0.25">
      <c r="A2118">
        <v>1</v>
      </c>
      <c r="B2118" t="s">
        <v>28</v>
      </c>
      <c r="C2118">
        <v>393105</v>
      </c>
      <c r="D2118" t="str">
        <f>VLOOKUP(C2118,MUNICÍPO_SETOR!A$2:D$49,4,0)</f>
        <v>ANA PAULA GUEDES MONTEIRO</v>
      </c>
      <c r="E2118" s="43">
        <v>41400.475694444445</v>
      </c>
      <c r="F2118" s="43">
        <v>41400.851388888892</v>
      </c>
      <c r="G2118" s="43">
        <v>41400.8125</v>
      </c>
      <c r="H2118" t="s">
        <v>29</v>
      </c>
      <c r="I2118">
        <v>60000012533891</v>
      </c>
      <c r="J2118" t="s">
        <v>1108</v>
      </c>
      <c r="K2118" t="s">
        <v>1109</v>
      </c>
      <c r="L2118" t="s">
        <v>32</v>
      </c>
      <c r="M2118">
        <v>3</v>
      </c>
      <c r="N2118" t="s">
        <v>33</v>
      </c>
      <c r="O2118">
        <v>60000015461254</v>
      </c>
      <c r="P2118">
        <v>60000016462737</v>
      </c>
      <c r="Q2118">
        <v>140208000001092</v>
      </c>
      <c r="S2118" t="s">
        <v>34</v>
      </c>
      <c r="T2118" t="s">
        <v>35</v>
      </c>
      <c r="U2118" t="s">
        <v>36</v>
      </c>
      <c r="X2118" t="s">
        <v>37</v>
      </c>
      <c r="AD2118" t="s">
        <v>5260</v>
      </c>
      <c r="AE2118" t="s">
        <v>1437</v>
      </c>
      <c r="AF2118" t="s">
        <v>5260</v>
      </c>
      <c r="AG2118" t="s">
        <v>5260</v>
      </c>
      <c r="AH2118">
        <v>1</v>
      </c>
      <c r="AI2118">
        <v>70</v>
      </c>
      <c r="AJ2118">
        <v>70</v>
      </c>
      <c r="AK2118">
        <v>70</v>
      </c>
      <c r="AL2118">
        <v>70</v>
      </c>
      <c r="AM2118">
        <v>70</v>
      </c>
      <c r="AN2118" t="s">
        <v>1409</v>
      </c>
      <c r="AO2118" t="s">
        <v>5260</v>
      </c>
    </row>
    <row r="2119" spans="1:41" x14ac:dyDescent="0.25">
      <c r="A2119">
        <v>1</v>
      </c>
      <c r="B2119" t="s">
        <v>28</v>
      </c>
      <c r="C2119">
        <v>393105</v>
      </c>
      <c r="D2119" t="str">
        <f>VLOOKUP(C2119,MUNICÍPO_SETOR!A$2:D$49,4,0)</f>
        <v>ANA PAULA GUEDES MONTEIRO</v>
      </c>
      <c r="E2119" s="43">
        <v>41400.4375</v>
      </c>
      <c r="F2119" s="43">
        <v>41400.85</v>
      </c>
      <c r="G2119" s="43">
        <v>41400.8125</v>
      </c>
      <c r="H2119" t="s">
        <v>29</v>
      </c>
      <c r="I2119">
        <v>60000012428175</v>
      </c>
      <c r="J2119" t="s">
        <v>3772</v>
      </c>
      <c r="K2119" t="s">
        <v>3773</v>
      </c>
      <c r="L2119" t="s">
        <v>238</v>
      </c>
      <c r="N2119" t="s">
        <v>33</v>
      </c>
      <c r="O2119">
        <v>60000015461254</v>
      </c>
      <c r="P2119">
        <v>60000016462737</v>
      </c>
      <c r="Q2119">
        <v>140208000001086</v>
      </c>
      <c r="S2119" t="s">
        <v>34</v>
      </c>
      <c r="T2119" t="s">
        <v>35</v>
      </c>
      <c r="U2119" t="s">
        <v>36</v>
      </c>
      <c r="X2119" t="s">
        <v>37</v>
      </c>
      <c r="AD2119" t="s">
        <v>5261</v>
      </c>
      <c r="AE2119" t="s">
        <v>1437</v>
      </c>
      <c r="AF2119" t="s">
        <v>5261</v>
      </c>
      <c r="AG2119" t="s">
        <v>5261</v>
      </c>
      <c r="AH2119">
        <v>1</v>
      </c>
      <c r="AI2119">
        <v>82</v>
      </c>
      <c r="AJ2119">
        <v>82</v>
      </c>
      <c r="AK2119">
        <v>82</v>
      </c>
      <c r="AL2119">
        <v>82</v>
      </c>
      <c r="AM2119">
        <v>82</v>
      </c>
      <c r="AN2119" t="s">
        <v>1409</v>
      </c>
      <c r="AO2119" t="s">
        <v>5261</v>
      </c>
    </row>
    <row r="2120" spans="1:41" x14ac:dyDescent="0.25">
      <c r="A2120">
        <v>1</v>
      </c>
      <c r="B2120" t="s">
        <v>28</v>
      </c>
      <c r="C2120">
        <v>393105</v>
      </c>
      <c r="D2120" t="str">
        <f>VLOOKUP(C2120,MUNICÍPO_SETOR!A$2:D$49,4,0)</f>
        <v>ANA PAULA GUEDES MONTEIRO</v>
      </c>
      <c r="E2120" s="43">
        <v>41400.420138888891</v>
      </c>
      <c r="F2120" s="43">
        <v>41400.847222222219</v>
      </c>
      <c r="G2120" s="43">
        <v>41400.8125</v>
      </c>
      <c r="H2120" t="s">
        <v>29</v>
      </c>
      <c r="I2120">
        <v>60000017964120</v>
      </c>
      <c r="J2120" t="s">
        <v>1097</v>
      </c>
      <c r="K2120" t="s">
        <v>1098</v>
      </c>
      <c r="L2120" t="s">
        <v>32</v>
      </c>
      <c r="M2120">
        <v>6</v>
      </c>
      <c r="N2120" t="s">
        <v>33</v>
      </c>
      <c r="O2120">
        <v>60000015461254</v>
      </c>
      <c r="P2120">
        <v>60000016462737</v>
      </c>
      <c r="Q2120">
        <v>140208000001079</v>
      </c>
      <c r="S2120" t="s">
        <v>34</v>
      </c>
      <c r="T2120" t="s">
        <v>35</v>
      </c>
      <c r="U2120" t="s">
        <v>36</v>
      </c>
      <c r="X2120" t="s">
        <v>37</v>
      </c>
      <c r="AD2120" t="s">
        <v>5262</v>
      </c>
      <c r="AE2120" t="s">
        <v>1437</v>
      </c>
      <c r="AF2120" t="s">
        <v>5262</v>
      </c>
      <c r="AG2120" t="s">
        <v>5262</v>
      </c>
      <c r="AH2120">
        <v>1</v>
      </c>
      <c r="AI2120">
        <v>56</v>
      </c>
      <c r="AJ2120">
        <v>56</v>
      </c>
      <c r="AK2120">
        <v>56</v>
      </c>
      <c r="AL2120">
        <v>56</v>
      </c>
      <c r="AM2120">
        <v>56</v>
      </c>
      <c r="AN2120" t="s">
        <v>1409</v>
      </c>
      <c r="AO2120" t="s">
        <v>5262</v>
      </c>
    </row>
    <row r="2121" spans="1:41" x14ac:dyDescent="0.25">
      <c r="A2121">
        <v>1</v>
      </c>
      <c r="B2121" t="s">
        <v>28</v>
      </c>
      <c r="C2121">
        <v>393105</v>
      </c>
      <c r="D2121" t="str">
        <f>VLOOKUP(C2121,MUNICÍPO_SETOR!A$2:D$49,4,0)</f>
        <v>ANA PAULA GUEDES MONTEIRO</v>
      </c>
      <c r="E2121" s="43">
        <v>41400.402777777781</v>
      </c>
      <c r="F2121" s="43">
        <v>41400.845138888886</v>
      </c>
      <c r="G2121" s="43">
        <v>41400.8125</v>
      </c>
      <c r="H2121" t="s">
        <v>29</v>
      </c>
      <c r="I2121">
        <v>60000017152562</v>
      </c>
      <c r="J2121" t="s">
        <v>3868</v>
      </c>
      <c r="K2121" t="s">
        <v>3869</v>
      </c>
      <c r="L2121" t="s">
        <v>32</v>
      </c>
      <c r="M2121">
        <v>6</v>
      </c>
      <c r="N2121" t="s">
        <v>33</v>
      </c>
      <c r="O2121">
        <v>60000015461254</v>
      </c>
      <c r="P2121">
        <v>60000016462737</v>
      </c>
      <c r="Q2121">
        <v>140208000001072</v>
      </c>
      <c r="S2121" t="s">
        <v>34</v>
      </c>
      <c r="T2121" t="s">
        <v>35</v>
      </c>
      <c r="U2121" t="s">
        <v>36</v>
      </c>
      <c r="X2121" t="s">
        <v>37</v>
      </c>
      <c r="AD2121" t="s">
        <v>5263</v>
      </c>
      <c r="AE2121" t="s">
        <v>1437</v>
      </c>
      <c r="AF2121" t="s">
        <v>5263</v>
      </c>
      <c r="AG2121" t="s">
        <v>5263</v>
      </c>
      <c r="AH2121">
        <v>1</v>
      </c>
      <c r="AI2121">
        <v>94</v>
      </c>
      <c r="AJ2121">
        <v>94</v>
      </c>
      <c r="AK2121">
        <v>94</v>
      </c>
      <c r="AL2121">
        <v>94</v>
      </c>
      <c r="AM2121">
        <v>94</v>
      </c>
      <c r="AN2121" t="s">
        <v>1409</v>
      </c>
      <c r="AO2121" t="s">
        <v>5263</v>
      </c>
    </row>
    <row r="2122" spans="1:41" x14ac:dyDescent="0.25">
      <c r="A2122">
        <v>1</v>
      </c>
      <c r="B2122" t="s">
        <v>28</v>
      </c>
      <c r="C2122">
        <v>393105</v>
      </c>
      <c r="D2122" t="str">
        <f>VLOOKUP(C2122,MUNICÍPO_SETOR!A$2:D$49,4,0)</f>
        <v>ANA PAULA GUEDES MONTEIRO</v>
      </c>
      <c r="E2122" s="43">
        <v>41397.642361111109</v>
      </c>
      <c r="F2122" s="43">
        <v>41397.893750000003</v>
      </c>
      <c r="G2122" s="43">
        <v>41397.855555555558</v>
      </c>
      <c r="H2122" t="s">
        <v>29</v>
      </c>
      <c r="I2122">
        <v>60000017152378</v>
      </c>
      <c r="J2122" t="s">
        <v>3820</v>
      </c>
      <c r="K2122" t="s">
        <v>3821</v>
      </c>
      <c r="L2122" t="s">
        <v>32</v>
      </c>
      <c r="M2122">
        <v>3</v>
      </c>
      <c r="N2122" t="s">
        <v>33</v>
      </c>
      <c r="O2122">
        <v>60000015461254</v>
      </c>
      <c r="P2122">
        <v>60000016462737</v>
      </c>
      <c r="Q2122">
        <v>140208000001061</v>
      </c>
      <c r="S2122" t="s">
        <v>34</v>
      </c>
      <c r="T2122" t="s">
        <v>35</v>
      </c>
      <c r="U2122" t="s">
        <v>36</v>
      </c>
      <c r="X2122" t="s">
        <v>37</v>
      </c>
      <c r="AD2122" t="s">
        <v>5264</v>
      </c>
      <c r="AE2122" t="s">
        <v>1437</v>
      </c>
      <c r="AF2122" t="s">
        <v>5264</v>
      </c>
      <c r="AG2122" t="s">
        <v>5264</v>
      </c>
      <c r="AH2122">
        <v>1</v>
      </c>
      <c r="AI2122">
        <v>59</v>
      </c>
      <c r="AJ2122">
        <v>59</v>
      </c>
      <c r="AK2122">
        <v>59</v>
      </c>
      <c r="AL2122">
        <v>59</v>
      </c>
      <c r="AM2122">
        <v>59</v>
      </c>
      <c r="AN2122" t="s">
        <v>1409</v>
      </c>
      <c r="AO2122" t="s">
        <v>5264</v>
      </c>
    </row>
    <row r="2123" spans="1:41" x14ac:dyDescent="0.25">
      <c r="A2123">
        <v>1</v>
      </c>
      <c r="B2123" t="s">
        <v>28</v>
      </c>
      <c r="C2123">
        <v>393105</v>
      </c>
      <c r="D2123" t="str">
        <f>VLOOKUP(C2123,MUNICÍPO_SETOR!A$2:D$49,4,0)</f>
        <v>ANA PAULA GUEDES MONTEIRO</v>
      </c>
      <c r="E2123" s="43">
        <v>41397.590277777781</v>
      </c>
      <c r="F2123" s="43">
        <v>41397.892361111109</v>
      </c>
      <c r="G2123" s="43">
        <v>41397.855555555558</v>
      </c>
      <c r="H2123" t="s">
        <v>29</v>
      </c>
      <c r="I2123">
        <v>60000012340255</v>
      </c>
      <c r="J2123" t="s">
        <v>3823</v>
      </c>
      <c r="K2123" t="s">
        <v>3824</v>
      </c>
      <c r="L2123" t="s">
        <v>32</v>
      </c>
      <c r="M2123">
        <v>6</v>
      </c>
      <c r="N2123" t="s">
        <v>33</v>
      </c>
      <c r="O2123">
        <v>60000015461254</v>
      </c>
      <c r="P2123">
        <v>60000016462737</v>
      </c>
      <c r="Q2123">
        <v>140208000001054</v>
      </c>
      <c r="S2123" t="s">
        <v>34</v>
      </c>
      <c r="T2123" t="s">
        <v>35</v>
      </c>
      <c r="U2123" t="s">
        <v>36</v>
      </c>
      <c r="X2123" t="s">
        <v>37</v>
      </c>
      <c r="AD2123" t="s">
        <v>5265</v>
      </c>
      <c r="AE2123" t="s">
        <v>1437</v>
      </c>
      <c r="AF2123" t="s">
        <v>5265</v>
      </c>
      <c r="AG2123" t="s">
        <v>5265</v>
      </c>
      <c r="AH2123">
        <v>1</v>
      </c>
      <c r="AI2123">
        <v>52</v>
      </c>
      <c r="AJ2123">
        <v>52</v>
      </c>
      <c r="AK2123">
        <v>52</v>
      </c>
      <c r="AL2123">
        <v>52</v>
      </c>
      <c r="AM2123">
        <v>52</v>
      </c>
      <c r="AN2123" t="s">
        <v>1409</v>
      </c>
      <c r="AO2123" t="s">
        <v>5265</v>
      </c>
    </row>
    <row r="2124" spans="1:41" x14ac:dyDescent="0.25">
      <c r="A2124">
        <v>1</v>
      </c>
      <c r="B2124" t="s">
        <v>28</v>
      </c>
      <c r="C2124">
        <v>393105</v>
      </c>
      <c r="D2124" t="str">
        <f>VLOOKUP(C2124,MUNICÍPO_SETOR!A$2:D$49,4,0)</f>
        <v>ANA PAULA GUEDES MONTEIRO</v>
      </c>
      <c r="E2124" s="43">
        <v>41397.479166666664</v>
      </c>
      <c r="F2124" s="43">
        <v>41397.888888888891</v>
      </c>
      <c r="G2124" s="43">
        <v>41397.850694444445</v>
      </c>
      <c r="H2124" t="s">
        <v>29</v>
      </c>
      <c r="I2124">
        <v>60000012522399</v>
      </c>
      <c r="J2124" t="s">
        <v>3829</v>
      </c>
      <c r="K2124" t="s">
        <v>3830</v>
      </c>
      <c r="L2124" t="s">
        <v>32</v>
      </c>
      <c r="M2124">
        <v>3</v>
      </c>
      <c r="N2124" t="s">
        <v>33</v>
      </c>
      <c r="O2124">
        <v>60000015461254</v>
      </c>
      <c r="P2124">
        <v>60000016462737</v>
      </c>
      <c r="Q2124">
        <v>140208000001047</v>
      </c>
      <c r="S2124" t="s">
        <v>34</v>
      </c>
      <c r="T2124" t="s">
        <v>35</v>
      </c>
      <c r="U2124" t="s">
        <v>36</v>
      </c>
      <c r="X2124" t="s">
        <v>37</v>
      </c>
      <c r="AD2124" t="s">
        <v>5266</v>
      </c>
      <c r="AE2124" t="s">
        <v>1437</v>
      </c>
      <c r="AF2124" t="s">
        <v>5266</v>
      </c>
      <c r="AG2124" t="s">
        <v>5266</v>
      </c>
      <c r="AH2124">
        <v>1</v>
      </c>
      <c r="AI2124">
        <v>55</v>
      </c>
      <c r="AJ2124">
        <v>55</v>
      </c>
      <c r="AK2124">
        <v>55</v>
      </c>
      <c r="AL2124">
        <v>55</v>
      </c>
      <c r="AM2124">
        <v>55</v>
      </c>
      <c r="AN2124" t="s">
        <v>1409</v>
      </c>
      <c r="AO2124" t="s">
        <v>5266</v>
      </c>
    </row>
    <row r="2125" spans="1:41" x14ac:dyDescent="0.25">
      <c r="A2125">
        <v>1</v>
      </c>
      <c r="B2125" t="s">
        <v>28</v>
      </c>
      <c r="C2125">
        <v>393105</v>
      </c>
      <c r="D2125" t="str">
        <f>VLOOKUP(C2125,MUNICÍPO_SETOR!A$2:D$49,4,0)</f>
        <v>ANA PAULA GUEDES MONTEIRO</v>
      </c>
      <c r="E2125" s="43">
        <v>41397.461805555555</v>
      </c>
      <c r="F2125" s="43">
        <v>41397.885416666664</v>
      </c>
      <c r="G2125" s="43">
        <v>41397.850694444445</v>
      </c>
      <c r="H2125" t="s">
        <v>29</v>
      </c>
      <c r="I2125">
        <v>60000012472815</v>
      </c>
      <c r="J2125" t="s">
        <v>3826</v>
      </c>
      <c r="K2125" t="s">
        <v>3827</v>
      </c>
      <c r="L2125" t="s">
        <v>32</v>
      </c>
      <c r="M2125">
        <v>4</v>
      </c>
      <c r="N2125" t="s">
        <v>33</v>
      </c>
      <c r="O2125">
        <v>60000015461254</v>
      </c>
      <c r="P2125">
        <v>60000016462737</v>
      </c>
      <c r="Q2125">
        <v>140208000001040</v>
      </c>
      <c r="S2125" t="s">
        <v>34</v>
      </c>
      <c r="T2125" t="s">
        <v>35</v>
      </c>
      <c r="U2125" t="s">
        <v>36</v>
      </c>
      <c r="X2125" t="s">
        <v>37</v>
      </c>
      <c r="AD2125" t="s">
        <v>5267</v>
      </c>
      <c r="AE2125" t="s">
        <v>1437</v>
      </c>
      <c r="AF2125" t="s">
        <v>5267</v>
      </c>
      <c r="AG2125" t="s">
        <v>5267</v>
      </c>
      <c r="AH2125">
        <v>1</v>
      </c>
      <c r="AI2125">
        <v>76</v>
      </c>
      <c r="AJ2125">
        <v>76</v>
      </c>
      <c r="AK2125">
        <v>76</v>
      </c>
      <c r="AL2125">
        <v>76</v>
      </c>
      <c r="AM2125">
        <v>76</v>
      </c>
      <c r="AN2125" t="s">
        <v>1409</v>
      </c>
      <c r="AO2125" t="s">
        <v>5267</v>
      </c>
    </row>
    <row r="2126" spans="1:41" x14ac:dyDescent="0.25">
      <c r="A2126">
        <v>1</v>
      </c>
      <c r="B2126" t="s">
        <v>28</v>
      </c>
      <c r="C2126">
        <v>393105</v>
      </c>
      <c r="D2126" t="str">
        <f>VLOOKUP(C2126,MUNICÍPO_SETOR!A$2:D$49,4,0)</f>
        <v>ANA PAULA GUEDES MONTEIRO</v>
      </c>
      <c r="E2126" s="43">
        <v>41397.423611111109</v>
      </c>
      <c r="F2126" s="43">
        <v>41397.884027777778</v>
      </c>
      <c r="G2126" s="43">
        <v>41397.850694444445</v>
      </c>
      <c r="H2126" t="s">
        <v>29</v>
      </c>
      <c r="I2126">
        <v>60000012451387</v>
      </c>
      <c r="J2126" t="s">
        <v>3832</v>
      </c>
      <c r="K2126" t="s">
        <v>3833</v>
      </c>
      <c r="L2126" t="s">
        <v>32</v>
      </c>
      <c r="M2126">
        <v>6</v>
      </c>
      <c r="N2126" t="s">
        <v>33</v>
      </c>
      <c r="O2126">
        <v>60000015461254</v>
      </c>
      <c r="P2126">
        <v>60000016462737</v>
      </c>
      <c r="Q2126">
        <v>140208000001033</v>
      </c>
      <c r="S2126" t="s">
        <v>34</v>
      </c>
      <c r="T2126" t="s">
        <v>35</v>
      </c>
      <c r="U2126" t="s">
        <v>36</v>
      </c>
      <c r="X2126" t="s">
        <v>37</v>
      </c>
      <c r="AD2126" t="s">
        <v>5268</v>
      </c>
      <c r="AE2126" t="s">
        <v>1437</v>
      </c>
      <c r="AF2126" t="s">
        <v>5268</v>
      </c>
      <c r="AG2126" t="s">
        <v>5268</v>
      </c>
      <c r="AH2126">
        <v>1</v>
      </c>
      <c r="AI2126">
        <v>55</v>
      </c>
      <c r="AJ2126">
        <v>55</v>
      </c>
      <c r="AK2126">
        <v>55</v>
      </c>
      <c r="AL2126">
        <v>55</v>
      </c>
      <c r="AM2126">
        <v>55</v>
      </c>
      <c r="AN2126" t="s">
        <v>1409</v>
      </c>
      <c r="AO2126" t="s">
        <v>5268</v>
      </c>
    </row>
    <row r="2127" spans="1:41" x14ac:dyDescent="0.25">
      <c r="A2127">
        <v>1</v>
      </c>
      <c r="B2127" t="s">
        <v>28</v>
      </c>
      <c r="C2127">
        <v>393105</v>
      </c>
      <c r="D2127" t="str">
        <f>VLOOKUP(C2127,MUNICÍPO_SETOR!A$2:D$49,4,0)</f>
        <v>ANA PAULA GUEDES MONTEIRO</v>
      </c>
      <c r="E2127" s="43">
        <v>41396.697916666664</v>
      </c>
      <c r="F2127" s="43">
        <v>41396.886805555558</v>
      </c>
      <c r="G2127" s="43">
        <v>41397.224305555559</v>
      </c>
      <c r="H2127" t="s">
        <v>29</v>
      </c>
      <c r="I2127">
        <v>60000012308575</v>
      </c>
      <c r="J2127" t="s">
        <v>3892</v>
      </c>
      <c r="K2127" t="s">
        <v>3893</v>
      </c>
      <c r="L2127" t="s">
        <v>41</v>
      </c>
      <c r="M2127">
        <v>3</v>
      </c>
      <c r="N2127" t="s">
        <v>33</v>
      </c>
      <c r="O2127">
        <v>60000015461254</v>
      </c>
      <c r="P2127">
        <v>60000016462737</v>
      </c>
      <c r="Q2127">
        <v>140208000001026</v>
      </c>
      <c r="S2127" t="s">
        <v>34</v>
      </c>
      <c r="T2127" t="s">
        <v>35</v>
      </c>
      <c r="U2127" t="s">
        <v>36</v>
      </c>
      <c r="X2127" t="s">
        <v>37</v>
      </c>
      <c r="AD2127" t="s">
        <v>5269</v>
      </c>
      <c r="AE2127" t="s">
        <v>1437</v>
      </c>
      <c r="AF2127" t="s">
        <v>5269</v>
      </c>
      <c r="AG2127" t="s">
        <v>5269</v>
      </c>
      <c r="AH2127">
        <v>1</v>
      </c>
      <c r="AI2127">
        <v>98</v>
      </c>
      <c r="AJ2127">
        <v>98</v>
      </c>
      <c r="AK2127">
        <v>98</v>
      </c>
      <c r="AL2127">
        <v>98</v>
      </c>
      <c r="AM2127">
        <v>98</v>
      </c>
      <c r="AN2127" t="s">
        <v>1409</v>
      </c>
      <c r="AO2127" t="s">
        <v>5269</v>
      </c>
    </row>
    <row r="2128" spans="1:41" x14ac:dyDescent="0.25">
      <c r="A2128">
        <v>1</v>
      </c>
      <c r="B2128" t="s">
        <v>28</v>
      </c>
      <c r="C2128">
        <v>393105</v>
      </c>
      <c r="D2128" t="str">
        <f>VLOOKUP(C2128,MUNICÍPO_SETOR!A$2:D$49,4,0)</f>
        <v>ANA PAULA GUEDES MONTEIRO</v>
      </c>
      <c r="E2128" s="43">
        <v>41396.697916666664</v>
      </c>
      <c r="F2128" s="43">
        <v>41396.886805555558</v>
      </c>
      <c r="G2128" s="43">
        <v>41397.224305555559</v>
      </c>
      <c r="H2128" t="s">
        <v>29</v>
      </c>
      <c r="I2128">
        <v>60000012308575</v>
      </c>
      <c r="J2128" t="s">
        <v>3892</v>
      </c>
      <c r="K2128" t="s">
        <v>3893</v>
      </c>
      <c r="L2128" t="s">
        <v>41</v>
      </c>
      <c r="M2128">
        <v>3</v>
      </c>
      <c r="N2128" t="s">
        <v>33</v>
      </c>
      <c r="O2128">
        <v>60000015461254</v>
      </c>
      <c r="P2128">
        <v>60000016462737</v>
      </c>
      <c r="Q2128">
        <v>140208000001026</v>
      </c>
      <c r="S2128" t="s">
        <v>34</v>
      </c>
      <c r="T2128" t="s">
        <v>35</v>
      </c>
      <c r="U2128" t="s">
        <v>36</v>
      </c>
      <c r="X2128" t="s">
        <v>37</v>
      </c>
      <c r="AD2128" t="s">
        <v>5269</v>
      </c>
      <c r="AE2128" t="s">
        <v>1437</v>
      </c>
      <c r="AF2128" t="s">
        <v>5269</v>
      </c>
      <c r="AG2128" t="s">
        <v>5269</v>
      </c>
      <c r="AH2128">
        <v>1</v>
      </c>
      <c r="AI2128">
        <v>98</v>
      </c>
      <c r="AJ2128">
        <v>98</v>
      </c>
      <c r="AK2128">
        <v>98</v>
      </c>
      <c r="AL2128">
        <v>98</v>
      </c>
      <c r="AM2128">
        <v>98</v>
      </c>
      <c r="AN2128" t="s">
        <v>1409</v>
      </c>
      <c r="AO2128" t="s">
        <v>5269</v>
      </c>
    </row>
    <row r="2129" spans="1:41" x14ac:dyDescent="0.25">
      <c r="A2129">
        <v>1</v>
      </c>
      <c r="B2129" t="s">
        <v>28</v>
      </c>
      <c r="C2129">
        <v>393105</v>
      </c>
      <c r="D2129" t="str">
        <f>VLOOKUP(C2129,MUNICÍPO_SETOR!A$2:D$49,4,0)</f>
        <v>ANA PAULA GUEDES MONTEIRO</v>
      </c>
      <c r="E2129" s="43">
        <v>41396.631944444445</v>
      </c>
      <c r="F2129" s="43">
        <v>41396.884722222225</v>
      </c>
      <c r="G2129" s="43">
        <v>41397.224305555559</v>
      </c>
      <c r="H2129" t="s">
        <v>29</v>
      </c>
      <c r="I2129">
        <v>60000012437747</v>
      </c>
      <c r="J2129" t="s">
        <v>3889</v>
      </c>
      <c r="K2129" t="s">
        <v>3890</v>
      </c>
      <c r="L2129" t="s">
        <v>41</v>
      </c>
      <c r="M2129">
        <v>3</v>
      </c>
      <c r="N2129" t="s">
        <v>33</v>
      </c>
      <c r="O2129">
        <v>60000015461254</v>
      </c>
      <c r="P2129">
        <v>60000016462737</v>
      </c>
      <c r="Q2129">
        <v>140208000001019</v>
      </c>
      <c r="S2129" t="s">
        <v>34</v>
      </c>
      <c r="T2129" t="s">
        <v>35</v>
      </c>
      <c r="U2129" t="s">
        <v>36</v>
      </c>
      <c r="X2129" t="s">
        <v>37</v>
      </c>
      <c r="AD2129" t="s">
        <v>5270</v>
      </c>
      <c r="AE2129" t="s">
        <v>1437</v>
      </c>
      <c r="AF2129" t="s">
        <v>5270</v>
      </c>
      <c r="AG2129" t="s">
        <v>5270</v>
      </c>
      <c r="AH2129">
        <v>1</v>
      </c>
      <c r="AI2129">
        <v>71</v>
      </c>
      <c r="AJ2129">
        <v>71</v>
      </c>
      <c r="AK2129">
        <v>71</v>
      </c>
      <c r="AL2129">
        <v>71</v>
      </c>
      <c r="AM2129">
        <v>71</v>
      </c>
      <c r="AN2129" t="s">
        <v>1409</v>
      </c>
      <c r="AO2129" t="s">
        <v>5270</v>
      </c>
    </row>
    <row r="2130" spans="1:41" x14ac:dyDescent="0.25">
      <c r="A2130">
        <v>1</v>
      </c>
      <c r="B2130" t="s">
        <v>28</v>
      </c>
      <c r="C2130">
        <v>393105</v>
      </c>
      <c r="D2130" t="str">
        <f>VLOOKUP(C2130,MUNICÍPO_SETOR!A$2:D$49,4,0)</f>
        <v>ANA PAULA GUEDES MONTEIRO</v>
      </c>
      <c r="E2130" s="43">
        <v>41396.5625</v>
      </c>
      <c r="F2130" s="43">
        <v>41396.882638888892</v>
      </c>
      <c r="G2130" s="43">
        <v>41397.224305555559</v>
      </c>
      <c r="H2130" t="s">
        <v>29</v>
      </c>
      <c r="I2130">
        <v>60000012415687</v>
      </c>
      <c r="J2130" t="s">
        <v>3895</v>
      </c>
      <c r="K2130" t="s">
        <v>3896</v>
      </c>
      <c r="L2130" t="s">
        <v>41</v>
      </c>
      <c r="M2130">
        <v>3</v>
      </c>
      <c r="N2130" t="s">
        <v>33</v>
      </c>
      <c r="O2130">
        <v>60000015461254</v>
      </c>
      <c r="P2130">
        <v>60000016462737</v>
      </c>
      <c r="Q2130">
        <v>140208000001012</v>
      </c>
      <c r="S2130" t="s">
        <v>34</v>
      </c>
      <c r="T2130" t="s">
        <v>35</v>
      </c>
      <c r="U2130" t="s">
        <v>36</v>
      </c>
      <c r="X2130" t="s">
        <v>37</v>
      </c>
      <c r="AD2130" t="s">
        <v>5271</v>
      </c>
      <c r="AE2130" t="s">
        <v>1437</v>
      </c>
      <c r="AF2130" t="s">
        <v>5271</v>
      </c>
      <c r="AG2130" t="s">
        <v>5271</v>
      </c>
      <c r="AH2130">
        <v>1</v>
      </c>
      <c r="AI2130">
        <v>145</v>
      </c>
      <c r="AJ2130">
        <v>145</v>
      </c>
      <c r="AK2130">
        <v>145</v>
      </c>
      <c r="AL2130">
        <v>145</v>
      </c>
      <c r="AM2130">
        <v>145</v>
      </c>
      <c r="AN2130" t="s">
        <v>1409</v>
      </c>
      <c r="AO2130" t="s">
        <v>5271</v>
      </c>
    </row>
    <row r="2131" spans="1:41" x14ac:dyDescent="0.25">
      <c r="A2131">
        <v>1</v>
      </c>
      <c r="B2131" t="s">
        <v>28</v>
      </c>
      <c r="C2131">
        <v>393105</v>
      </c>
      <c r="D2131" t="str">
        <f>VLOOKUP(C2131,MUNICÍPO_SETOR!A$2:D$49,4,0)</f>
        <v>ANA PAULA GUEDES MONTEIRO</v>
      </c>
      <c r="E2131" s="43">
        <v>41394.677083333336</v>
      </c>
      <c r="F2131" s="43">
        <v>41394.792361111111</v>
      </c>
      <c r="G2131" s="43">
        <v>41396.480555555558</v>
      </c>
      <c r="H2131" t="s">
        <v>29</v>
      </c>
      <c r="I2131">
        <v>60000012514219</v>
      </c>
      <c r="J2131" t="s">
        <v>3741</v>
      </c>
      <c r="K2131" t="s">
        <v>3742</v>
      </c>
      <c r="L2131" t="s">
        <v>32</v>
      </c>
      <c r="M2131">
        <v>4</v>
      </c>
      <c r="N2131" t="s">
        <v>33</v>
      </c>
      <c r="O2131">
        <v>60000015461254</v>
      </c>
      <c r="P2131">
        <v>60000016462737</v>
      </c>
      <c r="Q2131">
        <v>140208000000927</v>
      </c>
      <c r="S2131" t="s">
        <v>34</v>
      </c>
      <c r="T2131" t="s">
        <v>35</v>
      </c>
      <c r="U2131" t="s">
        <v>36</v>
      </c>
      <c r="X2131" t="s">
        <v>37</v>
      </c>
      <c r="AD2131" t="s">
        <v>3743</v>
      </c>
      <c r="AE2131" t="s">
        <v>1437</v>
      </c>
      <c r="AF2131" t="s">
        <v>3743</v>
      </c>
      <c r="AG2131" t="s">
        <v>3743</v>
      </c>
      <c r="AH2131">
        <v>1</v>
      </c>
      <c r="AI2131">
        <v>53</v>
      </c>
      <c r="AJ2131">
        <v>53</v>
      </c>
      <c r="AK2131">
        <v>53</v>
      </c>
      <c r="AL2131">
        <v>53</v>
      </c>
      <c r="AM2131">
        <v>53</v>
      </c>
      <c r="AN2131" t="s">
        <v>1409</v>
      </c>
      <c r="AO2131" t="s">
        <v>3743</v>
      </c>
    </row>
    <row r="2132" spans="1:41" x14ac:dyDescent="0.25">
      <c r="A2132">
        <v>1</v>
      </c>
      <c r="B2132" t="s">
        <v>28</v>
      </c>
      <c r="C2132">
        <v>393105</v>
      </c>
      <c r="D2132" t="str">
        <f>VLOOKUP(C2132,MUNICÍPO_SETOR!A$2:D$49,4,0)</f>
        <v>ANA PAULA GUEDES MONTEIRO</v>
      </c>
      <c r="E2132" s="43">
        <v>41394.604166666664</v>
      </c>
      <c r="F2132" s="43">
        <v>41394.790277777778</v>
      </c>
      <c r="G2132" s="43">
        <v>41394.75</v>
      </c>
      <c r="H2132" t="s">
        <v>29</v>
      </c>
      <c r="I2132">
        <v>60000012400335</v>
      </c>
      <c r="J2132" t="s">
        <v>3744</v>
      </c>
      <c r="K2132" t="s">
        <v>3745</v>
      </c>
      <c r="L2132" t="s">
        <v>41</v>
      </c>
      <c r="M2132">
        <v>3</v>
      </c>
      <c r="N2132" t="s">
        <v>33</v>
      </c>
      <c r="O2132">
        <v>60000015461254</v>
      </c>
      <c r="P2132">
        <v>60000016462737</v>
      </c>
      <c r="Q2132">
        <v>140208000000920</v>
      </c>
      <c r="S2132" t="s">
        <v>34</v>
      </c>
      <c r="T2132" t="s">
        <v>35</v>
      </c>
      <c r="U2132" t="s">
        <v>36</v>
      </c>
      <c r="X2132" t="s">
        <v>37</v>
      </c>
      <c r="AD2132" t="s">
        <v>3746</v>
      </c>
      <c r="AE2132" t="s">
        <v>1437</v>
      </c>
      <c r="AF2132" t="s">
        <v>3746</v>
      </c>
      <c r="AG2132" t="s">
        <v>3746</v>
      </c>
      <c r="AH2132">
        <v>1</v>
      </c>
      <c r="AI2132">
        <v>73</v>
      </c>
      <c r="AJ2132">
        <v>73</v>
      </c>
      <c r="AK2132">
        <v>73</v>
      </c>
      <c r="AL2132">
        <v>73</v>
      </c>
      <c r="AM2132">
        <v>73</v>
      </c>
      <c r="AN2132" t="s">
        <v>1409</v>
      </c>
      <c r="AO2132" t="s">
        <v>3746</v>
      </c>
    </row>
    <row r="2133" spans="1:41" x14ac:dyDescent="0.25">
      <c r="A2133">
        <v>1</v>
      </c>
      <c r="B2133" t="s">
        <v>28</v>
      </c>
      <c r="C2133">
        <v>393105</v>
      </c>
      <c r="D2133" t="str">
        <f>VLOOKUP(C2133,MUNICÍPO_SETOR!A$2:D$49,4,0)</f>
        <v>ANA PAULA GUEDES MONTEIRO</v>
      </c>
      <c r="E2133" s="43">
        <v>41394.567361111112</v>
      </c>
      <c r="F2133" s="43">
        <v>41394.569444444445</v>
      </c>
      <c r="G2133" s="43">
        <v>41394.738888888889</v>
      </c>
      <c r="H2133" t="s">
        <v>29</v>
      </c>
      <c r="I2133">
        <v>60000012315795</v>
      </c>
      <c r="J2133" t="s">
        <v>3747</v>
      </c>
      <c r="K2133" t="s">
        <v>3748</v>
      </c>
      <c r="L2133" t="s">
        <v>41</v>
      </c>
      <c r="M2133">
        <v>4</v>
      </c>
      <c r="N2133" t="s">
        <v>33</v>
      </c>
      <c r="O2133">
        <v>60000015461254</v>
      </c>
      <c r="P2133">
        <v>60000016462737</v>
      </c>
      <c r="Q2133">
        <v>140208000000896</v>
      </c>
      <c r="S2133" t="s">
        <v>34</v>
      </c>
      <c r="T2133" t="s">
        <v>35</v>
      </c>
      <c r="U2133" t="s">
        <v>36</v>
      </c>
      <c r="X2133" t="s">
        <v>37</v>
      </c>
      <c r="AD2133" t="s">
        <v>3749</v>
      </c>
      <c r="AE2133" t="s">
        <v>1437</v>
      </c>
      <c r="AF2133" t="s">
        <v>3749</v>
      </c>
      <c r="AG2133" t="s">
        <v>3749</v>
      </c>
      <c r="AH2133">
        <v>1</v>
      </c>
      <c r="AI2133">
        <v>34</v>
      </c>
      <c r="AJ2133">
        <v>34</v>
      </c>
      <c r="AK2133">
        <v>34</v>
      </c>
      <c r="AL2133">
        <v>34</v>
      </c>
      <c r="AM2133">
        <v>34</v>
      </c>
      <c r="AN2133" t="s">
        <v>1409</v>
      </c>
      <c r="AO2133" t="s">
        <v>3749</v>
      </c>
    </row>
    <row r="2134" spans="1:41" x14ac:dyDescent="0.25">
      <c r="A2134">
        <v>1</v>
      </c>
      <c r="B2134" t="s">
        <v>28</v>
      </c>
      <c r="C2134">
        <v>393105</v>
      </c>
      <c r="D2134" t="str">
        <f>VLOOKUP(C2134,MUNICÍPO_SETOR!A$2:D$49,4,0)</f>
        <v>ANA PAULA GUEDES MONTEIRO</v>
      </c>
      <c r="E2134" s="43">
        <v>41394.381944444445</v>
      </c>
      <c r="F2134" s="43">
        <v>41394.444444444445</v>
      </c>
      <c r="G2134" s="43">
        <v>41394.424305555556</v>
      </c>
      <c r="H2134" t="s">
        <v>29</v>
      </c>
      <c r="I2134">
        <v>60000012553307</v>
      </c>
      <c r="J2134" t="s">
        <v>3750</v>
      </c>
      <c r="K2134" t="s">
        <v>3751</v>
      </c>
      <c r="L2134" t="s">
        <v>32</v>
      </c>
      <c r="M2134">
        <v>3</v>
      </c>
      <c r="N2134" t="s">
        <v>135</v>
      </c>
      <c r="O2134">
        <v>60000015461254</v>
      </c>
      <c r="P2134">
        <v>60000016462737</v>
      </c>
      <c r="Q2134">
        <v>140208000000889</v>
      </c>
      <c r="S2134" t="s">
        <v>34</v>
      </c>
      <c r="T2134" t="s">
        <v>35</v>
      </c>
      <c r="U2134" t="s">
        <v>36</v>
      </c>
      <c r="X2134" t="s">
        <v>37</v>
      </c>
      <c r="AD2134" t="s">
        <v>3752</v>
      </c>
      <c r="AE2134" t="s">
        <v>1437</v>
      </c>
      <c r="AF2134" t="s">
        <v>3752</v>
      </c>
      <c r="AG2134" t="s">
        <v>3752</v>
      </c>
      <c r="AH2134">
        <v>1</v>
      </c>
      <c r="AI2134">
        <v>33</v>
      </c>
      <c r="AJ2134">
        <v>33</v>
      </c>
      <c r="AK2134">
        <v>33</v>
      </c>
      <c r="AL2134">
        <v>33</v>
      </c>
      <c r="AM2134">
        <v>33</v>
      </c>
      <c r="AN2134" t="s">
        <v>1409</v>
      </c>
      <c r="AO2134" t="s">
        <v>3752</v>
      </c>
    </row>
    <row r="2135" spans="1:41" x14ac:dyDescent="0.25">
      <c r="A2135">
        <v>1</v>
      </c>
      <c r="B2135" t="s">
        <v>28</v>
      </c>
      <c r="C2135">
        <v>393105</v>
      </c>
      <c r="D2135" t="str">
        <f>VLOOKUP(C2135,MUNICÍPO_SETOR!A$2:D$49,4,0)</f>
        <v>ANA PAULA GUEDES MONTEIRO</v>
      </c>
      <c r="E2135" s="43">
        <v>41393.71875</v>
      </c>
      <c r="F2135" s="43">
        <v>41393.805555555555</v>
      </c>
      <c r="G2135" s="43">
        <v>41393.767361111109</v>
      </c>
      <c r="H2135" t="s">
        <v>29</v>
      </c>
      <c r="I2135">
        <v>60000017970072</v>
      </c>
      <c r="J2135" t="s">
        <v>1162</v>
      </c>
      <c r="K2135" t="s">
        <v>1163</v>
      </c>
      <c r="L2135" t="s">
        <v>41</v>
      </c>
      <c r="M2135">
        <v>4</v>
      </c>
      <c r="N2135" t="s">
        <v>33</v>
      </c>
      <c r="O2135">
        <v>60000015461254</v>
      </c>
      <c r="P2135">
        <v>60000016462737</v>
      </c>
      <c r="Q2135">
        <v>140208000000861</v>
      </c>
      <c r="S2135" t="s">
        <v>34</v>
      </c>
      <c r="T2135" t="s">
        <v>35</v>
      </c>
      <c r="U2135" t="s">
        <v>36</v>
      </c>
      <c r="X2135" t="s">
        <v>37</v>
      </c>
      <c r="AD2135" t="s">
        <v>3753</v>
      </c>
      <c r="AE2135" t="s">
        <v>1437</v>
      </c>
      <c r="AF2135" t="s">
        <v>3753</v>
      </c>
      <c r="AG2135" t="s">
        <v>3753</v>
      </c>
      <c r="AH2135">
        <v>1</v>
      </c>
      <c r="AI2135">
        <v>45</v>
      </c>
      <c r="AJ2135">
        <v>45</v>
      </c>
      <c r="AK2135">
        <v>45</v>
      </c>
      <c r="AL2135">
        <v>45</v>
      </c>
      <c r="AM2135">
        <v>45</v>
      </c>
      <c r="AN2135" t="s">
        <v>1409</v>
      </c>
      <c r="AO2135" t="s">
        <v>3753</v>
      </c>
    </row>
    <row r="2136" spans="1:41" x14ac:dyDescent="0.25">
      <c r="A2136">
        <v>1</v>
      </c>
      <c r="B2136" t="s">
        <v>28</v>
      </c>
      <c r="C2136">
        <v>393105</v>
      </c>
      <c r="D2136" t="str">
        <f>VLOOKUP(C2136,MUNICÍPO_SETOR!A$2:D$49,4,0)</f>
        <v>ANA PAULA GUEDES MONTEIRO</v>
      </c>
      <c r="E2136" s="43">
        <v>41393.59097222222</v>
      </c>
      <c r="F2136" s="43">
        <v>41393.598611111112</v>
      </c>
      <c r="G2136" s="43">
        <v>41393.647916666669</v>
      </c>
      <c r="H2136" t="s">
        <v>29</v>
      </c>
      <c r="I2136">
        <v>60000012347583</v>
      </c>
      <c r="J2136" t="s">
        <v>1165</v>
      </c>
      <c r="K2136" t="s">
        <v>1166</v>
      </c>
      <c r="L2136" t="s">
        <v>32</v>
      </c>
      <c r="M2136">
        <v>4</v>
      </c>
      <c r="N2136" t="s">
        <v>135</v>
      </c>
      <c r="O2136">
        <v>60000015461254</v>
      </c>
      <c r="P2136">
        <v>60000016462737</v>
      </c>
      <c r="Q2136">
        <v>140208000000847</v>
      </c>
      <c r="S2136" t="s">
        <v>34</v>
      </c>
      <c r="T2136" t="s">
        <v>35</v>
      </c>
      <c r="U2136" t="s">
        <v>36</v>
      </c>
      <c r="X2136" t="s">
        <v>37</v>
      </c>
      <c r="AD2136" t="s">
        <v>3754</v>
      </c>
      <c r="AE2136" t="s">
        <v>1437</v>
      </c>
      <c r="AF2136" t="s">
        <v>3754</v>
      </c>
      <c r="AG2136" t="s">
        <v>3754</v>
      </c>
      <c r="AH2136">
        <v>1</v>
      </c>
      <c r="AI2136">
        <v>68</v>
      </c>
      <c r="AJ2136">
        <v>68</v>
      </c>
      <c r="AK2136">
        <v>68</v>
      </c>
      <c r="AL2136">
        <v>68</v>
      </c>
      <c r="AM2136">
        <v>68</v>
      </c>
      <c r="AN2136" t="s">
        <v>1409</v>
      </c>
      <c r="AO2136" t="s">
        <v>3754</v>
      </c>
    </row>
    <row r="2137" spans="1:41" x14ac:dyDescent="0.25">
      <c r="A2137">
        <v>1</v>
      </c>
      <c r="B2137" t="s">
        <v>28</v>
      </c>
      <c r="C2137">
        <v>393105</v>
      </c>
      <c r="D2137" t="str">
        <f>VLOOKUP(C2137,MUNICÍPO_SETOR!A$2:D$49,4,0)</f>
        <v>ANA PAULA GUEDES MONTEIRO</v>
      </c>
      <c r="E2137" s="43">
        <v>41393.423611111109</v>
      </c>
      <c r="F2137" s="43">
        <v>41393.811805555553</v>
      </c>
      <c r="G2137" s="43">
        <v>41394.198611111111</v>
      </c>
      <c r="H2137" t="s">
        <v>29</v>
      </c>
      <c r="I2137">
        <v>60000012344903</v>
      </c>
      <c r="J2137" t="s">
        <v>1147</v>
      </c>
      <c r="K2137" t="s">
        <v>1148</v>
      </c>
      <c r="L2137" t="s">
        <v>41</v>
      </c>
      <c r="M2137">
        <v>3</v>
      </c>
      <c r="N2137" t="s">
        <v>33</v>
      </c>
      <c r="O2137">
        <v>60000015461254</v>
      </c>
      <c r="P2137">
        <v>60000016462737</v>
      </c>
      <c r="Q2137">
        <v>140208000000882</v>
      </c>
      <c r="S2137" t="s">
        <v>34</v>
      </c>
      <c r="T2137" t="s">
        <v>35</v>
      </c>
      <c r="U2137" t="s">
        <v>36</v>
      </c>
      <c r="X2137" t="s">
        <v>37</v>
      </c>
      <c r="AD2137" t="s">
        <v>3755</v>
      </c>
      <c r="AE2137" t="s">
        <v>1437</v>
      </c>
      <c r="AF2137" t="s">
        <v>3755</v>
      </c>
      <c r="AG2137" t="s">
        <v>3755</v>
      </c>
      <c r="AH2137">
        <v>1</v>
      </c>
      <c r="AI2137">
        <v>75</v>
      </c>
      <c r="AJ2137">
        <v>75</v>
      </c>
      <c r="AK2137">
        <v>75</v>
      </c>
      <c r="AL2137">
        <v>75</v>
      </c>
      <c r="AM2137">
        <v>75</v>
      </c>
      <c r="AN2137" t="s">
        <v>1409</v>
      </c>
      <c r="AO2137" t="s">
        <v>3755</v>
      </c>
    </row>
    <row r="2138" spans="1:41" x14ac:dyDescent="0.25">
      <c r="A2138">
        <v>1</v>
      </c>
      <c r="B2138" t="s">
        <v>28</v>
      </c>
      <c r="C2138">
        <v>393105</v>
      </c>
      <c r="D2138" t="str">
        <f>VLOOKUP(C2138,MUNICÍPO_SETOR!A$2:D$49,4,0)</f>
        <v>ANA PAULA GUEDES MONTEIRO</v>
      </c>
      <c r="E2138" s="43">
        <v>41393.399305555555</v>
      </c>
      <c r="F2138" s="43">
        <v>41393.80972222222</v>
      </c>
      <c r="G2138" s="43">
        <v>41394.198611111111</v>
      </c>
      <c r="H2138" t="s">
        <v>29</v>
      </c>
      <c r="I2138">
        <v>60000012534151</v>
      </c>
      <c r="J2138" t="s">
        <v>3756</v>
      </c>
      <c r="K2138" t="s">
        <v>3757</v>
      </c>
      <c r="L2138" t="s">
        <v>41</v>
      </c>
      <c r="M2138">
        <v>3</v>
      </c>
      <c r="N2138" t="s">
        <v>33</v>
      </c>
      <c r="O2138">
        <v>60000015461254</v>
      </c>
      <c r="P2138">
        <v>60000016462737</v>
      </c>
      <c r="Q2138">
        <v>140208000000875</v>
      </c>
      <c r="S2138" t="s">
        <v>34</v>
      </c>
      <c r="T2138" t="s">
        <v>35</v>
      </c>
      <c r="U2138" t="s">
        <v>36</v>
      </c>
      <c r="X2138" t="s">
        <v>37</v>
      </c>
      <c r="AD2138" t="s">
        <v>3758</v>
      </c>
      <c r="AE2138" t="s">
        <v>1437</v>
      </c>
      <c r="AF2138" t="s">
        <v>3758</v>
      </c>
      <c r="AG2138" t="s">
        <v>3758</v>
      </c>
      <c r="AH2138">
        <v>1</v>
      </c>
      <c r="AI2138">
        <v>42</v>
      </c>
      <c r="AJ2138">
        <v>42</v>
      </c>
      <c r="AK2138">
        <v>42</v>
      </c>
      <c r="AL2138">
        <v>42</v>
      </c>
      <c r="AM2138">
        <v>42</v>
      </c>
      <c r="AN2138" t="s">
        <v>1409</v>
      </c>
      <c r="AO2138" t="s">
        <v>3758</v>
      </c>
    </row>
    <row r="2139" spans="1:41" x14ac:dyDescent="0.25">
      <c r="A2139">
        <v>1</v>
      </c>
      <c r="B2139" t="s">
        <v>28</v>
      </c>
      <c r="C2139">
        <v>393105</v>
      </c>
      <c r="D2139" t="str">
        <f>VLOOKUP(C2139,MUNICÍPO_SETOR!A$2:D$49,4,0)</f>
        <v>ANA PAULA GUEDES MONTEIRO</v>
      </c>
      <c r="E2139" s="43">
        <v>41393.378472222219</v>
      </c>
      <c r="F2139" s="43">
        <v>41393.806944444441</v>
      </c>
      <c r="G2139" s="43">
        <v>41393.767361111109</v>
      </c>
      <c r="H2139" t="s">
        <v>29</v>
      </c>
      <c r="I2139">
        <v>60000012298159</v>
      </c>
      <c r="J2139" t="s">
        <v>1150</v>
      </c>
      <c r="K2139" t="s">
        <v>1151</v>
      </c>
      <c r="L2139" t="s">
        <v>41</v>
      </c>
      <c r="M2139">
        <v>3</v>
      </c>
      <c r="N2139" t="s">
        <v>33</v>
      </c>
      <c r="O2139">
        <v>60000015461254</v>
      </c>
      <c r="P2139">
        <v>60000016462737</v>
      </c>
      <c r="Q2139">
        <v>140208000000868</v>
      </c>
      <c r="S2139" t="s">
        <v>34</v>
      </c>
      <c r="T2139" t="s">
        <v>35</v>
      </c>
      <c r="U2139" t="s">
        <v>36</v>
      </c>
      <c r="X2139" t="s">
        <v>37</v>
      </c>
      <c r="AD2139" t="s">
        <v>5272</v>
      </c>
      <c r="AE2139" t="s">
        <v>1437</v>
      </c>
      <c r="AF2139" t="s">
        <v>5272</v>
      </c>
      <c r="AG2139" t="s">
        <v>5272</v>
      </c>
      <c r="AH2139">
        <v>1</v>
      </c>
      <c r="AI2139">
        <v>64</v>
      </c>
      <c r="AJ2139">
        <v>64</v>
      </c>
      <c r="AK2139">
        <v>64</v>
      </c>
      <c r="AL2139">
        <v>64</v>
      </c>
      <c r="AM2139">
        <v>64</v>
      </c>
      <c r="AN2139" t="s">
        <v>1409</v>
      </c>
      <c r="AO2139" t="s">
        <v>5272</v>
      </c>
    </row>
    <row r="2140" spans="1:41" x14ac:dyDescent="0.25">
      <c r="A2140">
        <v>1</v>
      </c>
      <c r="B2140" t="s">
        <v>28</v>
      </c>
      <c r="C2140">
        <v>393105</v>
      </c>
      <c r="D2140" t="str">
        <f>VLOOKUP(C2140,MUNICÍPO_SETOR!A$2:D$49,4,0)</f>
        <v>ANA PAULA GUEDES MONTEIRO</v>
      </c>
      <c r="E2140" s="43">
        <v>41393.350694444445</v>
      </c>
      <c r="F2140" s="43">
        <v>41393.802083333336</v>
      </c>
      <c r="G2140" s="43">
        <v>41393.767361111109</v>
      </c>
      <c r="H2140" t="s">
        <v>29</v>
      </c>
      <c r="I2140">
        <v>60000017152906</v>
      </c>
      <c r="J2140" t="s">
        <v>1153</v>
      </c>
      <c r="K2140" t="s">
        <v>1154</v>
      </c>
      <c r="L2140" t="s">
        <v>41</v>
      </c>
      <c r="M2140">
        <v>4</v>
      </c>
      <c r="N2140" t="s">
        <v>33</v>
      </c>
      <c r="O2140">
        <v>60000015461254</v>
      </c>
      <c r="P2140">
        <v>60000016462737</v>
      </c>
      <c r="Q2140">
        <v>140208000000854</v>
      </c>
      <c r="S2140" t="s">
        <v>34</v>
      </c>
      <c r="T2140" t="s">
        <v>35</v>
      </c>
      <c r="U2140" t="s">
        <v>36</v>
      </c>
      <c r="X2140" t="s">
        <v>37</v>
      </c>
      <c r="AD2140" t="s">
        <v>3759</v>
      </c>
      <c r="AE2140" t="s">
        <v>1437</v>
      </c>
      <c r="AF2140" t="s">
        <v>3759</v>
      </c>
      <c r="AG2140" t="s">
        <v>3759</v>
      </c>
      <c r="AH2140">
        <v>1</v>
      </c>
      <c r="AI2140">
        <v>115</v>
      </c>
      <c r="AJ2140">
        <v>115</v>
      </c>
      <c r="AK2140">
        <v>115</v>
      </c>
      <c r="AL2140">
        <v>115</v>
      </c>
      <c r="AM2140">
        <v>115</v>
      </c>
      <c r="AN2140" t="s">
        <v>1409</v>
      </c>
      <c r="AO2140" t="s">
        <v>3759</v>
      </c>
    </row>
    <row r="2141" spans="1:41" x14ac:dyDescent="0.25">
      <c r="A2141">
        <v>1</v>
      </c>
      <c r="B2141" t="s">
        <v>28</v>
      </c>
      <c r="C2141">
        <v>393105</v>
      </c>
      <c r="D2141" t="str">
        <f>VLOOKUP(C2141,MUNICÍPO_SETOR!A$2:D$49,4,0)</f>
        <v>ANA PAULA GUEDES MONTEIRO</v>
      </c>
      <c r="E2141" s="43">
        <v>41390.642361111109</v>
      </c>
      <c r="F2141" s="43">
        <v>41390.802083333336</v>
      </c>
      <c r="G2141" s="43">
        <v>41390.76458333333</v>
      </c>
      <c r="H2141" t="s">
        <v>29</v>
      </c>
      <c r="I2141">
        <v>60000012475083</v>
      </c>
      <c r="J2141" t="s">
        <v>3760</v>
      </c>
      <c r="K2141" t="s">
        <v>3761</v>
      </c>
      <c r="L2141" t="s">
        <v>32</v>
      </c>
      <c r="M2141">
        <v>4</v>
      </c>
      <c r="N2141" t="s">
        <v>33</v>
      </c>
      <c r="O2141">
        <v>60000015461254</v>
      </c>
      <c r="P2141">
        <v>60000016462737</v>
      </c>
      <c r="Q2141">
        <v>140208000000840</v>
      </c>
      <c r="S2141" t="s">
        <v>34</v>
      </c>
      <c r="T2141" t="s">
        <v>35</v>
      </c>
      <c r="U2141" t="s">
        <v>36</v>
      </c>
      <c r="X2141" t="s">
        <v>37</v>
      </c>
      <c r="AD2141" t="s">
        <v>3762</v>
      </c>
      <c r="AE2141" t="s">
        <v>1437</v>
      </c>
      <c r="AF2141" t="s">
        <v>3762</v>
      </c>
      <c r="AG2141" t="s">
        <v>3762</v>
      </c>
      <c r="AH2141">
        <v>1</v>
      </c>
      <c r="AI2141">
        <v>92</v>
      </c>
      <c r="AJ2141">
        <v>92</v>
      </c>
      <c r="AK2141">
        <v>92</v>
      </c>
      <c r="AL2141">
        <v>92</v>
      </c>
      <c r="AM2141">
        <v>92</v>
      </c>
      <c r="AN2141" t="s">
        <v>1409</v>
      </c>
      <c r="AO2141" t="s">
        <v>3762</v>
      </c>
    </row>
    <row r="2142" spans="1:41" x14ac:dyDescent="0.25">
      <c r="A2142">
        <v>1</v>
      </c>
      <c r="B2142" t="s">
        <v>28</v>
      </c>
      <c r="C2142">
        <v>393105</v>
      </c>
      <c r="D2142" t="str">
        <f>VLOOKUP(C2142,MUNICÍPO_SETOR!A$2:D$49,4,0)</f>
        <v>ANA PAULA GUEDES MONTEIRO</v>
      </c>
      <c r="E2142" s="43">
        <v>41390.642361111109</v>
      </c>
      <c r="F2142" s="43">
        <v>41390.802083333336</v>
      </c>
      <c r="G2142" s="43">
        <v>41390.76458333333</v>
      </c>
      <c r="H2142" t="s">
        <v>29</v>
      </c>
      <c r="I2142">
        <v>60000012475083</v>
      </c>
      <c r="J2142" t="s">
        <v>3760</v>
      </c>
      <c r="K2142" t="s">
        <v>3761</v>
      </c>
      <c r="L2142" t="s">
        <v>32</v>
      </c>
      <c r="M2142">
        <v>4</v>
      </c>
      <c r="N2142" t="s">
        <v>33</v>
      </c>
      <c r="O2142">
        <v>60000015461254</v>
      </c>
      <c r="P2142">
        <v>60000016462737</v>
      </c>
      <c r="Q2142">
        <v>140208000000840</v>
      </c>
      <c r="S2142" t="s">
        <v>34</v>
      </c>
      <c r="T2142" t="s">
        <v>35</v>
      </c>
      <c r="U2142" t="s">
        <v>36</v>
      </c>
      <c r="X2142" t="s">
        <v>37</v>
      </c>
      <c r="AD2142" t="s">
        <v>3762</v>
      </c>
      <c r="AE2142" t="s">
        <v>1437</v>
      </c>
      <c r="AF2142" t="s">
        <v>3762</v>
      </c>
      <c r="AG2142" t="s">
        <v>3762</v>
      </c>
      <c r="AH2142">
        <v>1</v>
      </c>
      <c r="AI2142">
        <v>92</v>
      </c>
      <c r="AJ2142">
        <v>92</v>
      </c>
      <c r="AK2142">
        <v>92</v>
      </c>
      <c r="AL2142">
        <v>92</v>
      </c>
      <c r="AM2142">
        <v>92</v>
      </c>
      <c r="AN2142" t="s">
        <v>1409</v>
      </c>
      <c r="AO2142" t="s">
        <v>3762</v>
      </c>
    </row>
    <row r="2143" spans="1:41" x14ac:dyDescent="0.25">
      <c r="A2143">
        <v>1</v>
      </c>
      <c r="B2143" t="s">
        <v>28</v>
      </c>
      <c r="C2143">
        <v>393105</v>
      </c>
      <c r="D2143" t="str">
        <f>VLOOKUP(C2143,MUNICÍPO_SETOR!A$2:D$49,4,0)</f>
        <v>ANA PAULA GUEDES MONTEIRO</v>
      </c>
      <c r="E2143" s="43">
        <v>41390.642361111109</v>
      </c>
      <c r="F2143" s="43">
        <v>41390.802083333336</v>
      </c>
      <c r="G2143" s="43">
        <v>41390.76458333333</v>
      </c>
      <c r="H2143" t="s">
        <v>29</v>
      </c>
      <c r="I2143">
        <v>60000012475083</v>
      </c>
      <c r="J2143" t="s">
        <v>3760</v>
      </c>
      <c r="K2143" t="s">
        <v>3761</v>
      </c>
      <c r="L2143" t="s">
        <v>32</v>
      </c>
      <c r="M2143">
        <v>4</v>
      </c>
      <c r="N2143" t="s">
        <v>33</v>
      </c>
      <c r="O2143">
        <v>60000015461254</v>
      </c>
      <c r="P2143">
        <v>60000016462737</v>
      </c>
      <c r="Q2143">
        <v>140208000000840</v>
      </c>
      <c r="S2143" t="s">
        <v>34</v>
      </c>
      <c r="T2143" t="s">
        <v>35</v>
      </c>
      <c r="U2143" t="s">
        <v>36</v>
      </c>
      <c r="X2143" t="s">
        <v>37</v>
      </c>
      <c r="AD2143" t="s">
        <v>3762</v>
      </c>
      <c r="AE2143" t="s">
        <v>1437</v>
      </c>
      <c r="AF2143" t="s">
        <v>3762</v>
      </c>
      <c r="AG2143" t="s">
        <v>3762</v>
      </c>
      <c r="AH2143">
        <v>1</v>
      </c>
      <c r="AI2143">
        <v>92</v>
      </c>
      <c r="AJ2143">
        <v>92</v>
      </c>
      <c r="AK2143">
        <v>92</v>
      </c>
      <c r="AL2143">
        <v>92</v>
      </c>
      <c r="AM2143">
        <v>92</v>
      </c>
      <c r="AN2143" t="s">
        <v>1409</v>
      </c>
      <c r="AO2143" t="s">
        <v>3762</v>
      </c>
    </row>
    <row r="2144" spans="1:41" x14ac:dyDescent="0.25">
      <c r="A2144">
        <v>1</v>
      </c>
      <c r="B2144" t="s">
        <v>28</v>
      </c>
      <c r="C2144">
        <v>393105</v>
      </c>
      <c r="D2144" t="str">
        <f>VLOOKUP(C2144,MUNICÍPO_SETOR!A$2:D$49,4,0)</f>
        <v>ANA PAULA GUEDES MONTEIRO</v>
      </c>
      <c r="E2144" s="43">
        <v>41390.583333333336</v>
      </c>
      <c r="F2144" s="43">
        <v>41390.800694444442</v>
      </c>
      <c r="G2144" s="43">
        <v>41390.76458333333</v>
      </c>
      <c r="H2144" t="s">
        <v>29</v>
      </c>
      <c r="I2144">
        <v>60000012348439</v>
      </c>
      <c r="J2144" t="s">
        <v>3763</v>
      </c>
      <c r="K2144" t="s">
        <v>3764</v>
      </c>
      <c r="L2144" t="s">
        <v>41</v>
      </c>
      <c r="M2144">
        <v>6</v>
      </c>
      <c r="N2144" t="s">
        <v>33</v>
      </c>
      <c r="O2144">
        <v>60000015461254</v>
      </c>
      <c r="P2144">
        <v>60000016462737</v>
      </c>
      <c r="Q2144">
        <v>140208000000833</v>
      </c>
      <c r="S2144" t="s">
        <v>34</v>
      </c>
      <c r="T2144" t="s">
        <v>35</v>
      </c>
      <c r="U2144" t="s">
        <v>36</v>
      </c>
      <c r="X2144" t="s">
        <v>37</v>
      </c>
      <c r="AD2144" t="s">
        <v>3765</v>
      </c>
      <c r="AE2144" t="s">
        <v>1437</v>
      </c>
      <c r="AF2144" t="s">
        <v>3765</v>
      </c>
      <c r="AG2144" t="s">
        <v>3765</v>
      </c>
      <c r="AH2144">
        <v>1</v>
      </c>
      <c r="AI2144">
        <v>64</v>
      </c>
      <c r="AJ2144">
        <v>64</v>
      </c>
      <c r="AK2144">
        <v>64</v>
      </c>
      <c r="AL2144">
        <v>64</v>
      </c>
      <c r="AM2144">
        <v>64</v>
      </c>
      <c r="AN2144" t="s">
        <v>1409</v>
      </c>
      <c r="AO2144" t="s">
        <v>3765</v>
      </c>
    </row>
    <row r="2145" spans="1:41" x14ac:dyDescent="0.25">
      <c r="A2145">
        <v>1</v>
      </c>
      <c r="B2145" t="s">
        <v>28</v>
      </c>
      <c r="C2145">
        <v>393105</v>
      </c>
      <c r="D2145" t="str">
        <f>VLOOKUP(C2145,MUNICÍPO_SETOR!A$2:D$49,4,0)</f>
        <v>ANA PAULA GUEDES MONTEIRO</v>
      </c>
      <c r="E2145" s="43">
        <v>41390.53125</v>
      </c>
      <c r="F2145" s="43">
        <v>41390.798611111109</v>
      </c>
      <c r="G2145" s="43">
        <v>41390.76458333333</v>
      </c>
      <c r="H2145" t="s">
        <v>29</v>
      </c>
      <c r="I2145">
        <v>60000012295407</v>
      </c>
      <c r="J2145" t="s">
        <v>3766</v>
      </c>
      <c r="K2145" t="s">
        <v>3767</v>
      </c>
      <c r="L2145" t="s">
        <v>32</v>
      </c>
      <c r="M2145">
        <v>6</v>
      </c>
      <c r="N2145" t="s">
        <v>33</v>
      </c>
      <c r="O2145">
        <v>60000015461254</v>
      </c>
      <c r="P2145">
        <v>60000016462737</v>
      </c>
      <c r="Q2145">
        <v>140208000000826</v>
      </c>
      <c r="S2145" t="s">
        <v>34</v>
      </c>
      <c r="T2145" t="s">
        <v>35</v>
      </c>
      <c r="U2145" t="s">
        <v>36</v>
      </c>
      <c r="X2145" t="s">
        <v>37</v>
      </c>
      <c r="AD2145" t="s">
        <v>3768</v>
      </c>
      <c r="AE2145" t="s">
        <v>1437</v>
      </c>
      <c r="AF2145" t="s">
        <v>3768</v>
      </c>
      <c r="AG2145" t="s">
        <v>3768</v>
      </c>
      <c r="AH2145">
        <v>1</v>
      </c>
      <c r="AI2145">
        <v>88</v>
      </c>
      <c r="AJ2145">
        <v>88</v>
      </c>
      <c r="AK2145">
        <v>88</v>
      </c>
      <c r="AL2145">
        <v>88</v>
      </c>
      <c r="AM2145">
        <v>88</v>
      </c>
      <c r="AN2145" t="s">
        <v>1409</v>
      </c>
      <c r="AO2145" t="s">
        <v>3768</v>
      </c>
    </row>
    <row r="2146" spans="1:41" x14ac:dyDescent="0.25">
      <c r="A2146">
        <v>1</v>
      </c>
      <c r="B2146" t="s">
        <v>28</v>
      </c>
      <c r="C2146">
        <v>393105</v>
      </c>
      <c r="D2146" t="str">
        <f>VLOOKUP(C2146,MUNICÍPO_SETOR!A$2:D$49,4,0)</f>
        <v>ANA PAULA GUEDES MONTEIRO</v>
      </c>
      <c r="E2146" s="43">
        <v>41390.447916666664</v>
      </c>
      <c r="F2146" s="43">
        <v>41390.797222222223</v>
      </c>
      <c r="G2146" s="43">
        <v>41390.76458333333</v>
      </c>
      <c r="H2146" t="s">
        <v>29</v>
      </c>
      <c r="I2146">
        <v>60000012374151</v>
      </c>
      <c r="J2146" t="s">
        <v>3769</v>
      </c>
      <c r="K2146" t="s">
        <v>3770</v>
      </c>
      <c r="L2146" t="s">
        <v>32</v>
      </c>
      <c r="M2146">
        <v>6</v>
      </c>
      <c r="N2146" t="s">
        <v>33</v>
      </c>
      <c r="O2146">
        <v>60000015461254</v>
      </c>
      <c r="P2146">
        <v>60000016462737</v>
      </c>
      <c r="Q2146">
        <v>140208000000819</v>
      </c>
      <c r="S2146" t="s">
        <v>34</v>
      </c>
      <c r="T2146" t="s">
        <v>35</v>
      </c>
      <c r="U2146" t="s">
        <v>36</v>
      </c>
      <c r="X2146" t="s">
        <v>37</v>
      </c>
      <c r="AD2146" t="s">
        <v>3771</v>
      </c>
      <c r="AE2146" t="s">
        <v>1437</v>
      </c>
      <c r="AF2146" t="s">
        <v>3771</v>
      </c>
      <c r="AG2146" t="s">
        <v>3771</v>
      </c>
      <c r="AH2146">
        <v>1</v>
      </c>
      <c r="AI2146">
        <v>66</v>
      </c>
      <c r="AJ2146">
        <v>66</v>
      </c>
      <c r="AK2146">
        <v>66</v>
      </c>
      <c r="AL2146">
        <v>66</v>
      </c>
      <c r="AM2146">
        <v>66</v>
      </c>
      <c r="AN2146" t="s">
        <v>1409</v>
      </c>
      <c r="AO2146" t="s">
        <v>3771</v>
      </c>
    </row>
    <row r="2147" spans="1:41" x14ac:dyDescent="0.25">
      <c r="A2147">
        <v>1</v>
      </c>
      <c r="B2147" t="s">
        <v>28</v>
      </c>
      <c r="C2147">
        <v>393105</v>
      </c>
      <c r="D2147" t="str">
        <f>VLOOKUP(C2147,MUNICÍPO_SETOR!A$2:D$49,4,0)</f>
        <v>ANA PAULA GUEDES MONTEIRO</v>
      </c>
      <c r="E2147" s="43">
        <v>41389.666666666664</v>
      </c>
      <c r="F2147" s="43">
        <v>41389.84375</v>
      </c>
      <c r="G2147" s="43">
        <v>41389.804166666669</v>
      </c>
      <c r="H2147" t="s">
        <v>29</v>
      </c>
      <c r="I2147">
        <v>60000012428175</v>
      </c>
      <c r="J2147" t="s">
        <v>3772</v>
      </c>
      <c r="K2147" t="s">
        <v>3773</v>
      </c>
      <c r="L2147" t="s">
        <v>238</v>
      </c>
      <c r="N2147" t="s">
        <v>33</v>
      </c>
      <c r="O2147">
        <v>60000015461254</v>
      </c>
      <c r="P2147">
        <v>60000016462737</v>
      </c>
      <c r="Q2147">
        <v>140208000000809</v>
      </c>
      <c r="S2147" t="s">
        <v>34</v>
      </c>
      <c r="T2147" t="s">
        <v>35</v>
      </c>
      <c r="U2147" t="s">
        <v>36</v>
      </c>
      <c r="X2147" t="s">
        <v>37</v>
      </c>
      <c r="AD2147" t="s">
        <v>3774</v>
      </c>
      <c r="AE2147" t="s">
        <v>1437</v>
      </c>
      <c r="AF2147" t="s">
        <v>3774</v>
      </c>
      <c r="AG2147" t="s">
        <v>3774</v>
      </c>
      <c r="AH2147">
        <v>1</v>
      </c>
      <c r="AI2147">
        <v>29</v>
      </c>
      <c r="AJ2147">
        <v>29</v>
      </c>
      <c r="AK2147">
        <v>29</v>
      </c>
      <c r="AL2147">
        <v>29</v>
      </c>
      <c r="AM2147">
        <v>29</v>
      </c>
      <c r="AN2147" t="s">
        <v>1409</v>
      </c>
      <c r="AO2147" t="s">
        <v>3774</v>
      </c>
    </row>
    <row r="2148" spans="1:41" x14ac:dyDescent="0.25">
      <c r="A2148">
        <v>1</v>
      </c>
      <c r="B2148" t="s">
        <v>28</v>
      </c>
      <c r="C2148">
        <v>393105</v>
      </c>
      <c r="D2148" t="str">
        <f>VLOOKUP(C2148,MUNICÍPO_SETOR!A$2:D$49,4,0)</f>
        <v>ANA PAULA GUEDES MONTEIRO</v>
      </c>
      <c r="E2148" s="43">
        <v>41389.583333333336</v>
      </c>
      <c r="F2148" s="43">
        <v>41389.84097222222</v>
      </c>
      <c r="G2148" s="43">
        <v>41389.804166666669</v>
      </c>
      <c r="H2148" t="s">
        <v>29</v>
      </c>
      <c r="I2148">
        <v>60000012417807</v>
      </c>
      <c r="J2148" t="s">
        <v>3775</v>
      </c>
      <c r="K2148" t="s">
        <v>3776</v>
      </c>
      <c r="L2148" t="s">
        <v>32</v>
      </c>
      <c r="M2148">
        <v>4</v>
      </c>
      <c r="N2148" t="s">
        <v>33</v>
      </c>
      <c r="O2148">
        <v>60000015461254</v>
      </c>
      <c r="P2148">
        <v>60000016462737</v>
      </c>
      <c r="Q2148">
        <v>140208000000802</v>
      </c>
      <c r="S2148" t="s">
        <v>34</v>
      </c>
      <c r="T2148" t="s">
        <v>35</v>
      </c>
      <c r="U2148" t="s">
        <v>36</v>
      </c>
      <c r="X2148" t="s">
        <v>37</v>
      </c>
      <c r="AD2148" t="s">
        <v>3777</v>
      </c>
      <c r="AE2148" t="s">
        <v>1437</v>
      </c>
      <c r="AF2148" t="s">
        <v>3777</v>
      </c>
      <c r="AG2148" t="s">
        <v>3777</v>
      </c>
      <c r="AH2148">
        <v>1</v>
      </c>
      <c r="AI2148">
        <v>93</v>
      </c>
      <c r="AJ2148">
        <v>93</v>
      </c>
      <c r="AK2148">
        <v>93</v>
      </c>
      <c r="AL2148">
        <v>93</v>
      </c>
      <c r="AM2148">
        <v>93</v>
      </c>
      <c r="AN2148" t="s">
        <v>1409</v>
      </c>
      <c r="AO2148" t="s">
        <v>3777</v>
      </c>
    </row>
    <row r="2149" spans="1:41" x14ac:dyDescent="0.25">
      <c r="A2149">
        <v>1</v>
      </c>
      <c r="B2149" t="s">
        <v>28</v>
      </c>
      <c r="C2149">
        <v>393105</v>
      </c>
      <c r="D2149" t="str">
        <f>VLOOKUP(C2149,MUNICÍPO_SETOR!A$2:D$49,4,0)</f>
        <v>ANA PAULA GUEDES MONTEIRO</v>
      </c>
      <c r="E2149" s="43">
        <v>41389.479166666664</v>
      </c>
      <c r="F2149" s="43">
        <v>41389.831944444442</v>
      </c>
      <c r="G2149" s="43">
        <v>41399.193055555559</v>
      </c>
      <c r="H2149" t="s">
        <v>29</v>
      </c>
      <c r="I2149">
        <v>60000012371355</v>
      </c>
      <c r="J2149" t="s">
        <v>5273</v>
      </c>
      <c r="K2149" t="s">
        <v>5274</v>
      </c>
      <c r="N2149" t="s">
        <v>33</v>
      </c>
      <c r="O2149">
        <v>60000015461254</v>
      </c>
      <c r="P2149">
        <v>60000016462737</v>
      </c>
      <c r="Q2149">
        <v>140208000000789</v>
      </c>
      <c r="S2149" t="s">
        <v>34</v>
      </c>
      <c r="T2149" t="s">
        <v>35</v>
      </c>
      <c r="U2149" t="s">
        <v>36</v>
      </c>
      <c r="X2149" t="s">
        <v>37</v>
      </c>
      <c r="AD2149" t="s">
        <v>3778</v>
      </c>
      <c r="AE2149" t="s">
        <v>1437</v>
      </c>
      <c r="AF2149" t="s">
        <v>3778</v>
      </c>
      <c r="AG2149" t="s">
        <v>3778</v>
      </c>
      <c r="AH2149">
        <v>1</v>
      </c>
      <c r="AI2149">
        <v>15</v>
      </c>
      <c r="AJ2149">
        <v>15</v>
      </c>
      <c r="AK2149">
        <v>15</v>
      </c>
      <c r="AL2149">
        <v>15</v>
      </c>
      <c r="AM2149">
        <v>15</v>
      </c>
      <c r="AN2149" t="s">
        <v>1409</v>
      </c>
      <c r="AO2149" t="s">
        <v>3778</v>
      </c>
    </row>
    <row r="2150" spans="1:41" x14ac:dyDescent="0.25">
      <c r="A2150">
        <v>1</v>
      </c>
      <c r="B2150" t="s">
        <v>28</v>
      </c>
      <c r="C2150">
        <v>393105</v>
      </c>
      <c r="D2150" t="str">
        <f>VLOOKUP(C2150,MUNICÍPO_SETOR!A$2:D$49,4,0)</f>
        <v>ANA PAULA GUEDES MONTEIRO</v>
      </c>
      <c r="E2150" s="43">
        <v>41389.479166666664</v>
      </c>
      <c r="F2150" s="43">
        <v>41389.831944444442</v>
      </c>
      <c r="G2150" s="43">
        <v>41399.193055555559</v>
      </c>
      <c r="H2150" t="s">
        <v>29</v>
      </c>
      <c r="I2150">
        <v>60000012371355</v>
      </c>
      <c r="J2150" t="s">
        <v>5273</v>
      </c>
      <c r="K2150" t="s">
        <v>5274</v>
      </c>
      <c r="N2150" t="s">
        <v>33</v>
      </c>
      <c r="O2150">
        <v>60000015461254</v>
      </c>
      <c r="P2150">
        <v>60000016462737</v>
      </c>
      <c r="Q2150">
        <v>140208000000789</v>
      </c>
      <c r="S2150" t="s">
        <v>34</v>
      </c>
      <c r="T2150" t="s">
        <v>35</v>
      </c>
      <c r="U2150" t="s">
        <v>36</v>
      </c>
      <c r="X2150" t="s">
        <v>37</v>
      </c>
      <c r="AD2150" t="s">
        <v>3778</v>
      </c>
      <c r="AE2150" t="s">
        <v>1437</v>
      </c>
      <c r="AF2150" t="s">
        <v>3778</v>
      </c>
      <c r="AG2150" t="s">
        <v>3778</v>
      </c>
      <c r="AH2150">
        <v>1</v>
      </c>
      <c r="AI2150">
        <v>15</v>
      </c>
      <c r="AJ2150">
        <v>15</v>
      </c>
      <c r="AK2150">
        <v>15</v>
      </c>
      <c r="AL2150">
        <v>15</v>
      </c>
      <c r="AM2150">
        <v>15</v>
      </c>
      <c r="AN2150" t="s">
        <v>1409</v>
      </c>
      <c r="AO2150" t="s">
        <v>3778</v>
      </c>
    </row>
    <row r="2151" spans="1:41" x14ac:dyDescent="0.25">
      <c r="A2151">
        <v>1</v>
      </c>
      <c r="B2151" t="s">
        <v>28</v>
      </c>
      <c r="C2151">
        <v>393105</v>
      </c>
      <c r="D2151" t="str">
        <f>VLOOKUP(C2151,MUNICÍPO_SETOR!A$2:D$49,4,0)</f>
        <v>ANA PAULA GUEDES MONTEIRO</v>
      </c>
      <c r="E2151" s="43">
        <v>41389.479166666664</v>
      </c>
      <c r="F2151" s="43">
        <v>41389.831944444442</v>
      </c>
      <c r="G2151" s="43">
        <v>41399.193055555559</v>
      </c>
      <c r="H2151" t="s">
        <v>29</v>
      </c>
      <c r="I2151">
        <v>60000012371355</v>
      </c>
      <c r="J2151" t="s">
        <v>5273</v>
      </c>
      <c r="K2151" t="s">
        <v>5274</v>
      </c>
      <c r="N2151" t="s">
        <v>33</v>
      </c>
      <c r="O2151">
        <v>60000015461254</v>
      </c>
      <c r="P2151">
        <v>60000016462737</v>
      </c>
      <c r="Q2151">
        <v>140208000000789</v>
      </c>
      <c r="S2151" t="s">
        <v>34</v>
      </c>
      <c r="T2151" t="s">
        <v>35</v>
      </c>
      <c r="U2151" t="s">
        <v>36</v>
      </c>
      <c r="X2151" t="s">
        <v>37</v>
      </c>
      <c r="AD2151" t="s">
        <v>3778</v>
      </c>
      <c r="AE2151" t="s">
        <v>1437</v>
      </c>
      <c r="AF2151" t="s">
        <v>3778</v>
      </c>
      <c r="AG2151" t="s">
        <v>3778</v>
      </c>
      <c r="AH2151">
        <v>1</v>
      </c>
      <c r="AI2151">
        <v>15</v>
      </c>
      <c r="AJ2151">
        <v>15</v>
      </c>
      <c r="AK2151">
        <v>15</v>
      </c>
      <c r="AL2151">
        <v>15</v>
      </c>
      <c r="AM2151">
        <v>15</v>
      </c>
      <c r="AN2151" t="s">
        <v>1409</v>
      </c>
      <c r="AO2151" t="s">
        <v>3778</v>
      </c>
    </row>
    <row r="2152" spans="1:41" x14ac:dyDescent="0.25">
      <c r="A2152">
        <v>1</v>
      </c>
      <c r="B2152" t="s">
        <v>28</v>
      </c>
      <c r="C2152">
        <v>393105</v>
      </c>
      <c r="D2152" t="str">
        <f>VLOOKUP(C2152,MUNICÍPO_SETOR!A$2:D$49,4,0)</f>
        <v>ANA PAULA GUEDES MONTEIRO</v>
      </c>
      <c r="E2152" s="43">
        <v>41389.458333333336</v>
      </c>
      <c r="F2152" s="43">
        <v>41389.838888888888</v>
      </c>
      <c r="G2152" s="43">
        <v>41389.804166666669</v>
      </c>
      <c r="H2152" t="s">
        <v>29</v>
      </c>
      <c r="I2152">
        <v>60000012325543</v>
      </c>
      <c r="J2152" t="s">
        <v>3779</v>
      </c>
      <c r="K2152" t="s">
        <v>3780</v>
      </c>
      <c r="L2152" t="s">
        <v>32</v>
      </c>
      <c r="M2152">
        <v>6</v>
      </c>
      <c r="N2152" t="s">
        <v>33</v>
      </c>
      <c r="O2152">
        <v>60000015461254</v>
      </c>
      <c r="P2152">
        <v>60000016462737</v>
      </c>
      <c r="Q2152">
        <v>140208000000795</v>
      </c>
      <c r="S2152" t="s">
        <v>34</v>
      </c>
      <c r="T2152" t="s">
        <v>35</v>
      </c>
      <c r="U2152" t="s">
        <v>36</v>
      </c>
      <c r="X2152" t="s">
        <v>37</v>
      </c>
      <c r="AD2152" t="s">
        <v>3781</v>
      </c>
      <c r="AE2152" t="s">
        <v>1437</v>
      </c>
      <c r="AF2152" t="s">
        <v>3781</v>
      </c>
      <c r="AG2152" t="s">
        <v>3781</v>
      </c>
      <c r="AH2152">
        <v>1</v>
      </c>
      <c r="AI2152">
        <v>117</v>
      </c>
      <c r="AJ2152">
        <v>117</v>
      </c>
      <c r="AK2152">
        <v>117</v>
      </c>
      <c r="AL2152">
        <v>117</v>
      </c>
      <c r="AM2152">
        <v>117</v>
      </c>
      <c r="AN2152" t="s">
        <v>1409</v>
      </c>
      <c r="AO2152" t="s">
        <v>3781</v>
      </c>
    </row>
    <row r="2153" spans="1:41" x14ac:dyDescent="0.25">
      <c r="A2153">
        <v>1</v>
      </c>
      <c r="B2153" t="s">
        <v>28</v>
      </c>
      <c r="C2153">
        <v>393105</v>
      </c>
      <c r="D2153" t="str">
        <f>VLOOKUP(C2153,MUNICÍPO_SETOR!A$2:D$49,4,0)</f>
        <v>ANA PAULA GUEDES MONTEIRO</v>
      </c>
      <c r="E2153" s="43">
        <v>41389.458333333336</v>
      </c>
      <c r="F2153" s="43">
        <v>41389.838888888888</v>
      </c>
      <c r="G2153" s="43">
        <v>41389.804166666669</v>
      </c>
      <c r="H2153" t="s">
        <v>29</v>
      </c>
      <c r="I2153">
        <v>60000012325543</v>
      </c>
      <c r="J2153" t="s">
        <v>3779</v>
      </c>
      <c r="K2153" t="s">
        <v>3780</v>
      </c>
      <c r="L2153" t="s">
        <v>32</v>
      </c>
      <c r="M2153">
        <v>6</v>
      </c>
      <c r="N2153" t="s">
        <v>33</v>
      </c>
      <c r="O2153">
        <v>60000015461254</v>
      </c>
      <c r="P2153">
        <v>60000016462737</v>
      </c>
      <c r="Q2153">
        <v>140208000000795</v>
      </c>
      <c r="S2153" t="s">
        <v>34</v>
      </c>
      <c r="T2153" t="s">
        <v>35</v>
      </c>
      <c r="U2153" t="s">
        <v>36</v>
      </c>
      <c r="X2153" t="s">
        <v>37</v>
      </c>
      <c r="AD2153" t="s">
        <v>3781</v>
      </c>
      <c r="AE2153" t="s">
        <v>1437</v>
      </c>
      <c r="AF2153" t="s">
        <v>3781</v>
      </c>
      <c r="AG2153" t="s">
        <v>3781</v>
      </c>
      <c r="AH2153">
        <v>1</v>
      </c>
      <c r="AI2153">
        <v>117</v>
      </c>
      <c r="AJ2153">
        <v>117</v>
      </c>
      <c r="AK2153">
        <v>117</v>
      </c>
      <c r="AL2153">
        <v>117</v>
      </c>
      <c r="AM2153">
        <v>117</v>
      </c>
      <c r="AN2153" t="s">
        <v>1409</v>
      </c>
      <c r="AO2153" t="s">
        <v>3781</v>
      </c>
    </row>
    <row r="2154" spans="1:41" x14ac:dyDescent="0.25">
      <c r="A2154">
        <v>1</v>
      </c>
      <c r="B2154" t="s">
        <v>28</v>
      </c>
      <c r="C2154">
        <v>393105</v>
      </c>
      <c r="D2154" t="str">
        <f>VLOOKUP(C2154,MUNICÍPO_SETOR!A$2:D$49,4,0)</f>
        <v>ANA PAULA GUEDES MONTEIRO</v>
      </c>
      <c r="E2154" s="43">
        <v>41389.447916666664</v>
      </c>
      <c r="F2154" s="43">
        <v>41389.828472222223</v>
      </c>
      <c r="G2154" s="43">
        <v>41399.193055555559</v>
      </c>
      <c r="H2154" t="s">
        <v>29</v>
      </c>
      <c r="I2154">
        <v>60000012454131</v>
      </c>
      <c r="J2154" t="s">
        <v>5275</v>
      </c>
      <c r="K2154" t="s">
        <v>5276</v>
      </c>
      <c r="N2154" t="s">
        <v>33</v>
      </c>
      <c r="O2154">
        <v>60000015461254</v>
      </c>
      <c r="P2154">
        <v>60000016462737</v>
      </c>
      <c r="Q2154">
        <v>140208000000783</v>
      </c>
      <c r="S2154" t="s">
        <v>34</v>
      </c>
      <c r="T2154" t="s">
        <v>35</v>
      </c>
      <c r="U2154" t="s">
        <v>36</v>
      </c>
      <c r="X2154" t="s">
        <v>37</v>
      </c>
      <c r="AD2154" t="s">
        <v>3782</v>
      </c>
      <c r="AE2154" t="s">
        <v>1437</v>
      </c>
      <c r="AF2154" t="s">
        <v>3782</v>
      </c>
      <c r="AG2154" t="s">
        <v>3782</v>
      </c>
      <c r="AH2154">
        <v>1</v>
      </c>
      <c r="AI2154">
        <v>14</v>
      </c>
      <c r="AJ2154">
        <v>14</v>
      </c>
      <c r="AK2154">
        <v>14</v>
      </c>
      <c r="AL2154">
        <v>14</v>
      </c>
      <c r="AM2154">
        <v>14</v>
      </c>
      <c r="AN2154" t="s">
        <v>1409</v>
      </c>
      <c r="AO2154" t="s">
        <v>3782</v>
      </c>
    </row>
    <row r="2155" spans="1:41" x14ac:dyDescent="0.25">
      <c r="A2155">
        <v>1</v>
      </c>
      <c r="B2155" t="s">
        <v>28</v>
      </c>
      <c r="C2155">
        <v>393105</v>
      </c>
      <c r="D2155" t="str">
        <f>VLOOKUP(C2155,MUNICÍPO_SETOR!A$2:D$49,4,0)</f>
        <v>ANA PAULA GUEDES MONTEIRO</v>
      </c>
      <c r="E2155" s="43">
        <v>41389.447916666664</v>
      </c>
      <c r="F2155" s="43">
        <v>41389.828472222223</v>
      </c>
      <c r="G2155" s="43">
        <v>41399.193055555559</v>
      </c>
      <c r="H2155" t="s">
        <v>29</v>
      </c>
      <c r="I2155">
        <v>60000012454131</v>
      </c>
      <c r="J2155" t="s">
        <v>5275</v>
      </c>
      <c r="K2155" t="s">
        <v>5276</v>
      </c>
      <c r="N2155" t="s">
        <v>33</v>
      </c>
      <c r="O2155">
        <v>60000015461254</v>
      </c>
      <c r="P2155">
        <v>60000016462737</v>
      </c>
      <c r="Q2155">
        <v>140208000000783</v>
      </c>
      <c r="S2155" t="s">
        <v>34</v>
      </c>
      <c r="T2155" t="s">
        <v>35</v>
      </c>
      <c r="U2155" t="s">
        <v>36</v>
      </c>
      <c r="X2155" t="s">
        <v>37</v>
      </c>
      <c r="AD2155" t="s">
        <v>3782</v>
      </c>
      <c r="AE2155" t="s">
        <v>1437</v>
      </c>
      <c r="AF2155" t="s">
        <v>3782</v>
      </c>
      <c r="AG2155" t="s">
        <v>3782</v>
      </c>
      <c r="AH2155">
        <v>1</v>
      </c>
      <c r="AI2155">
        <v>14</v>
      </c>
      <c r="AJ2155">
        <v>14</v>
      </c>
      <c r="AK2155">
        <v>14</v>
      </c>
      <c r="AL2155">
        <v>14</v>
      </c>
      <c r="AM2155">
        <v>14</v>
      </c>
      <c r="AN2155" t="s">
        <v>1409</v>
      </c>
      <c r="AO2155" t="s">
        <v>3782</v>
      </c>
    </row>
    <row r="2156" spans="1:41" x14ac:dyDescent="0.25">
      <c r="A2156">
        <v>1</v>
      </c>
      <c r="B2156" t="s">
        <v>28</v>
      </c>
      <c r="C2156">
        <v>393105</v>
      </c>
      <c r="D2156" t="str">
        <f>VLOOKUP(C2156,MUNICÍPO_SETOR!A$2:D$49,4,0)</f>
        <v>ANA PAULA GUEDES MONTEIRO</v>
      </c>
      <c r="E2156" s="43">
        <v>41389.416666666664</v>
      </c>
      <c r="F2156" s="43">
        <v>41389.826388888891</v>
      </c>
      <c r="G2156" s="43">
        <v>41399.192361111112</v>
      </c>
      <c r="H2156" t="s">
        <v>29</v>
      </c>
      <c r="I2156">
        <v>60000012333795</v>
      </c>
      <c r="J2156" t="s">
        <v>5277</v>
      </c>
      <c r="K2156" t="s">
        <v>5278</v>
      </c>
      <c r="N2156" t="s">
        <v>33</v>
      </c>
      <c r="O2156">
        <v>60000015461254</v>
      </c>
      <c r="P2156">
        <v>60000016462737</v>
      </c>
      <c r="Q2156">
        <v>140208000000777</v>
      </c>
      <c r="S2156" t="s">
        <v>34</v>
      </c>
      <c r="T2156" t="s">
        <v>35</v>
      </c>
      <c r="X2156" t="s">
        <v>37</v>
      </c>
      <c r="AD2156" t="s">
        <v>3783</v>
      </c>
      <c r="AE2156" t="s">
        <v>1437</v>
      </c>
      <c r="AF2156" t="s">
        <v>3783</v>
      </c>
      <c r="AG2156" t="s">
        <v>3783</v>
      </c>
      <c r="AH2156">
        <v>1</v>
      </c>
      <c r="AI2156">
        <v>14</v>
      </c>
      <c r="AJ2156">
        <v>14</v>
      </c>
      <c r="AK2156">
        <v>14</v>
      </c>
      <c r="AL2156">
        <v>14</v>
      </c>
      <c r="AM2156">
        <v>14</v>
      </c>
      <c r="AN2156" t="s">
        <v>1409</v>
      </c>
      <c r="AO2156" t="s">
        <v>3783</v>
      </c>
    </row>
    <row r="2157" spans="1:41" x14ac:dyDescent="0.25">
      <c r="A2157">
        <v>1</v>
      </c>
      <c r="B2157" t="s">
        <v>28</v>
      </c>
      <c r="C2157">
        <v>393105</v>
      </c>
      <c r="D2157" t="str">
        <f>VLOOKUP(C2157,MUNICÍPO_SETOR!A$2:D$49,4,0)</f>
        <v>ANA PAULA GUEDES MONTEIRO</v>
      </c>
      <c r="E2157" s="43">
        <v>41389.399305555555</v>
      </c>
      <c r="F2157" s="43">
        <v>41389.589583333334</v>
      </c>
      <c r="G2157" s="43">
        <v>41389.783333333333</v>
      </c>
      <c r="H2157" t="s">
        <v>29</v>
      </c>
      <c r="I2157">
        <v>60000017963832</v>
      </c>
      <c r="J2157" t="s">
        <v>3784</v>
      </c>
      <c r="K2157" t="s">
        <v>3785</v>
      </c>
      <c r="L2157" t="s">
        <v>32</v>
      </c>
      <c r="M2157">
        <v>3</v>
      </c>
      <c r="N2157" t="s">
        <v>33</v>
      </c>
      <c r="O2157">
        <v>60000015461254</v>
      </c>
      <c r="P2157">
        <v>60000016462737</v>
      </c>
      <c r="Q2157">
        <v>140208000000770</v>
      </c>
      <c r="S2157" t="s">
        <v>34</v>
      </c>
      <c r="T2157" t="s">
        <v>35</v>
      </c>
      <c r="U2157" t="s">
        <v>36</v>
      </c>
      <c r="X2157" t="s">
        <v>37</v>
      </c>
      <c r="AD2157" t="s">
        <v>3786</v>
      </c>
      <c r="AE2157" t="s">
        <v>1437</v>
      </c>
      <c r="AF2157" t="s">
        <v>3786</v>
      </c>
      <c r="AG2157" t="s">
        <v>3786</v>
      </c>
      <c r="AH2157">
        <v>1</v>
      </c>
      <c r="AI2157">
        <v>25</v>
      </c>
      <c r="AJ2157">
        <v>25</v>
      </c>
      <c r="AK2157">
        <v>25</v>
      </c>
      <c r="AL2157">
        <v>25</v>
      </c>
      <c r="AM2157">
        <v>25</v>
      </c>
      <c r="AN2157" t="s">
        <v>1409</v>
      </c>
      <c r="AO2157" t="s">
        <v>3786</v>
      </c>
    </row>
    <row r="2158" spans="1:41" x14ac:dyDescent="0.25">
      <c r="A2158">
        <v>1</v>
      </c>
      <c r="B2158" t="s">
        <v>28</v>
      </c>
      <c r="C2158">
        <v>393105</v>
      </c>
      <c r="D2158" t="str">
        <f>VLOOKUP(C2158,MUNICÍPO_SETOR!A$2:D$49,4,0)</f>
        <v>ANA PAULA GUEDES MONTEIRO</v>
      </c>
      <c r="E2158" s="43">
        <v>41389.375</v>
      </c>
      <c r="F2158" s="43">
        <v>41389.587500000001</v>
      </c>
      <c r="G2158" s="43">
        <v>41389.783333333333</v>
      </c>
      <c r="H2158" t="s">
        <v>29</v>
      </c>
      <c r="I2158">
        <v>60000012478219</v>
      </c>
      <c r="J2158" t="s">
        <v>3787</v>
      </c>
      <c r="K2158" t="s">
        <v>3788</v>
      </c>
      <c r="N2158" t="s">
        <v>33</v>
      </c>
      <c r="O2158">
        <v>60000015461254</v>
      </c>
      <c r="P2158">
        <v>60000016462737</v>
      </c>
      <c r="Q2158">
        <v>140208000000764</v>
      </c>
      <c r="S2158" t="s">
        <v>34</v>
      </c>
      <c r="T2158" t="s">
        <v>35</v>
      </c>
      <c r="U2158" t="s">
        <v>36</v>
      </c>
      <c r="X2158" t="s">
        <v>37</v>
      </c>
      <c r="AD2158" t="s">
        <v>3789</v>
      </c>
      <c r="AE2158" t="s">
        <v>1437</v>
      </c>
      <c r="AF2158" t="s">
        <v>3789</v>
      </c>
      <c r="AG2158" t="s">
        <v>3789</v>
      </c>
      <c r="AH2158">
        <v>1</v>
      </c>
      <c r="AI2158">
        <v>37</v>
      </c>
      <c r="AJ2158">
        <v>37</v>
      </c>
      <c r="AK2158">
        <v>37</v>
      </c>
      <c r="AL2158">
        <v>37</v>
      </c>
      <c r="AM2158">
        <v>37</v>
      </c>
      <c r="AN2158" t="s">
        <v>1409</v>
      </c>
      <c r="AO2158" t="s">
        <v>3789</v>
      </c>
    </row>
    <row r="2159" spans="1:41" x14ac:dyDescent="0.25">
      <c r="A2159">
        <v>1</v>
      </c>
      <c r="B2159" t="s">
        <v>28</v>
      </c>
      <c r="C2159">
        <v>393105</v>
      </c>
      <c r="D2159" t="str">
        <f>VLOOKUP(C2159,MUNICÍPO_SETOR!A$2:D$49,4,0)</f>
        <v>ANA PAULA GUEDES MONTEIRO</v>
      </c>
      <c r="E2159" s="43">
        <v>41388.684027777781</v>
      </c>
      <c r="F2159" s="43">
        <v>41389.529166666667</v>
      </c>
      <c r="G2159" s="43">
        <v>41389.495833333334</v>
      </c>
      <c r="H2159" t="s">
        <v>29</v>
      </c>
      <c r="I2159">
        <v>60000012278443</v>
      </c>
      <c r="J2159" t="s">
        <v>3790</v>
      </c>
      <c r="K2159" t="s">
        <v>3791</v>
      </c>
      <c r="L2159" t="s">
        <v>41</v>
      </c>
      <c r="M2159">
        <v>4</v>
      </c>
      <c r="N2159" t="s">
        <v>33</v>
      </c>
      <c r="O2159">
        <v>60000015461254</v>
      </c>
      <c r="P2159">
        <v>60000016462737</v>
      </c>
      <c r="Q2159">
        <v>140208000000717</v>
      </c>
      <c r="S2159" t="s">
        <v>34</v>
      </c>
      <c r="T2159" t="s">
        <v>35</v>
      </c>
      <c r="U2159" t="s">
        <v>36</v>
      </c>
      <c r="X2159" t="s">
        <v>37</v>
      </c>
      <c r="AD2159" t="s">
        <v>3792</v>
      </c>
      <c r="AE2159" t="s">
        <v>1437</v>
      </c>
      <c r="AF2159" t="s">
        <v>3792</v>
      </c>
      <c r="AG2159" t="s">
        <v>3792</v>
      </c>
      <c r="AH2159">
        <v>1</v>
      </c>
      <c r="AI2159">
        <v>76</v>
      </c>
      <c r="AJ2159">
        <v>76</v>
      </c>
      <c r="AK2159">
        <v>76</v>
      </c>
      <c r="AL2159">
        <v>76</v>
      </c>
      <c r="AM2159">
        <v>76</v>
      </c>
      <c r="AN2159" t="s">
        <v>1409</v>
      </c>
      <c r="AO2159" t="s">
        <v>3792</v>
      </c>
    </row>
    <row r="2160" spans="1:41" x14ac:dyDescent="0.25">
      <c r="A2160">
        <v>1</v>
      </c>
      <c r="B2160" t="s">
        <v>28</v>
      </c>
      <c r="C2160">
        <v>393105</v>
      </c>
      <c r="D2160" t="str">
        <f>VLOOKUP(C2160,MUNICÍPO_SETOR!A$2:D$49,4,0)</f>
        <v>ANA PAULA GUEDES MONTEIRO</v>
      </c>
      <c r="E2160" s="43">
        <v>41388.625</v>
      </c>
      <c r="F2160" s="43">
        <v>41389.527777777781</v>
      </c>
      <c r="G2160" s="43">
        <v>41389.495833333334</v>
      </c>
      <c r="H2160" t="s">
        <v>29</v>
      </c>
      <c r="I2160">
        <v>60000012341135</v>
      </c>
      <c r="J2160" t="s">
        <v>1138</v>
      </c>
      <c r="K2160" t="s">
        <v>1139</v>
      </c>
      <c r="L2160" t="s">
        <v>32</v>
      </c>
      <c r="M2160">
        <v>4</v>
      </c>
      <c r="N2160" t="s">
        <v>33</v>
      </c>
      <c r="O2160">
        <v>60000015461254</v>
      </c>
      <c r="P2160">
        <v>60000016462737</v>
      </c>
      <c r="Q2160">
        <v>140208000000710</v>
      </c>
      <c r="S2160" t="s">
        <v>34</v>
      </c>
      <c r="T2160" t="s">
        <v>35</v>
      </c>
      <c r="U2160" t="s">
        <v>36</v>
      </c>
      <c r="X2160" t="s">
        <v>37</v>
      </c>
      <c r="AD2160" t="s">
        <v>3793</v>
      </c>
      <c r="AE2160" t="s">
        <v>1437</v>
      </c>
      <c r="AF2160" t="s">
        <v>3793</v>
      </c>
      <c r="AG2160" t="s">
        <v>3793</v>
      </c>
      <c r="AH2160">
        <v>1</v>
      </c>
      <c r="AI2160">
        <v>85</v>
      </c>
      <c r="AJ2160">
        <v>85</v>
      </c>
      <c r="AK2160">
        <v>85</v>
      </c>
      <c r="AL2160">
        <v>85</v>
      </c>
      <c r="AM2160">
        <v>85</v>
      </c>
      <c r="AN2160" t="s">
        <v>1409</v>
      </c>
      <c r="AO2160" t="s">
        <v>3793</v>
      </c>
    </row>
    <row r="2161" spans="1:41" x14ac:dyDescent="0.25">
      <c r="A2161">
        <v>1</v>
      </c>
      <c r="B2161" t="s">
        <v>28</v>
      </c>
      <c r="C2161">
        <v>393105</v>
      </c>
      <c r="D2161" t="str">
        <f>VLOOKUP(C2161,MUNICÍPO_SETOR!A$2:D$49,4,0)</f>
        <v>ANA PAULA GUEDES MONTEIRO</v>
      </c>
      <c r="E2161" s="43">
        <v>41388.586805555555</v>
      </c>
      <c r="F2161" s="43">
        <v>41389.522916666669</v>
      </c>
      <c r="G2161" s="43">
        <v>41389.48541666667</v>
      </c>
      <c r="H2161" t="s">
        <v>29</v>
      </c>
      <c r="I2161">
        <v>60000012264671</v>
      </c>
      <c r="J2161" t="s">
        <v>1132</v>
      </c>
      <c r="K2161" t="s">
        <v>1133</v>
      </c>
      <c r="L2161" t="s">
        <v>32</v>
      </c>
      <c r="M2161">
        <v>4</v>
      </c>
      <c r="N2161" t="s">
        <v>33</v>
      </c>
      <c r="O2161">
        <v>60000015461254</v>
      </c>
      <c r="P2161">
        <v>60000016462737</v>
      </c>
      <c r="Q2161">
        <v>140208000000703</v>
      </c>
      <c r="S2161" t="s">
        <v>34</v>
      </c>
      <c r="T2161" t="s">
        <v>35</v>
      </c>
      <c r="U2161" t="s">
        <v>36</v>
      </c>
      <c r="X2161" t="s">
        <v>37</v>
      </c>
      <c r="AD2161" t="s">
        <v>5279</v>
      </c>
      <c r="AE2161" t="s">
        <v>1437</v>
      </c>
      <c r="AF2161" t="s">
        <v>5279</v>
      </c>
      <c r="AG2161" t="s">
        <v>5279</v>
      </c>
      <c r="AH2161">
        <v>1</v>
      </c>
      <c r="AI2161">
        <v>87</v>
      </c>
      <c r="AJ2161">
        <v>87</v>
      </c>
      <c r="AK2161">
        <v>87</v>
      </c>
      <c r="AL2161">
        <v>87</v>
      </c>
      <c r="AM2161">
        <v>87</v>
      </c>
      <c r="AN2161" t="s">
        <v>1409</v>
      </c>
      <c r="AO2161" t="s">
        <v>5279</v>
      </c>
    </row>
    <row r="2162" spans="1:41" x14ac:dyDescent="0.25">
      <c r="A2162">
        <v>1</v>
      </c>
      <c r="B2162" t="s">
        <v>28</v>
      </c>
      <c r="C2162">
        <v>393105</v>
      </c>
      <c r="D2162" t="str">
        <f>VLOOKUP(C2162,MUNICÍPO_SETOR!A$2:D$49,4,0)</f>
        <v>ANA PAULA GUEDES MONTEIRO</v>
      </c>
      <c r="E2162" s="43">
        <v>41388.46875</v>
      </c>
      <c r="F2162" s="43">
        <v>41389.530555555553</v>
      </c>
      <c r="G2162" s="43">
        <v>41389.495833333334</v>
      </c>
      <c r="H2162" t="s">
        <v>29</v>
      </c>
      <c r="I2162">
        <v>60000012428939</v>
      </c>
      <c r="J2162" t="s">
        <v>1123</v>
      </c>
      <c r="K2162" t="s">
        <v>1124</v>
      </c>
      <c r="L2162" t="s">
        <v>32</v>
      </c>
      <c r="M2162">
        <v>4</v>
      </c>
      <c r="N2162" t="s">
        <v>33</v>
      </c>
      <c r="O2162">
        <v>60000015461254</v>
      </c>
      <c r="P2162">
        <v>60000016462737</v>
      </c>
      <c r="Q2162">
        <v>140208000000724</v>
      </c>
      <c r="S2162" t="s">
        <v>34</v>
      </c>
      <c r="T2162" t="s">
        <v>35</v>
      </c>
      <c r="U2162" t="s">
        <v>36</v>
      </c>
      <c r="X2162" t="s">
        <v>37</v>
      </c>
      <c r="AD2162" t="s">
        <v>5280</v>
      </c>
      <c r="AE2162" t="s">
        <v>1437</v>
      </c>
      <c r="AF2162" t="s">
        <v>5280</v>
      </c>
      <c r="AG2162" t="s">
        <v>5280</v>
      </c>
      <c r="AH2162">
        <v>1</v>
      </c>
      <c r="AI2162">
        <v>63</v>
      </c>
      <c r="AJ2162">
        <v>63</v>
      </c>
      <c r="AK2162">
        <v>63</v>
      </c>
      <c r="AL2162">
        <v>63</v>
      </c>
      <c r="AM2162">
        <v>63</v>
      </c>
      <c r="AN2162" t="s">
        <v>1409</v>
      </c>
      <c r="AO2162" t="s">
        <v>5280</v>
      </c>
    </row>
    <row r="2163" spans="1:41" x14ac:dyDescent="0.25">
      <c r="A2163">
        <v>1</v>
      </c>
      <c r="B2163" t="s">
        <v>28</v>
      </c>
      <c r="C2163">
        <v>393105</v>
      </c>
      <c r="D2163" t="str">
        <f>VLOOKUP(C2163,MUNICÍPO_SETOR!A$2:D$49,4,0)</f>
        <v>ANA PAULA GUEDES MONTEIRO</v>
      </c>
      <c r="E2163" s="43">
        <v>41388.392361111109</v>
      </c>
      <c r="F2163" s="43">
        <v>41389.520833333336</v>
      </c>
      <c r="G2163" s="43">
        <v>41389.48541666667</v>
      </c>
      <c r="H2163" t="s">
        <v>29</v>
      </c>
      <c r="I2163">
        <v>60000012446803</v>
      </c>
      <c r="J2163" t="s">
        <v>3794</v>
      </c>
      <c r="K2163" t="s">
        <v>3795</v>
      </c>
      <c r="L2163" t="s">
        <v>32</v>
      </c>
      <c r="M2163">
        <v>3</v>
      </c>
      <c r="N2163" t="s">
        <v>33</v>
      </c>
      <c r="O2163">
        <v>60000015461254</v>
      </c>
      <c r="P2163">
        <v>60000016462737</v>
      </c>
      <c r="Q2163">
        <v>140208000000696</v>
      </c>
      <c r="S2163" t="s">
        <v>34</v>
      </c>
      <c r="T2163" t="s">
        <v>35</v>
      </c>
      <c r="U2163" t="s">
        <v>36</v>
      </c>
      <c r="X2163" t="s">
        <v>37</v>
      </c>
      <c r="AD2163" t="s">
        <v>3796</v>
      </c>
      <c r="AE2163" t="s">
        <v>1437</v>
      </c>
      <c r="AF2163" t="s">
        <v>3796</v>
      </c>
      <c r="AG2163" t="s">
        <v>3796</v>
      </c>
      <c r="AH2163">
        <v>1</v>
      </c>
      <c r="AI2163">
        <v>41</v>
      </c>
      <c r="AJ2163">
        <v>41</v>
      </c>
      <c r="AK2163">
        <v>41</v>
      </c>
      <c r="AL2163">
        <v>41</v>
      </c>
      <c r="AM2163">
        <v>41</v>
      </c>
      <c r="AN2163" t="s">
        <v>1409</v>
      </c>
      <c r="AO2163" t="s">
        <v>3796</v>
      </c>
    </row>
    <row r="2164" spans="1:41" x14ac:dyDescent="0.25">
      <c r="A2164">
        <v>1</v>
      </c>
      <c r="B2164" t="s">
        <v>28</v>
      </c>
      <c r="C2164">
        <v>393105</v>
      </c>
      <c r="D2164" t="str">
        <f>VLOOKUP(C2164,MUNICÍPO_SETOR!A$2:D$49,4,0)</f>
        <v>ANA PAULA GUEDES MONTEIRO</v>
      </c>
      <c r="E2164" s="43">
        <v>41388.354166666664</v>
      </c>
      <c r="F2164" s="43">
        <v>41389.518750000003</v>
      </c>
      <c r="G2164" s="43">
        <v>41389.48541666667</v>
      </c>
      <c r="H2164" t="s">
        <v>29</v>
      </c>
      <c r="I2164">
        <v>60000012396423</v>
      </c>
      <c r="J2164" t="s">
        <v>3797</v>
      </c>
      <c r="K2164" t="s">
        <v>3798</v>
      </c>
      <c r="L2164" t="s">
        <v>32</v>
      </c>
      <c r="M2164">
        <v>3</v>
      </c>
      <c r="N2164" t="s">
        <v>33</v>
      </c>
      <c r="O2164">
        <v>60000015461254</v>
      </c>
      <c r="P2164">
        <v>60000016462737</v>
      </c>
      <c r="Q2164">
        <v>140208000000689</v>
      </c>
      <c r="S2164" t="s">
        <v>34</v>
      </c>
      <c r="T2164" t="s">
        <v>35</v>
      </c>
      <c r="U2164" t="s">
        <v>36</v>
      </c>
      <c r="X2164" t="s">
        <v>37</v>
      </c>
      <c r="AD2164" t="s">
        <v>3799</v>
      </c>
      <c r="AE2164" t="s">
        <v>1437</v>
      </c>
      <c r="AF2164" t="s">
        <v>3799</v>
      </c>
      <c r="AG2164" t="s">
        <v>3799</v>
      </c>
      <c r="AH2164">
        <v>1</v>
      </c>
      <c r="AI2164">
        <v>39</v>
      </c>
      <c r="AJ2164">
        <v>39</v>
      </c>
      <c r="AK2164">
        <v>39</v>
      </c>
      <c r="AL2164">
        <v>39</v>
      </c>
      <c r="AM2164">
        <v>39</v>
      </c>
      <c r="AN2164" t="s">
        <v>1409</v>
      </c>
      <c r="AO2164" t="s">
        <v>3799</v>
      </c>
    </row>
    <row r="2165" spans="1:41" x14ac:dyDescent="0.25">
      <c r="A2165">
        <v>1</v>
      </c>
      <c r="B2165" t="s">
        <v>28</v>
      </c>
      <c r="C2165">
        <v>393105</v>
      </c>
      <c r="D2165" t="str">
        <f>VLOOKUP(C2165,MUNICÍPO_SETOR!A$2:D$49,4,0)</f>
        <v>ANA PAULA GUEDES MONTEIRO</v>
      </c>
      <c r="E2165" s="43">
        <v>41387.583333333336</v>
      </c>
      <c r="F2165" s="43">
        <v>41387.823611111111</v>
      </c>
      <c r="G2165" s="43">
        <v>41388.38958333333</v>
      </c>
      <c r="H2165" t="s">
        <v>29</v>
      </c>
      <c r="I2165">
        <v>60000012422583</v>
      </c>
      <c r="J2165" t="s">
        <v>3800</v>
      </c>
      <c r="K2165" t="s">
        <v>3801</v>
      </c>
      <c r="L2165" t="s">
        <v>32</v>
      </c>
      <c r="M2165">
        <v>6</v>
      </c>
      <c r="N2165" t="s">
        <v>33</v>
      </c>
      <c r="O2165">
        <v>60000015461254</v>
      </c>
      <c r="P2165">
        <v>60000016462737</v>
      </c>
      <c r="Q2165">
        <v>140208000000682</v>
      </c>
      <c r="S2165" t="s">
        <v>34</v>
      </c>
      <c r="T2165" t="s">
        <v>35</v>
      </c>
      <c r="U2165" t="s">
        <v>36</v>
      </c>
      <c r="X2165" t="s">
        <v>37</v>
      </c>
      <c r="AD2165" t="s">
        <v>3802</v>
      </c>
      <c r="AE2165" t="s">
        <v>1437</v>
      </c>
      <c r="AF2165" t="s">
        <v>3802</v>
      </c>
      <c r="AG2165" t="s">
        <v>3802</v>
      </c>
      <c r="AH2165">
        <v>1</v>
      </c>
      <c r="AI2165">
        <v>32</v>
      </c>
      <c r="AJ2165">
        <v>32</v>
      </c>
      <c r="AK2165">
        <v>32</v>
      </c>
      <c r="AL2165">
        <v>32</v>
      </c>
      <c r="AM2165">
        <v>32</v>
      </c>
      <c r="AN2165" t="s">
        <v>1409</v>
      </c>
      <c r="AO2165" t="s">
        <v>3802</v>
      </c>
    </row>
    <row r="2166" spans="1:41" x14ac:dyDescent="0.25">
      <c r="A2166">
        <v>1</v>
      </c>
      <c r="B2166" t="s">
        <v>28</v>
      </c>
      <c r="C2166">
        <v>393105</v>
      </c>
      <c r="D2166" t="str">
        <f>VLOOKUP(C2166,MUNICÍPO_SETOR!A$2:D$49,4,0)</f>
        <v>ANA PAULA GUEDES MONTEIRO</v>
      </c>
      <c r="E2166" s="43">
        <v>41387.444444444445</v>
      </c>
      <c r="F2166" s="43">
        <v>41387.821527777778</v>
      </c>
      <c r="G2166" s="43">
        <v>41387.781944444447</v>
      </c>
      <c r="H2166" t="s">
        <v>29</v>
      </c>
      <c r="I2166">
        <v>60000012469955</v>
      </c>
      <c r="J2166" t="s">
        <v>1126</v>
      </c>
      <c r="K2166" t="s">
        <v>1127</v>
      </c>
      <c r="L2166" t="s">
        <v>32</v>
      </c>
      <c r="M2166">
        <v>4</v>
      </c>
      <c r="N2166" t="s">
        <v>33</v>
      </c>
      <c r="O2166">
        <v>60000015461254</v>
      </c>
      <c r="P2166">
        <v>60000016462737</v>
      </c>
      <c r="Q2166">
        <v>140208000000675</v>
      </c>
      <c r="S2166" t="s">
        <v>34</v>
      </c>
      <c r="T2166" t="s">
        <v>35</v>
      </c>
      <c r="U2166" t="s">
        <v>36</v>
      </c>
      <c r="X2166" t="s">
        <v>37</v>
      </c>
      <c r="AD2166" t="s">
        <v>3803</v>
      </c>
      <c r="AE2166" t="s">
        <v>1437</v>
      </c>
      <c r="AF2166" t="s">
        <v>3803</v>
      </c>
      <c r="AG2166" t="s">
        <v>3803</v>
      </c>
      <c r="AH2166">
        <v>1</v>
      </c>
      <c r="AI2166">
        <v>73</v>
      </c>
      <c r="AJ2166">
        <v>73</v>
      </c>
      <c r="AK2166">
        <v>73</v>
      </c>
      <c r="AL2166">
        <v>73</v>
      </c>
      <c r="AM2166">
        <v>73</v>
      </c>
      <c r="AN2166" t="s">
        <v>1409</v>
      </c>
      <c r="AO2166" t="s">
        <v>3803</v>
      </c>
    </row>
    <row r="2167" spans="1:41" x14ac:dyDescent="0.25">
      <c r="A2167">
        <v>1</v>
      </c>
      <c r="B2167" t="s">
        <v>28</v>
      </c>
      <c r="C2167">
        <v>393105</v>
      </c>
      <c r="D2167" t="str">
        <f>VLOOKUP(C2167,MUNICÍPO_SETOR!A$2:D$49,4,0)</f>
        <v>ANA PAULA GUEDES MONTEIRO</v>
      </c>
      <c r="E2167" s="43">
        <v>41387.381944444445</v>
      </c>
      <c r="F2167" s="43">
        <v>41387.820138888892</v>
      </c>
      <c r="G2167" s="43">
        <v>41387.781944444447</v>
      </c>
      <c r="H2167" t="s">
        <v>29</v>
      </c>
      <c r="I2167">
        <v>60000012563075</v>
      </c>
      <c r="J2167" t="s">
        <v>3804</v>
      </c>
      <c r="K2167" t="s">
        <v>3805</v>
      </c>
      <c r="L2167" t="s">
        <v>109</v>
      </c>
      <c r="N2167" t="s">
        <v>33</v>
      </c>
      <c r="O2167">
        <v>60000015461254</v>
      </c>
      <c r="P2167">
        <v>60000016462737</v>
      </c>
      <c r="Q2167">
        <v>140208000000669</v>
      </c>
      <c r="S2167" t="s">
        <v>34</v>
      </c>
      <c r="T2167" t="s">
        <v>35</v>
      </c>
      <c r="U2167" t="s">
        <v>36</v>
      </c>
      <c r="X2167" t="s">
        <v>37</v>
      </c>
      <c r="AD2167" t="s">
        <v>3802</v>
      </c>
      <c r="AE2167" t="s">
        <v>1437</v>
      </c>
      <c r="AF2167" t="s">
        <v>3802</v>
      </c>
      <c r="AG2167" t="s">
        <v>3802</v>
      </c>
      <c r="AH2167">
        <v>1</v>
      </c>
      <c r="AI2167">
        <v>32</v>
      </c>
      <c r="AJ2167">
        <v>32</v>
      </c>
      <c r="AK2167">
        <v>32</v>
      </c>
      <c r="AL2167">
        <v>32</v>
      </c>
      <c r="AM2167">
        <v>32</v>
      </c>
      <c r="AN2167" t="s">
        <v>1409</v>
      </c>
      <c r="AO2167" t="s">
        <v>3802</v>
      </c>
    </row>
    <row r="2168" spans="1:41" x14ac:dyDescent="0.25">
      <c r="A2168">
        <v>1</v>
      </c>
      <c r="B2168" t="s">
        <v>28</v>
      </c>
      <c r="C2168">
        <v>393105</v>
      </c>
      <c r="D2168" t="str">
        <f>VLOOKUP(C2168,MUNICÍPO_SETOR!A$2:D$49,4,0)</f>
        <v>ANA PAULA GUEDES MONTEIRO</v>
      </c>
      <c r="E2168" s="43">
        <v>41386.614583333336</v>
      </c>
      <c r="F2168" s="43">
        <v>41387.473611111112</v>
      </c>
      <c r="G2168" s="43">
        <v>41387.771527777775</v>
      </c>
      <c r="H2168" t="s">
        <v>29</v>
      </c>
      <c r="I2168">
        <v>60000012543263</v>
      </c>
      <c r="J2168" t="s">
        <v>3806</v>
      </c>
      <c r="K2168" t="s">
        <v>3807</v>
      </c>
      <c r="L2168" t="s">
        <v>32</v>
      </c>
      <c r="M2168">
        <v>4</v>
      </c>
      <c r="N2168" t="s">
        <v>33</v>
      </c>
      <c r="O2168">
        <v>60000015461254</v>
      </c>
      <c r="P2168">
        <v>60000016462737</v>
      </c>
      <c r="Q2168">
        <v>140208000000656</v>
      </c>
      <c r="S2168" t="s">
        <v>34</v>
      </c>
      <c r="T2168" t="s">
        <v>35</v>
      </c>
      <c r="U2168" t="s">
        <v>36</v>
      </c>
      <c r="X2168" t="s">
        <v>37</v>
      </c>
      <c r="AD2168" t="s">
        <v>3808</v>
      </c>
      <c r="AE2168" t="s">
        <v>1437</v>
      </c>
      <c r="AF2168" t="s">
        <v>3808</v>
      </c>
      <c r="AG2168" t="s">
        <v>3808</v>
      </c>
      <c r="AH2168">
        <v>1</v>
      </c>
      <c r="AI2168">
        <v>134</v>
      </c>
      <c r="AJ2168">
        <v>134</v>
      </c>
      <c r="AK2168">
        <v>134</v>
      </c>
      <c r="AL2168">
        <v>134</v>
      </c>
      <c r="AM2168">
        <v>134</v>
      </c>
      <c r="AN2168" t="s">
        <v>1409</v>
      </c>
      <c r="AO2168" t="s">
        <v>3808</v>
      </c>
    </row>
    <row r="2169" spans="1:41" x14ac:dyDescent="0.25">
      <c r="A2169">
        <v>1</v>
      </c>
      <c r="B2169" t="s">
        <v>28</v>
      </c>
      <c r="C2169">
        <v>393105</v>
      </c>
      <c r="D2169" t="str">
        <f>VLOOKUP(C2169,MUNICÍPO_SETOR!A$2:D$49,4,0)</f>
        <v>ANA PAULA GUEDES MONTEIRO</v>
      </c>
      <c r="E2169" s="43">
        <v>41386.597222222219</v>
      </c>
      <c r="F2169" s="43">
        <v>41387.466666666667</v>
      </c>
      <c r="G2169" s="43">
        <v>41387.771527777775</v>
      </c>
      <c r="H2169" t="s">
        <v>29</v>
      </c>
      <c r="I2169">
        <v>60000012563195</v>
      </c>
      <c r="J2169" t="s">
        <v>3809</v>
      </c>
      <c r="K2169" t="s">
        <v>3810</v>
      </c>
      <c r="L2169" t="s">
        <v>32</v>
      </c>
      <c r="M2169">
        <v>6</v>
      </c>
      <c r="N2169" t="s">
        <v>33</v>
      </c>
      <c r="O2169">
        <v>60000015461254</v>
      </c>
      <c r="P2169">
        <v>60000016462737</v>
      </c>
      <c r="Q2169">
        <v>140208000000642</v>
      </c>
      <c r="S2169" t="s">
        <v>34</v>
      </c>
      <c r="T2169" t="s">
        <v>35</v>
      </c>
      <c r="U2169" t="s">
        <v>36</v>
      </c>
      <c r="X2169" t="s">
        <v>37</v>
      </c>
      <c r="AD2169" t="s">
        <v>3811</v>
      </c>
      <c r="AE2169" t="s">
        <v>1437</v>
      </c>
      <c r="AF2169" t="s">
        <v>3811</v>
      </c>
      <c r="AG2169" t="s">
        <v>3811</v>
      </c>
      <c r="AH2169">
        <v>1</v>
      </c>
      <c r="AI2169">
        <v>42</v>
      </c>
      <c r="AJ2169">
        <v>42</v>
      </c>
      <c r="AK2169">
        <v>42</v>
      </c>
      <c r="AL2169">
        <v>42</v>
      </c>
      <c r="AM2169">
        <v>42</v>
      </c>
      <c r="AN2169" t="s">
        <v>1409</v>
      </c>
      <c r="AO2169" t="s">
        <v>3811</v>
      </c>
    </row>
    <row r="2170" spans="1:41" x14ac:dyDescent="0.25">
      <c r="A2170">
        <v>1</v>
      </c>
      <c r="B2170" t="s">
        <v>28</v>
      </c>
      <c r="C2170">
        <v>393105</v>
      </c>
      <c r="D2170" t="str">
        <f>VLOOKUP(C2170,MUNICÍPO_SETOR!A$2:D$49,4,0)</f>
        <v>ANA PAULA GUEDES MONTEIRO</v>
      </c>
      <c r="E2170" s="43">
        <v>41386.552083333336</v>
      </c>
      <c r="F2170" s="43">
        <v>41387.463888888888</v>
      </c>
      <c r="G2170" s="43">
        <v>41387.771527777775</v>
      </c>
      <c r="H2170" t="s">
        <v>29</v>
      </c>
      <c r="I2170">
        <v>60000017964120</v>
      </c>
      <c r="J2170" t="s">
        <v>1097</v>
      </c>
      <c r="K2170" t="s">
        <v>1098</v>
      </c>
      <c r="L2170" t="s">
        <v>32</v>
      </c>
      <c r="M2170">
        <v>6</v>
      </c>
      <c r="N2170" t="s">
        <v>33</v>
      </c>
      <c r="O2170">
        <v>60000015461254</v>
      </c>
      <c r="P2170">
        <v>60000016462737</v>
      </c>
      <c r="Q2170">
        <v>140208000000635</v>
      </c>
      <c r="S2170" t="s">
        <v>34</v>
      </c>
      <c r="T2170" t="s">
        <v>35</v>
      </c>
      <c r="U2170" t="s">
        <v>36</v>
      </c>
      <c r="X2170" t="s">
        <v>37</v>
      </c>
      <c r="AD2170" t="s">
        <v>3812</v>
      </c>
      <c r="AE2170" t="s">
        <v>1437</v>
      </c>
      <c r="AF2170" t="s">
        <v>3812</v>
      </c>
      <c r="AG2170" t="s">
        <v>3812</v>
      </c>
      <c r="AH2170">
        <v>1</v>
      </c>
      <c r="AI2170">
        <v>49</v>
      </c>
      <c r="AJ2170">
        <v>49</v>
      </c>
      <c r="AK2170">
        <v>49</v>
      </c>
      <c r="AL2170">
        <v>49</v>
      </c>
      <c r="AM2170">
        <v>49</v>
      </c>
      <c r="AN2170" t="s">
        <v>1409</v>
      </c>
      <c r="AO2170" t="s">
        <v>3812</v>
      </c>
    </row>
    <row r="2171" spans="1:41" x14ac:dyDescent="0.25">
      <c r="A2171">
        <v>1</v>
      </c>
      <c r="B2171" t="s">
        <v>28</v>
      </c>
      <c r="C2171">
        <v>393105</v>
      </c>
      <c r="D2171" t="str">
        <f>VLOOKUP(C2171,MUNICÍPO_SETOR!A$2:D$49,4,0)</f>
        <v>ANA PAULA GUEDES MONTEIRO</v>
      </c>
      <c r="E2171" s="43">
        <v>41386.510416666664</v>
      </c>
      <c r="F2171" s="43">
        <v>41387.472222222219</v>
      </c>
      <c r="G2171" s="43">
        <v>41387.771527777775</v>
      </c>
      <c r="H2171" t="s">
        <v>29</v>
      </c>
      <c r="I2171">
        <v>60000012248327</v>
      </c>
      <c r="J2171" t="s">
        <v>1111</v>
      </c>
      <c r="K2171" t="s">
        <v>1112</v>
      </c>
      <c r="L2171" t="s">
        <v>32</v>
      </c>
      <c r="M2171">
        <v>4</v>
      </c>
      <c r="N2171" t="s">
        <v>33</v>
      </c>
      <c r="O2171">
        <v>60000015461254</v>
      </c>
      <c r="P2171">
        <v>60000016462737</v>
      </c>
      <c r="Q2171">
        <v>140208000000649</v>
      </c>
      <c r="S2171" t="s">
        <v>34</v>
      </c>
      <c r="T2171" t="s">
        <v>35</v>
      </c>
      <c r="U2171" t="s">
        <v>36</v>
      </c>
      <c r="X2171" t="s">
        <v>37</v>
      </c>
      <c r="AD2171" t="s">
        <v>3813</v>
      </c>
      <c r="AE2171" t="s">
        <v>1437</v>
      </c>
      <c r="AF2171" t="s">
        <v>3813</v>
      </c>
      <c r="AG2171" t="s">
        <v>3813</v>
      </c>
      <c r="AH2171">
        <v>1</v>
      </c>
      <c r="AI2171">
        <v>84</v>
      </c>
      <c r="AJ2171">
        <v>84</v>
      </c>
      <c r="AK2171">
        <v>84</v>
      </c>
      <c r="AL2171">
        <v>84</v>
      </c>
      <c r="AM2171">
        <v>84</v>
      </c>
      <c r="AN2171" t="s">
        <v>1409</v>
      </c>
      <c r="AO2171" t="s">
        <v>3813</v>
      </c>
    </row>
    <row r="2172" spans="1:41" x14ac:dyDescent="0.25">
      <c r="A2172">
        <v>1</v>
      </c>
      <c r="B2172" t="s">
        <v>28</v>
      </c>
      <c r="C2172">
        <v>393105</v>
      </c>
      <c r="D2172" t="str">
        <f>VLOOKUP(C2172,MUNICÍPO_SETOR!A$2:D$49,4,0)</f>
        <v>ANA PAULA GUEDES MONTEIRO</v>
      </c>
      <c r="E2172" s="43">
        <v>41386.458333333336</v>
      </c>
      <c r="F2172" s="43">
        <v>41387.462500000001</v>
      </c>
      <c r="G2172" s="43">
        <v>41387.771527777775</v>
      </c>
      <c r="H2172" t="s">
        <v>29</v>
      </c>
      <c r="I2172">
        <v>60000012529375</v>
      </c>
      <c r="J2172" t="s">
        <v>3814</v>
      </c>
      <c r="K2172" t="s">
        <v>3815</v>
      </c>
      <c r="L2172" t="s">
        <v>32</v>
      </c>
      <c r="M2172">
        <v>3</v>
      </c>
      <c r="N2172" t="s">
        <v>33</v>
      </c>
      <c r="O2172">
        <v>60000015461254</v>
      </c>
      <c r="P2172">
        <v>60000016462737</v>
      </c>
      <c r="Q2172">
        <v>140208000000628</v>
      </c>
      <c r="S2172" t="s">
        <v>34</v>
      </c>
      <c r="T2172" t="s">
        <v>35</v>
      </c>
      <c r="U2172" t="s">
        <v>36</v>
      </c>
      <c r="X2172" t="s">
        <v>37</v>
      </c>
      <c r="AD2172" t="s">
        <v>3816</v>
      </c>
      <c r="AE2172" t="s">
        <v>1437</v>
      </c>
      <c r="AF2172" t="s">
        <v>3816</v>
      </c>
      <c r="AG2172" t="s">
        <v>3816</v>
      </c>
      <c r="AH2172">
        <v>1</v>
      </c>
      <c r="AI2172">
        <v>55</v>
      </c>
      <c r="AJ2172">
        <v>55</v>
      </c>
      <c r="AK2172">
        <v>55</v>
      </c>
      <c r="AL2172">
        <v>55</v>
      </c>
      <c r="AM2172">
        <v>55</v>
      </c>
      <c r="AN2172" t="s">
        <v>1409</v>
      </c>
      <c r="AO2172" t="s">
        <v>3816</v>
      </c>
    </row>
    <row r="2173" spans="1:41" x14ac:dyDescent="0.25">
      <c r="A2173">
        <v>1</v>
      </c>
      <c r="B2173" t="s">
        <v>28</v>
      </c>
      <c r="C2173">
        <v>393105</v>
      </c>
      <c r="D2173" t="str">
        <f>VLOOKUP(C2173,MUNICÍPO_SETOR!A$2:D$49,4,0)</f>
        <v>ANA PAULA GUEDES MONTEIRO</v>
      </c>
      <c r="E2173" s="43">
        <v>41386.378472222219</v>
      </c>
      <c r="F2173" s="43">
        <v>41387.460416666669</v>
      </c>
      <c r="G2173" s="43">
        <v>41387.771527777775</v>
      </c>
      <c r="H2173" t="s">
        <v>29</v>
      </c>
      <c r="I2173">
        <v>60000017963948</v>
      </c>
      <c r="J2173" t="s">
        <v>3817</v>
      </c>
      <c r="K2173" t="s">
        <v>3818</v>
      </c>
      <c r="L2173" t="s">
        <v>32</v>
      </c>
      <c r="M2173">
        <v>3</v>
      </c>
      <c r="N2173" t="s">
        <v>33</v>
      </c>
      <c r="O2173">
        <v>60000015461254</v>
      </c>
      <c r="P2173">
        <v>60000016462737</v>
      </c>
      <c r="Q2173">
        <v>140208000000621</v>
      </c>
      <c r="S2173" t="s">
        <v>34</v>
      </c>
      <c r="T2173" t="s">
        <v>35</v>
      </c>
      <c r="U2173" t="s">
        <v>36</v>
      </c>
      <c r="X2173" t="s">
        <v>37</v>
      </c>
      <c r="AD2173" t="s">
        <v>3819</v>
      </c>
      <c r="AE2173" t="s">
        <v>1437</v>
      </c>
      <c r="AF2173" t="s">
        <v>3819</v>
      </c>
      <c r="AG2173" t="s">
        <v>3819</v>
      </c>
      <c r="AH2173">
        <v>1</v>
      </c>
      <c r="AI2173">
        <v>36</v>
      </c>
      <c r="AJ2173">
        <v>36</v>
      </c>
      <c r="AK2173">
        <v>36</v>
      </c>
      <c r="AL2173">
        <v>36</v>
      </c>
      <c r="AM2173">
        <v>36</v>
      </c>
      <c r="AN2173" t="s">
        <v>1409</v>
      </c>
      <c r="AO2173" t="s">
        <v>3819</v>
      </c>
    </row>
    <row r="2174" spans="1:41" x14ac:dyDescent="0.25">
      <c r="A2174">
        <v>1</v>
      </c>
      <c r="B2174" t="s">
        <v>28</v>
      </c>
      <c r="C2174">
        <v>393105</v>
      </c>
      <c r="D2174" t="str">
        <f>VLOOKUP(C2174,MUNICÍPO_SETOR!A$2:D$49,4,0)</f>
        <v>ANA PAULA GUEDES MONTEIRO</v>
      </c>
      <c r="E2174" s="43">
        <v>41383.625</v>
      </c>
      <c r="F2174" s="43">
        <v>41383.822916666664</v>
      </c>
      <c r="G2174" s="43">
        <v>41383.782638888886</v>
      </c>
      <c r="H2174" t="s">
        <v>29</v>
      </c>
      <c r="I2174">
        <v>60000017152378</v>
      </c>
      <c r="J2174" t="s">
        <v>3820</v>
      </c>
      <c r="K2174" t="s">
        <v>3821</v>
      </c>
      <c r="L2174" t="s">
        <v>32</v>
      </c>
      <c r="M2174">
        <v>3</v>
      </c>
      <c r="N2174" t="s">
        <v>33</v>
      </c>
      <c r="O2174">
        <v>60000015461254</v>
      </c>
      <c r="P2174">
        <v>60000016462737</v>
      </c>
      <c r="Q2174">
        <v>140208000000612</v>
      </c>
      <c r="S2174" t="s">
        <v>34</v>
      </c>
      <c r="T2174" t="s">
        <v>35</v>
      </c>
      <c r="U2174" t="s">
        <v>36</v>
      </c>
      <c r="X2174" t="s">
        <v>37</v>
      </c>
      <c r="AD2174" t="s">
        <v>3822</v>
      </c>
      <c r="AE2174" t="s">
        <v>1437</v>
      </c>
      <c r="AF2174" t="s">
        <v>3822</v>
      </c>
      <c r="AG2174" t="s">
        <v>3822</v>
      </c>
      <c r="AH2174">
        <v>1</v>
      </c>
      <c r="AI2174">
        <v>43</v>
      </c>
      <c r="AJ2174">
        <v>43</v>
      </c>
      <c r="AK2174">
        <v>43</v>
      </c>
      <c r="AL2174">
        <v>43</v>
      </c>
      <c r="AM2174">
        <v>43</v>
      </c>
      <c r="AN2174" t="s">
        <v>1409</v>
      </c>
      <c r="AO2174" t="s">
        <v>3822</v>
      </c>
    </row>
    <row r="2175" spans="1:41" x14ac:dyDescent="0.25">
      <c r="A2175">
        <v>1</v>
      </c>
      <c r="B2175" t="s">
        <v>28</v>
      </c>
      <c r="C2175">
        <v>393105</v>
      </c>
      <c r="D2175" t="str">
        <f>VLOOKUP(C2175,MUNICÍPO_SETOR!A$2:D$49,4,0)</f>
        <v>ANA PAULA GUEDES MONTEIRO</v>
      </c>
      <c r="E2175" s="43">
        <v>41383.590277777781</v>
      </c>
      <c r="F2175" s="43">
        <v>41383.820833333331</v>
      </c>
      <c r="G2175" s="43">
        <v>41383.782638888886</v>
      </c>
      <c r="H2175" t="s">
        <v>29</v>
      </c>
      <c r="I2175">
        <v>60000012340255</v>
      </c>
      <c r="J2175" t="s">
        <v>3823</v>
      </c>
      <c r="K2175" t="s">
        <v>3824</v>
      </c>
      <c r="L2175" t="s">
        <v>32</v>
      </c>
      <c r="M2175">
        <v>6</v>
      </c>
      <c r="N2175" t="s">
        <v>33</v>
      </c>
      <c r="O2175">
        <v>60000015461254</v>
      </c>
      <c r="P2175">
        <v>60000016462737</v>
      </c>
      <c r="Q2175">
        <v>140208000000605</v>
      </c>
      <c r="S2175" t="s">
        <v>34</v>
      </c>
      <c r="T2175" t="s">
        <v>35</v>
      </c>
      <c r="U2175" t="s">
        <v>36</v>
      </c>
      <c r="X2175" t="s">
        <v>37</v>
      </c>
      <c r="AD2175" t="s">
        <v>3825</v>
      </c>
      <c r="AE2175" t="s">
        <v>1437</v>
      </c>
      <c r="AF2175" t="s">
        <v>3825</v>
      </c>
      <c r="AG2175" t="s">
        <v>3825</v>
      </c>
      <c r="AH2175">
        <v>1</v>
      </c>
      <c r="AI2175">
        <v>41</v>
      </c>
      <c r="AJ2175">
        <v>41</v>
      </c>
      <c r="AK2175">
        <v>41</v>
      </c>
      <c r="AL2175">
        <v>41</v>
      </c>
      <c r="AM2175">
        <v>41</v>
      </c>
      <c r="AN2175" t="s">
        <v>1409</v>
      </c>
      <c r="AO2175" t="s">
        <v>3825</v>
      </c>
    </row>
    <row r="2176" spans="1:41" x14ac:dyDescent="0.25">
      <c r="A2176">
        <v>1</v>
      </c>
      <c r="B2176" t="s">
        <v>28</v>
      </c>
      <c r="C2176">
        <v>393105</v>
      </c>
      <c r="D2176" t="str">
        <f>VLOOKUP(C2176,MUNICÍPO_SETOR!A$2:D$49,4,0)</f>
        <v>ANA PAULA GUEDES MONTEIRO</v>
      </c>
      <c r="E2176" s="43">
        <v>41383.552083333336</v>
      </c>
      <c r="F2176" s="43">
        <v>41383.819444444445</v>
      </c>
      <c r="G2176" s="43">
        <v>41383.782638888886</v>
      </c>
      <c r="H2176" t="s">
        <v>29</v>
      </c>
      <c r="I2176">
        <v>60000012472815</v>
      </c>
      <c r="J2176" t="s">
        <v>3826</v>
      </c>
      <c r="K2176" t="s">
        <v>3827</v>
      </c>
      <c r="L2176" t="s">
        <v>32</v>
      </c>
      <c r="M2176">
        <v>4</v>
      </c>
      <c r="N2176" t="s">
        <v>33</v>
      </c>
      <c r="O2176">
        <v>60000015461254</v>
      </c>
      <c r="P2176">
        <v>60000016462737</v>
      </c>
      <c r="Q2176">
        <v>140208000000598</v>
      </c>
      <c r="S2176" t="s">
        <v>34</v>
      </c>
      <c r="T2176" t="s">
        <v>35</v>
      </c>
      <c r="U2176" t="s">
        <v>36</v>
      </c>
      <c r="X2176" t="s">
        <v>37</v>
      </c>
      <c r="AD2176" t="s">
        <v>3828</v>
      </c>
      <c r="AE2176" t="s">
        <v>1437</v>
      </c>
      <c r="AF2176" t="s">
        <v>3828</v>
      </c>
      <c r="AG2176" t="s">
        <v>3828</v>
      </c>
      <c r="AH2176">
        <v>1</v>
      </c>
      <c r="AI2176">
        <v>38</v>
      </c>
      <c r="AJ2176">
        <v>38</v>
      </c>
      <c r="AK2176">
        <v>38</v>
      </c>
      <c r="AL2176">
        <v>38</v>
      </c>
      <c r="AM2176">
        <v>38</v>
      </c>
      <c r="AN2176" t="s">
        <v>1409</v>
      </c>
      <c r="AO2176" t="s">
        <v>3828</v>
      </c>
    </row>
    <row r="2177" spans="1:41" x14ac:dyDescent="0.25">
      <c r="A2177">
        <v>1</v>
      </c>
      <c r="B2177" t="s">
        <v>28</v>
      </c>
      <c r="C2177">
        <v>393105</v>
      </c>
      <c r="D2177" t="str">
        <f>VLOOKUP(C2177,MUNICÍPO_SETOR!A$2:D$49,4,0)</f>
        <v>ANA PAULA GUEDES MONTEIRO</v>
      </c>
      <c r="E2177" s="43">
        <v>41383.46875</v>
      </c>
      <c r="F2177" s="43">
        <v>41383.817361111112</v>
      </c>
      <c r="G2177" s="43">
        <v>41383.782638888886</v>
      </c>
      <c r="H2177" t="s">
        <v>29</v>
      </c>
      <c r="I2177">
        <v>60000012522399</v>
      </c>
      <c r="J2177" t="s">
        <v>3829</v>
      </c>
      <c r="K2177" t="s">
        <v>3830</v>
      </c>
      <c r="L2177" t="s">
        <v>32</v>
      </c>
      <c r="M2177">
        <v>3</v>
      </c>
      <c r="N2177" t="s">
        <v>33</v>
      </c>
      <c r="O2177">
        <v>60000015461254</v>
      </c>
      <c r="P2177">
        <v>60000016462737</v>
      </c>
      <c r="Q2177">
        <v>140208000000591</v>
      </c>
      <c r="S2177" t="s">
        <v>34</v>
      </c>
      <c r="T2177" t="s">
        <v>35</v>
      </c>
      <c r="U2177" t="s">
        <v>36</v>
      </c>
      <c r="X2177" t="s">
        <v>37</v>
      </c>
      <c r="AD2177" t="s">
        <v>3831</v>
      </c>
      <c r="AE2177" t="s">
        <v>1437</v>
      </c>
      <c r="AF2177" t="s">
        <v>3831</v>
      </c>
      <c r="AG2177" t="s">
        <v>3831</v>
      </c>
      <c r="AH2177">
        <v>1</v>
      </c>
      <c r="AI2177">
        <v>29</v>
      </c>
      <c r="AJ2177">
        <v>29</v>
      </c>
      <c r="AK2177">
        <v>29</v>
      </c>
      <c r="AL2177">
        <v>29</v>
      </c>
      <c r="AM2177">
        <v>29</v>
      </c>
      <c r="AN2177" t="s">
        <v>1409</v>
      </c>
      <c r="AO2177" t="s">
        <v>3831</v>
      </c>
    </row>
    <row r="2178" spans="1:41" x14ac:dyDescent="0.25">
      <c r="A2178">
        <v>1</v>
      </c>
      <c r="B2178" t="s">
        <v>28</v>
      </c>
      <c r="C2178">
        <v>393105</v>
      </c>
      <c r="D2178" t="str">
        <f>VLOOKUP(C2178,MUNICÍPO_SETOR!A$2:D$49,4,0)</f>
        <v>ANA PAULA GUEDES MONTEIRO</v>
      </c>
      <c r="E2178" s="43">
        <v>41383.427083333336</v>
      </c>
      <c r="F2178" s="43">
        <v>41383.813194444447</v>
      </c>
      <c r="G2178" s="43">
        <v>41383.782638888886</v>
      </c>
      <c r="H2178" t="s">
        <v>29</v>
      </c>
      <c r="I2178">
        <v>60000012451387</v>
      </c>
      <c r="J2178" t="s">
        <v>3832</v>
      </c>
      <c r="K2178" t="s">
        <v>3833</v>
      </c>
      <c r="L2178" t="s">
        <v>32</v>
      </c>
      <c r="M2178">
        <v>6</v>
      </c>
      <c r="N2178" t="s">
        <v>33</v>
      </c>
      <c r="O2178">
        <v>60000015461254</v>
      </c>
      <c r="P2178">
        <v>60000016462737</v>
      </c>
      <c r="Q2178">
        <v>140208000000584</v>
      </c>
      <c r="S2178" t="s">
        <v>34</v>
      </c>
      <c r="T2178" t="s">
        <v>35</v>
      </c>
      <c r="U2178" t="s">
        <v>36</v>
      </c>
      <c r="X2178" t="s">
        <v>37</v>
      </c>
      <c r="AD2178" t="s">
        <v>3834</v>
      </c>
      <c r="AE2178" t="s">
        <v>1437</v>
      </c>
      <c r="AF2178" t="s">
        <v>3834</v>
      </c>
      <c r="AG2178" t="s">
        <v>3834</v>
      </c>
      <c r="AH2178">
        <v>1</v>
      </c>
      <c r="AI2178">
        <v>26</v>
      </c>
      <c r="AJ2178">
        <v>26</v>
      </c>
      <c r="AK2178">
        <v>26</v>
      </c>
      <c r="AL2178">
        <v>26</v>
      </c>
      <c r="AM2178">
        <v>26</v>
      </c>
      <c r="AN2178" t="s">
        <v>1409</v>
      </c>
      <c r="AO2178" t="s">
        <v>3834</v>
      </c>
    </row>
    <row r="2179" spans="1:41" x14ac:dyDescent="0.25">
      <c r="A2179">
        <v>1</v>
      </c>
      <c r="B2179" t="s">
        <v>28</v>
      </c>
      <c r="C2179">
        <v>393105</v>
      </c>
      <c r="D2179" t="str">
        <f>VLOOKUP(C2179,MUNICÍPO_SETOR!A$2:D$49,4,0)</f>
        <v>ANA PAULA GUEDES MONTEIRO</v>
      </c>
      <c r="E2179" s="43">
        <v>41382.673611111109</v>
      </c>
      <c r="F2179" s="43">
        <v>41382.705555555556</v>
      </c>
      <c r="G2179" s="43">
        <v>41382.888888888891</v>
      </c>
      <c r="H2179" t="s">
        <v>29</v>
      </c>
      <c r="I2179">
        <v>60000012475083</v>
      </c>
      <c r="J2179" t="s">
        <v>3760</v>
      </c>
      <c r="K2179" t="s">
        <v>3761</v>
      </c>
      <c r="L2179" t="s">
        <v>32</v>
      </c>
      <c r="M2179">
        <v>4</v>
      </c>
      <c r="N2179" t="s">
        <v>33</v>
      </c>
      <c r="O2179">
        <v>60000015461254</v>
      </c>
      <c r="P2179">
        <v>60000016462737</v>
      </c>
      <c r="Q2179">
        <v>140208000000571</v>
      </c>
      <c r="S2179" t="s">
        <v>34</v>
      </c>
      <c r="T2179" t="s">
        <v>35</v>
      </c>
      <c r="U2179" t="s">
        <v>36</v>
      </c>
      <c r="X2179" t="s">
        <v>37</v>
      </c>
      <c r="AD2179" t="s">
        <v>3835</v>
      </c>
      <c r="AE2179" t="s">
        <v>1437</v>
      </c>
      <c r="AF2179" t="s">
        <v>3835</v>
      </c>
      <c r="AG2179" t="s">
        <v>3835</v>
      </c>
      <c r="AH2179">
        <v>1</v>
      </c>
      <c r="AI2179">
        <v>73</v>
      </c>
      <c r="AJ2179">
        <v>73</v>
      </c>
      <c r="AK2179">
        <v>73</v>
      </c>
      <c r="AL2179">
        <v>73</v>
      </c>
      <c r="AM2179">
        <v>73</v>
      </c>
      <c r="AN2179" t="s">
        <v>1409</v>
      </c>
      <c r="AO2179" t="s">
        <v>3835</v>
      </c>
    </row>
    <row r="2180" spans="1:41" x14ac:dyDescent="0.25">
      <c r="A2180">
        <v>1</v>
      </c>
      <c r="B2180" t="s">
        <v>28</v>
      </c>
      <c r="C2180">
        <v>393105</v>
      </c>
      <c r="D2180" t="str">
        <f>VLOOKUP(C2180,MUNICÍPO_SETOR!A$2:D$49,4,0)</f>
        <v>ANA PAULA GUEDES MONTEIRO</v>
      </c>
      <c r="E2180" s="43">
        <v>41382.673611111109</v>
      </c>
      <c r="F2180" s="43">
        <v>41382.705555555556</v>
      </c>
      <c r="G2180" s="43">
        <v>41382.888888888891</v>
      </c>
      <c r="H2180" t="s">
        <v>29</v>
      </c>
      <c r="I2180">
        <v>60000012475083</v>
      </c>
      <c r="J2180" t="s">
        <v>3760</v>
      </c>
      <c r="K2180" t="s">
        <v>3761</v>
      </c>
      <c r="L2180" t="s">
        <v>32</v>
      </c>
      <c r="M2180">
        <v>4</v>
      </c>
      <c r="N2180" t="s">
        <v>33</v>
      </c>
      <c r="O2180">
        <v>60000015461254</v>
      </c>
      <c r="P2180">
        <v>60000016462737</v>
      </c>
      <c r="Q2180">
        <v>140208000000571</v>
      </c>
      <c r="S2180" t="s">
        <v>34</v>
      </c>
      <c r="T2180" t="s">
        <v>35</v>
      </c>
      <c r="U2180" t="s">
        <v>36</v>
      </c>
      <c r="X2180" t="s">
        <v>37</v>
      </c>
      <c r="AD2180" t="s">
        <v>3835</v>
      </c>
      <c r="AE2180" t="s">
        <v>1437</v>
      </c>
      <c r="AF2180" t="s">
        <v>3835</v>
      </c>
      <c r="AG2180" t="s">
        <v>3835</v>
      </c>
      <c r="AH2180">
        <v>1</v>
      </c>
      <c r="AI2180">
        <v>73</v>
      </c>
      <c r="AJ2180">
        <v>73</v>
      </c>
      <c r="AK2180">
        <v>73</v>
      </c>
      <c r="AL2180">
        <v>73</v>
      </c>
      <c r="AM2180">
        <v>73</v>
      </c>
      <c r="AN2180" t="s">
        <v>1409</v>
      </c>
      <c r="AO2180" t="s">
        <v>3835</v>
      </c>
    </row>
    <row r="2181" spans="1:41" x14ac:dyDescent="0.25">
      <c r="A2181">
        <v>1</v>
      </c>
      <c r="B2181" t="s">
        <v>28</v>
      </c>
      <c r="C2181">
        <v>393105</v>
      </c>
      <c r="D2181" t="str">
        <f>VLOOKUP(C2181,MUNICÍPO_SETOR!A$2:D$49,4,0)</f>
        <v>ANA PAULA GUEDES MONTEIRO</v>
      </c>
      <c r="E2181" s="43">
        <v>41382.673611111109</v>
      </c>
      <c r="F2181" s="43">
        <v>41382.705555555556</v>
      </c>
      <c r="G2181" s="43">
        <v>41382.888888888891</v>
      </c>
      <c r="H2181" t="s">
        <v>29</v>
      </c>
      <c r="I2181">
        <v>60000012475083</v>
      </c>
      <c r="J2181" t="s">
        <v>3760</v>
      </c>
      <c r="K2181" t="s">
        <v>3761</v>
      </c>
      <c r="L2181" t="s">
        <v>32</v>
      </c>
      <c r="M2181">
        <v>4</v>
      </c>
      <c r="N2181" t="s">
        <v>33</v>
      </c>
      <c r="O2181">
        <v>60000015461254</v>
      </c>
      <c r="P2181">
        <v>60000016462737</v>
      </c>
      <c r="Q2181">
        <v>140208000000571</v>
      </c>
      <c r="S2181" t="s">
        <v>34</v>
      </c>
      <c r="T2181" t="s">
        <v>35</v>
      </c>
      <c r="U2181" t="s">
        <v>36</v>
      </c>
      <c r="X2181" t="s">
        <v>37</v>
      </c>
      <c r="AD2181" t="s">
        <v>3835</v>
      </c>
      <c r="AE2181" t="s">
        <v>1437</v>
      </c>
      <c r="AF2181" t="s">
        <v>3835</v>
      </c>
      <c r="AG2181" t="s">
        <v>3835</v>
      </c>
      <c r="AH2181">
        <v>1</v>
      </c>
      <c r="AI2181">
        <v>73</v>
      </c>
      <c r="AJ2181">
        <v>73</v>
      </c>
      <c r="AK2181">
        <v>73</v>
      </c>
      <c r="AL2181">
        <v>73</v>
      </c>
      <c r="AM2181">
        <v>73</v>
      </c>
      <c r="AN2181" t="s">
        <v>1409</v>
      </c>
      <c r="AO2181" t="s">
        <v>3835</v>
      </c>
    </row>
    <row r="2182" spans="1:41" x14ac:dyDescent="0.25">
      <c r="A2182">
        <v>1</v>
      </c>
      <c r="B2182" t="s">
        <v>28</v>
      </c>
      <c r="C2182">
        <v>393105</v>
      </c>
      <c r="D2182" t="str">
        <f>VLOOKUP(C2182,MUNICÍPO_SETOR!A$2:D$49,4,0)</f>
        <v>ANA PAULA GUEDES MONTEIRO</v>
      </c>
      <c r="E2182" s="43">
        <v>41382.583333333336</v>
      </c>
      <c r="F2182" s="43">
        <v>41382.695833333331</v>
      </c>
      <c r="G2182" s="43">
        <v>41382.659722222219</v>
      </c>
      <c r="H2182" t="s">
        <v>29</v>
      </c>
      <c r="I2182">
        <v>60000012348439</v>
      </c>
      <c r="J2182" t="s">
        <v>3763</v>
      </c>
      <c r="K2182" t="s">
        <v>3764</v>
      </c>
      <c r="L2182" t="s">
        <v>41</v>
      </c>
      <c r="M2182">
        <v>6</v>
      </c>
      <c r="N2182" t="s">
        <v>33</v>
      </c>
      <c r="O2182">
        <v>60000015461254</v>
      </c>
      <c r="P2182">
        <v>60000016462737</v>
      </c>
      <c r="Q2182">
        <v>140208000000557</v>
      </c>
      <c r="S2182" t="s">
        <v>34</v>
      </c>
      <c r="T2182" t="s">
        <v>35</v>
      </c>
      <c r="U2182" t="s">
        <v>36</v>
      </c>
      <c r="X2182" t="s">
        <v>37</v>
      </c>
      <c r="AD2182" t="s">
        <v>3836</v>
      </c>
      <c r="AE2182" t="s">
        <v>1437</v>
      </c>
      <c r="AF2182" t="s">
        <v>3836</v>
      </c>
      <c r="AG2182" t="s">
        <v>3836</v>
      </c>
      <c r="AH2182">
        <v>1</v>
      </c>
      <c r="AI2182">
        <v>67</v>
      </c>
      <c r="AJ2182">
        <v>67</v>
      </c>
      <c r="AK2182">
        <v>67</v>
      </c>
      <c r="AL2182">
        <v>67</v>
      </c>
      <c r="AM2182">
        <v>67</v>
      </c>
      <c r="AN2182" t="s">
        <v>1409</v>
      </c>
      <c r="AO2182" t="s">
        <v>3836</v>
      </c>
    </row>
    <row r="2183" spans="1:41" x14ac:dyDescent="0.25">
      <c r="A2183">
        <v>1</v>
      </c>
      <c r="B2183" t="s">
        <v>28</v>
      </c>
      <c r="C2183">
        <v>393105</v>
      </c>
      <c r="D2183" t="str">
        <f>VLOOKUP(C2183,MUNICÍPO_SETOR!A$2:D$49,4,0)</f>
        <v>ANA PAULA GUEDES MONTEIRO</v>
      </c>
      <c r="E2183" s="43">
        <v>41382.524305555555</v>
      </c>
      <c r="F2183" s="43">
        <v>41382.700694444444</v>
      </c>
      <c r="G2183" s="43">
        <v>41382.659722222219</v>
      </c>
      <c r="H2183" t="s">
        <v>29</v>
      </c>
      <c r="I2183">
        <v>60000012313619</v>
      </c>
      <c r="J2183" t="s">
        <v>3837</v>
      </c>
      <c r="K2183" t="s">
        <v>3838</v>
      </c>
      <c r="L2183" t="s">
        <v>32</v>
      </c>
      <c r="M2183">
        <v>3</v>
      </c>
      <c r="N2183" t="s">
        <v>33</v>
      </c>
      <c r="O2183">
        <v>60000015461254</v>
      </c>
      <c r="P2183">
        <v>60000016462737</v>
      </c>
      <c r="Q2183">
        <v>140208000000564</v>
      </c>
      <c r="S2183" t="s">
        <v>34</v>
      </c>
      <c r="T2183" t="s">
        <v>35</v>
      </c>
      <c r="U2183" t="s">
        <v>36</v>
      </c>
      <c r="X2183" t="s">
        <v>37</v>
      </c>
      <c r="AD2183" t="s">
        <v>3839</v>
      </c>
      <c r="AE2183" t="s">
        <v>1437</v>
      </c>
      <c r="AF2183" t="s">
        <v>3839</v>
      </c>
      <c r="AG2183" t="s">
        <v>3839</v>
      </c>
      <c r="AH2183">
        <v>1</v>
      </c>
      <c r="AI2183">
        <v>41</v>
      </c>
      <c r="AJ2183">
        <v>41</v>
      </c>
      <c r="AK2183">
        <v>41</v>
      </c>
      <c r="AL2183">
        <v>41</v>
      </c>
      <c r="AM2183">
        <v>41</v>
      </c>
      <c r="AN2183" t="s">
        <v>1409</v>
      </c>
      <c r="AO2183" t="s">
        <v>3839</v>
      </c>
    </row>
    <row r="2184" spans="1:41" x14ac:dyDescent="0.25">
      <c r="A2184">
        <v>1</v>
      </c>
      <c r="B2184" t="s">
        <v>28</v>
      </c>
      <c r="C2184">
        <v>393105</v>
      </c>
      <c r="D2184" t="str">
        <f>VLOOKUP(C2184,MUNICÍPO_SETOR!A$2:D$49,4,0)</f>
        <v>ANA PAULA GUEDES MONTEIRO</v>
      </c>
      <c r="E2184" s="43">
        <v>41382.5</v>
      </c>
      <c r="F2184" s="43">
        <v>41382.693055555559</v>
      </c>
      <c r="G2184" s="43">
        <v>41382.659722222219</v>
      </c>
      <c r="H2184" t="s">
        <v>29</v>
      </c>
      <c r="I2184">
        <v>60000017151506</v>
      </c>
      <c r="J2184" t="s">
        <v>3840</v>
      </c>
      <c r="K2184" t="s">
        <v>3841</v>
      </c>
      <c r="L2184" t="s">
        <v>32</v>
      </c>
      <c r="M2184">
        <v>4</v>
      </c>
      <c r="N2184" t="s">
        <v>33</v>
      </c>
      <c r="O2184">
        <v>60000015461254</v>
      </c>
      <c r="P2184">
        <v>60000016462737</v>
      </c>
      <c r="Q2184">
        <v>140208000000550</v>
      </c>
      <c r="S2184" t="s">
        <v>34</v>
      </c>
      <c r="T2184" t="s">
        <v>35</v>
      </c>
      <c r="U2184" t="s">
        <v>36</v>
      </c>
      <c r="X2184" t="s">
        <v>37</v>
      </c>
      <c r="AD2184" t="s">
        <v>3842</v>
      </c>
      <c r="AE2184" t="s">
        <v>1437</v>
      </c>
      <c r="AF2184" t="s">
        <v>3842</v>
      </c>
      <c r="AG2184" t="s">
        <v>3842</v>
      </c>
      <c r="AH2184">
        <v>1</v>
      </c>
      <c r="AI2184">
        <v>50</v>
      </c>
      <c r="AJ2184">
        <v>50</v>
      </c>
      <c r="AK2184">
        <v>50</v>
      </c>
      <c r="AL2184">
        <v>50</v>
      </c>
      <c r="AM2184">
        <v>50</v>
      </c>
      <c r="AN2184" t="s">
        <v>1409</v>
      </c>
      <c r="AO2184" t="s">
        <v>3842</v>
      </c>
    </row>
    <row r="2185" spans="1:41" x14ac:dyDescent="0.25">
      <c r="A2185">
        <v>1</v>
      </c>
      <c r="B2185" t="s">
        <v>28</v>
      </c>
      <c r="C2185">
        <v>393105</v>
      </c>
      <c r="D2185" t="str">
        <f>VLOOKUP(C2185,MUNICÍPO_SETOR!A$2:D$49,4,0)</f>
        <v>ANA PAULA GUEDES MONTEIRO</v>
      </c>
      <c r="E2185" s="43">
        <v>41382.447916666664</v>
      </c>
      <c r="F2185" s="43">
        <v>41382.690972222219</v>
      </c>
      <c r="G2185" s="43">
        <v>41382.659722222219</v>
      </c>
      <c r="H2185" t="s">
        <v>29</v>
      </c>
      <c r="I2185">
        <v>60000012343659</v>
      </c>
      <c r="J2185" t="s">
        <v>3843</v>
      </c>
      <c r="K2185" t="s">
        <v>3844</v>
      </c>
      <c r="L2185" t="s">
        <v>32</v>
      </c>
      <c r="M2185">
        <v>3</v>
      </c>
      <c r="N2185" t="s">
        <v>33</v>
      </c>
      <c r="O2185">
        <v>60000015461254</v>
      </c>
      <c r="P2185">
        <v>60000016462737</v>
      </c>
      <c r="Q2185">
        <v>140208000000543</v>
      </c>
      <c r="S2185" t="s">
        <v>34</v>
      </c>
      <c r="T2185" t="s">
        <v>35</v>
      </c>
      <c r="U2185" t="s">
        <v>36</v>
      </c>
      <c r="X2185" t="s">
        <v>37</v>
      </c>
      <c r="AD2185" t="s">
        <v>3845</v>
      </c>
      <c r="AE2185" t="s">
        <v>1437</v>
      </c>
      <c r="AF2185" t="s">
        <v>3845</v>
      </c>
      <c r="AG2185" t="s">
        <v>3845</v>
      </c>
      <c r="AH2185">
        <v>1</v>
      </c>
      <c r="AI2185">
        <v>45</v>
      </c>
      <c r="AJ2185">
        <v>45</v>
      </c>
      <c r="AK2185">
        <v>45</v>
      </c>
      <c r="AL2185">
        <v>45</v>
      </c>
      <c r="AM2185">
        <v>45</v>
      </c>
      <c r="AN2185" t="s">
        <v>1409</v>
      </c>
      <c r="AO2185" t="s">
        <v>3845</v>
      </c>
    </row>
    <row r="2186" spans="1:41" x14ac:dyDescent="0.25">
      <c r="A2186">
        <v>1</v>
      </c>
      <c r="B2186" t="s">
        <v>28</v>
      </c>
      <c r="C2186">
        <v>393105</v>
      </c>
      <c r="D2186" t="str">
        <f>VLOOKUP(C2186,MUNICÍPO_SETOR!A$2:D$49,4,0)</f>
        <v>ANA PAULA GUEDES MONTEIRO</v>
      </c>
      <c r="E2186" s="43">
        <v>41382.395833333336</v>
      </c>
      <c r="F2186" s="43">
        <v>41382.688194444447</v>
      </c>
      <c r="G2186" s="43">
        <v>41382.659722222219</v>
      </c>
      <c r="H2186" t="s">
        <v>29</v>
      </c>
      <c r="I2186">
        <v>60000017967656</v>
      </c>
      <c r="J2186" t="s">
        <v>3846</v>
      </c>
      <c r="K2186" t="s">
        <v>3847</v>
      </c>
      <c r="L2186" t="s">
        <v>32</v>
      </c>
      <c r="M2186">
        <v>3</v>
      </c>
      <c r="N2186" t="s">
        <v>33</v>
      </c>
      <c r="O2186">
        <v>60000015461254</v>
      </c>
      <c r="P2186">
        <v>60000016462737</v>
      </c>
      <c r="Q2186">
        <v>140208000000536</v>
      </c>
      <c r="S2186" t="s">
        <v>34</v>
      </c>
      <c r="T2186" t="s">
        <v>35</v>
      </c>
      <c r="U2186" t="s">
        <v>36</v>
      </c>
      <c r="X2186" t="s">
        <v>37</v>
      </c>
      <c r="AD2186" t="s">
        <v>3848</v>
      </c>
      <c r="AE2186" t="s">
        <v>1437</v>
      </c>
      <c r="AF2186" t="s">
        <v>3848</v>
      </c>
      <c r="AG2186" t="s">
        <v>3848</v>
      </c>
      <c r="AH2186">
        <v>1</v>
      </c>
      <c r="AI2186">
        <v>36</v>
      </c>
      <c r="AJ2186">
        <v>36</v>
      </c>
      <c r="AK2186">
        <v>36</v>
      </c>
      <c r="AL2186">
        <v>36</v>
      </c>
      <c r="AM2186">
        <v>36</v>
      </c>
      <c r="AN2186" t="s">
        <v>1409</v>
      </c>
      <c r="AO2186" t="s">
        <v>3848</v>
      </c>
    </row>
    <row r="2187" spans="1:41" x14ac:dyDescent="0.25">
      <c r="A2187">
        <v>1</v>
      </c>
      <c r="B2187" t="s">
        <v>28</v>
      </c>
      <c r="C2187">
        <v>393105</v>
      </c>
      <c r="D2187" t="str">
        <f>VLOOKUP(C2187,MUNICÍPO_SETOR!A$2:D$49,4,0)</f>
        <v>ANA PAULA GUEDES MONTEIRO</v>
      </c>
      <c r="E2187" s="43">
        <v>41382.381944444445</v>
      </c>
      <c r="F2187" s="43">
        <v>41382.686805555553</v>
      </c>
      <c r="G2187" s="43">
        <v>41382.647916666669</v>
      </c>
      <c r="H2187" t="s">
        <v>29</v>
      </c>
      <c r="I2187">
        <v>60000012510383</v>
      </c>
      <c r="J2187" t="s">
        <v>3849</v>
      </c>
      <c r="K2187" t="s">
        <v>3850</v>
      </c>
      <c r="L2187" t="s">
        <v>32</v>
      </c>
      <c r="M2187">
        <v>4</v>
      </c>
      <c r="N2187" t="s">
        <v>33</v>
      </c>
      <c r="O2187">
        <v>60000015461254</v>
      </c>
      <c r="P2187">
        <v>60000016462737</v>
      </c>
      <c r="Q2187">
        <v>140208000000529</v>
      </c>
      <c r="S2187" t="s">
        <v>34</v>
      </c>
      <c r="T2187" t="s">
        <v>35</v>
      </c>
      <c r="U2187" t="s">
        <v>36</v>
      </c>
      <c r="X2187" t="s">
        <v>37</v>
      </c>
      <c r="AD2187" t="s">
        <v>3851</v>
      </c>
      <c r="AE2187" t="s">
        <v>1437</v>
      </c>
      <c r="AF2187" t="s">
        <v>3851</v>
      </c>
      <c r="AG2187" t="s">
        <v>3851</v>
      </c>
      <c r="AH2187">
        <v>1</v>
      </c>
      <c r="AI2187">
        <v>76</v>
      </c>
      <c r="AJ2187">
        <v>76</v>
      </c>
      <c r="AK2187">
        <v>76</v>
      </c>
      <c r="AL2187">
        <v>76</v>
      </c>
      <c r="AM2187">
        <v>76</v>
      </c>
      <c r="AN2187" t="s">
        <v>1409</v>
      </c>
      <c r="AO2187" t="s">
        <v>3851</v>
      </c>
    </row>
    <row r="2188" spans="1:41" x14ac:dyDescent="0.25">
      <c r="A2188">
        <v>1</v>
      </c>
      <c r="B2188" t="s">
        <v>28</v>
      </c>
      <c r="C2188">
        <v>393105</v>
      </c>
      <c r="D2188" t="str">
        <f>VLOOKUP(C2188,MUNICÍPO_SETOR!A$2:D$49,4,0)</f>
        <v>ANA PAULA GUEDES MONTEIRO</v>
      </c>
      <c r="E2188" s="43">
        <v>41381.649305555555</v>
      </c>
      <c r="F2188" s="43">
        <v>41381.945138888892</v>
      </c>
      <c r="G2188" s="43">
        <v>41382.335416666669</v>
      </c>
      <c r="H2188" t="s">
        <v>29</v>
      </c>
      <c r="I2188">
        <v>60000012534151</v>
      </c>
      <c r="J2188" t="s">
        <v>3756</v>
      </c>
      <c r="K2188" t="s">
        <v>3757</v>
      </c>
      <c r="L2188" t="s">
        <v>41</v>
      </c>
      <c r="M2188">
        <v>3</v>
      </c>
      <c r="N2188" t="s">
        <v>33</v>
      </c>
      <c r="O2188">
        <v>60000015461254</v>
      </c>
      <c r="P2188">
        <v>60000016462737</v>
      </c>
      <c r="Q2188">
        <v>140208000000522</v>
      </c>
      <c r="S2188" t="s">
        <v>34</v>
      </c>
      <c r="T2188" t="s">
        <v>35</v>
      </c>
      <c r="U2188" t="s">
        <v>36</v>
      </c>
      <c r="X2188" t="s">
        <v>37</v>
      </c>
      <c r="AD2188" t="s">
        <v>3852</v>
      </c>
      <c r="AE2188" t="s">
        <v>1437</v>
      </c>
      <c r="AF2188" t="s">
        <v>3852</v>
      </c>
      <c r="AG2188" t="s">
        <v>3852</v>
      </c>
      <c r="AH2188">
        <v>1</v>
      </c>
      <c r="AI2188">
        <v>20</v>
      </c>
      <c r="AJ2188">
        <v>20</v>
      </c>
      <c r="AK2188">
        <v>20</v>
      </c>
      <c r="AL2188">
        <v>20</v>
      </c>
      <c r="AM2188">
        <v>20</v>
      </c>
      <c r="AN2188" t="s">
        <v>1409</v>
      </c>
      <c r="AO2188" t="s">
        <v>3852</v>
      </c>
    </row>
    <row r="2189" spans="1:41" x14ac:dyDescent="0.25">
      <c r="A2189">
        <v>1</v>
      </c>
      <c r="B2189" t="s">
        <v>28</v>
      </c>
      <c r="C2189">
        <v>393105</v>
      </c>
      <c r="D2189" t="str">
        <f>VLOOKUP(C2189,MUNICÍPO_SETOR!A$2:D$49,4,0)</f>
        <v>ANA PAULA GUEDES MONTEIRO</v>
      </c>
      <c r="E2189" s="43">
        <v>41381.517361111109</v>
      </c>
      <c r="F2189" s="43">
        <v>41381.935416666667</v>
      </c>
      <c r="G2189" s="43">
        <v>41381.895833333336</v>
      </c>
      <c r="H2189" t="s">
        <v>29</v>
      </c>
      <c r="I2189">
        <v>60000012314123</v>
      </c>
      <c r="J2189" t="s">
        <v>3853</v>
      </c>
      <c r="K2189" t="s">
        <v>3854</v>
      </c>
      <c r="L2189" t="s">
        <v>32</v>
      </c>
      <c r="M2189">
        <v>3</v>
      </c>
      <c r="N2189" t="s">
        <v>33</v>
      </c>
      <c r="O2189">
        <v>60000015461254</v>
      </c>
      <c r="P2189">
        <v>60000016462737</v>
      </c>
      <c r="Q2189">
        <v>140208000000515</v>
      </c>
      <c r="S2189" t="s">
        <v>34</v>
      </c>
      <c r="T2189" t="s">
        <v>35</v>
      </c>
      <c r="U2189" t="s">
        <v>36</v>
      </c>
      <c r="X2189" t="s">
        <v>37</v>
      </c>
      <c r="AD2189" t="s">
        <v>3855</v>
      </c>
      <c r="AE2189" t="s">
        <v>1437</v>
      </c>
      <c r="AF2189" t="s">
        <v>3855</v>
      </c>
      <c r="AG2189" t="s">
        <v>3855</v>
      </c>
      <c r="AH2189">
        <v>1</v>
      </c>
      <c r="AI2189">
        <v>20</v>
      </c>
      <c r="AJ2189">
        <v>20</v>
      </c>
      <c r="AK2189">
        <v>20</v>
      </c>
      <c r="AL2189">
        <v>20</v>
      </c>
      <c r="AM2189">
        <v>20</v>
      </c>
      <c r="AN2189" t="s">
        <v>1409</v>
      </c>
      <c r="AO2189" t="s">
        <v>3855</v>
      </c>
    </row>
    <row r="2190" spans="1:41" x14ac:dyDescent="0.25">
      <c r="A2190">
        <v>1</v>
      </c>
      <c r="B2190" t="s">
        <v>28</v>
      </c>
      <c r="C2190">
        <v>393105</v>
      </c>
      <c r="D2190" t="str">
        <f>VLOOKUP(C2190,MUNICÍPO_SETOR!A$2:D$49,4,0)</f>
        <v>ANA PAULA GUEDES MONTEIRO</v>
      </c>
      <c r="E2190" s="43">
        <v>41381.458333333336</v>
      </c>
      <c r="F2190" s="43">
        <v>41381.934027777781</v>
      </c>
      <c r="G2190" s="43">
        <v>41381.895833333336</v>
      </c>
      <c r="H2190" t="s">
        <v>29</v>
      </c>
      <c r="I2190">
        <v>60000012443919</v>
      </c>
      <c r="J2190" t="s">
        <v>3856</v>
      </c>
      <c r="K2190" t="s">
        <v>3857</v>
      </c>
      <c r="L2190" t="s">
        <v>32</v>
      </c>
      <c r="M2190">
        <v>3</v>
      </c>
      <c r="N2190" t="s">
        <v>33</v>
      </c>
      <c r="O2190">
        <v>60000015461254</v>
      </c>
      <c r="P2190">
        <v>60000016462737</v>
      </c>
      <c r="Q2190">
        <v>140208000000508</v>
      </c>
      <c r="S2190" t="s">
        <v>34</v>
      </c>
      <c r="T2190" t="s">
        <v>35</v>
      </c>
      <c r="U2190" t="s">
        <v>36</v>
      </c>
      <c r="X2190" t="s">
        <v>37</v>
      </c>
      <c r="AD2190" t="s">
        <v>3855</v>
      </c>
      <c r="AE2190" t="s">
        <v>1437</v>
      </c>
      <c r="AF2190" t="s">
        <v>3855</v>
      </c>
      <c r="AG2190" t="s">
        <v>3855</v>
      </c>
      <c r="AH2190">
        <v>1</v>
      </c>
      <c r="AI2190">
        <v>20</v>
      </c>
      <c r="AJ2190">
        <v>20</v>
      </c>
      <c r="AK2190">
        <v>20</v>
      </c>
      <c r="AL2190">
        <v>20</v>
      </c>
      <c r="AM2190">
        <v>20</v>
      </c>
      <c r="AN2190" t="s">
        <v>1409</v>
      </c>
      <c r="AO2190" t="s">
        <v>3855</v>
      </c>
    </row>
    <row r="2191" spans="1:41" x14ac:dyDescent="0.25">
      <c r="A2191">
        <v>1</v>
      </c>
      <c r="B2191" t="s">
        <v>28</v>
      </c>
      <c r="C2191">
        <v>393105</v>
      </c>
      <c r="D2191" t="str">
        <f>VLOOKUP(C2191,MUNICÍPO_SETOR!A$2:D$49,4,0)</f>
        <v>ANA PAULA GUEDES MONTEIRO</v>
      </c>
      <c r="E2191" s="43">
        <v>41381.4375</v>
      </c>
      <c r="F2191" s="43">
        <v>41381.931250000001</v>
      </c>
      <c r="G2191" s="43">
        <v>41381.895833333336</v>
      </c>
      <c r="H2191" t="s">
        <v>29</v>
      </c>
      <c r="I2191">
        <v>60000012454971</v>
      </c>
      <c r="J2191" t="s">
        <v>3858</v>
      </c>
      <c r="K2191" t="s">
        <v>3859</v>
      </c>
      <c r="L2191" t="s">
        <v>32</v>
      </c>
      <c r="M2191">
        <v>3</v>
      </c>
      <c r="N2191" t="s">
        <v>33</v>
      </c>
      <c r="O2191">
        <v>60000015461254</v>
      </c>
      <c r="P2191">
        <v>60000016462737</v>
      </c>
      <c r="Q2191">
        <v>140208000000501</v>
      </c>
      <c r="S2191" t="s">
        <v>34</v>
      </c>
      <c r="T2191" t="s">
        <v>35</v>
      </c>
      <c r="U2191" t="s">
        <v>36</v>
      </c>
      <c r="X2191" t="s">
        <v>37</v>
      </c>
      <c r="AD2191" t="s">
        <v>3855</v>
      </c>
      <c r="AE2191" t="s">
        <v>1437</v>
      </c>
      <c r="AF2191" t="s">
        <v>3855</v>
      </c>
      <c r="AG2191" t="s">
        <v>3855</v>
      </c>
      <c r="AH2191">
        <v>1</v>
      </c>
      <c r="AI2191">
        <v>20</v>
      </c>
      <c r="AJ2191">
        <v>20</v>
      </c>
      <c r="AK2191">
        <v>20</v>
      </c>
      <c r="AL2191">
        <v>20</v>
      </c>
      <c r="AM2191">
        <v>20</v>
      </c>
      <c r="AN2191" t="s">
        <v>1409</v>
      </c>
      <c r="AO2191" t="s">
        <v>3855</v>
      </c>
    </row>
    <row r="2192" spans="1:41" x14ac:dyDescent="0.25">
      <c r="A2192">
        <v>1</v>
      </c>
      <c r="B2192" t="s">
        <v>28</v>
      </c>
      <c r="C2192">
        <v>393105</v>
      </c>
      <c r="D2192" t="str">
        <f>VLOOKUP(C2192,MUNICÍPO_SETOR!A$2:D$49,4,0)</f>
        <v>ANA PAULA GUEDES MONTEIRO</v>
      </c>
      <c r="E2192" s="43">
        <v>41381.402777777781</v>
      </c>
      <c r="F2192" s="43">
        <v>41381.924305555556</v>
      </c>
      <c r="G2192" s="43">
        <v>41381.885416666664</v>
      </c>
      <c r="H2192" t="s">
        <v>29</v>
      </c>
      <c r="I2192">
        <v>60000012305179</v>
      </c>
      <c r="J2192" t="s">
        <v>3860</v>
      </c>
      <c r="K2192" t="s">
        <v>3861</v>
      </c>
      <c r="L2192" t="s">
        <v>32</v>
      </c>
      <c r="M2192">
        <v>3</v>
      </c>
      <c r="N2192" t="s">
        <v>33</v>
      </c>
      <c r="O2192">
        <v>60000015461254</v>
      </c>
      <c r="P2192">
        <v>60000016462737</v>
      </c>
      <c r="Q2192">
        <v>140208000000494</v>
      </c>
      <c r="S2192" t="s">
        <v>34</v>
      </c>
      <c r="T2192" t="s">
        <v>35</v>
      </c>
      <c r="U2192" t="s">
        <v>36</v>
      </c>
      <c r="X2192" t="s">
        <v>37</v>
      </c>
      <c r="AD2192" t="s">
        <v>3855</v>
      </c>
      <c r="AE2192" t="s">
        <v>1437</v>
      </c>
      <c r="AF2192" t="s">
        <v>3855</v>
      </c>
      <c r="AG2192" t="s">
        <v>3855</v>
      </c>
      <c r="AH2192">
        <v>1</v>
      </c>
      <c r="AI2192">
        <v>20</v>
      </c>
      <c r="AJ2192">
        <v>20</v>
      </c>
      <c r="AK2192">
        <v>20</v>
      </c>
      <c r="AL2192">
        <v>20</v>
      </c>
      <c r="AM2192">
        <v>20</v>
      </c>
      <c r="AN2192" t="s">
        <v>1409</v>
      </c>
      <c r="AO2192" t="s">
        <v>3855</v>
      </c>
    </row>
    <row r="2193" spans="1:41" x14ac:dyDescent="0.25">
      <c r="A2193">
        <v>1</v>
      </c>
      <c r="B2193" t="s">
        <v>28</v>
      </c>
      <c r="C2193">
        <v>393105</v>
      </c>
      <c r="D2193" t="str">
        <f>VLOOKUP(C2193,MUNICÍPO_SETOR!A$2:D$49,4,0)</f>
        <v>ANA PAULA GUEDES MONTEIRO</v>
      </c>
      <c r="E2193" s="43">
        <v>41381.378472222219</v>
      </c>
      <c r="F2193" s="43">
        <v>41381.922222222223</v>
      </c>
      <c r="G2193" s="43">
        <v>41381.885416666664</v>
      </c>
      <c r="H2193" t="s">
        <v>29</v>
      </c>
      <c r="I2193">
        <v>60000012427867</v>
      </c>
      <c r="J2193" t="s">
        <v>3862</v>
      </c>
      <c r="K2193" t="s">
        <v>3863</v>
      </c>
      <c r="L2193" t="s">
        <v>32</v>
      </c>
      <c r="M2193">
        <v>4</v>
      </c>
      <c r="N2193" t="s">
        <v>33</v>
      </c>
      <c r="O2193">
        <v>60000015461254</v>
      </c>
      <c r="P2193">
        <v>60000016462737</v>
      </c>
      <c r="Q2193">
        <v>140208000000487</v>
      </c>
      <c r="S2193" t="s">
        <v>34</v>
      </c>
      <c r="T2193" t="s">
        <v>35</v>
      </c>
      <c r="U2193" t="s">
        <v>36</v>
      </c>
      <c r="X2193" t="s">
        <v>37</v>
      </c>
      <c r="AD2193" t="s">
        <v>3855</v>
      </c>
      <c r="AE2193" t="s">
        <v>1437</v>
      </c>
      <c r="AF2193" t="s">
        <v>3855</v>
      </c>
      <c r="AG2193" t="s">
        <v>3855</v>
      </c>
      <c r="AH2193">
        <v>1</v>
      </c>
      <c r="AI2193">
        <v>20</v>
      </c>
      <c r="AJ2193">
        <v>20</v>
      </c>
      <c r="AK2193">
        <v>20</v>
      </c>
      <c r="AL2193">
        <v>20</v>
      </c>
      <c r="AM2193">
        <v>20</v>
      </c>
      <c r="AN2193" t="s">
        <v>1409</v>
      </c>
      <c r="AO2193" t="s">
        <v>3855</v>
      </c>
    </row>
    <row r="2194" spans="1:41" x14ac:dyDescent="0.25">
      <c r="A2194">
        <v>1</v>
      </c>
      <c r="B2194" t="s">
        <v>28</v>
      </c>
      <c r="C2194">
        <v>393105</v>
      </c>
      <c r="D2194" t="str">
        <f>VLOOKUP(C2194,MUNICÍPO_SETOR!A$2:D$49,4,0)</f>
        <v>ANA PAULA GUEDES MONTEIRO</v>
      </c>
      <c r="E2194" s="43">
        <v>41381.354166666664</v>
      </c>
      <c r="F2194" s="43">
        <v>41381.92083333333</v>
      </c>
      <c r="G2194" s="43">
        <v>41381.885416666664</v>
      </c>
      <c r="H2194" t="s">
        <v>29</v>
      </c>
      <c r="I2194">
        <v>60000012503063</v>
      </c>
      <c r="J2194" t="s">
        <v>3864</v>
      </c>
      <c r="K2194" t="s">
        <v>3865</v>
      </c>
      <c r="L2194" t="s">
        <v>32</v>
      </c>
      <c r="M2194">
        <v>3</v>
      </c>
      <c r="N2194" t="s">
        <v>33</v>
      </c>
      <c r="O2194">
        <v>60000015461254</v>
      </c>
      <c r="P2194">
        <v>60000016462737</v>
      </c>
      <c r="Q2194">
        <v>140208000000480</v>
      </c>
      <c r="S2194" t="s">
        <v>34</v>
      </c>
      <c r="T2194" t="s">
        <v>35</v>
      </c>
      <c r="U2194" t="s">
        <v>36</v>
      </c>
      <c r="X2194" t="s">
        <v>37</v>
      </c>
      <c r="AD2194" t="s">
        <v>3855</v>
      </c>
      <c r="AE2194" t="s">
        <v>1437</v>
      </c>
      <c r="AF2194" t="s">
        <v>3855</v>
      </c>
      <c r="AG2194" t="s">
        <v>3855</v>
      </c>
      <c r="AH2194">
        <v>1</v>
      </c>
      <c r="AI2194">
        <v>20</v>
      </c>
      <c r="AJ2194">
        <v>20</v>
      </c>
      <c r="AK2194">
        <v>20</v>
      </c>
      <c r="AL2194">
        <v>20</v>
      </c>
      <c r="AM2194">
        <v>20</v>
      </c>
      <c r="AN2194" t="s">
        <v>1409</v>
      </c>
      <c r="AO2194" t="s">
        <v>3855</v>
      </c>
    </row>
    <row r="2195" spans="1:41" x14ac:dyDescent="0.25">
      <c r="A2195">
        <v>1</v>
      </c>
      <c r="B2195" t="s">
        <v>28</v>
      </c>
      <c r="C2195">
        <v>393105</v>
      </c>
      <c r="D2195" t="str">
        <f>VLOOKUP(C2195,MUNICÍPO_SETOR!A$2:D$49,4,0)</f>
        <v>ANA PAULA GUEDES MONTEIRO</v>
      </c>
      <c r="E2195" s="43">
        <v>41381.333333333336</v>
      </c>
      <c r="F2195" s="43">
        <v>41381.917361111111</v>
      </c>
      <c r="G2195" s="43">
        <v>41381.885416666664</v>
      </c>
      <c r="H2195" t="s">
        <v>29</v>
      </c>
      <c r="I2195">
        <v>60000012294503</v>
      </c>
      <c r="J2195" t="s">
        <v>3866</v>
      </c>
      <c r="K2195" t="s">
        <v>3867</v>
      </c>
      <c r="L2195" t="s">
        <v>41</v>
      </c>
      <c r="M2195">
        <v>3</v>
      </c>
      <c r="N2195" t="s">
        <v>33</v>
      </c>
      <c r="O2195">
        <v>60000015461254</v>
      </c>
      <c r="P2195">
        <v>60000016462737</v>
      </c>
      <c r="Q2195">
        <v>140208000000473</v>
      </c>
      <c r="S2195" t="s">
        <v>34</v>
      </c>
      <c r="T2195" t="s">
        <v>35</v>
      </c>
      <c r="U2195" t="s">
        <v>36</v>
      </c>
      <c r="X2195" t="s">
        <v>37</v>
      </c>
      <c r="AD2195" t="s">
        <v>3855</v>
      </c>
      <c r="AE2195" t="s">
        <v>1437</v>
      </c>
      <c r="AF2195" t="s">
        <v>3855</v>
      </c>
      <c r="AG2195" t="s">
        <v>3855</v>
      </c>
      <c r="AH2195">
        <v>1</v>
      </c>
      <c r="AI2195">
        <v>20</v>
      </c>
      <c r="AJ2195">
        <v>20</v>
      </c>
      <c r="AK2195">
        <v>20</v>
      </c>
      <c r="AL2195">
        <v>20</v>
      </c>
      <c r="AM2195">
        <v>20</v>
      </c>
      <c r="AN2195" t="s">
        <v>1409</v>
      </c>
      <c r="AO2195" t="s">
        <v>3855</v>
      </c>
    </row>
    <row r="2196" spans="1:41" x14ac:dyDescent="0.25">
      <c r="A2196">
        <v>1</v>
      </c>
      <c r="B2196" t="s">
        <v>28</v>
      </c>
      <c r="C2196">
        <v>393105</v>
      </c>
      <c r="D2196" t="str">
        <f>VLOOKUP(C2196,MUNICÍPO_SETOR!A$2:D$49,4,0)</f>
        <v>ANA PAULA GUEDES MONTEIRO</v>
      </c>
      <c r="E2196" s="43">
        <v>41380.659722222219</v>
      </c>
      <c r="F2196" s="43">
        <v>41381.908333333333</v>
      </c>
      <c r="G2196" s="43">
        <v>41381.875</v>
      </c>
      <c r="H2196" t="s">
        <v>29</v>
      </c>
      <c r="I2196">
        <v>60000017152562</v>
      </c>
      <c r="J2196" t="s">
        <v>3868</v>
      </c>
      <c r="K2196" t="s">
        <v>3869</v>
      </c>
      <c r="L2196" t="s">
        <v>32</v>
      </c>
      <c r="M2196">
        <v>6</v>
      </c>
      <c r="N2196" t="s">
        <v>33</v>
      </c>
      <c r="O2196">
        <v>60000015461254</v>
      </c>
      <c r="P2196">
        <v>60000016462737</v>
      </c>
      <c r="Q2196">
        <v>140208000000464</v>
      </c>
      <c r="S2196" t="s">
        <v>34</v>
      </c>
      <c r="T2196" t="s">
        <v>35</v>
      </c>
      <c r="U2196" t="s">
        <v>36</v>
      </c>
      <c r="X2196" t="s">
        <v>37</v>
      </c>
      <c r="AD2196" t="s">
        <v>3870</v>
      </c>
      <c r="AE2196" t="s">
        <v>1437</v>
      </c>
      <c r="AF2196" t="s">
        <v>3870</v>
      </c>
      <c r="AG2196" t="s">
        <v>3870</v>
      </c>
      <c r="AH2196">
        <v>1</v>
      </c>
      <c r="AI2196">
        <v>84</v>
      </c>
      <c r="AJ2196">
        <v>84</v>
      </c>
      <c r="AK2196">
        <v>84</v>
      </c>
      <c r="AL2196">
        <v>84</v>
      </c>
      <c r="AM2196">
        <v>84</v>
      </c>
      <c r="AN2196" t="s">
        <v>1409</v>
      </c>
      <c r="AO2196" t="s">
        <v>3870</v>
      </c>
    </row>
    <row r="2197" spans="1:41" x14ac:dyDescent="0.25">
      <c r="A2197">
        <v>1</v>
      </c>
      <c r="B2197" t="s">
        <v>28</v>
      </c>
      <c r="C2197">
        <v>393105</v>
      </c>
      <c r="D2197" t="str">
        <f>VLOOKUP(C2197,MUNICÍPO_SETOR!A$2:D$49,4,0)</f>
        <v>ANA PAULA GUEDES MONTEIRO</v>
      </c>
      <c r="E2197" s="43">
        <v>41380.625</v>
      </c>
      <c r="F2197" s="43">
        <v>41381.905555555553</v>
      </c>
      <c r="G2197" s="43">
        <v>41381.864583333336</v>
      </c>
      <c r="H2197" t="s">
        <v>29</v>
      </c>
      <c r="I2197">
        <v>60000012455343</v>
      </c>
      <c r="J2197" t="s">
        <v>1100</v>
      </c>
      <c r="K2197" t="s">
        <v>1101</v>
      </c>
      <c r="L2197" t="s">
        <v>32</v>
      </c>
      <c r="M2197">
        <v>6</v>
      </c>
      <c r="N2197" t="s">
        <v>33</v>
      </c>
      <c r="O2197">
        <v>60000015461254</v>
      </c>
      <c r="P2197">
        <v>60000016462737</v>
      </c>
      <c r="Q2197">
        <v>140208000000457</v>
      </c>
      <c r="S2197" t="s">
        <v>34</v>
      </c>
      <c r="T2197" t="s">
        <v>35</v>
      </c>
      <c r="U2197" t="s">
        <v>36</v>
      </c>
      <c r="X2197" t="s">
        <v>37</v>
      </c>
      <c r="AD2197" t="s">
        <v>3871</v>
      </c>
      <c r="AE2197" t="s">
        <v>1437</v>
      </c>
      <c r="AF2197" t="s">
        <v>3871</v>
      </c>
      <c r="AG2197" t="s">
        <v>3871</v>
      </c>
      <c r="AH2197">
        <v>1</v>
      </c>
      <c r="AI2197">
        <v>28</v>
      </c>
      <c r="AJ2197">
        <v>28</v>
      </c>
      <c r="AK2197">
        <v>28</v>
      </c>
      <c r="AL2197">
        <v>28</v>
      </c>
      <c r="AM2197">
        <v>28</v>
      </c>
      <c r="AN2197" t="s">
        <v>1409</v>
      </c>
      <c r="AO2197" t="s">
        <v>3871</v>
      </c>
    </row>
    <row r="2198" spans="1:41" x14ac:dyDescent="0.25">
      <c r="A2198">
        <v>1</v>
      </c>
      <c r="B2198" t="s">
        <v>28</v>
      </c>
      <c r="C2198">
        <v>393105</v>
      </c>
      <c r="D2198" t="str">
        <f>VLOOKUP(C2198,MUNICÍPO_SETOR!A$2:D$49,4,0)</f>
        <v>ANA PAULA GUEDES MONTEIRO</v>
      </c>
      <c r="E2198" s="43">
        <v>41380.59375</v>
      </c>
      <c r="F2198" s="43">
        <v>41381.902777777781</v>
      </c>
      <c r="G2198" s="43">
        <v>41381.864583333336</v>
      </c>
      <c r="H2198" t="s">
        <v>29</v>
      </c>
      <c r="I2198">
        <v>60000012563195</v>
      </c>
      <c r="J2198" t="s">
        <v>3809</v>
      </c>
      <c r="K2198" t="s">
        <v>3810</v>
      </c>
      <c r="L2198" t="s">
        <v>32</v>
      </c>
      <c r="M2198">
        <v>6</v>
      </c>
      <c r="N2198" t="s">
        <v>33</v>
      </c>
      <c r="O2198">
        <v>60000015461254</v>
      </c>
      <c r="P2198">
        <v>60000016462737</v>
      </c>
      <c r="Q2198">
        <v>140208000000450</v>
      </c>
      <c r="S2198" t="s">
        <v>34</v>
      </c>
      <c r="T2198" t="s">
        <v>35</v>
      </c>
      <c r="U2198" t="s">
        <v>36</v>
      </c>
      <c r="X2198" t="s">
        <v>37</v>
      </c>
      <c r="AD2198" t="s">
        <v>3872</v>
      </c>
      <c r="AE2198" t="s">
        <v>1437</v>
      </c>
      <c r="AF2198" t="s">
        <v>3872</v>
      </c>
      <c r="AG2198" t="s">
        <v>3872</v>
      </c>
      <c r="AH2198">
        <v>1</v>
      </c>
      <c r="AI2198">
        <v>46</v>
      </c>
      <c r="AJ2198">
        <v>46</v>
      </c>
      <c r="AK2198">
        <v>46</v>
      </c>
      <c r="AL2198">
        <v>46</v>
      </c>
      <c r="AM2198">
        <v>46</v>
      </c>
      <c r="AN2198" t="s">
        <v>1409</v>
      </c>
      <c r="AO2198" t="s">
        <v>3872</v>
      </c>
    </row>
    <row r="2199" spans="1:41" x14ac:dyDescent="0.25">
      <c r="A2199">
        <v>1</v>
      </c>
      <c r="B2199" t="s">
        <v>28</v>
      </c>
      <c r="C2199">
        <v>393105</v>
      </c>
      <c r="D2199" t="str">
        <f>VLOOKUP(C2199,MUNICÍPO_SETOR!A$2:D$49,4,0)</f>
        <v>ANA PAULA GUEDES MONTEIRO</v>
      </c>
      <c r="E2199" s="43">
        <v>41380.541666666664</v>
      </c>
      <c r="F2199" s="43">
        <v>41381.9</v>
      </c>
      <c r="G2199" s="43">
        <v>41381.864583333336</v>
      </c>
      <c r="H2199" t="s">
        <v>29</v>
      </c>
      <c r="I2199">
        <v>60000017151910</v>
      </c>
      <c r="J2199" t="s">
        <v>1103</v>
      </c>
      <c r="K2199" t="s">
        <v>1104</v>
      </c>
      <c r="L2199" t="s">
        <v>32</v>
      </c>
      <c r="M2199">
        <v>6</v>
      </c>
      <c r="N2199" t="s">
        <v>33</v>
      </c>
      <c r="O2199">
        <v>60000015461254</v>
      </c>
      <c r="P2199">
        <v>60000016462737</v>
      </c>
      <c r="Q2199">
        <v>140208000000443</v>
      </c>
      <c r="S2199" t="s">
        <v>34</v>
      </c>
      <c r="T2199" t="s">
        <v>35</v>
      </c>
      <c r="U2199" t="s">
        <v>36</v>
      </c>
      <c r="X2199" t="s">
        <v>37</v>
      </c>
      <c r="AD2199" t="s">
        <v>3873</v>
      </c>
      <c r="AE2199" t="s">
        <v>1437</v>
      </c>
      <c r="AF2199" t="s">
        <v>3873</v>
      </c>
      <c r="AG2199" t="s">
        <v>3873</v>
      </c>
      <c r="AH2199">
        <v>1</v>
      </c>
      <c r="AI2199">
        <v>46</v>
      </c>
      <c r="AJ2199">
        <v>46</v>
      </c>
      <c r="AK2199">
        <v>46</v>
      </c>
      <c r="AL2199">
        <v>46</v>
      </c>
      <c r="AM2199">
        <v>46</v>
      </c>
      <c r="AN2199" t="s">
        <v>1409</v>
      </c>
      <c r="AO2199" t="s">
        <v>3873</v>
      </c>
    </row>
    <row r="2200" spans="1:41" x14ac:dyDescent="0.25">
      <c r="A2200">
        <v>1</v>
      </c>
      <c r="B2200" t="s">
        <v>28</v>
      </c>
      <c r="C2200">
        <v>393105</v>
      </c>
      <c r="D2200" t="str">
        <f>VLOOKUP(C2200,MUNICÍPO_SETOR!A$2:D$49,4,0)</f>
        <v>ANA PAULA GUEDES MONTEIRO</v>
      </c>
      <c r="E2200" s="43">
        <v>41380.475694444445</v>
      </c>
      <c r="F2200" s="43">
        <v>41381.895138888889</v>
      </c>
      <c r="G2200" s="43">
        <v>41381.864583333336</v>
      </c>
      <c r="H2200" t="s">
        <v>29</v>
      </c>
      <c r="I2200">
        <v>60000012489307</v>
      </c>
      <c r="J2200" t="s">
        <v>3874</v>
      </c>
      <c r="K2200" t="s">
        <v>3875</v>
      </c>
      <c r="L2200" t="s">
        <v>32</v>
      </c>
      <c r="M2200">
        <v>3</v>
      </c>
      <c r="N2200" t="s">
        <v>33</v>
      </c>
      <c r="O2200">
        <v>60000015461254</v>
      </c>
      <c r="P2200">
        <v>60000016462737</v>
      </c>
      <c r="Q2200">
        <v>140208000000434</v>
      </c>
      <c r="S2200" t="s">
        <v>34</v>
      </c>
      <c r="T2200" t="s">
        <v>35</v>
      </c>
      <c r="U2200" t="s">
        <v>36</v>
      </c>
      <c r="X2200" t="s">
        <v>37</v>
      </c>
      <c r="AD2200" t="s">
        <v>3876</v>
      </c>
      <c r="AE2200" t="s">
        <v>1437</v>
      </c>
      <c r="AF2200" t="s">
        <v>3876</v>
      </c>
      <c r="AG2200" t="s">
        <v>3876</v>
      </c>
      <c r="AH2200">
        <v>1</v>
      </c>
      <c r="AI2200">
        <v>51</v>
      </c>
      <c r="AJ2200">
        <v>51</v>
      </c>
      <c r="AK2200">
        <v>51</v>
      </c>
      <c r="AL2200">
        <v>51</v>
      </c>
      <c r="AM2200">
        <v>51</v>
      </c>
      <c r="AN2200" t="s">
        <v>1409</v>
      </c>
      <c r="AO2200" t="s">
        <v>3876</v>
      </c>
    </row>
    <row r="2201" spans="1:41" x14ac:dyDescent="0.25">
      <c r="A2201">
        <v>1</v>
      </c>
      <c r="B2201" t="s">
        <v>28</v>
      </c>
      <c r="C2201">
        <v>393105</v>
      </c>
      <c r="D2201" t="str">
        <f>VLOOKUP(C2201,MUNICÍPO_SETOR!A$2:D$49,4,0)</f>
        <v>ANA PAULA GUEDES MONTEIRO</v>
      </c>
      <c r="E2201" s="43">
        <v>41380.475694444445</v>
      </c>
      <c r="F2201" s="43">
        <v>41381.895138888889</v>
      </c>
      <c r="G2201" s="43">
        <v>41381.864583333336</v>
      </c>
      <c r="H2201" t="s">
        <v>29</v>
      </c>
      <c r="I2201">
        <v>60000012489307</v>
      </c>
      <c r="J2201" t="s">
        <v>3874</v>
      </c>
      <c r="K2201" t="s">
        <v>3875</v>
      </c>
      <c r="L2201" t="s">
        <v>32</v>
      </c>
      <c r="M2201">
        <v>3</v>
      </c>
      <c r="N2201" t="s">
        <v>33</v>
      </c>
      <c r="O2201">
        <v>60000015461254</v>
      </c>
      <c r="P2201">
        <v>60000016462737</v>
      </c>
      <c r="Q2201">
        <v>140208000000434</v>
      </c>
      <c r="S2201" t="s">
        <v>34</v>
      </c>
      <c r="T2201" t="s">
        <v>35</v>
      </c>
      <c r="U2201" t="s">
        <v>36</v>
      </c>
      <c r="X2201" t="s">
        <v>37</v>
      </c>
      <c r="AD2201" t="s">
        <v>3876</v>
      </c>
      <c r="AE2201" t="s">
        <v>1437</v>
      </c>
      <c r="AF2201" t="s">
        <v>3876</v>
      </c>
      <c r="AG2201" t="s">
        <v>3876</v>
      </c>
      <c r="AH2201">
        <v>1</v>
      </c>
      <c r="AI2201">
        <v>51</v>
      </c>
      <c r="AJ2201">
        <v>51</v>
      </c>
      <c r="AK2201">
        <v>51</v>
      </c>
      <c r="AL2201">
        <v>51</v>
      </c>
      <c r="AM2201">
        <v>51</v>
      </c>
      <c r="AN2201" t="s">
        <v>1409</v>
      </c>
      <c r="AO2201" t="s">
        <v>3876</v>
      </c>
    </row>
    <row r="2202" spans="1:41" x14ac:dyDescent="0.25">
      <c r="A2202">
        <v>1</v>
      </c>
      <c r="B2202" t="s">
        <v>28</v>
      </c>
      <c r="C2202">
        <v>393105</v>
      </c>
      <c r="D2202" t="str">
        <f>VLOOKUP(C2202,MUNICÍPO_SETOR!A$2:D$49,4,0)</f>
        <v>ANA PAULA GUEDES MONTEIRO</v>
      </c>
      <c r="E2202" s="43">
        <v>41380.420138888891</v>
      </c>
      <c r="F2202" s="43">
        <v>41381.892361111109</v>
      </c>
      <c r="G2202" s="43">
        <v>41381.853472222225</v>
      </c>
      <c r="H2202" t="s">
        <v>29</v>
      </c>
      <c r="I2202">
        <v>60000012325543</v>
      </c>
      <c r="J2202" t="s">
        <v>3779</v>
      </c>
      <c r="K2202" t="s">
        <v>3780</v>
      </c>
      <c r="L2202" t="s">
        <v>32</v>
      </c>
      <c r="M2202">
        <v>6</v>
      </c>
      <c r="N2202" t="s">
        <v>33</v>
      </c>
      <c r="O2202">
        <v>60000015461254</v>
      </c>
      <c r="P2202">
        <v>60000016462737</v>
      </c>
      <c r="Q2202">
        <v>140208000000427</v>
      </c>
      <c r="S2202" t="s">
        <v>34</v>
      </c>
      <c r="T2202" t="s">
        <v>35</v>
      </c>
      <c r="U2202" t="s">
        <v>36</v>
      </c>
      <c r="X2202" t="s">
        <v>37</v>
      </c>
      <c r="AD2202" t="s">
        <v>3877</v>
      </c>
      <c r="AE2202" t="s">
        <v>1437</v>
      </c>
      <c r="AF2202" t="s">
        <v>3877</v>
      </c>
      <c r="AG2202" t="s">
        <v>3877</v>
      </c>
      <c r="AH2202">
        <v>1</v>
      </c>
      <c r="AI2202">
        <v>63</v>
      </c>
      <c r="AJ2202">
        <v>63</v>
      </c>
      <c r="AK2202">
        <v>63</v>
      </c>
      <c r="AL2202">
        <v>63</v>
      </c>
      <c r="AM2202">
        <v>63</v>
      </c>
      <c r="AN2202" t="s">
        <v>1409</v>
      </c>
      <c r="AO2202" t="s">
        <v>3877</v>
      </c>
    </row>
    <row r="2203" spans="1:41" x14ac:dyDescent="0.25">
      <c r="A2203">
        <v>1</v>
      </c>
      <c r="B2203" t="s">
        <v>28</v>
      </c>
      <c r="C2203">
        <v>393105</v>
      </c>
      <c r="D2203" t="str">
        <f>VLOOKUP(C2203,MUNICÍPO_SETOR!A$2:D$49,4,0)</f>
        <v>ANA PAULA GUEDES MONTEIRO</v>
      </c>
      <c r="E2203" s="43">
        <v>41380.420138888891</v>
      </c>
      <c r="F2203" s="43">
        <v>41381.892361111109</v>
      </c>
      <c r="G2203" s="43">
        <v>41381.853472222225</v>
      </c>
      <c r="H2203" t="s">
        <v>29</v>
      </c>
      <c r="I2203">
        <v>60000012325543</v>
      </c>
      <c r="J2203" t="s">
        <v>3779</v>
      </c>
      <c r="K2203" t="s">
        <v>3780</v>
      </c>
      <c r="L2203" t="s">
        <v>32</v>
      </c>
      <c r="M2203">
        <v>6</v>
      </c>
      <c r="N2203" t="s">
        <v>33</v>
      </c>
      <c r="O2203">
        <v>60000015461254</v>
      </c>
      <c r="P2203">
        <v>60000016462737</v>
      </c>
      <c r="Q2203">
        <v>140208000000427</v>
      </c>
      <c r="S2203" t="s">
        <v>34</v>
      </c>
      <c r="T2203" t="s">
        <v>35</v>
      </c>
      <c r="U2203" t="s">
        <v>36</v>
      </c>
      <c r="X2203" t="s">
        <v>37</v>
      </c>
      <c r="AD2203" t="s">
        <v>3877</v>
      </c>
      <c r="AE2203" t="s">
        <v>1437</v>
      </c>
      <c r="AF2203" t="s">
        <v>3877</v>
      </c>
      <c r="AG2203" t="s">
        <v>3877</v>
      </c>
      <c r="AH2203">
        <v>1</v>
      </c>
      <c r="AI2203">
        <v>63</v>
      </c>
      <c r="AJ2203">
        <v>63</v>
      </c>
      <c r="AK2203">
        <v>63</v>
      </c>
      <c r="AL2203">
        <v>63</v>
      </c>
      <c r="AM2203">
        <v>63</v>
      </c>
      <c r="AN2203" t="s">
        <v>1409</v>
      </c>
      <c r="AO2203" t="s">
        <v>3877</v>
      </c>
    </row>
    <row r="2204" spans="1:41" x14ac:dyDescent="0.25">
      <c r="A2204">
        <v>1</v>
      </c>
      <c r="B2204" t="s">
        <v>28</v>
      </c>
      <c r="C2204">
        <v>393105</v>
      </c>
      <c r="D2204" t="str">
        <f>VLOOKUP(C2204,MUNICÍPO_SETOR!A$2:D$49,4,0)</f>
        <v>ANA PAULA GUEDES MONTEIRO</v>
      </c>
      <c r="E2204" s="43">
        <v>41379.631944444445</v>
      </c>
      <c r="F2204" s="43">
        <v>41380.883333333331</v>
      </c>
      <c r="G2204" s="43">
        <v>41380.970138888886</v>
      </c>
      <c r="H2204" t="s">
        <v>29</v>
      </c>
      <c r="I2204">
        <v>60000017963468</v>
      </c>
      <c r="J2204" t="s">
        <v>3878</v>
      </c>
      <c r="K2204" t="s">
        <v>3879</v>
      </c>
      <c r="L2204" t="s">
        <v>109</v>
      </c>
      <c r="N2204" t="s">
        <v>33</v>
      </c>
      <c r="O2204">
        <v>60000015461254</v>
      </c>
      <c r="P2204">
        <v>60000016462737</v>
      </c>
      <c r="Q2204">
        <v>140208000000391</v>
      </c>
      <c r="S2204" t="s">
        <v>34</v>
      </c>
      <c r="T2204" t="s">
        <v>35</v>
      </c>
      <c r="U2204" t="s">
        <v>36</v>
      </c>
      <c r="X2204" t="s">
        <v>37</v>
      </c>
      <c r="AD2204" t="s">
        <v>3880</v>
      </c>
      <c r="AE2204" t="s">
        <v>1437</v>
      </c>
      <c r="AF2204" t="s">
        <v>3880</v>
      </c>
      <c r="AG2204" t="s">
        <v>3880</v>
      </c>
      <c r="AH2204">
        <v>1</v>
      </c>
      <c r="AI2204">
        <v>71</v>
      </c>
      <c r="AJ2204">
        <v>71</v>
      </c>
      <c r="AK2204">
        <v>71</v>
      </c>
      <c r="AL2204">
        <v>71</v>
      </c>
      <c r="AM2204">
        <v>71</v>
      </c>
      <c r="AN2204" t="s">
        <v>1409</v>
      </c>
      <c r="AO2204" t="s">
        <v>3880</v>
      </c>
    </row>
    <row r="2205" spans="1:41" x14ac:dyDescent="0.25">
      <c r="A2205">
        <v>1</v>
      </c>
      <c r="B2205" t="s">
        <v>28</v>
      </c>
      <c r="C2205">
        <v>393105</v>
      </c>
      <c r="D2205" t="str">
        <f>VLOOKUP(C2205,MUNICÍPO_SETOR!A$2:D$49,4,0)</f>
        <v>ANA PAULA GUEDES MONTEIRO</v>
      </c>
      <c r="E2205" s="43">
        <v>41379.583333333336</v>
      </c>
      <c r="F2205" s="43">
        <v>41380.881249999999</v>
      </c>
      <c r="G2205" s="43">
        <v>41380.970138888886</v>
      </c>
      <c r="H2205" t="s">
        <v>29</v>
      </c>
      <c r="I2205">
        <v>60000012374151</v>
      </c>
      <c r="J2205" t="s">
        <v>3769</v>
      </c>
      <c r="K2205" t="s">
        <v>3770</v>
      </c>
      <c r="L2205" t="s">
        <v>32</v>
      </c>
      <c r="M2205">
        <v>6</v>
      </c>
      <c r="N2205" t="s">
        <v>33</v>
      </c>
      <c r="O2205">
        <v>60000015461254</v>
      </c>
      <c r="P2205">
        <v>60000016462737</v>
      </c>
      <c r="Q2205">
        <v>140208000000384</v>
      </c>
      <c r="S2205" t="s">
        <v>34</v>
      </c>
      <c r="T2205" t="s">
        <v>35</v>
      </c>
      <c r="U2205" t="s">
        <v>36</v>
      </c>
      <c r="X2205" t="s">
        <v>37</v>
      </c>
      <c r="AD2205" t="s">
        <v>3881</v>
      </c>
      <c r="AE2205" t="s">
        <v>1437</v>
      </c>
      <c r="AF2205" t="s">
        <v>3881</v>
      </c>
      <c r="AG2205" t="s">
        <v>3881</v>
      </c>
      <c r="AH2205">
        <v>1</v>
      </c>
      <c r="AI2205">
        <v>39</v>
      </c>
      <c r="AJ2205">
        <v>39</v>
      </c>
      <c r="AK2205">
        <v>39</v>
      </c>
      <c r="AL2205">
        <v>39</v>
      </c>
      <c r="AM2205">
        <v>39</v>
      </c>
      <c r="AN2205" t="s">
        <v>1409</v>
      </c>
      <c r="AO2205" t="s">
        <v>3881</v>
      </c>
    </row>
    <row r="2206" spans="1:41" x14ac:dyDescent="0.25">
      <c r="A2206">
        <v>1</v>
      </c>
      <c r="B2206" t="s">
        <v>28</v>
      </c>
      <c r="C2206">
        <v>393105</v>
      </c>
      <c r="D2206" t="str">
        <f>VLOOKUP(C2206,MUNICÍPO_SETOR!A$2:D$49,4,0)</f>
        <v>ANA PAULA GUEDES MONTEIRO</v>
      </c>
      <c r="E2206" s="43">
        <v>41379.5</v>
      </c>
      <c r="F2206" s="43">
        <v>41380.886805555558</v>
      </c>
      <c r="G2206" s="43">
        <v>41380.970138888886</v>
      </c>
      <c r="H2206" t="s">
        <v>29</v>
      </c>
      <c r="I2206">
        <v>60000012295407</v>
      </c>
      <c r="J2206" t="s">
        <v>3766</v>
      </c>
      <c r="K2206" t="s">
        <v>3767</v>
      </c>
      <c r="L2206" t="s">
        <v>32</v>
      </c>
      <c r="M2206">
        <v>6</v>
      </c>
      <c r="N2206" t="s">
        <v>33</v>
      </c>
      <c r="O2206">
        <v>60000015461254</v>
      </c>
      <c r="P2206">
        <v>60000016462737</v>
      </c>
      <c r="Q2206">
        <v>140208000000397</v>
      </c>
      <c r="S2206" t="s">
        <v>34</v>
      </c>
      <c r="T2206" t="s">
        <v>35</v>
      </c>
      <c r="U2206" t="s">
        <v>36</v>
      </c>
      <c r="X2206" t="s">
        <v>37</v>
      </c>
      <c r="AD2206" t="s">
        <v>3882</v>
      </c>
      <c r="AE2206" t="s">
        <v>1437</v>
      </c>
      <c r="AF2206" t="s">
        <v>3882</v>
      </c>
      <c r="AG2206" t="s">
        <v>3882</v>
      </c>
      <c r="AH2206">
        <v>1</v>
      </c>
      <c r="AI2206">
        <v>48</v>
      </c>
      <c r="AJ2206">
        <v>48</v>
      </c>
      <c r="AK2206">
        <v>48</v>
      </c>
      <c r="AL2206">
        <v>48</v>
      </c>
      <c r="AM2206">
        <v>48</v>
      </c>
      <c r="AN2206" t="s">
        <v>1409</v>
      </c>
      <c r="AO2206" t="s">
        <v>3882</v>
      </c>
    </row>
    <row r="2207" spans="1:41" x14ac:dyDescent="0.25">
      <c r="A2207">
        <v>1</v>
      </c>
      <c r="B2207" t="s">
        <v>28</v>
      </c>
      <c r="C2207">
        <v>393105</v>
      </c>
      <c r="D2207" t="str">
        <f>VLOOKUP(C2207,MUNICÍPO_SETOR!A$2:D$49,4,0)</f>
        <v>ANA PAULA GUEDES MONTEIRO</v>
      </c>
      <c r="E2207" s="43">
        <v>41379.416666666664</v>
      </c>
      <c r="F2207" s="43">
        <v>41380.924305555556</v>
      </c>
      <c r="G2207" s="43">
        <v>41380.97152777778</v>
      </c>
      <c r="H2207" t="s">
        <v>29</v>
      </c>
      <c r="I2207">
        <v>60000012498839</v>
      </c>
      <c r="J2207" t="s">
        <v>3883</v>
      </c>
      <c r="K2207" t="s">
        <v>3884</v>
      </c>
      <c r="L2207" t="s">
        <v>41</v>
      </c>
      <c r="M2207">
        <v>3</v>
      </c>
      <c r="N2207" t="s">
        <v>33</v>
      </c>
      <c r="O2207">
        <v>60000015461254</v>
      </c>
      <c r="P2207">
        <v>60000016462737</v>
      </c>
      <c r="Q2207">
        <v>140208000000404</v>
      </c>
      <c r="S2207" t="s">
        <v>34</v>
      </c>
      <c r="T2207" t="s">
        <v>35</v>
      </c>
      <c r="U2207" t="s">
        <v>36</v>
      </c>
      <c r="X2207" t="s">
        <v>37</v>
      </c>
      <c r="AD2207" t="s">
        <v>3885</v>
      </c>
      <c r="AE2207" t="s">
        <v>1437</v>
      </c>
      <c r="AF2207" t="s">
        <v>3885</v>
      </c>
      <c r="AG2207" t="s">
        <v>3885</v>
      </c>
      <c r="AH2207">
        <v>1</v>
      </c>
      <c r="AI2207">
        <v>27</v>
      </c>
      <c r="AJ2207">
        <v>27</v>
      </c>
      <c r="AK2207">
        <v>27</v>
      </c>
      <c r="AL2207">
        <v>27</v>
      </c>
      <c r="AM2207">
        <v>27</v>
      </c>
      <c r="AN2207" t="s">
        <v>1409</v>
      </c>
      <c r="AO2207" t="s">
        <v>3885</v>
      </c>
    </row>
    <row r="2208" spans="1:41" x14ac:dyDescent="0.25">
      <c r="A2208">
        <v>1</v>
      </c>
      <c r="B2208" t="s">
        <v>28</v>
      </c>
      <c r="C2208">
        <v>393105</v>
      </c>
      <c r="D2208" t="str">
        <f>VLOOKUP(C2208,MUNICÍPO_SETOR!A$2:D$49,4,0)</f>
        <v>ANA PAULA GUEDES MONTEIRO</v>
      </c>
      <c r="E2208" s="43">
        <v>41379.416666666664</v>
      </c>
      <c r="F2208" s="43">
        <v>41380.924305555556</v>
      </c>
      <c r="G2208" s="43">
        <v>41380.97152777778</v>
      </c>
      <c r="H2208" t="s">
        <v>29</v>
      </c>
      <c r="I2208">
        <v>60000012498839</v>
      </c>
      <c r="J2208" t="s">
        <v>3883</v>
      </c>
      <c r="K2208" t="s">
        <v>3884</v>
      </c>
      <c r="L2208" t="s">
        <v>41</v>
      </c>
      <c r="M2208">
        <v>3</v>
      </c>
      <c r="N2208" t="s">
        <v>33</v>
      </c>
      <c r="O2208">
        <v>60000015461254</v>
      </c>
      <c r="P2208">
        <v>60000016462737</v>
      </c>
      <c r="Q2208">
        <v>140208000000404</v>
      </c>
      <c r="S2208" t="s">
        <v>34</v>
      </c>
      <c r="T2208" t="s">
        <v>35</v>
      </c>
      <c r="U2208" t="s">
        <v>36</v>
      </c>
      <c r="X2208" t="s">
        <v>37</v>
      </c>
      <c r="AD2208" t="s">
        <v>3885</v>
      </c>
      <c r="AE2208" t="s">
        <v>1437</v>
      </c>
      <c r="AF2208" t="s">
        <v>3885</v>
      </c>
      <c r="AG2208" t="s">
        <v>3885</v>
      </c>
      <c r="AH2208">
        <v>1</v>
      </c>
      <c r="AI2208">
        <v>27</v>
      </c>
      <c r="AJ2208">
        <v>27</v>
      </c>
      <c r="AK2208">
        <v>27</v>
      </c>
      <c r="AL2208">
        <v>27</v>
      </c>
      <c r="AM2208">
        <v>27</v>
      </c>
      <c r="AN2208" t="s">
        <v>1409</v>
      </c>
      <c r="AO2208" t="s">
        <v>3885</v>
      </c>
    </row>
    <row r="2209" spans="1:41" x14ac:dyDescent="0.25">
      <c r="A2209">
        <v>1</v>
      </c>
      <c r="B2209" t="s">
        <v>28</v>
      </c>
      <c r="C2209">
        <v>393105</v>
      </c>
      <c r="D2209" t="str">
        <f>VLOOKUP(C2209,MUNICÍPO_SETOR!A$2:D$49,4,0)</f>
        <v>ANA PAULA GUEDES MONTEIRO</v>
      </c>
      <c r="E2209" s="43">
        <v>41379.416666666664</v>
      </c>
      <c r="F2209" s="43">
        <v>41380.924305555556</v>
      </c>
      <c r="G2209" s="43">
        <v>41380.97152777778</v>
      </c>
      <c r="H2209" t="s">
        <v>29</v>
      </c>
      <c r="I2209">
        <v>60000012498839</v>
      </c>
      <c r="J2209" t="s">
        <v>3883</v>
      </c>
      <c r="K2209" t="s">
        <v>3884</v>
      </c>
      <c r="L2209" t="s">
        <v>41</v>
      </c>
      <c r="M2209">
        <v>3</v>
      </c>
      <c r="N2209" t="s">
        <v>33</v>
      </c>
      <c r="O2209">
        <v>60000015461254</v>
      </c>
      <c r="P2209">
        <v>60000016462737</v>
      </c>
      <c r="Q2209">
        <v>140208000000404</v>
      </c>
      <c r="S2209" t="s">
        <v>34</v>
      </c>
      <c r="T2209" t="s">
        <v>35</v>
      </c>
      <c r="U2209" t="s">
        <v>36</v>
      </c>
      <c r="X2209" t="s">
        <v>37</v>
      </c>
      <c r="AD2209" t="s">
        <v>3885</v>
      </c>
      <c r="AE2209" t="s">
        <v>1437</v>
      </c>
      <c r="AF2209" t="s">
        <v>3885</v>
      </c>
      <c r="AG2209" t="s">
        <v>3885</v>
      </c>
      <c r="AH2209">
        <v>1</v>
      </c>
      <c r="AI2209">
        <v>27</v>
      </c>
      <c r="AJ2209">
        <v>27</v>
      </c>
      <c r="AK2209">
        <v>27</v>
      </c>
      <c r="AL2209">
        <v>27</v>
      </c>
      <c r="AM2209">
        <v>27</v>
      </c>
      <c r="AN2209" t="s">
        <v>1409</v>
      </c>
      <c r="AO2209" t="s">
        <v>3885</v>
      </c>
    </row>
    <row r="2210" spans="1:41" x14ac:dyDescent="0.25">
      <c r="A2210">
        <v>1</v>
      </c>
      <c r="B2210" t="s">
        <v>28</v>
      </c>
      <c r="C2210">
        <v>393105</v>
      </c>
      <c r="D2210" t="str">
        <f>VLOOKUP(C2210,MUNICÍPO_SETOR!A$2:D$49,4,0)</f>
        <v>ANA PAULA GUEDES MONTEIRO</v>
      </c>
      <c r="E2210" s="43">
        <v>41379.381944444445</v>
      </c>
      <c r="F2210" s="43">
        <v>41380.948611111111</v>
      </c>
      <c r="G2210" s="43">
        <v>41380.972222222219</v>
      </c>
      <c r="H2210" t="s">
        <v>29</v>
      </c>
      <c r="I2210">
        <v>60000012248499</v>
      </c>
      <c r="J2210" t="s">
        <v>1114</v>
      </c>
      <c r="K2210" t="s">
        <v>1115</v>
      </c>
      <c r="L2210" t="s">
        <v>32</v>
      </c>
      <c r="M2210">
        <v>4</v>
      </c>
      <c r="N2210" t="s">
        <v>33</v>
      </c>
      <c r="O2210">
        <v>60000015461254</v>
      </c>
      <c r="P2210">
        <v>60000016462737</v>
      </c>
      <c r="Q2210">
        <v>140208000000418</v>
      </c>
      <c r="S2210" t="s">
        <v>34</v>
      </c>
      <c r="T2210" t="s">
        <v>35</v>
      </c>
      <c r="U2210" t="s">
        <v>36</v>
      </c>
      <c r="X2210" t="s">
        <v>37</v>
      </c>
      <c r="AD2210" t="s">
        <v>3886</v>
      </c>
      <c r="AE2210" t="s">
        <v>1437</v>
      </c>
      <c r="AF2210" t="s">
        <v>3886</v>
      </c>
      <c r="AG2210" t="s">
        <v>3886</v>
      </c>
      <c r="AH2210">
        <v>1</v>
      </c>
      <c r="AI2210">
        <v>97</v>
      </c>
      <c r="AJ2210">
        <v>97</v>
      </c>
      <c r="AK2210">
        <v>97</v>
      </c>
      <c r="AL2210">
        <v>97</v>
      </c>
      <c r="AM2210">
        <v>97</v>
      </c>
      <c r="AN2210" t="s">
        <v>1409</v>
      </c>
      <c r="AO2210" t="s">
        <v>3886</v>
      </c>
    </row>
    <row r="2211" spans="1:41" x14ac:dyDescent="0.25">
      <c r="A2211">
        <v>1</v>
      </c>
      <c r="B2211" t="s">
        <v>28</v>
      </c>
      <c r="C2211">
        <v>393105</v>
      </c>
      <c r="D2211" t="str">
        <f>VLOOKUP(C2211,MUNICÍPO_SETOR!A$2:D$49,4,0)</f>
        <v>ANA PAULA GUEDES MONTEIRO</v>
      </c>
      <c r="E2211" s="43">
        <v>41379.333333333336</v>
      </c>
      <c r="F2211" s="43">
        <v>41380.945138888892</v>
      </c>
      <c r="G2211" s="43">
        <v>41380.972222222219</v>
      </c>
      <c r="H2211" t="s">
        <v>29</v>
      </c>
      <c r="I2211">
        <v>60000012409967</v>
      </c>
      <c r="J2211" t="s">
        <v>1129</v>
      </c>
      <c r="K2211" t="s">
        <v>1130</v>
      </c>
      <c r="L2211" t="s">
        <v>41</v>
      </c>
      <c r="M2211">
        <v>6</v>
      </c>
      <c r="N2211" t="s">
        <v>33</v>
      </c>
      <c r="O2211">
        <v>60000015461254</v>
      </c>
      <c r="P2211">
        <v>60000016462737</v>
      </c>
      <c r="Q2211">
        <v>140208000000411</v>
      </c>
      <c r="S2211" t="s">
        <v>34</v>
      </c>
      <c r="T2211" t="s">
        <v>35</v>
      </c>
      <c r="U2211" t="s">
        <v>36</v>
      </c>
      <c r="X2211" t="s">
        <v>37</v>
      </c>
      <c r="AD2211" t="s">
        <v>3887</v>
      </c>
      <c r="AE2211" t="s">
        <v>1437</v>
      </c>
      <c r="AF2211" t="s">
        <v>3887</v>
      </c>
      <c r="AG2211" t="s">
        <v>3887</v>
      </c>
      <c r="AH2211">
        <v>1</v>
      </c>
      <c r="AI2211">
        <v>110</v>
      </c>
      <c r="AJ2211">
        <v>110</v>
      </c>
      <c r="AK2211">
        <v>110</v>
      </c>
      <c r="AL2211">
        <v>110</v>
      </c>
      <c r="AM2211">
        <v>110</v>
      </c>
      <c r="AN2211" t="s">
        <v>1409</v>
      </c>
      <c r="AO2211" t="s">
        <v>3887</v>
      </c>
    </row>
    <row r="2212" spans="1:41" x14ac:dyDescent="0.25">
      <c r="A2212">
        <v>1</v>
      </c>
      <c r="B2212" t="s">
        <v>28</v>
      </c>
      <c r="C2212">
        <v>393105</v>
      </c>
      <c r="D2212" t="str">
        <f>VLOOKUP(C2212,MUNICÍPO_SETOR!A$2:D$49,4,0)</f>
        <v>ANA PAULA GUEDES MONTEIRO</v>
      </c>
      <c r="E2212" s="43">
        <v>41376.690972222219</v>
      </c>
      <c r="F2212" s="43">
        <v>41376.9</v>
      </c>
      <c r="G2212" s="43">
        <v>41380.914583333331</v>
      </c>
      <c r="H2212" t="s">
        <v>29</v>
      </c>
      <c r="I2212">
        <v>60000012278443</v>
      </c>
      <c r="J2212" t="s">
        <v>3790</v>
      </c>
      <c r="K2212" t="s">
        <v>3791</v>
      </c>
      <c r="L2212" t="s">
        <v>41</v>
      </c>
      <c r="M2212">
        <v>4</v>
      </c>
      <c r="N2212" t="s">
        <v>33</v>
      </c>
      <c r="O2212">
        <v>60000015461254</v>
      </c>
      <c r="P2212">
        <v>60000016462737</v>
      </c>
      <c r="Q2212">
        <v>140208000000377</v>
      </c>
      <c r="S2212" t="s">
        <v>34</v>
      </c>
      <c r="T2212" t="s">
        <v>35</v>
      </c>
      <c r="U2212" t="s">
        <v>36</v>
      </c>
      <c r="X2212" t="s">
        <v>37</v>
      </c>
      <c r="AD2212" t="s">
        <v>3888</v>
      </c>
      <c r="AE2212" t="s">
        <v>1437</v>
      </c>
      <c r="AF2212" t="s">
        <v>3888</v>
      </c>
      <c r="AG2212" t="s">
        <v>3888</v>
      </c>
      <c r="AH2212">
        <v>1</v>
      </c>
      <c r="AI2212">
        <v>84</v>
      </c>
      <c r="AJ2212">
        <v>84</v>
      </c>
      <c r="AK2212">
        <v>84</v>
      </c>
      <c r="AL2212">
        <v>84</v>
      </c>
      <c r="AM2212">
        <v>84</v>
      </c>
      <c r="AN2212" t="s">
        <v>1409</v>
      </c>
      <c r="AO2212" t="s">
        <v>3888</v>
      </c>
    </row>
    <row r="2213" spans="1:41" x14ac:dyDescent="0.25">
      <c r="A2213">
        <v>1</v>
      </c>
      <c r="B2213" t="s">
        <v>28</v>
      </c>
      <c r="C2213">
        <v>393105</v>
      </c>
      <c r="D2213" t="str">
        <f>VLOOKUP(C2213,MUNICÍPO_SETOR!A$2:D$49,4,0)</f>
        <v>ANA PAULA GUEDES MONTEIRO</v>
      </c>
      <c r="E2213" s="43">
        <v>41376.638888888891</v>
      </c>
      <c r="F2213" s="43">
        <v>41376.897222222222</v>
      </c>
      <c r="G2213" s="43">
        <v>41380.914583333331</v>
      </c>
      <c r="H2213" t="s">
        <v>29</v>
      </c>
      <c r="I2213">
        <v>60000012437747</v>
      </c>
      <c r="J2213" t="s">
        <v>3889</v>
      </c>
      <c r="K2213" t="s">
        <v>3890</v>
      </c>
      <c r="L2213" t="s">
        <v>41</v>
      </c>
      <c r="M2213">
        <v>3</v>
      </c>
      <c r="N2213" t="s">
        <v>33</v>
      </c>
      <c r="O2213">
        <v>60000015461254</v>
      </c>
      <c r="P2213">
        <v>60000016462737</v>
      </c>
      <c r="Q2213">
        <v>140208000000370</v>
      </c>
      <c r="S2213" t="s">
        <v>34</v>
      </c>
      <c r="T2213" t="s">
        <v>35</v>
      </c>
      <c r="U2213" t="s">
        <v>36</v>
      </c>
      <c r="X2213" t="s">
        <v>37</v>
      </c>
      <c r="AD2213" t="s">
        <v>3891</v>
      </c>
      <c r="AE2213" t="s">
        <v>1437</v>
      </c>
      <c r="AF2213" t="s">
        <v>3891</v>
      </c>
      <c r="AG2213" t="s">
        <v>3891</v>
      </c>
      <c r="AH2213">
        <v>1</v>
      </c>
      <c r="AI2213">
        <v>45</v>
      </c>
      <c r="AJ2213">
        <v>45</v>
      </c>
      <c r="AK2213">
        <v>45</v>
      </c>
      <c r="AL2213">
        <v>45</v>
      </c>
      <c r="AM2213">
        <v>45</v>
      </c>
      <c r="AN2213" t="s">
        <v>1409</v>
      </c>
      <c r="AO2213" t="s">
        <v>3891</v>
      </c>
    </row>
    <row r="2214" spans="1:41" x14ac:dyDescent="0.25">
      <c r="A2214">
        <v>1</v>
      </c>
      <c r="B2214" t="s">
        <v>28</v>
      </c>
      <c r="C2214">
        <v>393105</v>
      </c>
      <c r="D2214" t="str">
        <f>VLOOKUP(C2214,MUNICÍPO_SETOR!A$2:D$49,4,0)</f>
        <v>ANA PAULA GUEDES MONTEIRO</v>
      </c>
      <c r="E2214" s="43">
        <v>41376.552083333336</v>
      </c>
      <c r="F2214" s="43">
        <v>41376.894444444442</v>
      </c>
      <c r="G2214" s="43">
        <v>41376.854861111111</v>
      </c>
      <c r="H2214" t="s">
        <v>29</v>
      </c>
      <c r="I2214">
        <v>60000012308575</v>
      </c>
      <c r="J2214" t="s">
        <v>3892</v>
      </c>
      <c r="K2214" t="s">
        <v>3893</v>
      </c>
      <c r="L2214" t="s">
        <v>41</v>
      </c>
      <c r="M2214">
        <v>3</v>
      </c>
      <c r="N2214" t="s">
        <v>33</v>
      </c>
      <c r="O2214">
        <v>60000015461254</v>
      </c>
      <c r="P2214">
        <v>60000016462737</v>
      </c>
      <c r="Q2214">
        <v>140208000000363</v>
      </c>
      <c r="S2214" t="s">
        <v>34</v>
      </c>
      <c r="T2214" t="s">
        <v>35</v>
      </c>
      <c r="U2214" t="s">
        <v>36</v>
      </c>
      <c r="X2214" t="s">
        <v>37</v>
      </c>
      <c r="AD2214" t="s">
        <v>3894</v>
      </c>
      <c r="AE2214" t="s">
        <v>1437</v>
      </c>
      <c r="AF2214" t="s">
        <v>3894</v>
      </c>
      <c r="AG2214" t="s">
        <v>3894</v>
      </c>
      <c r="AH2214">
        <v>1</v>
      </c>
      <c r="AI2214">
        <v>58</v>
      </c>
      <c r="AJ2214">
        <v>58</v>
      </c>
      <c r="AK2214">
        <v>58</v>
      </c>
      <c r="AL2214">
        <v>58</v>
      </c>
      <c r="AM2214">
        <v>58</v>
      </c>
      <c r="AN2214" t="s">
        <v>1409</v>
      </c>
      <c r="AO2214" t="s">
        <v>3894</v>
      </c>
    </row>
    <row r="2215" spans="1:41" x14ac:dyDescent="0.25">
      <c r="A2215">
        <v>1</v>
      </c>
      <c r="B2215" t="s">
        <v>28</v>
      </c>
      <c r="C2215">
        <v>393105</v>
      </c>
      <c r="D2215" t="str">
        <f>VLOOKUP(C2215,MUNICÍPO_SETOR!A$2:D$49,4,0)</f>
        <v>ANA PAULA GUEDES MONTEIRO</v>
      </c>
      <c r="E2215" s="43">
        <v>41376.552083333336</v>
      </c>
      <c r="F2215" s="43">
        <v>41376.894444444442</v>
      </c>
      <c r="G2215" s="43">
        <v>41376.854861111111</v>
      </c>
      <c r="H2215" t="s">
        <v>29</v>
      </c>
      <c r="I2215">
        <v>60000012308575</v>
      </c>
      <c r="J2215" t="s">
        <v>3892</v>
      </c>
      <c r="K2215" t="s">
        <v>3893</v>
      </c>
      <c r="L2215" t="s">
        <v>41</v>
      </c>
      <c r="M2215">
        <v>3</v>
      </c>
      <c r="N2215" t="s">
        <v>33</v>
      </c>
      <c r="O2215">
        <v>60000015461254</v>
      </c>
      <c r="P2215">
        <v>60000016462737</v>
      </c>
      <c r="Q2215">
        <v>140208000000363</v>
      </c>
      <c r="S2215" t="s">
        <v>34</v>
      </c>
      <c r="T2215" t="s">
        <v>35</v>
      </c>
      <c r="U2215" t="s">
        <v>36</v>
      </c>
      <c r="X2215" t="s">
        <v>37</v>
      </c>
      <c r="AD2215" t="s">
        <v>3894</v>
      </c>
      <c r="AE2215" t="s">
        <v>1437</v>
      </c>
      <c r="AF2215" t="s">
        <v>3894</v>
      </c>
      <c r="AG2215" t="s">
        <v>3894</v>
      </c>
      <c r="AH2215">
        <v>1</v>
      </c>
      <c r="AI2215">
        <v>58</v>
      </c>
      <c r="AJ2215">
        <v>58</v>
      </c>
      <c r="AK2215">
        <v>58</v>
      </c>
      <c r="AL2215">
        <v>58</v>
      </c>
      <c r="AM2215">
        <v>58</v>
      </c>
      <c r="AN2215" t="s">
        <v>1409</v>
      </c>
      <c r="AO2215" t="s">
        <v>3894</v>
      </c>
    </row>
    <row r="2216" spans="1:41" x14ac:dyDescent="0.25">
      <c r="A2216">
        <v>1</v>
      </c>
      <c r="B2216" t="s">
        <v>28</v>
      </c>
      <c r="C2216">
        <v>393105</v>
      </c>
      <c r="D2216" t="str">
        <f>VLOOKUP(C2216,MUNICÍPO_SETOR!A$2:D$49,4,0)</f>
        <v>ANA PAULA GUEDES MONTEIRO</v>
      </c>
      <c r="E2216" s="43">
        <v>41376.46875</v>
      </c>
      <c r="F2216" s="43">
        <v>41376.89166666667</v>
      </c>
      <c r="G2216" s="43">
        <v>41376.854861111111</v>
      </c>
      <c r="H2216" t="s">
        <v>29</v>
      </c>
      <c r="I2216">
        <v>60000012415687</v>
      </c>
      <c r="J2216" t="s">
        <v>3895</v>
      </c>
      <c r="K2216" t="s">
        <v>3896</v>
      </c>
      <c r="L2216" t="s">
        <v>41</v>
      </c>
      <c r="M2216">
        <v>3</v>
      </c>
      <c r="N2216" t="s">
        <v>33</v>
      </c>
      <c r="O2216">
        <v>60000015461254</v>
      </c>
      <c r="P2216">
        <v>60000016462737</v>
      </c>
      <c r="Q2216">
        <v>140208000000356</v>
      </c>
      <c r="S2216" t="s">
        <v>34</v>
      </c>
      <c r="T2216" t="s">
        <v>35</v>
      </c>
      <c r="U2216" t="s">
        <v>36</v>
      </c>
      <c r="X2216" t="s">
        <v>37</v>
      </c>
      <c r="AD2216" t="s">
        <v>3897</v>
      </c>
      <c r="AE2216" t="s">
        <v>1437</v>
      </c>
      <c r="AF2216" t="s">
        <v>3897</v>
      </c>
      <c r="AG2216" t="s">
        <v>3897</v>
      </c>
      <c r="AH2216">
        <v>1</v>
      </c>
      <c r="AI2216">
        <v>71</v>
      </c>
      <c r="AJ2216">
        <v>71</v>
      </c>
      <c r="AK2216">
        <v>71</v>
      </c>
      <c r="AL2216">
        <v>71</v>
      </c>
      <c r="AM2216">
        <v>71</v>
      </c>
      <c r="AN2216" t="s">
        <v>1409</v>
      </c>
      <c r="AO2216" t="s">
        <v>3897</v>
      </c>
    </row>
    <row r="2217" spans="1:41" x14ac:dyDescent="0.25">
      <c r="A2217">
        <v>1</v>
      </c>
      <c r="B2217" t="s">
        <v>28</v>
      </c>
      <c r="C2217">
        <v>393105</v>
      </c>
      <c r="D2217" t="str">
        <f>VLOOKUP(C2217,MUNICÍPO_SETOR!A$2:D$49,4,0)</f>
        <v>ANA PAULA GUEDES MONTEIRO</v>
      </c>
      <c r="E2217" s="43">
        <v>41376.427083333336</v>
      </c>
      <c r="F2217" s="43">
        <v>41376.888194444444</v>
      </c>
      <c r="G2217" s="43">
        <v>41376.854861111111</v>
      </c>
      <c r="H2217" t="s">
        <v>29</v>
      </c>
      <c r="I2217">
        <v>60000012281523</v>
      </c>
      <c r="J2217" t="s">
        <v>3898</v>
      </c>
      <c r="K2217" t="s">
        <v>3899</v>
      </c>
      <c r="L2217" t="s">
        <v>41</v>
      </c>
      <c r="M2217">
        <v>3</v>
      </c>
      <c r="N2217" t="s">
        <v>33</v>
      </c>
      <c r="O2217">
        <v>60000015461254</v>
      </c>
      <c r="P2217">
        <v>60000016462737</v>
      </c>
      <c r="Q2217">
        <v>140208000000349</v>
      </c>
      <c r="S2217" t="s">
        <v>34</v>
      </c>
      <c r="T2217" t="s">
        <v>35</v>
      </c>
      <c r="U2217" t="s">
        <v>36</v>
      </c>
      <c r="X2217" t="s">
        <v>37</v>
      </c>
      <c r="AD2217" t="s">
        <v>3900</v>
      </c>
      <c r="AE2217" t="s">
        <v>1437</v>
      </c>
      <c r="AF2217" t="s">
        <v>3900</v>
      </c>
      <c r="AG2217" t="s">
        <v>3900</v>
      </c>
      <c r="AH2217">
        <v>1</v>
      </c>
      <c r="AI2217">
        <v>35</v>
      </c>
      <c r="AJ2217">
        <v>35</v>
      </c>
      <c r="AK2217">
        <v>35</v>
      </c>
      <c r="AL2217">
        <v>35</v>
      </c>
      <c r="AM2217">
        <v>35</v>
      </c>
      <c r="AN2217" t="s">
        <v>1409</v>
      </c>
      <c r="AO2217" t="s">
        <v>3900</v>
      </c>
    </row>
    <row r="2218" spans="1:41" x14ac:dyDescent="0.25">
      <c r="A2218">
        <v>1</v>
      </c>
      <c r="B2218" t="s">
        <v>28</v>
      </c>
      <c r="C2218">
        <v>393105</v>
      </c>
      <c r="D2218" t="str">
        <f>VLOOKUP(C2218,MUNICÍPO_SETOR!A$2:D$49,4,0)</f>
        <v>ANA PAULA GUEDES MONTEIRO</v>
      </c>
      <c r="E2218" s="43">
        <v>41376.427083333336</v>
      </c>
      <c r="F2218" s="43">
        <v>41376.888194444444</v>
      </c>
      <c r="G2218" s="43">
        <v>41376.854861111111</v>
      </c>
      <c r="H2218" t="s">
        <v>29</v>
      </c>
      <c r="I2218">
        <v>60000012281523</v>
      </c>
      <c r="J2218" t="s">
        <v>3898</v>
      </c>
      <c r="K2218" t="s">
        <v>3899</v>
      </c>
      <c r="L2218" t="s">
        <v>41</v>
      </c>
      <c r="M2218">
        <v>3</v>
      </c>
      <c r="N2218" t="s">
        <v>33</v>
      </c>
      <c r="O2218">
        <v>60000015461254</v>
      </c>
      <c r="P2218">
        <v>60000016462737</v>
      </c>
      <c r="Q2218">
        <v>140208000000349</v>
      </c>
      <c r="S2218" t="s">
        <v>34</v>
      </c>
      <c r="T2218" t="s">
        <v>35</v>
      </c>
      <c r="U2218" t="s">
        <v>36</v>
      </c>
      <c r="X2218" t="s">
        <v>37</v>
      </c>
      <c r="AD2218" t="s">
        <v>3900</v>
      </c>
      <c r="AE2218" t="s">
        <v>1437</v>
      </c>
      <c r="AF2218" t="s">
        <v>3900</v>
      </c>
      <c r="AG2218" t="s">
        <v>3900</v>
      </c>
      <c r="AH2218">
        <v>1</v>
      </c>
      <c r="AI2218">
        <v>35</v>
      </c>
      <c r="AJ2218">
        <v>35</v>
      </c>
      <c r="AK2218">
        <v>35</v>
      </c>
      <c r="AL2218">
        <v>35</v>
      </c>
      <c r="AM2218">
        <v>35</v>
      </c>
      <c r="AN2218" t="s">
        <v>1409</v>
      </c>
      <c r="AO2218" t="s">
        <v>3900</v>
      </c>
    </row>
    <row r="2219" spans="1:41" x14ac:dyDescent="0.25">
      <c r="A2219">
        <v>1</v>
      </c>
      <c r="B2219" t="s">
        <v>28</v>
      </c>
      <c r="C2219">
        <v>393105</v>
      </c>
      <c r="D2219" t="str">
        <f>VLOOKUP(C2219,MUNICÍPO_SETOR!A$2:D$49,4,0)</f>
        <v>ANA PAULA GUEDES MONTEIRO</v>
      </c>
      <c r="E2219" s="43">
        <v>41376.388888888891</v>
      </c>
      <c r="F2219" s="43">
        <v>41376.884722222225</v>
      </c>
      <c r="G2219" s="43">
        <v>41376.844444444447</v>
      </c>
      <c r="H2219" t="s">
        <v>29</v>
      </c>
      <c r="I2219">
        <v>60000012467071</v>
      </c>
      <c r="J2219" t="s">
        <v>3901</v>
      </c>
      <c r="K2219" t="s">
        <v>3902</v>
      </c>
      <c r="L2219" t="s">
        <v>41</v>
      </c>
      <c r="M2219">
        <v>3</v>
      </c>
      <c r="N2219" t="s">
        <v>33</v>
      </c>
      <c r="O2219">
        <v>60000015461254</v>
      </c>
      <c r="P2219">
        <v>60000016462737</v>
      </c>
      <c r="Q2219">
        <v>140208000000342</v>
      </c>
      <c r="S2219" t="s">
        <v>34</v>
      </c>
      <c r="T2219" t="s">
        <v>35</v>
      </c>
      <c r="U2219" t="s">
        <v>36</v>
      </c>
      <c r="X2219" t="s">
        <v>37</v>
      </c>
      <c r="AD2219" t="s">
        <v>3903</v>
      </c>
      <c r="AE2219" t="s">
        <v>1437</v>
      </c>
      <c r="AF2219" t="s">
        <v>3903</v>
      </c>
      <c r="AG2219" t="s">
        <v>3903</v>
      </c>
      <c r="AH2219">
        <v>1</v>
      </c>
      <c r="AI2219">
        <v>35</v>
      </c>
      <c r="AJ2219">
        <v>35</v>
      </c>
      <c r="AK2219">
        <v>35</v>
      </c>
      <c r="AL2219">
        <v>35</v>
      </c>
      <c r="AM2219">
        <v>35</v>
      </c>
      <c r="AN2219" t="s">
        <v>1409</v>
      </c>
      <c r="AO2219" t="s">
        <v>3903</v>
      </c>
    </row>
    <row r="2220" spans="1:41" x14ac:dyDescent="0.25">
      <c r="A2220">
        <v>1</v>
      </c>
      <c r="B2220" t="s">
        <v>28</v>
      </c>
      <c r="C2220">
        <v>393105</v>
      </c>
      <c r="D2220" t="str">
        <f>VLOOKUP(C2220,MUNICÍPO_SETOR!A$2:D$49,4,0)</f>
        <v>ANA PAULA GUEDES MONTEIRO</v>
      </c>
      <c r="E2220" s="43">
        <v>41375.898611111108</v>
      </c>
      <c r="F2220" s="43">
        <v>41375.9</v>
      </c>
      <c r="G2220" s="43">
        <v>41375.862500000003</v>
      </c>
      <c r="H2220" t="s">
        <v>29</v>
      </c>
      <c r="I2220">
        <v>60000012294903</v>
      </c>
      <c r="J2220" t="s">
        <v>3904</v>
      </c>
      <c r="K2220" t="s">
        <v>3905</v>
      </c>
      <c r="L2220" t="s">
        <v>32</v>
      </c>
      <c r="M2220">
        <v>6</v>
      </c>
      <c r="N2220" t="s">
        <v>33</v>
      </c>
      <c r="O2220">
        <v>60000015461254</v>
      </c>
      <c r="P2220">
        <v>60000016462737</v>
      </c>
      <c r="Q2220">
        <v>140208000000305</v>
      </c>
      <c r="S2220" t="s">
        <v>34</v>
      </c>
      <c r="T2220" t="s">
        <v>35</v>
      </c>
      <c r="U2220" t="s">
        <v>36</v>
      </c>
      <c r="X2220" t="s">
        <v>37</v>
      </c>
      <c r="AD2220" t="s">
        <v>3906</v>
      </c>
      <c r="AE2220" t="s">
        <v>1437</v>
      </c>
      <c r="AF2220" t="s">
        <v>3906</v>
      </c>
      <c r="AG2220" t="s">
        <v>3906</v>
      </c>
      <c r="AH2220">
        <v>1</v>
      </c>
      <c r="AI2220">
        <v>43</v>
      </c>
      <c r="AJ2220">
        <v>43</v>
      </c>
      <c r="AK2220">
        <v>43</v>
      </c>
      <c r="AL2220">
        <v>43</v>
      </c>
      <c r="AM2220">
        <v>43</v>
      </c>
      <c r="AN2220" t="s">
        <v>1409</v>
      </c>
      <c r="AO2220" t="s">
        <v>3906</v>
      </c>
    </row>
    <row r="2221" spans="1:41" x14ac:dyDescent="0.25">
      <c r="A2221">
        <v>1</v>
      </c>
      <c r="B2221" t="s">
        <v>28</v>
      </c>
      <c r="C2221">
        <v>393105</v>
      </c>
      <c r="D2221" t="str">
        <f>VLOOKUP(C2221,MUNICÍPO_SETOR!A$2:D$49,4,0)</f>
        <v>ANA PAULA GUEDES MONTEIRO</v>
      </c>
      <c r="E2221" s="43">
        <v>41375.583333333336</v>
      </c>
      <c r="F2221" s="43">
        <v>41375.911805555559</v>
      </c>
      <c r="G2221" s="43">
        <v>41375.872916666667</v>
      </c>
      <c r="H2221" t="s">
        <v>29</v>
      </c>
      <c r="I2221">
        <v>60000012364043</v>
      </c>
      <c r="J2221" t="s">
        <v>3907</v>
      </c>
      <c r="K2221" t="s">
        <v>3908</v>
      </c>
      <c r="L2221" t="s">
        <v>32</v>
      </c>
      <c r="M2221">
        <v>4</v>
      </c>
      <c r="N2221" t="s">
        <v>33</v>
      </c>
      <c r="O2221">
        <v>60000015461254</v>
      </c>
      <c r="P2221">
        <v>60000016462737</v>
      </c>
      <c r="Q2221">
        <v>140208000000333</v>
      </c>
      <c r="S2221" t="s">
        <v>34</v>
      </c>
      <c r="T2221" t="s">
        <v>35</v>
      </c>
      <c r="U2221" t="s">
        <v>36</v>
      </c>
      <c r="X2221" t="s">
        <v>37</v>
      </c>
      <c r="AD2221" t="s">
        <v>3909</v>
      </c>
      <c r="AE2221" t="s">
        <v>1437</v>
      </c>
      <c r="AF2221" t="s">
        <v>3909</v>
      </c>
      <c r="AG2221" t="s">
        <v>3909</v>
      </c>
      <c r="AH2221">
        <v>1</v>
      </c>
      <c r="AI2221">
        <v>65</v>
      </c>
      <c r="AJ2221">
        <v>65</v>
      </c>
      <c r="AK2221">
        <v>65</v>
      </c>
      <c r="AL2221">
        <v>65</v>
      </c>
      <c r="AM2221">
        <v>65</v>
      </c>
      <c r="AN2221" t="s">
        <v>1409</v>
      </c>
      <c r="AO2221" t="s">
        <v>3909</v>
      </c>
    </row>
    <row r="2222" spans="1:41" x14ac:dyDescent="0.25">
      <c r="A2222">
        <v>1</v>
      </c>
      <c r="B2222" t="s">
        <v>28</v>
      </c>
      <c r="C2222">
        <v>393105</v>
      </c>
      <c r="D2222" t="str">
        <f>VLOOKUP(C2222,MUNICÍPO_SETOR!A$2:D$49,4,0)</f>
        <v>ANA PAULA GUEDES MONTEIRO</v>
      </c>
      <c r="E2222" s="43">
        <v>41375.458333333336</v>
      </c>
      <c r="F2222" s="43">
        <v>41375.909722222219</v>
      </c>
      <c r="G2222" s="43">
        <v>41375.872916666667</v>
      </c>
      <c r="H2222" t="s">
        <v>29</v>
      </c>
      <c r="I2222">
        <v>60000012540643</v>
      </c>
      <c r="J2222" t="s">
        <v>3910</v>
      </c>
      <c r="K2222" t="s">
        <v>3911</v>
      </c>
      <c r="L2222" t="s">
        <v>32</v>
      </c>
      <c r="M2222">
        <v>4</v>
      </c>
      <c r="N2222" t="s">
        <v>33</v>
      </c>
      <c r="O2222">
        <v>60000015461254</v>
      </c>
      <c r="P2222">
        <v>60000016462737</v>
      </c>
      <c r="Q2222">
        <v>140208000000326</v>
      </c>
      <c r="S2222" t="s">
        <v>34</v>
      </c>
      <c r="T2222" t="s">
        <v>35</v>
      </c>
      <c r="U2222" t="s">
        <v>36</v>
      </c>
      <c r="X2222" t="s">
        <v>37</v>
      </c>
      <c r="AD2222" t="s">
        <v>3912</v>
      </c>
      <c r="AE2222" t="s">
        <v>1437</v>
      </c>
      <c r="AF2222" t="s">
        <v>3912</v>
      </c>
      <c r="AG2222" t="s">
        <v>3912</v>
      </c>
      <c r="AH2222">
        <v>1</v>
      </c>
      <c r="AI2222">
        <v>48</v>
      </c>
      <c r="AJ2222">
        <v>48</v>
      </c>
      <c r="AK2222">
        <v>48</v>
      </c>
      <c r="AL2222">
        <v>48</v>
      </c>
      <c r="AM2222">
        <v>48</v>
      </c>
      <c r="AN2222" t="s">
        <v>1409</v>
      </c>
      <c r="AO2222" t="s">
        <v>3912</v>
      </c>
    </row>
    <row r="2223" spans="1:41" x14ac:dyDescent="0.25">
      <c r="A2223">
        <v>1</v>
      </c>
      <c r="B2223" t="s">
        <v>28</v>
      </c>
      <c r="C2223">
        <v>393105</v>
      </c>
      <c r="D2223" t="str">
        <f>VLOOKUP(C2223,MUNICÍPO_SETOR!A$2:D$49,4,0)</f>
        <v>ANA PAULA GUEDES MONTEIRO</v>
      </c>
      <c r="E2223" s="43">
        <v>41375.423611111109</v>
      </c>
      <c r="F2223" s="43">
        <v>41375.906944444447</v>
      </c>
      <c r="G2223" s="43">
        <v>41375.872916666667</v>
      </c>
      <c r="H2223" t="s">
        <v>29</v>
      </c>
      <c r="I2223">
        <v>60000017964300</v>
      </c>
      <c r="J2223" t="s">
        <v>3913</v>
      </c>
      <c r="K2223" t="s">
        <v>3914</v>
      </c>
      <c r="L2223" t="s">
        <v>32</v>
      </c>
      <c r="M2223">
        <v>6</v>
      </c>
      <c r="N2223" t="s">
        <v>33</v>
      </c>
      <c r="O2223">
        <v>60000015461254</v>
      </c>
      <c r="P2223">
        <v>60000016462737</v>
      </c>
      <c r="Q2223">
        <v>140208000000319</v>
      </c>
      <c r="S2223" t="s">
        <v>34</v>
      </c>
      <c r="T2223" t="s">
        <v>35</v>
      </c>
      <c r="U2223" t="s">
        <v>36</v>
      </c>
      <c r="X2223" t="s">
        <v>37</v>
      </c>
      <c r="AD2223" t="s">
        <v>3915</v>
      </c>
      <c r="AE2223" t="s">
        <v>1437</v>
      </c>
      <c r="AF2223" t="s">
        <v>4375</v>
      </c>
      <c r="AG2223" t="s">
        <v>4375</v>
      </c>
      <c r="AH2223">
        <v>1</v>
      </c>
      <c r="AI2223">
        <v>92</v>
      </c>
      <c r="AJ2223">
        <v>92</v>
      </c>
      <c r="AK2223">
        <v>92</v>
      </c>
      <c r="AL2223">
        <v>92</v>
      </c>
      <c r="AM2223">
        <v>92</v>
      </c>
      <c r="AN2223" t="s">
        <v>1409</v>
      </c>
      <c r="AO2223" t="s">
        <v>4375</v>
      </c>
    </row>
    <row r="2224" spans="1:41" x14ac:dyDescent="0.25">
      <c r="A2224">
        <v>1</v>
      </c>
      <c r="B2224" t="s">
        <v>28</v>
      </c>
      <c r="C2224">
        <v>393105</v>
      </c>
      <c r="D2224" t="str">
        <f>VLOOKUP(C2224,MUNICÍPO_SETOR!A$2:D$49,4,0)</f>
        <v>ANA PAULA GUEDES MONTEIRO</v>
      </c>
      <c r="E2224" s="43">
        <v>41375.399305555555</v>
      </c>
      <c r="F2224" s="43">
        <v>41375.902777777781</v>
      </c>
      <c r="G2224" s="43">
        <v>41375.862500000003</v>
      </c>
      <c r="H2224" t="s">
        <v>29</v>
      </c>
      <c r="I2224">
        <v>60000012346479</v>
      </c>
      <c r="J2224" t="s">
        <v>3916</v>
      </c>
      <c r="K2224" t="s">
        <v>3917</v>
      </c>
      <c r="L2224" t="s">
        <v>32</v>
      </c>
      <c r="M2224">
        <v>3</v>
      </c>
      <c r="N2224" t="s">
        <v>33</v>
      </c>
      <c r="O2224">
        <v>60000015461254</v>
      </c>
      <c r="P2224">
        <v>60000016462737</v>
      </c>
      <c r="Q2224">
        <v>140208000000312</v>
      </c>
      <c r="S2224" t="s">
        <v>34</v>
      </c>
      <c r="T2224" t="s">
        <v>35</v>
      </c>
      <c r="U2224" t="s">
        <v>36</v>
      </c>
      <c r="X2224" t="s">
        <v>37</v>
      </c>
      <c r="AD2224" t="s">
        <v>3918</v>
      </c>
      <c r="AE2224" t="s">
        <v>1437</v>
      </c>
      <c r="AF2224" t="s">
        <v>3918</v>
      </c>
      <c r="AG2224" t="s">
        <v>3918</v>
      </c>
      <c r="AH2224">
        <v>1</v>
      </c>
      <c r="AI2224">
        <v>83</v>
      </c>
      <c r="AJ2224">
        <v>83</v>
      </c>
      <c r="AK2224">
        <v>83</v>
      </c>
      <c r="AL2224">
        <v>83</v>
      </c>
      <c r="AM2224">
        <v>83</v>
      </c>
      <c r="AN2224" t="s">
        <v>1409</v>
      </c>
      <c r="AO2224" t="s">
        <v>3918</v>
      </c>
    </row>
    <row r="2225" spans="1:41" x14ac:dyDescent="0.25">
      <c r="A2225">
        <v>1</v>
      </c>
      <c r="B2225" t="s">
        <v>28</v>
      </c>
      <c r="C2225">
        <v>393105</v>
      </c>
      <c r="D2225" t="str">
        <f>VLOOKUP(C2225,MUNICÍPO_SETOR!A$2:D$49,4,0)</f>
        <v>ANA PAULA GUEDES MONTEIRO</v>
      </c>
      <c r="E2225" s="43">
        <v>41374.673611111109</v>
      </c>
      <c r="F2225" s="43">
        <v>41374.90347222222</v>
      </c>
      <c r="G2225" s="43">
        <v>41374.865972222222</v>
      </c>
      <c r="H2225" t="s">
        <v>29</v>
      </c>
      <c r="I2225">
        <v>60000012464099</v>
      </c>
      <c r="J2225" t="s">
        <v>3919</v>
      </c>
      <c r="K2225" t="s">
        <v>3920</v>
      </c>
      <c r="L2225" t="s">
        <v>32</v>
      </c>
      <c r="M2225">
        <v>3</v>
      </c>
      <c r="N2225" t="s">
        <v>33</v>
      </c>
      <c r="O2225">
        <v>60000015461254</v>
      </c>
      <c r="P2225">
        <v>60000016462737</v>
      </c>
      <c r="Q2225">
        <v>140208000000296</v>
      </c>
      <c r="S2225" t="s">
        <v>34</v>
      </c>
      <c r="T2225" t="s">
        <v>35</v>
      </c>
      <c r="U2225" t="s">
        <v>36</v>
      </c>
      <c r="X2225" t="s">
        <v>37</v>
      </c>
      <c r="AD2225" t="s">
        <v>3921</v>
      </c>
      <c r="AE2225" t="s">
        <v>1437</v>
      </c>
      <c r="AF2225" t="s">
        <v>3921</v>
      </c>
      <c r="AG2225" t="s">
        <v>3921</v>
      </c>
      <c r="AH2225">
        <v>1</v>
      </c>
      <c r="AI2225">
        <v>94</v>
      </c>
      <c r="AJ2225">
        <v>94</v>
      </c>
      <c r="AK2225">
        <v>94</v>
      </c>
      <c r="AL2225">
        <v>94</v>
      </c>
      <c r="AM2225">
        <v>94</v>
      </c>
      <c r="AN2225" t="s">
        <v>1409</v>
      </c>
      <c r="AO2225" t="s">
        <v>3921</v>
      </c>
    </row>
    <row r="2226" spans="1:41" x14ac:dyDescent="0.25">
      <c r="A2226">
        <v>1</v>
      </c>
      <c r="B2226" t="s">
        <v>28</v>
      </c>
      <c r="C2226">
        <v>393105</v>
      </c>
      <c r="D2226" t="str">
        <f>VLOOKUP(C2226,MUNICÍPO_SETOR!A$2:D$49,4,0)</f>
        <v>ANA PAULA GUEDES MONTEIRO</v>
      </c>
      <c r="E2226" s="43">
        <v>41374.583333333336</v>
      </c>
      <c r="F2226" s="43">
        <v>41374.901388888888</v>
      </c>
      <c r="G2226" s="43">
        <v>41374.865972222222</v>
      </c>
      <c r="H2226" t="s">
        <v>29</v>
      </c>
      <c r="I2226">
        <v>60000017963308</v>
      </c>
      <c r="J2226" t="s">
        <v>3922</v>
      </c>
      <c r="K2226" t="s">
        <v>3923</v>
      </c>
      <c r="L2226" t="s">
        <v>109</v>
      </c>
      <c r="N2226" t="s">
        <v>33</v>
      </c>
      <c r="O2226">
        <v>60000015461254</v>
      </c>
      <c r="P2226">
        <v>60000016462737</v>
      </c>
      <c r="Q2226">
        <v>140208000000290</v>
      </c>
      <c r="S2226" t="s">
        <v>34</v>
      </c>
      <c r="T2226" t="s">
        <v>35</v>
      </c>
      <c r="U2226" t="s">
        <v>36</v>
      </c>
      <c r="X2226" t="s">
        <v>37</v>
      </c>
      <c r="AD2226" t="s">
        <v>3924</v>
      </c>
      <c r="AE2226" t="s">
        <v>1437</v>
      </c>
      <c r="AF2226" t="s">
        <v>3924</v>
      </c>
      <c r="AG2226" t="s">
        <v>3924</v>
      </c>
      <c r="AH2226">
        <v>1</v>
      </c>
      <c r="AI2226">
        <v>83</v>
      </c>
      <c r="AJ2226">
        <v>83</v>
      </c>
      <c r="AK2226">
        <v>83</v>
      </c>
      <c r="AL2226">
        <v>83</v>
      </c>
      <c r="AM2226">
        <v>83</v>
      </c>
      <c r="AN2226" t="s">
        <v>1409</v>
      </c>
      <c r="AO2226" t="s">
        <v>3924</v>
      </c>
    </row>
    <row r="2227" spans="1:41" x14ac:dyDescent="0.25">
      <c r="A2227">
        <v>1</v>
      </c>
      <c r="B2227" t="s">
        <v>28</v>
      </c>
      <c r="C2227">
        <v>393105</v>
      </c>
      <c r="D2227" t="str">
        <f>VLOOKUP(C2227,MUNICÍPO_SETOR!A$2:D$49,4,0)</f>
        <v>ANA PAULA GUEDES MONTEIRO</v>
      </c>
      <c r="E2227" s="43">
        <v>41374.458333333336</v>
      </c>
      <c r="F2227" s="43">
        <v>41374.897916666669</v>
      </c>
      <c r="G2227" s="43">
        <v>41374.865972222222</v>
      </c>
      <c r="H2227" t="s">
        <v>29</v>
      </c>
      <c r="I2227">
        <v>60000012442031</v>
      </c>
      <c r="J2227" t="s">
        <v>3925</v>
      </c>
      <c r="K2227" t="s">
        <v>3926</v>
      </c>
      <c r="L2227" t="s">
        <v>109</v>
      </c>
      <c r="N2227" t="s">
        <v>33</v>
      </c>
      <c r="O2227">
        <v>60000015461254</v>
      </c>
      <c r="P2227">
        <v>60000016462737</v>
      </c>
      <c r="Q2227">
        <v>140208000000284</v>
      </c>
      <c r="S2227" t="s">
        <v>34</v>
      </c>
      <c r="T2227" t="s">
        <v>35</v>
      </c>
      <c r="U2227" t="s">
        <v>36</v>
      </c>
      <c r="X2227" t="s">
        <v>37</v>
      </c>
      <c r="AD2227" t="s">
        <v>3927</v>
      </c>
      <c r="AE2227" t="s">
        <v>1437</v>
      </c>
      <c r="AF2227" t="s">
        <v>3927</v>
      </c>
      <c r="AG2227" t="s">
        <v>3927</v>
      </c>
      <c r="AH2227">
        <v>1</v>
      </c>
      <c r="AI2227">
        <v>90</v>
      </c>
      <c r="AJ2227">
        <v>90</v>
      </c>
      <c r="AK2227">
        <v>90</v>
      </c>
      <c r="AL2227">
        <v>90</v>
      </c>
      <c r="AM2227">
        <v>90</v>
      </c>
      <c r="AN2227" t="s">
        <v>1409</v>
      </c>
      <c r="AO2227" t="s">
        <v>3927</v>
      </c>
    </row>
    <row r="2228" spans="1:41" x14ac:dyDescent="0.25">
      <c r="A2228">
        <v>1</v>
      </c>
      <c r="B2228" t="s">
        <v>28</v>
      </c>
      <c r="C2228">
        <v>393105</v>
      </c>
      <c r="D2228" t="str">
        <f>VLOOKUP(C2228,MUNICÍPO_SETOR!A$2:D$49,4,0)</f>
        <v>ANA PAULA GUEDES MONTEIRO</v>
      </c>
      <c r="E2228" s="43">
        <v>41374.375</v>
      </c>
      <c r="F2228" s="43">
        <v>41374.894444444442</v>
      </c>
      <c r="G2228" s="43">
        <v>41374.855555555558</v>
      </c>
      <c r="H2228" t="s">
        <v>29</v>
      </c>
      <c r="I2228">
        <v>60000012398707</v>
      </c>
      <c r="J2228" t="s">
        <v>3928</v>
      </c>
      <c r="K2228" t="s">
        <v>3929</v>
      </c>
      <c r="L2228" t="s">
        <v>32</v>
      </c>
      <c r="M2228">
        <v>4</v>
      </c>
      <c r="N2228" t="s">
        <v>33</v>
      </c>
      <c r="O2228">
        <v>60000015461254</v>
      </c>
      <c r="P2228">
        <v>60000016462737</v>
      </c>
      <c r="Q2228">
        <v>140208000000277</v>
      </c>
      <c r="S2228" t="s">
        <v>34</v>
      </c>
      <c r="T2228" t="s">
        <v>35</v>
      </c>
      <c r="U2228" t="s">
        <v>36</v>
      </c>
      <c r="X2228" t="s">
        <v>37</v>
      </c>
      <c r="AD2228" t="s">
        <v>3930</v>
      </c>
      <c r="AE2228" t="s">
        <v>1437</v>
      </c>
      <c r="AF2228" t="s">
        <v>3930</v>
      </c>
      <c r="AG2228" t="s">
        <v>3930</v>
      </c>
      <c r="AH2228">
        <v>1</v>
      </c>
      <c r="AI2228">
        <v>59</v>
      </c>
      <c r="AJ2228">
        <v>59</v>
      </c>
      <c r="AK2228">
        <v>59</v>
      </c>
      <c r="AL2228">
        <v>59</v>
      </c>
      <c r="AM2228">
        <v>59</v>
      </c>
      <c r="AN2228" t="s">
        <v>1409</v>
      </c>
      <c r="AO2228" t="s">
        <v>3930</v>
      </c>
    </row>
    <row r="2229" spans="1:41" x14ac:dyDescent="0.25">
      <c r="A2229">
        <v>1</v>
      </c>
      <c r="B2229" t="s">
        <v>28</v>
      </c>
      <c r="C2229">
        <v>393105</v>
      </c>
      <c r="D2229" t="str">
        <f>VLOOKUP(C2229,MUNICÍPO_SETOR!A$2:D$49,4,0)</f>
        <v>ANA PAULA GUEDES MONTEIRO</v>
      </c>
      <c r="E2229" s="43">
        <v>41374.333333333336</v>
      </c>
      <c r="F2229" s="43">
        <v>41374.89166666667</v>
      </c>
      <c r="G2229" s="43">
        <v>41374.855555555558</v>
      </c>
      <c r="H2229" t="s">
        <v>29</v>
      </c>
      <c r="I2229">
        <v>60000012353627</v>
      </c>
      <c r="J2229" t="s">
        <v>3931</v>
      </c>
      <c r="K2229" t="s">
        <v>3932</v>
      </c>
      <c r="L2229" t="s">
        <v>32</v>
      </c>
      <c r="M2229">
        <v>6</v>
      </c>
      <c r="N2229" t="s">
        <v>33</v>
      </c>
      <c r="O2229">
        <v>60000015461254</v>
      </c>
      <c r="P2229">
        <v>60000016462737</v>
      </c>
      <c r="Q2229">
        <v>140208000000270</v>
      </c>
      <c r="S2229" t="s">
        <v>34</v>
      </c>
      <c r="T2229" t="s">
        <v>35</v>
      </c>
      <c r="U2229" t="s">
        <v>36</v>
      </c>
      <c r="X2229" t="s">
        <v>37</v>
      </c>
      <c r="AD2229" t="s">
        <v>3933</v>
      </c>
      <c r="AE2229" t="s">
        <v>1437</v>
      </c>
      <c r="AF2229" t="s">
        <v>3933</v>
      </c>
      <c r="AG2229" t="s">
        <v>3933</v>
      </c>
      <c r="AH2229">
        <v>1</v>
      </c>
      <c r="AI2229">
        <v>99</v>
      </c>
      <c r="AJ2229">
        <v>99</v>
      </c>
      <c r="AK2229">
        <v>99</v>
      </c>
      <c r="AL2229">
        <v>99</v>
      </c>
      <c r="AM2229">
        <v>99</v>
      </c>
      <c r="AN2229" t="s">
        <v>1409</v>
      </c>
      <c r="AO2229" t="s">
        <v>3933</v>
      </c>
    </row>
    <row r="2230" spans="1:41" x14ac:dyDescent="0.25">
      <c r="A2230">
        <v>1</v>
      </c>
      <c r="B2230" t="s">
        <v>28</v>
      </c>
      <c r="C2230">
        <v>393105</v>
      </c>
      <c r="D2230" t="str">
        <f>VLOOKUP(C2230,MUNICÍPO_SETOR!A$2:D$49,4,0)</f>
        <v>ANA PAULA GUEDES MONTEIRO</v>
      </c>
      <c r="E2230" s="43">
        <v>41373.604166666664</v>
      </c>
      <c r="F2230" s="43">
        <v>41374.881249999999</v>
      </c>
      <c r="G2230" s="43">
        <v>41374.845138888886</v>
      </c>
      <c r="H2230" t="s">
        <v>29</v>
      </c>
      <c r="I2230">
        <v>60000017152718</v>
      </c>
      <c r="J2230" t="s">
        <v>3934</v>
      </c>
      <c r="K2230" t="s">
        <v>3935</v>
      </c>
      <c r="L2230" t="s">
        <v>32</v>
      </c>
      <c r="M2230">
        <v>3</v>
      </c>
      <c r="N2230" t="s">
        <v>33</v>
      </c>
      <c r="O2230">
        <v>60000015461254</v>
      </c>
      <c r="P2230">
        <v>60000016462737</v>
      </c>
      <c r="Q2230">
        <v>140208000000256</v>
      </c>
      <c r="S2230" t="s">
        <v>34</v>
      </c>
      <c r="T2230" t="s">
        <v>35</v>
      </c>
      <c r="U2230" t="s">
        <v>36</v>
      </c>
      <c r="X2230" t="s">
        <v>37</v>
      </c>
      <c r="AD2230" t="s">
        <v>3936</v>
      </c>
      <c r="AE2230" t="s">
        <v>1437</v>
      </c>
      <c r="AF2230" t="s">
        <v>3936</v>
      </c>
      <c r="AG2230" t="s">
        <v>3936</v>
      </c>
      <c r="AH2230">
        <v>1</v>
      </c>
      <c r="AI2230">
        <v>58</v>
      </c>
      <c r="AJ2230">
        <v>58</v>
      </c>
      <c r="AK2230">
        <v>58</v>
      </c>
      <c r="AL2230">
        <v>58</v>
      </c>
      <c r="AM2230">
        <v>58</v>
      </c>
      <c r="AN2230" t="s">
        <v>1409</v>
      </c>
      <c r="AO2230" t="s">
        <v>3936</v>
      </c>
    </row>
    <row r="2231" spans="1:41" x14ac:dyDescent="0.25">
      <c r="A2231">
        <v>1</v>
      </c>
      <c r="B2231" t="s">
        <v>28</v>
      </c>
      <c r="C2231">
        <v>393105</v>
      </c>
      <c r="D2231" t="str">
        <f>VLOOKUP(C2231,MUNICÍPO_SETOR!A$2:D$49,4,0)</f>
        <v>ANA PAULA GUEDES MONTEIRO</v>
      </c>
      <c r="E2231" s="43">
        <v>41373.444444444445</v>
      </c>
      <c r="F2231" s="43">
        <v>41374.886111111111</v>
      </c>
      <c r="G2231" s="43">
        <v>41374.845138888886</v>
      </c>
      <c r="H2231" t="s">
        <v>29</v>
      </c>
      <c r="I2231">
        <v>60000012572063</v>
      </c>
      <c r="J2231" t="s">
        <v>3937</v>
      </c>
      <c r="K2231" t="s">
        <v>3938</v>
      </c>
      <c r="L2231" t="s">
        <v>32</v>
      </c>
      <c r="M2231">
        <v>3</v>
      </c>
      <c r="N2231" t="s">
        <v>33</v>
      </c>
      <c r="O2231">
        <v>60000015461254</v>
      </c>
      <c r="P2231">
        <v>60000016462737</v>
      </c>
      <c r="Q2231">
        <v>140208000000263</v>
      </c>
      <c r="S2231" t="s">
        <v>34</v>
      </c>
      <c r="T2231" t="s">
        <v>35</v>
      </c>
      <c r="U2231" t="s">
        <v>36</v>
      </c>
      <c r="X2231" t="s">
        <v>37</v>
      </c>
      <c r="AD2231" t="s">
        <v>3939</v>
      </c>
      <c r="AE2231" t="s">
        <v>1437</v>
      </c>
      <c r="AF2231" t="s">
        <v>3939</v>
      </c>
      <c r="AG2231" t="s">
        <v>3939</v>
      </c>
      <c r="AH2231">
        <v>1</v>
      </c>
      <c r="AI2231">
        <v>73</v>
      </c>
      <c r="AJ2231">
        <v>73</v>
      </c>
      <c r="AK2231">
        <v>73</v>
      </c>
      <c r="AL2231">
        <v>73</v>
      </c>
      <c r="AM2231">
        <v>73</v>
      </c>
      <c r="AN2231" t="s">
        <v>1409</v>
      </c>
      <c r="AO2231" t="s">
        <v>3939</v>
      </c>
    </row>
    <row r="2232" spans="1:41" x14ac:dyDescent="0.25">
      <c r="A2232">
        <v>1</v>
      </c>
      <c r="B2232" t="s">
        <v>28</v>
      </c>
      <c r="C2232">
        <v>393105</v>
      </c>
      <c r="D2232" t="str">
        <f>VLOOKUP(C2232,MUNICÍPO_SETOR!A$2:D$49,4,0)</f>
        <v>ANA PAULA GUEDES MONTEIRO</v>
      </c>
      <c r="E2232" s="43">
        <v>41372.645833333336</v>
      </c>
      <c r="F2232" s="43">
        <v>41373.880555555559</v>
      </c>
      <c r="G2232" s="43">
        <v>41373.841666666667</v>
      </c>
      <c r="H2232" t="s">
        <v>29</v>
      </c>
      <c r="I2232">
        <v>60000012364279</v>
      </c>
      <c r="J2232" t="s">
        <v>3940</v>
      </c>
      <c r="K2232" t="s">
        <v>3941</v>
      </c>
      <c r="L2232" t="s">
        <v>32</v>
      </c>
      <c r="M2232">
        <v>3</v>
      </c>
      <c r="N2232" t="s">
        <v>33</v>
      </c>
      <c r="O2232">
        <v>60000015461254</v>
      </c>
      <c r="P2232">
        <v>60000016462737</v>
      </c>
      <c r="Q2232">
        <v>140208000000227</v>
      </c>
      <c r="S2232" t="s">
        <v>34</v>
      </c>
      <c r="T2232" t="s">
        <v>35</v>
      </c>
      <c r="U2232" t="s">
        <v>36</v>
      </c>
      <c r="X2232" t="s">
        <v>37</v>
      </c>
      <c r="AD2232" t="s">
        <v>3942</v>
      </c>
      <c r="AE2232" t="s">
        <v>1437</v>
      </c>
      <c r="AF2232" t="s">
        <v>3942</v>
      </c>
      <c r="AG2232" t="s">
        <v>3942</v>
      </c>
      <c r="AH2232">
        <v>1</v>
      </c>
      <c r="AI2232">
        <v>47</v>
      </c>
      <c r="AJ2232">
        <v>47</v>
      </c>
      <c r="AK2232">
        <v>47</v>
      </c>
      <c r="AL2232">
        <v>47</v>
      </c>
      <c r="AM2232">
        <v>47</v>
      </c>
      <c r="AN2232" t="s">
        <v>1409</v>
      </c>
      <c r="AO2232" t="s">
        <v>3942</v>
      </c>
    </row>
    <row r="2233" spans="1:41" x14ac:dyDescent="0.25">
      <c r="A2233">
        <v>1</v>
      </c>
      <c r="B2233" t="s">
        <v>28</v>
      </c>
      <c r="C2233">
        <v>393105</v>
      </c>
      <c r="D2233" t="str">
        <f>VLOOKUP(C2233,MUNICÍPO_SETOR!A$2:D$49,4,0)</f>
        <v>ANA PAULA GUEDES MONTEIRO</v>
      </c>
      <c r="E2233" s="43">
        <v>41372.625</v>
      </c>
      <c r="F2233" s="43">
        <v>41373.87777777778</v>
      </c>
      <c r="G2233" s="43">
        <v>41373.841666666667</v>
      </c>
      <c r="H2233" t="s">
        <v>29</v>
      </c>
      <c r="I2233">
        <v>60000012316287</v>
      </c>
      <c r="J2233" t="s">
        <v>3943</v>
      </c>
      <c r="K2233" t="s">
        <v>3944</v>
      </c>
      <c r="L2233" t="s">
        <v>32</v>
      </c>
      <c r="M2233">
        <v>4</v>
      </c>
      <c r="N2233" t="s">
        <v>33</v>
      </c>
      <c r="O2233">
        <v>60000015461254</v>
      </c>
      <c r="P2233">
        <v>60000016462737</v>
      </c>
      <c r="Q2233">
        <v>140208000000220</v>
      </c>
      <c r="S2233" t="s">
        <v>34</v>
      </c>
      <c r="T2233" t="s">
        <v>35</v>
      </c>
      <c r="U2233" t="s">
        <v>61</v>
      </c>
      <c r="X2233" t="s">
        <v>37</v>
      </c>
      <c r="AD2233" t="s">
        <v>3945</v>
      </c>
      <c r="AE2233" t="s">
        <v>1437</v>
      </c>
      <c r="AF2233" t="s">
        <v>3945</v>
      </c>
      <c r="AG2233" t="s">
        <v>3945</v>
      </c>
      <c r="AH2233">
        <v>1</v>
      </c>
      <c r="AI2233">
        <v>30</v>
      </c>
      <c r="AJ2233">
        <v>30</v>
      </c>
      <c r="AK2233">
        <v>30</v>
      </c>
      <c r="AL2233">
        <v>30</v>
      </c>
      <c r="AM2233">
        <v>30</v>
      </c>
      <c r="AN2233" t="s">
        <v>1409</v>
      </c>
      <c r="AO2233" t="s">
        <v>3945</v>
      </c>
    </row>
    <row r="2234" spans="1:41" x14ac:dyDescent="0.25">
      <c r="A2234">
        <v>1</v>
      </c>
      <c r="B2234" t="s">
        <v>28</v>
      </c>
      <c r="C2234">
        <v>393105</v>
      </c>
      <c r="D2234" t="str">
        <f>VLOOKUP(C2234,MUNICÍPO_SETOR!A$2:D$49,4,0)</f>
        <v>ANA PAULA GUEDES MONTEIRO</v>
      </c>
      <c r="E2234" s="43">
        <v>41366.416666666664</v>
      </c>
      <c r="F2234" s="43">
        <v>41367.87777777778</v>
      </c>
      <c r="G2234" s="43">
        <v>41367.84652777778</v>
      </c>
      <c r="H2234" t="s">
        <v>29</v>
      </c>
      <c r="I2234">
        <v>60000017152906</v>
      </c>
      <c r="J2234" t="s">
        <v>1153</v>
      </c>
      <c r="K2234" t="s">
        <v>1154</v>
      </c>
      <c r="L2234" t="s">
        <v>41</v>
      </c>
      <c r="M2234">
        <v>4</v>
      </c>
      <c r="N2234" t="s">
        <v>33</v>
      </c>
      <c r="O2234">
        <v>60000015461254</v>
      </c>
      <c r="P2234">
        <v>60000016462737</v>
      </c>
      <c r="Q2234">
        <v>140208000000067</v>
      </c>
      <c r="S2234" t="s">
        <v>34</v>
      </c>
      <c r="T2234" t="s">
        <v>35</v>
      </c>
      <c r="U2234" t="s">
        <v>36</v>
      </c>
      <c r="X2234" t="s">
        <v>37</v>
      </c>
      <c r="AD2234" t="s">
        <v>1155</v>
      </c>
      <c r="AE2234" t="s">
        <v>1437</v>
      </c>
      <c r="AF2234" t="s">
        <v>1155</v>
      </c>
      <c r="AG2234" t="s">
        <v>1155</v>
      </c>
      <c r="AH2234">
        <v>1</v>
      </c>
      <c r="AI2234">
        <v>230</v>
      </c>
      <c r="AJ2234">
        <v>230</v>
      </c>
      <c r="AK2234">
        <v>230</v>
      </c>
      <c r="AL2234">
        <v>230</v>
      </c>
      <c r="AM2234">
        <v>230</v>
      </c>
      <c r="AN2234" t="s">
        <v>1409</v>
      </c>
      <c r="AO2234" t="s">
        <v>1155</v>
      </c>
    </row>
    <row r="2235" spans="1:41" x14ac:dyDescent="0.25">
      <c r="A2235">
        <v>1</v>
      </c>
      <c r="B2235" t="s">
        <v>28</v>
      </c>
      <c r="C2235">
        <v>393105</v>
      </c>
      <c r="D2235" t="str">
        <f>VLOOKUP(C2235,MUNICÍPO_SETOR!A$2:D$49,4,0)</f>
        <v>ANA PAULA GUEDES MONTEIRO</v>
      </c>
      <c r="E2235" s="43">
        <v>41366.375</v>
      </c>
      <c r="F2235" s="43">
        <v>41367.873611111114</v>
      </c>
      <c r="G2235" s="43">
        <v>41367.836805555555</v>
      </c>
      <c r="H2235" t="s">
        <v>29</v>
      </c>
      <c r="I2235">
        <v>60000017152766</v>
      </c>
      <c r="J2235" t="s">
        <v>1156</v>
      </c>
      <c r="K2235" t="s">
        <v>1157</v>
      </c>
      <c r="L2235" t="s">
        <v>32</v>
      </c>
      <c r="M2235">
        <v>4</v>
      </c>
      <c r="N2235" t="s">
        <v>33</v>
      </c>
      <c r="O2235">
        <v>60000015461254</v>
      </c>
      <c r="P2235">
        <v>60000016462737</v>
      </c>
      <c r="Q2235">
        <v>140208000000060</v>
      </c>
      <c r="S2235" t="s">
        <v>34</v>
      </c>
      <c r="T2235" t="s">
        <v>35</v>
      </c>
      <c r="U2235" t="s">
        <v>36</v>
      </c>
      <c r="X2235" t="s">
        <v>37</v>
      </c>
      <c r="AD2235" t="s">
        <v>1158</v>
      </c>
      <c r="AE2235" t="s">
        <v>1437</v>
      </c>
      <c r="AF2235" t="s">
        <v>1158</v>
      </c>
      <c r="AG2235" t="s">
        <v>1158</v>
      </c>
      <c r="AH2235">
        <v>1</v>
      </c>
      <c r="AI2235">
        <v>73</v>
      </c>
      <c r="AJ2235">
        <v>73</v>
      </c>
      <c r="AK2235">
        <v>73</v>
      </c>
      <c r="AL2235">
        <v>73</v>
      </c>
      <c r="AM2235">
        <v>73</v>
      </c>
      <c r="AN2235" t="s">
        <v>1409</v>
      </c>
      <c r="AO2235" t="s">
        <v>1158</v>
      </c>
    </row>
    <row r="2236" spans="1:41" x14ac:dyDescent="0.25">
      <c r="A2236">
        <v>1</v>
      </c>
      <c r="B2236" t="s">
        <v>28</v>
      </c>
      <c r="C2236">
        <v>393105</v>
      </c>
      <c r="D2236" t="str">
        <f>VLOOKUP(C2236,MUNICÍPO_SETOR!A$2:D$49,4,0)</f>
        <v>ANA PAULA GUEDES MONTEIRO</v>
      </c>
      <c r="E2236" s="43">
        <v>41366.333333333336</v>
      </c>
      <c r="F2236" s="43">
        <v>41367.870138888888</v>
      </c>
      <c r="G2236" s="43">
        <v>41367.836805555555</v>
      </c>
      <c r="H2236" t="s">
        <v>29</v>
      </c>
      <c r="I2236">
        <v>60000012394935</v>
      </c>
      <c r="J2236" t="s">
        <v>1159</v>
      </c>
      <c r="K2236" t="s">
        <v>1160</v>
      </c>
      <c r="L2236" t="s">
        <v>109</v>
      </c>
      <c r="M2236">
        <v>3</v>
      </c>
      <c r="N2236" t="s">
        <v>33</v>
      </c>
      <c r="O2236">
        <v>60000015461254</v>
      </c>
      <c r="P2236">
        <v>60000016462737</v>
      </c>
      <c r="Q2236">
        <v>140208000000053</v>
      </c>
      <c r="S2236" t="s">
        <v>34</v>
      </c>
      <c r="T2236" t="s">
        <v>35</v>
      </c>
      <c r="U2236" t="s">
        <v>36</v>
      </c>
      <c r="X2236" t="s">
        <v>37</v>
      </c>
      <c r="AD2236" t="s">
        <v>1161</v>
      </c>
      <c r="AE2236" t="s">
        <v>1437</v>
      </c>
      <c r="AF2236" t="s">
        <v>1161</v>
      </c>
      <c r="AG2236" t="s">
        <v>1161</v>
      </c>
      <c r="AH2236">
        <v>1</v>
      </c>
      <c r="AI2236">
        <v>37</v>
      </c>
      <c r="AJ2236">
        <v>37</v>
      </c>
      <c r="AK2236">
        <v>37</v>
      </c>
      <c r="AL2236">
        <v>37</v>
      </c>
      <c r="AM2236">
        <v>37</v>
      </c>
      <c r="AN2236" t="s">
        <v>1409</v>
      </c>
      <c r="AO2236" t="s">
        <v>1161</v>
      </c>
    </row>
    <row r="2237" spans="1:41" x14ac:dyDescent="0.25">
      <c r="A2237">
        <v>1</v>
      </c>
      <c r="B2237" t="s">
        <v>28</v>
      </c>
      <c r="C2237">
        <v>393105</v>
      </c>
      <c r="D2237" t="str">
        <f>VLOOKUP(C2237,MUNICÍPO_SETOR!A$2:D$49,4,0)</f>
        <v>ANA PAULA GUEDES MONTEIRO</v>
      </c>
      <c r="E2237" s="43">
        <v>41365.708333333336</v>
      </c>
      <c r="F2237" s="43">
        <v>41366.881249999999</v>
      </c>
      <c r="G2237" s="43">
        <v>41366.847222222219</v>
      </c>
      <c r="H2237" t="s">
        <v>29</v>
      </c>
      <c r="I2237">
        <v>60000017970072</v>
      </c>
      <c r="J2237" t="s">
        <v>1162</v>
      </c>
      <c r="K2237" t="s">
        <v>1163</v>
      </c>
      <c r="L2237" t="s">
        <v>41</v>
      </c>
      <c r="M2237">
        <v>4</v>
      </c>
      <c r="N2237" t="s">
        <v>33</v>
      </c>
      <c r="O2237">
        <v>60000015461254</v>
      </c>
      <c r="P2237">
        <v>60000016462737</v>
      </c>
      <c r="Q2237">
        <v>140208000000035</v>
      </c>
      <c r="S2237" t="s">
        <v>34</v>
      </c>
      <c r="T2237" t="s">
        <v>35</v>
      </c>
      <c r="U2237" t="s">
        <v>36</v>
      </c>
      <c r="X2237" t="s">
        <v>37</v>
      </c>
      <c r="AD2237" t="s">
        <v>1164</v>
      </c>
      <c r="AE2237" t="s">
        <v>1437</v>
      </c>
      <c r="AF2237" t="s">
        <v>1164</v>
      </c>
      <c r="AG2237" t="s">
        <v>1164</v>
      </c>
      <c r="AH2237">
        <v>1</v>
      </c>
      <c r="AI2237">
        <v>93</v>
      </c>
      <c r="AJ2237">
        <v>93</v>
      </c>
      <c r="AK2237">
        <v>93</v>
      </c>
      <c r="AL2237">
        <v>93</v>
      </c>
      <c r="AM2237">
        <v>93</v>
      </c>
      <c r="AN2237" t="s">
        <v>1409</v>
      </c>
      <c r="AO2237" t="s">
        <v>1164</v>
      </c>
    </row>
    <row r="2238" spans="1:41" x14ac:dyDescent="0.25">
      <c r="A2238">
        <v>1</v>
      </c>
      <c r="B2238" t="s">
        <v>28</v>
      </c>
      <c r="C2238">
        <v>393105</v>
      </c>
      <c r="D2238" t="str">
        <f>VLOOKUP(C2238,MUNICÍPO_SETOR!A$2:D$49,4,0)</f>
        <v>ANA PAULA GUEDES MONTEIRO</v>
      </c>
      <c r="E2238" s="43">
        <v>41365.583333333336</v>
      </c>
      <c r="F2238" s="43">
        <v>41366.866666666669</v>
      </c>
      <c r="G2238" s="43">
        <v>41366.847222222219</v>
      </c>
      <c r="H2238" t="s">
        <v>29</v>
      </c>
      <c r="I2238">
        <v>60000012347583</v>
      </c>
      <c r="J2238" t="s">
        <v>1165</v>
      </c>
      <c r="K2238" t="s">
        <v>1166</v>
      </c>
      <c r="L2238" t="s">
        <v>32</v>
      </c>
      <c r="M2238">
        <v>4</v>
      </c>
      <c r="N2238" t="s">
        <v>33</v>
      </c>
      <c r="O2238">
        <v>60000015461254</v>
      </c>
      <c r="P2238">
        <v>60000016462737</v>
      </c>
      <c r="Q2238">
        <v>140208000000026</v>
      </c>
      <c r="S2238" t="s">
        <v>34</v>
      </c>
      <c r="T2238" t="s">
        <v>35</v>
      </c>
      <c r="U2238" t="s">
        <v>36</v>
      </c>
      <c r="X2238" t="s">
        <v>37</v>
      </c>
      <c r="AD2238" t="s">
        <v>1167</v>
      </c>
      <c r="AE2238" t="s">
        <v>1437</v>
      </c>
      <c r="AF2238" t="s">
        <v>1330</v>
      </c>
      <c r="AG2238" t="s">
        <v>1330</v>
      </c>
      <c r="AH2238">
        <v>1</v>
      </c>
      <c r="AI2238">
        <v>124</v>
      </c>
      <c r="AJ2238">
        <v>124</v>
      </c>
      <c r="AK2238">
        <v>124</v>
      </c>
      <c r="AL2238">
        <v>124</v>
      </c>
      <c r="AM2238">
        <v>124</v>
      </c>
      <c r="AN2238" t="s">
        <v>1409</v>
      </c>
      <c r="AO2238" t="s">
        <v>1330</v>
      </c>
    </row>
    <row r="2239" spans="1:41" x14ac:dyDescent="0.25">
      <c r="A2239">
        <v>1</v>
      </c>
      <c r="B2239" t="s">
        <v>28</v>
      </c>
      <c r="C2239">
        <v>393105</v>
      </c>
      <c r="D2239" t="str">
        <f>VLOOKUP(C2239,MUNICÍPO_SETOR!A$2:D$49,4,0)</f>
        <v>ANA PAULA GUEDES MONTEIRO</v>
      </c>
      <c r="E2239" s="43">
        <v>41365.5</v>
      </c>
      <c r="F2239" s="43">
        <v>41366.886805555558</v>
      </c>
      <c r="G2239" s="43">
        <v>41366.847222222219</v>
      </c>
      <c r="H2239" t="s">
        <v>29</v>
      </c>
      <c r="I2239">
        <v>60000012294495</v>
      </c>
      <c r="J2239" t="s">
        <v>1168</v>
      </c>
      <c r="K2239" t="s">
        <v>1169</v>
      </c>
      <c r="L2239" t="s">
        <v>32</v>
      </c>
      <c r="M2239">
        <v>3</v>
      </c>
      <c r="N2239" t="s">
        <v>33</v>
      </c>
      <c r="O2239">
        <v>60000015461254</v>
      </c>
      <c r="P2239">
        <v>60000016462737</v>
      </c>
      <c r="Q2239">
        <v>140208000000042</v>
      </c>
      <c r="S2239" t="s">
        <v>34</v>
      </c>
      <c r="T2239" t="s">
        <v>35</v>
      </c>
      <c r="U2239" t="s">
        <v>36</v>
      </c>
      <c r="X2239" t="s">
        <v>37</v>
      </c>
      <c r="AD2239" t="s">
        <v>1170</v>
      </c>
      <c r="AE2239" t="s">
        <v>1437</v>
      </c>
      <c r="AF2239" t="s">
        <v>1342</v>
      </c>
      <c r="AG2239" t="s">
        <v>1342</v>
      </c>
      <c r="AH2239">
        <v>1</v>
      </c>
      <c r="AI2239">
        <v>47</v>
      </c>
      <c r="AJ2239">
        <v>47</v>
      </c>
      <c r="AK2239">
        <v>47</v>
      </c>
      <c r="AL2239">
        <v>47</v>
      </c>
      <c r="AM2239">
        <v>47</v>
      </c>
      <c r="AN2239" t="s">
        <v>1409</v>
      </c>
      <c r="AO2239" t="s">
        <v>1342</v>
      </c>
    </row>
    <row r="2240" spans="1:41" x14ac:dyDescent="0.25">
      <c r="A2240">
        <v>1</v>
      </c>
      <c r="B2240" t="s">
        <v>28</v>
      </c>
      <c r="C2240">
        <v>391106</v>
      </c>
      <c r="D2240" t="str">
        <f>VLOOKUP(C2240,MUNICÍPO_SETOR!A$2:D$49,4,0)</f>
        <v>LISIANE MARIA MIOLA SCHENEIDER</v>
      </c>
      <c r="E2240" s="43">
        <v>41400.788194444445</v>
      </c>
      <c r="F2240" s="43">
        <v>41400.790972222225</v>
      </c>
      <c r="G2240" s="43">
        <v>41400.753472222219</v>
      </c>
      <c r="H2240" t="s">
        <v>29</v>
      </c>
      <c r="I2240">
        <v>60000012404007</v>
      </c>
      <c r="J2240" t="s">
        <v>101</v>
      </c>
      <c r="K2240" t="s">
        <v>102</v>
      </c>
      <c r="L2240" t="s">
        <v>41</v>
      </c>
      <c r="M2240">
        <v>6</v>
      </c>
      <c r="N2240" t="s">
        <v>33</v>
      </c>
      <c r="O2240">
        <v>60000015461254</v>
      </c>
      <c r="P2240">
        <v>60000016462741</v>
      </c>
      <c r="Q2240">
        <v>140225000001008</v>
      </c>
      <c r="S2240" t="s">
        <v>34</v>
      </c>
      <c r="T2240" t="s">
        <v>35</v>
      </c>
      <c r="U2240" t="s">
        <v>36</v>
      </c>
      <c r="X2240" t="s">
        <v>37</v>
      </c>
      <c r="AD2240" t="s">
        <v>5281</v>
      </c>
      <c r="AE2240" t="s">
        <v>1443</v>
      </c>
      <c r="AF2240" t="s">
        <v>5281</v>
      </c>
      <c r="AG2240" t="s">
        <v>5281</v>
      </c>
      <c r="AH2240">
        <v>109</v>
      </c>
      <c r="AI2240">
        <v>226</v>
      </c>
      <c r="AJ2240">
        <v>226</v>
      </c>
      <c r="AK2240">
        <v>226</v>
      </c>
      <c r="AL2240">
        <v>226</v>
      </c>
      <c r="AM2240">
        <v>226</v>
      </c>
      <c r="AN2240" t="s">
        <v>1409</v>
      </c>
      <c r="AO2240" t="s">
        <v>5524</v>
      </c>
    </row>
    <row r="2241" spans="1:41" x14ac:dyDescent="0.25">
      <c r="A2241">
        <v>1</v>
      </c>
      <c r="B2241" t="s">
        <v>28</v>
      </c>
      <c r="C2241">
        <v>391106</v>
      </c>
      <c r="D2241" t="str">
        <f>VLOOKUP(C2241,MUNICÍPO_SETOR!A$2:D$49,4,0)</f>
        <v>LISIANE MARIA MIOLA SCHENEIDER</v>
      </c>
      <c r="E2241" s="43">
        <v>41400.788194444445</v>
      </c>
      <c r="F2241" s="43">
        <v>41400.790972222225</v>
      </c>
      <c r="G2241" s="43">
        <v>41400.753472222219</v>
      </c>
      <c r="H2241" t="s">
        <v>29</v>
      </c>
      <c r="I2241">
        <v>60000012404007</v>
      </c>
      <c r="J2241" t="s">
        <v>101</v>
      </c>
      <c r="K2241" t="s">
        <v>102</v>
      </c>
      <c r="L2241" t="s">
        <v>41</v>
      </c>
      <c r="M2241">
        <v>6</v>
      </c>
      <c r="N2241" t="s">
        <v>33</v>
      </c>
      <c r="O2241">
        <v>60000015461254</v>
      </c>
      <c r="P2241">
        <v>60000016462741</v>
      </c>
      <c r="Q2241">
        <v>140225000001008</v>
      </c>
      <c r="S2241" t="s">
        <v>34</v>
      </c>
      <c r="T2241" t="s">
        <v>35</v>
      </c>
      <c r="U2241" t="s">
        <v>36</v>
      </c>
      <c r="X2241" t="s">
        <v>37</v>
      </c>
      <c r="AD2241" t="s">
        <v>5281</v>
      </c>
      <c r="AE2241" t="s">
        <v>1443</v>
      </c>
      <c r="AF2241" t="s">
        <v>5281</v>
      </c>
      <c r="AG2241" t="s">
        <v>5281</v>
      </c>
      <c r="AH2241">
        <v>109</v>
      </c>
      <c r="AI2241">
        <v>226</v>
      </c>
      <c r="AJ2241">
        <v>226</v>
      </c>
      <c r="AK2241">
        <v>226</v>
      </c>
      <c r="AL2241">
        <v>226</v>
      </c>
      <c r="AM2241">
        <v>226</v>
      </c>
      <c r="AN2241" t="s">
        <v>1409</v>
      </c>
      <c r="AO2241" t="s">
        <v>5524</v>
      </c>
    </row>
    <row r="2242" spans="1:41" x14ac:dyDescent="0.25">
      <c r="A2242">
        <v>1</v>
      </c>
      <c r="B2242" t="s">
        <v>28</v>
      </c>
      <c r="C2242">
        <v>391106</v>
      </c>
      <c r="D2242" t="str">
        <f>VLOOKUP(C2242,MUNICÍPO_SETOR!A$2:D$49,4,0)</f>
        <v>LISIANE MARIA MIOLA SCHENEIDER</v>
      </c>
      <c r="E2242" s="43">
        <v>41400.374305555553</v>
      </c>
      <c r="F2242" s="43">
        <v>41400.793055555558</v>
      </c>
      <c r="G2242" s="43">
        <v>41400.753472222219</v>
      </c>
      <c r="H2242" t="s">
        <v>29</v>
      </c>
      <c r="I2242">
        <v>60000017153726</v>
      </c>
      <c r="J2242" t="s">
        <v>1209</v>
      </c>
      <c r="K2242" t="s">
        <v>1210</v>
      </c>
      <c r="L2242" t="s">
        <v>245</v>
      </c>
      <c r="M2242">
        <v>4</v>
      </c>
      <c r="N2242" t="s">
        <v>33</v>
      </c>
      <c r="O2242">
        <v>60000015461254</v>
      </c>
      <c r="P2242">
        <v>60000016462741</v>
      </c>
      <c r="Q2242">
        <v>140225000001015</v>
      </c>
      <c r="S2242" t="s">
        <v>34</v>
      </c>
      <c r="T2242" t="s">
        <v>35</v>
      </c>
      <c r="U2242" t="s">
        <v>36</v>
      </c>
      <c r="X2242" t="s">
        <v>37</v>
      </c>
      <c r="AD2242" t="s">
        <v>5282</v>
      </c>
      <c r="AE2242" t="s">
        <v>1443</v>
      </c>
      <c r="AF2242" t="s">
        <v>5282</v>
      </c>
      <c r="AG2242" t="s">
        <v>5282</v>
      </c>
      <c r="AH2242">
        <v>1</v>
      </c>
      <c r="AI2242">
        <v>124</v>
      </c>
      <c r="AJ2242">
        <v>124</v>
      </c>
      <c r="AK2242">
        <v>124</v>
      </c>
      <c r="AL2242">
        <v>124</v>
      </c>
      <c r="AM2242">
        <v>124</v>
      </c>
      <c r="AN2242" t="s">
        <v>1409</v>
      </c>
      <c r="AO2242" t="s">
        <v>5282</v>
      </c>
    </row>
    <row r="2243" spans="1:41" x14ac:dyDescent="0.25">
      <c r="A2243">
        <v>1</v>
      </c>
      <c r="B2243" t="s">
        <v>28</v>
      </c>
      <c r="C2243">
        <v>391106</v>
      </c>
      <c r="D2243" t="str">
        <f>VLOOKUP(C2243,MUNICÍPO_SETOR!A$2:D$49,4,0)</f>
        <v>LISIANE MARIA MIOLA SCHENEIDER</v>
      </c>
      <c r="E2243" s="43">
        <v>41397.609027777777</v>
      </c>
      <c r="F2243" s="43">
        <v>41397.609722222223</v>
      </c>
      <c r="G2243" s="43">
        <v>41397.625694444447</v>
      </c>
      <c r="H2243" t="s">
        <v>29</v>
      </c>
      <c r="I2243">
        <v>60000012577235</v>
      </c>
      <c r="J2243" t="s">
        <v>4032</v>
      </c>
      <c r="K2243" t="s">
        <v>4033</v>
      </c>
      <c r="L2243" t="s">
        <v>180</v>
      </c>
      <c r="M2243">
        <v>4</v>
      </c>
      <c r="N2243" t="s">
        <v>33</v>
      </c>
      <c r="O2243">
        <v>60000015461254</v>
      </c>
      <c r="P2243">
        <v>60000016462741</v>
      </c>
      <c r="Q2243">
        <v>140225000000961</v>
      </c>
      <c r="S2243" t="s">
        <v>34</v>
      </c>
      <c r="T2243" t="s">
        <v>35</v>
      </c>
      <c r="U2243" t="s">
        <v>36</v>
      </c>
      <c r="X2243" t="s">
        <v>37</v>
      </c>
      <c r="AD2243" t="s">
        <v>5283</v>
      </c>
      <c r="AE2243" t="s">
        <v>1443</v>
      </c>
      <c r="AF2243" t="s">
        <v>5283</v>
      </c>
      <c r="AG2243" t="s">
        <v>5283</v>
      </c>
      <c r="AH2243">
        <v>1</v>
      </c>
      <c r="AI2243">
        <v>146</v>
      </c>
      <c r="AJ2243">
        <v>146</v>
      </c>
      <c r="AK2243">
        <v>146</v>
      </c>
      <c r="AL2243">
        <v>146</v>
      </c>
      <c r="AM2243">
        <v>146</v>
      </c>
      <c r="AN2243" t="s">
        <v>1409</v>
      </c>
      <c r="AO2243" t="s">
        <v>5283</v>
      </c>
    </row>
    <row r="2244" spans="1:41" x14ac:dyDescent="0.25">
      <c r="A2244">
        <v>1</v>
      </c>
      <c r="B2244" t="s">
        <v>28</v>
      </c>
      <c r="C2244">
        <v>391106</v>
      </c>
      <c r="D2244" t="str">
        <f>VLOOKUP(C2244,MUNICÍPO_SETOR!A$2:D$49,4,0)</f>
        <v>LISIANE MARIA MIOLA SCHENEIDER</v>
      </c>
      <c r="E2244" s="43">
        <v>41397.602083333331</v>
      </c>
      <c r="F2244" s="43">
        <v>41397.602777777778</v>
      </c>
      <c r="G2244" s="43">
        <v>41397.565972222219</v>
      </c>
      <c r="H2244" t="s">
        <v>110</v>
      </c>
      <c r="I2244">
        <v>60000016840752</v>
      </c>
      <c r="K2244" t="s">
        <v>5284</v>
      </c>
      <c r="N2244" t="s">
        <v>33</v>
      </c>
      <c r="O2244">
        <v>60000015461254</v>
      </c>
      <c r="P2244">
        <v>60000016462741</v>
      </c>
      <c r="Q2244">
        <v>140225000000941</v>
      </c>
      <c r="S2244" t="s">
        <v>34</v>
      </c>
      <c r="T2244" t="s">
        <v>35</v>
      </c>
      <c r="X2244" t="s">
        <v>37</v>
      </c>
      <c r="AD2244" t="s">
        <v>5285</v>
      </c>
      <c r="AE2244" t="s">
        <v>1443</v>
      </c>
      <c r="AF2244" t="s">
        <v>5285</v>
      </c>
      <c r="AG2244" t="s">
        <v>5285</v>
      </c>
      <c r="AH2244">
        <v>1</v>
      </c>
      <c r="AI2244">
        <v>60</v>
      </c>
      <c r="AJ2244">
        <v>60</v>
      </c>
      <c r="AK2244">
        <v>60</v>
      </c>
      <c r="AL2244">
        <v>60</v>
      </c>
      <c r="AM2244">
        <v>60</v>
      </c>
      <c r="AN2244" t="s">
        <v>1409</v>
      </c>
      <c r="AO2244" t="s">
        <v>5285</v>
      </c>
    </row>
    <row r="2245" spans="1:41" x14ac:dyDescent="0.25">
      <c r="A2245">
        <v>1</v>
      </c>
      <c r="B2245" t="s">
        <v>28</v>
      </c>
      <c r="C2245">
        <v>391106</v>
      </c>
      <c r="D2245" t="str">
        <f>VLOOKUP(C2245,MUNICÍPO_SETOR!A$2:D$49,4,0)</f>
        <v>LISIANE MARIA MIOLA SCHENEIDER</v>
      </c>
      <c r="E2245" s="43">
        <v>41397.599999999999</v>
      </c>
      <c r="F2245" s="43">
        <v>41397.600694444445</v>
      </c>
      <c r="G2245" s="43">
        <v>41397.565972222219</v>
      </c>
      <c r="H2245" t="s">
        <v>29</v>
      </c>
      <c r="I2245">
        <v>60000012393983</v>
      </c>
      <c r="J2245" t="s">
        <v>3979</v>
      </c>
      <c r="K2245" t="s">
        <v>3980</v>
      </c>
      <c r="L2245" t="s">
        <v>32</v>
      </c>
      <c r="M2245">
        <v>6</v>
      </c>
      <c r="N2245" t="s">
        <v>33</v>
      </c>
      <c r="O2245">
        <v>60000015461254</v>
      </c>
      <c r="P2245">
        <v>60000016462741</v>
      </c>
      <c r="Q2245">
        <v>140225000000932</v>
      </c>
      <c r="S2245" t="s">
        <v>34</v>
      </c>
      <c r="T2245" t="s">
        <v>35</v>
      </c>
      <c r="U2245" t="s">
        <v>36</v>
      </c>
      <c r="X2245" t="s">
        <v>37</v>
      </c>
      <c r="AD2245" t="s">
        <v>5286</v>
      </c>
      <c r="AE2245" t="s">
        <v>1443</v>
      </c>
      <c r="AF2245" t="s">
        <v>5286</v>
      </c>
      <c r="AG2245" t="s">
        <v>5286</v>
      </c>
      <c r="AH2245">
        <v>1</v>
      </c>
      <c r="AI2245">
        <v>109</v>
      </c>
      <c r="AJ2245">
        <v>109</v>
      </c>
      <c r="AK2245">
        <v>109</v>
      </c>
      <c r="AL2245">
        <v>109</v>
      </c>
      <c r="AM2245">
        <v>109</v>
      </c>
      <c r="AN2245" t="s">
        <v>1409</v>
      </c>
      <c r="AO2245" t="s">
        <v>5286</v>
      </c>
    </row>
    <row r="2246" spans="1:41" x14ac:dyDescent="0.25">
      <c r="A2246">
        <v>1</v>
      </c>
      <c r="B2246" t="s">
        <v>28</v>
      </c>
      <c r="C2246">
        <v>391106</v>
      </c>
      <c r="D2246" t="str">
        <f>VLOOKUP(C2246,MUNICÍPO_SETOR!A$2:D$49,4,0)</f>
        <v>LISIANE MARIA MIOLA SCHENEIDER</v>
      </c>
      <c r="E2246" s="43">
        <v>41397.59652777778</v>
      </c>
      <c r="F2246" s="43">
        <v>41397.599305555559</v>
      </c>
      <c r="G2246" s="43">
        <v>41397.565972222219</v>
      </c>
      <c r="H2246" t="s">
        <v>29</v>
      </c>
      <c r="I2246">
        <v>60000017152538</v>
      </c>
      <c r="J2246" t="s">
        <v>3982</v>
      </c>
      <c r="K2246" t="s">
        <v>3983</v>
      </c>
      <c r="L2246" t="s">
        <v>1703</v>
      </c>
      <c r="M2246">
        <v>4</v>
      </c>
      <c r="N2246" t="s">
        <v>33</v>
      </c>
      <c r="O2246">
        <v>60000015461254</v>
      </c>
      <c r="P2246">
        <v>60000016462741</v>
      </c>
      <c r="Q2246">
        <v>140225000000925</v>
      </c>
      <c r="S2246" t="s">
        <v>34</v>
      </c>
      <c r="T2246" t="s">
        <v>35</v>
      </c>
      <c r="U2246" t="s">
        <v>36</v>
      </c>
      <c r="X2246" t="s">
        <v>37</v>
      </c>
      <c r="AD2246" t="s">
        <v>5287</v>
      </c>
      <c r="AE2246" t="s">
        <v>1443</v>
      </c>
      <c r="AF2246" t="s">
        <v>5287</v>
      </c>
      <c r="AG2246" t="s">
        <v>5287</v>
      </c>
      <c r="AH2246">
        <v>30</v>
      </c>
      <c r="AI2246">
        <v>122</v>
      </c>
      <c r="AJ2246">
        <v>122</v>
      </c>
      <c r="AK2246">
        <v>122</v>
      </c>
      <c r="AL2246">
        <v>122</v>
      </c>
      <c r="AM2246">
        <v>122</v>
      </c>
      <c r="AN2246" t="s">
        <v>1409</v>
      </c>
      <c r="AO2246" t="s">
        <v>5525</v>
      </c>
    </row>
    <row r="2247" spans="1:41" x14ac:dyDescent="0.25">
      <c r="A2247">
        <v>1</v>
      </c>
      <c r="B2247" t="s">
        <v>28</v>
      </c>
      <c r="C2247">
        <v>391106</v>
      </c>
      <c r="D2247" t="str">
        <f>VLOOKUP(C2247,MUNICÍPO_SETOR!A$2:D$49,4,0)</f>
        <v>LISIANE MARIA MIOLA SCHENEIDER</v>
      </c>
      <c r="E2247" s="43">
        <v>41397.44027777778</v>
      </c>
      <c r="F2247" s="43">
        <v>41397.609027777777</v>
      </c>
      <c r="G2247" s="43">
        <v>41397.625694444447</v>
      </c>
      <c r="H2247" t="s">
        <v>29</v>
      </c>
      <c r="I2247">
        <v>60000012404007</v>
      </c>
      <c r="J2247" t="s">
        <v>101</v>
      </c>
      <c r="K2247" t="s">
        <v>102</v>
      </c>
      <c r="L2247" t="s">
        <v>41</v>
      </c>
      <c r="M2247">
        <v>6</v>
      </c>
      <c r="N2247" t="s">
        <v>33</v>
      </c>
      <c r="O2247">
        <v>60000015461254</v>
      </c>
      <c r="P2247">
        <v>60000016462741</v>
      </c>
      <c r="Q2247">
        <v>140225000000954</v>
      </c>
      <c r="S2247" t="s">
        <v>34</v>
      </c>
      <c r="T2247" t="s">
        <v>35</v>
      </c>
      <c r="U2247" t="s">
        <v>36</v>
      </c>
      <c r="X2247" t="s">
        <v>37</v>
      </c>
      <c r="AD2247" t="s">
        <v>5288</v>
      </c>
      <c r="AE2247" t="s">
        <v>1443</v>
      </c>
      <c r="AF2247" t="s">
        <v>5288</v>
      </c>
      <c r="AG2247" t="s">
        <v>5288</v>
      </c>
      <c r="AH2247">
        <v>1</v>
      </c>
      <c r="AI2247">
        <v>127</v>
      </c>
      <c r="AJ2247">
        <v>127</v>
      </c>
      <c r="AK2247">
        <v>127</v>
      </c>
      <c r="AL2247">
        <v>127</v>
      </c>
      <c r="AM2247">
        <v>127</v>
      </c>
      <c r="AN2247" t="s">
        <v>1409</v>
      </c>
      <c r="AO2247" t="s">
        <v>5288</v>
      </c>
    </row>
    <row r="2248" spans="1:41" x14ac:dyDescent="0.25">
      <c r="A2248">
        <v>1</v>
      </c>
      <c r="B2248" t="s">
        <v>28</v>
      </c>
      <c r="C2248">
        <v>391106</v>
      </c>
      <c r="D2248" t="str">
        <f>VLOOKUP(C2248,MUNICÍPO_SETOR!A$2:D$49,4,0)</f>
        <v>LISIANE MARIA MIOLA SCHENEIDER</v>
      </c>
      <c r="E2248" s="43">
        <v>41397.44027777778</v>
      </c>
      <c r="F2248" s="43">
        <v>41397.609027777777</v>
      </c>
      <c r="G2248" s="43">
        <v>41397.625694444447</v>
      </c>
      <c r="H2248" t="s">
        <v>29</v>
      </c>
      <c r="I2248">
        <v>60000012404007</v>
      </c>
      <c r="J2248" t="s">
        <v>101</v>
      </c>
      <c r="K2248" t="s">
        <v>102</v>
      </c>
      <c r="L2248" t="s">
        <v>41</v>
      </c>
      <c r="M2248">
        <v>6</v>
      </c>
      <c r="N2248" t="s">
        <v>33</v>
      </c>
      <c r="O2248">
        <v>60000015461254</v>
      </c>
      <c r="P2248">
        <v>60000016462741</v>
      </c>
      <c r="Q2248">
        <v>140225000000954</v>
      </c>
      <c r="S2248" t="s">
        <v>34</v>
      </c>
      <c r="T2248" t="s">
        <v>35</v>
      </c>
      <c r="U2248" t="s">
        <v>36</v>
      </c>
      <c r="X2248" t="s">
        <v>37</v>
      </c>
      <c r="AD2248" t="s">
        <v>5288</v>
      </c>
      <c r="AE2248" t="s">
        <v>1443</v>
      </c>
      <c r="AF2248" t="s">
        <v>5288</v>
      </c>
      <c r="AG2248" t="s">
        <v>5288</v>
      </c>
      <c r="AH2248">
        <v>1</v>
      </c>
      <c r="AI2248">
        <v>127</v>
      </c>
      <c r="AJ2248">
        <v>127</v>
      </c>
      <c r="AK2248">
        <v>127</v>
      </c>
      <c r="AL2248">
        <v>127</v>
      </c>
      <c r="AM2248">
        <v>127</v>
      </c>
      <c r="AN2248" t="s">
        <v>1409</v>
      </c>
      <c r="AO2248" t="s">
        <v>5288</v>
      </c>
    </row>
    <row r="2249" spans="1:41" x14ac:dyDescent="0.25">
      <c r="A2249">
        <v>1</v>
      </c>
      <c r="B2249" t="s">
        <v>28</v>
      </c>
      <c r="C2249">
        <v>391106</v>
      </c>
      <c r="D2249" t="str">
        <f>VLOOKUP(C2249,MUNICÍPO_SETOR!A$2:D$49,4,0)</f>
        <v>LISIANE MARIA MIOLA SCHENEIDER</v>
      </c>
      <c r="E2249" s="43">
        <v>41397.436111111114</v>
      </c>
      <c r="F2249" s="43">
        <v>41397.604861111111</v>
      </c>
      <c r="G2249" s="43">
        <v>41397.565972222219</v>
      </c>
      <c r="H2249" t="s">
        <v>29</v>
      </c>
      <c r="I2249">
        <v>60000017151790</v>
      </c>
      <c r="J2249" t="s">
        <v>4002</v>
      </c>
      <c r="K2249" t="s">
        <v>4003</v>
      </c>
      <c r="L2249" t="s">
        <v>32</v>
      </c>
      <c r="M2249">
        <v>6</v>
      </c>
      <c r="N2249" t="s">
        <v>33</v>
      </c>
      <c r="O2249">
        <v>60000015461254</v>
      </c>
      <c r="P2249">
        <v>60000016462741</v>
      </c>
      <c r="Q2249">
        <v>140225000000947</v>
      </c>
      <c r="S2249" t="s">
        <v>34</v>
      </c>
      <c r="T2249" t="s">
        <v>35</v>
      </c>
      <c r="U2249" t="s">
        <v>36</v>
      </c>
      <c r="X2249" t="s">
        <v>37</v>
      </c>
      <c r="AD2249" t="s">
        <v>5289</v>
      </c>
      <c r="AE2249" t="s">
        <v>1443</v>
      </c>
      <c r="AF2249" t="s">
        <v>5289</v>
      </c>
      <c r="AG2249" t="s">
        <v>5289</v>
      </c>
      <c r="AH2249">
        <v>74</v>
      </c>
      <c r="AI2249">
        <v>133</v>
      </c>
      <c r="AJ2249">
        <v>133</v>
      </c>
      <c r="AK2249">
        <v>133</v>
      </c>
      <c r="AL2249">
        <v>133</v>
      </c>
      <c r="AM2249">
        <v>133</v>
      </c>
      <c r="AN2249" t="s">
        <v>1409</v>
      </c>
      <c r="AO2249" t="s">
        <v>5526</v>
      </c>
    </row>
    <row r="2250" spans="1:41" x14ac:dyDescent="0.25">
      <c r="A2250">
        <v>1</v>
      </c>
      <c r="B2250" t="s">
        <v>28</v>
      </c>
      <c r="C2250">
        <v>391106</v>
      </c>
      <c r="D2250" t="str">
        <f>VLOOKUP(C2250,MUNICÍPO_SETOR!A$2:D$49,4,0)</f>
        <v>LISIANE MARIA MIOLA SCHENEIDER</v>
      </c>
      <c r="E2250" s="43">
        <v>41397.401388888888</v>
      </c>
      <c r="F2250" s="43">
        <v>41397.611805555556</v>
      </c>
      <c r="G2250" s="43">
        <v>41397.625694444447</v>
      </c>
      <c r="H2250" t="s">
        <v>110</v>
      </c>
      <c r="I2250">
        <v>60000016840024</v>
      </c>
      <c r="K2250" t="s">
        <v>4038</v>
      </c>
      <c r="N2250" t="s">
        <v>33</v>
      </c>
      <c r="O2250">
        <v>60000015461254</v>
      </c>
      <c r="P2250">
        <v>60000016462741</v>
      </c>
      <c r="Q2250">
        <v>140225000000968</v>
      </c>
      <c r="S2250" t="s">
        <v>34</v>
      </c>
      <c r="T2250" t="s">
        <v>35</v>
      </c>
      <c r="X2250" t="s">
        <v>37</v>
      </c>
      <c r="AD2250" t="s">
        <v>5290</v>
      </c>
      <c r="AE2250" t="s">
        <v>1437</v>
      </c>
      <c r="AF2250" t="s">
        <v>5290</v>
      </c>
      <c r="AG2250" t="s">
        <v>5290</v>
      </c>
      <c r="AH2250">
        <v>1</v>
      </c>
      <c r="AI2250">
        <v>201</v>
      </c>
      <c r="AJ2250">
        <v>201</v>
      </c>
      <c r="AK2250">
        <v>201</v>
      </c>
      <c r="AL2250">
        <v>201</v>
      </c>
      <c r="AM2250">
        <v>201</v>
      </c>
      <c r="AN2250" t="s">
        <v>1409</v>
      </c>
      <c r="AO2250" t="s">
        <v>5290</v>
      </c>
    </row>
    <row r="2251" spans="1:41" x14ac:dyDescent="0.25">
      <c r="A2251">
        <v>1</v>
      </c>
      <c r="B2251" t="s">
        <v>28</v>
      </c>
      <c r="C2251">
        <v>391106</v>
      </c>
      <c r="D2251" t="str">
        <f>VLOOKUP(C2251,MUNICÍPO_SETOR!A$2:D$49,4,0)</f>
        <v>LISIANE MARIA MIOLA SCHENEIDER</v>
      </c>
      <c r="E2251" s="43">
        <v>41394.686111111114</v>
      </c>
      <c r="F2251" s="43">
        <v>41394.686805555553</v>
      </c>
      <c r="G2251" s="43">
        <v>41394.659722222219</v>
      </c>
      <c r="H2251" t="s">
        <v>29</v>
      </c>
      <c r="I2251">
        <v>60000012454351</v>
      </c>
      <c r="J2251" t="s">
        <v>1178</v>
      </c>
      <c r="K2251" t="s">
        <v>1179</v>
      </c>
      <c r="L2251" t="s">
        <v>32</v>
      </c>
      <c r="M2251">
        <v>6</v>
      </c>
      <c r="N2251" t="s">
        <v>33</v>
      </c>
      <c r="O2251">
        <v>60000015461254</v>
      </c>
      <c r="P2251">
        <v>60000016462741</v>
      </c>
      <c r="Q2251">
        <v>140225000000902</v>
      </c>
      <c r="S2251" t="s">
        <v>34</v>
      </c>
      <c r="T2251" t="s">
        <v>35</v>
      </c>
      <c r="U2251" t="s">
        <v>36</v>
      </c>
      <c r="X2251" t="s">
        <v>37</v>
      </c>
      <c r="AD2251" t="s">
        <v>3950</v>
      </c>
      <c r="AE2251" t="s">
        <v>1443</v>
      </c>
      <c r="AF2251" t="s">
        <v>3950</v>
      </c>
      <c r="AG2251" t="s">
        <v>3950</v>
      </c>
      <c r="AH2251">
        <v>1</v>
      </c>
      <c r="AI2251">
        <v>105</v>
      </c>
      <c r="AJ2251">
        <v>105</v>
      </c>
      <c r="AK2251">
        <v>105</v>
      </c>
      <c r="AL2251">
        <v>105</v>
      </c>
      <c r="AM2251">
        <v>105</v>
      </c>
      <c r="AN2251" t="s">
        <v>1409</v>
      </c>
      <c r="AO2251" t="s">
        <v>3950</v>
      </c>
    </row>
    <row r="2252" spans="1:41" x14ac:dyDescent="0.25">
      <c r="A2252">
        <v>1</v>
      </c>
      <c r="B2252" t="s">
        <v>28</v>
      </c>
      <c r="C2252">
        <v>391106</v>
      </c>
      <c r="D2252" t="str">
        <f>VLOOKUP(C2252,MUNICÍPO_SETOR!A$2:D$49,4,0)</f>
        <v>LISIANE MARIA MIOLA SCHENEIDER</v>
      </c>
      <c r="E2252" s="43">
        <v>41394.661805555559</v>
      </c>
      <c r="F2252" s="43">
        <v>41394.665972222225</v>
      </c>
      <c r="G2252" s="43">
        <v>41394.645138888889</v>
      </c>
      <c r="H2252" t="s">
        <v>29</v>
      </c>
      <c r="I2252">
        <v>60000012585067</v>
      </c>
      <c r="J2252" t="s">
        <v>1171</v>
      </c>
      <c r="K2252" t="s">
        <v>1172</v>
      </c>
      <c r="L2252" t="s">
        <v>32</v>
      </c>
      <c r="M2252">
        <v>6</v>
      </c>
      <c r="N2252" t="s">
        <v>33</v>
      </c>
      <c r="O2252">
        <v>60000015461254</v>
      </c>
      <c r="P2252">
        <v>60000016462741</v>
      </c>
      <c r="Q2252">
        <v>140225000000895</v>
      </c>
      <c r="S2252" t="s">
        <v>34</v>
      </c>
      <c r="T2252" t="s">
        <v>35</v>
      </c>
      <c r="U2252" t="s">
        <v>36</v>
      </c>
      <c r="X2252" t="s">
        <v>37</v>
      </c>
      <c r="AD2252" t="s">
        <v>3951</v>
      </c>
      <c r="AE2252" t="s">
        <v>1443</v>
      </c>
      <c r="AF2252" t="s">
        <v>3951</v>
      </c>
      <c r="AG2252" t="s">
        <v>3951</v>
      </c>
      <c r="AH2252">
        <v>60</v>
      </c>
      <c r="AI2252">
        <v>196</v>
      </c>
      <c r="AJ2252">
        <v>196</v>
      </c>
      <c r="AK2252">
        <v>196</v>
      </c>
      <c r="AL2252">
        <v>196</v>
      </c>
      <c r="AM2252">
        <v>196</v>
      </c>
      <c r="AN2252" t="s">
        <v>1409</v>
      </c>
      <c r="AO2252" t="s">
        <v>4709</v>
      </c>
    </row>
    <row r="2253" spans="1:41" x14ac:dyDescent="0.25">
      <c r="A2253">
        <v>1</v>
      </c>
      <c r="B2253" t="s">
        <v>28</v>
      </c>
      <c r="C2253">
        <v>391106</v>
      </c>
      <c r="D2253" t="str">
        <f>VLOOKUP(C2253,MUNICÍPO_SETOR!A$2:D$49,4,0)</f>
        <v>LISIANE MARIA MIOLA SCHENEIDER</v>
      </c>
      <c r="E2253" s="43">
        <v>41393.734027777777</v>
      </c>
      <c r="F2253" s="43">
        <v>41393.736111111109</v>
      </c>
      <c r="G2253" s="43">
        <v>41394.620138888888</v>
      </c>
      <c r="H2253" t="s">
        <v>29</v>
      </c>
      <c r="I2253">
        <v>60000012497027</v>
      </c>
      <c r="J2253" t="s">
        <v>3952</v>
      </c>
      <c r="K2253" t="s">
        <v>3953</v>
      </c>
      <c r="L2253" t="s">
        <v>32</v>
      </c>
      <c r="M2253">
        <v>6</v>
      </c>
      <c r="N2253" t="s">
        <v>33</v>
      </c>
      <c r="O2253">
        <v>60000015461254</v>
      </c>
      <c r="P2253">
        <v>60000016462741</v>
      </c>
      <c r="Q2253">
        <v>140225000000872</v>
      </c>
      <c r="S2253" t="s">
        <v>34</v>
      </c>
      <c r="T2253" t="s">
        <v>35</v>
      </c>
      <c r="U2253" t="s">
        <v>36</v>
      </c>
      <c r="X2253" t="s">
        <v>37</v>
      </c>
      <c r="AD2253" t="s">
        <v>3954</v>
      </c>
      <c r="AE2253" t="s">
        <v>1443</v>
      </c>
      <c r="AF2253" t="s">
        <v>4377</v>
      </c>
      <c r="AG2253" t="s">
        <v>4377</v>
      </c>
      <c r="AH2253">
        <v>74</v>
      </c>
      <c r="AI2253">
        <v>282</v>
      </c>
      <c r="AJ2253">
        <v>282</v>
      </c>
      <c r="AK2253">
        <v>282</v>
      </c>
      <c r="AL2253">
        <v>282</v>
      </c>
      <c r="AM2253">
        <v>282</v>
      </c>
      <c r="AN2253" t="s">
        <v>1409</v>
      </c>
      <c r="AO2253" t="s">
        <v>4439</v>
      </c>
    </row>
    <row r="2254" spans="1:41" x14ac:dyDescent="0.25">
      <c r="A2254">
        <v>1</v>
      </c>
      <c r="B2254" t="s">
        <v>28</v>
      </c>
      <c r="C2254">
        <v>391106</v>
      </c>
      <c r="D2254" t="str">
        <f>VLOOKUP(C2254,MUNICÍPO_SETOR!A$2:D$49,4,0)</f>
        <v>LISIANE MARIA MIOLA SCHENEIDER</v>
      </c>
      <c r="E2254" s="43">
        <v>41393.686805555553</v>
      </c>
      <c r="F2254" s="43">
        <v>41393.688194444447</v>
      </c>
      <c r="G2254" s="43">
        <v>41393.661805555559</v>
      </c>
      <c r="H2254" t="s">
        <v>29</v>
      </c>
      <c r="I2254">
        <v>60000012470579</v>
      </c>
      <c r="J2254" t="s">
        <v>3955</v>
      </c>
      <c r="K2254" t="s">
        <v>3956</v>
      </c>
      <c r="L2254" t="s">
        <v>32</v>
      </c>
      <c r="M2254">
        <v>6</v>
      </c>
      <c r="N2254" t="s">
        <v>33</v>
      </c>
      <c r="O2254">
        <v>60000015461254</v>
      </c>
      <c r="P2254">
        <v>60000016462741</v>
      </c>
      <c r="Q2254">
        <v>140225000000847</v>
      </c>
      <c r="S2254" t="s">
        <v>34</v>
      </c>
      <c r="T2254" t="s">
        <v>35</v>
      </c>
      <c r="U2254" t="s">
        <v>36</v>
      </c>
      <c r="X2254" t="s">
        <v>37</v>
      </c>
      <c r="AD2254" t="s">
        <v>3957</v>
      </c>
      <c r="AE2254" t="s">
        <v>1443</v>
      </c>
      <c r="AF2254" t="s">
        <v>3957</v>
      </c>
      <c r="AG2254" t="s">
        <v>3957</v>
      </c>
      <c r="AH2254">
        <v>1</v>
      </c>
      <c r="AI2254">
        <v>77</v>
      </c>
      <c r="AJ2254">
        <v>77</v>
      </c>
      <c r="AK2254">
        <v>77</v>
      </c>
      <c r="AL2254">
        <v>77</v>
      </c>
      <c r="AM2254">
        <v>77</v>
      </c>
      <c r="AN2254" t="s">
        <v>1409</v>
      </c>
      <c r="AO2254" t="s">
        <v>3957</v>
      </c>
    </row>
    <row r="2255" spans="1:41" x14ac:dyDescent="0.25">
      <c r="A2255">
        <v>1</v>
      </c>
      <c r="B2255" t="s">
        <v>28</v>
      </c>
      <c r="C2255">
        <v>391106</v>
      </c>
      <c r="D2255" t="str">
        <f>VLOOKUP(C2255,MUNICÍPO_SETOR!A$2:D$49,4,0)</f>
        <v>LISIANE MARIA MIOLA SCHENEIDER</v>
      </c>
      <c r="E2255" s="43">
        <v>41393.685416666667</v>
      </c>
      <c r="F2255" s="43">
        <v>41393.686805555553</v>
      </c>
      <c r="G2255" s="43">
        <v>41393.646527777775</v>
      </c>
      <c r="H2255" t="s">
        <v>29</v>
      </c>
      <c r="I2255">
        <v>60000012368979</v>
      </c>
      <c r="J2255" t="s">
        <v>3958</v>
      </c>
      <c r="K2255" t="s">
        <v>3959</v>
      </c>
      <c r="L2255" t="s">
        <v>32</v>
      </c>
      <c r="M2255">
        <v>6</v>
      </c>
      <c r="N2255" t="s">
        <v>33</v>
      </c>
      <c r="O2255">
        <v>60000015461254</v>
      </c>
      <c r="P2255">
        <v>60000016462741</v>
      </c>
      <c r="Q2255">
        <v>140225000000840</v>
      </c>
      <c r="S2255" t="s">
        <v>34</v>
      </c>
      <c r="T2255" t="s">
        <v>35</v>
      </c>
      <c r="U2255" t="s">
        <v>36</v>
      </c>
      <c r="X2255" t="s">
        <v>37</v>
      </c>
      <c r="AD2255" t="s">
        <v>3960</v>
      </c>
      <c r="AE2255" t="s">
        <v>1443</v>
      </c>
      <c r="AF2255" t="s">
        <v>3960</v>
      </c>
      <c r="AG2255" t="s">
        <v>3960</v>
      </c>
      <c r="AH2255">
        <v>63</v>
      </c>
      <c r="AI2255">
        <v>103</v>
      </c>
      <c r="AJ2255">
        <v>103</v>
      </c>
      <c r="AK2255">
        <v>103</v>
      </c>
      <c r="AL2255">
        <v>103</v>
      </c>
      <c r="AM2255">
        <v>103</v>
      </c>
      <c r="AN2255" t="s">
        <v>1409</v>
      </c>
      <c r="AO2255" t="s">
        <v>4710</v>
      </c>
    </row>
    <row r="2256" spans="1:41" x14ac:dyDescent="0.25">
      <c r="A2256">
        <v>1</v>
      </c>
      <c r="B2256" t="s">
        <v>28</v>
      </c>
      <c r="C2256">
        <v>391106</v>
      </c>
      <c r="D2256" t="str">
        <f>VLOOKUP(C2256,MUNICÍPO_SETOR!A$2:D$49,4,0)</f>
        <v>LISIANE MARIA MIOLA SCHENEIDER</v>
      </c>
      <c r="E2256" s="43">
        <v>41393.68472222222</v>
      </c>
      <c r="F2256" s="43">
        <v>41393.685416666667</v>
      </c>
      <c r="G2256" s="43">
        <v>41393.646527777775</v>
      </c>
      <c r="H2256" t="s">
        <v>29</v>
      </c>
      <c r="I2256">
        <v>140225000000519</v>
      </c>
      <c r="J2256" t="s">
        <v>5291</v>
      </c>
      <c r="K2256" t="s">
        <v>3961</v>
      </c>
      <c r="N2256" t="s">
        <v>33</v>
      </c>
      <c r="O2256">
        <v>60000015461254</v>
      </c>
      <c r="P2256">
        <v>60000016462741</v>
      </c>
      <c r="Q2256">
        <v>140225000000834</v>
      </c>
      <c r="S2256" t="s">
        <v>34</v>
      </c>
      <c r="T2256" t="s">
        <v>35</v>
      </c>
      <c r="X2256" t="s">
        <v>37</v>
      </c>
      <c r="AD2256" t="s">
        <v>3962</v>
      </c>
      <c r="AE2256" t="s">
        <v>1443</v>
      </c>
      <c r="AF2256" t="s">
        <v>3962</v>
      </c>
      <c r="AG2256" t="s">
        <v>3962</v>
      </c>
      <c r="AH2256">
        <v>1</v>
      </c>
      <c r="AI2256">
        <v>49</v>
      </c>
      <c r="AJ2256">
        <v>49</v>
      </c>
      <c r="AK2256">
        <v>49</v>
      </c>
      <c r="AL2256">
        <v>49</v>
      </c>
      <c r="AM2256">
        <v>49</v>
      </c>
      <c r="AN2256" t="s">
        <v>1409</v>
      </c>
      <c r="AO2256" t="s">
        <v>3962</v>
      </c>
    </row>
    <row r="2257" spans="1:41" x14ac:dyDescent="0.25">
      <c r="A2257">
        <v>1</v>
      </c>
      <c r="B2257" t="s">
        <v>28</v>
      </c>
      <c r="C2257">
        <v>391106</v>
      </c>
      <c r="D2257" t="str">
        <f>VLOOKUP(C2257,MUNICÍPO_SETOR!A$2:D$49,4,0)</f>
        <v>LISIANE MARIA MIOLA SCHENEIDER</v>
      </c>
      <c r="E2257" s="43">
        <v>41393.682638888888</v>
      </c>
      <c r="F2257" s="43">
        <v>41393.684027777781</v>
      </c>
      <c r="G2257" s="43">
        <v>41393.646527777775</v>
      </c>
      <c r="H2257" t="s">
        <v>29</v>
      </c>
      <c r="I2257">
        <v>60000012569763</v>
      </c>
      <c r="J2257" t="s">
        <v>3963</v>
      </c>
      <c r="K2257" t="s">
        <v>3964</v>
      </c>
      <c r="L2257" t="s">
        <v>41</v>
      </c>
      <c r="M2257">
        <v>4</v>
      </c>
      <c r="N2257" t="s">
        <v>33</v>
      </c>
      <c r="O2257">
        <v>60000015461254</v>
      </c>
      <c r="P2257">
        <v>60000016462741</v>
      </c>
      <c r="Q2257">
        <v>140225000000827</v>
      </c>
      <c r="S2257" t="s">
        <v>34</v>
      </c>
      <c r="T2257" t="s">
        <v>35</v>
      </c>
      <c r="U2257" t="s">
        <v>36</v>
      </c>
      <c r="X2257" t="s">
        <v>37</v>
      </c>
      <c r="AD2257" t="s">
        <v>3965</v>
      </c>
      <c r="AE2257" t="s">
        <v>1443</v>
      </c>
      <c r="AF2257" t="s">
        <v>4378</v>
      </c>
      <c r="AG2257" t="s">
        <v>4378</v>
      </c>
      <c r="AH2257">
        <v>51</v>
      </c>
      <c r="AI2257">
        <v>206</v>
      </c>
      <c r="AJ2257">
        <v>206</v>
      </c>
      <c r="AK2257">
        <v>206</v>
      </c>
      <c r="AL2257">
        <v>206</v>
      </c>
      <c r="AM2257">
        <v>206</v>
      </c>
      <c r="AN2257" t="s">
        <v>1409</v>
      </c>
      <c r="AO2257" t="s">
        <v>4440</v>
      </c>
    </row>
    <row r="2258" spans="1:41" x14ac:dyDescent="0.25">
      <c r="A2258">
        <v>1</v>
      </c>
      <c r="B2258" t="s">
        <v>28</v>
      </c>
      <c r="C2258">
        <v>391106</v>
      </c>
      <c r="D2258" t="str">
        <f>VLOOKUP(C2258,MUNICÍPO_SETOR!A$2:D$49,4,0)</f>
        <v>LISIANE MARIA MIOLA SCHENEIDER</v>
      </c>
      <c r="E2258" s="43">
        <v>41393.679861111108</v>
      </c>
      <c r="F2258" s="43">
        <v>41393.681944444441</v>
      </c>
      <c r="G2258" s="43">
        <v>41393.646527777775</v>
      </c>
      <c r="H2258" t="s">
        <v>29</v>
      </c>
      <c r="I2258">
        <v>60000012269363</v>
      </c>
      <c r="J2258" t="s">
        <v>3966</v>
      </c>
      <c r="K2258" t="s">
        <v>3967</v>
      </c>
      <c r="L2258" t="s">
        <v>41</v>
      </c>
      <c r="M2258">
        <v>6</v>
      </c>
      <c r="N2258" t="s">
        <v>33</v>
      </c>
      <c r="O2258">
        <v>60000015461254</v>
      </c>
      <c r="P2258">
        <v>60000016462741</v>
      </c>
      <c r="Q2258">
        <v>140225000000820</v>
      </c>
      <c r="S2258" t="s">
        <v>34</v>
      </c>
      <c r="T2258" t="s">
        <v>35</v>
      </c>
      <c r="U2258" t="s">
        <v>61</v>
      </c>
      <c r="X2258" t="s">
        <v>37</v>
      </c>
      <c r="AD2258" t="s">
        <v>3968</v>
      </c>
      <c r="AE2258" t="s">
        <v>1443</v>
      </c>
      <c r="AF2258" t="s">
        <v>3968</v>
      </c>
      <c r="AG2258" t="s">
        <v>3968</v>
      </c>
      <c r="AH2258">
        <v>63</v>
      </c>
      <c r="AI2258">
        <v>296</v>
      </c>
      <c r="AJ2258">
        <v>296</v>
      </c>
      <c r="AK2258">
        <v>296</v>
      </c>
      <c r="AL2258">
        <v>296</v>
      </c>
      <c r="AM2258">
        <v>296</v>
      </c>
      <c r="AN2258" t="s">
        <v>1409</v>
      </c>
      <c r="AO2258" t="s">
        <v>4441</v>
      </c>
    </row>
    <row r="2259" spans="1:41" x14ac:dyDescent="0.25">
      <c r="A2259">
        <v>1</v>
      </c>
      <c r="B2259" t="s">
        <v>28</v>
      </c>
      <c r="C2259">
        <v>391106</v>
      </c>
      <c r="D2259" t="str">
        <f>VLOOKUP(C2259,MUNICÍPO_SETOR!A$2:D$49,4,0)</f>
        <v>LISIANE MARIA MIOLA SCHENEIDER</v>
      </c>
      <c r="E2259" s="43">
        <v>41393.552777777775</v>
      </c>
      <c r="F2259" s="43">
        <v>41393.679861111108</v>
      </c>
      <c r="G2259" s="43">
        <v>41393.646527777775</v>
      </c>
      <c r="H2259" t="s">
        <v>29</v>
      </c>
      <c r="I2259">
        <v>60000012397827</v>
      </c>
      <c r="J2259" t="s">
        <v>3969</v>
      </c>
      <c r="K2259" t="s">
        <v>3970</v>
      </c>
      <c r="L2259" t="s">
        <v>32</v>
      </c>
      <c r="M2259">
        <v>6</v>
      </c>
      <c r="N2259" t="s">
        <v>33</v>
      </c>
      <c r="O2259">
        <v>60000015461254</v>
      </c>
      <c r="P2259">
        <v>60000016462741</v>
      </c>
      <c r="Q2259">
        <v>140225000000813</v>
      </c>
      <c r="S2259" t="s">
        <v>34</v>
      </c>
      <c r="T2259" t="s">
        <v>35</v>
      </c>
      <c r="U2259" t="s">
        <v>36</v>
      </c>
      <c r="X2259" t="s">
        <v>37</v>
      </c>
      <c r="AD2259" t="s">
        <v>3971</v>
      </c>
      <c r="AE2259" t="s">
        <v>1443</v>
      </c>
      <c r="AF2259" t="s">
        <v>3971</v>
      </c>
      <c r="AG2259" t="s">
        <v>3971</v>
      </c>
      <c r="AH2259">
        <v>121</v>
      </c>
      <c r="AI2259">
        <v>246</v>
      </c>
      <c r="AJ2259">
        <v>246</v>
      </c>
      <c r="AK2259">
        <v>246</v>
      </c>
      <c r="AL2259">
        <v>246</v>
      </c>
      <c r="AM2259">
        <v>246</v>
      </c>
      <c r="AN2259" t="s">
        <v>1409</v>
      </c>
      <c r="AO2259" t="s">
        <v>4711</v>
      </c>
    </row>
    <row r="2260" spans="1:41" x14ac:dyDescent="0.25">
      <c r="A2260">
        <v>1</v>
      </c>
      <c r="B2260" t="s">
        <v>28</v>
      </c>
      <c r="C2260">
        <v>391106</v>
      </c>
      <c r="D2260" t="str">
        <f>VLOOKUP(C2260,MUNICÍPO_SETOR!A$2:D$49,4,0)</f>
        <v>LISIANE MARIA MIOLA SCHENEIDER</v>
      </c>
      <c r="E2260" s="43">
        <v>41390.720138888886</v>
      </c>
      <c r="F2260" s="43">
        <v>41390.722222222219</v>
      </c>
      <c r="G2260" s="43">
        <v>41390.738888888889</v>
      </c>
      <c r="H2260" t="s">
        <v>29</v>
      </c>
      <c r="I2260">
        <v>60000017154158</v>
      </c>
      <c r="J2260" t="s">
        <v>1231</v>
      </c>
      <c r="K2260" t="s">
        <v>1232</v>
      </c>
      <c r="L2260" t="s">
        <v>32</v>
      </c>
      <c r="M2260">
        <v>6</v>
      </c>
      <c r="N2260" t="s">
        <v>33</v>
      </c>
      <c r="O2260">
        <v>60000015461254</v>
      </c>
      <c r="P2260">
        <v>60000016462741</v>
      </c>
      <c r="Q2260">
        <v>140225000000797</v>
      </c>
      <c r="S2260" t="s">
        <v>34</v>
      </c>
      <c r="T2260" t="s">
        <v>35</v>
      </c>
      <c r="U2260" t="s">
        <v>36</v>
      </c>
      <c r="X2260" t="s">
        <v>37</v>
      </c>
      <c r="AD2260" t="s">
        <v>3972</v>
      </c>
      <c r="AE2260" t="s">
        <v>1443</v>
      </c>
      <c r="AF2260" t="s">
        <v>3972</v>
      </c>
      <c r="AG2260" t="s">
        <v>3972</v>
      </c>
      <c r="AH2260">
        <v>1</v>
      </c>
      <c r="AI2260">
        <v>163</v>
      </c>
      <c r="AJ2260">
        <v>163</v>
      </c>
      <c r="AK2260">
        <v>163</v>
      </c>
      <c r="AL2260">
        <v>163</v>
      </c>
      <c r="AM2260">
        <v>163</v>
      </c>
      <c r="AN2260" t="s">
        <v>1409</v>
      </c>
      <c r="AO2260" t="s">
        <v>3972</v>
      </c>
    </row>
    <row r="2261" spans="1:41" x14ac:dyDescent="0.25">
      <c r="A2261">
        <v>1</v>
      </c>
      <c r="B2261" t="s">
        <v>28</v>
      </c>
      <c r="C2261">
        <v>391106</v>
      </c>
      <c r="D2261" t="str">
        <f>VLOOKUP(C2261,MUNICÍPO_SETOR!A$2:D$49,4,0)</f>
        <v>LISIANE MARIA MIOLA SCHENEIDER</v>
      </c>
      <c r="E2261" s="43">
        <v>41390.719444444447</v>
      </c>
      <c r="F2261" s="43">
        <v>41390.720138888886</v>
      </c>
      <c r="G2261" s="43">
        <v>41390.738888888889</v>
      </c>
      <c r="H2261" t="s">
        <v>29</v>
      </c>
      <c r="I2261">
        <v>60000012394987</v>
      </c>
      <c r="J2261" t="s">
        <v>3973</v>
      </c>
      <c r="K2261" t="s">
        <v>3974</v>
      </c>
      <c r="L2261" t="s">
        <v>180</v>
      </c>
      <c r="M2261">
        <v>4</v>
      </c>
      <c r="N2261" t="s">
        <v>33</v>
      </c>
      <c r="O2261">
        <v>60000015461254</v>
      </c>
      <c r="P2261">
        <v>60000016462741</v>
      </c>
      <c r="Q2261">
        <v>140225000000790</v>
      </c>
      <c r="S2261" t="s">
        <v>34</v>
      </c>
      <c r="T2261" t="s">
        <v>35</v>
      </c>
      <c r="U2261" t="s">
        <v>36</v>
      </c>
      <c r="X2261" t="s">
        <v>37</v>
      </c>
      <c r="AD2261" t="s">
        <v>3962</v>
      </c>
      <c r="AE2261" t="s">
        <v>1443</v>
      </c>
      <c r="AF2261" t="s">
        <v>3962</v>
      </c>
      <c r="AG2261" t="s">
        <v>3962</v>
      </c>
      <c r="AH2261">
        <v>1</v>
      </c>
      <c r="AI2261">
        <v>49</v>
      </c>
      <c r="AJ2261">
        <v>49</v>
      </c>
      <c r="AK2261">
        <v>49</v>
      </c>
      <c r="AL2261">
        <v>49</v>
      </c>
      <c r="AM2261">
        <v>49</v>
      </c>
      <c r="AN2261" t="s">
        <v>1409</v>
      </c>
      <c r="AO2261" t="s">
        <v>3962</v>
      </c>
    </row>
    <row r="2262" spans="1:41" x14ac:dyDescent="0.25">
      <c r="A2262">
        <v>1</v>
      </c>
      <c r="B2262" t="s">
        <v>28</v>
      </c>
      <c r="C2262">
        <v>391106</v>
      </c>
      <c r="D2262" t="str">
        <f>VLOOKUP(C2262,MUNICÍPO_SETOR!A$2:D$49,4,0)</f>
        <v>LISIANE MARIA MIOLA SCHENEIDER</v>
      </c>
      <c r="E2262" s="43">
        <v>41390.592361111114</v>
      </c>
      <c r="F2262" s="43">
        <v>41390.719444444447</v>
      </c>
      <c r="G2262" s="43">
        <v>41390.738888888889</v>
      </c>
      <c r="H2262" t="s">
        <v>29</v>
      </c>
      <c r="I2262">
        <v>60000012328503</v>
      </c>
      <c r="J2262" t="s">
        <v>1183</v>
      </c>
      <c r="K2262" t="s">
        <v>1184</v>
      </c>
      <c r="L2262" t="s">
        <v>32</v>
      </c>
      <c r="M2262">
        <v>4</v>
      </c>
      <c r="N2262" t="s">
        <v>33</v>
      </c>
      <c r="O2262">
        <v>60000015461254</v>
      </c>
      <c r="P2262">
        <v>60000016462741</v>
      </c>
      <c r="Q2262">
        <v>140225000000783</v>
      </c>
      <c r="S2262" t="s">
        <v>34</v>
      </c>
      <c r="T2262" t="s">
        <v>35</v>
      </c>
      <c r="U2262" t="s">
        <v>36</v>
      </c>
      <c r="X2262" t="s">
        <v>37</v>
      </c>
      <c r="AD2262" t="s">
        <v>3975</v>
      </c>
      <c r="AE2262" t="s">
        <v>1443</v>
      </c>
      <c r="AF2262" t="s">
        <v>3975</v>
      </c>
      <c r="AG2262" t="s">
        <v>3975</v>
      </c>
      <c r="AH2262">
        <v>1</v>
      </c>
      <c r="AI2262">
        <v>161</v>
      </c>
      <c r="AJ2262">
        <v>161</v>
      </c>
      <c r="AK2262">
        <v>161</v>
      </c>
      <c r="AL2262">
        <v>161</v>
      </c>
      <c r="AM2262">
        <v>161</v>
      </c>
      <c r="AN2262" t="s">
        <v>1409</v>
      </c>
      <c r="AO2262" t="s">
        <v>3975</v>
      </c>
    </row>
    <row r="2263" spans="1:41" x14ac:dyDescent="0.25">
      <c r="A2263">
        <v>1</v>
      </c>
      <c r="B2263" t="s">
        <v>28</v>
      </c>
      <c r="C2263">
        <v>391106</v>
      </c>
      <c r="D2263" t="str">
        <f>VLOOKUP(C2263,MUNICÍPO_SETOR!A$2:D$49,4,0)</f>
        <v>LISIANE MARIA MIOLA SCHENEIDER</v>
      </c>
      <c r="E2263" s="43">
        <v>41390.433333333334</v>
      </c>
      <c r="F2263" s="43">
        <v>41390.725694444445</v>
      </c>
      <c r="G2263" s="43">
        <v>41390.738888888889</v>
      </c>
      <c r="H2263" t="s">
        <v>29</v>
      </c>
      <c r="I2263">
        <v>60000012256691</v>
      </c>
      <c r="J2263" t="s">
        <v>1217</v>
      </c>
      <c r="K2263" t="s">
        <v>1218</v>
      </c>
      <c r="L2263" t="s">
        <v>41</v>
      </c>
      <c r="M2263">
        <v>6</v>
      </c>
      <c r="N2263" t="s">
        <v>33</v>
      </c>
      <c r="O2263">
        <v>60000015461254</v>
      </c>
      <c r="P2263">
        <v>60000016462741</v>
      </c>
      <c r="Q2263">
        <v>140225000000806</v>
      </c>
      <c r="S2263" t="s">
        <v>34</v>
      </c>
      <c r="T2263" t="s">
        <v>35</v>
      </c>
      <c r="U2263" t="s">
        <v>36</v>
      </c>
      <c r="X2263" t="s">
        <v>37</v>
      </c>
      <c r="AD2263" t="s">
        <v>3962</v>
      </c>
      <c r="AE2263" t="s">
        <v>1443</v>
      </c>
      <c r="AF2263" t="s">
        <v>3962</v>
      </c>
      <c r="AG2263" t="s">
        <v>3962</v>
      </c>
      <c r="AH2263">
        <v>1</v>
      </c>
      <c r="AI2263">
        <v>49</v>
      </c>
      <c r="AJ2263">
        <v>49</v>
      </c>
      <c r="AK2263">
        <v>49</v>
      </c>
      <c r="AL2263">
        <v>49</v>
      </c>
      <c r="AM2263">
        <v>49</v>
      </c>
      <c r="AN2263" t="s">
        <v>1409</v>
      </c>
      <c r="AO2263" t="s">
        <v>3962</v>
      </c>
    </row>
    <row r="2264" spans="1:41" x14ac:dyDescent="0.25">
      <c r="A2264">
        <v>1</v>
      </c>
      <c r="B2264" t="s">
        <v>28</v>
      </c>
      <c r="C2264">
        <v>391106</v>
      </c>
      <c r="D2264" t="str">
        <f>VLOOKUP(C2264,MUNICÍPO_SETOR!A$2:D$49,4,0)</f>
        <v>LISIANE MARIA MIOLA SCHENEIDER</v>
      </c>
      <c r="E2264" s="43">
        <v>41390.433333333334</v>
      </c>
      <c r="F2264" s="43">
        <v>41390.725694444445</v>
      </c>
      <c r="G2264" s="43">
        <v>41390.738888888889</v>
      </c>
      <c r="H2264" t="s">
        <v>29</v>
      </c>
      <c r="I2264">
        <v>60000012256691</v>
      </c>
      <c r="J2264" t="s">
        <v>1217</v>
      </c>
      <c r="K2264" t="s">
        <v>1218</v>
      </c>
      <c r="L2264" t="s">
        <v>41</v>
      </c>
      <c r="M2264">
        <v>6</v>
      </c>
      <c r="N2264" t="s">
        <v>33</v>
      </c>
      <c r="O2264">
        <v>60000015461254</v>
      </c>
      <c r="P2264">
        <v>60000016462741</v>
      </c>
      <c r="Q2264">
        <v>140225000000806</v>
      </c>
      <c r="S2264" t="s">
        <v>34</v>
      </c>
      <c r="T2264" t="s">
        <v>35</v>
      </c>
      <c r="U2264" t="s">
        <v>36</v>
      </c>
      <c r="X2264" t="s">
        <v>37</v>
      </c>
      <c r="AD2264" t="s">
        <v>3962</v>
      </c>
      <c r="AE2264" t="s">
        <v>1443</v>
      </c>
      <c r="AF2264" t="s">
        <v>3962</v>
      </c>
      <c r="AG2264" t="s">
        <v>3962</v>
      </c>
      <c r="AH2264">
        <v>1</v>
      </c>
      <c r="AI2264">
        <v>49</v>
      </c>
      <c r="AJ2264">
        <v>49</v>
      </c>
      <c r="AK2264">
        <v>49</v>
      </c>
      <c r="AL2264">
        <v>49</v>
      </c>
      <c r="AM2264">
        <v>49</v>
      </c>
      <c r="AN2264" t="s">
        <v>1409</v>
      </c>
      <c r="AO2264" t="s">
        <v>3962</v>
      </c>
    </row>
    <row r="2265" spans="1:41" x14ac:dyDescent="0.25">
      <c r="A2265">
        <v>1</v>
      </c>
      <c r="B2265" t="s">
        <v>28</v>
      </c>
      <c r="C2265">
        <v>391106</v>
      </c>
      <c r="D2265" t="str">
        <f>VLOOKUP(C2265,MUNICÍPO_SETOR!A$2:D$49,4,0)</f>
        <v>LISIANE MARIA MIOLA SCHENEIDER</v>
      </c>
      <c r="E2265" s="43">
        <v>41390.381944444445</v>
      </c>
      <c r="F2265" s="43">
        <v>41390.717361111114</v>
      </c>
      <c r="G2265" s="43">
        <v>41390.738888888889</v>
      </c>
      <c r="H2265" t="s">
        <v>29</v>
      </c>
      <c r="I2265">
        <v>60000012256351</v>
      </c>
      <c r="J2265" t="s">
        <v>3976</v>
      </c>
      <c r="K2265" t="s">
        <v>3977</v>
      </c>
      <c r="L2265" t="s">
        <v>41</v>
      </c>
      <c r="M2265">
        <v>3</v>
      </c>
      <c r="N2265" t="s">
        <v>33</v>
      </c>
      <c r="O2265">
        <v>60000015461254</v>
      </c>
      <c r="P2265">
        <v>60000016462741</v>
      </c>
      <c r="Q2265">
        <v>140225000000776</v>
      </c>
      <c r="S2265" t="s">
        <v>34</v>
      </c>
      <c r="T2265" t="s">
        <v>35</v>
      </c>
      <c r="U2265" t="s">
        <v>36</v>
      </c>
      <c r="X2265" t="s">
        <v>37</v>
      </c>
      <c r="AD2265" t="s">
        <v>3978</v>
      </c>
      <c r="AE2265" t="s">
        <v>1443</v>
      </c>
      <c r="AF2265" t="s">
        <v>4379</v>
      </c>
      <c r="AG2265" t="s">
        <v>4379</v>
      </c>
      <c r="AH2265">
        <v>50</v>
      </c>
      <c r="AI2265">
        <v>304</v>
      </c>
      <c r="AJ2265">
        <v>304</v>
      </c>
      <c r="AK2265">
        <v>304</v>
      </c>
      <c r="AL2265">
        <v>304</v>
      </c>
      <c r="AM2265">
        <v>304</v>
      </c>
      <c r="AN2265" t="s">
        <v>1409</v>
      </c>
      <c r="AO2265" t="s">
        <v>4712</v>
      </c>
    </row>
    <row r="2266" spans="1:41" x14ac:dyDescent="0.25">
      <c r="A2266">
        <v>1</v>
      </c>
      <c r="B2266" t="s">
        <v>28</v>
      </c>
      <c r="C2266">
        <v>391106</v>
      </c>
      <c r="D2266" t="str">
        <f>VLOOKUP(C2266,MUNICÍPO_SETOR!A$2:D$49,4,0)</f>
        <v>LISIANE MARIA MIOLA SCHENEIDER</v>
      </c>
      <c r="E2266" s="43">
        <v>41389.708333333336</v>
      </c>
      <c r="F2266" s="43">
        <v>41390.710416666669</v>
      </c>
      <c r="G2266" s="43">
        <v>41390.675694444442</v>
      </c>
      <c r="H2266" t="s">
        <v>29</v>
      </c>
      <c r="I2266">
        <v>60000012393983</v>
      </c>
      <c r="J2266" t="s">
        <v>3979</v>
      </c>
      <c r="K2266" t="s">
        <v>3980</v>
      </c>
      <c r="L2266" t="s">
        <v>32</v>
      </c>
      <c r="M2266">
        <v>6</v>
      </c>
      <c r="N2266" t="s">
        <v>33</v>
      </c>
      <c r="O2266">
        <v>60000015461254</v>
      </c>
      <c r="P2266">
        <v>60000016462741</v>
      </c>
      <c r="Q2266">
        <v>140225000000755</v>
      </c>
      <c r="S2266" t="s">
        <v>34</v>
      </c>
      <c r="T2266" t="s">
        <v>35</v>
      </c>
      <c r="U2266" t="s">
        <v>36</v>
      </c>
      <c r="X2266" t="s">
        <v>37</v>
      </c>
      <c r="AD2266" t="s">
        <v>3981</v>
      </c>
      <c r="AE2266" t="s">
        <v>1443</v>
      </c>
      <c r="AF2266" t="s">
        <v>3981</v>
      </c>
      <c r="AG2266" t="s">
        <v>3981</v>
      </c>
      <c r="AH2266">
        <v>1</v>
      </c>
      <c r="AI2266">
        <v>132</v>
      </c>
      <c r="AJ2266">
        <v>132</v>
      </c>
      <c r="AK2266">
        <v>132</v>
      </c>
      <c r="AL2266">
        <v>132</v>
      </c>
      <c r="AM2266">
        <v>132</v>
      </c>
      <c r="AN2266" t="s">
        <v>1409</v>
      </c>
      <c r="AO2266" t="s">
        <v>3981</v>
      </c>
    </row>
    <row r="2267" spans="1:41" x14ac:dyDescent="0.25">
      <c r="A2267">
        <v>1</v>
      </c>
      <c r="B2267" t="s">
        <v>28</v>
      </c>
      <c r="C2267">
        <v>391106</v>
      </c>
      <c r="D2267" t="str">
        <f>VLOOKUP(C2267,MUNICÍPO_SETOR!A$2:D$49,4,0)</f>
        <v>LISIANE MARIA MIOLA SCHENEIDER</v>
      </c>
      <c r="E2267" s="43">
        <v>41389.706250000003</v>
      </c>
      <c r="F2267" s="43">
        <v>41390.708333333336</v>
      </c>
      <c r="G2267" s="43">
        <v>41390.675694444442</v>
      </c>
      <c r="H2267" t="s">
        <v>29</v>
      </c>
      <c r="I2267">
        <v>60000017152538</v>
      </c>
      <c r="J2267" t="s">
        <v>3982</v>
      </c>
      <c r="K2267" t="s">
        <v>3983</v>
      </c>
      <c r="L2267" t="s">
        <v>1703</v>
      </c>
      <c r="M2267">
        <v>4</v>
      </c>
      <c r="N2267" t="s">
        <v>33</v>
      </c>
      <c r="O2267">
        <v>60000015461254</v>
      </c>
      <c r="P2267">
        <v>60000016462741</v>
      </c>
      <c r="Q2267">
        <v>140225000000748</v>
      </c>
      <c r="S2267" t="s">
        <v>34</v>
      </c>
      <c r="T2267" t="s">
        <v>35</v>
      </c>
      <c r="U2267" t="s">
        <v>36</v>
      </c>
      <c r="X2267" t="s">
        <v>37</v>
      </c>
      <c r="AD2267" t="s">
        <v>3984</v>
      </c>
      <c r="AE2267" t="s">
        <v>1443</v>
      </c>
      <c r="AF2267" t="s">
        <v>4380</v>
      </c>
      <c r="AG2267" t="s">
        <v>4380</v>
      </c>
      <c r="AH2267">
        <v>30</v>
      </c>
      <c r="AI2267">
        <v>226</v>
      </c>
      <c r="AJ2267">
        <v>226</v>
      </c>
      <c r="AK2267">
        <v>226</v>
      </c>
      <c r="AL2267">
        <v>226</v>
      </c>
      <c r="AM2267">
        <v>226</v>
      </c>
      <c r="AN2267" t="s">
        <v>1409</v>
      </c>
      <c r="AO2267" t="s">
        <v>4442</v>
      </c>
    </row>
    <row r="2268" spans="1:41" x14ac:dyDescent="0.25">
      <c r="A2268">
        <v>1</v>
      </c>
      <c r="B2268" t="s">
        <v>28</v>
      </c>
      <c r="C2268">
        <v>391106</v>
      </c>
      <c r="D2268" t="str">
        <f>VLOOKUP(C2268,MUNICÍPO_SETOR!A$2:D$49,4,0)</f>
        <v>LISIANE MARIA MIOLA SCHENEIDER</v>
      </c>
      <c r="E2268" s="43">
        <v>41389.636111111111</v>
      </c>
      <c r="F2268" s="43">
        <v>41390.715277777781</v>
      </c>
      <c r="G2268" s="43">
        <v>41390.675694444442</v>
      </c>
      <c r="H2268" t="s">
        <v>29</v>
      </c>
      <c r="I2268">
        <v>60000012388343</v>
      </c>
      <c r="J2268" t="s">
        <v>3985</v>
      </c>
      <c r="K2268" t="s">
        <v>3986</v>
      </c>
      <c r="L2268" t="s">
        <v>32</v>
      </c>
      <c r="M2268">
        <v>4</v>
      </c>
      <c r="N2268" t="s">
        <v>33</v>
      </c>
      <c r="O2268">
        <v>60000015461254</v>
      </c>
      <c r="P2268">
        <v>60000016462741</v>
      </c>
      <c r="Q2268">
        <v>140225000000769</v>
      </c>
      <c r="S2268" t="s">
        <v>34</v>
      </c>
      <c r="T2268" t="s">
        <v>35</v>
      </c>
      <c r="U2268" t="s">
        <v>36</v>
      </c>
      <c r="X2268" t="s">
        <v>37</v>
      </c>
      <c r="AD2268" t="s">
        <v>3987</v>
      </c>
      <c r="AE2268" t="s">
        <v>1443</v>
      </c>
      <c r="AF2268" t="s">
        <v>3987</v>
      </c>
      <c r="AG2268" t="s">
        <v>3987</v>
      </c>
      <c r="AH2268">
        <v>1</v>
      </c>
      <c r="AI2268">
        <v>101</v>
      </c>
      <c r="AJ2268">
        <v>101</v>
      </c>
      <c r="AK2268">
        <v>101</v>
      </c>
      <c r="AL2268">
        <v>101</v>
      </c>
      <c r="AM2268">
        <v>101</v>
      </c>
      <c r="AN2268" t="s">
        <v>1409</v>
      </c>
      <c r="AO2268" t="s">
        <v>3987</v>
      </c>
    </row>
    <row r="2269" spans="1:41" x14ac:dyDescent="0.25">
      <c r="A2269">
        <v>1</v>
      </c>
      <c r="B2269" t="s">
        <v>28</v>
      </c>
      <c r="C2269">
        <v>391106</v>
      </c>
      <c r="D2269" t="str">
        <f>VLOOKUP(C2269,MUNICÍPO_SETOR!A$2:D$49,4,0)</f>
        <v>LISIANE MARIA MIOLA SCHENEIDER</v>
      </c>
      <c r="E2269" s="43">
        <v>41389.627083333333</v>
      </c>
      <c r="F2269" s="43">
        <v>41390.711805555555</v>
      </c>
      <c r="G2269" s="43">
        <v>41390.675694444442</v>
      </c>
      <c r="H2269" t="s">
        <v>29</v>
      </c>
      <c r="I2269">
        <v>60000017963784</v>
      </c>
      <c r="J2269" t="s">
        <v>3988</v>
      </c>
      <c r="K2269" t="s">
        <v>3989</v>
      </c>
      <c r="L2269" t="s">
        <v>32</v>
      </c>
      <c r="M2269">
        <v>6</v>
      </c>
      <c r="N2269" t="s">
        <v>33</v>
      </c>
      <c r="O2269">
        <v>60000015461254</v>
      </c>
      <c r="P2269">
        <v>60000016462741</v>
      </c>
      <c r="Q2269">
        <v>140225000000762</v>
      </c>
      <c r="S2269" t="s">
        <v>34</v>
      </c>
      <c r="T2269" t="s">
        <v>35</v>
      </c>
      <c r="U2269" t="s">
        <v>36</v>
      </c>
      <c r="X2269" t="s">
        <v>37</v>
      </c>
      <c r="AD2269" t="s">
        <v>3990</v>
      </c>
      <c r="AE2269" t="s">
        <v>1437</v>
      </c>
      <c r="AF2269" t="s">
        <v>3990</v>
      </c>
      <c r="AG2269" t="s">
        <v>3990</v>
      </c>
      <c r="AH2269">
        <v>1</v>
      </c>
      <c r="AI2269">
        <v>92</v>
      </c>
      <c r="AJ2269">
        <v>92</v>
      </c>
      <c r="AK2269">
        <v>92</v>
      </c>
      <c r="AL2269">
        <v>92</v>
      </c>
      <c r="AM2269">
        <v>92</v>
      </c>
      <c r="AN2269" t="s">
        <v>1409</v>
      </c>
      <c r="AO2269" t="s">
        <v>3990</v>
      </c>
    </row>
    <row r="2270" spans="1:41" x14ac:dyDescent="0.25">
      <c r="A2270">
        <v>1</v>
      </c>
      <c r="B2270" t="s">
        <v>28</v>
      </c>
      <c r="C2270">
        <v>391106</v>
      </c>
      <c r="D2270" t="str">
        <f>VLOOKUP(C2270,MUNICÍPO_SETOR!A$2:D$49,4,0)</f>
        <v>LISIANE MARIA MIOLA SCHENEIDER</v>
      </c>
      <c r="E2270" s="43">
        <v>41389.625</v>
      </c>
      <c r="F2270" s="43">
        <v>41389.625694444447</v>
      </c>
      <c r="G2270" s="43">
        <v>41389.591666666667</v>
      </c>
      <c r="H2270" t="s">
        <v>29</v>
      </c>
      <c r="I2270">
        <v>60000012562435</v>
      </c>
      <c r="J2270" t="s">
        <v>3991</v>
      </c>
      <c r="K2270" t="s">
        <v>74</v>
      </c>
      <c r="L2270" t="s">
        <v>32</v>
      </c>
      <c r="M2270">
        <v>4</v>
      </c>
      <c r="N2270" t="s">
        <v>33</v>
      </c>
      <c r="O2270">
        <v>60000015461254</v>
      </c>
      <c r="P2270">
        <v>60000016462741</v>
      </c>
      <c r="Q2270">
        <v>140225000000693</v>
      </c>
      <c r="S2270" t="s">
        <v>34</v>
      </c>
      <c r="T2270" t="s">
        <v>35</v>
      </c>
      <c r="U2270" t="s">
        <v>36</v>
      </c>
      <c r="X2270" t="s">
        <v>37</v>
      </c>
      <c r="AD2270" t="s">
        <v>3992</v>
      </c>
      <c r="AE2270" t="s">
        <v>1443</v>
      </c>
      <c r="AF2270" t="s">
        <v>3992</v>
      </c>
      <c r="AG2270" t="s">
        <v>3992</v>
      </c>
      <c r="AH2270">
        <v>1</v>
      </c>
      <c r="AI2270">
        <v>83</v>
      </c>
      <c r="AJ2270">
        <v>83</v>
      </c>
      <c r="AK2270">
        <v>83</v>
      </c>
      <c r="AL2270">
        <v>83</v>
      </c>
      <c r="AM2270">
        <v>83</v>
      </c>
      <c r="AN2270" t="s">
        <v>1409</v>
      </c>
      <c r="AO2270" t="s">
        <v>3992</v>
      </c>
    </row>
    <row r="2271" spans="1:41" x14ac:dyDescent="0.25">
      <c r="A2271">
        <v>1</v>
      </c>
      <c r="B2271" t="s">
        <v>28</v>
      </c>
      <c r="C2271">
        <v>391106</v>
      </c>
      <c r="D2271" t="str">
        <f>VLOOKUP(C2271,MUNICÍPO_SETOR!A$2:D$49,4,0)</f>
        <v>LISIANE MARIA MIOLA SCHENEIDER</v>
      </c>
      <c r="E2271" s="43">
        <v>41389.625</v>
      </c>
      <c r="F2271" s="43">
        <v>41389.625694444447</v>
      </c>
      <c r="G2271" s="43">
        <v>41389.591666666667</v>
      </c>
      <c r="H2271" t="s">
        <v>29</v>
      </c>
      <c r="I2271">
        <v>60000012562435</v>
      </c>
      <c r="J2271" t="s">
        <v>3991</v>
      </c>
      <c r="K2271" t="s">
        <v>74</v>
      </c>
      <c r="L2271" t="s">
        <v>32</v>
      </c>
      <c r="M2271">
        <v>4</v>
      </c>
      <c r="N2271" t="s">
        <v>33</v>
      </c>
      <c r="O2271">
        <v>60000015461254</v>
      </c>
      <c r="P2271">
        <v>60000016462741</v>
      </c>
      <c r="Q2271">
        <v>140225000000693</v>
      </c>
      <c r="S2271" t="s">
        <v>34</v>
      </c>
      <c r="T2271" t="s">
        <v>35</v>
      </c>
      <c r="U2271" t="s">
        <v>36</v>
      </c>
      <c r="X2271" t="s">
        <v>37</v>
      </c>
      <c r="AD2271" t="s">
        <v>3992</v>
      </c>
      <c r="AE2271" t="s">
        <v>1437</v>
      </c>
      <c r="AF2271" t="s">
        <v>3992</v>
      </c>
      <c r="AG2271" t="s">
        <v>3992</v>
      </c>
      <c r="AH2271">
        <v>1</v>
      </c>
      <c r="AI2271">
        <v>83</v>
      </c>
      <c r="AJ2271">
        <v>83</v>
      </c>
      <c r="AK2271">
        <v>83</v>
      </c>
      <c r="AL2271">
        <v>83</v>
      </c>
      <c r="AM2271">
        <v>83</v>
      </c>
      <c r="AN2271" t="s">
        <v>1409</v>
      </c>
      <c r="AO2271" t="s">
        <v>3992</v>
      </c>
    </row>
    <row r="2272" spans="1:41" x14ac:dyDescent="0.25">
      <c r="A2272">
        <v>1</v>
      </c>
      <c r="B2272" t="s">
        <v>28</v>
      </c>
      <c r="C2272">
        <v>391106</v>
      </c>
      <c r="D2272" t="str">
        <f>VLOOKUP(C2272,MUNICÍPO_SETOR!A$2:D$49,4,0)</f>
        <v>LISIANE MARIA MIOLA SCHENEIDER</v>
      </c>
      <c r="E2272" s="43">
        <v>41389.618055555555</v>
      </c>
      <c r="F2272" s="43">
        <v>41389.620833333334</v>
      </c>
      <c r="G2272" s="43">
        <v>41389.580555555556</v>
      </c>
      <c r="H2272" t="s">
        <v>29</v>
      </c>
      <c r="I2272">
        <v>60000017153634</v>
      </c>
      <c r="J2272" t="s">
        <v>3993</v>
      </c>
      <c r="K2272" t="s">
        <v>3994</v>
      </c>
      <c r="L2272" t="s">
        <v>180</v>
      </c>
      <c r="M2272">
        <v>4</v>
      </c>
      <c r="N2272" t="s">
        <v>33</v>
      </c>
      <c r="O2272">
        <v>60000015461254</v>
      </c>
      <c r="P2272">
        <v>60000016462741</v>
      </c>
      <c r="Q2272">
        <v>140225000000664</v>
      </c>
      <c r="S2272" t="s">
        <v>34</v>
      </c>
      <c r="T2272" t="s">
        <v>35</v>
      </c>
      <c r="U2272" t="s">
        <v>36</v>
      </c>
      <c r="X2272" t="s">
        <v>37</v>
      </c>
      <c r="AD2272" t="s">
        <v>3995</v>
      </c>
      <c r="AE2272" t="s">
        <v>1443</v>
      </c>
      <c r="AF2272" t="s">
        <v>4381</v>
      </c>
      <c r="AG2272" t="s">
        <v>4381</v>
      </c>
      <c r="AH2272">
        <v>81</v>
      </c>
      <c r="AI2272">
        <v>439</v>
      </c>
      <c r="AJ2272">
        <v>439</v>
      </c>
      <c r="AK2272">
        <v>439</v>
      </c>
      <c r="AL2272">
        <v>439</v>
      </c>
      <c r="AM2272">
        <v>439</v>
      </c>
      <c r="AN2272" t="s">
        <v>1409</v>
      </c>
      <c r="AO2272" t="s">
        <v>4713</v>
      </c>
    </row>
    <row r="2273" spans="1:41" x14ac:dyDescent="0.25">
      <c r="A2273">
        <v>1</v>
      </c>
      <c r="B2273" t="s">
        <v>28</v>
      </c>
      <c r="C2273">
        <v>391106</v>
      </c>
      <c r="D2273" t="str">
        <f>VLOOKUP(C2273,MUNICÍPO_SETOR!A$2:D$49,4,0)</f>
        <v>LISIANE MARIA MIOLA SCHENEIDER</v>
      </c>
      <c r="E2273" s="43">
        <v>41389.449999999997</v>
      </c>
      <c r="F2273" s="43">
        <v>41389.870138888888</v>
      </c>
      <c r="G2273" s="43">
        <v>41389.835416666669</v>
      </c>
      <c r="H2273" t="s">
        <v>29</v>
      </c>
      <c r="I2273">
        <v>60000012499615</v>
      </c>
      <c r="J2273" t="s">
        <v>3996</v>
      </c>
      <c r="K2273" t="s">
        <v>3997</v>
      </c>
      <c r="L2273" t="s">
        <v>41</v>
      </c>
      <c r="M2273">
        <v>6</v>
      </c>
      <c r="N2273" t="s">
        <v>33</v>
      </c>
      <c r="O2273">
        <v>60000015461254</v>
      </c>
      <c r="P2273">
        <v>60000016462741</v>
      </c>
      <c r="Q2273">
        <v>140225000000728</v>
      </c>
      <c r="S2273" t="s">
        <v>34</v>
      </c>
      <c r="T2273" t="s">
        <v>35</v>
      </c>
      <c r="U2273" t="s">
        <v>61</v>
      </c>
      <c r="X2273" t="s">
        <v>37</v>
      </c>
      <c r="AD2273" t="s">
        <v>3998</v>
      </c>
      <c r="AE2273" t="s">
        <v>1443</v>
      </c>
      <c r="AF2273" t="s">
        <v>3998</v>
      </c>
      <c r="AG2273" t="s">
        <v>3998</v>
      </c>
      <c r="AH2273">
        <v>90</v>
      </c>
      <c r="AI2273">
        <v>304</v>
      </c>
      <c r="AJ2273">
        <v>304</v>
      </c>
      <c r="AK2273">
        <v>304</v>
      </c>
      <c r="AL2273">
        <v>304</v>
      </c>
      <c r="AM2273">
        <v>304</v>
      </c>
      <c r="AN2273" t="s">
        <v>1409</v>
      </c>
      <c r="AO2273" t="s">
        <v>4714</v>
      </c>
    </row>
    <row r="2274" spans="1:41" x14ac:dyDescent="0.25">
      <c r="A2274">
        <v>1</v>
      </c>
      <c r="B2274" t="s">
        <v>28</v>
      </c>
      <c r="C2274">
        <v>391106</v>
      </c>
      <c r="D2274" t="str">
        <f>VLOOKUP(C2274,MUNICÍPO_SETOR!A$2:D$49,4,0)</f>
        <v>LISIANE MARIA MIOLA SCHENEIDER</v>
      </c>
      <c r="E2274" s="43">
        <v>41389.449999999997</v>
      </c>
      <c r="F2274" s="43">
        <v>41389.870138888888</v>
      </c>
      <c r="G2274" s="43">
        <v>41389.835416666669</v>
      </c>
      <c r="H2274" t="s">
        <v>29</v>
      </c>
      <c r="I2274">
        <v>60000012499615</v>
      </c>
      <c r="J2274" t="s">
        <v>3996</v>
      </c>
      <c r="K2274" t="s">
        <v>3997</v>
      </c>
      <c r="L2274" t="s">
        <v>41</v>
      </c>
      <c r="M2274">
        <v>6</v>
      </c>
      <c r="N2274" t="s">
        <v>33</v>
      </c>
      <c r="O2274">
        <v>60000015461254</v>
      </c>
      <c r="P2274">
        <v>60000016462741</v>
      </c>
      <c r="Q2274">
        <v>140225000000728</v>
      </c>
      <c r="S2274" t="s">
        <v>34</v>
      </c>
      <c r="T2274" t="s">
        <v>35</v>
      </c>
      <c r="U2274" t="s">
        <v>61</v>
      </c>
      <c r="X2274" t="s">
        <v>37</v>
      </c>
      <c r="AD2274" t="s">
        <v>3998</v>
      </c>
      <c r="AE2274" t="s">
        <v>1443</v>
      </c>
      <c r="AF2274" t="s">
        <v>3998</v>
      </c>
      <c r="AG2274" t="s">
        <v>3998</v>
      </c>
      <c r="AH2274">
        <v>90</v>
      </c>
      <c r="AI2274">
        <v>304</v>
      </c>
      <c r="AJ2274">
        <v>304</v>
      </c>
      <c r="AK2274">
        <v>304</v>
      </c>
      <c r="AL2274">
        <v>304</v>
      </c>
      <c r="AM2274">
        <v>304</v>
      </c>
      <c r="AN2274" t="s">
        <v>1409</v>
      </c>
      <c r="AO2274" t="s">
        <v>4714</v>
      </c>
    </row>
    <row r="2275" spans="1:41" x14ac:dyDescent="0.25">
      <c r="A2275">
        <v>1</v>
      </c>
      <c r="B2275" t="s">
        <v>28</v>
      </c>
      <c r="C2275">
        <v>391106</v>
      </c>
      <c r="D2275" t="str">
        <f>VLOOKUP(C2275,MUNICÍPO_SETOR!A$2:D$49,4,0)</f>
        <v>LISIANE MARIA MIOLA SCHENEIDER</v>
      </c>
      <c r="E2275" s="43">
        <v>41389.411805555559</v>
      </c>
      <c r="F2275" s="43">
        <v>41389.87222222222</v>
      </c>
      <c r="G2275" s="43">
        <v>41389.835416666669</v>
      </c>
      <c r="H2275" t="s">
        <v>29</v>
      </c>
      <c r="I2275">
        <v>60000012268523</v>
      </c>
      <c r="J2275" t="s">
        <v>1234</v>
      </c>
      <c r="K2275" t="s">
        <v>1235</v>
      </c>
      <c r="L2275" t="s">
        <v>41</v>
      </c>
      <c r="M2275">
        <v>4</v>
      </c>
      <c r="N2275" t="s">
        <v>33</v>
      </c>
      <c r="O2275">
        <v>60000015461254</v>
      </c>
      <c r="P2275">
        <v>60000016462741</v>
      </c>
      <c r="Q2275">
        <v>140225000000735</v>
      </c>
      <c r="S2275" t="s">
        <v>34</v>
      </c>
      <c r="T2275" t="s">
        <v>35</v>
      </c>
      <c r="U2275" t="s">
        <v>36</v>
      </c>
      <c r="X2275" t="s">
        <v>37</v>
      </c>
      <c r="AD2275" t="s">
        <v>3999</v>
      </c>
      <c r="AE2275" t="s">
        <v>1443</v>
      </c>
      <c r="AF2275" t="s">
        <v>3999</v>
      </c>
      <c r="AG2275" t="s">
        <v>3999</v>
      </c>
      <c r="AH2275">
        <v>116</v>
      </c>
      <c r="AI2275">
        <v>205</v>
      </c>
      <c r="AJ2275">
        <v>205</v>
      </c>
      <c r="AK2275">
        <v>205</v>
      </c>
      <c r="AL2275">
        <v>205</v>
      </c>
      <c r="AM2275">
        <v>205</v>
      </c>
      <c r="AN2275" t="s">
        <v>1409</v>
      </c>
      <c r="AO2275" t="s">
        <v>4715</v>
      </c>
    </row>
    <row r="2276" spans="1:41" x14ac:dyDescent="0.25">
      <c r="A2276">
        <v>1</v>
      </c>
      <c r="B2276" t="s">
        <v>28</v>
      </c>
      <c r="C2276">
        <v>391106</v>
      </c>
      <c r="D2276" t="str">
        <f>VLOOKUP(C2276,MUNICÍPO_SETOR!A$2:D$49,4,0)</f>
        <v>LISIANE MARIA MIOLA SCHENEIDER</v>
      </c>
      <c r="E2276" s="43">
        <v>41389.411805555559</v>
      </c>
      <c r="F2276" s="43">
        <v>41389.87222222222</v>
      </c>
      <c r="G2276" s="43">
        <v>41389.835416666669</v>
      </c>
      <c r="H2276" t="s">
        <v>29</v>
      </c>
      <c r="I2276">
        <v>60000012268523</v>
      </c>
      <c r="J2276" t="s">
        <v>1234</v>
      </c>
      <c r="K2276" t="s">
        <v>1235</v>
      </c>
      <c r="L2276" t="s">
        <v>41</v>
      </c>
      <c r="M2276">
        <v>4</v>
      </c>
      <c r="N2276" t="s">
        <v>33</v>
      </c>
      <c r="O2276">
        <v>60000015461254</v>
      </c>
      <c r="P2276">
        <v>60000016462741</v>
      </c>
      <c r="Q2276">
        <v>140225000000735</v>
      </c>
      <c r="S2276" t="s">
        <v>34</v>
      </c>
      <c r="T2276" t="s">
        <v>35</v>
      </c>
      <c r="U2276" t="s">
        <v>36</v>
      </c>
      <c r="X2276" t="s">
        <v>37</v>
      </c>
      <c r="AD2276" t="s">
        <v>3999</v>
      </c>
      <c r="AE2276" t="s">
        <v>1443</v>
      </c>
      <c r="AF2276" t="s">
        <v>3999</v>
      </c>
      <c r="AG2276" t="s">
        <v>3999</v>
      </c>
      <c r="AH2276">
        <v>116</v>
      </c>
      <c r="AI2276">
        <v>205</v>
      </c>
      <c r="AJ2276">
        <v>205</v>
      </c>
      <c r="AK2276">
        <v>205</v>
      </c>
      <c r="AL2276">
        <v>205</v>
      </c>
      <c r="AM2276">
        <v>205</v>
      </c>
      <c r="AN2276" t="s">
        <v>1409</v>
      </c>
      <c r="AO2276" t="s">
        <v>4715</v>
      </c>
    </row>
    <row r="2277" spans="1:41" x14ac:dyDescent="0.25">
      <c r="A2277">
        <v>1</v>
      </c>
      <c r="B2277" t="s">
        <v>28</v>
      </c>
      <c r="C2277">
        <v>391106</v>
      </c>
      <c r="D2277" t="str">
        <f>VLOOKUP(C2277,MUNICÍPO_SETOR!A$2:D$49,4,0)</f>
        <v>LISIANE MARIA MIOLA SCHENEIDER</v>
      </c>
      <c r="E2277" s="43">
        <v>41389.37222222222</v>
      </c>
      <c r="F2277" s="43">
        <v>41389.872916666667</v>
      </c>
      <c r="G2277" s="43">
        <v>41389.835416666669</v>
      </c>
      <c r="H2277" t="s">
        <v>110</v>
      </c>
      <c r="I2277">
        <v>60000016840077</v>
      </c>
      <c r="K2277" t="s">
        <v>1229</v>
      </c>
      <c r="N2277" t="s">
        <v>33</v>
      </c>
      <c r="O2277">
        <v>60000015461254</v>
      </c>
      <c r="P2277">
        <v>60000016462741</v>
      </c>
      <c r="Q2277">
        <v>140225000000742</v>
      </c>
      <c r="S2277" t="s">
        <v>34</v>
      </c>
      <c r="T2277" t="s">
        <v>35</v>
      </c>
      <c r="X2277" t="s">
        <v>37</v>
      </c>
      <c r="AD2277" t="s">
        <v>3962</v>
      </c>
      <c r="AE2277" t="s">
        <v>1443</v>
      </c>
      <c r="AF2277" t="s">
        <v>3962</v>
      </c>
      <c r="AG2277" t="s">
        <v>3962</v>
      </c>
      <c r="AH2277">
        <v>1</v>
      </c>
      <c r="AI2277">
        <v>49</v>
      </c>
      <c r="AJ2277">
        <v>49</v>
      </c>
      <c r="AK2277">
        <v>49</v>
      </c>
      <c r="AL2277">
        <v>49</v>
      </c>
      <c r="AM2277">
        <v>49</v>
      </c>
      <c r="AN2277" t="s">
        <v>1409</v>
      </c>
      <c r="AO2277" t="s">
        <v>3962</v>
      </c>
    </row>
    <row r="2278" spans="1:41" x14ac:dyDescent="0.25">
      <c r="A2278">
        <v>1</v>
      </c>
      <c r="B2278" t="s">
        <v>28</v>
      </c>
      <c r="C2278">
        <v>391106</v>
      </c>
      <c r="D2278" t="str">
        <f>VLOOKUP(C2278,MUNICÍPO_SETOR!A$2:D$49,4,0)</f>
        <v>LISIANE MARIA MIOLA SCHENEIDER</v>
      </c>
      <c r="E2278" s="43">
        <v>41388.722222222219</v>
      </c>
      <c r="F2278" s="43">
        <v>41388.722916666666</v>
      </c>
      <c r="G2278" s="43">
        <v>41389.570138888892</v>
      </c>
      <c r="H2278" t="s">
        <v>29</v>
      </c>
      <c r="I2278">
        <v>60000012589287</v>
      </c>
      <c r="J2278" t="s">
        <v>1192</v>
      </c>
      <c r="K2278" t="s">
        <v>1193</v>
      </c>
      <c r="L2278" t="s">
        <v>41</v>
      </c>
      <c r="M2278">
        <v>4</v>
      </c>
      <c r="N2278" t="s">
        <v>33</v>
      </c>
      <c r="O2278">
        <v>60000015461254</v>
      </c>
      <c r="P2278">
        <v>60000016462741</v>
      </c>
      <c r="Q2278">
        <v>140225000000650</v>
      </c>
      <c r="S2278" t="s">
        <v>34</v>
      </c>
      <c r="T2278" t="s">
        <v>35</v>
      </c>
      <c r="U2278" t="s">
        <v>61</v>
      </c>
      <c r="X2278" t="s">
        <v>37</v>
      </c>
      <c r="AD2278" t="s">
        <v>4000</v>
      </c>
      <c r="AE2278" t="s">
        <v>1443</v>
      </c>
      <c r="AF2278" t="s">
        <v>4000</v>
      </c>
      <c r="AG2278" t="s">
        <v>4000</v>
      </c>
      <c r="AH2278">
        <v>1</v>
      </c>
      <c r="AI2278">
        <v>63</v>
      </c>
      <c r="AJ2278">
        <v>63</v>
      </c>
      <c r="AK2278">
        <v>63</v>
      </c>
      <c r="AL2278">
        <v>63</v>
      </c>
      <c r="AM2278">
        <v>63</v>
      </c>
      <c r="AN2278" t="s">
        <v>1409</v>
      </c>
      <c r="AO2278" t="s">
        <v>4000</v>
      </c>
    </row>
    <row r="2279" spans="1:41" x14ac:dyDescent="0.25">
      <c r="A2279">
        <v>1</v>
      </c>
      <c r="B2279" t="s">
        <v>28</v>
      </c>
      <c r="C2279">
        <v>391106</v>
      </c>
      <c r="D2279" t="str">
        <f>VLOOKUP(C2279,MUNICÍPO_SETOR!A$2:D$49,4,0)</f>
        <v>LISIANE MARIA MIOLA SCHENEIDER</v>
      </c>
      <c r="E2279" s="43">
        <v>41388.67291666667</v>
      </c>
      <c r="F2279" s="43">
        <v>41389.635416666664</v>
      </c>
      <c r="G2279" s="43">
        <v>41389.824999999997</v>
      </c>
      <c r="H2279" t="s">
        <v>29</v>
      </c>
      <c r="I2279">
        <v>60000017153726</v>
      </c>
      <c r="J2279" t="s">
        <v>1209</v>
      </c>
      <c r="K2279" t="s">
        <v>1210</v>
      </c>
      <c r="L2279" t="s">
        <v>245</v>
      </c>
      <c r="M2279">
        <v>4</v>
      </c>
      <c r="N2279" t="s">
        <v>33</v>
      </c>
      <c r="O2279">
        <v>60000015461254</v>
      </c>
      <c r="P2279">
        <v>60000016462741</v>
      </c>
      <c r="Q2279">
        <v>140225000000721</v>
      </c>
      <c r="S2279" t="s">
        <v>34</v>
      </c>
      <c r="T2279" t="s">
        <v>35</v>
      </c>
      <c r="U2279" t="s">
        <v>36</v>
      </c>
      <c r="X2279" t="s">
        <v>37</v>
      </c>
      <c r="AD2279" t="s">
        <v>4001</v>
      </c>
      <c r="AE2279" t="s">
        <v>1443</v>
      </c>
      <c r="AF2279" t="s">
        <v>4001</v>
      </c>
      <c r="AG2279" t="s">
        <v>4001</v>
      </c>
      <c r="AH2279">
        <v>1</v>
      </c>
      <c r="AI2279">
        <v>133</v>
      </c>
      <c r="AJ2279">
        <v>133</v>
      </c>
      <c r="AK2279">
        <v>133</v>
      </c>
      <c r="AL2279">
        <v>133</v>
      </c>
      <c r="AM2279">
        <v>133</v>
      </c>
      <c r="AN2279" t="s">
        <v>1409</v>
      </c>
      <c r="AO2279" t="s">
        <v>4001</v>
      </c>
    </row>
    <row r="2280" spans="1:41" x14ac:dyDescent="0.25">
      <c r="A2280">
        <v>1</v>
      </c>
      <c r="B2280" t="s">
        <v>28</v>
      </c>
      <c r="C2280">
        <v>391106</v>
      </c>
      <c r="D2280" t="str">
        <f>VLOOKUP(C2280,MUNICÍPO_SETOR!A$2:D$49,4,0)</f>
        <v>LISIANE MARIA MIOLA SCHENEIDER</v>
      </c>
      <c r="E2280" s="43">
        <v>41388.629166666666</v>
      </c>
      <c r="F2280" s="43">
        <v>41389.630555555559</v>
      </c>
      <c r="G2280" s="43">
        <v>41389.591666666667</v>
      </c>
      <c r="H2280" t="s">
        <v>29</v>
      </c>
      <c r="I2280">
        <v>60000017151790</v>
      </c>
      <c r="J2280" t="s">
        <v>4002</v>
      </c>
      <c r="K2280" t="s">
        <v>4003</v>
      </c>
      <c r="L2280" t="s">
        <v>32</v>
      </c>
      <c r="M2280">
        <v>6</v>
      </c>
      <c r="N2280" t="s">
        <v>33</v>
      </c>
      <c r="O2280">
        <v>60000015461254</v>
      </c>
      <c r="P2280">
        <v>60000016462741</v>
      </c>
      <c r="Q2280">
        <v>140225000000707</v>
      </c>
      <c r="S2280" t="s">
        <v>34</v>
      </c>
      <c r="T2280" t="s">
        <v>35</v>
      </c>
      <c r="U2280" t="s">
        <v>36</v>
      </c>
      <c r="X2280" t="s">
        <v>37</v>
      </c>
      <c r="AD2280" t="s">
        <v>4004</v>
      </c>
      <c r="AE2280" t="s">
        <v>1443</v>
      </c>
      <c r="AF2280" t="s">
        <v>4004</v>
      </c>
      <c r="AG2280" t="s">
        <v>4004</v>
      </c>
      <c r="AH2280">
        <v>29</v>
      </c>
      <c r="AI2280">
        <v>180</v>
      </c>
      <c r="AJ2280">
        <v>180</v>
      </c>
      <c r="AK2280">
        <v>180</v>
      </c>
      <c r="AL2280">
        <v>180</v>
      </c>
      <c r="AM2280">
        <v>180</v>
      </c>
      <c r="AN2280" t="s">
        <v>1409</v>
      </c>
      <c r="AO2280" t="s">
        <v>4716</v>
      </c>
    </row>
    <row r="2281" spans="1:41" x14ac:dyDescent="0.25">
      <c r="A2281">
        <v>1</v>
      </c>
      <c r="B2281" t="s">
        <v>28</v>
      </c>
      <c r="C2281">
        <v>391106</v>
      </c>
      <c r="D2281" t="str">
        <f>VLOOKUP(C2281,MUNICÍPO_SETOR!A$2:D$49,4,0)</f>
        <v>LISIANE MARIA MIOLA SCHENEIDER</v>
      </c>
      <c r="E2281" s="43">
        <v>41388.627083333333</v>
      </c>
      <c r="F2281" s="43">
        <v>41389.628472222219</v>
      </c>
      <c r="G2281" s="43">
        <v>41389.591666666667</v>
      </c>
      <c r="H2281" t="s">
        <v>29</v>
      </c>
      <c r="I2281">
        <v>60000012291583</v>
      </c>
      <c r="J2281" t="s">
        <v>1206</v>
      </c>
      <c r="K2281" t="s">
        <v>1207</v>
      </c>
      <c r="L2281" t="s">
        <v>32</v>
      </c>
      <c r="M2281">
        <v>6</v>
      </c>
      <c r="N2281" t="s">
        <v>33</v>
      </c>
      <c r="O2281">
        <v>60000015461254</v>
      </c>
      <c r="P2281">
        <v>60000016462741</v>
      </c>
      <c r="Q2281">
        <v>140225000000700</v>
      </c>
      <c r="S2281" t="s">
        <v>34</v>
      </c>
      <c r="T2281" t="s">
        <v>35</v>
      </c>
      <c r="U2281" t="s">
        <v>36</v>
      </c>
      <c r="X2281" t="s">
        <v>37</v>
      </c>
      <c r="AD2281" t="s">
        <v>4005</v>
      </c>
      <c r="AE2281" t="s">
        <v>1443</v>
      </c>
      <c r="AF2281" t="s">
        <v>4005</v>
      </c>
      <c r="AG2281" t="s">
        <v>4005</v>
      </c>
      <c r="AH2281">
        <v>30</v>
      </c>
      <c r="AI2281">
        <v>200</v>
      </c>
      <c r="AJ2281">
        <v>200</v>
      </c>
      <c r="AK2281">
        <v>200</v>
      </c>
      <c r="AL2281">
        <v>200</v>
      </c>
      <c r="AM2281">
        <v>200</v>
      </c>
      <c r="AN2281" t="s">
        <v>1409</v>
      </c>
      <c r="AO2281" t="s">
        <v>4717</v>
      </c>
    </row>
    <row r="2282" spans="1:41" x14ac:dyDescent="0.25">
      <c r="A2282">
        <v>1</v>
      </c>
      <c r="B2282" t="s">
        <v>28</v>
      </c>
      <c r="C2282">
        <v>391106</v>
      </c>
      <c r="D2282" t="str">
        <f>VLOOKUP(C2282,MUNICÍPO_SETOR!A$2:D$49,4,0)</f>
        <v>LISIANE MARIA MIOLA SCHENEIDER</v>
      </c>
      <c r="E2282" s="43">
        <v>41388.623611111114</v>
      </c>
      <c r="F2282" s="43">
        <v>41389.623611111114</v>
      </c>
      <c r="G2282" s="43">
        <v>41389.591666666667</v>
      </c>
      <c r="H2282" t="s">
        <v>29</v>
      </c>
      <c r="I2282">
        <v>60000012363491</v>
      </c>
      <c r="J2282" t="s">
        <v>4006</v>
      </c>
      <c r="K2282" t="s">
        <v>4007</v>
      </c>
      <c r="L2282" t="s">
        <v>2586</v>
      </c>
      <c r="M2282">
        <v>3</v>
      </c>
      <c r="N2282" t="s">
        <v>33</v>
      </c>
      <c r="O2282">
        <v>60000015461254</v>
      </c>
      <c r="P2282">
        <v>60000016462741</v>
      </c>
      <c r="Q2282">
        <v>140225000000679</v>
      </c>
      <c r="S2282" t="s">
        <v>34</v>
      </c>
      <c r="T2282" t="s">
        <v>35</v>
      </c>
      <c r="U2282" t="s">
        <v>36</v>
      </c>
      <c r="X2282" t="s">
        <v>37</v>
      </c>
      <c r="AD2282" t="s">
        <v>4008</v>
      </c>
      <c r="AE2282" t="s">
        <v>1443</v>
      </c>
      <c r="AF2282" t="s">
        <v>4008</v>
      </c>
      <c r="AG2282" t="s">
        <v>4008</v>
      </c>
      <c r="AH2282">
        <v>1</v>
      </c>
      <c r="AI2282">
        <v>28</v>
      </c>
      <c r="AJ2282">
        <v>28</v>
      </c>
      <c r="AK2282">
        <v>28</v>
      </c>
      <c r="AL2282">
        <v>28</v>
      </c>
      <c r="AM2282">
        <v>28</v>
      </c>
      <c r="AN2282" t="s">
        <v>1409</v>
      </c>
      <c r="AO2282" t="s">
        <v>4008</v>
      </c>
    </row>
    <row r="2283" spans="1:41" x14ac:dyDescent="0.25">
      <c r="A2283">
        <v>1</v>
      </c>
      <c r="B2283" t="s">
        <v>28</v>
      </c>
      <c r="C2283">
        <v>391106</v>
      </c>
      <c r="D2283" t="str">
        <f>VLOOKUP(C2283,MUNICÍPO_SETOR!A$2:D$49,4,0)</f>
        <v>LISIANE MARIA MIOLA SCHENEIDER</v>
      </c>
      <c r="E2283" s="43">
        <v>41388.588888888888</v>
      </c>
      <c r="F2283" s="43">
        <v>41389.631249999999</v>
      </c>
      <c r="G2283" s="43">
        <v>41389.591666666667</v>
      </c>
      <c r="H2283" t="s">
        <v>29</v>
      </c>
      <c r="I2283">
        <v>60000012369935</v>
      </c>
      <c r="J2283" t="s">
        <v>1203</v>
      </c>
      <c r="K2283" t="s">
        <v>1204</v>
      </c>
      <c r="L2283" t="s">
        <v>32</v>
      </c>
      <c r="M2283">
        <v>6</v>
      </c>
      <c r="N2283" t="s">
        <v>33</v>
      </c>
      <c r="O2283">
        <v>60000015461254</v>
      </c>
      <c r="P2283">
        <v>60000016462741</v>
      </c>
      <c r="Q2283">
        <v>140225000000714</v>
      </c>
      <c r="S2283" t="s">
        <v>34</v>
      </c>
      <c r="T2283" t="s">
        <v>35</v>
      </c>
      <c r="U2283" t="s">
        <v>36</v>
      </c>
      <c r="X2283" t="s">
        <v>37</v>
      </c>
      <c r="AD2283" t="s">
        <v>4009</v>
      </c>
      <c r="AE2283" t="s">
        <v>1443</v>
      </c>
      <c r="AF2283" t="s">
        <v>4009</v>
      </c>
      <c r="AG2283" t="s">
        <v>4009</v>
      </c>
      <c r="AH2283">
        <v>1</v>
      </c>
      <c r="AI2283">
        <v>73</v>
      </c>
      <c r="AJ2283">
        <v>73</v>
      </c>
      <c r="AK2283">
        <v>73</v>
      </c>
      <c r="AL2283">
        <v>73</v>
      </c>
      <c r="AM2283">
        <v>73</v>
      </c>
      <c r="AN2283" t="s">
        <v>1409</v>
      </c>
      <c r="AO2283" t="s">
        <v>4009</v>
      </c>
    </row>
    <row r="2284" spans="1:41" x14ac:dyDescent="0.25">
      <c r="A2284">
        <v>1</v>
      </c>
      <c r="B2284" t="s">
        <v>28</v>
      </c>
      <c r="C2284">
        <v>391106</v>
      </c>
      <c r="D2284" t="str">
        <f>VLOOKUP(C2284,MUNICÍPO_SETOR!A$2:D$49,4,0)</f>
        <v>LISIANE MARIA MIOLA SCHENEIDER</v>
      </c>
      <c r="E2284" s="43">
        <v>41388.499305555553</v>
      </c>
      <c r="F2284" s="43">
        <v>41389.625</v>
      </c>
      <c r="G2284" s="43">
        <v>41389.591666666667</v>
      </c>
      <c r="H2284" t="s">
        <v>29</v>
      </c>
      <c r="I2284">
        <v>60000017965680</v>
      </c>
      <c r="J2284" t="s">
        <v>4010</v>
      </c>
      <c r="K2284" t="s">
        <v>4011</v>
      </c>
      <c r="L2284" t="s">
        <v>88</v>
      </c>
      <c r="M2284">
        <v>3</v>
      </c>
      <c r="N2284" t="s">
        <v>33</v>
      </c>
      <c r="O2284">
        <v>60000015461254</v>
      </c>
      <c r="P2284">
        <v>60000016462741</v>
      </c>
      <c r="Q2284">
        <v>140225000000686</v>
      </c>
      <c r="S2284" t="s">
        <v>34</v>
      </c>
      <c r="T2284" t="s">
        <v>35</v>
      </c>
      <c r="U2284" t="s">
        <v>36</v>
      </c>
      <c r="X2284" t="s">
        <v>37</v>
      </c>
      <c r="AD2284" t="s">
        <v>4012</v>
      </c>
      <c r="AE2284" t="s">
        <v>1437</v>
      </c>
      <c r="AF2284" t="s">
        <v>4012</v>
      </c>
      <c r="AG2284" t="s">
        <v>4012</v>
      </c>
      <c r="AH2284">
        <v>1</v>
      </c>
      <c r="AI2284">
        <v>45</v>
      </c>
      <c r="AJ2284">
        <v>45</v>
      </c>
      <c r="AK2284">
        <v>45</v>
      </c>
      <c r="AL2284">
        <v>45</v>
      </c>
      <c r="AM2284">
        <v>45</v>
      </c>
      <c r="AN2284" t="s">
        <v>1409</v>
      </c>
      <c r="AO2284" t="s">
        <v>4012</v>
      </c>
    </row>
    <row r="2285" spans="1:41" x14ac:dyDescent="0.25">
      <c r="A2285">
        <v>1</v>
      </c>
      <c r="B2285" t="s">
        <v>28</v>
      </c>
      <c r="C2285">
        <v>391106</v>
      </c>
      <c r="D2285" t="str">
        <f>VLOOKUP(C2285,MUNICÍPO_SETOR!A$2:D$49,4,0)</f>
        <v>LISIANE MARIA MIOLA SCHENEIDER</v>
      </c>
      <c r="E2285" s="43">
        <v>41388.454861111109</v>
      </c>
      <c r="F2285" s="43">
        <v>41389.622916666667</v>
      </c>
      <c r="G2285" s="43">
        <v>41389.591666666667</v>
      </c>
      <c r="H2285" t="s">
        <v>29</v>
      </c>
      <c r="I2285">
        <v>60000012371815</v>
      </c>
      <c r="J2285" t="s">
        <v>4013</v>
      </c>
      <c r="K2285" t="s">
        <v>4014</v>
      </c>
      <c r="L2285" t="s">
        <v>238</v>
      </c>
      <c r="M2285">
        <v>3</v>
      </c>
      <c r="N2285" t="s">
        <v>33</v>
      </c>
      <c r="O2285">
        <v>60000015461254</v>
      </c>
      <c r="P2285">
        <v>60000016462741</v>
      </c>
      <c r="Q2285">
        <v>140225000000671</v>
      </c>
      <c r="S2285" t="s">
        <v>34</v>
      </c>
      <c r="T2285" t="s">
        <v>35</v>
      </c>
      <c r="U2285" t="s">
        <v>36</v>
      </c>
      <c r="X2285" t="s">
        <v>37</v>
      </c>
      <c r="Y2285" t="s">
        <v>176</v>
      </c>
      <c r="AD2285" t="s">
        <v>4015</v>
      </c>
      <c r="AE2285" t="s">
        <v>1443</v>
      </c>
      <c r="AF2285" t="s">
        <v>4015</v>
      </c>
      <c r="AG2285" t="s">
        <v>4015</v>
      </c>
      <c r="AH2285">
        <v>1</v>
      </c>
      <c r="AI2285">
        <v>110</v>
      </c>
      <c r="AJ2285">
        <v>110</v>
      </c>
      <c r="AK2285">
        <v>110</v>
      </c>
      <c r="AL2285">
        <v>110</v>
      </c>
      <c r="AM2285">
        <v>110</v>
      </c>
      <c r="AN2285" t="s">
        <v>1409</v>
      </c>
      <c r="AO2285" t="s">
        <v>4015</v>
      </c>
    </row>
    <row r="2286" spans="1:41" x14ac:dyDescent="0.25">
      <c r="A2286">
        <v>1</v>
      </c>
      <c r="B2286" t="s">
        <v>28</v>
      </c>
      <c r="C2286">
        <v>391106</v>
      </c>
      <c r="D2286" t="str">
        <f>VLOOKUP(C2286,MUNICÍPO_SETOR!A$2:D$49,4,0)</f>
        <v>LISIANE MARIA MIOLA SCHENEIDER</v>
      </c>
      <c r="E2286" s="43">
        <v>41388.40347222222</v>
      </c>
      <c r="F2286" s="43">
        <v>41389.616666666669</v>
      </c>
      <c r="G2286" s="43">
        <v>41389.580555555556</v>
      </c>
      <c r="H2286" t="s">
        <v>29</v>
      </c>
      <c r="I2286">
        <v>60000012292607</v>
      </c>
      <c r="J2286" t="s">
        <v>4016</v>
      </c>
      <c r="K2286" t="s">
        <v>4017</v>
      </c>
      <c r="L2286" t="s">
        <v>32</v>
      </c>
      <c r="M2286">
        <v>4</v>
      </c>
      <c r="N2286" t="s">
        <v>33</v>
      </c>
      <c r="O2286">
        <v>60000015461254</v>
      </c>
      <c r="P2286">
        <v>60000016462741</v>
      </c>
      <c r="Q2286">
        <v>140225000000657</v>
      </c>
      <c r="S2286" t="s">
        <v>34</v>
      </c>
      <c r="T2286" t="s">
        <v>35</v>
      </c>
      <c r="U2286" t="s">
        <v>36</v>
      </c>
      <c r="X2286" t="s">
        <v>37</v>
      </c>
      <c r="AD2286" t="s">
        <v>4018</v>
      </c>
      <c r="AE2286" t="s">
        <v>1443</v>
      </c>
      <c r="AF2286" t="s">
        <v>4018</v>
      </c>
      <c r="AG2286" t="s">
        <v>4018</v>
      </c>
      <c r="AH2286">
        <v>100</v>
      </c>
      <c r="AI2286">
        <v>209</v>
      </c>
      <c r="AJ2286">
        <v>209</v>
      </c>
      <c r="AK2286">
        <v>209</v>
      </c>
      <c r="AL2286">
        <v>209</v>
      </c>
      <c r="AM2286">
        <v>209</v>
      </c>
      <c r="AN2286" t="s">
        <v>1409</v>
      </c>
      <c r="AO2286" t="s">
        <v>4718</v>
      </c>
    </row>
    <row r="2287" spans="1:41" x14ac:dyDescent="0.25">
      <c r="A2287">
        <v>1</v>
      </c>
      <c r="B2287" t="s">
        <v>28</v>
      </c>
      <c r="C2287">
        <v>391106</v>
      </c>
      <c r="D2287" t="str">
        <f>VLOOKUP(C2287,MUNICÍPO_SETOR!A$2:D$49,4,0)</f>
        <v>LISIANE MARIA MIOLA SCHENEIDER</v>
      </c>
      <c r="E2287" s="43">
        <v>41387.720833333333</v>
      </c>
      <c r="F2287" s="43">
        <v>41388.722222222219</v>
      </c>
      <c r="G2287" s="43">
        <v>41389.570138888892</v>
      </c>
      <c r="H2287" t="s">
        <v>29</v>
      </c>
      <c r="I2287">
        <v>140225000000497</v>
      </c>
      <c r="J2287" t="s">
        <v>5292</v>
      </c>
      <c r="K2287" t="s">
        <v>5293</v>
      </c>
      <c r="L2287" t="s">
        <v>41</v>
      </c>
      <c r="N2287" t="s">
        <v>33</v>
      </c>
      <c r="O2287">
        <v>60000015461254</v>
      </c>
      <c r="P2287">
        <v>60000016462741</v>
      </c>
      <c r="Q2287">
        <v>140225000000644</v>
      </c>
      <c r="S2287" t="s">
        <v>34</v>
      </c>
      <c r="T2287" t="s">
        <v>35</v>
      </c>
      <c r="U2287" t="s">
        <v>36</v>
      </c>
      <c r="X2287" t="s">
        <v>37</v>
      </c>
      <c r="AD2287" t="s">
        <v>4019</v>
      </c>
      <c r="AE2287" t="s">
        <v>1443</v>
      </c>
      <c r="AF2287" t="s">
        <v>4019</v>
      </c>
      <c r="AG2287" t="s">
        <v>4019</v>
      </c>
      <c r="AH2287">
        <v>1</v>
      </c>
      <c r="AI2287">
        <v>100</v>
      </c>
      <c r="AJ2287">
        <v>100</v>
      </c>
      <c r="AK2287">
        <v>100</v>
      </c>
      <c r="AL2287">
        <v>100</v>
      </c>
      <c r="AM2287">
        <v>100</v>
      </c>
      <c r="AN2287" t="s">
        <v>1409</v>
      </c>
      <c r="AO2287" t="s">
        <v>4019</v>
      </c>
    </row>
    <row r="2288" spans="1:41" x14ac:dyDescent="0.25">
      <c r="A2288">
        <v>1</v>
      </c>
      <c r="B2288" t="s">
        <v>28</v>
      </c>
      <c r="C2288">
        <v>391106</v>
      </c>
      <c r="D2288" t="str">
        <f>VLOOKUP(C2288,MUNICÍPO_SETOR!A$2:D$49,4,0)</f>
        <v>LISIANE MARIA MIOLA SCHENEIDER</v>
      </c>
      <c r="E2288" s="43">
        <v>41387.715277777781</v>
      </c>
      <c r="F2288" s="43">
        <v>41388.71875</v>
      </c>
      <c r="G2288" s="43">
        <v>41389.570138888892</v>
      </c>
      <c r="H2288" t="s">
        <v>29</v>
      </c>
      <c r="I2288">
        <v>60000012507311</v>
      </c>
      <c r="J2288" t="s">
        <v>1195</v>
      </c>
      <c r="K2288" t="s">
        <v>1196</v>
      </c>
      <c r="L2288" t="s">
        <v>32</v>
      </c>
      <c r="M2288">
        <v>4</v>
      </c>
      <c r="N2288" t="s">
        <v>33</v>
      </c>
      <c r="O2288">
        <v>60000015461254</v>
      </c>
      <c r="P2288">
        <v>60000016462741</v>
      </c>
      <c r="Q2288">
        <v>140225000000623</v>
      </c>
      <c r="S2288" t="s">
        <v>34</v>
      </c>
      <c r="T2288" t="s">
        <v>35</v>
      </c>
      <c r="U2288" t="s">
        <v>36</v>
      </c>
      <c r="X2288" t="s">
        <v>37</v>
      </c>
      <c r="AD2288" t="s">
        <v>4020</v>
      </c>
      <c r="AE2288" t="s">
        <v>1443</v>
      </c>
      <c r="AF2288" t="s">
        <v>4020</v>
      </c>
      <c r="AG2288" t="s">
        <v>4020</v>
      </c>
      <c r="AH2288">
        <v>121</v>
      </c>
      <c r="AI2288">
        <v>435</v>
      </c>
      <c r="AJ2288">
        <v>435</v>
      </c>
      <c r="AK2288">
        <v>435</v>
      </c>
      <c r="AL2288">
        <v>435</v>
      </c>
      <c r="AM2288">
        <v>435</v>
      </c>
      <c r="AN2288" t="s">
        <v>1409</v>
      </c>
      <c r="AO2288" t="s">
        <v>4719</v>
      </c>
    </row>
    <row r="2289" spans="1:41" x14ac:dyDescent="0.25">
      <c r="A2289">
        <v>1</v>
      </c>
      <c r="B2289" t="s">
        <v>28</v>
      </c>
      <c r="C2289">
        <v>391106</v>
      </c>
      <c r="D2289" t="str">
        <f>VLOOKUP(C2289,MUNICÍPO_SETOR!A$2:D$49,4,0)</f>
        <v>LISIANE MARIA MIOLA SCHENEIDER</v>
      </c>
      <c r="E2289" s="43">
        <v>41387.628472222219</v>
      </c>
      <c r="F2289" s="43">
        <v>41387.631944444445</v>
      </c>
      <c r="G2289" s="43">
        <v>41397.191666666666</v>
      </c>
      <c r="H2289" t="s">
        <v>29</v>
      </c>
      <c r="I2289">
        <v>60000012272459</v>
      </c>
      <c r="J2289" t="s">
        <v>5234</v>
      </c>
      <c r="K2289" t="s">
        <v>4021</v>
      </c>
      <c r="N2289" t="s">
        <v>33</v>
      </c>
      <c r="O2289">
        <v>60000015461254</v>
      </c>
      <c r="P2289">
        <v>60000016462741</v>
      </c>
      <c r="Q2289">
        <v>140225000000617</v>
      </c>
      <c r="S2289" t="s">
        <v>34</v>
      </c>
      <c r="T2289" t="s">
        <v>35</v>
      </c>
      <c r="X2289" t="s">
        <v>37</v>
      </c>
      <c r="AD2289" t="s">
        <v>4022</v>
      </c>
      <c r="AE2289" t="s">
        <v>1443</v>
      </c>
      <c r="AF2289" t="s">
        <v>4022</v>
      </c>
      <c r="AG2289" t="s">
        <v>4022</v>
      </c>
      <c r="AH2289">
        <v>1</v>
      </c>
      <c r="AI2289">
        <v>60</v>
      </c>
      <c r="AJ2289">
        <v>60</v>
      </c>
      <c r="AK2289">
        <v>60</v>
      </c>
      <c r="AL2289">
        <v>60</v>
      </c>
      <c r="AM2289">
        <v>60</v>
      </c>
      <c r="AN2289" t="s">
        <v>1409</v>
      </c>
      <c r="AO2289" t="s">
        <v>4022</v>
      </c>
    </row>
    <row r="2290" spans="1:41" x14ac:dyDescent="0.25">
      <c r="A2290">
        <v>1</v>
      </c>
      <c r="B2290" t="s">
        <v>28</v>
      </c>
      <c r="C2290">
        <v>391106</v>
      </c>
      <c r="D2290" t="str">
        <f>VLOOKUP(C2290,MUNICÍPO_SETOR!A$2:D$49,4,0)</f>
        <v>LISIANE MARIA MIOLA SCHENEIDER</v>
      </c>
      <c r="E2290" s="43">
        <v>41387.617361111108</v>
      </c>
      <c r="F2290" s="43">
        <v>41387.618055555555</v>
      </c>
      <c r="G2290" s="43">
        <v>41387.581250000003</v>
      </c>
      <c r="H2290" t="s">
        <v>29</v>
      </c>
      <c r="I2290">
        <v>60000012455723</v>
      </c>
      <c r="J2290" t="s">
        <v>4023</v>
      </c>
      <c r="K2290" t="s">
        <v>4024</v>
      </c>
      <c r="L2290" t="s">
        <v>32</v>
      </c>
      <c r="M2290">
        <v>4</v>
      </c>
      <c r="N2290" t="s">
        <v>33</v>
      </c>
      <c r="O2290">
        <v>60000015461254</v>
      </c>
      <c r="P2290">
        <v>60000016462741</v>
      </c>
      <c r="Q2290">
        <v>140225000000599</v>
      </c>
      <c r="S2290" t="s">
        <v>34</v>
      </c>
      <c r="T2290" t="s">
        <v>35</v>
      </c>
      <c r="U2290" t="s">
        <v>36</v>
      </c>
      <c r="X2290" t="s">
        <v>37</v>
      </c>
      <c r="AD2290" t="s">
        <v>3962</v>
      </c>
      <c r="AE2290" t="s">
        <v>1443</v>
      </c>
      <c r="AF2290" t="s">
        <v>3962</v>
      </c>
      <c r="AG2290" t="s">
        <v>3962</v>
      </c>
      <c r="AH2290">
        <v>1</v>
      </c>
      <c r="AI2290">
        <v>49</v>
      </c>
      <c r="AJ2290">
        <v>49</v>
      </c>
      <c r="AK2290">
        <v>49</v>
      </c>
      <c r="AL2290">
        <v>49</v>
      </c>
      <c r="AM2290">
        <v>49</v>
      </c>
      <c r="AN2290" t="s">
        <v>1409</v>
      </c>
      <c r="AO2290" t="s">
        <v>3962</v>
      </c>
    </row>
    <row r="2291" spans="1:41" x14ac:dyDescent="0.25">
      <c r="A2291">
        <v>1</v>
      </c>
      <c r="B2291" t="s">
        <v>28</v>
      </c>
      <c r="C2291">
        <v>391106</v>
      </c>
      <c r="D2291" t="str">
        <f>VLOOKUP(C2291,MUNICÍPO_SETOR!A$2:D$49,4,0)</f>
        <v>LISIANE MARIA MIOLA SCHENEIDER</v>
      </c>
      <c r="E2291" s="43">
        <v>41387.615972222222</v>
      </c>
      <c r="F2291" s="43">
        <v>41387.617361111108</v>
      </c>
      <c r="G2291" s="43">
        <v>41387.581250000003</v>
      </c>
      <c r="H2291" t="s">
        <v>29</v>
      </c>
      <c r="I2291">
        <v>60000012568243</v>
      </c>
      <c r="J2291" t="s">
        <v>1223</v>
      </c>
      <c r="K2291" t="s">
        <v>1224</v>
      </c>
      <c r="L2291" t="s">
        <v>41</v>
      </c>
      <c r="M2291">
        <v>4</v>
      </c>
      <c r="N2291" t="s">
        <v>33</v>
      </c>
      <c r="O2291">
        <v>60000015461254</v>
      </c>
      <c r="P2291">
        <v>60000016462741</v>
      </c>
      <c r="Q2291">
        <v>140225000000592</v>
      </c>
      <c r="S2291" t="s">
        <v>34</v>
      </c>
      <c r="T2291" t="s">
        <v>35</v>
      </c>
      <c r="U2291" t="s">
        <v>36</v>
      </c>
      <c r="X2291" t="s">
        <v>37</v>
      </c>
      <c r="AD2291" t="s">
        <v>4025</v>
      </c>
      <c r="AE2291" t="s">
        <v>1443</v>
      </c>
      <c r="AF2291" t="s">
        <v>4025</v>
      </c>
      <c r="AG2291" t="s">
        <v>4025</v>
      </c>
      <c r="AH2291">
        <v>1</v>
      </c>
      <c r="AI2291">
        <v>58</v>
      </c>
      <c r="AJ2291">
        <v>58</v>
      </c>
      <c r="AK2291">
        <v>58</v>
      </c>
      <c r="AL2291">
        <v>58</v>
      </c>
      <c r="AM2291">
        <v>58</v>
      </c>
      <c r="AN2291" t="s">
        <v>1409</v>
      </c>
      <c r="AO2291" t="s">
        <v>4025</v>
      </c>
    </row>
    <row r="2292" spans="1:41" x14ac:dyDescent="0.25">
      <c r="A2292">
        <v>1</v>
      </c>
      <c r="B2292" t="s">
        <v>28</v>
      </c>
      <c r="C2292">
        <v>391106</v>
      </c>
      <c r="D2292" t="str">
        <f>VLOOKUP(C2292,MUNICÍPO_SETOR!A$2:D$49,4,0)</f>
        <v>LISIANE MARIA MIOLA SCHENEIDER</v>
      </c>
      <c r="E2292" s="43">
        <v>41387.614583333336</v>
      </c>
      <c r="F2292" s="43">
        <v>41387.615972222222</v>
      </c>
      <c r="G2292" s="43">
        <v>41387.581250000003</v>
      </c>
      <c r="H2292" t="s">
        <v>29</v>
      </c>
      <c r="I2292">
        <v>60000012416867</v>
      </c>
      <c r="J2292" t="s">
        <v>1220</v>
      </c>
      <c r="K2292" t="s">
        <v>1221</v>
      </c>
      <c r="L2292" t="s">
        <v>32</v>
      </c>
      <c r="M2292">
        <v>4</v>
      </c>
      <c r="N2292" t="s">
        <v>33</v>
      </c>
      <c r="O2292">
        <v>60000015461254</v>
      </c>
      <c r="P2292">
        <v>60000016462741</v>
      </c>
      <c r="Q2292">
        <v>140225000000585</v>
      </c>
      <c r="S2292" t="s">
        <v>34</v>
      </c>
      <c r="T2292" t="s">
        <v>35</v>
      </c>
      <c r="U2292" t="s">
        <v>36</v>
      </c>
      <c r="X2292" t="s">
        <v>37</v>
      </c>
      <c r="AD2292" t="s">
        <v>4026</v>
      </c>
      <c r="AE2292" t="s">
        <v>1443</v>
      </c>
      <c r="AF2292" t="s">
        <v>4026</v>
      </c>
      <c r="AG2292" t="s">
        <v>4026</v>
      </c>
      <c r="AH2292">
        <v>1</v>
      </c>
      <c r="AI2292">
        <v>117</v>
      </c>
      <c r="AJ2292">
        <v>117</v>
      </c>
      <c r="AK2292">
        <v>117</v>
      </c>
      <c r="AL2292">
        <v>117</v>
      </c>
      <c r="AM2292">
        <v>117</v>
      </c>
      <c r="AN2292" t="s">
        <v>1409</v>
      </c>
      <c r="AO2292" t="s">
        <v>4026</v>
      </c>
    </row>
    <row r="2293" spans="1:41" x14ac:dyDescent="0.25">
      <c r="A2293">
        <v>1</v>
      </c>
      <c r="B2293" t="s">
        <v>28</v>
      </c>
      <c r="C2293">
        <v>391106</v>
      </c>
      <c r="D2293" t="str">
        <f>VLOOKUP(C2293,MUNICÍPO_SETOR!A$2:D$49,4,0)</f>
        <v>LISIANE MARIA MIOLA SCHENEIDER</v>
      </c>
      <c r="E2293" s="43">
        <v>41387.611805555556</v>
      </c>
      <c r="F2293" s="43">
        <v>41387.614583333336</v>
      </c>
      <c r="G2293" s="43">
        <v>41387.581250000003</v>
      </c>
      <c r="H2293" t="s">
        <v>29</v>
      </c>
      <c r="I2293">
        <v>60000012493791</v>
      </c>
      <c r="J2293" t="s">
        <v>4027</v>
      </c>
      <c r="K2293" t="s">
        <v>4028</v>
      </c>
      <c r="L2293" t="s">
        <v>32</v>
      </c>
      <c r="M2293">
        <v>4</v>
      </c>
      <c r="N2293" t="s">
        <v>33</v>
      </c>
      <c r="O2293">
        <v>60000015461254</v>
      </c>
      <c r="P2293">
        <v>60000016462741</v>
      </c>
      <c r="Q2293">
        <v>140225000000578</v>
      </c>
      <c r="S2293" t="s">
        <v>34</v>
      </c>
      <c r="T2293" t="s">
        <v>35</v>
      </c>
      <c r="U2293" t="s">
        <v>36</v>
      </c>
      <c r="X2293" t="s">
        <v>37</v>
      </c>
      <c r="AD2293" t="s">
        <v>4029</v>
      </c>
      <c r="AE2293" t="s">
        <v>1443</v>
      </c>
      <c r="AF2293" t="s">
        <v>4029</v>
      </c>
      <c r="AG2293" t="s">
        <v>4029</v>
      </c>
      <c r="AH2293">
        <v>59</v>
      </c>
      <c r="AI2293">
        <v>203</v>
      </c>
      <c r="AJ2293">
        <v>203</v>
      </c>
      <c r="AK2293">
        <v>203</v>
      </c>
      <c r="AL2293">
        <v>203</v>
      </c>
      <c r="AM2293">
        <v>203</v>
      </c>
      <c r="AN2293" t="s">
        <v>1409</v>
      </c>
      <c r="AO2293" t="s">
        <v>4720</v>
      </c>
    </row>
    <row r="2294" spans="1:41" x14ac:dyDescent="0.25">
      <c r="A2294">
        <v>1</v>
      </c>
      <c r="B2294" t="s">
        <v>28</v>
      </c>
      <c r="C2294">
        <v>391106</v>
      </c>
      <c r="D2294" t="str">
        <f>VLOOKUP(C2294,MUNICÍPO_SETOR!A$2:D$49,4,0)</f>
        <v>LISIANE MARIA MIOLA SCHENEIDER</v>
      </c>
      <c r="E2294" s="43">
        <v>41387.59375</v>
      </c>
      <c r="F2294" s="43">
        <v>41387.597222222219</v>
      </c>
      <c r="G2294" s="43">
        <v>41387.570138888892</v>
      </c>
      <c r="H2294" t="s">
        <v>29</v>
      </c>
      <c r="I2294">
        <v>60000017150814</v>
      </c>
      <c r="J2294" t="s">
        <v>59</v>
      </c>
      <c r="K2294" t="s">
        <v>60</v>
      </c>
      <c r="L2294" t="s">
        <v>41</v>
      </c>
      <c r="M2294">
        <v>4</v>
      </c>
      <c r="N2294" t="s">
        <v>33</v>
      </c>
      <c r="O2294">
        <v>60000015461254</v>
      </c>
      <c r="P2294">
        <v>60000016462741</v>
      </c>
      <c r="Q2294">
        <v>140225000000571</v>
      </c>
      <c r="S2294" t="s">
        <v>34</v>
      </c>
      <c r="T2294" t="s">
        <v>35</v>
      </c>
      <c r="U2294" t="s">
        <v>36</v>
      </c>
      <c r="X2294" t="s">
        <v>37</v>
      </c>
      <c r="AD2294" t="s">
        <v>4030</v>
      </c>
      <c r="AE2294" t="s">
        <v>1443</v>
      </c>
      <c r="AF2294" t="s">
        <v>4030</v>
      </c>
      <c r="AG2294" t="s">
        <v>4030</v>
      </c>
      <c r="AH2294">
        <v>1</v>
      </c>
      <c r="AI2294">
        <v>79</v>
      </c>
      <c r="AJ2294">
        <v>79</v>
      </c>
      <c r="AK2294">
        <v>79</v>
      </c>
      <c r="AL2294">
        <v>79</v>
      </c>
      <c r="AM2294">
        <v>79</v>
      </c>
      <c r="AN2294" t="s">
        <v>1409</v>
      </c>
      <c r="AO2294" t="s">
        <v>4030</v>
      </c>
    </row>
    <row r="2295" spans="1:41" x14ac:dyDescent="0.25">
      <c r="A2295">
        <v>1</v>
      </c>
      <c r="B2295" t="s">
        <v>28</v>
      </c>
      <c r="C2295">
        <v>391106</v>
      </c>
      <c r="D2295" t="str">
        <f>VLOOKUP(C2295,MUNICÍPO_SETOR!A$2:D$49,4,0)</f>
        <v>LISIANE MARIA MIOLA SCHENEIDER</v>
      </c>
      <c r="E2295" s="43">
        <v>41387.59375</v>
      </c>
      <c r="F2295" s="43">
        <v>41387.597222222219</v>
      </c>
      <c r="G2295" s="43">
        <v>41387.570138888892</v>
      </c>
      <c r="H2295" t="s">
        <v>29</v>
      </c>
      <c r="I2295">
        <v>60000017150814</v>
      </c>
      <c r="J2295" t="s">
        <v>59</v>
      </c>
      <c r="K2295" t="s">
        <v>60</v>
      </c>
      <c r="L2295" t="s">
        <v>41</v>
      </c>
      <c r="M2295">
        <v>4</v>
      </c>
      <c r="N2295" t="s">
        <v>33</v>
      </c>
      <c r="O2295">
        <v>60000015461254</v>
      </c>
      <c r="P2295">
        <v>60000016462741</v>
      </c>
      <c r="Q2295">
        <v>140225000000571</v>
      </c>
      <c r="S2295" t="s">
        <v>34</v>
      </c>
      <c r="T2295" t="s">
        <v>35</v>
      </c>
      <c r="U2295" t="s">
        <v>36</v>
      </c>
      <c r="X2295" t="s">
        <v>37</v>
      </c>
      <c r="AD2295" t="s">
        <v>4030</v>
      </c>
      <c r="AE2295" t="s">
        <v>1443</v>
      </c>
      <c r="AF2295" t="s">
        <v>4030</v>
      </c>
      <c r="AG2295" t="s">
        <v>4030</v>
      </c>
      <c r="AH2295">
        <v>1</v>
      </c>
      <c r="AI2295">
        <v>79</v>
      </c>
      <c r="AJ2295">
        <v>79</v>
      </c>
      <c r="AK2295">
        <v>79</v>
      </c>
      <c r="AL2295">
        <v>79</v>
      </c>
      <c r="AM2295">
        <v>79</v>
      </c>
      <c r="AN2295" t="s">
        <v>1409</v>
      </c>
      <c r="AO2295" t="s">
        <v>4030</v>
      </c>
    </row>
    <row r="2296" spans="1:41" x14ac:dyDescent="0.25">
      <c r="A2296">
        <v>1</v>
      </c>
      <c r="B2296" t="s">
        <v>28</v>
      </c>
      <c r="C2296">
        <v>391106</v>
      </c>
      <c r="D2296" t="str">
        <f>VLOOKUP(C2296,MUNICÍPO_SETOR!A$2:D$49,4,0)</f>
        <v>LISIANE MARIA MIOLA SCHENEIDER</v>
      </c>
      <c r="E2296" s="43">
        <v>41387.59097222222</v>
      </c>
      <c r="F2296" s="43">
        <v>41387.593055555553</v>
      </c>
      <c r="G2296" s="43">
        <v>41387.570138888892</v>
      </c>
      <c r="H2296" t="s">
        <v>29</v>
      </c>
      <c r="I2296">
        <v>60000012344927</v>
      </c>
      <c r="J2296" t="s">
        <v>1200</v>
      </c>
      <c r="K2296" t="s">
        <v>1201</v>
      </c>
      <c r="L2296" t="s">
        <v>32</v>
      </c>
      <c r="M2296">
        <v>6</v>
      </c>
      <c r="N2296" t="s">
        <v>33</v>
      </c>
      <c r="O2296">
        <v>60000015461254</v>
      </c>
      <c r="P2296">
        <v>60000016462741</v>
      </c>
      <c r="Q2296">
        <v>140225000000564</v>
      </c>
      <c r="S2296" t="s">
        <v>34</v>
      </c>
      <c r="T2296" t="s">
        <v>35</v>
      </c>
      <c r="U2296" t="s">
        <v>36</v>
      </c>
      <c r="X2296" t="s">
        <v>37</v>
      </c>
      <c r="AD2296" t="s">
        <v>4031</v>
      </c>
      <c r="AE2296" t="s">
        <v>1443</v>
      </c>
      <c r="AF2296" t="s">
        <v>4031</v>
      </c>
      <c r="AG2296" t="s">
        <v>4031</v>
      </c>
      <c r="AH2296">
        <v>56</v>
      </c>
      <c r="AI2296">
        <v>263</v>
      </c>
      <c r="AJ2296">
        <v>263</v>
      </c>
      <c r="AK2296">
        <v>263</v>
      </c>
      <c r="AL2296">
        <v>263</v>
      </c>
      <c r="AM2296">
        <v>263</v>
      </c>
      <c r="AN2296" t="s">
        <v>1409</v>
      </c>
      <c r="AO2296" t="s">
        <v>4721</v>
      </c>
    </row>
    <row r="2297" spans="1:41" x14ac:dyDescent="0.25">
      <c r="A2297">
        <v>1</v>
      </c>
      <c r="B2297" t="s">
        <v>28</v>
      </c>
      <c r="C2297">
        <v>391106</v>
      </c>
      <c r="D2297" t="str">
        <f>VLOOKUP(C2297,MUNICÍPO_SETOR!A$2:D$49,4,0)</f>
        <v>LISIANE MARIA MIOLA SCHENEIDER</v>
      </c>
      <c r="E2297" s="43">
        <v>41386.457638888889</v>
      </c>
      <c r="F2297" s="43">
        <v>41387.583333333336</v>
      </c>
      <c r="G2297" s="43">
        <v>41387.547222222223</v>
      </c>
      <c r="H2297" t="s">
        <v>29</v>
      </c>
      <c r="I2297">
        <v>60000012577235</v>
      </c>
      <c r="J2297" t="s">
        <v>4032</v>
      </c>
      <c r="K2297" t="s">
        <v>4033</v>
      </c>
      <c r="L2297" t="s">
        <v>180</v>
      </c>
      <c r="M2297">
        <v>4</v>
      </c>
      <c r="N2297" t="s">
        <v>33</v>
      </c>
      <c r="O2297">
        <v>60000015461254</v>
      </c>
      <c r="P2297">
        <v>60000016462741</v>
      </c>
      <c r="Q2297">
        <v>140225000000532</v>
      </c>
      <c r="S2297" t="s">
        <v>34</v>
      </c>
      <c r="T2297" t="s">
        <v>35</v>
      </c>
      <c r="U2297" t="s">
        <v>36</v>
      </c>
      <c r="X2297" t="s">
        <v>37</v>
      </c>
      <c r="AD2297" t="s">
        <v>4034</v>
      </c>
      <c r="AE2297" t="s">
        <v>1443</v>
      </c>
      <c r="AF2297" t="s">
        <v>4034</v>
      </c>
      <c r="AG2297" t="s">
        <v>4034</v>
      </c>
      <c r="AH2297">
        <v>123</v>
      </c>
      <c r="AI2297">
        <v>222</v>
      </c>
      <c r="AJ2297">
        <v>344</v>
      </c>
      <c r="AK2297">
        <v>555</v>
      </c>
      <c r="AL2297">
        <v>555</v>
      </c>
      <c r="AM2297">
        <v>555</v>
      </c>
      <c r="AN2297" t="s">
        <v>1409</v>
      </c>
      <c r="AO2297" t="s">
        <v>4382</v>
      </c>
    </row>
    <row r="2298" spans="1:41" x14ac:dyDescent="0.25">
      <c r="A2298">
        <v>1</v>
      </c>
      <c r="B2298" t="s">
        <v>28</v>
      </c>
      <c r="C2298">
        <v>391106</v>
      </c>
      <c r="D2298" t="str">
        <f>VLOOKUP(C2298,MUNICÍPO_SETOR!A$2:D$49,4,0)</f>
        <v>LISIANE MARIA MIOLA SCHENEIDER</v>
      </c>
      <c r="E2298" s="43">
        <v>41386.457638888889</v>
      </c>
      <c r="F2298" s="43">
        <v>41387.583333333336</v>
      </c>
      <c r="G2298" s="43">
        <v>41387.547222222223</v>
      </c>
      <c r="H2298" t="s">
        <v>29</v>
      </c>
      <c r="I2298">
        <v>60000012577235</v>
      </c>
      <c r="J2298" t="s">
        <v>4032</v>
      </c>
      <c r="K2298" t="s">
        <v>4033</v>
      </c>
      <c r="L2298" t="s">
        <v>180</v>
      </c>
      <c r="M2298">
        <v>4</v>
      </c>
      <c r="N2298" t="s">
        <v>33</v>
      </c>
      <c r="O2298">
        <v>60000015461254</v>
      </c>
      <c r="P2298">
        <v>60000016462741</v>
      </c>
      <c r="Q2298">
        <v>140225000000532</v>
      </c>
      <c r="S2298" t="s">
        <v>34</v>
      </c>
      <c r="T2298" t="s">
        <v>35</v>
      </c>
      <c r="U2298" t="s">
        <v>36</v>
      </c>
      <c r="X2298" t="s">
        <v>37</v>
      </c>
      <c r="AD2298" t="s">
        <v>4034</v>
      </c>
      <c r="AE2298" t="s">
        <v>1443</v>
      </c>
      <c r="AF2298" t="s">
        <v>4034</v>
      </c>
      <c r="AG2298" t="s">
        <v>4034</v>
      </c>
      <c r="AH2298">
        <v>123</v>
      </c>
      <c r="AI2298">
        <v>222</v>
      </c>
      <c r="AJ2298">
        <v>344</v>
      </c>
      <c r="AK2298">
        <v>555</v>
      </c>
      <c r="AL2298">
        <v>555</v>
      </c>
      <c r="AM2298">
        <v>555</v>
      </c>
      <c r="AN2298" t="s">
        <v>1410</v>
      </c>
      <c r="AO2298" t="s">
        <v>4383</v>
      </c>
    </row>
    <row r="2299" spans="1:41" x14ac:dyDescent="0.25">
      <c r="A2299">
        <v>1</v>
      </c>
      <c r="B2299" t="s">
        <v>28</v>
      </c>
      <c r="C2299">
        <v>391106</v>
      </c>
      <c r="D2299" t="str">
        <f>VLOOKUP(C2299,MUNICÍPO_SETOR!A$2:D$49,4,0)</f>
        <v>LISIANE MARIA MIOLA SCHENEIDER</v>
      </c>
      <c r="E2299" s="43">
        <v>41386.457638888889</v>
      </c>
      <c r="F2299" s="43">
        <v>41387.583333333336</v>
      </c>
      <c r="G2299" s="43">
        <v>41387.547222222223</v>
      </c>
      <c r="H2299" t="s">
        <v>29</v>
      </c>
      <c r="I2299">
        <v>60000012577235</v>
      </c>
      <c r="J2299" t="s">
        <v>4032</v>
      </c>
      <c r="K2299" t="s">
        <v>4033</v>
      </c>
      <c r="L2299" t="s">
        <v>180</v>
      </c>
      <c r="M2299">
        <v>4</v>
      </c>
      <c r="N2299" t="s">
        <v>33</v>
      </c>
      <c r="O2299">
        <v>60000015461254</v>
      </c>
      <c r="P2299">
        <v>60000016462741</v>
      </c>
      <c r="Q2299">
        <v>140225000000532</v>
      </c>
      <c r="S2299" t="s">
        <v>34</v>
      </c>
      <c r="T2299" t="s">
        <v>35</v>
      </c>
      <c r="U2299" t="s">
        <v>36</v>
      </c>
      <c r="X2299" t="s">
        <v>37</v>
      </c>
      <c r="AD2299" t="s">
        <v>4034</v>
      </c>
      <c r="AE2299" t="s">
        <v>1443</v>
      </c>
      <c r="AF2299" t="s">
        <v>4034</v>
      </c>
      <c r="AG2299" t="s">
        <v>4034</v>
      </c>
      <c r="AH2299">
        <v>123</v>
      </c>
      <c r="AI2299">
        <v>222</v>
      </c>
      <c r="AJ2299">
        <v>344</v>
      </c>
      <c r="AK2299">
        <v>555</v>
      </c>
      <c r="AL2299">
        <v>555</v>
      </c>
      <c r="AM2299">
        <v>555</v>
      </c>
      <c r="AN2299" t="s">
        <v>1411</v>
      </c>
      <c r="AO2299" t="s">
        <v>4722</v>
      </c>
    </row>
    <row r="2300" spans="1:41" x14ac:dyDescent="0.25">
      <c r="A2300">
        <v>1</v>
      </c>
      <c r="B2300" t="s">
        <v>28</v>
      </c>
      <c r="C2300">
        <v>391106</v>
      </c>
      <c r="D2300" t="str">
        <f>VLOOKUP(C2300,MUNICÍPO_SETOR!A$2:D$49,4,0)</f>
        <v>LISIANE MARIA MIOLA SCHENEIDER</v>
      </c>
      <c r="E2300" s="43">
        <v>41386.375694444447</v>
      </c>
      <c r="F2300" s="43">
        <v>41387.586805555555</v>
      </c>
      <c r="G2300" s="43">
        <v>41387.547222222223</v>
      </c>
      <c r="H2300" t="s">
        <v>29</v>
      </c>
      <c r="I2300">
        <v>60000017152230</v>
      </c>
      <c r="J2300" t="s">
        <v>4035</v>
      </c>
      <c r="K2300" t="s">
        <v>4036</v>
      </c>
      <c r="L2300" t="s">
        <v>32</v>
      </c>
      <c r="M2300">
        <v>4</v>
      </c>
      <c r="N2300" t="s">
        <v>33</v>
      </c>
      <c r="O2300">
        <v>60000015461254</v>
      </c>
      <c r="P2300">
        <v>60000016462741</v>
      </c>
      <c r="Q2300">
        <v>140225000000539</v>
      </c>
      <c r="S2300" t="s">
        <v>34</v>
      </c>
      <c r="T2300" t="s">
        <v>35</v>
      </c>
      <c r="U2300" t="s">
        <v>36</v>
      </c>
      <c r="X2300" t="s">
        <v>37</v>
      </c>
      <c r="AD2300" t="s">
        <v>4037</v>
      </c>
      <c r="AE2300" t="s">
        <v>1443</v>
      </c>
      <c r="AF2300" t="s">
        <v>4037</v>
      </c>
      <c r="AG2300" t="s">
        <v>4037</v>
      </c>
      <c r="AH2300">
        <v>30</v>
      </c>
      <c r="AI2300">
        <v>227</v>
      </c>
      <c r="AJ2300">
        <v>227</v>
      </c>
      <c r="AK2300">
        <v>227</v>
      </c>
      <c r="AL2300">
        <v>227</v>
      </c>
      <c r="AM2300">
        <v>227</v>
      </c>
      <c r="AN2300" t="s">
        <v>1409</v>
      </c>
      <c r="AO2300" t="s">
        <v>4723</v>
      </c>
    </row>
    <row r="2301" spans="1:41" x14ac:dyDescent="0.25">
      <c r="A2301">
        <v>1</v>
      </c>
      <c r="B2301" t="s">
        <v>28</v>
      </c>
      <c r="C2301">
        <v>391106</v>
      </c>
      <c r="D2301" t="str">
        <f>VLOOKUP(C2301,MUNICÍPO_SETOR!A$2:D$49,4,0)</f>
        <v>LISIANE MARIA MIOLA SCHENEIDER</v>
      </c>
      <c r="E2301" s="43">
        <v>41386.352083333331</v>
      </c>
      <c r="F2301" s="43">
        <v>41387.589583333334</v>
      </c>
      <c r="G2301" s="43">
        <v>41387.570138888892</v>
      </c>
      <c r="H2301" t="s">
        <v>110</v>
      </c>
      <c r="I2301">
        <v>60000016840024</v>
      </c>
      <c r="K2301" t="s">
        <v>4038</v>
      </c>
      <c r="N2301" t="s">
        <v>33</v>
      </c>
      <c r="O2301">
        <v>60000015461254</v>
      </c>
      <c r="P2301">
        <v>60000016462741</v>
      </c>
      <c r="Q2301">
        <v>140225000000554</v>
      </c>
      <c r="S2301" t="s">
        <v>34</v>
      </c>
      <c r="T2301" t="s">
        <v>35</v>
      </c>
      <c r="X2301" t="s">
        <v>37</v>
      </c>
      <c r="AD2301" t="s">
        <v>4039</v>
      </c>
      <c r="AE2301" t="s">
        <v>1437</v>
      </c>
      <c r="AF2301" t="s">
        <v>4039</v>
      </c>
      <c r="AG2301" t="s">
        <v>4039</v>
      </c>
      <c r="AH2301">
        <v>1</v>
      </c>
      <c r="AI2301">
        <v>74</v>
      </c>
      <c r="AJ2301">
        <v>74</v>
      </c>
      <c r="AK2301">
        <v>74</v>
      </c>
      <c r="AL2301">
        <v>74</v>
      </c>
      <c r="AM2301">
        <v>74</v>
      </c>
      <c r="AN2301" t="s">
        <v>1409</v>
      </c>
      <c r="AO2301" t="s">
        <v>4039</v>
      </c>
    </row>
    <row r="2302" spans="1:41" x14ac:dyDescent="0.25">
      <c r="A2302">
        <v>1</v>
      </c>
      <c r="B2302" t="s">
        <v>28</v>
      </c>
      <c r="C2302">
        <v>391106</v>
      </c>
      <c r="D2302" t="str">
        <f>VLOOKUP(C2302,MUNICÍPO_SETOR!A$2:D$49,4,0)</f>
        <v>LISIANE MARIA MIOLA SCHENEIDER</v>
      </c>
      <c r="E2302" s="43">
        <v>41386.337500000001</v>
      </c>
      <c r="F2302" s="43">
        <v>41387.588888888888</v>
      </c>
      <c r="G2302" s="43">
        <v>41387.570138888892</v>
      </c>
      <c r="H2302" t="s">
        <v>29</v>
      </c>
      <c r="I2302">
        <v>60000012395555</v>
      </c>
      <c r="J2302" t="s">
        <v>4040</v>
      </c>
      <c r="K2302" t="s">
        <v>4041</v>
      </c>
      <c r="L2302" t="s">
        <v>238</v>
      </c>
      <c r="M2302">
        <v>3</v>
      </c>
      <c r="N2302" t="s">
        <v>33</v>
      </c>
      <c r="O2302">
        <v>60000015461254</v>
      </c>
      <c r="P2302">
        <v>60000016462741</v>
      </c>
      <c r="Q2302">
        <v>140225000000546</v>
      </c>
      <c r="S2302" t="s">
        <v>34</v>
      </c>
      <c r="T2302" t="s">
        <v>35</v>
      </c>
      <c r="U2302" t="s">
        <v>36</v>
      </c>
      <c r="X2302" t="s">
        <v>37</v>
      </c>
      <c r="Y2302" t="s">
        <v>176</v>
      </c>
      <c r="AD2302" t="s">
        <v>4042</v>
      </c>
      <c r="AE2302" t="s">
        <v>1443</v>
      </c>
      <c r="AF2302" t="s">
        <v>4042</v>
      </c>
      <c r="AG2302" t="s">
        <v>4042</v>
      </c>
      <c r="AH2302">
        <v>1</v>
      </c>
      <c r="AI2302">
        <v>112</v>
      </c>
      <c r="AJ2302">
        <v>112</v>
      </c>
      <c r="AK2302">
        <v>112</v>
      </c>
      <c r="AL2302">
        <v>112</v>
      </c>
      <c r="AM2302">
        <v>112</v>
      </c>
      <c r="AN2302" t="s">
        <v>1409</v>
      </c>
      <c r="AO2302" t="s">
        <v>4042</v>
      </c>
    </row>
    <row r="2303" spans="1:41" x14ac:dyDescent="0.25">
      <c r="A2303">
        <v>1</v>
      </c>
      <c r="B2303" t="s">
        <v>28</v>
      </c>
      <c r="C2303">
        <v>391106</v>
      </c>
      <c r="D2303" t="str">
        <f>VLOOKUP(C2303,MUNICÍPO_SETOR!A$2:D$49,4,0)</f>
        <v>LISIANE MARIA MIOLA SCHENEIDER</v>
      </c>
      <c r="E2303" s="43">
        <v>41379.727777777778</v>
      </c>
      <c r="F2303" s="43">
        <v>41379.731944444444</v>
      </c>
      <c r="G2303" s="43">
        <v>41379.716666666667</v>
      </c>
      <c r="H2303" t="s">
        <v>29</v>
      </c>
      <c r="I2303">
        <v>60000012571391</v>
      </c>
      <c r="J2303" t="s">
        <v>4043</v>
      </c>
      <c r="K2303" t="s">
        <v>4044</v>
      </c>
      <c r="L2303" t="s">
        <v>32</v>
      </c>
      <c r="M2303">
        <v>6</v>
      </c>
      <c r="N2303" t="s">
        <v>33</v>
      </c>
      <c r="O2303">
        <v>60000015461254</v>
      </c>
      <c r="P2303">
        <v>60000016462741</v>
      </c>
      <c r="Q2303">
        <v>140225000000454</v>
      </c>
      <c r="S2303" t="s">
        <v>34</v>
      </c>
      <c r="T2303" t="s">
        <v>35</v>
      </c>
      <c r="U2303" t="s">
        <v>36</v>
      </c>
      <c r="X2303" t="s">
        <v>37</v>
      </c>
      <c r="AD2303" t="s">
        <v>4045</v>
      </c>
      <c r="AE2303" t="s">
        <v>1443</v>
      </c>
      <c r="AF2303" t="s">
        <v>4045</v>
      </c>
      <c r="AG2303" t="s">
        <v>4045</v>
      </c>
      <c r="AH2303">
        <v>45</v>
      </c>
      <c r="AI2303">
        <v>252</v>
      </c>
      <c r="AJ2303">
        <v>252</v>
      </c>
      <c r="AK2303">
        <v>252</v>
      </c>
      <c r="AL2303">
        <v>252</v>
      </c>
      <c r="AM2303">
        <v>252</v>
      </c>
      <c r="AN2303" t="s">
        <v>1409</v>
      </c>
      <c r="AO2303" t="s">
        <v>4443</v>
      </c>
    </row>
    <row r="2304" spans="1:41" x14ac:dyDescent="0.25">
      <c r="A2304">
        <v>1</v>
      </c>
      <c r="B2304" t="s">
        <v>28</v>
      </c>
      <c r="C2304">
        <v>391106</v>
      </c>
      <c r="D2304" t="str">
        <f>VLOOKUP(C2304,MUNICÍPO_SETOR!A$2:D$49,4,0)</f>
        <v>LISIANE MARIA MIOLA SCHENEIDER</v>
      </c>
      <c r="E2304" s="43">
        <v>41379.681250000001</v>
      </c>
      <c r="F2304" s="43">
        <v>41380.932638888888</v>
      </c>
      <c r="G2304" s="43">
        <v>41382.441666666666</v>
      </c>
      <c r="H2304" t="s">
        <v>29</v>
      </c>
      <c r="I2304">
        <v>60000017153634</v>
      </c>
      <c r="J2304" t="s">
        <v>3993</v>
      </c>
      <c r="K2304" t="s">
        <v>3994</v>
      </c>
      <c r="L2304" t="s">
        <v>180</v>
      </c>
      <c r="M2304">
        <v>4</v>
      </c>
      <c r="N2304" t="s">
        <v>33</v>
      </c>
      <c r="O2304">
        <v>60000015461254</v>
      </c>
      <c r="P2304">
        <v>60000016462741</v>
      </c>
      <c r="Q2304">
        <v>140225000000467</v>
      </c>
      <c r="S2304" t="s">
        <v>34</v>
      </c>
      <c r="T2304" t="s">
        <v>35</v>
      </c>
      <c r="U2304" t="s">
        <v>36</v>
      </c>
      <c r="X2304" t="s">
        <v>37</v>
      </c>
      <c r="AD2304" t="s">
        <v>4046</v>
      </c>
      <c r="AE2304" t="s">
        <v>1443</v>
      </c>
      <c r="AF2304" t="s">
        <v>4046</v>
      </c>
      <c r="AG2304" t="s">
        <v>4046</v>
      </c>
      <c r="AH2304">
        <v>1</v>
      </c>
      <c r="AI2304">
        <v>40</v>
      </c>
      <c r="AJ2304">
        <v>40</v>
      </c>
      <c r="AK2304">
        <v>40</v>
      </c>
      <c r="AL2304">
        <v>40</v>
      </c>
      <c r="AM2304">
        <v>40</v>
      </c>
      <c r="AN2304" t="s">
        <v>1409</v>
      </c>
      <c r="AO2304" t="s">
        <v>4046</v>
      </c>
    </row>
    <row r="2305" spans="1:41" x14ac:dyDescent="0.25">
      <c r="A2305">
        <v>1</v>
      </c>
      <c r="B2305" t="s">
        <v>28</v>
      </c>
      <c r="C2305">
        <v>391106</v>
      </c>
      <c r="D2305" t="str">
        <f>VLOOKUP(C2305,MUNICÍPO_SETOR!A$2:D$49,4,0)</f>
        <v>LISIANE MARIA MIOLA SCHENEIDER</v>
      </c>
      <c r="E2305" s="43">
        <v>41379.629166666666</v>
      </c>
      <c r="F2305" s="43">
        <v>41380.629861111112</v>
      </c>
      <c r="G2305" s="43">
        <v>41380.970833333333</v>
      </c>
      <c r="H2305" t="s">
        <v>110</v>
      </c>
      <c r="I2305">
        <v>60000016840635</v>
      </c>
      <c r="K2305" t="s">
        <v>4047</v>
      </c>
      <c r="N2305" t="s">
        <v>33</v>
      </c>
      <c r="O2305">
        <v>60000015461254</v>
      </c>
      <c r="P2305">
        <v>60000016462741</v>
      </c>
      <c r="Q2305">
        <v>140225000000461</v>
      </c>
      <c r="S2305" t="s">
        <v>34</v>
      </c>
      <c r="T2305" t="s">
        <v>35</v>
      </c>
      <c r="X2305" t="s">
        <v>37</v>
      </c>
      <c r="AD2305" t="s">
        <v>4048</v>
      </c>
      <c r="AE2305" t="s">
        <v>1443</v>
      </c>
      <c r="AF2305" t="s">
        <v>4048</v>
      </c>
      <c r="AG2305" t="s">
        <v>4048</v>
      </c>
      <c r="AH2305">
        <v>1</v>
      </c>
      <c r="AI2305">
        <v>72</v>
      </c>
      <c r="AJ2305">
        <v>72</v>
      </c>
      <c r="AK2305">
        <v>72</v>
      </c>
      <c r="AL2305">
        <v>72</v>
      </c>
      <c r="AM2305">
        <v>72</v>
      </c>
      <c r="AN2305" t="s">
        <v>1409</v>
      </c>
      <c r="AO2305" t="s">
        <v>4048</v>
      </c>
    </row>
    <row r="2306" spans="1:41" x14ac:dyDescent="0.25">
      <c r="A2306">
        <v>1</v>
      </c>
      <c r="B2306" t="s">
        <v>28</v>
      </c>
      <c r="C2306">
        <v>391106</v>
      </c>
      <c r="D2306" t="str">
        <f>VLOOKUP(C2306,MUNICÍPO_SETOR!A$2:D$49,4,0)</f>
        <v>LISIANE MARIA MIOLA SCHENEIDER</v>
      </c>
      <c r="E2306" s="43">
        <v>41379.599999999999</v>
      </c>
      <c r="F2306" s="43">
        <v>41380.93472222222</v>
      </c>
      <c r="G2306" s="43">
        <v>41382.441666666666</v>
      </c>
      <c r="H2306" t="s">
        <v>29</v>
      </c>
      <c r="I2306">
        <v>60000017152106</v>
      </c>
      <c r="J2306" t="s">
        <v>4049</v>
      </c>
      <c r="K2306" t="s">
        <v>4050</v>
      </c>
      <c r="L2306" t="s">
        <v>32</v>
      </c>
      <c r="M2306">
        <v>6</v>
      </c>
      <c r="N2306" t="s">
        <v>33</v>
      </c>
      <c r="O2306">
        <v>60000015461254</v>
      </c>
      <c r="P2306">
        <v>60000016462741</v>
      </c>
      <c r="Q2306">
        <v>140225000000474</v>
      </c>
      <c r="S2306" t="s">
        <v>34</v>
      </c>
      <c r="T2306" t="s">
        <v>35</v>
      </c>
      <c r="U2306" t="s">
        <v>36</v>
      </c>
      <c r="X2306" t="s">
        <v>37</v>
      </c>
      <c r="AD2306" t="s">
        <v>4051</v>
      </c>
      <c r="AE2306" t="s">
        <v>1443</v>
      </c>
      <c r="AF2306" t="s">
        <v>4051</v>
      </c>
      <c r="AG2306" t="s">
        <v>4051</v>
      </c>
      <c r="AH2306">
        <v>1</v>
      </c>
      <c r="AI2306">
        <v>124</v>
      </c>
      <c r="AJ2306">
        <v>124</v>
      </c>
      <c r="AK2306">
        <v>124</v>
      </c>
      <c r="AL2306">
        <v>124</v>
      </c>
      <c r="AM2306">
        <v>124</v>
      </c>
      <c r="AN2306" t="s">
        <v>1409</v>
      </c>
      <c r="AO2306" t="s">
        <v>4051</v>
      </c>
    </row>
    <row r="2307" spans="1:41" x14ac:dyDescent="0.25">
      <c r="A2307">
        <v>1</v>
      </c>
      <c r="B2307" t="s">
        <v>28</v>
      </c>
      <c r="C2307">
        <v>391106</v>
      </c>
      <c r="D2307" t="str">
        <f>VLOOKUP(C2307,MUNICÍPO_SETOR!A$2:D$49,4,0)</f>
        <v>LISIANE MARIA MIOLA SCHENEIDER</v>
      </c>
      <c r="E2307" s="43">
        <v>41376.756944444445</v>
      </c>
      <c r="F2307" s="43">
        <v>41376.757638888892</v>
      </c>
      <c r="G2307" s="43">
        <v>41379.686805555553</v>
      </c>
      <c r="H2307" t="s">
        <v>29</v>
      </c>
      <c r="I2307">
        <v>60000017153146</v>
      </c>
      <c r="J2307" t="s">
        <v>4052</v>
      </c>
      <c r="K2307" t="s">
        <v>4053</v>
      </c>
      <c r="L2307" t="s">
        <v>32</v>
      </c>
      <c r="M2307">
        <v>6</v>
      </c>
      <c r="N2307" t="s">
        <v>33</v>
      </c>
      <c r="O2307">
        <v>60000015461254</v>
      </c>
      <c r="P2307">
        <v>60000016462741</v>
      </c>
      <c r="Q2307">
        <v>140225000000419</v>
      </c>
      <c r="S2307" t="s">
        <v>34</v>
      </c>
      <c r="T2307" t="s">
        <v>35</v>
      </c>
      <c r="U2307" t="s">
        <v>36</v>
      </c>
      <c r="X2307" t="s">
        <v>37</v>
      </c>
      <c r="AD2307" t="s">
        <v>4054</v>
      </c>
      <c r="AE2307" t="s">
        <v>1443</v>
      </c>
      <c r="AF2307" t="s">
        <v>4054</v>
      </c>
      <c r="AG2307" t="s">
        <v>4054</v>
      </c>
      <c r="AH2307">
        <v>1</v>
      </c>
      <c r="AI2307">
        <v>46</v>
      </c>
      <c r="AJ2307">
        <v>46</v>
      </c>
      <c r="AK2307">
        <v>46</v>
      </c>
      <c r="AL2307">
        <v>46</v>
      </c>
      <c r="AM2307">
        <v>46</v>
      </c>
      <c r="AN2307" t="s">
        <v>1409</v>
      </c>
      <c r="AO2307" t="s">
        <v>4054</v>
      </c>
    </row>
    <row r="2308" spans="1:41" x14ac:dyDescent="0.25">
      <c r="A2308">
        <v>1</v>
      </c>
      <c r="B2308" t="s">
        <v>28</v>
      </c>
      <c r="C2308">
        <v>391106</v>
      </c>
      <c r="D2308" t="str">
        <f>VLOOKUP(C2308,MUNICÍPO_SETOR!A$2:D$49,4,0)</f>
        <v>LISIANE MARIA MIOLA SCHENEIDER</v>
      </c>
      <c r="E2308" s="43">
        <v>41376.756249999999</v>
      </c>
      <c r="F2308" s="43">
        <v>41376.756249999999</v>
      </c>
      <c r="G2308" s="43">
        <v>41379.686805555553</v>
      </c>
      <c r="H2308" t="s">
        <v>29</v>
      </c>
      <c r="I2308">
        <v>60000017968916</v>
      </c>
      <c r="J2308" t="s">
        <v>4055</v>
      </c>
      <c r="K2308" t="s">
        <v>4056</v>
      </c>
      <c r="L2308" t="s">
        <v>41</v>
      </c>
      <c r="M2308">
        <v>4</v>
      </c>
      <c r="N2308" t="s">
        <v>33</v>
      </c>
      <c r="O2308">
        <v>60000015461254</v>
      </c>
      <c r="P2308">
        <v>60000016462741</v>
      </c>
      <c r="Q2308">
        <v>140225000000412</v>
      </c>
      <c r="S2308" t="s">
        <v>34</v>
      </c>
      <c r="T2308" t="s">
        <v>35</v>
      </c>
      <c r="U2308" t="s">
        <v>36</v>
      </c>
      <c r="X2308" t="s">
        <v>176</v>
      </c>
      <c r="AD2308" t="s">
        <v>4057</v>
      </c>
      <c r="AE2308" t="s">
        <v>1437</v>
      </c>
      <c r="AF2308" t="s">
        <v>4057</v>
      </c>
      <c r="AG2308" t="s">
        <v>4057</v>
      </c>
      <c r="AH2308">
        <v>1</v>
      </c>
      <c r="AI2308">
        <v>100</v>
      </c>
      <c r="AJ2308">
        <v>100</v>
      </c>
      <c r="AK2308">
        <v>100</v>
      </c>
      <c r="AL2308">
        <v>100</v>
      </c>
      <c r="AM2308">
        <v>100</v>
      </c>
      <c r="AN2308" t="s">
        <v>1409</v>
      </c>
      <c r="AO2308" t="s">
        <v>4057</v>
      </c>
    </row>
    <row r="2309" spans="1:41" x14ac:dyDescent="0.25">
      <c r="A2309">
        <v>1</v>
      </c>
      <c r="B2309" t="s">
        <v>28</v>
      </c>
      <c r="C2309">
        <v>391106</v>
      </c>
      <c r="D2309" t="str">
        <f>VLOOKUP(C2309,MUNICÍPO_SETOR!A$2:D$49,4,0)</f>
        <v>LISIANE MARIA MIOLA SCHENEIDER</v>
      </c>
      <c r="E2309" s="43">
        <v>41376.754861111112</v>
      </c>
      <c r="F2309" s="43">
        <v>41376.756249999999</v>
      </c>
      <c r="G2309" s="43">
        <v>41379.686805555553</v>
      </c>
      <c r="H2309" t="s">
        <v>29</v>
      </c>
      <c r="I2309">
        <v>60000017965856</v>
      </c>
      <c r="J2309" t="s">
        <v>4058</v>
      </c>
      <c r="K2309" t="s">
        <v>4059</v>
      </c>
      <c r="L2309" t="s">
        <v>32</v>
      </c>
      <c r="M2309">
        <v>3</v>
      </c>
      <c r="N2309" t="s">
        <v>33</v>
      </c>
      <c r="O2309">
        <v>60000015461254</v>
      </c>
      <c r="P2309">
        <v>60000016462741</v>
      </c>
      <c r="Q2309">
        <v>140225000000405</v>
      </c>
      <c r="S2309" t="s">
        <v>34</v>
      </c>
      <c r="T2309" t="s">
        <v>35</v>
      </c>
      <c r="U2309" t="s">
        <v>36</v>
      </c>
      <c r="X2309" t="s">
        <v>176</v>
      </c>
      <c r="AD2309" t="s">
        <v>4057</v>
      </c>
      <c r="AE2309" t="s">
        <v>1437</v>
      </c>
      <c r="AF2309" t="s">
        <v>4057</v>
      </c>
      <c r="AG2309" t="s">
        <v>4057</v>
      </c>
      <c r="AH2309">
        <v>1</v>
      </c>
      <c r="AI2309">
        <v>100</v>
      </c>
      <c r="AJ2309">
        <v>100</v>
      </c>
      <c r="AK2309">
        <v>100</v>
      </c>
      <c r="AL2309">
        <v>100</v>
      </c>
      <c r="AM2309">
        <v>100</v>
      </c>
      <c r="AN2309" t="s">
        <v>1409</v>
      </c>
      <c r="AO2309" t="s">
        <v>4057</v>
      </c>
    </row>
    <row r="2310" spans="1:41" x14ac:dyDescent="0.25">
      <c r="A2310">
        <v>1</v>
      </c>
      <c r="B2310" t="s">
        <v>28</v>
      </c>
      <c r="C2310">
        <v>391106</v>
      </c>
      <c r="D2310" t="str">
        <f>VLOOKUP(C2310,MUNICÍPO_SETOR!A$2:D$49,4,0)</f>
        <v>LISIANE MARIA MIOLA SCHENEIDER</v>
      </c>
      <c r="E2310" s="43">
        <v>41376.636805555558</v>
      </c>
      <c r="F2310" s="43">
        <v>41376.763194444444</v>
      </c>
      <c r="G2310" s="43">
        <v>41379.686805555553</v>
      </c>
      <c r="H2310" t="s">
        <v>29</v>
      </c>
      <c r="I2310">
        <v>60000012394987</v>
      </c>
      <c r="J2310" t="s">
        <v>3973</v>
      </c>
      <c r="K2310" t="s">
        <v>3974</v>
      </c>
      <c r="L2310" t="s">
        <v>180</v>
      </c>
      <c r="M2310">
        <v>4</v>
      </c>
      <c r="N2310" t="s">
        <v>33</v>
      </c>
      <c r="O2310">
        <v>60000015461254</v>
      </c>
      <c r="P2310">
        <v>60000016462741</v>
      </c>
      <c r="Q2310">
        <v>140225000000440</v>
      </c>
      <c r="S2310" t="s">
        <v>34</v>
      </c>
      <c r="T2310" t="s">
        <v>35</v>
      </c>
      <c r="U2310" t="s">
        <v>36</v>
      </c>
      <c r="X2310" t="s">
        <v>37</v>
      </c>
      <c r="AD2310" t="s">
        <v>4060</v>
      </c>
      <c r="AE2310" t="s">
        <v>1443</v>
      </c>
      <c r="AF2310" t="s">
        <v>4384</v>
      </c>
      <c r="AG2310" t="s">
        <v>4384</v>
      </c>
      <c r="AH2310">
        <v>61</v>
      </c>
      <c r="AI2310">
        <v>143</v>
      </c>
      <c r="AJ2310">
        <v>143</v>
      </c>
      <c r="AK2310">
        <v>143</v>
      </c>
      <c r="AL2310">
        <v>143</v>
      </c>
      <c r="AM2310">
        <v>143</v>
      </c>
      <c r="AN2310" t="s">
        <v>1409</v>
      </c>
      <c r="AO2310" t="s">
        <v>4444</v>
      </c>
    </row>
    <row r="2311" spans="1:41" x14ac:dyDescent="0.25">
      <c r="A2311">
        <v>1</v>
      </c>
      <c r="B2311" t="s">
        <v>28</v>
      </c>
      <c r="C2311">
        <v>391106</v>
      </c>
      <c r="D2311" t="str">
        <f>VLOOKUP(C2311,MUNICÍPO_SETOR!A$2:D$49,4,0)</f>
        <v>LISIANE MARIA MIOLA SCHENEIDER</v>
      </c>
      <c r="E2311" s="43">
        <v>41376.472222222219</v>
      </c>
      <c r="F2311" s="43">
        <v>41376.76458333333</v>
      </c>
      <c r="G2311" s="43">
        <v>41379.686805555553</v>
      </c>
      <c r="H2311" t="s">
        <v>29</v>
      </c>
      <c r="I2311">
        <v>60000012499615</v>
      </c>
      <c r="J2311" t="s">
        <v>3996</v>
      </c>
      <c r="K2311" t="s">
        <v>3997</v>
      </c>
      <c r="L2311" t="s">
        <v>41</v>
      </c>
      <c r="M2311">
        <v>6</v>
      </c>
      <c r="N2311" t="s">
        <v>33</v>
      </c>
      <c r="O2311">
        <v>60000015461254</v>
      </c>
      <c r="P2311">
        <v>60000016462741</v>
      </c>
      <c r="Q2311">
        <v>140225000000447</v>
      </c>
      <c r="S2311" t="s">
        <v>34</v>
      </c>
      <c r="T2311" t="s">
        <v>35</v>
      </c>
      <c r="U2311" t="s">
        <v>61</v>
      </c>
      <c r="X2311" t="s">
        <v>37</v>
      </c>
      <c r="AD2311" t="s">
        <v>4061</v>
      </c>
      <c r="AE2311" t="s">
        <v>1443</v>
      </c>
      <c r="AF2311" t="s">
        <v>4061</v>
      </c>
      <c r="AG2311" t="s">
        <v>4061</v>
      </c>
      <c r="AH2311">
        <v>1</v>
      </c>
      <c r="AI2311">
        <v>41</v>
      </c>
      <c r="AJ2311">
        <v>41</v>
      </c>
      <c r="AK2311">
        <v>41</v>
      </c>
      <c r="AL2311">
        <v>41</v>
      </c>
      <c r="AM2311">
        <v>41</v>
      </c>
      <c r="AN2311" t="s">
        <v>1409</v>
      </c>
      <c r="AO2311" t="s">
        <v>4061</v>
      </c>
    </row>
    <row r="2312" spans="1:41" x14ac:dyDescent="0.25">
      <c r="A2312">
        <v>1</v>
      </c>
      <c r="B2312" t="s">
        <v>28</v>
      </c>
      <c r="C2312">
        <v>391106</v>
      </c>
      <c r="D2312" t="str">
        <f>VLOOKUP(C2312,MUNICÍPO_SETOR!A$2:D$49,4,0)</f>
        <v>LISIANE MARIA MIOLA SCHENEIDER</v>
      </c>
      <c r="E2312" s="43">
        <v>41376.472222222219</v>
      </c>
      <c r="F2312" s="43">
        <v>41376.76458333333</v>
      </c>
      <c r="G2312" s="43">
        <v>41379.686805555553</v>
      </c>
      <c r="H2312" t="s">
        <v>29</v>
      </c>
      <c r="I2312">
        <v>60000012499615</v>
      </c>
      <c r="J2312" t="s">
        <v>3996</v>
      </c>
      <c r="K2312" t="s">
        <v>3997</v>
      </c>
      <c r="L2312" t="s">
        <v>41</v>
      </c>
      <c r="M2312">
        <v>6</v>
      </c>
      <c r="N2312" t="s">
        <v>33</v>
      </c>
      <c r="O2312">
        <v>60000015461254</v>
      </c>
      <c r="P2312">
        <v>60000016462741</v>
      </c>
      <c r="Q2312">
        <v>140225000000447</v>
      </c>
      <c r="S2312" t="s">
        <v>34</v>
      </c>
      <c r="T2312" t="s">
        <v>35</v>
      </c>
      <c r="U2312" t="s">
        <v>61</v>
      </c>
      <c r="X2312" t="s">
        <v>37</v>
      </c>
      <c r="AD2312" t="s">
        <v>4061</v>
      </c>
      <c r="AE2312" t="s">
        <v>1443</v>
      </c>
      <c r="AF2312" t="s">
        <v>4061</v>
      </c>
      <c r="AG2312" t="s">
        <v>4061</v>
      </c>
      <c r="AH2312">
        <v>1</v>
      </c>
      <c r="AI2312">
        <v>41</v>
      </c>
      <c r="AJ2312">
        <v>41</v>
      </c>
      <c r="AK2312">
        <v>41</v>
      </c>
      <c r="AL2312">
        <v>41</v>
      </c>
      <c r="AM2312">
        <v>41</v>
      </c>
      <c r="AN2312" t="s">
        <v>1409</v>
      </c>
      <c r="AO2312" t="s">
        <v>4061</v>
      </c>
    </row>
    <row r="2313" spans="1:41" x14ac:dyDescent="0.25">
      <c r="A2313">
        <v>1</v>
      </c>
      <c r="B2313" t="s">
        <v>28</v>
      </c>
      <c r="C2313">
        <v>391106</v>
      </c>
      <c r="D2313" t="str">
        <f>VLOOKUP(C2313,MUNICÍPO_SETOR!A$2:D$49,4,0)</f>
        <v>LISIANE MARIA MIOLA SCHENEIDER</v>
      </c>
      <c r="E2313" s="43">
        <v>41376.427777777775</v>
      </c>
      <c r="F2313" s="43">
        <v>41376.761805555558</v>
      </c>
      <c r="G2313" s="43">
        <v>41379.686805555553</v>
      </c>
      <c r="H2313" t="s">
        <v>29</v>
      </c>
      <c r="I2313">
        <v>60000017151790</v>
      </c>
      <c r="J2313" t="s">
        <v>4002</v>
      </c>
      <c r="K2313" t="s">
        <v>4003</v>
      </c>
      <c r="L2313" t="s">
        <v>32</v>
      </c>
      <c r="M2313">
        <v>6</v>
      </c>
      <c r="N2313" t="s">
        <v>33</v>
      </c>
      <c r="O2313">
        <v>60000015461254</v>
      </c>
      <c r="P2313">
        <v>60000016462741</v>
      </c>
      <c r="Q2313">
        <v>140225000000433</v>
      </c>
      <c r="S2313" t="s">
        <v>34</v>
      </c>
      <c r="T2313" t="s">
        <v>35</v>
      </c>
      <c r="U2313" t="s">
        <v>36</v>
      </c>
      <c r="X2313" t="s">
        <v>37</v>
      </c>
      <c r="AD2313" t="s">
        <v>4062</v>
      </c>
      <c r="AE2313" t="s">
        <v>1443</v>
      </c>
      <c r="AF2313" t="s">
        <v>4062</v>
      </c>
      <c r="AG2313" t="s">
        <v>4062</v>
      </c>
      <c r="AH2313">
        <v>1</v>
      </c>
      <c r="AI2313">
        <v>44</v>
      </c>
      <c r="AJ2313">
        <v>44</v>
      </c>
      <c r="AK2313">
        <v>44</v>
      </c>
      <c r="AL2313">
        <v>44</v>
      </c>
      <c r="AM2313">
        <v>44</v>
      </c>
      <c r="AN2313" t="s">
        <v>1409</v>
      </c>
      <c r="AO2313" t="s">
        <v>4062</v>
      </c>
    </row>
    <row r="2314" spans="1:41" x14ac:dyDescent="0.25">
      <c r="A2314">
        <v>1</v>
      </c>
      <c r="B2314" t="s">
        <v>28</v>
      </c>
      <c r="C2314">
        <v>391106</v>
      </c>
      <c r="D2314" t="str">
        <f>VLOOKUP(C2314,MUNICÍPO_SETOR!A$2:D$49,4,0)</f>
        <v>LISIANE MARIA MIOLA SCHENEIDER</v>
      </c>
      <c r="E2314" s="43">
        <v>41376.385416666664</v>
      </c>
      <c r="F2314" s="43">
        <v>41376.760416666664</v>
      </c>
      <c r="G2314" s="43">
        <v>41379.686805555553</v>
      </c>
      <c r="H2314" t="s">
        <v>29</v>
      </c>
      <c r="I2314">
        <v>60000012577235</v>
      </c>
      <c r="J2314" t="s">
        <v>4032</v>
      </c>
      <c r="K2314" t="s">
        <v>4033</v>
      </c>
      <c r="L2314" t="s">
        <v>180</v>
      </c>
      <c r="M2314">
        <v>4</v>
      </c>
      <c r="N2314" t="s">
        <v>33</v>
      </c>
      <c r="O2314">
        <v>60000015461254</v>
      </c>
      <c r="P2314">
        <v>60000016462741</v>
      </c>
      <c r="Q2314">
        <v>140225000000426</v>
      </c>
      <c r="S2314" t="s">
        <v>34</v>
      </c>
      <c r="T2314" t="s">
        <v>35</v>
      </c>
      <c r="U2314" t="s">
        <v>36</v>
      </c>
      <c r="X2314" t="s">
        <v>37</v>
      </c>
      <c r="AD2314" t="s">
        <v>4062</v>
      </c>
      <c r="AE2314" t="s">
        <v>1443</v>
      </c>
      <c r="AF2314" t="s">
        <v>4062</v>
      </c>
      <c r="AG2314" t="s">
        <v>4062</v>
      </c>
      <c r="AH2314">
        <v>1</v>
      </c>
      <c r="AI2314">
        <v>44</v>
      </c>
      <c r="AJ2314">
        <v>44</v>
      </c>
      <c r="AK2314">
        <v>44</v>
      </c>
      <c r="AL2314">
        <v>44</v>
      </c>
      <c r="AM2314">
        <v>44</v>
      </c>
      <c r="AN2314" t="s">
        <v>1409</v>
      </c>
      <c r="AO2314" t="s">
        <v>4062</v>
      </c>
    </row>
    <row r="2315" spans="1:41" x14ac:dyDescent="0.25">
      <c r="A2315">
        <v>1</v>
      </c>
      <c r="B2315" t="s">
        <v>28</v>
      </c>
      <c r="C2315">
        <v>391106</v>
      </c>
      <c r="D2315" t="str">
        <f>VLOOKUP(C2315,MUNICÍPO_SETOR!A$2:D$49,4,0)</f>
        <v>LISIANE MARIA MIOLA SCHENEIDER</v>
      </c>
      <c r="E2315" s="43">
        <v>41375.730555555558</v>
      </c>
      <c r="F2315" s="43">
        <v>41375.731249999997</v>
      </c>
      <c r="G2315" s="43">
        <v>41376.637499999997</v>
      </c>
      <c r="H2315" t="s">
        <v>29</v>
      </c>
      <c r="I2315">
        <v>60000012561351</v>
      </c>
      <c r="J2315" t="s">
        <v>4063</v>
      </c>
      <c r="K2315" t="s">
        <v>4064</v>
      </c>
      <c r="L2315" t="s">
        <v>109</v>
      </c>
      <c r="M2315">
        <v>3</v>
      </c>
      <c r="N2315" t="s">
        <v>33</v>
      </c>
      <c r="O2315">
        <v>60000015461254</v>
      </c>
      <c r="P2315">
        <v>60000016462741</v>
      </c>
      <c r="Q2315">
        <v>140225000000396</v>
      </c>
      <c r="S2315" t="s">
        <v>34</v>
      </c>
      <c r="T2315" t="s">
        <v>35</v>
      </c>
      <c r="U2315" t="s">
        <v>36</v>
      </c>
      <c r="X2315" t="s">
        <v>176</v>
      </c>
      <c r="AD2315" t="s">
        <v>4065</v>
      </c>
      <c r="AE2315" t="s">
        <v>1443</v>
      </c>
      <c r="AF2315" t="s">
        <v>4065</v>
      </c>
      <c r="AG2315" t="s">
        <v>4065</v>
      </c>
      <c r="AH2315">
        <v>1</v>
      </c>
      <c r="AI2315">
        <v>66</v>
      </c>
      <c r="AJ2315">
        <v>66</v>
      </c>
      <c r="AK2315">
        <v>66</v>
      </c>
      <c r="AL2315">
        <v>66</v>
      </c>
      <c r="AM2315">
        <v>66</v>
      </c>
      <c r="AN2315" t="s">
        <v>1409</v>
      </c>
      <c r="AO2315" t="s">
        <v>4065</v>
      </c>
    </row>
    <row r="2316" spans="1:41" x14ac:dyDescent="0.25">
      <c r="A2316">
        <v>1</v>
      </c>
      <c r="B2316" t="s">
        <v>28</v>
      </c>
      <c r="C2316">
        <v>391106</v>
      </c>
      <c r="D2316" t="str">
        <f>VLOOKUP(C2316,MUNICÍPO_SETOR!A$2:D$49,4,0)</f>
        <v>LISIANE MARIA MIOLA SCHENEIDER</v>
      </c>
      <c r="E2316" s="43">
        <v>41375.729166666664</v>
      </c>
      <c r="F2316" s="43">
        <v>41375.729861111111</v>
      </c>
      <c r="G2316" s="43">
        <v>41376.637499999997</v>
      </c>
      <c r="H2316" t="s">
        <v>29</v>
      </c>
      <c r="I2316">
        <v>60000012391019</v>
      </c>
      <c r="J2316" t="s">
        <v>4066</v>
      </c>
      <c r="K2316" t="s">
        <v>4067</v>
      </c>
      <c r="L2316" t="s">
        <v>32</v>
      </c>
      <c r="M2316">
        <v>4</v>
      </c>
      <c r="N2316" t="s">
        <v>33</v>
      </c>
      <c r="O2316">
        <v>60000015461254</v>
      </c>
      <c r="P2316">
        <v>60000016462741</v>
      </c>
      <c r="Q2316">
        <v>140225000000389</v>
      </c>
      <c r="S2316" t="s">
        <v>34</v>
      </c>
      <c r="T2316" t="s">
        <v>35</v>
      </c>
      <c r="U2316" t="s">
        <v>36</v>
      </c>
      <c r="X2316" t="s">
        <v>37</v>
      </c>
      <c r="AD2316" t="s">
        <v>4068</v>
      </c>
      <c r="AE2316" t="s">
        <v>1443</v>
      </c>
      <c r="AF2316" t="s">
        <v>4068</v>
      </c>
      <c r="AG2316" t="s">
        <v>4068</v>
      </c>
      <c r="AH2316">
        <v>1</v>
      </c>
      <c r="AI2316">
        <v>105</v>
      </c>
      <c r="AJ2316">
        <v>105</v>
      </c>
      <c r="AK2316">
        <v>105</v>
      </c>
      <c r="AL2316">
        <v>105</v>
      </c>
      <c r="AM2316">
        <v>105</v>
      </c>
      <c r="AN2316" t="s">
        <v>1409</v>
      </c>
      <c r="AO2316" t="s">
        <v>4068</v>
      </c>
    </row>
    <row r="2317" spans="1:41" x14ac:dyDescent="0.25">
      <c r="A2317">
        <v>1</v>
      </c>
      <c r="B2317" t="s">
        <v>28</v>
      </c>
      <c r="C2317">
        <v>391106</v>
      </c>
      <c r="D2317" t="str">
        <f>VLOOKUP(C2317,MUNICÍPO_SETOR!A$2:D$49,4,0)</f>
        <v>LISIANE MARIA MIOLA SCHENEIDER</v>
      </c>
      <c r="E2317" s="43">
        <v>41375.55972222222</v>
      </c>
      <c r="F2317" s="43">
        <v>41375.729166666664</v>
      </c>
      <c r="G2317" s="43">
        <v>41376.637499999997</v>
      </c>
      <c r="H2317" t="s">
        <v>29</v>
      </c>
      <c r="I2317">
        <v>60000012541147</v>
      </c>
      <c r="J2317" t="s">
        <v>4069</v>
      </c>
      <c r="K2317" t="s">
        <v>4070</v>
      </c>
      <c r="L2317" t="s">
        <v>32</v>
      </c>
      <c r="M2317">
        <v>3</v>
      </c>
      <c r="N2317" t="s">
        <v>33</v>
      </c>
      <c r="O2317">
        <v>60000015461254</v>
      </c>
      <c r="P2317">
        <v>60000016462741</v>
      </c>
      <c r="Q2317">
        <v>140225000000382</v>
      </c>
      <c r="S2317" t="s">
        <v>34</v>
      </c>
      <c r="T2317" t="s">
        <v>35</v>
      </c>
      <c r="U2317" t="s">
        <v>36</v>
      </c>
      <c r="X2317" t="s">
        <v>37</v>
      </c>
      <c r="AD2317" t="s">
        <v>4071</v>
      </c>
      <c r="AE2317" t="s">
        <v>1443</v>
      </c>
      <c r="AF2317" t="s">
        <v>4071</v>
      </c>
      <c r="AG2317" t="s">
        <v>4071</v>
      </c>
      <c r="AH2317">
        <v>179</v>
      </c>
      <c r="AI2317">
        <v>376</v>
      </c>
      <c r="AJ2317">
        <v>376</v>
      </c>
      <c r="AK2317">
        <v>376</v>
      </c>
      <c r="AL2317">
        <v>376</v>
      </c>
      <c r="AM2317">
        <v>376</v>
      </c>
      <c r="AN2317" t="s">
        <v>1409</v>
      </c>
      <c r="AO2317" t="s">
        <v>4724</v>
      </c>
    </row>
    <row r="2318" spans="1:41" x14ac:dyDescent="0.25">
      <c r="A2318">
        <v>1</v>
      </c>
      <c r="B2318" t="s">
        <v>28</v>
      </c>
      <c r="C2318">
        <v>391106</v>
      </c>
      <c r="D2318" t="str">
        <f>VLOOKUP(C2318,MUNICÍPO_SETOR!A$2:D$49,4,0)</f>
        <v>LISIANE MARIA MIOLA SCHENEIDER</v>
      </c>
      <c r="E2318" s="43">
        <v>41375.548611111109</v>
      </c>
      <c r="F2318" s="43">
        <v>41375.549305555556</v>
      </c>
      <c r="G2318" s="43">
        <v>41375.684027777781</v>
      </c>
      <c r="H2318" t="s">
        <v>110</v>
      </c>
      <c r="I2318">
        <v>140225000000365</v>
      </c>
      <c r="K2318" t="s">
        <v>4072</v>
      </c>
      <c r="N2318" t="s">
        <v>33</v>
      </c>
      <c r="O2318">
        <v>60000015461254</v>
      </c>
      <c r="P2318">
        <v>60000016462741</v>
      </c>
      <c r="Q2318">
        <v>140225000000373</v>
      </c>
      <c r="S2318" t="s">
        <v>34</v>
      </c>
      <c r="T2318" t="s">
        <v>35</v>
      </c>
      <c r="X2318" t="s">
        <v>37</v>
      </c>
      <c r="AD2318" t="s">
        <v>4073</v>
      </c>
      <c r="AE2318" t="s">
        <v>1443</v>
      </c>
      <c r="AF2318" t="s">
        <v>4073</v>
      </c>
      <c r="AG2318" t="s">
        <v>4073</v>
      </c>
      <c r="AH2318">
        <v>1</v>
      </c>
      <c r="AI2318">
        <v>65</v>
      </c>
      <c r="AJ2318">
        <v>65</v>
      </c>
      <c r="AK2318">
        <v>65</v>
      </c>
      <c r="AL2318">
        <v>65</v>
      </c>
      <c r="AM2318">
        <v>65</v>
      </c>
      <c r="AN2318" t="s">
        <v>1409</v>
      </c>
      <c r="AO2318" t="s">
        <v>4073</v>
      </c>
    </row>
    <row r="2319" spans="1:41" x14ac:dyDescent="0.25">
      <c r="A2319">
        <v>1</v>
      </c>
      <c r="B2319" t="s">
        <v>28</v>
      </c>
      <c r="C2319">
        <v>391106</v>
      </c>
      <c r="D2319" t="str">
        <f>VLOOKUP(C2319,MUNICÍPO_SETOR!A$2:D$49,4,0)</f>
        <v>LISIANE MARIA MIOLA SCHENEIDER</v>
      </c>
      <c r="E2319" s="43">
        <v>41375.455555555556</v>
      </c>
      <c r="F2319" s="43">
        <v>41375.543055555558</v>
      </c>
      <c r="G2319" s="43">
        <v>41375.506249999999</v>
      </c>
      <c r="H2319" t="s">
        <v>29</v>
      </c>
      <c r="I2319">
        <v>60000012482231</v>
      </c>
      <c r="J2319" t="s">
        <v>4074</v>
      </c>
      <c r="K2319" t="s">
        <v>4075</v>
      </c>
      <c r="L2319" t="s">
        <v>1240</v>
      </c>
      <c r="M2319">
        <v>4</v>
      </c>
      <c r="N2319" t="s">
        <v>33</v>
      </c>
      <c r="O2319">
        <v>60000015461254</v>
      </c>
      <c r="P2319">
        <v>60000016462741</v>
      </c>
      <c r="Q2319">
        <v>140225000000358</v>
      </c>
      <c r="S2319" t="s">
        <v>34</v>
      </c>
      <c r="T2319" t="s">
        <v>35</v>
      </c>
      <c r="U2319" t="s">
        <v>36</v>
      </c>
      <c r="X2319" t="s">
        <v>37</v>
      </c>
      <c r="AD2319" t="s">
        <v>4076</v>
      </c>
      <c r="AE2319" t="s">
        <v>1443</v>
      </c>
      <c r="AF2319" t="s">
        <v>4385</v>
      </c>
      <c r="AG2319" t="s">
        <v>4385</v>
      </c>
      <c r="AH2319">
        <v>88</v>
      </c>
      <c r="AI2319">
        <v>440</v>
      </c>
      <c r="AJ2319">
        <v>440</v>
      </c>
      <c r="AK2319">
        <v>440</v>
      </c>
      <c r="AL2319">
        <v>440</v>
      </c>
      <c r="AM2319">
        <v>440</v>
      </c>
      <c r="AN2319" t="s">
        <v>1409</v>
      </c>
      <c r="AO2319" t="s">
        <v>4445</v>
      </c>
    </row>
    <row r="2320" spans="1:41" x14ac:dyDescent="0.25">
      <c r="A2320">
        <v>1</v>
      </c>
      <c r="B2320" t="s">
        <v>28</v>
      </c>
      <c r="C2320">
        <v>391106</v>
      </c>
      <c r="D2320" t="str">
        <f>VLOOKUP(C2320,MUNICÍPO_SETOR!A$2:D$49,4,0)</f>
        <v>LISIANE MARIA MIOLA SCHENEIDER</v>
      </c>
      <c r="E2320" s="43">
        <v>41374.723611111112</v>
      </c>
      <c r="F2320" s="43">
        <v>41374.725694444445</v>
      </c>
      <c r="G2320" s="43">
        <v>41375.495138888888</v>
      </c>
      <c r="H2320" t="s">
        <v>29</v>
      </c>
      <c r="I2320">
        <v>60000012445343</v>
      </c>
      <c r="J2320" t="s">
        <v>4077</v>
      </c>
      <c r="K2320" t="s">
        <v>4078</v>
      </c>
      <c r="L2320" t="s">
        <v>1703</v>
      </c>
      <c r="M2320">
        <v>4</v>
      </c>
      <c r="N2320" t="s">
        <v>33</v>
      </c>
      <c r="O2320">
        <v>60000015461254</v>
      </c>
      <c r="P2320">
        <v>60000016462741</v>
      </c>
      <c r="Q2320">
        <v>140225000000319</v>
      </c>
      <c r="S2320" t="s">
        <v>34</v>
      </c>
      <c r="T2320" t="s">
        <v>35</v>
      </c>
      <c r="U2320" t="s">
        <v>36</v>
      </c>
      <c r="X2320" t="s">
        <v>37</v>
      </c>
      <c r="AD2320" t="s">
        <v>4079</v>
      </c>
      <c r="AE2320" t="s">
        <v>1443</v>
      </c>
      <c r="AF2320" t="s">
        <v>4386</v>
      </c>
      <c r="AG2320" t="s">
        <v>4386</v>
      </c>
      <c r="AH2320">
        <v>47</v>
      </c>
      <c r="AI2320">
        <v>177</v>
      </c>
      <c r="AJ2320">
        <v>177</v>
      </c>
      <c r="AK2320">
        <v>177</v>
      </c>
      <c r="AL2320">
        <v>177</v>
      </c>
      <c r="AM2320">
        <v>177</v>
      </c>
      <c r="AN2320" t="s">
        <v>1409</v>
      </c>
      <c r="AO2320" t="s">
        <v>4446</v>
      </c>
    </row>
    <row r="2321" spans="1:41" x14ac:dyDescent="0.25">
      <c r="A2321">
        <v>1</v>
      </c>
      <c r="B2321" t="s">
        <v>28</v>
      </c>
      <c r="C2321">
        <v>391106</v>
      </c>
      <c r="D2321" t="str">
        <f>VLOOKUP(C2321,MUNICÍPO_SETOR!A$2:D$49,4,0)</f>
        <v>LISIANE MARIA MIOLA SCHENEIDER</v>
      </c>
      <c r="E2321" s="43">
        <v>41374.702777777777</v>
      </c>
      <c r="F2321" s="43">
        <v>41374.713888888888</v>
      </c>
      <c r="G2321" s="43">
        <v>41374.683333333334</v>
      </c>
      <c r="H2321" t="s">
        <v>110</v>
      </c>
      <c r="I2321">
        <v>60000016840711</v>
      </c>
      <c r="K2321" t="s">
        <v>4080</v>
      </c>
      <c r="N2321" t="s">
        <v>33</v>
      </c>
      <c r="O2321">
        <v>60000015461254</v>
      </c>
      <c r="P2321">
        <v>60000016462741</v>
      </c>
      <c r="Q2321">
        <v>140225000000299</v>
      </c>
      <c r="S2321" t="s">
        <v>34</v>
      </c>
      <c r="T2321" t="s">
        <v>35</v>
      </c>
      <c r="X2321" t="s">
        <v>37</v>
      </c>
      <c r="AD2321" t="s">
        <v>4081</v>
      </c>
      <c r="AE2321" t="s">
        <v>1437</v>
      </c>
      <c r="AF2321" t="s">
        <v>4387</v>
      </c>
      <c r="AG2321" t="s">
        <v>4387</v>
      </c>
      <c r="AH2321">
        <v>168</v>
      </c>
      <c r="AI2321">
        <v>255</v>
      </c>
      <c r="AJ2321">
        <v>255</v>
      </c>
      <c r="AK2321">
        <v>255</v>
      </c>
      <c r="AL2321">
        <v>255</v>
      </c>
      <c r="AM2321">
        <v>255</v>
      </c>
      <c r="AN2321" t="s">
        <v>1409</v>
      </c>
      <c r="AO2321" t="s">
        <v>4725</v>
      </c>
    </row>
    <row r="2322" spans="1:41" x14ac:dyDescent="0.25">
      <c r="A2322">
        <v>1</v>
      </c>
      <c r="B2322" t="s">
        <v>28</v>
      </c>
      <c r="C2322">
        <v>391106</v>
      </c>
      <c r="D2322" t="str">
        <f>VLOOKUP(C2322,MUNICÍPO_SETOR!A$2:D$49,4,0)</f>
        <v>LISIANE MARIA MIOLA SCHENEIDER</v>
      </c>
      <c r="E2322" s="43">
        <v>41374.47152777778</v>
      </c>
      <c r="F2322" s="43">
        <v>41374.723611111112</v>
      </c>
      <c r="G2322" s="43">
        <v>41374.683333333334</v>
      </c>
      <c r="H2322" t="s">
        <v>29</v>
      </c>
      <c r="I2322">
        <v>60000012283503</v>
      </c>
      <c r="J2322" t="s">
        <v>4082</v>
      </c>
      <c r="K2322" t="s">
        <v>4083</v>
      </c>
      <c r="L2322" t="s">
        <v>1703</v>
      </c>
      <c r="M2322">
        <v>3</v>
      </c>
      <c r="N2322" t="s">
        <v>33</v>
      </c>
      <c r="O2322">
        <v>60000015461254</v>
      </c>
      <c r="P2322">
        <v>60000016462741</v>
      </c>
      <c r="Q2322">
        <v>140225000000312</v>
      </c>
      <c r="S2322" t="s">
        <v>34</v>
      </c>
      <c r="T2322" t="s">
        <v>35</v>
      </c>
      <c r="U2322" t="s">
        <v>36</v>
      </c>
      <c r="X2322" t="s">
        <v>37</v>
      </c>
      <c r="AD2322" t="s">
        <v>4084</v>
      </c>
      <c r="AE2322" t="s">
        <v>1443</v>
      </c>
      <c r="AF2322" t="s">
        <v>4388</v>
      </c>
      <c r="AG2322" t="s">
        <v>4388</v>
      </c>
      <c r="AH2322">
        <v>78</v>
      </c>
      <c r="AI2322">
        <v>136</v>
      </c>
      <c r="AJ2322">
        <v>238</v>
      </c>
      <c r="AK2322">
        <v>238</v>
      </c>
      <c r="AL2322">
        <v>238</v>
      </c>
      <c r="AM2322">
        <v>238</v>
      </c>
      <c r="AN2322" t="s">
        <v>1409</v>
      </c>
      <c r="AO2322" t="s">
        <v>4389</v>
      </c>
    </row>
    <row r="2323" spans="1:41" x14ac:dyDescent="0.25">
      <c r="A2323">
        <v>1</v>
      </c>
      <c r="B2323" t="s">
        <v>28</v>
      </c>
      <c r="C2323">
        <v>391106</v>
      </c>
      <c r="D2323" t="str">
        <f>VLOOKUP(C2323,MUNICÍPO_SETOR!A$2:D$49,4,0)</f>
        <v>LISIANE MARIA MIOLA SCHENEIDER</v>
      </c>
      <c r="E2323" s="43">
        <v>41374.47152777778</v>
      </c>
      <c r="F2323" s="43">
        <v>41374.723611111112</v>
      </c>
      <c r="G2323" s="43">
        <v>41374.683333333334</v>
      </c>
      <c r="H2323" t="s">
        <v>29</v>
      </c>
      <c r="I2323">
        <v>60000012283503</v>
      </c>
      <c r="J2323" t="s">
        <v>4082</v>
      </c>
      <c r="K2323" t="s">
        <v>4083</v>
      </c>
      <c r="L2323" t="s">
        <v>1703</v>
      </c>
      <c r="M2323">
        <v>3</v>
      </c>
      <c r="N2323" t="s">
        <v>33</v>
      </c>
      <c r="O2323">
        <v>60000015461254</v>
      </c>
      <c r="P2323">
        <v>60000016462741</v>
      </c>
      <c r="Q2323">
        <v>140225000000312</v>
      </c>
      <c r="S2323" t="s">
        <v>34</v>
      </c>
      <c r="T2323" t="s">
        <v>35</v>
      </c>
      <c r="U2323" t="s">
        <v>36</v>
      </c>
      <c r="X2323" t="s">
        <v>37</v>
      </c>
      <c r="AD2323" t="s">
        <v>4084</v>
      </c>
      <c r="AE2323" t="s">
        <v>1443</v>
      </c>
      <c r="AF2323" t="s">
        <v>4388</v>
      </c>
      <c r="AG2323" t="s">
        <v>4388</v>
      </c>
      <c r="AH2323">
        <v>78</v>
      </c>
      <c r="AI2323">
        <v>136</v>
      </c>
      <c r="AJ2323">
        <v>238</v>
      </c>
      <c r="AK2323">
        <v>238</v>
      </c>
      <c r="AL2323">
        <v>238</v>
      </c>
      <c r="AM2323">
        <v>238</v>
      </c>
      <c r="AN2323" t="s">
        <v>1410</v>
      </c>
      <c r="AO2323" t="s">
        <v>4726</v>
      </c>
    </row>
    <row r="2324" spans="1:41" x14ac:dyDescent="0.25">
      <c r="A2324">
        <v>1</v>
      </c>
      <c r="B2324" t="s">
        <v>28</v>
      </c>
      <c r="C2324">
        <v>391106</v>
      </c>
      <c r="D2324" t="str">
        <f>VLOOKUP(C2324,MUNICÍPO_SETOR!A$2:D$49,4,0)</f>
        <v>LISIANE MARIA MIOLA SCHENEIDER</v>
      </c>
      <c r="E2324" s="43">
        <v>41374.426388888889</v>
      </c>
      <c r="F2324" s="43">
        <v>41374.72152777778</v>
      </c>
      <c r="G2324" s="43">
        <v>41374.683333333334</v>
      </c>
      <c r="H2324" t="s">
        <v>29</v>
      </c>
      <c r="I2324">
        <v>60000012489263</v>
      </c>
      <c r="J2324" t="s">
        <v>4085</v>
      </c>
      <c r="K2324" t="s">
        <v>4086</v>
      </c>
      <c r="L2324" t="s">
        <v>32</v>
      </c>
      <c r="M2324">
        <v>6</v>
      </c>
      <c r="N2324" t="s">
        <v>33</v>
      </c>
      <c r="O2324">
        <v>60000015461254</v>
      </c>
      <c r="P2324">
        <v>60000016462741</v>
      </c>
      <c r="Q2324">
        <v>140225000000305</v>
      </c>
      <c r="S2324" t="s">
        <v>34</v>
      </c>
      <c r="T2324" t="s">
        <v>35</v>
      </c>
      <c r="U2324" t="s">
        <v>36</v>
      </c>
      <c r="X2324" t="s">
        <v>37</v>
      </c>
      <c r="AD2324" t="s">
        <v>4087</v>
      </c>
      <c r="AE2324" t="s">
        <v>1443</v>
      </c>
      <c r="AF2324" t="s">
        <v>4087</v>
      </c>
      <c r="AG2324" t="s">
        <v>4087</v>
      </c>
      <c r="AH2324">
        <v>126</v>
      </c>
      <c r="AI2324">
        <v>234</v>
      </c>
      <c r="AJ2324">
        <v>234</v>
      </c>
      <c r="AK2324">
        <v>234</v>
      </c>
      <c r="AL2324">
        <v>234</v>
      </c>
      <c r="AM2324">
        <v>234</v>
      </c>
      <c r="AN2324" t="s">
        <v>1409</v>
      </c>
      <c r="AO2324" t="s">
        <v>4447</v>
      </c>
    </row>
    <row r="2325" spans="1:41" x14ac:dyDescent="0.25">
      <c r="A2325">
        <v>1</v>
      </c>
      <c r="B2325" t="s">
        <v>28</v>
      </c>
      <c r="C2325">
        <v>391106</v>
      </c>
      <c r="D2325" t="str">
        <f>VLOOKUP(C2325,MUNICÍPO_SETOR!A$2:D$49,4,0)</f>
        <v>LISIANE MARIA MIOLA SCHENEIDER</v>
      </c>
      <c r="E2325" s="43">
        <v>41374.418749999997</v>
      </c>
      <c r="F2325" s="43">
        <v>41374.419444444444</v>
      </c>
      <c r="G2325" s="43">
        <v>41374.547222222223</v>
      </c>
      <c r="H2325" t="s">
        <v>29</v>
      </c>
      <c r="I2325">
        <v>60000012416867</v>
      </c>
      <c r="J2325" t="s">
        <v>1220</v>
      </c>
      <c r="K2325" t="s">
        <v>1221</v>
      </c>
      <c r="L2325" t="s">
        <v>32</v>
      </c>
      <c r="M2325">
        <v>4</v>
      </c>
      <c r="N2325" t="s">
        <v>33</v>
      </c>
      <c r="O2325">
        <v>60000015461254</v>
      </c>
      <c r="P2325">
        <v>60000016462741</v>
      </c>
      <c r="Q2325">
        <v>140225000000292</v>
      </c>
      <c r="S2325" t="s">
        <v>34</v>
      </c>
      <c r="T2325" t="s">
        <v>35</v>
      </c>
      <c r="U2325" t="s">
        <v>36</v>
      </c>
      <c r="X2325" t="s">
        <v>37</v>
      </c>
      <c r="AD2325" t="s">
        <v>4088</v>
      </c>
      <c r="AE2325" t="s">
        <v>1443</v>
      </c>
      <c r="AF2325" t="s">
        <v>4088</v>
      </c>
      <c r="AG2325" t="s">
        <v>4088</v>
      </c>
      <c r="AH2325">
        <v>1</v>
      </c>
      <c r="AI2325">
        <v>115</v>
      </c>
      <c r="AJ2325">
        <v>115</v>
      </c>
      <c r="AK2325">
        <v>115</v>
      </c>
      <c r="AL2325">
        <v>115</v>
      </c>
      <c r="AM2325">
        <v>115</v>
      </c>
      <c r="AN2325" t="s">
        <v>1409</v>
      </c>
      <c r="AO2325" t="s">
        <v>4088</v>
      </c>
    </row>
    <row r="2326" spans="1:41" x14ac:dyDescent="0.25">
      <c r="A2326">
        <v>1</v>
      </c>
      <c r="B2326" t="s">
        <v>28</v>
      </c>
      <c r="C2326">
        <v>391106</v>
      </c>
      <c r="D2326" t="str">
        <f>VLOOKUP(C2326,MUNICÍPO_SETOR!A$2:D$49,4,0)</f>
        <v>LISIANE MARIA MIOLA SCHENEIDER</v>
      </c>
      <c r="E2326" s="43">
        <v>41374.415277777778</v>
      </c>
      <c r="F2326" s="43">
        <v>41374.416666666664</v>
      </c>
      <c r="G2326" s="43">
        <v>41374.547222222223</v>
      </c>
      <c r="H2326" t="s">
        <v>110</v>
      </c>
      <c r="I2326">
        <v>60000016841152</v>
      </c>
      <c r="K2326" t="s">
        <v>4089</v>
      </c>
      <c r="N2326" t="s">
        <v>33</v>
      </c>
      <c r="O2326">
        <v>60000015461254</v>
      </c>
      <c r="P2326">
        <v>60000016462741</v>
      </c>
      <c r="Q2326">
        <v>140225000000277</v>
      </c>
      <c r="S2326" t="s">
        <v>34</v>
      </c>
      <c r="T2326" t="s">
        <v>35</v>
      </c>
      <c r="X2326" t="s">
        <v>37</v>
      </c>
      <c r="AD2326" t="s">
        <v>4090</v>
      </c>
      <c r="AE2326" t="s">
        <v>1443</v>
      </c>
      <c r="AF2326" t="s">
        <v>4090</v>
      </c>
      <c r="AG2326" t="s">
        <v>4090</v>
      </c>
      <c r="AH2326">
        <v>1</v>
      </c>
      <c r="AI2326">
        <v>144</v>
      </c>
      <c r="AJ2326">
        <v>144</v>
      </c>
      <c r="AK2326">
        <v>144</v>
      </c>
      <c r="AL2326">
        <v>144</v>
      </c>
      <c r="AM2326">
        <v>144</v>
      </c>
      <c r="AN2326" t="s">
        <v>1409</v>
      </c>
      <c r="AO2326" t="s">
        <v>4090</v>
      </c>
    </row>
    <row r="2327" spans="1:41" x14ac:dyDescent="0.25">
      <c r="A2327">
        <v>1</v>
      </c>
      <c r="B2327" t="s">
        <v>28</v>
      </c>
      <c r="C2327">
        <v>391106</v>
      </c>
      <c r="D2327" t="str">
        <f>VLOOKUP(C2327,MUNICÍPO_SETOR!A$2:D$49,4,0)</f>
        <v>LISIANE MARIA MIOLA SCHENEIDER</v>
      </c>
      <c r="E2327" s="43">
        <v>41373.648611111108</v>
      </c>
      <c r="F2327" s="43">
        <v>41374.732638888891</v>
      </c>
      <c r="G2327" s="43">
        <v>41375.495138888888</v>
      </c>
      <c r="H2327" t="s">
        <v>29</v>
      </c>
      <c r="I2327">
        <v>60000012507799</v>
      </c>
      <c r="J2327" t="s">
        <v>4091</v>
      </c>
      <c r="K2327" t="s">
        <v>4092</v>
      </c>
      <c r="L2327" t="s">
        <v>32</v>
      </c>
      <c r="M2327">
        <v>4</v>
      </c>
      <c r="N2327" t="s">
        <v>33</v>
      </c>
      <c r="O2327">
        <v>60000015461254</v>
      </c>
      <c r="P2327">
        <v>60000016462741</v>
      </c>
      <c r="Q2327">
        <v>140225000000349</v>
      </c>
      <c r="S2327" t="s">
        <v>34</v>
      </c>
      <c r="T2327" t="s">
        <v>35</v>
      </c>
      <c r="U2327" t="s">
        <v>36</v>
      </c>
      <c r="X2327" t="s">
        <v>37</v>
      </c>
      <c r="AD2327" t="s">
        <v>4093</v>
      </c>
      <c r="AE2327" t="s">
        <v>1443</v>
      </c>
      <c r="AF2327" t="s">
        <v>4093</v>
      </c>
      <c r="AG2327" t="s">
        <v>4093</v>
      </c>
      <c r="AH2327">
        <v>1</v>
      </c>
      <c r="AI2327">
        <v>52</v>
      </c>
      <c r="AJ2327">
        <v>52</v>
      </c>
      <c r="AK2327">
        <v>52</v>
      </c>
      <c r="AL2327">
        <v>52</v>
      </c>
      <c r="AM2327">
        <v>52</v>
      </c>
      <c r="AN2327" t="s">
        <v>1409</v>
      </c>
      <c r="AO2327" t="s">
        <v>4093</v>
      </c>
    </row>
    <row r="2328" spans="1:41" x14ac:dyDescent="0.25">
      <c r="A2328">
        <v>1</v>
      </c>
      <c r="B2328" t="s">
        <v>28</v>
      </c>
      <c r="C2328">
        <v>391106</v>
      </c>
      <c r="D2328" t="str">
        <f>VLOOKUP(C2328,MUNICÍPO_SETOR!A$2:D$49,4,0)</f>
        <v>LISIANE MARIA MIOLA SCHENEIDER</v>
      </c>
      <c r="E2328" s="43">
        <v>41373.607638888891</v>
      </c>
      <c r="F2328" s="43">
        <v>41374.731249999997</v>
      </c>
      <c r="G2328" s="43">
        <v>41375.495138888888</v>
      </c>
      <c r="H2328" t="s">
        <v>29</v>
      </c>
      <c r="I2328">
        <v>60000012455723</v>
      </c>
      <c r="J2328" t="s">
        <v>4023</v>
      </c>
      <c r="K2328" t="s">
        <v>4024</v>
      </c>
      <c r="L2328" t="s">
        <v>32</v>
      </c>
      <c r="M2328">
        <v>4</v>
      </c>
      <c r="N2328" t="s">
        <v>33</v>
      </c>
      <c r="O2328">
        <v>60000015461254</v>
      </c>
      <c r="P2328">
        <v>60000016462741</v>
      </c>
      <c r="Q2328">
        <v>140225000000342</v>
      </c>
      <c r="S2328" t="s">
        <v>34</v>
      </c>
      <c r="T2328" t="s">
        <v>35</v>
      </c>
      <c r="U2328" t="s">
        <v>36</v>
      </c>
      <c r="X2328" t="s">
        <v>37</v>
      </c>
      <c r="AD2328" t="s">
        <v>4094</v>
      </c>
      <c r="AE2328" t="s">
        <v>1443</v>
      </c>
      <c r="AF2328" t="s">
        <v>4094</v>
      </c>
      <c r="AG2328" t="s">
        <v>4094</v>
      </c>
      <c r="AH2328">
        <v>1</v>
      </c>
      <c r="AI2328">
        <v>56</v>
      </c>
      <c r="AJ2328">
        <v>56</v>
      </c>
      <c r="AK2328">
        <v>56</v>
      </c>
      <c r="AL2328">
        <v>56</v>
      </c>
      <c r="AM2328">
        <v>56</v>
      </c>
      <c r="AN2328" t="s">
        <v>1409</v>
      </c>
      <c r="AO2328" t="s">
        <v>4094</v>
      </c>
    </row>
    <row r="2329" spans="1:41" x14ac:dyDescent="0.25">
      <c r="A2329">
        <v>1</v>
      </c>
      <c r="B2329" t="s">
        <v>28</v>
      </c>
      <c r="C2329">
        <v>391106</v>
      </c>
      <c r="D2329" t="str">
        <f>VLOOKUP(C2329,MUNICÍPO_SETOR!A$2:D$49,4,0)</f>
        <v>LISIANE MARIA MIOLA SCHENEIDER</v>
      </c>
      <c r="E2329" s="43">
        <v>41373.604166666664</v>
      </c>
      <c r="F2329" s="43">
        <v>41374.729861111111</v>
      </c>
      <c r="G2329" s="43">
        <v>41375.495138888888</v>
      </c>
      <c r="H2329" t="s">
        <v>29</v>
      </c>
      <c r="I2329">
        <v>60000012493791</v>
      </c>
      <c r="J2329" t="s">
        <v>4027</v>
      </c>
      <c r="K2329" t="s">
        <v>4028</v>
      </c>
      <c r="L2329" t="s">
        <v>32</v>
      </c>
      <c r="M2329">
        <v>4</v>
      </c>
      <c r="N2329" t="s">
        <v>33</v>
      </c>
      <c r="O2329">
        <v>60000015461254</v>
      </c>
      <c r="P2329">
        <v>60000016462741</v>
      </c>
      <c r="Q2329">
        <v>140225000000335</v>
      </c>
      <c r="S2329" t="s">
        <v>34</v>
      </c>
      <c r="T2329" t="s">
        <v>35</v>
      </c>
      <c r="U2329" t="s">
        <v>36</v>
      </c>
      <c r="X2329" t="s">
        <v>37</v>
      </c>
      <c r="AD2329" t="s">
        <v>4095</v>
      </c>
      <c r="AE2329" t="s">
        <v>1443</v>
      </c>
      <c r="AF2329" t="s">
        <v>4095</v>
      </c>
      <c r="AG2329" t="s">
        <v>4095</v>
      </c>
      <c r="AH2329">
        <v>1</v>
      </c>
      <c r="AI2329">
        <v>46</v>
      </c>
      <c r="AJ2329">
        <v>46</v>
      </c>
      <c r="AK2329">
        <v>46</v>
      </c>
      <c r="AL2329">
        <v>46</v>
      </c>
      <c r="AM2329">
        <v>46</v>
      </c>
      <c r="AN2329" t="s">
        <v>1409</v>
      </c>
      <c r="AO2329" t="s">
        <v>4095</v>
      </c>
    </row>
    <row r="2330" spans="1:41" x14ac:dyDescent="0.25">
      <c r="A2330">
        <v>1</v>
      </c>
      <c r="B2330" t="s">
        <v>28</v>
      </c>
      <c r="C2330">
        <v>391106</v>
      </c>
      <c r="D2330" t="str">
        <f>VLOOKUP(C2330,MUNICÍPO_SETOR!A$2:D$49,4,0)</f>
        <v>LISIANE MARIA MIOLA SCHENEIDER</v>
      </c>
      <c r="E2330" s="43">
        <v>41373.561111111114</v>
      </c>
      <c r="F2330" s="43">
        <v>41374.728472222225</v>
      </c>
      <c r="G2330" s="43">
        <v>41375.495138888888</v>
      </c>
      <c r="H2330" t="s">
        <v>29</v>
      </c>
      <c r="I2330">
        <v>60000012568243</v>
      </c>
      <c r="J2330" t="s">
        <v>1223</v>
      </c>
      <c r="K2330" t="s">
        <v>1224</v>
      </c>
      <c r="L2330" t="s">
        <v>41</v>
      </c>
      <c r="M2330">
        <v>4</v>
      </c>
      <c r="N2330" t="s">
        <v>33</v>
      </c>
      <c r="O2330">
        <v>60000015461254</v>
      </c>
      <c r="P2330">
        <v>60000016462741</v>
      </c>
      <c r="Q2330">
        <v>140225000000328</v>
      </c>
      <c r="S2330" t="s">
        <v>34</v>
      </c>
      <c r="T2330" t="s">
        <v>35</v>
      </c>
      <c r="U2330" t="s">
        <v>36</v>
      </c>
      <c r="X2330" t="s">
        <v>37</v>
      </c>
      <c r="AD2330" t="s">
        <v>4096</v>
      </c>
      <c r="AE2330" t="s">
        <v>1443</v>
      </c>
      <c r="AF2330" t="s">
        <v>4096</v>
      </c>
      <c r="AG2330" t="s">
        <v>4096</v>
      </c>
      <c r="AH2330">
        <v>1</v>
      </c>
      <c r="AI2330">
        <v>38</v>
      </c>
      <c r="AJ2330">
        <v>38</v>
      </c>
      <c r="AK2330">
        <v>38</v>
      </c>
      <c r="AL2330">
        <v>38</v>
      </c>
      <c r="AM2330">
        <v>38</v>
      </c>
      <c r="AN2330" t="s">
        <v>1409</v>
      </c>
      <c r="AO2330" t="s">
        <v>4096</v>
      </c>
    </row>
    <row r="2331" spans="1:41" x14ac:dyDescent="0.25">
      <c r="A2331">
        <v>1</v>
      </c>
      <c r="B2331" t="s">
        <v>28</v>
      </c>
      <c r="C2331">
        <v>391106</v>
      </c>
      <c r="D2331" t="str">
        <f>VLOOKUP(C2331,MUNICÍPO_SETOR!A$2:D$49,4,0)</f>
        <v>LISIANE MARIA MIOLA SCHENEIDER</v>
      </c>
      <c r="E2331" s="43">
        <v>41373.543055555558</v>
      </c>
      <c r="F2331" s="43">
        <v>41374.418749999997</v>
      </c>
      <c r="G2331" s="43">
        <v>41374.547222222223</v>
      </c>
      <c r="H2331" t="s">
        <v>29</v>
      </c>
      <c r="I2331">
        <v>60000012496671</v>
      </c>
      <c r="J2331" t="s">
        <v>4097</v>
      </c>
      <c r="K2331" t="s">
        <v>4098</v>
      </c>
      <c r="L2331" t="s">
        <v>32</v>
      </c>
      <c r="M2331">
        <v>4</v>
      </c>
      <c r="N2331" t="s">
        <v>33</v>
      </c>
      <c r="O2331">
        <v>60000015461254</v>
      </c>
      <c r="P2331">
        <v>60000016462741</v>
      </c>
      <c r="Q2331">
        <v>140225000000285</v>
      </c>
      <c r="S2331" t="s">
        <v>34</v>
      </c>
      <c r="T2331" t="s">
        <v>35</v>
      </c>
      <c r="U2331" t="s">
        <v>36</v>
      </c>
      <c r="X2331" t="s">
        <v>37</v>
      </c>
      <c r="AD2331" t="s">
        <v>4099</v>
      </c>
      <c r="AE2331" t="s">
        <v>1443</v>
      </c>
      <c r="AF2331" t="s">
        <v>4099</v>
      </c>
      <c r="AG2331" t="s">
        <v>4099</v>
      </c>
      <c r="AH2331">
        <v>1</v>
      </c>
      <c r="AI2331">
        <v>43</v>
      </c>
      <c r="AJ2331">
        <v>43</v>
      </c>
      <c r="AK2331">
        <v>43</v>
      </c>
      <c r="AL2331">
        <v>43</v>
      </c>
      <c r="AM2331">
        <v>43</v>
      </c>
      <c r="AN2331" t="s">
        <v>1409</v>
      </c>
      <c r="AO2331" t="s">
        <v>4099</v>
      </c>
    </row>
    <row r="2332" spans="1:41" x14ac:dyDescent="0.25">
      <c r="A2332">
        <v>1</v>
      </c>
      <c r="B2332" t="s">
        <v>28</v>
      </c>
      <c r="C2332">
        <v>391106</v>
      </c>
      <c r="D2332" t="str">
        <f>VLOOKUP(C2332,MUNICÍPO_SETOR!A$2:D$49,4,0)</f>
        <v>LISIANE MARIA MIOLA SCHENEIDER</v>
      </c>
      <c r="E2332" s="43">
        <v>41373.463888888888</v>
      </c>
      <c r="F2332" s="43">
        <v>41373.465277777781</v>
      </c>
      <c r="G2332" s="43">
        <v>41374.373611111114</v>
      </c>
      <c r="H2332" t="s">
        <v>29</v>
      </c>
      <c r="I2332">
        <v>60000012395555</v>
      </c>
      <c r="J2332" t="s">
        <v>4040</v>
      </c>
      <c r="K2332" t="s">
        <v>4041</v>
      </c>
      <c r="L2332" t="s">
        <v>238</v>
      </c>
      <c r="M2332">
        <v>3</v>
      </c>
      <c r="N2332" t="s">
        <v>33</v>
      </c>
      <c r="O2332">
        <v>60000015461254</v>
      </c>
      <c r="P2332">
        <v>60000016462741</v>
      </c>
      <c r="Q2332">
        <v>140225000000269</v>
      </c>
      <c r="S2332" t="s">
        <v>34</v>
      </c>
      <c r="T2332" t="s">
        <v>35</v>
      </c>
      <c r="U2332" t="s">
        <v>36</v>
      </c>
      <c r="X2332" t="s">
        <v>37</v>
      </c>
      <c r="Y2332" t="s">
        <v>176</v>
      </c>
      <c r="AD2332" t="s">
        <v>4100</v>
      </c>
      <c r="AE2332" t="s">
        <v>1443</v>
      </c>
      <c r="AF2332" t="s">
        <v>4100</v>
      </c>
      <c r="AG2332" t="s">
        <v>4100</v>
      </c>
      <c r="AH2332">
        <v>1</v>
      </c>
      <c r="AI2332">
        <v>33</v>
      </c>
      <c r="AJ2332">
        <v>33</v>
      </c>
      <c r="AK2332">
        <v>33</v>
      </c>
      <c r="AL2332">
        <v>33</v>
      </c>
      <c r="AM2332">
        <v>33</v>
      </c>
      <c r="AN2332" t="s">
        <v>1409</v>
      </c>
      <c r="AO2332" t="s">
        <v>4100</v>
      </c>
    </row>
    <row r="2333" spans="1:41" x14ac:dyDescent="0.25">
      <c r="A2333">
        <v>1</v>
      </c>
      <c r="B2333" t="s">
        <v>28</v>
      </c>
      <c r="C2333">
        <v>391106</v>
      </c>
      <c r="D2333" t="str">
        <f>VLOOKUP(C2333,MUNICÍPO_SETOR!A$2:D$49,4,0)</f>
        <v>LISIANE MARIA MIOLA SCHENEIDER</v>
      </c>
      <c r="E2333" s="43">
        <v>41373.375</v>
      </c>
      <c r="F2333" s="43">
        <v>41373.460416666669</v>
      </c>
      <c r="G2333" s="43">
        <v>41374.373611111114</v>
      </c>
      <c r="H2333" t="s">
        <v>29</v>
      </c>
      <c r="I2333">
        <v>60000012270079</v>
      </c>
      <c r="J2333" t="s">
        <v>1189</v>
      </c>
      <c r="K2333" t="s">
        <v>1190</v>
      </c>
      <c r="L2333" t="s">
        <v>32</v>
      </c>
      <c r="M2333">
        <v>4</v>
      </c>
      <c r="N2333" t="s">
        <v>33</v>
      </c>
      <c r="O2333">
        <v>60000015461254</v>
      </c>
      <c r="P2333">
        <v>60000016462741</v>
      </c>
      <c r="Q2333">
        <v>140225000000260</v>
      </c>
      <c r="S2333" t="s">
        <v>34</v>
      </c>
      <c r="T2333" t="s">
        <v>35</v>
      </c>
      <c r="U2333" t="s">
        <v>36</v>
      </c>
      <c r="X2333" t="s">
        <v>37</v>
      </c>
      <c r="AD2333" t="s">
        <v>4101</v>
      </c>
      <c r="AE2333" t="s">
        <v>1443</v>
      </c>
      <c r="AF2333" t="s">
        <v>4101</v>
      </c>
      <c r="AG2333" t="s">
        <v>4101</v>
      </c>
      <c r="AH2333">
        <v>1</v>
      </c>
      <c r="AI2333">
        <v>174</v>
      </c>
      <c r="AJ2333">
        <v>174</v>
      </c>
      <c r="AK2333">
        <v>174</v>
      </c>
      <c r="AL2333">
        <v>174</v>
      </c>
      <c r="AM2333">
        <v>174</v>
      </c>
      <c r="AN2333" t="s">
        <v>1409</v>
      </c>
      <c r="AO2333" t="s">
        <v>4101</v>
      </c>
    </row>
    <row r="2334" spans="1:41" x14ac:dyDescent="0.25">
      <c r="A2334">
        <v>1</v>
      </c>
      <c r="B2334" t="s">
        <v>28</v>
      </c>
      <c r="C2334">
        <v>391106</v>
      </c>
      <c r="D2334" t="str">
        <f>VLOOKUP(C2334,MUNICÍPO_SETOR!A$2:D$49,4,0)</f>
        <v>LISIANE MARIA MIOLA SCHENEIDER</v>
      </c>
      <c r="E2334" s="43">
        <v>41372.568749999999</v>
      </c>
      <c r="F2334" s="43">
        <v>41372.822222222225</v>
      </c>
      <c r="G2334" s="43">
        <v>41372.787499999999</v>
      </c>
      <c r="H2334" t="s">
        <v>29</v>
      </c>
      <c r="I2334">
        <v>60000012585067</v>
      </c>
      <c r="J2334" t="s">
        <v>1171</v>
      </c>
      <c r="K2334" t="s">
        <v>1172</v>
      </c>
      <c r="L2334" t="s">
        <v>32</v>
      </c>
      <c r="M2334">
        <v>6</v>
      </c>
      <c r="N2334" t="s">
        <v>33</v>
      </c>
      <c r="O2334">
        <v>60000015461254</v>
      </c>
      <c r="P2334">
        <v>60000016462741</v>
      </c>
      <c r="Q2334">
        <v>140225000000213</v>
      </c>
      <c r="S2334" t="s">
        <v>34</v>
      </c>
      <c r="T2334" t="s">
        <v>35</v>
      </c>
      <c r="U2334" t="s">
        <v>36</v>
      </c>
      <c r="X2334" t="s">
        <v>37</v>
      </c>
      <c r="AD2334" t="s">
        <v>1173</v>
      </c>
      <c r="AE2334" t="s">
        <v>1443</v>
      </c>
      <c r="AF2334" t="s">
        <v>1173</v>
      </c>
      <c r="AG2334" t="s">
        <v>1173</v>
      </c>
      <c r="AH2334">
        <v>36</v>
      </c>
      <c r="AI2334">
        <v>524</v>
      </c>
      <c r="AJ2334">
        <v>524</v>
      </c>
      <c r="AK2334">
        <v>524</v>
      </c>
      <c r="AL2334">
        <v>524</v>
      </c>
      <c r="AM2334">
        <v>524</v>
      </c>
      <c r="AN2334" t="s">
        <v>1409</v>
      </c>
      <c r="AO2334" t="s">
        <v>4727</v>
      </c>
    </row>
    <row r="2335" spans="1:41" x14ac:dyDescent="0.25">
      <c r="A2335">
        <v>1</v>
      </c>
      <c r="B2335" t="s">
        <v>28</v>
      </c>
      <c r="C2335">
        <v>391106</v>
      </c>
      <c r="D2335" t="str">
        <f>VLOOKUP(C2335,MUNICÍPO_SETOR!A$2:D$49,4,0)</f>
        <v>LISIANE MARIA MIOLA SCHENEIDER</v>
      </c>
      <c r="E2335" s="43">
        <v>41372.44027777778</v>
      </c>
      <c r="F2335" s="43">
        <v>41372.693055555559</v>
      </c>
      <c r="G2335" s="43">
        <v>41372.657638888886</v>
      </c>
      <c r="H2335" t="s">
        <v>29</v>
      </c>
      <c r="I2335">
        <v>60000017150814</v>
      </c>
      <c r="J2335" t="s">
        <v>59</v>
      </c>
      <c r="K2335" t="s">
        <v>60</v>
      </c>
      <c r="L2335" t="s">
        <v>41</v>
      </c>
      <c r="M2335">
        <v>4</v>
      </c>
      <c r="N2335" t="s">
        <v>33</v>
      </c>
      <c r="O2335">
        <v>60000015461254</v>
      </c>
      <c r="P2335">
        <v>60000016462741</v>
      </c>
      <c r="Q2335">
        <v>140225000000197</v>
      </c>
      <c r="S2335" t="s">
        <v>34</v>
      </c>
      <c r="T2335" t="s">
        <v>35</v>
      </c>
      <c r="U2335" t="s">
        <v>36</v>
      </c>
      <c r="X2335" t="s">
        <v>37</v>
      </c>
      <c r="AD2335" t="s">
        <v>1174</v>
      </c>
      <c r="AE2335" t="s">
        <v>1443</v>
      </c>
      <c r="AF2335" t="s">
        <v>1174</v>
      </c>
      <c r="AG2335" t="s">
        <v>1174</v>
      </c>
      <c r="AH2335">
        <v>76</v>
      </c>
      <c r="AI2335">
        <v>197</v>
      </c>
      <c r="AJ2335">
        <v>375</v>
      </c>
      <c r="AK2335">
        <v>375</v>
      </c>
      <c r="AL2335">
        <v>375</v>
      </c>
      <c r="AM2335">
        <v>375</v>
      </c>
      <c r="AN2335" t="s">
        <v>1409</v>
      </c>
      <c r="AO2335" t="s">
        <v>1433</v>
      </c>
    </row>
    <row r="2336" spans="1:41" x14ac:dyDescent="0.25">
      <c r="A2336">
        <v>1</v>
      </c>
      <c r="B2336" t="s">
        <v>28</v>
      </c>
      <c r="C2336">
        <v>391106</v>
      </c>
      <c r="D2336" t="str">
        <f>VLOOKUP(C2336,MUNICÍPO_SETOR!A$2:D$49,4,0)</f>
        <v>LISIANE MARIA MIOLA SCHENEIDER</v>
      </c>
      <c r="E2336" s="43">
        <v>41372.44027777778</v>
      </c>
      <c r="F2336" s="43">
        <v>41372.693055555559</v>
      </c>
      <c r="G2336" s="43">
        <v>41372.657638888886</v>
      </c>
      <c r="H2336" t="s">
        <v>29</v>
      </c>
      <c r="I2336">
        <v>60000017150814</v>
      </c>
      <c r="J2336" t="s">
        <v>59</v>
      </c>
      <c r="K2336" t="s">
        <v>60</v>
      </c>
      <c r="L2336" t="s">
        <v>41</v>
      </c>
      <c r="M2336">
        <v>4</v>
      </c>
      <c r="N2336" t="s">
        <v>33</v>
      </c>
      <c r="O2336">
        <v>60000015461254</v>
      </c>
      <c r="P2336">
        <v>60000016462741</v>
      </c>
      <c r="Q2336">
        <v>140225000000197</v>
      </c>
      <c r="S2336" t="s">
        <v>34</v>
      </c>
      <c r="T2336" t="s">
        <v>35</v>
      </c>
      <c r="U2336" t="s">
        <v>36</v>
      </c>
      <c r="X2336" t="s">
        <v>37</v>
      </c>
      <c r="AD2336" t="s">
        <v>1174</v>
      </c>
      <c r="AE2336" t="s">
        <v>1443</v>
      </c>
      <c r="AF2336" t="s">
        <v>1174</v>
      </c>
      <c r="AG2336" t="s">
        <v>1174</v>
      </c>
      <c r="AH2336">
        <v>76</v>
      </c>
      <c r="AI2336">
        <v>197</v>
      </c>
      <c r="AJ2336">
        <v>375</v>
      </c>
      <c r="AK2336">
        <v>375</v>
      </c>
      <c r="AL2336">
        <v>375</v>
      </c>
      <c r="AM2336">
        <v>375</v>
      </c>
      <c r="AN2336" t="s">
        <v>1410</v>
      </c>
      <c r="AO2336" t="s">
        <v>4728</v>
      </c>
    </row>
    <row r="2337" spans="1:41" x14ac:dyDescent="0.25">
      <c r="A2337">
        <v>1</v>
      </c>
      <c r="B2337" t="s">
        <v>28</v>
      </c>
      <c r="C2337">
        <v>391106</v>
      </c>
      <c r="D2337" t="str">
        <f>VLOOKUP(C2337,MUNICÍPO_SETOR!A$2:D$49,4,0)</f>
        <v>LISIANE MARIA MIOLA SCHENEIDER</v>
      </c>
      <c r="E2337" s="43">
        <v>41372.44027777778</v>
      </c>
      <c r="F2337" s="43">
        <v>41372.693055555559</v>
      </c>
      <c r="G2337" s="43">
        <v>41372.657638888886</v>
      </c>
      <c r="H2337" t="s">
        <v>29</v>
      </c>
      <c r="I2337">
        <v>60000017150814</v>
      </c>
      <c r="J2337" t="s">
        <v>59</v>
      </c>
      <c r="K2337" t="s">
        <v>60</v>
      </c>
      <c r="L2337" t="s">
        <v>41</v>
      </c>
      <c r="M2337">
        <v>4</v>
      </c>
      <c r="N2337" t="s">
        <v>33</v>
      </c>
      <c r="O2337">
        <v>60000015461254</v>
      </c>
      <c r="P2337">
        <v>60000016462741</v>
      </c>
      <c r="Q2337">
        <v>140225000000197</v>
      </c>
      <c r="S2337" t="s">
        <v>34</v>
      </c>
      <c r="T2337" t="s">
        <v>35</v>
      </c>
      <c r="U2337" t="s">
        <v>36</v>
      </c>
      <c r="X2337" t="s">
        <v>37</v>
      </c>
      <c r="AD2337" t="s">
        <v>1174</v>
      </c>
      <c r="AE2337" t="s">
        <v>1443</v>
      </c>
      <c r="AF2337" t="s">
        <v>1174</v>
      </c>
      <c r="AG2337" t="s">
        <v>1174</v>
      </c>
      <c r="AH2337">
        <v>76</v>
      </c>
      <c r="AI2337">
        <v>197</v>
      </c>
      <c r="AJ2337">
        <v>375</v>
      </c>
      <c r="AK2337">
        <v>375</v>
      </c>
      <c r="AL2337">
        <v>375</v>
      </c>
      <c r="AM2337">
        <v>375</v>
      </c>
      <c r="AN2337" t="s">
        <v>1409</v>
      </c>
      <c r="AO2337" t="s">
        <v>1433</v>
      </c>
    </row>
    <row r="2338" spans="1:41" x14ac:dyDescent="0.25">
      <c r="A2338">
        <v>1</v>
      </c>
      <c r="B2338" t="s">
        <v>28</v>
      </c>
      <c r="C2338">
        <v>391106</v>
      </c>
      <c r="D2338" t="str">
        <f>VLOOKUP(C2338,MUNICÍPO_SETOR!A$2:D$49,4,0)</f>
        <v>LISIANE MARIA MIOLA SCHENEIDER</v>
      </c>
      <c r="E2338" s="43">
        <v>41372.44027777778</v>
      </c>
      <c r="F2338" s="43">
        <v>41372.693055555559</v>
      </c>
      <c r="G2338" s="43">
        <v>41372.657638888886</v>
      </c>
      <c r="H2338" t="s">
        <v>29</v>
      </c>
      <c r="I2338">
        <v>60000017150814</v>
      </c>
      <c r="J2338" t="s">
        <v>59</v>
      </c>
      <c r="K2338" t="s">
        <v>60</v>
      </c>
      <c r="L2338" t="s">
        <v>41</v>
      </c>
      <c r="M2338">
        <v>4</v>
      </c>
      <c r="N2338" t="s">
        <v>33</v>
      </c>
      <c r="O2338">
        <v>60000015461254</v>
      </c>
      <c r="P2338">
        <v>60000016462741</v>
      </c>
      <c r="Q2338">
        <v>140225000000197</v>
      </c>
      <c r="S2338" t="s">
        <v>34</v>
      </c>
      <c r="T2338" t="s">
        <v>35</v>
      </c>
      <c r="U2338" t="s">
        <v>36</v>
      </c>
      <c r="X2338" t="s">
        <v>37</v>
      </c>
      <c r="AD2338" t="s">
        <v>1174</v>
      </c>
      <c r="AE2338" t="s">
        <v>1443</v>
      </c>
      <c r="AF2338" t="s">
        <v>1174</v>
      </c>
      <c r="AG2338" t="s">
        <v>1174</v>
      </c>
      <c r="AH2338">
        <v>76</v>
      </c>
      <c r="AI2338">
        <v>197</v>
      </c>
      <c r="AJ2338">
        <v>375</v>
      </c>
      <c r="AK2338">
        <v>375</v>
      </c>
      <c r="AL2338">
        <v>375</v>
      </c>
      <c r="AM2338">
        <v>375</v>
      </c>
      <c r="AN2338" t="s">
        <v>1410</v>
      </c>
      <c r="AO2338" t="s">
        <v>4728</v>
      </c>
    </row>
    <row r="2339" spans="1:41" x14ac:dyDescent="0.25">
      <c r="A2339">
        <v>1</v>
      </c>
      <c r="B2339" t="s">
        <v>28</v>
      </c>
      <c r="C2339">
        <v>391106</v>
      </c>
      <c r="D2339" t="str">
        <f>VLOOKUP(C2339,MUNICÍPO_SETOR!A$2:D$49,4,0)</f>
        <v>LISIANE MARIA MIOLA SCHENEIDER</v>
      </c>
      <c r="E2339" s="43">
        <v>41372.386805555558</v>
      </c>
      <c r="F2339" s="43">
        <v>41373.388194444444</v>
      </c>
      <c r="G2339" s="43">
        <v>41373.352083333331</v>
      </c>
      <c r="H2339" t="s">
        <v>110</v>
      </c>
      <c r="I2339">
        <v>140225000000222</v>
      </c>
      <c r="K2339" t="s">
        <v>5229</v>
      </c>
      <c r="L2339" t="s">
        <v>631</v>
      </c>
      <c r="N2339" t="s">
        <v>33</v>
      </c>
      <c r="O2339">
        <v>60000015461254</v>
      </c>
      <c r="P2339">
        <v>60000016462741</v>
      </c>
      <c r="Q2339">
        <v>140225000000241</v>
      </c>
      <c r="S2339" t="s">
        <v>34</v>
      </c>
      <c r="T2339" t="s">
        <v>35</v>
      </c>
      <c r="X2339" t="s">
        <v>37</v>
      </c>
      <c r="AD2339" t="s">
        <v>4102</v>
      </c>
      <c r="AF2339" t="s">
        <v>4102</v>
      </c>
      <c r="AG2339" t="s">
        <v>4102</v>
      </c>
      <c r="AH2339">
        <v>1</v>
      </c>
      <c r="AI2339">
        <v>74</v>
      </c>
      <c r="AJ2339">
        <v>74</v>
      </c>
      <c r="AK2339">
        <v>74</v>
      </c>
      <c r="AL2339">
        <v>74</v>
      </c>
      <c r="AM2339">
        <v>74</v>
      </c>
      <c r="AN2339" t="s">
        <v>1409</v>
      </c>
      <c r="AO2339" t="s">
        <v>4102</v>
      </c>
    </row>
    <row r="2340" spans="1:41" x14ac:dyDescent="0.25">
      <c r="A2340">
        <v>1</v>
      </c>
      <c r="B2340" t="s">
        <v>28</v>
      </c>
      <c r="C2340">
        <v>391106</v>
      </c>
      <c r="D2340" t="str">
        <f>VLOOKUP(C2340,MUNICÍPO_SETOR!A$2:D$49,4,0)</f>
        <v>LISIANE MARIA MIOLA SCHENEIDER</v>
      </c>
      <c r="E2340" s="43">
        <v>41372.36041666667</v>
      </c>
      <c r="F2340" s="43">
        <v>41372.699999999997</v>
      </c>
      <c r="G2340" s="43">
        <v>41372.777083333334</v>
      </c>
      <c r="H2340" t="s">
        <v>29</v>
      </c>
      <c r="I2340">
        <v>60000012256251</v>
      </c>
      <c r="J2340" t="s">
        <v>1175</v>
      </c>
      <c r="K2340" t="s">
        <v>1176</v>
      </c>
      <c r="L2340" t="s">
        <v>32</v>
      </c>
      <c r="M2340">
        <v>4</v>
      </c>
      <c r="N2340" t="s">
        <v>33</v>
      </c>
      <c r="O2340">
        <v>60000015461254</v>
      </c>
      <c r="P2340">
        <v>60000016462741</v>
      </c>
      <c r="Q2340">
        <v>140225000000206</v>
      </c>
      <c r="S2340" t="s">
        <v>34</v>
      </c>
      <c r="T2340" t="s">
        <v>35</v>
      </c>
      <c r="U2340" t="s">
        <v>36</v>
      </c>
      <c r="X2340" t="s">
        <v>37</v>
      </c>
      <c r="AD2340" t="s">
        <v>1177</v>
      </c>
      <c r="AE2340" t="s">
        <v>1443</v>
      </c>
      <c r="AF2340" t="s">
        <v>1177</v>
      </c>
      <c r="AG2340" t="s">
        <v>1177</v>
      </c>
      <c r="AH2340">
        <v>48</v>
      </c>
      <c r="AI2340">
        <v>234</v>
      </c>
      <c r="AJ2340">
        <v>234</v>
      </c>
      <c r="AK2340">
        <v>234</v>
      </c>
      <c r="AL2340">
        <v>234</v>
      </c>
      <c r="AM2340">
        <v>234</v>
      </c>
      <c r="AN2340" t="s">
        <v>1409</v>
      </c>
      <c r="AO2340" t="s">
        <v>4448</v>
      </c>
    </row>
    <row r="2341" spans="1:41" x14ac:dyDescent="0.25">
      <c r="A2341">
        <v>1</v>
      </c>
      <c r="B2341" t="s">
        <v>28</v>
      </c>
      <c r="C2341">
        <v>391106</v>
      </c>
      <c r="D2341" t="str">
        <f>VLOOKUP(C2341,MUNICÍPO_SETOR!A$2:D$49,4,0)</f>
        <v>LISIANE MARIA MIOLA SCHENEIDER</v>
      </c>
      <c r="E2341" s="43">
        <v>41369.672222222223</v>
      </c>
      <c r="F2341" s="43">
        <v>41369.673611111109</v>
      </c>
      <c r="G2341" s="43">
        <v>41369.703472222223</v>
      </c>
      <c r="H2341" t="s">
        <v>29</v>
      </c>
      <c r="I2341">
        <v>60000012454351</v>
      </c>
      <c r="J2341" t="s">
        <v>1178</v>
      </c>
      <c r="K2341" t="s">
        <v>1179</v>
      </c>
      <c r="L2341" t="s">
        <v>32</v>
      </c>
      <c r="M2341">
        <v>6</v>
      </c>
      <c r="N2341" t="s">
        <v>33</v>
      </c>
      <c r="O2341">
        <v>60000015461254</v>
      </c>
      <c r="P2341">
        <v>60000016462741</v>
      </c>
      <c r="Q2341">
        <v>140225000000188</v>
      </c>
      <c r="S2341" t="s">
        <v>34</v>
      </c>
      <c r="T2341" t="s">
        <v>35</v>
      </c>
      <c r="U2341" t="s">
        <v>36</v>
      </c>
      <c r="X2341" t="s">
        <v>37</v>
      </c>
      <c r="AD2341" t="s">
        <v>1180</v>
      </c>
      <c r="AE2341" t="s">
        <v>1443</v>
      </c>
      <c r="AF2341" t="s">
        <v>1180</v>
      </c>
      <c r="AG2341" t="s">
        <v>1180</v>
      </c>
      <c r="AH2341">
        <v>1</v>
      </c>
      <c r="AI2341">
        <v>115</v>
      </c>
      <c r="AJ2341">
        <v>115</v>
      </c>
      <c r="AK2341">
        <v>115</v>
      </c>
      <c r="AL2341">
        <v>115</v>
      </c>
      <c r="AM2341">
        <v>115</v>
      </c>
      <c r="AN2341" t="s">
        <v>1409</v>
      </c>
      <c r="AO2341" t="s">
        <v>1180</v>
      </c>
    </row>
    <row r="2342" spans="1:41" x14ac:dyDescent="0.25">
      <c r="A2342">
        <v>1</v>
      </c>
      <c r="B2342" t="s">
        <v>28</v>
      </c>
      <c r="C2342">
        <v>391106</v>
      </c>
      <c r="D2342" t="str">
        <f>VLOOKUP(C2342,MUNICÍPO_SETOR!A$2:D$49,4,0)</f>
        <v>LISIANE MARIA MIOLA SCHENEIDER</v>
      </c>
      <c r="E2342" s="43">
        <v>41369.640972222223</v>
      </c>
      <c r="F2342" s="43">
        <v>41369.668055555558</v>
      </c>
      <c r="G2342" s="43">
        <v>41369.703472222223</v>
      </c>
      <c r="H2342" t="s">
        <v>110</v>
      </c>
      <c r="I2342">
        <v>60000016840856</v>
      </c>
      <c r="K2342" t="s">
        <v>1181</v>
      </c>
      <c r="N2342" t="s">
        <v>33</v>
      </c>
      <c r="O2342">
        <v>60000015461254</v>
      </c>
      <c r="P2342">
        <v>60000016462741</v>
      </c>
      <c r="Q2342">
        <v>140225000000180</v>
      </c>
      <c r="S2342" t="s">
        <v>34</v>
      </c>
      <c r="T2342" t="s">
        <v>35</v>
      </c>
      <c r="X2342" t="s">
        <v>37</v>
      </c>
      <c r="AD2342" t="s">
        <v>1182</v>
      </c>
      <c r="AE2342" t="s">
        <v>1443</v>
      </c>
      <c r="AF2342" t="s">
        <v>1182</v>
      </c>
      <c r="AG2342" t="s">
        <v>1182</v>
      </c>
      <c r="AH2342">
        <v>1</v>
      </c>
      <c r="AI2342">
        <v>179</v>
      </c>
      <c r="AJ2342">
        <v>179</v>
      </c>
      <c r="AK2342">
        <v>179</v>
      </c>
      <c r="AL2342">
        <v>179</v>
      </c>
      <c r="AM2342">
        <v>179</v>
      </c>
      <c r="AN2342" t="s">
        <v>1409</v>
      </c>
      <c r="AO2342" t="s">
        <v>1182</v>
      </c>
    </row>
    <row r="2343" spans="1:41" x14ac:dyDescent="0.25">
      <c r="A2343">
        <v>1</v>
      </c>
      <c r="B2343" t="s">
        <v>28</v>
      </c>
      <c r="C2343">
        <v>391106</v>
      </c>
      <c r="D2343" t="str">
        <f>VLOOKUP(C2343,MUNICÍPO_SETOR!A$2:D$49,4,0)</f>
        <v>LISIANE MARIA MIOLA SCHENEIDER</v>
      </c>
      <c r="E2343" s="43">
        <v>41369.638194444444</v>
      </c>
      <c r="F2343" s="43">
        <v>41369.640972222223</v>
      </c>
      <c r="G2343" s="43">
        <v>41369.625</v>
      </c>
      <c r="H2343" t="s">
        <v>29</v>
      </c>
      <c r="I2343">
        <v>60000012328503</v>
      </c>
      <c r="J2343" t="s">
        <v>1183</v>
      </c>
      <c r="K2343" t="s">
        <v>1184</v>
      </c>
      <c r="L2343" t="s">
        <v>32</v>
      </c>
      <c r="M2343">
        <v>4</v>
      </c>
      <c r="N2343" t="s">
        <v>33</v>
      </c>
      <c r="O2343">
        <v>60000015461254</v>
      </c>
      <c r="P2343">
        <v>60000016462741</v>
      </c>
      <c r="Q2343">
        <v>140225000000173</v>
      </c>
      <c r="S2343" t="s">
        <v>34</v>
      </c>
      <c r="T2343" t="s">
        <v>35</v>
      </c>
      <c r="U2343" t="s">
        <v>36</v>
      </c>
      <c r="X2343" t="s">
        <v>37</v>
      </c>
      <c r="AD2343" t="s">
        <v>1185</v>
      </c>
      <c r="AE2343" t="s">
        <v>1443</v>
      </c>
      <c r="AF2343" t="s">
        <v>1185</v>
      </c>
      <c r="AG2343" t="s">
        <v>1185</v>
      </c>
      <c r="AH2343">
        <v>90</v>
      </c>
      <c r="AI2343">
        <v>264</v>
      </c>
      <c r="AJ2343">
        <v>264</v>
      </c>
      <c r="AK2343">
        <v>264</v>
      </c>
      <c r="AL2343">
        <v>264</v>
      </c>
      <c r="AM2343">
        <v>264</v>
      </c>
      <c r="AN2343" t="s">
        <v>1409</v>
      </c>
      <c r="AO2343" t="s">
        <v>4449</v>
      </c>
    </row>
    <row r="2344" spans="1:41" x14ac:dyDescent="0.25">
      <c r="A2344">
        <v>1</v>
      </c>
      <c r="B2344" t="s">
        <v>28</v>
      </c>
      <c r="C2344">
        <v>391106</v>
      </c>
      <c r="D2344" t="str">
        <f>VLOOKUP(C2344,MUNICÍPO_SETOR!A$2:D$49,4,0)</f>
        <v>LISIANE MARIA MIOLA SCHENEIDER</v>
      </c>
      <c r="E2344" s="43">
        <v>41369.625694444447</v>
      </c>
      <c r="F2344" s="43">
        <v>41369.638194444444</v>
      </c>
      <c r="G2344" s="43">
        <v>41369.625</v>
      </c>
      <c r="H2344" t="s">
        <v>29</v>
      </c>
      <c r="I2344">
        <v>60000017154594</v>
      </c>
      <c r="J2344" t="s">
        <v>1186</v>
      </c>
      <c r="K2344" t="s">
        <v>1187</v>
      </c>
      <c r="L2344" t="s">
        <v>245</v>
      </c>
      <c r="M2344">
        <v>3</v>
      </c>
      <c r="N2344" t="s">
        <v>33</v>
      </c>
      <c r="O2344">
        <v>60000015461254</v>
      </c>
      <c r="P2344">
        <v>60000016462741</v>
      </c>
      <c r="Q2344">
        <v>140225000000166</v>
      </c>
      <c r="S2344" t="s">
        <v>34</v>
      </c>
      <c r="T2344" t="s">
        <v>35</v>
      </c>
      <c r="U2344" t="s">
        <v>36</v>
      </c>
      <c r="X2344" t="s">
        <v>37</v>
      </c>
      <c r="AD2344" t="s">
        <v>1188</v>
      </c>
      <c r="AE2344" t="s">
        <v>1443</v>
      </c>
      <c r="AF2344" t="s">
        <v>1188</v>
      </c>
      <c r="AG2344" t="s">
        <v>1188</v>
      </c>
      <c r="AH2344">
        <v>220</v>
      </c>
      <c r="AI2344">
        <v>384</v>
      </c>
      <c r="AJ2344">
        <v>384</v>
      </c>
      <c r="AK2344">
        <v>384</v>
      </c>
      <c r="AL2344">
        <v>384</v>
      </c>
      <c r="AM2344">
        <v>384</v>
      </c>
      <c r="AN2344" t="s">
        <v>1409</v>
      </c>
      <c r="AO2344" t="s">
        <v>4729</v>
      </c>
    </row>
    <row r="2345" spans="1:41" x14ac:dyDescent="0.25">
      <c r="A2345">
        <v>1</v>
      </c>
      <c r="B2345" t="s">
        <v>28</v>
      </c>
      <c r="C2345">
        <v>391106</v>
      </c>
      <c r="D2345" t="str">
        <f>VLOOKUP(C2345,MUNICÍPO_SETOR!A$2:D$49,4,0)</f>
        <v>LISIANE MARIA MIOLA SCHENEIDER</v>
      </c>
      <c r="E2345" s="43">
        <v>41369.338194444441</v>
      </c>
      <c r="F2345" s="43">
        <v>41369.463888888888</v>
      </c>
      <c r="G2345" s="43">
        <v>41369.584027777775</v>
      </c>
      <c r="H2345" t="s">
        <v>29</v>
      </c>
      <c r="I2345">
        <v>60000012270079</v>
      </c>
      <c r="J2345" t="s">
        <v>1189</v>
      </c>
      <c r="K2345" t="s">
        <v>1190</v>
      </c>
      <c r="L2345" t="s">
        <v>32</v>
      </c>
      <c r="M2345">
        <v>4</v>
      </c>
      <c r="N2345" t="s">
        <v>33</v>
      </c>
      <c r="O2345">
        <v>60000015461254</v>
      </c>
      <c r="P2345">
        <v>60000016462741</v>
      </c>
      <c r="Q2345">
        <v>140225000000159</v>
      </c>
      <c r="S2345" t="s">
        <v>34</v>
      </c>
      <c r="T2345" t="s">
        <v>35</v>
      </c>
      <c r="U2345" t="s">
        <v>36</v>
      </c>
      <c r="X2345" t="s">
        <v>37</v>
      </c>
      <c r="AD2345" t="s">
        <v>1191</v>
      </c>
      <c r="AE2345" t="s">
        <v>1443</v>
      </c>
      <c r="AF2345" t="s">
        <v>1191</v>
      </c>
      <c r="AG2345" t="s">
        <v>1191</v>
      </c>
      <c r="AH2345">
        <v>1</v>
      </c>
      <c r="AI2345">
        <v>91</v>
      </c>
      <c r="AJ2345">
        <v>91</v>
      </c>
      <c r="AK2345">
        <v>91</v>
      </c>
      <c r="AL2345">
        <v>91</v>
      </c>
      <c r="AM2345">
        <v>91</v>
      </c>
      <c r="AN2345" t="s">
        <v>1409</v>
      </c>
      <c r="AO2345" t="s">
        <v>1191</v>
      </c>
    </row>
    <row r="2346" spans="1:41" x14ac:dyDescent="0.25">
      <c r="A2346">
        <v>1</v>
      </c>
      <c r="B2346" t="s">
        <v>28</v>
      </c>
      <c r="C2346">
        <v>391106</v>
      </c>
      <c r="D2346" t="str">
        <f>VLOOKUP(C2346,MUNICÍPO_SETOR!A$2:D$49,4,0)</f>
        <v>LISIANE MARIA MIOLA SCHENEIDER</v>
      </c>
      <c r="E2346" s="43">
        <v>41368.711111111108</v>
      </c>
      <c r="F2346" s="43">
        <v>41369.462500000001</v>
      </c>
      <c r="G2346" s="43">
        <v>41369.584027777775</v>
      </c>
      <c r="H2346" t="s">
        <v>29</v>
      </c>
      <c r="I2346">
        <v>60000012589287</v>
      </c>
      <c r="J2346" t="s">
        <v>1192</v>
      </c>
      <c r="K2346" t="s">
        <v>1193</v>
      </c>
      <c r="L2346" t="s">
        <v>41</v>
      </c>
      <c r="M2346">
        <v>4</v>
      </c>
      <c r="N2346" t="s">
        <v>33</v>
      </c>
      <c r="O2346">
        <v>60000015461254</v>
      </c>
      <c r="P2346">
        <v>60000016462741</v>
      </c>
      <c r="Q2346">
        <v>140225000000152</v>
      </c>
      <c r="S2346" t="s">
        <v>34</v>
      </c>
      <c r="T2346" t="s">
        <v>35</v>
      </c>
      <c r="U2346" t="s">
        <v>61</v>
      </c>
      <c r="X2346" t="s">
        <v>37</v>
      </c>
      <c r="AD2346" t="s">
        <v>1194</v>
      </c>
      <c r="AE2346" t="s">
        <v>1443</v>
      </c>
      <c r="AF2346" t="s">
        <v>1194</v>
      </c>
      <c r="AG2346" t="s">
        <v>1194</v>
      </c>
      <c r="AH2346">
        <v>1</v>
      </c>
      <c r="AI2346">
        <v>115</v>
      </c>
      <c r="AJ2346">
        <v>115</v>
      </c>
      <c r="AK2346">
        <v>115</v>
      </c>
      <c r="AL2346">
        <v>115</v>
      </c>
      <c r="AM2346">
        <v>115</v>
      </c>
      <c r="AN2346" t="s">
        <v>1409</v>
      </c>
      <c r="AO2346" t="s">
        <v>1194</v>
      </c>
    </row>
    <row r="2347" spans="1:41" x14ac:dyDescent="0.25">
      <c r="A2347">
        <v>1</v>
      </c>
      <c r="B2347" t="s">
        <v>28</v>
      </c>
      <c r="C2347">
        <v>391106</v>
      </c>
      <c r="D2347" t="str">
        <f>VLOOKUP(C2347,MUNICÍPO_SETOR!A$2:D$49,4,0)</f>
        <v>LISIANE MARIA MIOLA SCHENEIDER</v>
      </c>
      <c r="E2347" s="43">
        <v>41368.704861111109</v>
      </c>
      <c r="F2347" s="43">
        <v>41369.460416666669</v>
      </c>
      <c r="G2347" s="43">
        <v>41369.584027777775</v>
      </c>
      <c r="H2347" t="s">
        <v>29</v>
      </c>
      <c r="I2347">
        <v>60000012507311</v>
      </c>
      <c r="J2347" t="s">
        <v>1195</v>
      </c>
      <c r="K2347" t="s">
        <v>1196</v>
      </c>
      <c r="L2347" t="s">
        <v>32</v>
      </c>
      <c r="M2347">
        <v>4</v>
      </c>
      <c r="N2347" t="s">
        <v>33</v>
      </c>
      <c r="O2347">
        <v>60000015461254</v>
      </c>
      <c r="P2347">
        <v>60000016462741</v>
      </c>
      <c r="Q2347">
        <v>140225000000145</v>
      </c>
      <c r="S2347" t="s">
        <v>34</v>
      </c>
      <c r="T2347" t="s">
        <v>35</v>
      </c>
      <c r="U2347" t="s">
        <v>36</v>
      </c>
      <c r="X2347" t="s">
        <v>37</v>
      </c>
      <c r="AD2347" t="s">
        <v>1197</v>
      </c>
      <c r="AE2347" t="s">
        <v>1443</v>
      </c>
      <c r="AF2347" t="s">
        <v>1197</v>
      </c>
      <c r="AG2347" t="s">
        <v>1197</v>
      </c>
      <c r="AH2347">
        <v>1</v>
      </c>
      <c r="AI2347">
        <v>141</v>
      </c>
      <c r="AJ2347">
        <v>141</v>
      </c>
      <c r="AK2347">
        <v>141</v>
      </c>
      <c r="AL2347">
        <v>141</v>
      </c>
      <c r="AM2347">
        <v>141</v>
      </c>
      <c r="AN2347" t="s">
        <v>1409</v>
      </c>
      <c r="AO2347" t="s">
        <v>1197</v>
      </c>
    </row>
    <row r="2348" spans="1:41" x14ac:dyDescent="0.25">
      <c r="A2348">
        <v>1</v>
      </c>
      <c r="B2348" t="s">
        <v>28</v>
      </c>
      <c r="C2348">
        <v>391106</v>
      </c>
      <c r="D2348" t="str">
        <f>VLOOKUP(C2348,MUNICÍPO_SETOR!A$2:D$49,4,0)</f>
        <v>LISIANE MARIA MIOLA SCHENEIDER</v>
      </c>
      <c r="E2348" s="43">
        <v>41368.443749999999</v>
      </c>
      <c r="F2348" s="43">
        <v>41368.652777777781</v>
      </c>
      <c r="G2348" s="43">
        <v>41369.363888888889</v>
      </c>
      <c r="H2348" t="s">
        <v>110</v>
      </c>
      <c r="I2348">
        <v>60000016841256</v>
      </c>
      <c r="K2348" t="s">
        <v>1198</v>
      </c>
      <c r="N2348" t="s">
        <v>33</v>
      </c>
      <c r="O2348">
        <v>60000015461254</v>
      </c>
      <c r="P2348">
        <v>60000016462741</v>
      </c>
      <c r="Q2348">
        <v>140225000000139</v>
      </c>
      <c r="S2348" t="s">
        <v>34</v>
      </c>
      <c r="T2348" t="s">
        <v>35</v>
      </c>
      <c r="X2348" t="s">
        <v>37</v>
      </c>
      <c r="AD2348" t="s">
        <v>1199</v>
      </c>
      <c r="AE2348" t="s">
        <v>1437</v>
      </c>
      <c r="AF2348" t="s">
        <v>1199</v>
      </c>
      <c r="AG2348" t="s">
        <v>1199</v>
      </c>
      <c r="AH2348">
        <v>1</v>
      </c>
      <c r="AI2348">
        <v>76</v>
      </c>
      <c r="AJ2348">
        <v>76</v>
      </c>
      <c r="AK2348">
        <v>76</v>
      </c>
      <c r="AL2348">
        <v>76</v>
      </c>
      <c r="AM2348">
        <v>76</v>
      </c>
      <c r="AN2348" t="s">
        <v>1409</v>
      </c>
      <c r="AO2348" t="s">
        <v>1199</v>
      </c>
    </row>
    <row r="2349" spans="1:41" x14ac:dyDescent="0.25">
      <c r="A2349">
        <v>1</v>
      </c>
      <c r="B2349" t="s">
        <v>28</v>
      </c>
      <c r="C2349">
        <v>391106</v>
      </c>
      <c r="D2349" t="str">
        <f>VLOOKUP(C2349,MUNICÍPO_SETOR!A$2:D$49,4,0)</f>
        <v>LISIANE MARIA MIOLA SCHENEIDER</v>
      </c>
      <c r="E2349" s="43">
        <v>41368.395833333336</v>
      </c>
      <c r="F2349" s="43">
        <v>41368.65</v>
      </c>
      <c r="G2349" s="43">
        <v>41369.363888888889</v>
      </c>
      <c r="H2349" t="s">
        <v>29</v>
      </c>
      <c r="I2349">
        <v>60000012344927</v>
      </c>
      <c r="J2349" t="s">
        <v>1200</v>
      </c>
      <c r="K2349" t="s">
        <v>1201</v>
      </c>
      <c r="L2349" t="s">
        <v>32</v>
      </c>
      <c r="M2349">
        <v>6</v>
      </c>
      <c r="N2349" t="s">
        <v>33</v>
      </c>
      <c r="O2349">
        <v>60000015461254</v>
      </c>
      <c r="P2349">
        <v>60000016462741</v>
      </c>
      <c r="Q2349">
        <v>140225000000132</v>
      </c>
      <c r="S2349" t="s">
        <v>34</v>
      </c>
      <c r="T2349" t="s">
        <v>35</v>
      </c>
      <c r="U2349" t="s">
        <v>36</v>
      </c>
      <c r="X2349" t="s">
        <v>37</v>
      </c>
      <c r="AD2349" t="s">
        <v>1202</v>
      </c>
      <c r="AE2349" t="s">
        <v>1443</v>
      </c>
      <c r="AF2349" t="s">
        <v>1400</v>
      </c>
      <c r="AG2349" t="s">
        <v>1400</v>
      </c>
      <c r="AH2349">
        <v>31</v>
      </c>
      <c r="AI2349">
        <v>387</v>
      </c>
      <c r="AJ2349">
        <v>490</v>
      </c>
      <c r="AK2349">
        <v>490</v>
      </c>
      <c r="AL2349">
        <v>490</v>
      </c>
      <c r="AM2349">
        <v>490</v>
      </c>
      <c r="AN2349" t="s">
        <v>1409</v>
      </c>
      <c r="AO2349" t="s">
        <v>1432</v>
      </c>
    </row>
    <row r="2350" spans="1:41" x14ac:dyDescent="0.25">
      <c r="A2350">
        <v>1</v>
      </c>
      <c r="B2350" t="s">
        <v>28</v>
      </c>
      <c r="C2350">
        <v>391106</v>
      </c>
      <c r="D2350" t="str">
        <f>VLOOKUP(C2350,MUNICÍPO_SETOR!A$2:D$49,4,0)</f>
        <v>LISIANE MARIA MIOLA SCHENEIDER</v>
      </c>
      <c r="E2350" s="43">
        <v>41368.395833333336</v>
      </c>
      <c r="F2350" s="43">
        <v>41368.65</v>
      </c>
      <c r="G2350" s="43">
        <v>41369.363888888889</v>
      </c>
      <c r="H2350" t="s">
        <v>29</v>
      </c>
      <c r="I2350">
        <v>60000012344927</v>
      </c>
      <c r="J2350" t="s">
        <v>1200</v>
      </c>
      <c r="K2350" t="s">
        <v>1201</v>
      </c>
      <c r="L2350" t="s">
        <v>32</v>
      </c>
      <c r="M2350">
        <v>6</v>
      </c>
      <c r="N2350" t="s">
        <v>33</v>
      </c>
      <c r="O2350">
        <v>60000015461254</v>
      </c>
      <c r="P2350">
        <v>60000016462741</v>
      </c>
      <c r="Q2350">
        <v>140225000000132</v>
      </c>
      <c r="S2350" t="s">
        <v>34</v>
      </c>
      <c r="T2350" t="s">
        <v>35</v>
      </c>
      <c r="U2350" t="s">
        <v>36</v>
      </c>
      <c r="X2350" t="s">
        <v>37</v>
      </c>
      <c r="AD2350" t="s">
        <v>1202</v>
      </c>
      <c r="AE2350" t="s">
        <v>1443</v>
      </c>
      <c r="AF2350" t="s">
        <v>1400</v>
      </c>
      <c r="AG2350" t="s">
        <v>1400</v>
      </c>
      <c r="AH2350">
        <v>31</v>
      </c>
      <c r="AI2350">
        <v>387</v>
      </c>
      <c r="AJ2350">
        <v>490</v>
      </c>
      <c r="AK2350">
        <v>490</v>
      </c>
      <c r="AL2350">
        <v>490</v>
      </c>
      <c r="AM2350">
        <v>490</v>
      </c>
      <c r="AN2350" t="s">
        <v>1410</v>
      </c>
      <c r="AO2350" t="s">
        <v>4730</v>
      </c>
    </row>
    <row r="2351" spans="1:41" x14ac:dyDescent="0.25">
      <c r="A2351">
        <v>1</v>
      </c>
      <c r="B2351" t="s">
        <v>28</v>
      </c>
      <c r="C2351">
        <v>391106</v>
      </c>
      <c r="D2351" t="str">
        <f>VLOOKUP(C2351,MUNICÍPO_SETOR!A$2:D$49,4,0)</f>
        <v>LISIANE MARIA MIOLA SCHENEIDER</v>
      </c>
      <c r="E2351" s="43">
        <v>41367.70416666667</v>
      </c>
      <c r="F2351" s="43">
        <v>41367.704861111109</v>
      </c>
      <c r="G2351" s="43">
        <v>41367.664583333331</v>
      </c>
      <c r="H2351" t="s">
        <v>29</v>
      </c>
      <c r="I2351">
        <v>60000012369935</v>
      </c>
      <c r="J2351" t="s">
        <v>1203</v>
      </c>
      <c r="K2351" t="s">
        <v>1204</v>
      </c>
      <c r="L2351" t="s">
        <v>32</v>
      </c>
      <c r="M2351">
        <v>6</v>
      </c>
      <c r="N2351" t="s">
        <v>33</v>
      </c>
      <c r="O2351">
        <v>60000015461254</v>
      </c>
      <c r="P2351">
        <v>60000016462741</v>
      </c>
      <c r="Q2351">
        <v>140225000000112</v>
      </c>
      <c r="S2351" t="s">
        <v>34</v>
      </c>
      <c r="T2351" t="s">
        <v>35</v>
      </c>
      <c r="U2351" t="s">
        <v>36</v>
      </c>
      <c r="X2351" t="s">
        <v>37</v>
      </c>
      <c r="AD2351" t="s">
        <v>1205</v>
      </c>
      <c r="AE2351" t="s">
        <v>1443</v>
      </c>
      <c r="AF2351" t="s">
        <v>1205</v>
      </c>
      <c r="AG2351" t="s">
        <v>1205</v>
      </c>
      <c r="AH2351">
        <v>1</v>
      </c>
      <c r="AI2351">
        <v>88</v>
      </c>
      <c r="AJ2351">
        <v>88</v>
      </c>
      <c r="AK2351">
        <v>88</v>
      </c>
      <c r="AL2351">
        <v>88</v>
      </c>
      <c r="AM2351">
        <v>88</v>
      </c>
      <c r="AN2351" t="s">
        <v>1409</v>
      </c>
      <c r="AO2351" t="s">
        <v>1205</v>
      </c>
    </row>
    <row r="2352" spans="1:41" x14ac:dyDescent="0.25">
      <c r="A2352">
        <v>1</v>
      </c>
      <c r="B2352" t="s">
        <v>28</v>
      </c>
      <c r="C2352">
        <v>391106</v>
      </c>
      <c r="D2352" t="str">
        <f>VLOOKUP(C2352,MUNICÍPO_SETOR!A$2:D$49,4,0)</f>
        <v>LISIANE MARIA MIOLA SCHENEIDER</v>
      </c>
      <c r="E2352" s="43">
        <v>41367.703472222223</v>
      </c>
      <c r="F2352" s="43">
        <v>41367.70416666667</v>
      </c>
      <c r="G2352" s="43">
        <v>41367.664583333331</v>
      </c>
      <c r="H2352" t="s">
        <v>29</v>
      </c>
      <c r="I2352">
        <v>60000012291583</v>
      </c>
      <c r="J2352" t="s">
        <v>1206</v>
      </c>
      <c r="K2352" t="s">
        <v>1207</v>
      </c>
      <c r="L2352" t="s">
        <v>32</v>
      </c>
      <c r="M2352">
        <v>6</v>
      </c>
      <c r="N2352" t="s">
        <v>33</v>
      </c>
      <c r="O2352">
        <v>60000015461254</v>
      </c>
      <c r="P2352">
        <v>60000016462741</v>
      </c>
      <c r="Q2352">
        <v>140225000000105</v>
      </c>
      <c r="S2352" t="s">
        <v>34</v>
      </c>
      <c r="T2352" t="s">
        <v>35</v>
      </c>
      <c r="U2352" t="s">
        <v>36</v>
      </c>
      <c r="X2352" t="s">
        <v>37</v>
      </c>
      <c r="AD2352" t="s">
        <v>1208</v>
      </c>
      <c r="AE2352" t="s">
        <v>1443</v>
      </c>
      <c r="AF2352" t="s">
        <v>1208</v>
      </c>
      <c r="AG2352" t="s">
        <v>1208</v>
      </c>
      <c r="AH2352">
        <v>1</v>
      </c>
      <c r="AI2352">
        <v>71</v>
      </c>
      <c r="AJ2352">
        <v>71</v>
      </c>
      <c r="AK2352">
        <v>71</v>
      </c>
      <c r="AL2352">
        <v>71</v>
      </c>
      <c r="AM2352">
        <v>71</v>
      </c>
      <c r="AN2352" t="s">
        <v>1409</v>
      </c>
      <c r="AO2352" t="s">
        <v>1208</v>
      </c>
    </row>
    <row r="2353" spans="1:41" x14ac:dyDescent="0.25">
      <c r="A2353">
        <v>1</v>
      </c>
      <c r="B2353" t="s">
        <v>28</v>
      </c>
      <c r="C2353">
        <v>391106</v>
      </c>
      <c r="D2353" t="str">
        <f>VLOOKUP(C2353,MUNICÍPO_SETOR!A$2:D$49,4,0)</f>
        <v>LISIANE MARIA MIOLA SCHENEIDER</v>
      </c>
      <c r="E2353" s="43">
        <v>41367.70208333333</v>
      </c>
      <c r="F2353" s="43">
        <v>41367.703472222223</v>
      </c>
      <c r="G2353" s="43">
        <v>41367.664583333331</v>
      </c>
      <c r="H2353" t="s">
        <v>29</v>
      </c>
      <c r="I2353">
        <v>60000017153726</v>
      </c>
      <c r="J2353" t="s">
        <v>1209</v>
      </c>
      <c r="K2353" t="s">
        <v>1210</v>
      </c>
      <c r="L2353" t="s">
        <v>245</v>
      </c>
      <c r="M2353">
        <v>4</v>
      </c>
      <c r="N2353" t="s">
        <v>33</v>
      </c>
      <c r="O2353">
        <v>60000015461254</v>
      </c>
      <c r="P2353">
        <v>60000016462741</v>
      </c>
      <c r="Q2353">
        <v>140225000000098</v>
      </c>
      <c r="S2353" t="s">
        <v>34</v>
      </c>
      <c r="T2353" t="s">
        <v>35</v>
      </c>
      <c r="U2353" t="s">
        <v>36</v>
      </c>
      <c r="X2353" t="s">
        <v>37</v>
      </c>
      <c r="AD2353" t="s">
        <v>1211</v>
      </c>
      <c r="AE2353" t="s">
        <v>1443</v>
      </c>
      <c r="AF2353" t="s">
        <v>1211</v>
      </c>
      <c r="AG2353" t="s">
        <v>1211</v>
      </c>
      <c r="AH2353">
        <v>1</v>
      </c>
      <c r="AI2353">
        <v>167</v>
      </c>
      <c r="AJ2353">
        <v>167</v>
      </c>
      <c r="AK2353">
        <v>167</v>
      </c>
      <c r="AL2353">
        <v>167</v>
      </c>
      <c r="AM2353">
        <v>167</v>
      </c>
      <c r="AN2353" t="s">
        <v>1409</v>
      </c>
      <c r="AO2353" t="s">
        <v>1211</v>
      </c>
    </row>
    <row r="2354" spans="1:41" x14ac:dyDescent="0.25">
      <c r="A2354">
        <v>1</v>
      </c>
      <c r="B2354" t="s">
        <v>28</v>
      </c>
      <c r="C2354">
        <v>391106</v>
      </c>
      <c r="D2354" t="str">
        <f>VLOOKUP(C2354,MUNICÍPO_SETOR!A$2:D$49,4,0)</f>
        <v>LISIANE MARIA MIOLA SCHENEIDER</v>
      </c>
      <c r="E2354" s="43">
        <v>41367.62222222222</v>
      </c>
      <c r="F2354" s="43">
        <v>41367.706250000003</v>
      </c>
      <c r="G2354" s="43">
        <v>41368.604166666664</v>
      </c>
      <c r="H2354" t="s">
        <v>110</v>
      </c>
      <c r="I2354">
        <v>60000016841564</v>
      </c>
      <c r="K2354" t="s">
        <v>1212</v>
      </c>
      <c r="N2354" t="s">
        <v>33</v>
      </c>
      <c r="O2354">
        <v>60000015461254</v>
      </c>
      <c r="P2354">
        <v>60000016462741</v>
      </c>
      <c r="Q2354">
        <v>140225000000119</v>
      </c>
      <c r="S2354" t="s">
        <v>34</v>
      </c>
      <c r="T2354" t="s">
        <v>35</v>
      </c>
      <c r="X2354" t="s">
        <v>37</v>
      </c>
      <c r="AD2354" t="s">
        <v>1213</v>
      </c>
      <c r="AE2354" t="s">
        <v>1443</v>
      </c>
      <c r="AF2354" t="s">
        <v>1213</v>
      </c>
      <c r="AG2354" t="s">
        <v>1213</v>
      </c>
      <c r="AH2354">
        <v>1</v>
      </c>
      <c r="AI2354">
        <v>28</v>
      </c>
      <c r="AJ2354">
        <v>28</v>
      </c>
      <c r="AK2354">
        <v>28</v>
      </c>
      <c r="AL2354">
        <v>28</v>
      </c>
      <c r="AM2354">
        <v>28</v>
      </c>
      <c r="AN2354" t="s">
        <v>1409</v>
      </c>
      <c r="AO2354" t="s">
        <v>1213</v>
      </c>
    </row>
    <row r="2355" spans="1:41" x14ac:dyDescent="0.25">
      <c r="A2355">
        <v>1</v>
      </c>
      <c r="B2355" t="s">
        <v>28</v>
      </c>
      <c r="C2355">
        <v>391106</v>
      </c>
      <c r="D2355" t="str">
        <f>VLOOKUP(C2355,MUNICÍPO_SETOR!A$2:D$49,4,0)</f>
        <v>LISIANE MARIA MIOLA SCHENEIDER</v>
      </c>
      <c r="E2355" s="43">
        <v>41367.581250000003</v>
      </c>
      <c r="F2355" s="43">
        <v>41367.707638888889</v>
      </c>
      <c r="G2355" s="43">
        <v>41368.604166666664</v>
      </c>
      <c r="H2355" t="s">
        <v>29</v>
      </c>
      <c r="I2355">
        <v>60000017968912</v>
      </c>
      <c r="J2355" t="s">
        <v>1214</v>
      </c>
      <c r="K2355" t="s">
        <v>1215</v>
      </c>
      <c r="L2355" t="s">
        <v>245</v>
      </c>
      <c r="M2355">
        <v>3</v>
      </c>
      <c r="N2355" t="s">
        <v>33</v>
      </c>
      <c r="O2355">
        <v>60000015461254</v>
      </c>
      <c r="P2355">
        <v>60000016462741</v>
      </c>
      <c r="Q2355">
        <v>140225000000125</v>
      </c>
      <c r="S2355" t="s">
        <v>34</v>
      </c>
      <c r="T2355" t="s">
        <v>35</v>
      </c>
      <c r="U2355" t="s">
        <v>36</v>
      </c>
      <c r="X2355" t="s">
        <v>37</v>
      </c>
      <c r="AD2355" t="s">
        <v>1216</v>
      </c>
      <c r="AE2355" t="s">
        <v>1437</v>
      </c>
      <c r="AF2355" t="s">
        <v>1216</v>
      </c>
      <c r="AG2355" t="s">
        <v>1216</v>
      </c>
      <c r="AH2355">
        <v>1</v>
      </c>
      <c r="AI2355">
        <v>107</v>
      </c>
      <c r="AJ2355">
        <v>107</v>
      </c>
      <c r="AK2355">
        <v>107</v>
      </c>
      <c r="AL2355">
        <v>107</v>
      </c>
      <c r="AM2355">
        <v>107</v>
      </c>
      <c r="AN2355" t="s">
        <v>1409</v>
      </c>
      <c r="AO2355" t="s">
        <v>1216</v>
      </c>
    </row>
    <row r="2356" spans="1:41" x14ac:dyDescent="0.25">
      <c r="A2356">
        <v>1</v>
      </c>
      <c r="B2356" t="s">
        <v>28</v>
      </c>
      <c r="C2356">
        <v>391106</v>
      </c>
      <c r="D2356" t="str">
        <f>VLOOKUP(C2356,MUNICÍPO_SETOR!A$2:D$49,4,0)</f>
        <v>LISIANE MARIA MIOLA SCHENEIDER</v>
      </c>
      <c r="E2356" s="43">
        <v>41367.395833333336</v>
      </c>
      <c r="F2356" s="43">
        <v>41367.701388888891</v>
      </c>
      <c r="G2356" s="43">
        <v>41367.664583333331</v>
      </c>
      <c r="H2356" t="s">
        <v>29</v>
      </c>
      <c r="I2356">
        <v>60000012256691</v>
      </c>
      <c r="J2356" t="s">
        <v>1217</v>
      </c>
      <c r="K2356" t="s">
        <v>1218</v>
      </c>
      <c r="L2356" t="s">
        <v>41</v>
      </c>
      <c r="M2356">
        <v>6</v>
      </c>
      <c r="N2356" t="s">
        <v>33</v>
      </c>
      <c r="O2356">
        <v>60000015461254</v>
      </c>
      <c r="P2356">
        <v>60000016462741</v>
      </c>
      <c r="Q2356">
        <v>140225000000091</v>
      </c>
      <c r="S2356" t="s">
        <v>34</v>
      </c>
      <c r="T2356" t="s">
        <v>35</v>
      </c>
      <c r="U2356" t="s">
        <v>36</v>
      </c>
      <c r="X2356" t="s">
        <v>37</v>
      </c>
      <c r="AD2356" t="s">
        <v>1219</v>
      </c>
      <c r="AE2356" t="s">
        <v>1443</v>
      </c>
      <c r="AF2356" t="s">
        <v>1219</v>
      </c>
      <c r="AG2356" t="s">
        <v>1219</v>
      </c>
      <c r="AH2356">
        <v>64</v>
      </c>
      <c r="AI2356">
        <v>781</v>
      </c>
      <c r="AJ2356">
        <v>781</v>
      </c>
      <c r="AK2356">
        <v>781</v>
      </c>
      <c r="AL2356">
        <v>781</v>
      </c>
      <c r="AM2356">
        <v>781</v>
      </c>
      <c r="AN2356" t="s">
        <v>1409</v>
      </c>
      <c r="AO2356" t="s">
        <v>4450</v>
      </c>
    </row>
    <row r="2357" spans="1:41" x14ac:dyDescent="0.25">
      <c r="A2357">
        <v>1</v>
      </c>
      <c r="B2357" t="s">
        <v>28</v>
      </c>
      <c r="C2357">
        <v>391106</v>
      </c>
      <c r="D2357" t="str">
        <f>VLOOKUP(C2357,MUNICÍPO_SETOR!A$2:D$49,4,0)</f>
        <v>LISIANE MARIA MIOLA SCHENEIDER</v>
      </c>
      <c r="E2357" s="43">
        <v>41367.395833333336</v>
      </c>
      <c r="F2357" s="43">
        <v>41367.701388888891</v>
      </c>
      <c r="G2357" s="43">
        <v>41367.664583333331</v>
      </c>
      <c r="H2357" t="s">
        <v>29</v>
      </c>
      <c r="I2357">
        <v>60000012256691</v>
      </c>
      <c r="J2357" t="s">
        <v>1217</v>
      </c>
      <c r="K2357" t="s">
        <v>1218</v>
      </c>
      <c r="L2357" t="s">
        <v>41</v>
      </c>
      <c r="M2357">
        <v>6</v>
      </c>
      <c r="N2357" t="s">
        <v>33</v>
      </c>
      <c r="O2357">
        <v>60000015461254</v>
      </c>
      <c r="P2357">
        <v>60000016462741</v>
      </c>
      <c r="Q2357">
        <v>140225000000091</v>
      </c>
      <c r="S2357" t="s">
        <v>34</v>
      </c>
      <c r="T2357" t="s">
        <v>35</v>
      </c>
      <c r="U2357" t="s">
        <v>36</v>
      </c>
      <c r="X2357" t="s">
        <v>37</v>
      </c>
      <c r="AD2357" t="s">
        <v>1219</v>
      </c>
      <c r="AE2357" t="s">
        <v>1443</v>
      </c>
      <c r="AF2357" t="s">
        <v>1219</v>
      </c>
      <c r="AG2357" t="s">
        <v>1219</v>
      </c>
      <c r="AH2357">
        <v>64</v>
      </c>
      <c r="AI2357">
        <v>781</v>
      </c>
      <c r="AJ2357">
        <v>781</v>
      </c>
      <c r="AK2357">
        <v>781</v>
      </c>
      <c r="AL2357">
        <v>781</v>
      </c>
      <c r="AM2357">
        <v>781</v>
      </c>
      <c r="AN2357" t="s">
        <v>1409</v>
      </c>
      <c r="AO2357" t="s">
        <v>4450</v>
      </c>
    </row>
    <row r="2358" spans="1:41" x14ac:dyDescent="0.25">
      <c r="A2358">
        <v>1</v>
      </c>
      <c r="B2358" t="s">
        <v>28</v>
      </c>
      <c r="C2358">
        <v>391106</v>
      </c>
      <c r="D2358" t="str">
        <f>VLOOKUP(C2358,MUNICÍPO_SETOR!A$2:D$49,4,0)</f>
        <v>LISIANE MARIA MIOLA SCHENEIDER</v>
      </c>
      <c r="E2358" s="43">
        <v>41366.658333333333</v>
      </c>
      <c r="F2358" s="43">
        <v>41366.659722222219</v>
      </c>
      <c r="G2358" s="43">
        <v>41367.654166666667</v>
      </c>
      <c r="H2358" t="s">
        <v>29</v>
      </c>
      <c r="I2358">
        <v>60000012416867</v>
      </c>
      <c r="J2358" t="s">
        <v>1220</v>
      </c>
      <c r="K2358" t="s">
        <v>1221</v>
      </c>
      <c r="L2358" t="s">
        <v>32</v>
      </c>
      <c r="M2358">
        <v>4</v>
      </c>
      <c r="N2358" t="s">
        <v>33</v>
      </c>
      <c r="O2358">
        <v>60000015461254</v>
      </c>
      <c r="P2358">
        <v>60000016462741</v>
      </c>
      <c r="Q2358">
        <v>140225000000084</v>
      </c>
      <c r="S2358" t="s">
        <v>34</v>
      </c>
      <c r="T2358" t="s">
        <v>35</v>
      </c>
      <c r="U2358" t="s">
        <v>36</v>
      </c>
      <c r="X2358" t="s">
        <v>37</v>
      </c>
      <c r="AD2358" t="s">
        <v>1222</v>
      </c>
      <c r="AE2358" t="s">
        <v>1443</v>
      </c>
      <c r="AF2358" t="s">
        <v>1222</v>
      </c>
      <c r="AG2358" t="s">
        <v>1222</v>
      </c>
      <c r="AH2358">
        <v>1</v>
      </c>
      <c r="AI2358">
        <v>58</v>
      </c>
      <c r="AJ2358">
        <v>58</v>
      </c>
      <c r="AK2358">
        <v>58</v>
      </c>
      <c r="AL2358">
        <v>58</v>
      </c>
      <c r="AM2358">
        <v>58</v>
      </c>
      <c r="AN2358" t="s">
        <v>1409</v>
      </c>
      <c r="AO2358" t="s">
        <v>1222</v>
      </c>
    </row>
    <row r="2359" spans="1:41" x14ac:dyDescent="0.25">
      <c r="A2359">
        <v>1</v>
      </c>
      <c r="B2359" t="s">
        <v>28</v>
      </c>
      <c r="C2359">
        <v>391106</v>
      </c>
      <c r="D2359" t="str">
        <f>VLOOKUP(C2359,MUNICÍPO_SETOR!A$2:D$49,4,0)</f>
        <v>LISIANE MARIA MIOLA SCHENEIDER</v>
      </c>
      <c r="E2359" s="43">
        <v>41366.65625</v>
      </c>
      <c r="F2359" s="43">
        <v>41366.657638888886</v>
      </c>
      <c r="G2359" s="43">
        <v>41367.654166666667</v>
      </c>
      <c r="H2359" t="s">
        <v>29</v>
      </c>
      <c r="I2359">
        <v>60000012568243</v>
      </c>
      <c r="J2359" t="s">
        <v>1223</v>
      </c>
      <c r="K2359" t="s">
        <v>1224</v>
      </c>
      <c r="L2359" t="s">
        <v>41</v>
      </c>
      <c r="M2359">
        <v>4</v>
      </c>
      <c r="N2359" t="s">
        <v>33</v>
      </c>
      <c r="O2359">
        <v>60000015461254</v>
      </c>
      <c r="P2359">
        <v>60000016462741</v>
      </c>
      <c r="Q2359">
        <v>140225000000077</v>
      </c>
      <c r="S2359" t="s">
        <v>34</v>
      </c>
      <c r="T2359" t="s">
        <v>35</v>
      </c>
      <c r="U2359" t="s">
        <v>36</v>
      </c>
      <c r="X2359" t="s">
        <v>37</v>
      </c>
      <c r="AD2359" t="s">
        <v>1225</v>
      </c>
      <c r="AE2359" t="s">
        <v>1443</v>
      </c>
      <c r="AF2359" t="s">
        <v>1225</v>
      </c>
      <c r="AG2359" t="s">
        <v>1225</v>
      </c>
      <c r="AH2359">
        <v>1</v>
      </c>
      <c r="AI2359">
        <v>43</v>
      </c>
      <c r="AJ2359">
        <v>43</v>
      </c>
      <c r="AK2359">
        <v>43</v>
      </c>
      <c r="AL2359">
        <v>43</v>
      </c>
      <c r="AM2359">
        <v>43</v>
      </c>
      <c r="AN2359" t="s">
        <v>1409</v>
      </c>
      <c r="AO2359" t="s">
        <v>1225</v>
      </c>
    </row>
    <row r="2360" spans="1:41" x14ac:dyDescent="0.25">
      <c r="A2360">
        <v>1</v>
      </c>
      <c r="B2360" t="s">
        <v>28</v>
      </c>
      <c r="C2360">
        <v>391106</v>
      </c>
      <c r="D2360" t="str">
        <f>VLOOKUP(C2360,MUNICÍPO_SETOR!A$2:D$49,4,0)</f>
        <v>LISIANE MARIA MIOLA SCHENEIDER</v>
      </c>
      <c r="E2360" s="43">
        <v>41366.651388888888</v>
      </c>
      <c r="F2360" s="43">
        <v>41366.652083333334</v>
      </c>
      <c r="G2360" s="43">
        <v>41367.654166666667</v>
      </c>
      <c r="H2360" t="s">
        <v>29</v>
      </c>
      <c r="I2360">
        <v>60000012328531</v>
      </c>
      <c r="J2360" t="s">
        <v>1226</v>
      </c>
      <c r="K2360" t="s">
        <v>1227</v>
      </c>
      <c r="L2360" t="s">
        <v>109</v>
      </c>
      <c r="M2360">
        <v>3</v>
      </c>
      <c r="N2360" t="s">
        <v>33</v>
      </c>
      <c r="O2360">
        <v>60000015461254</v>
      </c>
      <c r="P2360">
        <v>60000016462741</v>
      </c>
      <c r="Q2360">
        <v>140225000000053</v>
      </c>
      <c r="S2360" t="s">
        <v>34</v>
      </c>
      <c r="T2360" t="s">
        <v>35</v>
      </c>
      <c r="U2360" t="s">
        <v>36</v>
      </c>
      <c r="X2360" t="s">
        <v>37</v>
      </c>
      <c r="AD2360" t="s">
        <v>1228</v>
      </c>
      <c r="AE2360" t="s">
        <v>1443</v>
      </c>
      <c r="AF2360" t="s">
        <v>1228</v>
      </c>
      <c r="AG2360" t="s">
        <v>1228</v>
      </c>
      <c r="AH2360">
        <v>1</v>
      </c>
      <c r="AI2360">
        <v>90</v>
      </c>
      <c r="AJ2360">
        <v>90</v>
      </c>
      <c r="AK2360">
        <v>90</v>
      </c>
      <c r="AL2360">
        <v>90</v>
      </c>
      <c r="AM2360">
        <v>90</v>
      </c>
      <c r="AN2360" t="s">
        <v>1409</v>
      </c>
      <c r="AO2360" t="s">
        <v>1228</v>
      </c>
    </row>
    <row r="2361" spans="1:41" x14ac:dyDescent="0.25">
      <c r="A2361">
        <v>1</v>
      </c>
      <c r="B2361" t="s">
        <v>28</v>
      </c>
      <c r="C2361">
        <v>391106</v>
      </c>
      <c r="D2361" t="str">
        <f>VLOOKUP(C2361,MUNICÍPO_SETOR!A$2:D$49,4,0)</f>
        <v>LISIANE MARIA MIOLA SCHENEIDER</v>
      </c>
      <c r="E2361" s="43">
        <v>41366.650694444441</v>
      </c>
      <c r="F2361" s="43">
        <v>41366.651388888888</v>
      </c>
      <c r="G2361" s="43">
        <v>41367.654166666667</v>
      </c>
      <c r="H2361" t="s">
        <v>110</v>
      </c>
      <c r="I2361">
        <v>60000016840077</v>
      </c>
      <c r="K2361" t="s">
        <v>1229</v>
      </c>
      <c r="N2361" t="s">
        <v>33</v>
      </c>
      <c r="O2361">
        <v>60000015461254</v>
      </c>
      <c r="P2361">
        <v>60000016462741</v>
      </c>
      <c r="Q2361">
        <v>140225000000047</v>
      </c>
      <c r="S2361" t="s">
        <v>34</v>
      </c>
      <c r="T2361" t="s">
        <v>35</v>
      </c>
      <c r="X2361" t="s">
        <v>37</v>
      </c>
      <c r="AD2361" t="s">
        <v>1230</v>
      </c>
      <c r="AE2361" t="s">
        <v>1443</v>
      </c>
      <c r="AF2361" t="s">
        <v>1230</v>
      </c>
      <c r="AG2361" t="s">
        <v>1230</v>
      </c>
      <c r="AH2361">
        <v>1</v>
      </c>
      <c r="AI2361">
        <v>81</v>
      </c>
      <c r="AJ2361">
        <v>81</v>
      </c>
      <c r="AK2361">
        <v>81</v>
      </c>
      <c r="AL2361">
        <v>81</v>
      </c>
      <c r="AM2361">
        <v>81</v>
      </c>
      <c r="AN2361" t="s">
        <v>1409</v>
      </c>
      <c r="AO2361" t="s">
        <v>1230</v>
      </c>
    </row>
    <row r="2362" spans="1:41" x14ac:dyDescent="0.25">
      <c r="A2362">
        <v>1</v>
      </c>
      <c r="B2362" t="s">
        <v>28</v>
      </c>
      <c r="C2362">
        <v>391106</v>
      </c>
      <c r="D2362" t="str">
        <f>VLOOKUP(C2362,MUNICÍPO_SETOR!A$2:D$49,4,0)</f>
        <v>LISIANE MARIA MIOLA SCHENEIDER</v>
      </c>
      <c r="E2362" s="43">
        <v>41366.648611111108</v>
      </c>
      <c r="F2362" s="43">
        <v>41366.65</v>
      </c>
      <c r="G2362" s="43">
        <v>41367.654166666667</v>
      </c>
      <c r="H2362" t="s">
        <v>29</v>
      </c>
      <c r="I2362">
        <v>60000017154158</v>
      </c>
      <c r="J2362" t="s">
        <v>1231</v>
      </c>
      <c r="K2362" t="s">
        <v>1232</v>
      </c>
      <c r="L2362" t="s">
        <v>32</v>
      </c>
      <c r="M2362">
        <v>6</v>
      </c>
      <c r="N2362" t="s">
        <v>33</v>
      </c>
      <c r="O2362">
        <v>60000015461254</v>
      </c>
      <c r="P2362">
        <v>60000016462741</v>
      </c>
      <c r="Q2362">
        <v>140225000000038</v>
      </c>
      <c r="S2362" t="s">
        <v>34</v>
      </c>
      <c r="T2362" t="s">
        <v>35</v>
      </c>
      <c r="U2362" t="s">
        <v>36</v>
      </c>
      <c r="X2362" t="s">
        <v>37</v>
      </c>
      <c r="AD2362" t="s">
        <v>1233</v>
      </c>
      <c r="AE2362" t="s">
        <v>1443</v>
      </c>
      <c r="AF2362" t="s">
        <v>1233</v>
      </c>
      <c r="AG2362" t="s">
        <v>1233</v>
      </c>
      <c r="AH2362">
        <v>1</v>
      </c>
      <c r="AI2362">
        <v>147</v>
      </c>
      <c r="AJ2362">
        <v>147</v>
      </c>
      <c r="AK2362">
        <v>147</v>
      </c>
      <c r="AL2362">
        <v>147</v>
      </c>
      <c r="AM2362">
        <v>147</v>
      </c>
      <c r="AN2362" t="s">
        <v>1409</v>
      </c>
      <c r="AO2362" t="s">
        <v>1233</v>
      </c>
    </row>
    <row r="2363" spans="1:41" x14ac:dyDescent="0.25">
      <c r="A2363">
        <v>1</v>
      </c>
      <c r="B2363" t="s">
        <v>28</v>
      </c>
      <c r="C2363">
        <v>391106</v>
      </c>
      <c r="D2363" t="str">
        <f>VLOOKUP(C2363,MUNICÍPO_SETOR!A$2:D$49,4,0)</f>
        <v>LISIANE MARIA MIOLA SCHENEIDER</v>
      </c>
      <c r="E2363" s="43">
        <v>41366.635416666664</v>
      </c>
      <c r="F2363" s="43">
        <v>41366.647916666669</v>
      </c>
      <c r="G2363" s="43">
        <v>41367.654166666667</v>
      </c>
      <c r="H2363" t="s">
        <v>29</v>
      </c>
      <c r="I2363">
        <v>60000012268523</v>
      </c>
      <c r="J2363" t="s">
        <v>1234</v>
      </c>
      <c r="K2363" t="s">
        <v>1235</v>
      </c>
      <c r="L2363" t="s">
        <v>41</v>
      </c>
      <c r="M2363">
        <v>4</v>
      </c>
      <c r="N2363" t="s">
        <v>33</v>
      </c>
      <c r="O2363">
        <v>60000015461254</v>
      </c>
      <c r="P2363">
        <v>60000016462741</v>
      </c>
      <c r="Q2363">
        <v>140225000000029</v>
      </c>
      <c r="S2363" t="s">
        <v>34</v>
      </c>
      <c r="T2363" t="s">
        <v>35</v>
      </c>
      <c r="U2363" t="s">
        <v>36</v>
      </c>
      <c r="X2363" t="s">
        <v>37</v>
      </c>
      <c r="AD2363" t="s">
        <v>1236</v>
      </c>
      <c r="AE2363" t="s">
        <v>1443</v>
      </c>
      <c r="AF2363" t="s">
        <v>1399</v>
      </c>
      <c r="AG2363" t="s">
        <v>1399</v>
      </c>
      <c r="AH2363">
        <v>141</v>
      </c>
      <c r="AI2363">
        <v>362</v>
      </c>
      <c r="AJ2363">
        <v>653</v>
      </c>
      <c r="AK2363">
        <v>883</v>
      </c>
      <c r="AL2363">
        <v>883</v>
      </c>
      <c r="AM2363">
        <v>883</v>
      </c>
      <c r="AN2363" t="s">
        <v>1409</v>
      </c>
      <c r="AO2363" t="s">
        <v>1415</v>
      </c>
    </row>
    <row r="2364" spans="1:41" x14ac:dyDescent="0.25">
      <c r="A2364">
        <v>1</v>
      </c>
      <c r="B2364" t="s">
        <v>28</v>
      </c>
      <c r="C2364">
        <v>391106</v>
      </c>
      <c r="D2364" t="str">
        <f>VLOOKUP(C2364,MUNICÍPO_SETOR!A$2:D$49,4,0)</f>
        <v>LISIANE MARIA MIOLA SCHENEIDER</v>
      </c>
      <c r="E2364" s="43">
        <v>41366.635416666664</v>
      </c>
      <c r="F2364" s="43">
        <v>41366.647916666669</v>
      </c>
      <c r="G2364" s="43">
        <v>41367.654166666667</v>
      </c>
      <c r="H2364" t="s">
        <v>29</v>
      </c>
      <c r="I2364">
        <v>60000012268523</v>
      </c>
      <c r="J2364" t="s">
        <v>1234</v>
      </c>
      <c r="K2364" t="s">
        <v>1235</v>
      </c>
      <c r="L2364" t="s">
        <v>41</v>
      </c>
      <c r="M2364">
        <v>4</v>
      </c>
      <c r="N2364" t="s">
        <v>33</v>
      </c>
      <c r="O2364">
        <v>60000015461254</v>
      </c>
      <c r="P2364">
        <v>60000016462741</v>
      </c>
      <c r="Q2364">
        <v>140225000000029</v>
      </c>
      <c r="S2364" t="s">
        <v>34</v>
      </c>
      <c r="T2364" t="s">
        <v>35</v>
      </c>
      <c r="U2364" t="s">
        <v>36</v>
      </c>
      <c r="X2364" t="s">
        <v>37</v>
      </c>
      <c r="AD2364" t="s">
        <v>1236</v>
      </c>
      <c r="AE2364" t="s">
        <v>1443</v>
      </c>
      <c r="AF2364" t="s">
        <v>1399</v>
      </c>
      <c r="AG2364" t="s">
        <v>1399</v>
      </c>
      <c r="AH2364">
        <v>141</v>
      </c>
      <c r="AI2364">
        <v>362</v>
      </c>
      <c r="AJ2364">
        <v>653</v>
      </c>
      <c r="AK2364">
        <v>883</v>
      </c>
      <c r="AL2364">
        <v>883</v>
      </c>
      <c r="AM2364">
        <v>883</v>
      </c>
      <c r="AN2364" t="s">
        <v>1410</v>
      </c>
      <c r="AO2364" t="s">
        <v>1431</v>
      </c>
    </row>
    <row r="2365" spans="1:41" x14ac:dyDescent="0.25">
      <c r="A2365">
        <v>1</v>
      </c>
      <c r="B2365" t="s">
        <v>28</v>
      </c>
      <c r="C2365">
        <v>391106</v>
      </c>
      <c r="D2365" t="str">
        <f>VLOOKUP(C2365,MUNICÍPO_SETOR!A$2:D$49,4,0)</f>
        <v>LISIANE MARIA MIOLA SCHENEIDER</v>
      </c>
      <c r="E2365" s="43">
        <v>41366.635416666664</v>
      </c>
      <c r="F2365" s="43">
        <v>41366.647916666669</v>
      </c>
      <c r="G2365" s="43">
        <v>41367.654166666667</v>
      </c>
      <c r="H2365" t="s">
        <v>29</v>
      </c>
      <c r="I2365">
        <v>60000012268523</v>
      </c>
      <c r="J2365" t="s">
        <v>1234</v>
      </c>
      <c r="K2365" t="s">
        <v>1235</v>
      </c>
      <c r="L2365" t="s">
        <v>41</v>
      </c>
      <c r="M2365">
        <v>4</v>
      </c>
      <c r="N2365" t="s">
        <v>33</v>
      </c>
      <c r="O2365">
        <v>60000015461254</v>
      </c>
      <c r="P2365">
        <v>60000016462741</v>
      </c>
      <c r="Q2365">
        <v>140225000000029</v>
      </c>
      <c r="S2365" t="s">
        <v>34</v>
      </c>
      <c r="T2365" t="s">
        <v>35</v>
      </c>
      <c r="U2365" t="s">
        <v>36</v>
      </c>
      <c r="X2365" t="s">
        <v>37</v>
      </c>
      <c r="AD2365" t="s">
        <v>1236</v>
      </c>
      <c r="AE2365" t="s">
        <v>1443</v>
      </c>
      <c r="AF2365" t="s">
        <v>1399</v>
      </c>
      <c r="AG2365" t="s">
        <v>1399</v>
      </c>
      <c r="AH2365">
        <v>141</v>
      </c>
      <c r="AI2365">
        <v>362</v>
      </c>
      <c r="AJ2365">
        <v>653</v>
      </c>
      <c r="AK2365">
        <v>883</v>
      </c>
      <c r="AL2365">
        <v>883</v>
      </c>
      <c r="AM2365">
        <v>883</v>
      </c>
      <c r="AN2365" t="s">
        <v>1411</v>
      </c>
      <c r="AO2365" t="s">
        <v>4731</v>
      </c>
    </row>
    <row r="2366" spans="1:41" x14ac:dyDescent="0.25">
      <c r="A2366">
        <v>1</v>
      </c>
      <c r="B2366" t="s">
        <v>28</v>
      </c>
      <c r="C2366">
        <v>391106</v>
      </c>
      <c r="D2366" t="str">
        <f>VLOOKUP(C2366,MUNICÍPO_SETOR!A$2:D$49,4,0)</f>
        <v>LISIANE MARIA MIOLA SCHENEIDER</v>
      </c>
      <c r="E2366" s="43">
        <v>41366.635416666664</v>
      </c>
      <c r="F2366" s="43">
        <v>41366.647916666669</v>
      </c>
      <c r="G2366" s="43">
        <v>41367.654166666667</v>
      </c>
      <c r="H2366" t="s">
        <v>29</v>
      </c>
      <c r="I2366">
        <v>60000012268523</v>
      </c>
      <c r="J2366" t="s">
        <v>1234</v>
      </c>
      <c r="K2366" t="s">
        <v>1235</v>
      </c>
      <c r="L2366" t="s">
        <v>41</v>
      </c>
      <c r="M2366">
        <v>4</v>
      </c>
      <c r="N2366" t="s">
        <v>33</v>
      </c>
      <c r="O2366">
        <v>60000015461254</v>
      </c>
      <c r="P2366">
        <v>60000016462741</v>
      </c>
      <c r="Q2366">
        <v>140225000000029</v>
      </c>
      <c r="S2366" t="s">
        <v>34</v>
      </c>
      <c r="T2366" t="s">
        <v>35</v>
      </c>
      <c r="U2366" t="s">
        <v>36</v>
      </c>
      <c r="X2366" t="s">
        <v>37</v>
      </c>
      <c r="AD2366" t="s">
        <v>1236</v>
      </c>
      <c r="AE2366" t="s">
        <v>1443</v>
      </c>
      <c r="AF2366" t="s">
        <v>1399</v>
      </c>
      <c r="AG2366" t="s">
        <v>1399</v>
      </c>
      <c r="AH2366">
        <v>141</v>
      </c>
      <c r="AI2366">
        <v>362</v>
      </c>
      <c r="AJ2366">
        <v>653</v>
      </c>
      <c r="AK2366">
        <v>883</v>
      </c>
      <c r="AL2366">
        <v>883</v>
      </c>
      <c r="AM2366">
        <v>883</v>
      </c>
      <c r="AN2366" t="s">
        <v>1409</v>
      </c>
      <c r="AO2366" t="s">
        <v>1415</v>
      </c>
    </row>
    <row r="2367" spans="1:41" x14ac:dyDescent="0.25">
      <c r="A2367">
        <v>1</v>
      </c>
      <c r="B2367" t="s">
        <v>28</v>
      </c>
      <c r="C2367">
        <v>391106</v>
      </c>
      <c r="D2367" t="str">
        <f>VLOOKUP(C2367,MUNICÍPO_SETOR!A$2:D$49,4,0)</f>
        <v>LISIANE MARIA MIOLA SCHENEIDER</v>
      </c>
      <c r="E2367" s="43">
        <v>41366.635416666664</v>
      </c>
      <c r="F2367" s="43">
        <v>41366.647916666669</v>
      </c>
      <c r="G2367" s="43">
        <v>41367.654166666667</v>
      </c>
      <c r="H2367" t="s">
        <v>29</v>
      </c>
      <c r="I2367">
        <v>60000012268523</v>
      </c>
      <c r="J2367" t="s">
        <v>1234</v>
      </c>
      <c r="K2367" t="s">
        <v>1235</v>
      </c>
      <c r="L2367" t="s">
        <v>41</v>
      </c>
      <c r="M2367">
        <v>4</v>
      </c>
      <c r="N2367" t="s">
        <v>33</v>
      </c>
      <c r="O2367">
        <v>60000015461254</v>
      </c>
      <c r="P2367">
        <v>60000016462741</v>
      </c>
      <c r="Q2367">
        <v>140225000000029</v>
      </c>
      <c r="S2367" t="s">
        <v>34</v>
      </c>
      <c r="T2367" t="s">
        <v>35</v>
      </c>
      <c r="U2367" t="s">
        <v>36</v>
      </c>
      <c r="X2367" t="s">
        <v>37</v>
      </c>
      <c r="AD2367" t="s">
        <v>1236</v>
      </c>
      <c r="AE2367" t="s">
        <v>1443</v>
      </c>
      <c r="AF2367" t="s">
        <v>1399</v>
      </c>
      <c r="AG2367" t="s">
        <v>1399</v>
      </c>
      <c r="AH2367">
        <v>141</v>
      </c>
      <c r="AI2367">
        <v>362</v>
      </c>
      <c r="AJ2367">
        <v>653</v>
      </c>
      <c r="AK2367">
        <v>883</v>
      </c>
      <c r="AL2367">
        <v>883</v>
      </c>
      <c r="AM2367">
        <v>883</v>
      </c>
      <c r="AN2367" t="s">
        <v>1410</v>
      </c>
      <c r="AO2367" t="s">
        <v>1431</v>
      </c>
    </row>
    <row r="2368" spans="1:41" x14ac:dyDescent="0.25">
      <c r="A2368">
        <v>1</v>
      </c>
      <c r="B2368" t="s">
        <v>28</v>
      </c>
      <c r="C2368">
        <v>391106</v>
      </c>
      <c r="D2368" t="str">
        <f>VLOOKUP(C2368,MUNICÍPO_SETOR!A$2:D$49,4,0)</f>
        <v>LISIANE MARIA MIOLA SCHENEIDER</v>
      </c>
      <c r="E2368" s="43">
        <v>41366.635416666664</v>
      </c>
      <c r="F2368" s="43">
        <v>41366.647916666669</v>
      </c>
      <c r="G2368" s="43">
        <v>41367.654166666667</v>
      </c>
      <c r="H2368" t="s">
        <v>29</v>
      </c>
      <c r="I2368">
        <v>60000012268523</v>
      </c>
      <c r="J2368" t="s">
        <v>1234</v>
      </c>
      <c r="K2368" t="s">
        <v>1235</v>
      </c>
      <c r="L2368" t="s">
        <v>41</v>
      </c>
      <c r="M2368">
        <v>4</v>
      </c>
      <c r="N2368" t="s">
        <v>33</v>
      </c>
      <c r="O2368">
        <v>60000015461254</v>
      </c>
      <c r="P2368">
        <v>60000016462741</v>
      </c>
      <c r="Q2368">
        <v>140225000000029</v>
      </c>
      <c r="S2368" t="s">
        <v>34</v>
      </c>
      <c r="T2368" t="s">
        <v>35</v>
      </c>
      <c r="U2368" t="s">
        <v>36</v>
      </c>
      <c r="X2368" t="s">
        <v>37</v>
      </c>
      <c r="AD2368" t="s">
        <v>1236</v>
      </c>
      <c r="AE2368" t="s">
        <v>1443</v>
      </c>
      <c r="AF2368" t="s">
        <v>1399</v>
      </c>
      <c r="AG2368" t="s">
        <v>1399</v>
      </c>
      <c r="AH2368">
        <v>141</v>
      </c>
      <c r="AI2368">
        <v>362</v>
      </c>
      <c r="AJ2368">
        <v>653</v>
      </c>
      <c r="AK2368">
        <v>883</v>
      </c>
      <c r="AL2368">
        <v>883</v>
      </c>
      <c r="AM2368">
        <v>883</v>
      </c>
      <c r="AN2368" t="s">
        <v>1411</v>
      </c>
      <c r="AO2368" t="s">
        <v>4731</v>
      </c>
    </row>
    <row r="2369" spans="1:41" x14ac:dyDescent="0.25">
      <c r="A2369">
        <v>1</v>
      </c>
      <c r="B2369" t="s">
        <v>28</v>
      </c>
      <c r="C2369">
        <v>391106</v>
      </c>
      <c r="D2369" t="str">
        <f>VLOOKUP(C2369,MUNICÍPO_SETOR!A$2:D$49,4,0)</f>
        <v>LISIANE MARIA MIOLA SCHENEIDER</v>
      </c>
      <c r="E2369" s="43">
        <v>41365.804861111108</v>
      </c>
      <c r="F2369" s="43">
        <v>41365.805555555555</v>
      </c>
      <c r="G2369" s="43">
        <v>41366.57916666667</v>
      </c>
      <c r="H2369" t="s">
        <v>110</v>
      </c>
      <c r="I2369">
        <v>60000016840856</v>
      </c>
      <c r="K2369" t="s">
        <v>1181</v>
      </c>
      <c r="N2369" t="s">
        <v>33</v>
      </c>
      <c r="O2369">
        <v>60000015461254</v>
      </c>
      <c r="P2369">
        <v>60000016462741</v>
      </c>
      <c r="Q2369">
        <v>140225000000012</v>
      </c>
      <c r="S2369" t="s">
        <v>34</v>
      </c>
      <c r="T2369" t="s">
        <v>35</v>
      </c>
      <c r="X2369" t="s">
        <v>37</v>
      </c>
      <c r="AD2369" t="s">
        <v>1237</v>
      </c>
      <c r="AE2369" t="s">
        <v>1443</v>
      </c>
      <c r="AF2369" t="s">
        <v>1237</v>
      </c>
      <c r="AG2369" t="s">
        <v>1237</v>
      </c>
      <c r="AH2369">
        <v>1</v>
      </c>
      <c r="AI2369">
        <v>34</v>
      </c>
      <c r="AJ2369">
        <v>34</v>
      </c>
      <c r="AK2369">
        <v>34</v>
      </c>
      <c r="AL2369">
        <v>34</v>
      </c>
      <c r="AM2369">
        <v>34</v>
      </c>
      <c r="AN2369" t="s">
        <v>1409</v>
      </c>
      <c r="AO2369" t="s">
        <v>1237</v>
      </c>
    </row>
    <row r="2370" spans="1:41" x14ac:dyDescent="0.25">
      <c r="A2370">
        <v>1</v>
      </c>
      <c r="B2370" t="s">
        <v>28</v>
      </c>
      <c r="C2370">
        <v>391106</v>
      </c>
      <c r="D2370" t="str">
        <f>VLOOKUP(C2370,MUNICÍPO_SETOR!A$2:D$49,4,0)</f>
        <v>LISIANE MARIA MIOLA SCHENEIDER</v>
      </c>
      <c r="E2370" s="43">
        <v>41365.664583333331</v>
      </c>
      <c r="F2370" s="43">
        <v>41365.666666666664</v>
      </c>
      <c r="G2370" s="43">
        <v>41365.763194444444</v>
      </c>
      <c r="H2370" t="s">
        <v>29</v>
      </c>
      <c r="I2370">
        <v>60000012534115</v>
      </c>
      <c r="J2370" t="s">
        <v>1238</v>
      </c>
      <c r="K2370" t="s">
        <v>1239</v>
      </c>
      <c r="L2370" t="s">
        <v>1240</v>
      </c>
      <c r="M2370">
        <v>6</v>
      </c>
      <c r="N2370" t="s">
        <v>33</v>
      </c>
      <c r="O2370">
        <v>60000015461254</v>
      </c>
      <c r="P2370">
        <v>60000016462741</v>
      </c>
      <c r="Q2370">
        <v>140225000000003</v>
      </c>
      <c r="S2370" t="s">
        <v>34</v>
      </c>
      <c r="T2370" t="s">
        <v>35</v>
      </c>
      <c r="U2370" t="s">
        <v>36</v>
      </c>
      <c r="X2370" t="s">
        <v>37</v>
      </c>
      <c r="AD2370" t="s">
        <v>1241</v>
      </c>
      <c r="AE2370" t="s">
        <v>1443</v>
      </c>
      <c r="AF2370" t="s">
        <v>1241</v>
      </c>
      <c r="AG2370" t="s">
        <v>1241</v>
      </c>
      <c r="AH2370">
        <v>1</v>
      </c>
      <c r="AI2370">
        <v>167</v>
      </c>
      <c r="AJ2370">
        <v>167</v>
      </c>
      <c r="AK2370">
        <v>167</v>
      </c>
      <c r="AL2370">
        <v>167</v>
      </c>
      <c r="AM2370">
        <v>167</v>
      </c>
      <c r="AN2370" t="s">
        <v>1409</v>
      </c>
      <c r="AO2370" t="s">
        <v>1241</v>
      </c>
    </row>
    <row r="2371" spans="1:41" x14ac:dyDescent="0.25">
      <c r="A2371">
        <v>1</v>
      </c>
      <c r="B2371" t="s">
        <v>28</v>
      </c>
      <c r="C2371">
        <v>393101</v>
      </c>
      <c r="D2371" t="str">
        <f>VLOOKUP(C2371,MUNICÍPO_SETOR!A$2:D$49,4,0)</f>
        <v>EDUARDO FERREIRA PINTO</v>
      </c>
      <c r="E2371" s="43">
        <v>41404.625</v>
      </c>
      <c r="F2371" s="43">
        <v>41405.780555555553</v>
      </c>
      <c r="G2371" s="43">
        <v>41405.738888888889</v>
      </c>
      <c r="H2371" t="s">
        <v>29</v>
      </c>
      <c r="I2371">
        <v>60000012288455</v>
      </c>
      <c r="J2371" t="s">
        <v>4163</v>
      </c>
      <c r="K2371" t="s">
        <v>4164</v>
      </c>
      <c r="L2371" t="s">
        <v>32</v>
      </c>
      <c r="M2371">
        <v>4</v>
      </c>
      <c r="N2371" t="s">
        <v>33</v>
      </c>
      <c r="O2371">
        <v>60000015461254</v>
      </c>
      <c r="P2371">
        <v>60000016462742</v>
      </c>
      <c r="Q2371">
        <v>141269000002644</v>
      </c>
      <c r="S2371" t="s">
        <v>34</v>
      </c>
      <c r="T2371" t="s">
        <v>35</v>
      </c>
      <c r="U2371" t="s">
        <v>36</v>
      </c>
      <c r="X2371" t="s">
        <v>37</v>
      </c>
      <c r="AD2371" t="s">
        <v>5294</v>
      </c>
      <c r="AE2371" t="s">
        <v>1437</v>
      </c>
      <c r="AF2371" t="s">
        <v>5294</v>
      </c>
      <c r="AG2371" t="s">
        <v>5294</v>
      </c>
      <c r="AH2371">
        <v>1</v>
      </c>
      <c r="AI2371">
        <v>175</v>
      </c>
      <c r="AJ2371">
        <v>366</v>
      </c>
      <c r="AK2371">
        <v>660</v>
      </c>
      <c r="AL2371">
        <v>660</v>
      </c>
      <c r="AM2371">
        <v>660</v>
      </c>
      <c r="AN2371" t="s">
        <v>1409</v>
      </c>
      <c r="AO2371" t="s">
        <v>4409</v>
      </c>
    </row>
    <row r="2372" spans="1:41" x14ac:dyDescent="0.25">
      <c r="A2372">
        <v>1</v>
      </c>
      <c r="B2372" t="s">
        <v>28</v>
      </c>
      <c r="C2372">
        <v>393101</v>
      </c>
      <c r="D2372" t="str">
        <f>VLOOKUP(C2372,MUNICÍPO_SETOR!A$2:D$49,4,0)</f>
        <v>EDUARDO FERREIRA PINTO</v>
      </c>
      <c r="E2372" s="43">
        <v>41404.625</v>
      </c>
      <c r="F2372" s="43">
        <v>41405.780555555553</v>
      </c>
      <c r="G2372" s="43">
        <v>41405.738888888889</v>
      </c>
      <c r="H2372" t="s">
        <v>29</v>
      </c>
      <c r="I2372">
        <v>60000012288455</v>
      </c>
      <c r="J2372" t="s">
        <v>4163</v>
      </c>
      <c r="K2372" t="s">
        <v>4164</v>
      </c>
      <c r="L2372" t="s">
        <v>32</v>
      </c>
      <c r="M2372">
        <v>4</v>
      </c>
      <c r="N2372" t="s">
        <v>33</v>
      </c>
      <c r="O2372">
        <v>60000015461254</v>
      </c>
      <c r="P2372">
        <v>60000016462742</v>
      </c>
      <c r="Q2372">
        <v>141269000002644</v>
      </c>
      <c r="S2372" t="s">
        <v>34</v>
      </c>
      <c r="T2372" t="s">
        <v>35</v>
      </c>
      <c r="U2372" t="s">
        <v>36</v>
      </c>
      <c r="X2372" t="s">
        <v>37</v>
      </c>
      <c r="AD2372" t="s">
        <v>5294</v>
      </c>
      <c r="AE2372" t="s">
        <v>1437</v>
      </c>
      <c r="AF2372" t="s">
        <v>5294</v>
      </c>
      <c r="AG2372" t="s">
        <v>5294</v>
      </c>
      <c r="AH2372">
        <v>1</v>
      </c>
      <c r="AI2372">
        <v>175</v>
      </c>
      <c r="AJ2372">
        <v>366</v>
      </c>
      <c r="AK2372">
        <v>660</v>
      </c>
      <c r="AL2372">
        <v>660</v>
      </c>
      <c r="AM2372">
        <v>660</v>
      </c>
      <c r="AN2372" t="s">
        <v>1410</v>
      </c>
      <c r="AO2372" t="s">
        <v>4413</v>
      </c>
    </row>
    <row r="2373" spans="1:41" x14ac:dyDescent="0.25">
      <c r="A2373">
        <v>1</v>
      </c>
      <c r="B2373" t="s">
        <v>28</v>
      </c>
      <c r="C2373">
        <v>393101</v>
      </c>
      <c r="D2373" t="str">
        <f>VLOOKUP(C2373,MUNICÍPO_SETOR!A$2:D$49,4,0)</f>
        <v>EDUARDO FERREIRA PINTO</v>
      </c>
      <c r="E2373" s="43">
        <v>41404.625</v>
      </c>
      <c r="F2373" s="43">
        <v>41405.780555555553</v>
      </c>
      <c r="G2373" s="43">
        <v>41405.738888888889</v>
      </c>
      <c r="H2373" t="s">
        <v>29</v>
      </c>
      <c r="I2373">
        <v>60000012288455</v>
      </c>
      <c r="J2373" t="s">
        <v>4163</v>
      </c>
      <c r="K2373" t="s">
        <v>4164</v>
      </c>
      <c r="L2373" t="s">
        <v>32</v>
      </c>
      <c r="M2373">
        <v>4</v>
      </c>
      <c r="N2373" t="s">
        <v>33</v>
      </c>
      <c r="O2373">
        <v>60000015461254</v>
      </c>
      <c r="P2373">
        <v>60000016462742</v>
      </c>
      <c r="Q2373">
        <v>141269000002644</v>
      </c>
      <c r="S2373" t="s">
        <v>34</v>
      </c>
      <c r="T2373" t="s">
        <v>35</v>
      </c>
      <c r="U2373" t="s">
        <v>36</v>
      </c>
      <c r="X2373" t="s">
        <v>37</v>
      </c>
      <c r="AD2373" t="s">
        <v>5294</v>
      </c>
      <c r="AE2373" t="s">
        <v>1437</v>
      </c>
      <c r="AF2373" t="s">
        <v>5294</v>
      </c>
      <c r="AG2373" t="s">
        <v>5294</v>
      </c>
      <c r="AH2373">
        <v>1</v>
      </c>
      <c r="AI2373">
        <v>175</v>
      </c>
      <c r="AJ2373">
        <v>366</v>
      </c>
      <c r="AK2373">
        <v>660</v>
      </c>
      <c r="AL2373">
        <v>660</v>
      </c>
      <c r="AM2373">
        <v>660</v>
      </c>
      <c r="AN2373" t="s">
        <v>1411</v>
      </c>
      <c r="AO2373" t="s">
        <v>4745</v>
      </c>
    </row>
    <row r="2374" spans="1:41" x14ac:dyDescent="0.25">
      <c r="A2374">
        <v>1</v>
      </c>
      <c r="B2374" t="s">
        <v>28</v>
      </c>
      <c r="C2374">
        <v>393101</v>
      </c>
      <c r="D2374" t="str">
        <f>VLOOKUP(C2374,MUNICÍPO_SETOR!A$2:D$49,4,0)</f>
        <v>EDUARDO FERREIRA PINTO</v>
      </c>
      <c r="E2374" s="43">
        <v>41404.583333333336</v>
      </c>
      <c r="F2374" s="43">
        <v>41405.783333333333</v>
      </c>
      <c r="G2374" s="43">
        <v>41405.741666666669</v>
      </c>
      <c r="H2374" t="s">
        <v>29</v>
      </c>
      <c r="I2374">
        <v>60000012486219</v>
      </c>
      <c r="J2374" t="s">
        <v>4199</v>
      </c>
      <c r="K2374" t="s">
        <v>4200</v>
      </c>
      <c r="L2374" t="s">
        <v>32</v>
      </c>
      <c r="M2374">
        <v>4</v>
      </c>
      <c r="N2374" t="s">
        <v>33</v>
      </c>
      <c r="O2374">
        <v>60000015461254</v>
      </c>
      <c r="P2374">
        <v>60000016462742</v>
      </c>
      <c r="Q2374">
        <v>141269000002656</v>
      </c>
      <c r="S2374" t="s">
        <v>34</v>
      </c>
      <c r="T2374" t="s">
        <v>35</v>
      </c>
      <c r="U2374" t="s">
        <v>36</v>
      </c>
      <c r="X2374" t="s">
        <v>37</v>
      </c>
      <c r="AD2374" t="s">
        <v>4162</v>
      </c>
      <c r="AE2374" t="s">
        <v>1437</v>
      </c>
      <c r="AF2374" t="s">
        <v>4162</v>
      </c>
      <c r="AG2374" t="s">
        <v>4162</v>
      </c>
      <c r="AH2374">
        <v>1</v>
      </c>
      <c r="AI2374">
        <v>96</v>
      </c>
      <c r="AJ2374">
        <v>238</v>
      </c>
      <c r="AK2374">
        <v>451</v>
      </c>
      <c r="AL2374">
        <v>451</v>
      </c>
      <c r="AM2374">
        <v>451</v>
      </c>
      <c r="AN2374" t="s">
        <v>1409</v>
      </c>
      <c r="AO2374" t="s">
        <v>4416</v>
      </c>
    </row>
    <row r="2375" spans="1:41" x14ac:dyDescent="0.25">
      <c r="A2375">
        <v>1</v>
      </c>
      <c r="B2375" t="s">
        <v>28</v>
      </c>
      <c r="C2375">
        <v>393101</v>
      </c>
      <c r="D2375" t="str">
        <f>VLOOKUP(C2375,MUNICÍPO_SETOR!A$2:D$49,4,0)</f>
        <v>EDUARDO FERREIRA PINTO</v>
      </c>
      <c r="E2375" s="43">
        <v>41404.583333333336</v>
      </c>
      <c r="F2375" s="43">
        <v>41405.783333333333</v>
      </c>
      <c r="G2375" s="43">
        <v>41405.741666666669</v>
      </c>
      <c r="H2375" t="s">
        <v>29</v>
      </c>
      <c r="I2375">
        <v>60000012486219</v>
      </c>
      <c r="J2375" t="s">
        <v>4199</v>
      </c>
      <c r="K2375" t="s">
        <v>4200</v>
      </c>
      <c r="L2375" t="s">
        <v>32</v>
      </c>
      <c r="M2375">
        <v>4</v>
      </c>
      <c r="N2375" t="s">
        <v>33</v>
      </c>
      <c r="O2375">
        <v>60000015461254</v>
      </c>
      <c r="P2375">
        <v>60000016462742</v>
      </c>
      <c r="Q2375">
        <v>141269000002656</v>
      </c>
      <c r="S2375" t="s">
        <v>34</v>
      </c>
      <c r="T2375" t="s">
        <v>35</v>
      </c>
      <c r="U2375" t="s">
        <v>36</v>
      </c>
      <c r="X2375" t="s">
        <v>37</v>
      </c>
      <c r="AD2375" t="s">
        <v>4162</v>
      </c>
      <c r="AE2375" t="s">
        <v>1437</v>
      </c>
      <c r="AF2375" t="s">
        <v>4162</v>
      </c>
      <c r="AG2375" t="s">
        <v>4162</v>
      </c>
      <c r="AH2375">
        <v>1</v>
      </c>
      <c r="AI2375">
        <v>96</v>
      </c>
      <c r="AJ2375">
        <v>238</v>
      </c>
      <c r="AK2375">
        <v>451</v>
      </c>
      <c r="AL2375">
        <v>451</v>
      </c>
      <c r="AM2375">
        <v>451</v>
      </c>
      <c r="AN2375" t="s">
        <v>1410</v>
      </c>
      <c r="AO2375" t="s">
        <v>4407</v>
      </c>
    </row>
    <row r="2376" spans="1:41" x14ac:dyDescent="0.25">
      <c r="A2376">
        <v>1</v>
      </c>
      <c r="B2376" t="s">
        <v>28</v>
      </c>
      <c r="C2376">
        <v>393101</v>
      </c>
      <c r="D2376" t="str">
        <f>VLOOKUP(C2376,MUNICÍPO_SETOR!A$2:D$49,4,0)</f>
        <v>EDUARDO FERREIRA PINTO</v>
      </c>
      <c r="E2376" s="43">
        <v>41404.583333333336</v>
      </c>
      <c r="F2376" s="43">
        <v>41405.783333333333</v>
      </c>
      <c r="G2376" s="43">
        <v>41405.741666666669</v>
      </c>
      <c r="H2376" t="s">
        <v>29</v>
      </c>
      <c r="I2376">
        <v>60000012486219</v>
      </c>
      <c r="J2376" t="s">
        <v>4199</v>
      </c>
      <c r="K2376" t="s">
        <v>4200</v>
      </c>
      <c r="L2376" t="s">
        <v>32</v>
      </c>
      <c r="M2376">
        <v>4</v>
      </c>
      <c r="N2376" t="s">
        <v>33</v>
      </c>
      <c r="O2376">
        <v>60000015461254</v>
      </c>
      <c r="P2376">
        <v>60000016462742</v>
      </c>
      <c r="Q2376">
        <v>141269000002656</v>
      </c>
      <c r="S2376" t="s">
        <v>34</v>
      </c>
      <c r="T2376" t="s">
        <v>35</v>
      </c>
      <c r="U2376" t="s">
        <v>36</v>
      </c>
      <c r="X2376" t="s">
        <v>37</v>
      </c>
      <c r="AD2376" t="s">
        <v>4162</v>
      </c>
      <c r="AE2376" t="s">
        <v>1437</v>
      </c>
      <c r="AF2376" t="s">
        <v>4162</v>
      </c>
      <c r="AG2376" t="s">
        <v>4162</v>
      </c>
      <c r="AH2376">
        <v>1</v>
      </c>
      <c r="AI2376">
        <v>96</v>
      </c>
      <c r="AJ2376">
        <v>238</v>
      </c>
      <c r="AK2376">
        <v>451</v>
      </c>
      <c r="AL2376">
        <v>451</v>
      </c>
      <c r="AM2376">
        <v>451</v>
      </c>
      <c r="AN2376" t="s">
        <v>1411</v>
      </c>
      <c r="AO2376" t="s">
        <v>4741</v>
      </c>
    </row>
    <row r="2377" spans="1:41" x14ac:dyDescent="0.25">
      <c r="A2377">
        <v>1</v>
      </c>
      <c r="B2377" t="s">
        <v>28</v>
      </c>
      <c r="C2377">
        <v>393101</v>
      </c>
      <c r="D2377" t="str">
        <f>VLOOKUP(C2377,MUNICÍPO_SETOR!A$2:D$49,4,0)</f>
        <v>EDUARDO FERREIRA PINTO</v>
      </c>
      <c r="E2377" s="43">
        <v>41404.5</v>
      </c>
      <c r="F2377" s="43">
        <v>41405.779166666667</v>
      </c>
      <c r="G2377" s="43">
        <v>41405.737500000003</v>
      </c>
      <c r="H2377" t="s">
        <v>29</v>
      </c>
      <c r="I2377">
        <v>60000012346587</v>
      </c>
      <c r="J2377" t="s">
        <v>4160</v>
      </c>
      <c r="K2377" t="s">
        <v>4161</v>
      </c>
      <c r="L2377" t="s">
        <v>41</v>
      </c>
      <c r="N2377" t="s">
        <v>33</v>
      </c>
      <c r="O2377">
        <v>60000015461254</v>
      </c>
      <c r="P2377">
        <v>60000016462742</v>
      </c>
      <c r="Q2377">
        <v>141269000002638</v>
      </c>
      <c r="S2377" t="s">
        <v>34</v>
      </c>
      <c r="T2377" t="s">
        <v>35</v>
      </c>
      <c r="U2377" t="s">
        <v>36</v>
      </c>
      <c r="X2377" t="s">
        <v>37</v>
      </c>
      <c r="AD2377" t="s">
        <v>5295</v>
      </c>
      <c r="AE2377" t="s">
        <v>1437</v>
      </c>
      <c r="AF2377" t="s">
        <v>5295</v>
      </c>
      <c r="AG2377" t="s">
        <v>5295</v>
      </c>
      <c r="AH2377">
        <v>1</v>
      </c>
      <c r="AI2377">
        <v>143</v>
      </c>
      <c r="AJ2377">
        <v>246</v>
      </c>
      <c r="AK2377">
        <v>510</v>
      </c>
      <c r="AL2377">
        <v>510</v>
      </c>
      <c r="AM2377">
        <v>510</v>
      </c>
      <c r="AN2377" t="s">
        <v>1409</v>
      </c>
      <c r="AO2377" t="s">
        <v>4402</v>
      </c>
    </row>
    <row r="2378" spans="1:41" x14ac:dyDescent="0.25">
      <c r="A2378">
        <v>1</v>
      </c>
      <c r="B2378" t="s">
        <v>28</v>
      </c>
      <c r="C2378">
        <v>393101</v>
      </c>
      <c r="D2378" t="str">
        <f>VLOOKUP(C2378,MUNICÍPO_SETOR!A$2:D$49,4,0)</f>
        <v>EDUARDO FERREIRA PINTO</v>
      </c>
      <c r="E2378" s="43">
        <v>41404.5</v>
      </c>
      <c r="F2378" s="43">
        <v>41405.779166666667</v>
      </c>
      <c r="G2378" s="43">
        <v>41405.737500000003</v>
      </c>
      <c r="H2378" t="s">
        <v>29</v>
      </c>
      <c r="I2378">
        <v>60000012346587</v>
      </c>
      <c r="J2378" t="s">
        <v>4160</v>
      </c>
      <c r="K2378" t="s">
        <v>4161</v>
      </c>
      <c r="L2378" t="s">
        <v>41</v>
      </c>
      <c r="N2378" t="s">
        <v>33</v>
      </c>
      <c r="O2378">
        <v>60000015461254</v>
      </c>
      <c r="P2378">
        <v>60000016462742</v>
      </c>
      <c r="Q2378">
        <v>141269000002638</v>
      </c>
      <c r="S2378" t="s">
        <v>34</v>
      </c>
      <c r="T2378" t="s">
        <v>35</v>
      </c>
      <c r="U2378" t="s">
        <v>36</v>
      </c>
      <c r="X2378" t="s">
        <v>37</v>
      </c>
      <c r="AD2378" t="s">
        <v>5295</v>
      </c>
      <c r="AE2378" t="s">
        <v>1437</v>
      </c>
      <c r="AF2378" t="s">
        <v>5295</v>
      </c>
      <c r="AG2378" t="s">
        <v>5295</v>
      </c>
      <c r="AH2378">
        <v>1</v>
      </c>
      <c r="AI2378">
        <v>143</v>
      </c>
      <c r="AJ2378">
        <v>246</v>
      </c>
      <c r="AK2378">
        <v>510</v>
      </c>
      <c r="AL2378">
        <v>510</v>
      </c>
      <c r="AM2378">
        <v>510</v>
      </c>
      <c r="AN2378" t="s">
        <v>1410</v>
      </c>
      <c r="AO2378" t="s">
        <v>4412</v>
      </c>
    </row>
    <row r="2379" spans="1:41" x14ac:dyDescent="0.25">
      <c r="A2379">
        <v>1</v>
      </c>
      <c r="B2379" t="s">
        <v>28</v>
      </c>
      <c r="C2379">
        <v>393101</v>
      </c>
      <c r="D2379" t="str">
        <f>VLOOKUP(C2379,MUNICÍPO_SETOR!A$2:D$49,4,0)</f>
        <v>EDUARDO FERREIRA PINTO</v>
      </c>
      <c r="E2379" s="43">
        <v>41404.5</v>
      </c>
      <c r="F2379" s="43">
        <v>41405.779166666667</v>
      </c>
      <c r="G2379" s="43">
        <v>41405.737500000003</v>
      </c>
      <c r="H2379" t="s">
        <v>29</v>
      </c>
      <c r="I2379">
        <v>60000012346587</v>
      </c>
      <c r="J2379" t="s">
        <v>4160</v>
      </c>
      <c r="K2379" t="s">
        <v>4161</v>
      </c>
      <c r="L2379" t="s">
        <v>41</v>
      </c>
      <c r="N2379" t="s">
        <v>33</v>
      </c>
      <c r="O2379">
        <v>60000015461254</v>
      </c>
      <c r="P2379">
        <v>60000016462742</v>
      </c>
      <c r="Q2379">
        <v>141269000002638</v>
      </c>
      <c r="S2379" t="s">
        <v>34</v>
      </c>
      <c r="T2379" t="s">
        <v>35</v>
      </c>
      <c r="U2379" t="s">
        <v>36</v>
      </c>
      <c r="X2379" t="s">
        <v>37</v>
      </c>
      <c r="AD2379" t="s">
        <v>5295</v>
      </c>
      <c r="AE2379" t="s">
        <v>1437</v>
      </c>
      <c r="AF2379" t="s">
        <v>5295</v>
      </c>
      <c r="AG2379" t="s">
        <v>5295</v>
      </c>
      <c r="AH2379">
        <v>1</v>
      </c>
      <c r="AI2379">
        <v>143</v>
      </c>
      <c r="AJ2379">
        <v>246</v>
      </c>
      <c r="AK2379">
        <v>510</v>
      </c>
      <c r="AL2379">
        <v>510</v>
      </c>
      <c r="AM2379">
        <v>510</v>
      </c>
      <c r="AN2379" t="s">
        <v>1411</v>
      </c>
      <c r="AO2379" t="s">
        <v>4744</v>
      </c>
    </row>
    <row r="2380" spans="1:41" x14ac:dyDescent="0.25">
      <c r="A2380">
        <v>1</v>
      </c>
      <c r="B2380" t="s">
        <v>28</v>
      </c>
      <c r="C2380">
        <v>393101</v>
      </c>
      <c r="D2380" t="str">
        <f>VLOOKUP(C2380,MUNICÍPO_SETOR!A$2:D$49,4,0)</f>
        <v>EDUARDO FERREIRA PINTO</v>
      </c>
      <c r="E2380" s="43">
        <v>41404.458333333336</v>
      </c>
      <c r="F2380" s="43">
        <v>41405.782638888886</v>
      </c>
      <c r="G2380" s="43">
        <v>41405.740972222222</v>
      </c>
      <c r="H2380" t="s">
        <v>29</v>
      </c>
      <c r="I2380">
        <v>60000017153482</v>
      </c>
      <c r="J2380" t="s">
        <v>1255</v>
      </c>
      <c r="K2380" t="s">
        <v>1256</v>
      </c>
      <c r="L2380" t="s">
        <v>32</v>
      </c>
      <c r="M2380">
        <v>6</v>
      </c>
      <c r="N2380" t="s">
        <v>33</v>
      </c>
      <c r="O2380">
        <v>60000015461254</v>
      </c>
      <c r="P2380">
        <v>60000016462742</v>
      </c>
      <c r="Q2380">
        <v>141269000002650</v>
      </c>
      <c r="S2380" t="s">
        <v>34</v>
      </c>
      <c r="T2380" t="s">
        <v>35</v>
      </c>
      <c r="U2380" t="s">
        <v>36</v>
      </c>
      <c r="X2380" t="s">
        <v>37</v>
      </c>
      <c r="AD2380" t="s">
        <v>5296</v>
      </c>
      <c r="AE2380" t="s">
        <v>1437</v>
      </c>
      <c r="AF2380" t="s">
        <v>5296</v>
      </c>
      <c r="AG2380" t="s">
        <v>5296</v>
      </c>
      <c r="AH2380">
        <v>1</v>
      </c>
      <c r="AI2380">
        <v>98</v>
      </c>
      <c r="AJ2380">
        <v>277</v>
      </c>
      <c r="AK2380">
        <v>505</v>
      </c>
      <c r="AL2380">
        <v>505</v>
      </c>
      <c r="AM2380">
        <v>505</v>
      </c>
      <c r="AN2380" t="s">
        <v>1409</v>
      </c>
      <c r="AO2380" t="s">
        <v>4396</v>
      </c>
    </row>
    <row r="2381" spans="1:41" x14ac:dyDescent="0.25">
      <c r="A2381">
        <v>1</v>
      </c>
      <c r="B2381" t="s">
        <v>28</v>
      </c>
      <c r="C2381">
        <v>393101</v>
      </c>
      <c r="D2381" t="str">
        <f>VLOOKUP(C2381,MUNICÍPO_SETOR!A$2:D$49,4,0)</f>
        <v>EDUARDO FERREIRA PINTO</v>
      </c>
      <c r="E2381" s="43">
        <v>41404.458333333336</v>
      </c>
      <c r="F2381" s="43">
        <v>41405.782638888886</v>
      </c>
      <c r="G2381" s="43">
        <v>41405.740972222222</v>
      </c>
      <c r="H2381" t="s">
        <v>29</v>
      </c>
      <c r="I2381">
        <v>60000017153482</v>
      </c>
      <c r="J2381" t="s">
        <v>1255</v>
      </c>
      <c r="K2381" t="s">
        <v>1256</v>
      </c>
      <c r="L2381" t="s">
        <v>32</v>
      </c>
      <c r="M2381">
        <v>6</v>
      </c>
      <c r="N2381" t="s">
        <v>33</v>
      </c>
      <c r="O2381">
        <v>60000015461254</v>
      </c>
      <c r="P2381">
        <v>60000016462742</v>
      </c>
      <c r="Q2381">
        <v>141269000002650</v>
      </c>
      <c r="S2381" t="s">
        <v>34</v>
      </c>
      <c r="T2381" t="s">
        <v>35</v>
      </c>
      <c r="U2381" t="s">
        <v>36</v>
      </c>
      <c r="X2381" t="s">
        <v>37</v>
      </c>
      <c r="AD2381" t="s">
        <v>5296</v>
      </c>
      <c r="AE2381" t="s">
        <v>1437</v>
      </c>
      <c r="AF2381" t="s">
        <v>5296</v>
      </c>
      <c r="AG2381" t="s">
        <v>5296</v>
      </c>
      <c r="AH2381">
        <v>1</v>
      </c>
      <c r="AI2381">
        <v>98</v>
      </c>
      <c r="AJ2381">
        <v>277</v>
      </c>
      <c r="AK2381">
        <v>505</v>
      </c>
      <c r="AL2381">
        <v>505</v>
      </c>
      <c r="AM2381">
        <v>505</v>
      </c>
      <c r="AN2381" t="s">
        <v>1410</v>
      </c>
      <c r="AO2381" t="s">
        <v>4408</v>
      </c>
    </row>
    <row r="2382" spans="1:41" x14ac:dyDescent="0.25">
      <c r="A2382">
        <v>1</v>
      </c>
      <c r="B2382" t="s">
        <v>28</v>
      </c>
      <c r="C2382">
        <v>393101</v>
      </c>
      <c r="D2382" t="str">
        <f>VLOOKUP(C2382,MUNICÍPO_SETOR!A$2:D$49,4,0)</f>
        <v>EDUARDO FERREIRA PINTO</v>
      </c>
      <c r="E2382" s="43">
        <v>41404.458333333336</v>
      </c>
      <c r="F2382" s="43">
        <v>41405.782638888886</v>
      </c>
      <c r="G2382" s="43">
        <v>41405.740972222222</v>
      </c>
      <c r="H2382" t="s">
        <v>29</v>
      </c>
      <c r="I2382">
        <v>60000017153482</v>
      </c>
      <c r="J2382" t="s">
        <v>1255</v>
      </c>
      <c r="K2382" t="s">
        <v>1256</v>
      </c>
      <c r="L2382" t="s">
        <v>32</v>
      </c>
      <c r="M2382">
        <v>6</v>
      </c>
      <c r="N2382" t="s">
        <v>33</v>
      </c>
      <c r="O2382">
        <v>60000015461254</v>
      </c>
      <c r="P2382">
        <v>60000016462742</v>
      </c>
      <c r="Q2382">
        <v>141269000002650</v>
      </c>
      <c r="S2382" t="s">
        <v>34</v>
      </c>
      <c r="T2382" t="s">
        <v>35</v>
      </c>
      <c r="U2382" t="s">
        <v>36</v>
      </c>
      <c r="X2382" t="s">
        <v>37</v>
      </c>
      <c r="AD2382" t="s">
        <v>5296</v>
      </c>
      <c r="AE2382" t="s">
        <v>1437</v>
      </c>
      <c r="AF2382" t="s">
        <v>5296</v>
      </c>
      <c r="AG2382" t="s">
        <v>5296</v>
      </c>
      <c r="AH2382">
        <v>1</v>
      </c>
      <c r="AI2382">
        <v>98</v>
      </c>
      <c r="AJ2382">
        <v>277</v>
      </c>
      <c r="AK2382">
        <v>505</v>
      </c>
      <c r="AL2382">
        <v>505</v>
      </c>
      <c r="AM2382">
        <v>505</v>
      </c>
      <c r="AN2382" t="s">
        <v>1411</v>
      </c>
      <c r="AO2382" t="s">
        <v>4742</v>
      </c>
    </row>
    <row r="2383" spans="1:41" x14ac:dyDescent="0.25">
      <c r="A2383">
        <v>1</v>
      </c>
      <c r="B2383" t="s">
        <v>28</v>
      </c>
      <c r="C2383">
        <v>393101</v>
      </c>
      <c r="D2383" t="str">
        <f>VLOOKUP(C2383,MUNICÍPO_SETOR!A$2:D$49,4,0)</f>
        <v>EDUARDO FERREIRA PINTO</v>
      </c>
      <c r="E2383" s="43">
        <v>41404.416666666664</v>
      </c>
      <c r="F2383" s="43">
        <v>41405.777083333334</v>
      </c>
      <c r="G2383" s="43">
        <v>41405.73541666667</v>
      </c>
      <c r="H2383" t="s">
        <v>29</v>
      </c>
      <c r="I2383">
        <v>60000012402635</v>
      </c>
      <c r="J2383" t="s">
        <v>4158</v>
      </c>
      <c r="K2383" t="s">
        <v>4159</v>
      </c>
      <c r="L2383" t="s">
        <v>32</v>
      </c>
      <c r="M2383">
        <v>6</v>
      </c>
      <c r="N2383" t="s">
        <v>33</v>
      </c>
      <c r="O2383">
        <v>60000015461254</v>
      </c>
      <c r="P2383">
        <v>60000016462742</v>
      </c>
      <c r="Q2383">
        <v>141269000002632</v>
      </c>
      <c r="S2383" t="s">
        <v>34</v>
      </c>
      <c r="T2383" t="s">
        <v>35</v>
      </c>
      <c r="U2383" t="s">
        <v>36</v>
      </c>
      <c r="X2383" t="s">
        <v>37</v>
      </c>
      <c r="AD2383" t="s">
        <v>5297</v>
      </c>
      <c r="AE2383" t="s">
        <v>1437</v>
      </c>
      <c r="AF2383" t="s">
        <v>5297</v>
      </c>
      <c r="AG2383" t="s">
        <v>5297</v>
      </c>
      <c r="AH2383">
        <v>1</v>
      </c>
      <c r="AI2383">
        <v>136</v>
      </c>
      <c r="AJ2383">
        <v>226</v>
      </c>
      <c r="AK2383">
        <v>501</v>
      </c>
      <c r="AL2383">
        <v>501</v>
      </c>
      <c r="AM2383">
        <v>501</v>
      </c>
      <c r="AN2383" t="s">
        <v>1409</v>
      </c>
      <c r="AO2383" t="s">
        <v>4400</v>
      </c>
    </row>
    <row r="2384" spans="1:41" x14ac:dyDescent="0.25">
      <c r="A2384">
        <v>1</v>
      </c>
      <c r="B2384" t="s">
        <v>28</v>
      </c>
      <c r="C2384">
        <v>393101</v>
      </c>
      <c r="D2384" t="str">
        <f>VLOOKUP(C2384,MUNICÍPO_SETOR!A$2:D$49,4,0)</f>
        <v>EDUARDO FERREIRA PINTO</v>
      </c>
      <c r="E2384" s="43">
        <v>41404.416666666664</v>
      </c>
      <c r="F2384" s="43">
        <v>41405.777083333334</v>
      </c>
      <c r="G2384" s="43">
        <v>41405.73541666667</v>
      </c>
      <c r="H2384" t="s">
        <v>29</v>
      </c>
      <c r="I2384">
        <v>60000012402635</v>
      </c>
      <c r="J2384" t="s">
        <v>4158</v>
      </c>
      <c r="K2384" t="s">
        <v>4159</v>
      </c>
      <c r="L2384" t="s">
        <v>32</v>
      </c>
      <c r="M2384">
        <v>6</v>
      </c>
      <c r="N2384" t="s">
        <v>33</v>
      </c>
      <c r="O2384">
        <v>60000015461254</v>
      </c>
      <c r="P2384">
        <v>60000016462742</v>
      </c>
      <c r="Q2384">
        <v>141269000002632</v>
      </c>
      <c r="S2384" t="s">
        <v>34</v>
      </c>
      <c r="T2384" t="s">
        <v>35</v>
      </c>
      <c r="U2384" t="s">
        <v>36</v>
      </c>
      <c r="X2384" t="s">
        <v>37</v>
      </c>
      <c r="AD2384" t="s">
        <v>5297</v>
      </c>
      <c r="AE2384" t="s">
        <v>1437</v>
      </c>
      <c r="AF2384" t="s">
        <v>5297</v>
      </c>
      <c r="AG2384" t="s">
        <v>5297</v>
      </c>
      <c r="AH2384">
        <v>1</v>
      </c>
      <c r="AI2384">
        <v>136</v>
      </c>
      <c r="AJ2384">
        <v>226</v>
      </c>
      <c r="AK2384">
        <v>501</v>
      </c>
      <c r="AL2384">
        <v>501</v>
      </c>
      <c r="AM2384">
        <v>501</v>
      </c>
      <c r="AN2384" t="s">
        <v>1410</v>
      </c>
      <c r="AO2384" t="s">
        <v>4403</v>
      </c>
    </row>
    <row r="2385" spans="1:41" x14ac:dyDescent="0.25">
      <c r="A2385">
        <v>1</v>
      </c>
      <c r="B2385" t="s">
        <v>28</v>
      </c>
      <c r="C2385">
        <v>393101</v>
      </c>
      <c r="D2385" t="str">
        <f>VLOOKUP(C2385,MUNICÍPO_SETOR!A$2:D$49,4,0)</f>
        <v>EDUARDO FERREIRA PINTO</v>
      </c>
      <c r="E2385" s="43">
        <v>41404.416666666664</v>
      </c>
      <c r="F2385" s="43">
        <v>41405.777083333334</v>
      </c>
      <c r="G2385" s="43">
        <v>41405.73541666667</v>
      </c>
      <c r="H2385" t="s">
        <v>29</v>
      </c>
      <c r="I2385">
        <v>60000012402635</v>
      </c>
      <c r="J2385" t="s">
        <v>4158</v>
      </c>
      <c r="K2385" t="s">
        <v>4159</v>
      </c>
      <c r="L2385" t="s">
        <v>32</v>
      </c>
      <c r="M2385">
        <v>6</v>
      </c>
      <c r="N2385" t="s">
        <v>33</v>
      </c>
      <c r="O2385">
        <v>60000015461254</v>
      </c>
      <c r="P2385">
        <v>60000016462742</v>
      </c>
      <c r="Q2385">
        <v>141269000002632</v>
      </c>
      <c r="S2385" t="s">
        <v>34</v>
      </c>
      <c r="T2385" t="s">
        <v>35</v>
      </c>
      <c r="U2385" t="s">
        <v>36</v>
      </c>
      <c r="X2385" t="s">
        <v>37</v>
      </c>
      <c r="AD2385" t="s">
        <v>5297</v>
      </c>
      <c r="AE2385" t="s">
        <v>1437</v>
      </c>
      <c r="AF2385" t="s">
        <v>5297</v>
      </c>
      <c r="AG2385" t="s">
        <v>5297</v>
      </c>
      <c r="AH2385">
        <v>1</v>
      </c>
      <c r="AI2385">
        <v>136</v>
      </c>
      <c r="AJ2385">
        <v>226</v>
      </c>
      <c r="AK2385">
        <v>501</v>
      </c>
      <c r="AL2385">
        <v>501</v>
      </c>
      <c r="AM2385">
        <v>501</v>
      </c>
      <c r="AN2385" t="s">
        <v>1411</v>
      </c>
      <c r="AO2385" t="s">
        <v>4738</v>
      </c>
    </row>
    <row r="2386" spans="1:41" x14ac:dyDescent="0.25">
      <c r="A2386">
        <v>1</v>
      </c>
      <c r="B2386" t="s">
        <v>28</v>
      </c>
      <c r="C2386">
        <v>393101</v>
      </c>
      <c r="D2386" t="str">
        <f>VLOOKUP(C2386,MUNICÍPO_SETOR!A$2:D$49,4,0)</f>
        <v>EDUARDO FERREIRA PINTO</v>
      </c>
      <c r="E2386" s="43">
        <v>41404.375</v>
      </c>
      <c r="F2386" s="43">
        <v>41405.775694444441</v>
      </c>
      <c r="G2386" s="43">
        <v>41405.734027777777</v>
      </c>
      <c r="H2386" t="s">
        <v>29</v>
      </c>
      <c r="I2386">
        <v>60000012446823</v>
      </c>
      <c r="J2386" t="s">
        <v>4156</v>
      </c>
      <c r="K2386" t="s">
        <v>4157</v>
      </c>
      <c r="L2386" t="s">
        <v>32</v>
      </c>
      <c r="M2386">
        <v>6</v>
      </c>
      <c r="N2386" t="s">
        <v>33</v>
      </c>
      <c r="O2386">
        <v>60000015461254</v>
      </c>
      <c r="P2386">
        <v>60000016462742</v>
      </c>
      <c r="Q2386">
        <v>141269000002626</v>
      </c>
      <c r="S2386" t="s">
        <v>34</v>
      </c>
      <c r="T2386" t="s">
        <v>35</v>
      </c>
      <c r="U2386" t="s">
        <v>36</v>
      </c>
      <c r="X2386" t="s">
        <v>37</v>
      </c>
      <c r="AD2386" t="s">
        <v>5298</v>
      </c>
      <c r="AE2386" t="s">
        <v>1437</v>
      </c>
      <c r="AF2386" t="s">
        <v>5298</v>
      </c>
      <c r="AG2386" t="s">
        <v>5298</v>
      </c>
      <c r="AH2386">
        <v>1</v>
      </c>
      <c r="AI2386">
        <v>118</v>
      </c>
      <c r="AJ2386">
        <v>226</v>
      </c>
      <c r="AK2386">
        <v>495</v>
      </c>
      <c r="AL2386">
        <v>495</v>
      </c>
      <c r="AM2386">
        <v>495</v>
      </c>
      <c r="AN2386" t="s">
        <v>1409</v>
      </c>
      <c r="AO2386" t="s">
        <v>4419</v>
      </c>
    </row>
    <row r="2387" spans="1:41" x14ac:dyDescent="0.25">
      <c r="A2387">
        <v>1</v>
      </c>
      <c r="B2387" t="s">
        <v>28</v>
      </c>
      <c r="C2387">
        <v>393101</v>
      </c>
      <c r="D2387" t="str">
        <f>VLOOKUP(C2387,MUNICÍPO_SETOR!A$2:D$49,4,0)</f>
        <v>EDUARDO FERREIRA PINTO</v>
      </c>
      <c r="E2387" s="43">
        <v>41404.375</v>
      </c>
      <c r="F2387" s="43">
        <v>41405.775694444441</v>
      </c>
      <c r="G2387" s="43">
        <v>41405.734027777777</v>
      </c>
      <c r="H2387" t="s">
        <v>29</v>
      </c>
      <c r="I2387">
        <v>60000012446823</v>
      </c>
      <c r="J2387" t="s">
        <v>4156</v>
      </c>
      <c r="K2387" t="s">
        <v>4157</v>
      </c>
      <c r="L2387" t="s">
        <v>32</v>
      </c>
      <c r="M2387">
        <v>6</v>
      </c>
      <c r="N2387" t="s">
        <v>33</v>
      </c>
      <c r="O2387">
        <v>60000015461254</v>
      </c>
      <c r="P2387">
        <v>60000016462742</v>
      </c>
      <c r="Q2387">
        <v>141269000002626</v>
      </c>
      <c r="S2387" t="s">
        <v>34</v>
      </c>
      <c r="T2387" t="s">
        <v>35</v>
      </c>
      <c r="U2387" t="s">
        <v>36</v>
      </c>
      <c r="X2387" t="s">
        <v>37</v>
      </c>
      <c r="AD2387" t="s">
        <v>5298</v>
      </c>
      <c r="AE2387" t="s">
        <v>1437</v>
      </c>
      <c r="AF2387" t="s">
        <v>5298</v>
      </c>
      <c r="AG2387" t="s">
        <v>5298</v>
      </c>
      <c r="AH2387">
        <v>1</v>
      </c>
      <c r="AI2387">
        <v>118</v>
      </c>
      <c r="AJ2387">
        <v>226</v>
      </c>
      <c r="AK2387">
        <v>495</v>
      </c>
      <c r="AL2387">
        <v>495</v>
      </c>
      <c r="AM2387">
        <v>495</v>
      </c>
      <c r="AN2387" t="s">
        <v>1410</v>
      </c>
      <c r="AO2387" t="s">
        <v>4399</v>
      </c>
    </row>
    <row r="2388" spans="1:41" x14ac:dyDescent="0.25">
      <c r="A2388">
        <v>1</v>
      </c>
      <c r="B2388" t="s">
        <v>28</v>
      </c>
      <c r="C2388">
        <v>393101</v>
      </c>
      <c r="D2388" t="str">
        <f>VLOOKUP(C2388,MUNICÍPO_SETOR!A$2:D$49,4,0)</f>
        <v>EDUARDO FERREIRA PINTO</v>
      </c>
      <c r="E2388" s="43">
        <v>41404.375</v>
      </c>
      <c r="F2388" s="43">
        <v>41405.775694444441</v>
      </c>
      <c r="G2388" s="43">
        <v>41405.734027777777</v>
      </c>
      <c r="H2388" t="s">
        <v>29</v>
      </c>
      <c r="I2388">
        <v>60000012446823</v>
      </c>
      <c r="J2388" t="s">
        <v>4156</v>
      </c>
      <c r="K2388" t="s">
        <v>4157</v>
      </c>
      <c r="L2388" t="s">
        <v>32</v>
      </c>
      <c r="M2388">
        <v>6</v>
      </c>
      <c r="N2388" t="s">
        <v>33</v>
      </c>
      <c r="O2388">
        <v>60000015461254</v>
      </c>
      <c r="P2388">
        <v>60000016462742</v>
      </c>
      <c r="Q2388">
        <v>141269000002626</v>
      </c>
      <c r="S2388" t="s">
        <v>34</v>
      </c>
      <c r="T2388" t="s">
        <v>35</v>
      </c>
      <c r="U2388" t="s">
        <v>36</v>
      </c>
      <c r="X2388" t="s">
        <v>37</v>
      </c>
      <c r="AD2388" t="s">
        <v>5298</v>
      </c>
      <c r="AE2388" t="s">
        <v>1437</v>
      </c>
      <c r="AF2388" t="s">
        <v>5298</v>
      </c>
      <c r="AG2388" t="s">
        <v>5298</v>
      </c>
      <c r="AH2388">
        <v>1</v>
      </c>
      <c r="AI2388">
        <v>118</v>
      </c>
      <c r="AJ2388">
        <v>226</v>
      </c>
      <c r="AK2388">
        <v>495</v>
      </c>
      <c r="AL2388">
        <v>495</v>
      </c>
      <c r="AM2388">
        <v>495</v>
      </c>
      <c r="AN2388" t="s">
        <v>1411</v>
      </c>
      <c r="AO2388" t="s">
        <v>4736</v>
      </c>
    </row>
    <row r="2389" spans="1:41" x14ac:dyDescent="0.25">
      <c r="A2389">
        <v>1</v>
      </c>
      <c r="B2389" t="s">
        <v>28</v>
      </c>
      <c r="C2389">
        <v>393101</v>
      </c>
      <c r="D2389" t="str">
        <f>VLOOKUP(C2389,MUNICÍPO_SETOR!A$2:D$49,4,0)</f>
        <v>EDUARDO FERREIRA PINTO</v>
      </c>
      <c r="E2389" s="43">
        <v>41403.5</v>
      </c>
      <c r="F2389" s="43">
        <v>41403.896527777775</v>
      </c>
      <c r="G2389" s="43">
        <v>41403.854861111111</v>
      </c>
      <c r="H2389" t="s">
        <v>29</v>
      </c>
      <c r="I2389">
        <v>60000012268915</v>
      </c>
      <c r="J2389" t="s">
        <v>4228</v>
      </c>
      <c r="K2389" t="s">
        <v>4229</v>
      </c>
      <c r="L2389" t="s">
        <v>41</v>
      </c>
      <c r="M2389">
        <v>3</v>
      </c>
      <c r="N2389" t="s">
        <v>33</v>
      </c>
      <c r="O2389">
        <v>60000015461254</v>
      </c>
      <c r="P2389">
        <v>60000016462742</v>
      </c>
      <c r="Q2389">
        <v>141269000002487</v>
      </c>
      <c r="S2389" t="s">
        <v>34</v>
      </c>
      <c r="T2389" t="s">
        <v>35</v>
      </c>
      <c r="U2389" t="s">
        <v>36</v>
      </c>
      <c r="X2389" t="s">
        <v>37</v>
      </c>
      <c r="AD2389" t="s">
        <v>4162</v>
      </c>
      <c r="AE2389" t="s">
        <v>1437</v>
      </c>
      <c r="AF2389" t="s">
        <v>4162</v>
      </c>
      <c r="AG2389" t="s">
        <v>4162</v>
      </c>
      <c r="AH2389">
        <v>1</v>
      </c>
      <c r="AI2389">
        <v>96</v>
      </c>
      <c r="AJ2389">
        <v>238</v>
      </c>
      <c r="AK2389">
        <v>451</v>
      </c>
      <c r="AL2389">
        <v>451</v>
      </c>
      <c r="AM2389">
        <v>451</v>
      </c>
      <c r="AN2389" t="s">
        <v>1409</v>
      </c>
      <c r="AO2389" t="s">
        <v>4416</v>
      </c>
    </row>
    <row r="2390" spans="1:41" x14ac:dyDescent="0.25">
      <c r="A2390">
        <v>1</v>
      </c>
      <c r="B2390" t="s">
        <v>28</v>
      </c>
      <c r="C2390">
        <v>393101</v>
      </c>
      <c r="D2390" t="str">
        <f>VLOOKUP(C2390,MUNICÍPO_SETOR!A$2:D$49,4,0)</f>
        <v>EDUARDO FERREIRA PINTO</v>
      </c>
      <c r="E2390" s="43">
        <v>41403.5</v>
      </c>
      <c r="F2390" s="43">
        <v>41403.896527777775</v>
      </c>
      <c r="G2390" s="43">
        <v>41403.854861111111</v>
      </c>
      <c r="H2390" t="s">
        <v>29</v>
      </c>
      <c r="I2390">
        <v>60000012268915</v>
      </c>
      <c r="J2390" t="s">
        <v>4228</v>
      </c>
      <c r="K2390" t="s">
        <v>4229</v>
      </c>
      <c r="L2390" t="s">
        <v>41</v>
      </c>
      <c r="M2390">
        <v>3</v>
      </c>
      <c r="N2390" t="s">
        <v>33</v>
      </c>
      <c r="O2390">
        <v>60000015461254</v>
      </c>
      <c r="P2390">
        <v>60000016462742</v>
      </c>
      <c r="Q2390">
        <v>141269000002487</v>
      </c>
      <c r="S2390" t="s">
        <v>34</v>
      </c>
      <c r="T2390" t="s">
        <v>35</v>
      </c>
      <c r="U2390" t="s">
        <v>36</v>
      </c>
      <c r="X2390" t="s">
        <v>37</v>
      </c>
      <c r="AD2390" t="s">
        <v>4162</v>
      </c>
      <c r="AE2390" t="s">
        <v>1437</v>
      </c>
      <c r="AF2390" t="s">
        <v>4162</v>
      </c>
      <c r="AG2390" t="s">
        <v>4162</v>
      </c>
      <c r="AH2390">
        <v>1</v>
      </c>
      <c r="AI2390">
        <v>96</v>
      </c>
      <c r="AJ2390">
        <v>238</v>
      </c>
      <c r="AK2390">
        <v>451</v>
      </c>
      <c r="AL2390">
        <v>451</v>
      </c>
      <c r="AM2390">
        <v>451</v>
      </c>
      <c r="AN2390" t="s">
        <v>1410</v>
      </c>
      <c r="AO2390" t="s">
        <v>4407</v>
      </c>
    </row>
    <row r="2391" spans="1:41" x14ac:dyDescent="0.25">
      <c r="A2391">
        <v>1</v>
      </c>
      <c r="B2391" t="s">
        <v>28</v>
      </c>
      <c r="C2391">
        <v>393101</v>
      </c>
      <c r="D2391" t="str">
        <f>VLOOKUP(C2391,MUNICÍPO_SETOR!A$2:D$49,4,0)</f>
        <v>EDUARDO FERREIRA PINTO</v>
      </c>
      <c r="E2391" s="43">
        <v>41403.5</v>
      </c>
      <c r="F2391" s="43">
        <v>41403.896527777775</v>
      </c>
      <c r="G2391" s="43">
        <v>41403.854861111111</v>
      </c>
      <c r="H2391" t="s">
        <v>29</v>
      </c>
      <c r="I2391">
        <v>60000012268915</v>
      </c>
      <c r="J2391" t="s">
        <v>4228</v>
      </c>
      <c r="K2391" t="s">
        <v>4229</v>
      </c>
      <c r="L2391" t="s">
        <v>41</v>
      </c>
      <c r="M2391">
        <v>3</v>
      </c>
      <c r="N2391" t="s">
        <v>33</v>
      </c>
      <c r="O2391">
        <v>60000015461254</v>
      </c>
      <c r="P2391">
        <v>60000016462742</v>
      </c>
      <c r="Q2391">
        <v>141269000002487</v>
      </c>
      <c r="S2391" t="s">
        <v>34</v>
      </c>
      <c r="T2391" t="s">
        <v>35</v>
      </c>
      <c r="U2391" t="s">
        <v>36</v>
      </c>
      <c r="X2391" t="s">
        <v>37</v>
      </c>
      <c r="AD2391" t="s">
        <v>4162</v>
      </c>
      <c r="AE2391" t="s">
        <v>1437</v>
      </c>
      <c r="AF2391" t="s">
        <v>4162</v>
      </c>
      <c r="AG2391" t="s">
        <v>4162</v>
      </c>
      <c r="AH2391">
        <v>1</v>
      </c>
      <c r="AI2391">
        <v>96</v>
      </c>
      <c r="AJ2391">
        <v>238</v>
      </c>
      <c r="AK2391">
        <v>451</v>
      </c>
      <c r="AL2391">
        <v>451</v>
      </c>
      <c r="AM2391">
        <v>451</v>
      </c>
      <c r="AN2391" t="s">
        <v>1411</v>
      </c>
      <c r="AO2391" t="s">
        <v>4741</v>
      </c>
    </row>
    <row r="2392" spans="1:41" x14ac:dyDescent="0.25">
      <c r="A2392">
        <v>1</v>
      </c>
      <c r="B2392" t="s">
        <v>28</v>
      </c>
      <c r="C2392">
        <v>393101</v>
      </c>
      <c r="D2392" t="str">
        <f>VLOOKUP(C2392,MUNICÍPO_SETOR!A$2:D$49,4,0)</f>
        <v>EDUARDO FERREIRA PINTO</v>
      </c>
      <c r="E2392" s="43">
        <v>41403.458333333336</v>
      </c>
      <c r="F2392" s="43">
        <v>41403.898611111108</v>
      </c>
      <c r="G2392" s="43">
        <v>41403.856944444444</v>
      </c>
      <c r="H2392" t="s">
        <v>110</v>
      </c>
      <c r="I2392">
        <v>60000016840574</v>
      </c>
      <c r="K2392" t="s">
        <v>5299</v>
      </c>
      <c r="N2392" t="s">
        <v>33</v>
      </c>
      <c r="O2392">
        <v>60000015461254</v>
      </c>
      <c r="P2392">
        <v>60000016462742</v>
      </c>
      <c r="Q2392">
        <v>141269000002495</v>
      </c>
      <c r="S2392" t="s">
        <v>34</v>
      </c>
      <c r="T2392" t="s">
        <v>35</v>
      </c>
      <c r="X2392" t="s">
        <v>37</v>
      </c>
      <c r="AD2392" t="s">
        <v>5300</v>
      </c>
      <c r="AE2392" t="s">
        <v>1437</v>
      </c>
      <c r="AF2392" t="s">
        <v>5300</v>
      </c>
      <c r="AG2392" t="s">
        <v>5300</v>
      </c>
      <c r="AH2392">
        <v>1</v>
      </c>
      <c r="AI2392">
        <v>189</v>
      </c>
      <c r="AJ2392">
        <v>538</v>
      </c>
      <c r="AK2392">
        <v>538</v>
      </c>
      <c r="AL2392">
        <v>538</v>
      </c>
      <c r="AM2392">
        <v>538</v>
      </c>
      <c r="AN2392" t="s">
        <v>1409</v>
      </c>
      <c r="AO2392" t="s">
        <v>1365</v>
      </c>
    </row>
    <row r="2393" spans="1:41" x14ac:dyDescent="0.25">
      <c r="A2393">
        <v>1</v>
      </c>
      <c r="B2393" t="s">
        <v>28</v>
      </c>
      <c r="C2393">
        <v>393101</v>
      </c>
      <c r="D2393" t="str">
        <f>VLOOKUP(C2393,MUNICÍPO_SETOR!A$2:D$49,4,0)</f>
        <v>EDUARDO FERREIRA PINTO</v>
      </c>
      <c r="E2393" s="43">
        <v>41403.458333333336</v>
      </c>
      <c r="F2393" s="43">
        <v>41403.898611111108</v>
      </c>
      <c r="G2393" s="43">
        <v>41403.856944444444</v>
      </c>
      <c r="H2393" t="s">
        <v>110</v>
      </c>
      <c r="I2393">
        <v>60000016840574</v>
      </c>
      <c r="K2393" t="s">
        <v>5299</v>
      </c>
      <c r="N2393" t="s">
        <v>33</v>
      </c>
      <c r="O2393">
        <v>60000015461254</v>
      </c>
      <c r="P2393">
        <v>60000016462742</v>
      </c>
      <c r="Q2393">
        <v>141269000002495</v>
      </c>
      <c r="S2393" t="s">
        <v>34</v>
      </c>
      <c r="T2393" t="s">
        <v>35</v>
      </c>
      <c r="X2393" t="s">
        <v>37</v>
      </c>
      <c r="AD2393" t="s">
        <v>5300</v>
      </c>
      <c r="AE2393" t="s">
        <v>1437</v>
      </c>
      <c r="AF2393" t="s">
        <v>5300</v>
      </c>
      <c r="AG2393" t="s">
        <v>5300</v>
      </c>
      <c r="AH2393">
        <v>1</v>
      </c>
      <c r="AI2393">
        <v>189</v>
      </c>
      <c r="AJ2393">
        <v>538</v>
      </c>
      <c r="AK2393">
        <v>538</v>
      </c>
      <c r="AL2393">
        <v>538</v>
      </c>
      <c r="AM2393">
        <v>538</v>
      </c>
      <c r="AN2393" t="s">
        <v>1410</v>
      </c>
      <c r="AO2393" t="s">
        <v>5527</v>
      </c>
    </row>
    <row r="2394" spans="1:41" x14ac:dyDescent="0.25">
      <c r="A2394">
        <v>1</v>
      </c>
      <c r="B2394" t="s">
        <v>28</v>
      </c>
      <c r="C2394">
        <v>393101</v>
      </c>
      <c r="D2394" t="str">
        <f>VLOOKUP(C2394,MUNICÍPO_SETOR!A$2:D$49,4,0)</f>
        <v>EDUARDO FERREIRA PINTO</v>
      </c>
      <c r="E2394" s="43">
        <v>41403.416666666664</v>
      </c>
      <c r="F2394" s="43">
        <v>41403.895138888889</v>
      </c>
      <c r="G2394" s="43">
        <v>41403.853472222225</v>
      </c>
      <c r="H2394" t="s">
        <v>29</v>
      </c>
      <c r="I2394">
        <v>60000012489051</v>
      </c>
      <c r="J2394" t="s">
        <v>4108</v>
      </c>
      <c r="K2394" t="s">
        <v>4109</v>
      </c>
      <c r="L2394" t="s">
        <v>41</v>
      </c>
      <c r="M2394">
        <v>3</v>
      </c>
      <c r="N2394" t="s">
        <v>33</v>
      </c>
      <c r="O2394">
        <v>60000015461254</v>
      </c>
      <c r="P2394">
        <v>60000016462742</v>
      </c>
      <c r="Q2394">
        <v>141269000002481</v>
      </c>
      <c r="S2394" t="s">
        <v>34</v>
      </c>
      <c r="T2394" t="s">
        <v>35</v>
      </c>
      <c r="U2394" t="s">
        <v>36</v>
      </c>
      <c r="X2394" t="s">
        <v>37</v>
      </c>
      <c r="AD2394" t="s">
        <v>4140</v>
      </c>
      <c r="AE2394" t="s">
        <v>1437</v>
      </c>
      <c r="AF2394" t="s">
        <v>4140</v>
      </c>
      <c r="AG2394" t="s">
        <v>4140</v>
      </c>
      <c r="AH2394">
        <v>1</v>
      </c>
      <c r="AI2394">
        <v>132</v>
      </c>
      <c r="AJ2394">
        <v>311</v>
      </c>
      <c r="AK2394">
        <v>539</v>
      </c>
      <c r="AL2394">
        <v>539</v>
      </c>
      <c r="AM2394">
        <v>539</v>
      </c>
      <c r="AN2394" t="s">
        <v>1409</v>
      </c>
      <c r="AO2394" t="s">
        <v>4404</v>
      </c>
    </row>
    <row r="2395" spans="1:41" x14ac:dyDescent="0.25">
      <c r="A2395">
        <v>1</v>
      </c>
      <c r="B2395" t="s">
        <v>28</v>
      </c>
      <c r="C2395">
        <v>393101</v>
      </c>
      <c r="D2395" t="str">
        <f>VLOOKUP(C2395,MUNICÍPO_SETOR!A$2:D$49,4,0)</f>
        <v>EDUARDO FERREIRA PINTO</v>
      </c>
      <c r="E2395" s="43">
        <v>41403.416666666664</v>
      </c>
      <c r="F2395" s="43">
        <v>41403.895138888889</v>
      </c>
      <c r="G2395" s="43">
        <v>41403.853472222225</v>
      </c>
      <c r="H2395" t="s">
        <v>29</v>
      </c>
      <c r="I2395">
        <v>60000012489051</v>
      </c>
      <c r="J2395" t="s">
        <v>4108</v>
      </c>
      <c r="K2395" t="s">
        <v>4109</v>
      </c>
      <c r="L2395" t="s">
        <v>41</v>
      </c>
      <c r="M2395">
        <v>3</v>
      </c>
      <c r="N2395" t="s">
        <v>33</v>
      </c>
      <c r="O2395">
        <v>60000015461254</v>
      </c>
      <c r="P2395">
        <v>60000016462742</v>
      </c>
      <c r="Q2395">
        <v>141269000002481</v>
      </c>
      <c r="S2395" t="s">
        <v>34</v>
      </c>
      <c r="T2395" t="s">
        <v>35</v>
      </c>
      <c r="U2395" t="s">
        <v>36</v>
      </c>
      <c r="X2395" t="s">
        <v>37</v>
      </c>
      <c r="AD2395" t="s">
        <v>4140</v>
      </c>
      <c r="AE2395" t="s">
        <v>1437</v>
      </c>
      <c r="AF2395" t="s">
        <v>4140</v>
      </c>
      <c r="AG2395" t="s">
        <v>4140</v>
      </c>
      <c r="AH2395">
        <v>1</v>
      </c>
      <c r="AI2395">
        <v>132</v>
      </c>
      <c r="AJ2395">
        <v>311</v>
      </c>
      <c r="AK2395">
        <v>539</v>
      </c>
      <c r="AL2395">
        <v>539</v>
      </c>
      <c r="AM2395">
        <v>539</v>
      </c>
      <c r="AN2395" t="s">
        <v>1410</v>
      </c>
      <c r="AO2395" t="s">
        <v>4408</v>
      </c>
    </row>
    <row r="2396" spans="1:41" x14ac:dyDescent="0.25">
      <c r="A2396">
        <v>1</v>
      </c>
      <c r="B2396" t="s">
        <v>28</v>
      </c>
      <c r="C2396">
        <v>393101</v>
      </c>
      <c r="D2396" t="str">
        <f>VLOOKUP(C2396,MUNICÍPO_SETOR!A$2:D$49,4,0)</f>
        <v>EDUARDO FERREIRA PINTO</v>
      </c>
      <c r="E2396" s="43">
        <v>41403.416666666664</v>
      </c>
      <c r="F2396" s="43">
        <v>41403.895138888889</v>
      </c>
      <c r="G2396" s="43">
        <v>41403.853472222225</v>
      </c>
      <c r="H2396" t="s">
        <v>29</v>
      </c>
      <c r="I2396">
        <v>60000012489051</v>
      </c>
      <c r="J2396" t="s">
        <v>4108</v>
      </c>
      <c r="K2396" t="s">
        <v>4109</v>
      </c>
      <c r="L2396" t="s">
        <v>41</v>
      </c>
      <c r="M2396">
        <v>3</v>
      </c>
      <c r="N2396" t="s">
        <v>33</v>
      </c>
      <c r="O2396">
        <v>60000015461254</v>
      </c>
      <c r="P2396">
        <v>60000016462742</v>
      </c>
      <c r="Q2396">
        <v>141269000002481</v>
      </c>
      <c r="S2396" t="s">
        <v>34</v>
      </c>
      <c r="T2396" t="s">
        <v>35</v>
      </c>
      <c r="U2396" t="s">
        <v>36</v>
      </c>
      <c r="X2396" t="s">
        <v>37</v>
      </c>
      <c r="AD2396" t="s">
        <v>4140</v>
      </c>
      <c r="AE2396" t="s">
        <v>1437</v>
      </c>
      <c r="AF2396" t="s">
        <v>4140</v>
      </c>
      <c r="AG2396" t="s">
        <v>4140</v>
      </c>
      <c r="AH2396">
        <v>1</v>
      </c>
      <c r="AI2396">
        <v>132</v>
      </c>
      <c r="AJ2396">
        <v>311</v>
      </c>
      <c r="AK2396">
        <v>539</v>
      </c>
      <c r="AL2396">
        <v>539</v>
      </c>
      <c r="AM2396">
        <v>539</v>
      </c>
      <c r="AN2396" t="s">
        <v>1411</v>
      </c>
      <c r="AO2396" t="s">
        <v>4742</v>
      </c>
    </row>
    <row r="2397" spans="1:41" x14ac:dyDescent="0.25">
      <c r="A2397">
        <v>1</v>
      </c>
      <c r="B2397" t="s">
        <v>28</v>
      </c>
      <c r="C2397">
        <v>393101</v>
      </c>
      <c r="D2397" t="str">
        <f>VLOOKUP(C2397,MUNICÍPO_SETOR!A$2:D$49,4,0)</f>
        <v>EDUARDO FERREIRA PINTO</v>
      </c>
      <c r="E2397" s="43">
        <v>41403.416666666664</v>
      </c>
      <c r="F2397" s="43">
        <v>41403.895138888889</v>
      </c>
      <c r="G2397" s="43">
        <v>41403.853472222225</v>
      </c>
      <c r="H2397" t="s">
        <v>29</v>
      </c>
      <c r="I2397">
        <v>60000012489051</v>
      </c>
      <c r="J2397" t="s">
        <v>4108</v>
      </c>
      <c r="K2397" t="s">
        <v>4109</v>
      </c>
      <c r="L2397" t="s">
        <v>41</v>
      </c>
      <c r="M2397">
        <v>3</v>
      </c>
      <c r="N2397" t="s">
        <v>33</v>
      </c>
      <c r="O2397">
        <v>60000015461254</v>
      </c>
      <c r="P2397">
        <v>60000016462742</v>
      </c>
      <c r="Q2397">
        <v>141269000002481</v>
      </c>
      <c r="S2397" t="s">
        <v>34</v>
      </c>
      <c r="T2397" t="s">
        <v>35</v>
      </c>
      <c r="U2397" t="s">
        <v>36</v>
      </c>
      <c r="X2397" t="s">
        <v>37</v>
      </c>
      <c r="AD2397" t="s">
        <v>4140</v>
      </c>
      <c r="AE2397" t="s">
        <v>1437</v>
      </c>
      <c r="AF2397" t="s">
        <v>4140</v>
      </c>
      <c r="AG2397" t="s">
        <v>4140</v>
      </c>
      <c r="AH2397">
        <v>1</v>
      </c>
      <c r="AI2397">
        <v>132</v>
      </c>
      <c r="AJ2397">
        <v>311</v>
      </c>
      <c r="AK2397">
        <v>539</v>
      </c>
      <c r="AL2397">
        <v>539</v>
      </c>
      <c r="AM2397">
        <v>539</v>
      </c>
      <c r="AN2397" t="s">
        <v>1409</v>
      </c>
      <c r="AO2397" t="s">
        <v>4404</v>
      </c>
    </row>
    <row r="2398" spans="1:41" x14ac:dyDescent="0.25">
      <c r="A2398">
        <v>1</v>
      </c>
      <c r="B2398" t="s">
        <v>28</v>
      </c>
      <c r="C2398">
        <v>393101</v>
      </c>
      <c r="D2398" t="str">
        <f>VLOOKUP(C2398,MUNICÍPO_SETOR!A$2:D$49,4,0)</f>
        <v>EDUARDO FERREIRA PINTO</v>
      </c>
      <c r="E2398" s="43">
        <v>41403.416666666664</v>
      </c>
      <c r="F2398" s="43">
        <v>41403.895138888889</v>
      </c>
      <c r="G2398" s="43">
        <v>41403.853472222225</v>
      </c>
      <c r="H2398" t="s">
        <v>29</v>
      </c>
      <c r="I2398">
        <v>60000012489051</v>
      </c>
      <c r="J2398" t="s">
        <v>4108</v>
      </c>
      <c r="K2398" t="s">
        <v>4109</v>
      </c>
      <c r="L2398" t="s">
        <v>41</v>
      </c>
      <c r="M2398">
        <v>3</v>
      </c>
      <c r="N2398" t="s">
        <v>33</v>
      </c>
      <c r="O2398">
        <v>60000015461254</v>
      </c>
      <c r="P2398">
        <v>60000016462742</v>
      </c>
      <c r="Q2398">
        <v>141269000002481</v>
      </c>
      <c r="S2398" t="s">
        <v>34</v>
      </c>
      <c r="T2398" t="s">
        <v>35</v>
      </c>
      <c r="U2398" t="s">
        <v>36</v>
      </c>
      <c r="X2398" t="s">
        <v>37</v>
      </c>
      <c r="AD2398" t="s">
        <v>4140</v>
      </c>
      <c r="AE2398" t="s">
        <v>1437</v>
      </c>
      <c r="AF2398" t="s">
        <v>4140</v>
      </c>
      <c r="AG2398" t="s">
        <v>4140</v>
      </c>
      <c r="AH2398">
        <v>1</v>
      </c>
      <c r="AI2398">
        <v>132</v>
      </c>
      <c r="AJ2398">
        <v>311</v>
      </c>
      <c r="AK2398">
        <v>539</v>
      </c>
      <c r="AL2398">
        <v>539</v>
      </c>
      <c r="AM2398">
        <v>539</v>
      </c>
      <c r="AN2398" t="s">
        <v>1410</v>
      </c>
      <c r="AO2398" t="s">
        <v>4408</v>
      </c>
    </row>
    <row r="2399" spans="1:41" x14ac:dyDescent="0.25">
      <c r="A2399">
        <v>1</v>
      </c>
      <c r="B2399" t="s">
        <v>28</v>
      </c>
      <c r="C2399">
        <v>393101</v>
      </c>
      <c r="D2399" t="str">
        <f>VLOOKUP(C2399,MUNICÍPO_SETOR!A$2:D$49,4,0)</f>
        <v>EDUARDO FERREIRA PINTO</v>
      </c>
      <c r="E2399" s="43">
        <v>41403.416666666664</v>
      </c>
      <c r="F2399" s="43">
        <v>41403.895138888889</v>
      </c>
      <c r="G2399" s="43">
        <v>41403.853472222225</v>
      </c>
      <c r="H2399" t="s">
        <v>29</v>
      </c>
      <c r="I2399">
        <v>60000012489051</v>
      </c>
      <c r="J2399" t="s">
        <v>4108</v>
      </c>
      <c r="K2399" t="s">
        <v>4109</v>
      </c>
      <c r="L2399" t="s">
        <v>41</v>
      </c>
      <c r="M2399">
        <v>3</v>
      </c>
      <c r="N2399" t="s">
        <v>33</v>
      </c>
      <c r="O2399">
        <v>60000015461254</v>
      </c>
      <c r="P2399">
        <v>60000016462742</v>
      </c>
      <c r="Q2399">
        <v>141269000002481</v>
      </c>
      <c r="S2399" t="s">
        <v>34</v>
      </c>
      <c r="T2399" t="s">
        <v>35</v>
      </c>
      <c r="U2399" t="s">
        <v>36</v>
      </c>
      <c r="X2399" t="s">
        <v>37</v>
      </c>
      <c r="AD2399" t="s">
        <v>4140</v>
      </c>
      <c r="AE2399" t="s">
        <v>1437</v>
      </c>
      <c r="AF2399" t="s">
        <v>4140</v>
      </c>
      <c r="AG2399" t="s">
        <v>4140</v>
      </c>
      <c r="AH2399">
        <v>1</v>
      </c>
      <c r="AI2399">
        <v>132</v>
      </c>
      <c r="AJ2399">
        <v>311</v>
      </c>
      <c r="AK2399">
        <v>539</v>
      </c>
      <c r="AL2399">
        <v>539</v>
      </c>
      <c r="AM2399">
        <v>539</v>
      </c>
      <c r="AN2399" t="s">
        <v>1411</v>
      </c>
      <c r="AO2399" t="s">
        <v>4742</v>
      </c>
    </row>
    <row r="2400" spans="1:41" x14ac:dyDescent="0.25">
      <c r="A2400">
        <v>1</v>
      </c>
      <c r="B2400" t="s">
        <v>28</v>
      </c>
      <c r="C2400">
        <v>393101</v>
      </c>
      <c r="D2400" t="str">
        <f>VLOOKUP(C2400,MUNICÍPO_SETOR!A$2:D$49,4,0)</f>
        <v>EDUARDO FERREIRA PINTO</v>
      </c>
      <c r="E2400" s="43">
        <v>41403.375</v>
      </c>
      <c r="F2400" s="43">
        <v>41403.893750000003</v>
      </c>
      <c r="G2400" s="43">
        <v>41403.852083333331</v>
      </c>
      <c r="H2400" t="s">
        <v>29</v>
      </c>
      <c r="I2400">
        <v>60000012529335</v>
      </c>
      <c r="J2400" t="s">
        <v>4166</v>
      </c>
      <c r="K2400" t="s">
        <v>4167</v>
      </c>
      <c r="L2400" t="s">
        <v>41</v>
      </c>
      <c r="M2400">
        <v>6</v>
      </c>
      <c r="N2400" t="s">
        <v>33</v>
      </c>
      <c r="O2400">
        <v>60000015461254</v>
      </c>
      <c r="P2400">
        <v>60000016462742</v>
      </c>
      <c r="Q2400">
        <v>141269000002475</v>
      </c>
      <c r="S2400" t="s">
        <v>34</v>
      </c>
      <c r="T2400" t="s">
        <v>35</v>
      </c>
      <c r="U2400" t="s">
        <v>36</v>
      </c>
      <c r="X2400" t="s">
        <v>37</v>
      </c>
      <c r="AD2400" t="s">
        <v>5301</v>
      </c>
      <c r="AE2400" t="s">
        <v>1437</v>
      </c>
      <c r="AF2400" t="s">
        <v>5301</v>
      </c>
      <c r="AG2400" t="s">
        <v>5301</v>
      </c>
      <c r="AH2400">
        <v>1</v>
      </c>
      <c r="AI2400">
        <v>104</v>
      </c>
      <c r="AJ2400">
        <v>295</v>
      </c>
      <c r="AK2400">
        <v>589</v>
      </c>
      <c r="AL2400">
        <v>589</v>
      </c>
      <c r="AM2400">
        <v>589</v>
      </c>
      <c r="AN2400" t="s">
        <v>1409</v>
      </c>
      <c r="AO2400" t="s">
        <v>4417</v>
      </c>
    </row>
    <row r="2401" spans="1:41" x14ac:dyDescent="0.25">
      <c r="A2401">
        <v>1</v>
      </c>
      <c r="B2401" t="s">
        <v>28</v>
      </c>
      <c r="C2401">
        <v>393101</v>
      </c>
      <c r="D2401" t="str">
        <f>VLOOKUP(C2401,MUNICÍPO_SETOR!A$2:D$49,4,0)</f>
        <v>EDUARDO FERREIRA PINTO</v>
      </c>
      <c r="E2401" s="43">
        <v>41403.375</v>
      </c>
      <c r="F2401" s="43">
        <v>41403.893750000003</v>
      </c>
      <c r="G2401" s="43">
        <v>41403.852083333331</v>
      </c>
      <c r="H2401" t="s">
        <v>29</v>
      </c>
      <c r="I2401">
        <v>60000012529335</v>
      </c>
      <c r="J2401" t="s">
        <v>4166</v>
      </c>
      <c r="K2401" t="s">
        <v>4167</v>
      </c>
      <c r="L2401" t="s">
        <v>41</v>
      </c>
      <c r="M2401">
        <v>6</v>
      </c>
      <c r="N2401" t="s">
        <v>33</v>
      </c>
      <c r="O2401">
        <v>60000015461254</v>
      </c>
      <c r="P2401">
        <v>60000016462742</v>
      </c>
      <c r="Q2401">
        <v>141269000002475</v>
      </c>
      <c r="S2401" t="s">
        <v>34</v>
      </c>
      <c r="T2401" t="s">
        <v>35</v>
      </c>
      <c r="U2401" t="s">
        <v>36</v>
      </c>
      <c r="X2401" t="s">
        <v>37</v>
      </c>
      <c r="AD2401" t="s">
        <v>5301</v>
      </c>
      <c r="AE2401" t="s">
        <v>1437</v>
      </c>
      <c r="AF2401" t="s">
        <v>5301</v>
      </c>
      <c r="AG2401" t="s">
        <v>5301</v>
      </c>
      <c r="AH2401">
        <v>1</v>
      </c>
      <c r="AI2401">
        <v>104</v>
      </c>
      <c r="AJ2401">
        <v>295</v>
      </c>
      <c r="AK2401">
        <v>589</v>
      </c>
      <c r="AL2401">
        <v>589</v>
      </c>
      <c r="AM2401">
        <v>589</v>
      </c>
      <c r="AN2401" t="s">
        <v>1410</v>
      </c>
      <c r="AO2401" t="s">
        <v>4413</v>
      </c>
    </row>
    <row r="2402" spans="1:41" x14ac:dyDescent="0.25">
      <c r="A2402">
        <v>1</v>
      </c>
      <c r="B2402" t="s">
        <v>28</v>
      </c>
      <c r="C2402">
        <v>393101</v>
      </c>
      <c r="D2402" t="str">
        <f>VLOOKUP(C2402,MUNICÍPO_SETOR!A$2:D$49,4,0)</f>
        <v>EDUARDO FERREIRA PINTO</v>
      </c>
      <c r="E2402" s="43">
        <v>41403.375</v>
      </c>
      <c r="F2402" s="43">
        <v>41403.893750000003</v>
      </c>
      <c r="G2402" s="43">
        <v>41403.852083333331</v>
      </c>
      <c r="H2402" t="s">
        <v>29</v>
      </c>
      <c r="I2402">
        <v>60000012529335</v>
      </c>
      <c r="J2402" t="s">
        <v>4166</v>
      </c>
      <c r="K2402" t="s">
        <v>4167</v>
      </c>
      <c r="L2402" t="s">
        <v>41</v>
      </c>
      <c r="M2402">
        <v>6</v>
      </c>
      <c r="N2402" t="s">
        <v>33</v>
      </c>
      <c r="O2402">
        <v>60000015461254</v>
      </c>
      <c r="P2402">
        <v>60000016462742</v>
      </c>
      <c r="Q2402">
        <v>141269000002475</v>
      </c>
      <c r="S2402" t="s">
        <v>34</v>
      </c>
      <c r="T2402" t="s">
        <v>35</v>
      </c>
      <c r="U2402" t="s">
        <v>36</v>
      </c>
      <c r="X2402" t="s">
        <v>37</v>
      </c>
      <c r="AD2402" t="s">
        <v>5301</v>
      </c>
      <c r="AE2402" t="s">
        <v>1437</v>
      </c>
      <c r="AF2402" t="s">
        <v>5301</v>
      </c>
      <c r="AG2402" t="s">
        <v>5301</v>
      </c>
      <c r="AH2402">
        <v>1</v>
      </c>
      <c r="AI2402">
        <v>104</v>
      </c>
      <c r="AJ2402">
        <v>295</v>
      </c>
      <c r="AK2402">
        <v>589</v>
      </c>
      <c r="AL2402">
        <v>589</v>
      </c>
      <c r="AM2402">
        <v>589</v>
      </c>
      <c r="AN2402" t="s">
        <v>1411</v>
      </c>
      <c r="AO2402" t="s">
        <v>4745</v>
      </c>
    </row>
    <row r="2403" spans="1:41" x14ac:dyDescent="0.25">
      <c r="A2403">
        <v>1</v>
      </c>
      <c r="B2403" t="s">
        <v>28</v>
      </c>
      <c r="C2403">
        <v>393101</v>
      </c>
      <c r="D2403" t="str">
        <f>VLOOKUP(C2403,MUNICÍPO_SETOR!A$2:D$49,4,0)</f>
        <v>EDUARDO FERREIRA PINTO</v>
      </c>
      <c r="E2403" s="43">
        <v>41402.666666666664</v>
      </c>
      <c r="F2403" s="43">
        <v>41403.888888888891</v>
      </c>
      <c r="G2403" s="43">
        <v>41403.847222222219</v>
      </c>
      <c r="H2403" t="s">
        <v>29</v>
      </c>
      <c r="I2403">
        <v>60000012290391</v>
      </c>
      <c r="J2403" t="s">
        <v>4226</v>
      </c>
      <c r="K2403" t="s">
        <v>4227</v>
      </c>
      <c r="L2403" t="s">
        <v>32</v>
      </c>
      <c r="M2403">
        <v>6</v>
      </c>
      <c r="N2403" t="s">
        <v>33</v>
      </c>
      <c r="O2403">
        <v>60000015461254</v>
      </c>
      <c r="P2403">
        <v>60000016462742</v>
      </c>
      <c r="Q2403">
        <v>141269000002469</v>
      </c>
      <c r="S2403" t="s">
        <v>34</v>
      </c>
      <c r="T2403" t="s">
        <v>35</v>
      </c>
      <c r="U2403" t="s">
        <v>36</v>
      </c>
      <c r="X2403" t="s">
        <v>37</v>
      </c>
      <c r="AD2403" t="s">
        <v>5302</v>
      </c>
      <c r="AE2403" t="s">
        <v>1437</v>
      </c>
      <c r="AF2403" t="s">
        <v>5302</v>
      </c>
      <c r="AG2403" t="s">
        <v>5302</v>
      </c>
      <c r="AH2403">
        <v>1</v>
      </c>
      <c r="AI2403">
        <v>175</v>
      </c>
      <c r="AJ2403">
        <v>278</v>
      </c>
      <c r="AK2403">
        <v>542</v>
      </c>
      <c r="AL2403">
        <v>542</v>
      </c>
      <c r="AM2403">
        <v>542</v>
      </c>
      <c r="AN2403" t="s">
        <v>1409</v>
      </c>
      <c r="AO2403" t="s">
        <v>4409</v>
      </c>
    </row>
    <row r="2404" spans="1:41" x14ac:dyDescent="0.25">
      <c r="A2404">
        <v>1</v>
      </c>
      <c r="B2404" t="s">
        <v>28</v>
      </c>
      <c r="C2404">
        <v>393101</v>
      </c>
      <c r="D2404" t="str">
        <f>VLOOKUP(C2404,MUNICÍPO_SETOR!A$2:D$49,4,0)</f>
        <v>EDUARDO FERREIRA PINTO</v>
      </c>
      <c r="E2404" s="43">
        <v>41402.666666666664</v>
      </c>
      <c r="F2404" s="43">
        <v>41403.888888888891</v>
      </c>
      <c r="G2404" s="43">
        <v>41403.847222222219</v>
      </c>
      <c r="H2404" t="s">
        <v>29</v>
      </c>
      <c r="I2404">
        <v>60000012290391</v>
      </c>
      <c r="J2404" t="s">
        <v>4226</v>
      </c>
      <c r="K2404" t="s">
        <v>4227</v>
      </c>
      <c r="L2404" t="s">
        <v>32</v>
      </c>
      <c r="M2404">
        <v>6</v>
      </c>
      <c r="N2404" t="s">
        <v>33</v>
      </c>
      <c r="O2404">
        <v>60000015461254</v>
      </c>
      <c r="P2404">
        <v>60000016462742</v>
      </c>
      <c r="Q2404">
        <v>141269000002469</v>
      </c>
      <c r="S2404" t="s">
        <v>34</v>
      </c>
      <c r="T2404" t="s">
        <v>35</v>
      </c>
      <c r="U2404" t="s">
        <v>36</v>
      </c>
      <c r="X2404" t="s">
        <v>37</v>
      </c>
      <c r="AD2404" t="s">
        <v>5302</v>
      </c>
      <c r="AE2404" t="s">
        <v>1437</v>
      </c>
      <c r="AF2404" t="s">
        <v>5302</v>
      </c>
      <c r="AG2404" t="s">
        <v>5302</v>
      </c>
      <c r="AH2404">
        <v>1</v>
      </c>
      <c r="AI2404">
        <v>175</v>
      </c>
      <c r="AJ2404">
        <v>278</v>
      </c>
      <c r="AK2404">
        <v>542</v>
      </c>
      <c r="AL2404">
        <v>542</v>
      </c>
      <c r="AM2404">
        <v>542</v>
      </c>
      <c r="AN2404" t="s">
        <v>1410</v>
      </c>
      <c r="AO2404" t="s">
        <v>4412</v>
      </c>
    </row>
    <row r="2405" spans="1:41" x14ac:dyDescent="0.25">
      <c r="A2405">
        <v>1</v>
      </c>
      <c r="B2405" t="s">
        <v>28</v>
      </c>
      <c r="C2405">
        <v>393101</v>
      </c>
      <c r="D2405" t="str">
        <f>VLOOKUP(C2405,MUNICÍPO_SETOR!A$2:D$49,4,0)</f>
        <v>EDUARDO FERREIRA PINTO</v>
      </c>
      <c r="E2405" s="43">
        <v>41402.666666666664</v>
      </c>
      <c r="F2405" s="43">
        <v>41403.888888888891</v>
      </c>
      <c r="G2405" s="43">
        <v>41403.847222222219</v>
      </c>
      <c r="H2405" t="s">
        <v>29</v>
      </c>
      <c r="I2405">
        <v>60000012290391</v>
      </c>
      <c r="J2405" t="s">
        <v>4226</v>
      </c>
      <c r="K2405" t="s">
        <v>4227</v>
      </c>
      <c r="L2405" t="s">
        <v>32</v>
      </c>
      <c r="M2405">
        <v>6</v>
      </c>
      <c r="N2405" t="s">
        <v>33</v>
      </c>
      <c r="O2405">
        <v>60000015461254</v>
      </c>
      <c r="P2405">
        <v>60000016462742</v>
      </c>
      <c r="Q2405">
        <v>141269000002469</v>
      </c>
      <c r="S2405" t="s">
        <v>34</v>
      </c>
      <c r="T2405" t="s">
        <v>35</v>
      </c>
      <c r="U2405" t="s">
        <v>36</v>
      </c>
      <c r="X2405" t="s">
        <v>37</v>
      </c>
      <c r="AD2405" t="s">
        <v>5302</v>
      </c>
      <c r="AE2405" t="s">
        <v>1437</v>
      </c>
      <c r="AF2405" t="s">
        <v>5302</v>
      </c>
      <c r="AG2405" t="s">
        <v>5302</v>
      </c>
      <c r="AH2405">
        <v>1</v>
      </c>
      <c r="AI2405">
        <v>175</v>
      </c>
      <c r="AJ2405">
        <v>278</v>
      </c>
      <c r="AK2405">
        <v>542</v>
      </c>
      <c r="AL2405">
        <v>542</v>
      </c>
      <c r="AM2405">
        <v>542</v>
      </c>
      <c r="AN2405" t="s">
        <v>1411</v>
      </c>
      <c r="AO2405" t="s">
        <v>4744</v>
      </c>
    </row>
    <row r="2406" spans="1:41" x14ac:dyDescent="0.25">
      <c r="A2406">
        <v>1</v>
      </c>
      <c r="B2406" t="s">
        <v>28</v>
      </c>
      <c r="C2406">
        <v>393101</v>
      </c>
      <c r="D2406" t="str">
        <f>VLOOKUP(C2406,MUNICÍPO_SETOR!A$2:D$49,4,0)</f>
        <v>EDUARDO FERREIRA PINTO</v>
      </c>
      <c r="E2406" s="43">
        <v>41402.583333333336</v>
      </c>
      <c r="F2406" s="43">
        <v>41402.720833333333</v>
      </c>
      <c r="G2406" s="43">
        <v>41402.681250000001</v>
      </c>
      <c r="H2406" t="s">
        <v>29</v>
      </c>
      <c r="I2406">
        <v>60000012325395</v>
      </c>
      <c r="J2406" t="s">
        <v>4170</v>
      </c>
      <c r="K2406" t="s">
        <v>4171</v>
      </c>
      <c r="L2406" t="s">
        <v>41</v>
      </c>
      <c r="M2406">
        <v>4</v>
      </c>
      <c r="N2406" t="s">
        <v>33</v>
      </c>
      <c r="O2406">
        <v>60000015461254</v>
      </c>
      <c r="P2406">
        <v>60000016462742</v>
      </c>
      <c r="Q2406">
        <v>140313000000028</v>
      </c>
      <c r="S2406" t="s">
        <v>34</v>
      </c>
      <c r="T2406" t="s">
        <v>35</v>
      </c>
      <c r="U2406" t="s">
        <v>36</v>
      </c>
      <c r="X2406" t="s">
        <v>37</v>
      </c>
      <c r="AD2406" t="s">
        <v>5303</v>
      </c>
      <c r="AE2406" t="s">
        <v>1437</v>
      </c>
      <c r="AF2406" t="s">
        <v>5303</v>
      </c>
      <c r="AG2406" t="s">
        <v>5303</v>
      </c>
      <c r="AH2406">
        <v>1</v>
      </c>
      <c r="AI2406">
        <v>133</v>
      </c>
      <c r="AJ2406">
        <v>368</v>
      </c>
      <c r="AK2406">
        <v>645</v>
      </c>
      <c r="AL2406">
        <v>645</v>
      </c>
      <c r="AM2406">
        <v>645</v>
      </c>
      <c r="AN2406" t="s">
        <v>1409</v>
      </c>
      <c r="AO2406" t="s">
        <v>5528</v>
      </c>
    </row>
    <row r="2407" spans="1:41" x14ac:dyDescent="0.25">
      <c r="A2407">
        <v>1</v>
      </c>
      <c r="B2407" t="s">
        <v>28</v>
      </c>
      <c r="C2407">
        <v>393101</v>
      </c>
      <c r="D2407" t="str">
        <f>VLOOKUP(C2407,MUNICÍPO_SETOR!A$2:D$49,4,0)</f>
        <v>EDUARDO FERREIRA PINTO</v>
      </c>
      <c r="E2407" s="43">
        <v>41402.583333333336</v>
      </c>
      <c r="F2407" s="43">
        <v>41402.720833333333</v>
      </c>
      <c r="G2407" s="43">
        <v>41402.681250000001</v>
      </c>
      <c r="H2407" t="s">
        <v>29</v>
      </c>
      <c r="I2407">
        <v>60000012325395</v>
      </c>
      <c r="J2407" t="s">
        <v>4170</v>
      </c>
      <c r="K2407" t="s">
        <v>4171</v>
      </c>
      <c r="L2407" t="s">
        <v>41</v>
      </c>
      <c r="M2407">
        <v>4</v>
      </c>
      <c r="N2407" t="s">
        <v>33</v>
      </c>
      <c r="O2407">
        <v>60000015461254</v>
      </c>
      <c r="P2407">
        <v>60000016462742</v>
      </c>
      <c r="Q2407">
        <v>140313000000028</v>
      </c>
      <c r="S2407" t="s">
        <v>34</v>
      </c>
      <c r="T2407" t="s">
        <v>35</v>
      </c>
      <c r="U2407" t="s">
        <v>36</v>
      </c>
      <c r="X2407" t="s">
        <v>37</v>
      </c>
      <c r="AD2407" t="s">
        <v>5303</v>
      </c>
      <c r="AE2407" t="s">
        <v>1437</v>
      </c>
      <c r="AF2407" t="s">
        <v>5303</v>
      </c>
      <c r="AG2407" t="s">
        <v>5303</v>
      </c>
      <c r="AH2407">
        <v>1</v>
      </c>
      <c r="AI2407">
        <v>133</v>
      </c>
      <c r="AJ2407">
        <v>368</v>
      </c>
      <c r="AK2407">
        <v>645</v>
      </c>
      <c r="AL2407">
        <v>645</v>
      </c>
      <c r="AM2407">
        <v>645</v>
      </c>
      <c r="AN2407" t="s">
        <v>1410</v>
      </c>
      <c r="AO2407" t="s">
        <v>5529</v>
      </c>
    </row>
    <row r="2408" spans="1:41" x14ac:dyDescent="0.25">
      <c r="A2408">
        <v>1</v>
      </c>
      <c r="B2408" t="s">
        <v>28</v>
      </c>
      <c r="C2408">
        <v>393101</v>
      </c>
      <c r="D2408" t="str">
        <f>VLOOKUP(C2408,MUNICÍPO_SETOR!A$2:D$49,4,0)</f>
        <v>EDUARDO FERREIRA PINTO</v>
      </c>
      <c r="E2408" s="43">
        <v>41402.583333333336</v>
      </c>
      <c r="F2408" s="43">
        <v>41402.720833333333</v>
      </c>
      <c r="G2408" s="43">
        <v>41402.681250000001</v>
      </c>
      <c r="H2408" t="s">
        <v>29</v>
      </c>
      <c r="I2408">
        <v>60000012325395</v>
      </c>
      <c r="J2408" t="s">
        <v>4170</v>
      </c>
      <c r="K2408" t="s">
        <v>4171</v>
      </c>
      <c r="L2408" t="s">
        <v>41</v>
      </c>
      <c r="M2408">
        <v>4</v>
      </c>
      <c r="N2408" t="s">
        <v>33</v>
      </c>
      <c r="O2408">
        <v>60000015461254</v>
      </c>
      <c r="P2408">
        <v>60000016462742</v>
      </c>
      <c r="Q2408">
        <v>140313000000028</v>
      </c>
      <c r="S2408" t="s">
        <v>34</v>
      </c>
      <c r="T2408" t="s">
        <v>35</v>
      </c>
      <c r="U2408" t="s">
        <v>36</v>
      </c>
      <c r="X2408" t="s">
        <v>37</v>
      </c>
      <c r="AD2408" t="s">
        <v>5303</v>
      </c>
      <c r="AE2408" t="s">
        <v>1437</v>
      </c>
      <c r="AF2408" t="s">
        <v>5303</v>
      </c>
      <c r="AG2408" t="s">
        <v>5303</v>
      </c>
      <c r="AH2408">
        <v>1</v>
      </c>
      <c r="AI2408">
        <v>133</v>
      </c>
      <c r="AJ2408">
        <v>368</v>
      </c>
      <c r="AK2408">
        <v>645</v>
      </c>
      <c r="AL2408">
        <v>645</v>
      </c>
      <c r="AM2408">
        <v>645</v>
      </c>
      <c r="AN2408" t="s">
        <v>1411</v>
      </c>
      <c r="AO2408" t="s">
        <v>5530</v>
      </c>
    </row>
    <row r="2409" spans="1:41" x14ac:dyDescent="0.25">
      <c r="A2409">
        <v>1</v>
      </c>
      <c r="B2409" t="s">
        <v>28</v>
      </c>
      <c r="C2409">
        <v>393101</v>
      </c>
      <c r="D2409" t="str">
        <f>VLOOKUP(C2409,MUNICÍPO_SETOR!A$2:D$49,4,0)</f>
        <v>EDUARDO FERREIRA PINTO</v>
      </c>
      <c r="E2409" s="43">
        <v>41402.458333333336</v>
      </c>
      <c r="F2409" s="43">
        <v>41402.727083333331</v>
      </c>
      <c r="G2409" s="43">
        <v>41403.79791666667</v>
      </c>
      <c r="H2409" t="s">
        <v>29</v>
      </c>
      <c r="I2409">
        <v>60000012289211</v>
      </c>
      <c r="J2409" t="s">
        <v>4149</v>
      </c>
      <c r="K2409" t="s">
        <v>4150</v>
      </c>
      <c r="L2409" t="s">
        <v>41</v>
      </c>
      <c r="M2409">
        <v>4</v>
      </c>
      <c r="N2409" t="s">
        <v>33</v>
      </c>
      <c r="O2409">
        <v>60000015461254</v>
      </c>
      <c r="P2409">
        <v>60000016462742</v>
      </c>
      <c r="Q2409">
        <v>140313000000042</v>
      </c>
      <c r="S2409" t="s">
        <v>34</v>
      </c>
      <c r="T2409" t="s">
        <v>35</v>
      </c>
      <c r="U2409" t="s">
        <v>36</v>
      </c>
      <c r="X2409" t="s">
        <v>37</v>
      </c>
      <c r="AD2409" t="s">
        <v>5304</v>
      </c>
      <c r="AE2409" t="s">
        <v>1437</v>
      </c>
      <c r="AF2409" t="s">
        <v>5304</v>
      </c>
      <c r="AG2409" t="s">
        <v>5304</v>
      </c>
      <c r="AH2409">
        <v>1</v>
      </c>
      <c r="AI2409">
        <v>121</v>
      </c>
      <c r="AJ2409">
        <v>349</v>
      </c>
      <c r="AK2409">
        <v>567</v>
      </c>
      <c r="AL2409">
        <v>567</v>
      </c>
      <c r="AM2409">
        <v>567</v>
      </c>
      <c r="AN2409" t="s">
        <v>1409</v>
      </c>
      <c r="AO2409" t="s">
        <v>5531</v>
      </c>
    </row>
    <row r="2410" spans="1:41" x14ac:dyDescent="0.25">
      <c r="A2410">
        <v>1</v>
      </c>
      <c r="B2410" t="s">
        <v>28</v>
      </c>
      <c r="C2410">
        <v>393101</v>
      </c>
      <c r="D2410" t="str">
        <f>VLOOKUP(C2410,MUNICÍPO_SETOR!A$2:D$49,4,0)</f>
        <v>EDUARDO FERREIRA PINTO</v>
      </c>
      <c r="E2410" s="43">
        <v>41402.458333333336</v>
      </c>
      <c r="F2410" s="43">
        <v>41402.727083333331</v>
      </c>
      <c r="G2410" s="43">
        <v>41403.79791666667</v>
      </c>
      <c r="H2410" t="s">
        <v>29</v>
      </c>
      <c r="I2410">
        <v>60000012289211</v>
      </c>
      <c r="J2410" t="s">
        <v>4149</v>
      </c>
      <c r="K2410" t="s">
        <v>4150</v>
      </c>
      <c r="L2410" t="s">
        <v>41</v>
      </c>
      <c r="M2410">
        <v>4</v>
      </c>
      <c r="N2410" t="s">
        <v>33</v>
      </c>
      <c r="O2410">
        <v>60000015461254</v>
      </c>
      <c r="P2410">
        <v>60000016462742</v>
      </c>
      <c r="Q2410">
        <v>140313000000042</v>
      </c>
      <c r="S2410" t="s">
        <v>34</v>
      </c>
      <c r="T2410" t="s">
        <v>35</v>
      </c>
      <c r="U2410" t="s">
        <v>36</v>
      </c>
      <c r="X2410" t="s">
        <v>37</v>
      </c>
      <c r="AD2410" t="s">
        <v>5304</v>
      </c>
      <c r="AE2410" t="s">
        <v>1437</v>
      </c>
      <c r="AF2410" t="s">
        <v>5304</v>
      </c>
      <c r="AG2410" t="s">
        <v>5304</v>
      </c>
      <c r="AH2410">
        <v>1</v>
      </c>
      <c r="AI2410">
        <v>121</v>
      </c>
      <c r="AJ2410">
        <v>349</v>
      </c>
      <c r="AK2410">
        <v>567</v>
      </c>
      <c r="AL2410">
        <v>567</v>
      </c>
      <c r="AM2410">
        <v>567</v>
      </c>
      <c r="AN2410" t="s">
        <v>1410</v>
      </c>
      <c r="AO2410" t="s">
        <v>5532</v>
      </c>
    </row>
    <row r="2411" spans="1:41" x14ac:dyDescent="0.25">
      <c r="A2411">
        <v>1</v>
      </c>
      <c r="B2411" t="s">
        <v>28</v>
      </c>
      <c r="C2411">
        <v>393101</v>
      </c>
      <c r="D2411" t="str">
        <f>VLOOKUP(C2411,MUNICÍPO_SETOR!A$2:D$49,4,0)</f>
        <v>EDUARDO FERREIRA PINTO</v>
      </c>
      <c r="E2411" s="43">
        <v>41402.458333333336</v>
      </c>
      <c r="F2411" s="43">
        <v>41402.727083333331</v>
      </c>
      <c r="G2411" s="43">
        <v>41403.79791666667</v>
      </c>
      <c r="H2411" t="s">
        <v>29</v>
      </c>
      <c r="I2411">
        <v>60000012289211</v>
      </c>
      <c r="J2411" t="s">
        <v>4149</v>
      </c>
      <c r="K2411" t="s">
        <v>4150</v>
      </c>
      <c r="L2411" t="s">
        <v>41</v>
      </c>
      <c r="M2411">
        <v>4</v>
      </c>
      <c r="N2411" t="s">
        <v>33</v>
      </c>
      <c r="O2411">
        <v>60000015461254</v>
      </c>
      <c r="P2411">
        <v>60000016462742</v>
      </c>
      <c r="Q2411">
        <v>140313000000042</v>
      </c>
      <c r="S2411" t="s">
        <v>34</v>
      </c>
      <c r="T2411" t="s">
        <v>35</v>
      </c>
      <c r="U2411" t="s">
        <v>36</v>
      </c>
      <c r="X2411" t="s">
        <v>37</v>
      </c>
      <c r="AD2411" t="s">
        <v>5304</v>
      </c>
      <c r="AE2411" t="s">
        <v>1437</v>
      </c>
      <c r="AF2411" t="s">
        <v>5304</v>
      </c>
      <c r="AG2411" t="s">
        <v>5304</v>
      </c>
      <c r="AH2411">
        <v>1</v>
      </c>
      <c r="AI2411">
        <v>121</v>
      </c>
      <c r="AJ2411">
        <v>349</v>
      </c>
      <c r="AK2411">
        <v>567</v>
      </c>
      <c r="AL2411">
        <v>567</v>
      </c>
      <c r="AM2411">
        <v>567</v>
      </c>
      <c r="AN2411" t="s">
        <v>1411</v>
      </c>
      <c r="AO2411" t="s">
        <v>5533</v>
      </c>
    </row>
    <row r="2412" spans="1:41" x14ac:dyDescent="0.25">
      <c r="A2412">
        <v>1</v>
      </c>
      <c r="B2412" t="s">
        <v>28</v>
      </c>
      <c r="C2412">
        <v>393101</v>
      </c>
      <c r="D2412" t="str">
        <f>VLOOKUP(C2412,MUNICÍPO_SETOR!A$2:D$49,4,0)</f>
        <v>EDUARDO FERREIRA PINTO</v>
      </c>
      <c r="E2412" s="43">
        <v>41402.375</v>
      </c>
      <c r="F2412" s="43">
        <v>41402.724305555559</v>
      </c>
      <c r="G2412" s="43">
        <v>41403.79791666667</v>
      </c>
      <c r="H2412" t="s">
        <v>29</v>
      </c>
      <c r="I2412">
        <v>60000017969040</v>
      </c>
      <c r="J2412" t="s">
        <v>4117</v>
      </c>
      <c r="K2412" t="s">
        <v>4118</v>
      </c>
      <c r="L2412" t="s">
        <v>41</v>
      </c>
      <c r="M2412">
        <v>3</v>
      </c>
      <c r="N2412" t="s">
        <v>33</v>
      </c>
      <c r="O2412">
        <v>60000015461254</v>
      </c>
      <c r="P2412">
        <v>60000016462742</v>
      </c>
      <c r="Q2412">
        <v>140313000000035</v>
      </c>
      <c r="S2412" t="s">
        <v>34</v>
      </c>
      <c r="T2412" t="s">
        <v>35</v>
      </c>
      <c r="U2412" t="s">
        <v>36</v>
      </c>
      <c r="X2412" t="s">
        <v>37</v>
      </c>
      <c r="AD2412" t="s">
        <v>5305</v>
      </c>
      <c r="AE2412" t="s">
        <v>1437</v>
      </c>
      <c r="AF2412" t="s">
        <v>5305</v>
      </c>
      <c r="AG2412" t="s">
        <v>5305</v>
      </c>
      <c r="AH2412">
        <v>1</v>
      </c>
      <c r="AI2412">
        <v>141</v>
      </c>
      <c r="AJ2412">
        <v>290</v>
      </c>
      <c r="AK2412">
        <v>525</v>
      </c>
      <c r="AL2412">
        <v>525</v>
      </c>
      <c r="AM2412">
        <v>525</v>
      </c>
      <c r="AN2412" t="s">
        <v>1409</v>
      </c>
      <c r="AO2412" t="s">
        <v>5534</v>
      </c>
    </row>
    <row r="2413" spans="1:41" x14ac:dyDescent="0.25">
      <c r="A2413">
        <v>1</v>
      </c>
      <c r="B2413" t="s">
        <v>28</v>
      </c>
      <c r="C2413">
        <v>393101</v>
      </c>
      <c r="D2413" t="str">
        <f>VLOOKUP(C2413,MUNICÍPO_SETOR!A$2:D$49,4,0)</f>
        <v>EDUARDO FERREIRA PINTO</v>
      </c>
      <c r="E2413" s="43">
        <v>41402.375</v>
      </c>
      <c r="F2413" s="43">
        <v>41402.724305555559</v>
      </c>
      <c r="G2413" s="43">
        <v>41403.79791666667</v>
      </c>
      <c r="H2413" t="s">
        <v>29</v>
      </c>
      <c r="I2413">
        <v>60000017969040</v>
      </c>
      <c r="J2413" t="s">
        <v>4117</v>
      </c>
      <c r="K2413" t="s">
        <v>4118</v>
      </c>
      <c r="L2413" t="s">
        <v>41</v>
      </c>
      <c r="M2413">
        <v>3</v>
      </c>
      <c r="N2413" t="s">
        <v>33</v>
      </c>
      <c r="O2413">
        <v>60000015461254</v>
      </c>
      <c r="P2413">
        <v>60000016462742</v>
      </c>
      <c r="Q2413">
        <v>140313000000035</v>
      </c>
      <c r="S2413" t="s">
        <v>34</v>
      </c>
      <c r="T2413" t="s">
        <v>35</v>
      </c>
      <c r="U2413" t="s">
        <v>36</v>
      </c>
      <c r="X2413" t="s">
        <v>37</v>
      </c>
      <c r="AD2413" t="s">
        <v>5305</v>
      </c>
      <c r="AE2413" t="s">
        <v>1437</v>
      </c>
      <c r="AF2413" t="s">
        <v>5305</v>
      </c>
      <c r="AG2413" t="s">
        <v>5305</v>
      </c>
      <c r="AH2413">
        <v>1</v>
      </c>
      <c r="AI2413">
        <v>141</v>
      </c>
      <c r="AJ2413">
        <v>290</v>
      </c>
      <c r="AK2413">
        <v>525</v>
      </c>
      <c r="AL2413">
        <v>525</v>
      </c>
      <c r="AM2413">
        <v>525</v>
      </c>
      <c r="AN2413" t="s">
        <v>1410</v>
      </c>
      <c r="AO2413" t="s">
        <v>4391</v>
      </c>
    </row>
    <row r="2414" spans="1:41" x14ac:dyDescent="0.25">
      <c r="A2414">
        <v>1</v>
      </c>
      <c r="B2414" t="s">
        <v>28</v>
      </c>
      <c r="C2414">
        <v>393101</v>
      </c>
      <c r="D2414" t="str">
        <f>VLOOKUP(C2414,MUNICÍPO_SETOR!A$2:D$49,4,0)</f>
        <v>EDUARDO FERREIRA PINTO</v>
      </c>
      <c r="E2414" s="43">
        <v>41402.375</v>
      </c>
      <c r="F2414" s="43">
        <v>41402.724305555559</v>
      </c>
      <c r="G2414" s="43">
        <v>41403.79791666667</v>
      </c>
      <c r="H2414" t="s">
        <v>29</v>
      </c>
      <c r="I2414">
        <v>60000017969040</v>
      </c>
      <c r="J2414" t="s">
        <v>4117</v>
      </c>
      <c r="K2414" t="s">
        <v>4118</v>
      </c>
      <c r="L2414" t="s">
        <v>41</v>
      </c>
      <c r="M2414">
        <v>3</v>
      </c>
      <c r="N2414" t="s">
        <v>33</v>
      </c>
      <c r="O2414">
        <v>60000015461254</v>
      </c>
      <c r="P2414">
        <v>60000016462742</v>
      </c>
      <c r="Q2414">
        <v>140313000000035</v>
      </c>
      <c r="S2414" t="s">
        <v>34</v>
      </c>
      <c r="T2414" t="s">
        <v>35</v>
      </c>
      <c r="U2414" t="s">
        <v>36</v>
      </c>
      <c r="X2414" t="s">
        <v>37</v>
      </c>
      <c r="AD2414" t="s">
        <v>5305</v>
      </c>
      <c r="AE2414" t="s">
        <v>1437</v>
      </c>
      <c r="AF2414" t="s">
        <v>5305</v>
      </c>
      <c r="AG2414" t="s">
        <v>5305</v>
      </c>
      <c r="AH2414">
        <v>1</v>
      </c>
      <c r="AI2414">
        <v>141</v>
      </c>
      <c r="AJ2414">
        <v>290</v>
      </c>
      <c r="AK2414">
        <v>525</v>
      </c>
      <c r="AL2414">
        <v>525</v>
      </c>
      <c r="AM2414">
        <v>525</v>
      </c>
      <c r="AN2414" t="s">
        <v>1411</v>
      </c>
      <c r="AO2414" t="s">
        <v>4732</v>
      </c>
    </row>
    <row r="2415" spans="1:41" x14ac:dyDescent="0.25">
      <c r="A2415">
        <v>1</v>
      </c>
      <c r="B2415" t="s">
        <v>28</v>
      </c>
      <c r="C2415">
        <v>393101</v>
      </c>
      <c r="D2415" t="str">
        <f>VLOOKUP(C2415,MUNICÍPO_SETOR!A$2:D$49,4,0)</f>
        <v>EDUARDO FERREIRA PINTO</v>
      </c>
      <c r="E2415" s="43">
        <v>41401.666666666664</v>
      </c>
      <c r="F2415" s="43">
        <v>41401.986111111109</v>
      </c>
      <c r="G2415" s="43">
        <v>41401.944444444445</v>
      </c>
      <c r="H2415" t="s">
        <v>29</v>
      </c>
      <c r="I2415">
        <v>60000012357603</v>
      </c>
      <c r="J2415" t="s">
        <v>5306</v>
      </c>
      <c r="K2415" t="s">
        <v>5307</v>
      </c>
      <c r="L2415" t="s">
        <v>32</v>
      </c>
      <c r="M2415">
        <v>6</v>
      </c>
      <c r="N2415" t="s">
        <v>33</v>
      </c>
      <c r="O2415">
        <v>60000015461254</v>
      </c>
      <c r="P2415">
        <v>60000016462742</v>
      </c>
      <c r="Q2415">
        <v>141269000002250</v>
      </c>
      <c r="S2415" t="s">
        <v>34</v>
      </c>
      <c r="T2415" t="s">
        <v>35</v>
      </c>
      <c r="U2415" t="s">
        <v>36</v>
      </c>
      <c r="X2415" t="s">
        <v>37</v>
      </c>
      <c r="AD2415" t="s">
        <v>1251</v>
      </c>
      <c r="AE2415" t="s">
        <v>1437</v>
      </c>
      <c r="AF2415" t="s">
        <v>1251</v>
      </c>
      <c r="AG2415" t="s">
        <v>1251</v>
      </c>
      <c r="AH2415">
        <v>1</v>
      </c>
      <c r="AI2415">
        <v>189</v>
      </c>
      <c r="AJ2415">
        <v>540</v>
      </c>
      <c r="AK2415">
        <v>540</v>
      </c>
      <c r="AL2415">
        <v>540</v>
      </c>
      <c r="AM2415">
        <v>540</v>
      </c>
      <c r="AN2415" t="s">
        <v>1409</v>
      </c>
      <c r="AO2415" t="s">
        <v>1365</v>
      </c>
    </row>
    <row r="2416" spans="1:41" x14ac:dyDescent="0.25">
      <c r="A2416">
        <v>1</v>
      </c>
      <c r="B2416" t="s">
        <v>28</v>
      </c>
      <c r="C2416">
        <v>393101</v>
      </c>
      <c r="D2416" t="str">
        <f>VLOOKUP(C2416,MUNICÍPO_SETOR!A$2:D$49,4,0)</f>
        <v>EDUARDO FERREIRA PINTO</v>
      </c>
      <c r="E2416" s="43">
        <v>41401.666666666664</v>
      </c>
      <c r="F2416" s="43">
        <v>41401.986111111109</v>
      </c>
      <c r="G2416" s="43">
        <v>41401.944444444445</v>
      </c>
      <c r="H2416" t="s">
        <v>29</v>
      </c>
      <c r="I2416">
        <v>60000012357603</v>
      </c>
      <c r="J2416" t="s">
        <v>5306</v>
      </c>
      <c r="K2416" t="s">
        <v>5307</v>
      </c>
      <c r="L2416" t="s">
        <v>32</v>
      </c>
      <c r="M2416">
        <v>6</v>
      </c>
      <c r="N2416" t="s">
        <v>33</v>
      </c>
      <c r="O2416">
        <v>60000015461254</v>
      </c>
      <c r="P2416">
        <v>60000016462742</v>
      </c>
      <c r="Q2416">
        <v>141269000002250</v>
      </c>
      <c r="S2416" t="s">
        <v>34</v>
      </c>
      <c r="T2416" t="s">
        <v>35</v>
      </c>
      <c r="U2416" t="s">
        <v>36</v>
      </c>
      <c r="X2416" t="s">
        <v>37</v>
      </c>
      <c r="AD2416" t="s">
        <v>1251</v>
      </c>
      <c r="AE2416" t="s">
        <v>1437</v>
      </c>
      <c r="AF2416" t="s">
        <v>1251</v>
      </c>
      <c r="AG2416" t="s">
        <v>1251</v>
      </c>
      <c r="AH2416">
        <v>1</v>
      </c>
      <c r="AI2416">
        <v>189</v>
      </c>
      <c r="AJ2416">
        <v>540</v>
      </c>
      <c r="AK2416">
        <v>540</v>
      </c>
      <c r="AL2416">
        <v>540</v>
      </c>
      <c r="AM2416">
        <v>540</v>
      </c>
      <c r="AN2416" t="s">
        <v>1410</v>
      </c>
      <c r="AO2416" t="s">
        <v>4740</v>
      </c>
    </row>
    <row r="2417" spans="1:41" x14ac:dyDescent="0.25">
      <c r="A2417">
        <v>1</v>
      </c>
      <c r="B2417" t="s">
        <v>28</v>
      </c>
      <c r="C2417">
        <v>393101</v>
      </c>
      <c r="D2417" t="str">
        <f>VLOOKUP(C2417,MUNICÍPO_SETOR!A$2:D$49,4,0)</f>
        <v>EDUARDO FERREIRA PINTO</v>
      </c>
      <c r="E2417" s="43">
        <v>41401.625</v>
      </c>
      <c r="F2417" s="43">
        <v>41401.981944444444</v>
      </c>
      <c r="G2417" s="43">
        <v>41401.94027777778</v>
      </c>
      <c r="H2417" t="s">
        <v>29</v>
      </c>
      <c r="I2417">
        <v>60000017967340</v>
      </c>
      <c r="J2417" t="s">
        <v>4114</v>
      </c>
      <c r="K2417" t="s">
        <v>4115</v>
      </c>
      <c r="L2417" t="s">
        <v>32</v>
      </c>
      <c r="M2417">
        <v>4</v>
      </c>
      <c r="N2417" t="s">
        <v>33</v>
      </c>
      <c r="O2417">
        <v>60000015461254</v>
      </c>
      <c r="P2417">
        <v>60000016462742</v>
      </c>
      <c r="Q2417">
        <v>141269000002235</v>
      </c>
      <c r="S2417" t="s">
        <v>34</v>
      </c>
      <c r="T2417" t="s">
        <v>35</v>
      </c>
      <c r="U2417" t="s">
        <v>36</v>
      </c>
      <c r="X2417" t="s">
        <v>37</v>
      </c>
      <c r="AD2417" t="s">
        <v>5308</v>
      </c>
      <c r="AE2417" t="s">
        <v>1437</v>
      </c>
      <c r="AF2417" t="s">
        <v>5308</v>
      </c>
      <c r="AG2417" t="s">
        <v>5308</v>
      </c>
      <c r="AH2417">
        <v>1</v>
      </c>
      <c r="AI2417">
        <v>83</v>
      </c>
      <c r="AJ2417">
        <v>262</v>
      </c>
      <c r="AK2417">
        <v>490</v>
      </c>
      <c r="AL2417">
        <v>490</v>
      </c>
      <c r="AM2417">
        <v>490</v>
      </c>
      <c r="AN2417" t="s">
        <v>1409</v>
      </c>
      <c r="AO2417" t="s">
        <v>5535</v>
      </c>
    </row>
    <row r="2418" spans="1:41" x14ac:dyDescent="0.25">
      <c r="A2418">
        <v>1</v>
      </c>
      <c r="B2418" t="s">
        <v>28</v>
      </c>
      <c r="C2418">
        <v>393101</v>
      </c>
      <c r="D2418" t="str">
        <f>VLOOKUP(C2418,MUNICÍPO_SETOR!A$2:D$49,4,0)</f>
        <v>EDUARDO FERREIRA PINTO</v>
      </c>
      <c r="E2418" s="43">
        <v>41401.625</v>
      </c>
      <c r="F2418" s="43">
        <v>41401.981944444444</v>
      </c>
      <c r="G2418" s="43">
        <v>41401.94027777778</v>
      </c>
      <c r="H2418" t="s">
        <v>29</v>
      </c>
      <c r="I2418">
        <v>60000017967340</v>
      </c>
      <c r="J2418" t="s">
        <v>4114</v>
      </c>
      <c r="K2418" t="s">
        <v>4115</v>
      </c>
      <c r="L2418" t="s">
        <v>32</v>
      </c>
      <c r="M2418">
        <v>4</v>
      </c>
      <c r="N2418" t="s">
        <v>33</v>
      </c>
      <c r="O2418">
        <v>60000015461254</v>
      </c>
      <c r="P2418">
        <v>60000016462742</v>
      </c>
      <c r="Q2418">
        <v>141269000002235</v>
      </c>
      <c r="S2418" t="s">
        <v>34</v>
      </c>
      <c r="T2418" t="s">
        <v>35</v>
      </c>
      <c r="U2418" t="s">
        <v>36</v>
      </c>
      <c r="X2418" t="s">
        <v>37</v>
      </c>
      <c r="AD2418" t="s">
        <v>5308</v>
      </c>
      <c r="AE2418" t="s">
        <v>1437</v>
      </c>
      <c r="AF2418" t="s">
        <v>5308</v>
      </c>
      <c r="AG2418" t="s">
        <v>5308</v>
      </c>
      <c r="AH2418">
        <v>1</v>
      </c>
      <c r="AI2418">
        <v>83</v>
      </c>
      <c r="AJ2418">
        <v>262</v>
      </c>
      <c r="AK2418">
        <v>490</v>
      </c>
      <c r="AL2418">
        <v>490</v>
      </c>
      <c r="AM2418">
        <v>490</v>
      </c>
      <c r="AN2418" t="s">
        <v>1410</v>
      </c>
      <c r="AO2418" t="s">
        <v>4408</v>
      </c>
    </row>
    <row r="2419" spans="1:41" x14ac:dyDescent="0.25">
      <c r="A2419">
        <v>1</v>
      </c>
      <c r="B2419" t="s">
        <v>28</v>
      </c>
      <c r="C2419">
        <v>393101</v>
      </c>
      <c r="D2419" t="str">
        <f>VLOOKUP(C2419,MUNICÍPO_SETOR!A$2:D$49,4,0)</f>
        <v>EDUARDO FERREIRA PINTO</v>
      </c>
      <c r="E2419" s="43">
        <v>41401.625</v>
      </c>
      <c r="F2419" s="43">
        <v>41401.981944444444</v>
      </c>
      <c r="G2419" s="43">
        <v>41401.94027777778</v>
      </c>
      <c r="H2419" t="s">
        <v>29</v>
      </c>
      <c r="I2419">
        <v>60000017967340</v>
      </c>
      <c r="J2419" t="s">
        <v>4114</v>
      </c>
      <c r="K2419" t="s">
        <v>4115</v>
      </c>
      <c r="L2419" t="s">
        <v>32</v>
      </c>
      <c r="M2419">
        <v>4</v>
      </c>
      <c r="N2419" t="s">
        <v>33</v>
      </c>
      <c r="O2419">
        <v>60000015461254</v>
      </c>
      <c r="P2419">
        <v>60000016462742</v>
      </c>
      <c r="Q2419">
        <v>141269000002235</v>
      </c>
      <c r="S2419" t="s">
        <v>34</v>
      </c>
      <c r="T2419" t="s">
        <v>35</v>
      </c>
      <c r="U2419" t="s">
        <v>36</v>
      </c>
      <c r="X2419" t="s">
        <v>37</v>
      </c>
      <c r="AD2419" t="s">
        <v>5308</v>
      </c>
      <c r="AE2419" t="s">
        <v>1437</v>
      </c>
      <c r="AF2419" t="s">
        <v>5308</v>
      </c>
      <c r="AG2419" t="s">
        <v>5308</v>
      </c>
      <c r="AH2419">
        <v>1</v>
      </c>
      <c r="AI2419">
        <v>83</v>
      </c>
      <c r="AJ2419">
        <v>262</v>
      </c>
      <c r="AK2419">
        <v>490</v>
      </c>
      <c r="AL2419">
        <v>490</v>
      </c>
      <c r="AM2419">
        <v>490</v>
      </c>
      <c r="AN2419" t="s">
        <v>1411</v>
      </c>
      <c r="AO2419" t="s">
        <v>4742</v>
      </c>
    </row>
    <row r="2420" spans="1:41" x14ac:dyDescent="0.25">
      <c r="A2420">
        <v>1</v>
      </c>
      <c r="B2420" t="s">
        <v>28</v>
      </c>
      <c r="C2420">
        <v>393101</v>
      </c>
      <c r="D2420" t="str">
        <f>VLOOKUP(C2420,MUNICÍPO_SETOR!A$2:D$49,4,0)</f>
        <v>EDUARDO FERREIRA PINTO</v>
      </c>
      <c r="E2420" s="43">
        <v>41401.583333333336</v>
      </c>
      <c r="F2420" s="43">
        <v>41401.984027777777</v>
      </c>
      <c r="G2420" s="43">
        <v>41401.942361111112</v>
      </c>
      <c r="H2420" t="s">
        <v>29</v>
      </c>
      <c r="I2420">
        <v>60000012503195</v>
      </c>
      <c r="J2420" t="s">
        <v>4111</v>
      </c>
      <c r="K2420" t="s">
        <v>4112</v>
      </c>
      <c r="L2420" t="s">
        <v>32</v>
      </c>
      <c r="M2420">
        <v>6</v>
      </c>
      <c r="N2420" t="s">
        <v>33</v>
      </c>
      <c r="O2420">
        <v>60000015461254</v>
      </c>
      <c r="P2420">
        <v>60000016462742</v>
      </c>
      <c r="Q2420">
        <v>141269000002241</v>
      </c>
      <c r="S2420" t="s">
        <v>34</v>
      </c>
      <c r="T2420" t="s">
        <v>35</v>
      </c>
      <c r="U2420" t="s">
        <v>36</v>
      </c>
      <c r="X2420" t="s">
        <v>37</v>
      </c>
      <c r="AD2420" t="s">
        <v>5309</v>
      </c>
      <c r="AE2420" t="s">
        <v>1437</v>
      </c>
      <c r="AF2420" t="s">
        <v>5309</v>
      </c>
      <c r="AG2420" t="s">
        <v>5309</v>
      </c>
      <c r="AH2420">
        <v>1</v>
      </c>
      <c r="AI2420">
        <v>123</v>
      </c>
      <c r="AJ2420">
        <v>265</v>
      </c>
      <c r="AK2420">
        <v>478</v>
      </c>
      <c r="AL2420">
        <v>478</v>
      </c>
      <c r="AM2420">
        <v>478</v>
      </c>
      <c r="AN2420" t="s">
        <v>1409</v>
      </c>
      <c r="AO2420" t="s">
        <v>4418</v>
      </c>
    </row>
    <row r="2421" spans="1:41" x14ac:dyDescent="0.25">
      <c r="A2421">
        <v>1</v>
      </c>
      <c r="B2421" t="s">
        <v>28</v>
      </c>
      <c r="C2421">
        <v>393101</v>
      </c>
      <c r="D2421" t="str">
        <f>VLOOKUP(C2421,MUNICÍPO_SETOR!A$2:D$49,4,0)</f>
        <v>EDUARDO FERREIRA PINTO</v>
      </c>
      <c r="E2421" s="43">
        <v>41401.583333333336</v>
      </c>
      <c r="F2421" s="43">
        <v>41401.984027777777</v>
      </c>
      <c r="G2421" s="43">
        <v>41401.942361111112</v>
      </c>
      <c r="H2421" t="s">
        <v>29</v>
      </c>
      <c r="I2421">
        <v>60000012503195</v>
      </c>
      <c r="J2421" t="s">
        <v>4111</v>
      </c>
      <c r="K2421" t="s">
        <v>4112</v>
      </c>
      <c r="L2421" t="s">
        <v>32</v>
      </c>
      <c r="M2421">
        <v>6</v>
      </c>
      <c r="N2421" t="s">
        <v>33</v>
      </c>
      <c r="O2421">
        <v>60000015461254</v>
      </c>
      <c r="P2421">
        <v>60000016462742</v>
      </c>
      <c r="Q2421">
        <v>141269000002241</v>
      </c>
      <c r="S2421" t="s">
        <v>34</v>
      </c>
      <c r="T2421" t="s">
        <v>35</v>
      </c>
      <c r="U2421" t="s">
        <v>36</v>
      </c>
      <c r="X2421" t="s">
        <v>37</v>
      </c>
      <c r="AD2421" t="s">
        <v>5309</v>
      </c>
      <c r="AE2421" t="s">
        <v>1437</v>
      </c>
      <c r="AF2421" t="s">
        <v>5309</v>
      </c>
      <c r="AG2421" t="s">
        <v>5309</v>
      </c>
      <c r="AH2421">
        <v>1</v>
      </c>
      <c r="AI2421">
        <v>123</v>
      </c>
      <c r="AJ2421">
        <v>265</v>
      </c>
      <c r="AK2421">
        <v>478</v>
      </c>
      <c r="AL2421">
        <v>478</v>
      </c>
      <c r="AM2421">
        <v>478</v>
      </c>
      <c r="AN2421" t="s">
        <v>1410</v>
      </c>
      <c r="AO2421" t="s">
        <v>4407</v>
      </c>
    </row>
    <row r="2422" spans="1:41" x14ac:dyDescent="0.25">
      <c r="A2422">
        <v>1</v>
      </c>
      <c r="B2422" t="s">
        <v>28</v>
      </c>
      <c r="C2422">
        <v>393101</v>
      </c>
      <c r="D2422" t="str">
        <f>VLOOKUP(C2422,MUNICÍPO_SETOR!A$2:D$49,4,0)</f>
        <v>EDUARDO FERREIRA PINTO</v>
      </c>
      <c r="E2422" s="43">
        <v>41401.583333333336</v>
      </c>
      <c r="F2422" s="43">
        <v>41401.984027777777</v>
      </c>
      <c r="G2422" s="43">
        <v>41401.942361111112</v>
      </c>
      <c r="H2422" t="s">
        <v>29</v>
      </c>
      <c r="I2422">
        <v>60000012503195</v>
      </c>
      <c r="J2422" t="s">
        <v>4111</v>
      </c>
      <c r="K2422" t="s">
        <v>4112</v>
      </c>
      <c r="L2422" t="s">
        <v>32</v>
      </c>
      <c r="M2422">
        <v>6</v>
      </c>
      <c r="N2422" t="s">
        <v>33</v>
      </c>
      <c r="O2422">
        <v>60000015461254</v>
      </c>
      <c r="P2422">
        <v>60000016462742</v>
      </c>
      <c r="Q2422">
        <v>141269000002241</v>
      </c>
      <c r="S2422" t="s">
        <v>34</v>
      </c>
      <c r="T2422" t="s">
        <v>35</v>
      </c>
      <c r="U2422" t="s">
        <v>36</v>
      </c>
      <c r="X2422" t="s">
        <v>37</v>
      </c>
      <c r="AD2422" t="s">
        <v>5309</v>
      </c>
      <c r="AE2422" t="s">
        <v>1437</v>
      </c>
      <c r="AF2422" t="s">
        <v>5309</v>
      </c>
      <c r="AG2422" t="s">
        <v>5309</v>
      </c>
      <c r="AH2422">
        <v>1</v>
      </c>
      <c r="AI2422">
        <v>123</v>
      </c>
      <c r="AJ2422">
        <v>265</v>
      </c>
      <c r="AK2422">
        <v>478</v>
      </c>
      <c r="AL2422">
        <v>478</v>
      </c>
      <c r="AM2422">
        <v>478</v>
      </c>
      <c r="AN2422" t="s">
        <v>1411</v>
      </c>
      <c r="AO2422" t="s">
        <v>4741</v>
      </c>
    </row>
    <row r="2423" spans="1:41" x14ac:dyDescent="0.25">
      <c r="A2423">
        <v>1</v>
      </c>
      <c r="B2423" t="s">
        <v>28</v>
      </c>
      <c r="C2423">
        <v>393101</v>
      </c>
      <c r="D2423" t="str">
        <f>VLOOKUP(C2423,MUNICÍPO_SETOR!A$2:D$49,4,0)</f>
        <v>EDUARDO FERREIRA PINTO</v>
      </c>
      <c r="E2423" s="43">
        <v>41401.5</v>
      </c>
      <c r="F2423" s="43">
        <v>41401.987500000003</v>
      </c>
      <c r="G2423" s="43">
        <v>41401.945833333331</v>
      </c>
      <c r="H2423" t="s">
        <v>29</v>
      </c>
      <c r="I2423">
        <v>60000017969036</v>
      </c>
      <c r="J2423" t="s">
        <v>4120</v>
      </c>
      <c r="K2423" t="s">
        <v>4121</v>
      </c>
      <c r="L2423" t="s">
        <v>41</v>
      </c>
      <c r="M2423">
        <v>3</v>
      </c>
      <c r="N2423" t="s">
        <v>33</v>
      </c>
      <c r="O2423">
        <v>60000015461254</v>
      </c>
      <c r="P2423">
        <v>60000016462742</v>
      </c>
      <c r="Q2423">
        <v>141269000002256</v>
      </c>
      <c r="S2423" t="s">
        <v>34</v>
      </c>
      <c r="T2423" t="s">
        <v>35</v>
      </c>
      <c r="U2423" t="s">
        <v>36</v>
      </c>
      <c r="X2423" t="s">
        <v>37</v>
      </c>
      <c r="AD2423" t="s">
        <v>5310</v>
      </c>
      <c r="AE2423" t="s">
        <v>1437</v>
      </c>
      <c r="AF2423" t="s">
        <v>5310</v>
      </c>
      <c r="AG2423" t="s">
        <v>5310</v>
      </c>
      <c r="AH2423">
        <v>1</v>
      </c>
      <c r="AI2423">
        <v>104</v>
      </c>
      <c r="AJ2423">
        <v>206</v>
      </c>
      <c r="AK2423">
        <v>403</v>
      </c>
      <c r="AL2423">
        <v>403</v>
      </c>
      <c r="AM2423">
        <v>403</v>
      </c>
      <c r="AN2423" t="s">
        <v>1409</v>
      </c>
      <c r="AO2423" t="s">
        <v>4417</v>
      </c>
    </row>
    <row r="2424" spans="1:41" x14ac:dyDescent="0.25">
      <c r="A2424">
        <v>1</v>
      </c>
      <c r="B2424" t="s">
        <v>28</v>
      </c>
      <c r="C2424">
        <v>393101</v>
      </c>
      <c r="D2424" t="str">
        <f>VLOOKUP(C2424,MUNICÍPO_SETOR!A$2:D$49,4,0)</f>
        <v>EDUARDO FERREIRA PINTO</v>
      </c>
      <c r="E2424" s="43">
        <v>41401.5</v>
      </c>
      <c r="F2424" s="43">
        <v>41401.987500000003</v>
      </c>
      <c r="G2424" s="43">
        <v>41401.945833333331</v>
      </c>
      <c r="H2424" t="s">
        <v>29</v>
      </c>
      <c r="I2424">
        <v>60000017969036</v>
      </c>
      <c r="J2424" t="s">
        <v>4120</v>
      </c>
      <c r="K2424" t="s">
        <v>4121</v>
      </c>
      <c r="L2424" t="s">
        <v>41</v>
      </c>
      <c r="M2424">
        <v>3</v>
      </c>
      <c r="N2424" t="s">
        <v>33</v>
      </c>
      <c r="O2424">
        <v>60000015461254</v>
      </c>
      <c r="P2424">
        <v>60000016462742</v>
      </c>
      <c r="Q2424">
        <v>141269000002256</v>
      </c>
      <c r="S2424" t="s">
        <v>34</v>
      </c>
      <c r="T2424" t="s">
        <v>35</v>
      </c>
      <c r="U2424" t="s">
        <v>36</v>
      </c>
      <c r="X2424" t="s">
        <v>37</v>
      </c>
      <c r="AD2424" t="s">
        <v>5310</v>
      </c>
      <c r="AE2424" t="s">
        <v>1437</v>
      </c>
      <c r="AF2424" t="s">
        <v>5310</v>
      </c>
      <c r="AG2424" t="s">
        <v>5310</v>
      </c>
      <c r="AH2424">
        <v>1</v>
      </c>
      <c r="AI2424">
        <v>104</v>
      </c>
      <c r="AJ2424">
        <v>206</v>
      </c>
      <c r="AK2424">
        <v>403</v>
      </c>
      <c r="AL2424">
        <v>403</v>
      </c>
      <c r="AM2424">
        <v>403</v>
      </c>
      <c r="AN2424" t="s">
        <v>1410</v>
      </c>
      <c r="AO2424" t="s">
        <v>4405</v>
      </c>
    </row>
    <row r="2425" spans="1:41" x14ac:dyDescent="0.25">
      <c r="A2425">
        <v>1</v>
      </c>
      <c r="B2425" t="s">
        <v>28</v>
      </c>
      <c r="C2425">
        <v>393101</v>
      </c>
      <c r="D2425" t="str">
        <f>VLOOKUP(C2425,MUNICÍPO_SETOR!A$2:D$49,4,0)</f>
        <v>EDUARDO FERREIRA PINTO</v>
      </c>
      <c r="E2425" s="43">
        <v>41401.5</v>
      </c>
      <c r="F2425" s="43">
        <v>41401.987500000003</v>
      </c>
      <c r="G2425" s="43">
        <v>41401.945833333331</v>
      </c>
      <c r="H2425" t="s">
        <v>29</v>
      </c>
      <c r="I2425">
        <v>60000017969036</v>
      </c>
      <c r="J2425" t="s">
        <v>4120</v>
      </c>
      <c r="K2425" t="s">
        <v>4121</v>
      </c>
      <c r="L2425" t="s">
        <v>41</v>
      </c>
      <c r="M2425">
        <v>3</v>
      </c>
      <c r="N2425" t="s">
        <v>33</v>
      </c>
      <c r="O2425">
        <v>60000015461254</v>
      </c>
      <c r="P2425">
        <v>60000016462742</v>
      </c>
      <c r="Q2425">
        <v>141269000002256</v>
      </c>
      <c r="S2425" t="s">
        <v>34</v>
      </c>
      <c r="T2425" t="s">
        <v>35</v>
      </c>
      <c r="U2425" t="s">
        <v>36</v>
      </c>
      <c r="X2425" t="s">
        <v>37</v>
      </c>
      <c r="AD2425" t="s">
        <v>5310</v>
      </c>
      <c r="AE2425" t="s">
        <v>1437</v>
      </c>
      <c r="AF2425" t="s">
        <v>5310</v>
      </c>
      <c r="AG2425" t="s">
        <v>5310</v>
      </c>
      <c r="AH2425">
        <v>1</v>
      </c>
      <c r="AI2425">
        <v>104</v>
      </c>
      <c r="AJ2425">
        <v>206</v>
      </c>
      <c r="AK2425">
        <v>403</v>
      </c>
      <c r="AL2425">
        <v>403</v>
      </c>
      <c r="AM2425">
        <v>403</v>
      </c>
      <c r="AN2425" t="s">
        <v>1411</v>
      </c>
      <c r="AO2425" t="s">
        <v>4739</v>
      </c>
    </row>
    <row r="2426" spans="1:41" x14ac:dyDescent="0.25">
      <c r="A2426">
        <v>1</v>
      </c>
      <c r="B2426" t="s">
        <v>28</v>
      </c>
      <c r="C2426">
        <v>393101</v>
      </c>
      <c r="D2426" t="str">
        <f>VLOOKUP(C2426,MUNICÍPO_SETOR!A$2:D$49,4,0)</f>
        <v>EDUARDO FERREIRA PINTO</v>
      </c>
      <c r="E2426" s="43">
        <v>41401.458333333336</v>
      </c>
      <c r="F2426" s="43">
        <v>41401.988888888889</v>
      </c>
      <c r="G2426" s="43">
        <v>41401.947222222225</v>
      </c>
      <c r="H2426" t="s">
        <v>29</v>
      </c>
      <c r="I2426">
        <v>60000012442103</v>
      </c>
      <c r="J2426" t="s">
        <v>4146</v>
      </c>
      <c r="K2426" t="s">
        <v>4147</v>
      </c>
      <c r="L2426" t="s">
        <v>32</v>
      </c>
      <c r="M2426">
        <v>3</v>
      </c>
      <c r="N2426" t="s">
        <v>33</v>
      </c>
      <c r="O2426">
        <v>60000015461254</v>
      </c>
      <c r="P2426">
        <v>60000016462742</v>
      </c>
      <c r="Q2426">
        <v>141269000002262</v>
      </c>
      <c r="S2426" t="s">
        <v>34</v>
      </c>
      <c r="T2426" t="s">
        <v>35</v>
      </c>
      <c r="U2426" t="s">
        <v>36</v>
      </c>
      <c r="X2426" t="s">
        <v>37</v>
      </c>
      <c r="AD2426" t="s">
        <v>5311</v>
      </c>
      <c r="AE2426" t="s">
        <v>1437</v>
      </c>
      <c r="AF2426" t="s">
        <v>5311</v>
      </c>
      <c r="AG2426" t="s">
        <v>5311</v>
      </c>
      <c r="AH2426">
        <v>1</v>
      </c>
      <c r="AI2426">
        <v>108</v>
      </c>
      <c r="AJ2426">
        <v>279</v>
      </c>
      <c r="AK2426">
        <v>598</v>
      </c>
      <c r="AL2426">
        <v>598</v>
      </c>
      <c r="AM2426">
        <v>598</v>
      </c>
      <c r="AN2426" t="s">
        <v>1409</v>
      </c>
      <c r="AO2426" t="s">
        <v>4411</v>
      </c>
    </row>
    <row r="2427" spans="1:41" x14ac:dyDescent="0.25">
      <c r="A2427">
        <v>1</v>
      </c>
      <c r="B2427" t="s">
        <v>28</v>
      </c>
      <c r="C2427">
        <v>393101</v>
      </c>
      <c r="D2427" t="str">
        <f>VLOOKUP(C2427,MUNICÍPO_SETOR!A$2:D$49,4,0)</f>
        <v>EDUARDO FERREIRA PINTO</v>
      </c>
      <c r="E2427" s="43">
        <v>41401.458333333336</v>
      </c>
      <c r="F2427" s="43">
        <v>41401.988888888889</v>
      </c>
      <c r="G2427" s="43">
        <v>41401.947222222225</v>
      </c>
      <c r="H2427" t="s">
        <v>29</v>
      </c>
      <c r="I2427">
        <v>60000012442103</v>
      </c>
      <c r="J2427" t="s">
        <v>4146</v>
      </c>
      <c r="K2427" t="s">
        <v>4147</v>
      </c>
      <c r="L2427" t="s">
        <v>32</v>
      </c>
      <c r="M2427">
        <v>3</v>
      </c>
      <c r="N2427" t="s">
        <v>33</v>
      </c>
      <c r="O2427">
        <v>60000015461254</v>
      </c>
      <c r="P2427">
        <v>60000016462742</v>
      </c>
      <c r="Q2427">
        <v>141269000002262</v>
      </c>
      <c r="S2427" t="s">
        <v>34</v>
      </c>
      <c r="T2427" t="s">
        <v>35</v>
      </c>
      <c r="U2427" t="s">
        <v>36</v>
      </c>
      <c r="X2427" t="s">
        <v>37</v>
      </c>
      <c r="AD2427" t="s">
        <v>5311</v>
      </c>
      <c r="AE2427" t="s">
        <v>1437</v>
      </c>
      <c r="AF2427" t="s">
        <v>5311</v>
      </c>
      <c r="AG2427" t="s">
        <v>5311</v>
      </c>
      <c r="AH2427">
        <v>1</v>
      </c>
      <c r="AI2427">
        <v>108</v>
      </c>
      <c r="AJ2427">
        <v>279</v>
      </c>
      <c r="AK2427">
        <v>598</v>
      </c>
      <c r="AL2427">
        <v>598</v>
      </c>
      <c r="AM2427">
        <v>598</v>
      </c>
      <c r="AN2427" t="s">
        <v>1410</v>
      </c>
      <c r="AO2427" t="s">
        <v>4410</v>
      </c>
    </row>
    <row r="2428" spans="1:41" x14ac:dyDescent="0.25">
      <c r="A2428">
        <v>1</v>
      </c>
      <c r="B2428" t="s">
        <v>28</v>
      </c>
      <c r="C2428">
        <v>393101</v>
      </c>
      <c r="D2428" t="str">
        <f>VLOOKUP(C2428,MUNICÍPO_SETOR!A$2:D$49,4,0)</f>
        <v>EDUARDO FERREIRA PINTO</v>
      </c>
      <c r="E2428" s="43">
        <v>41401.458333333336</v>
      </c>
      <c r="F2428" s="43">
        <v>41401.988888888889</v>
      </c>
      <c r="G2428" s="43">
        <v>41401.947222222225</v>
      </c>
      <c r="H2428" t="s">
        <v>29</v>
      </c>
      <c r="I2428">
        <v>60000012442103</v>
      </c>
      <c r="J2428" t="s">
        <v>4146</v>
      </c>
      <c r="K2428" t="s">
        <v>4147</v>
      </c>
      <c r="L2428" t="s">
        <v>32</v>
      </c>
      <c r="M2428">
        <v>3</v>
      </c>
      <c r="N2428" t="s">
        <v>33</v>
      </c>
      <c r="O2428">
        <v>60000015461254</v>
      </c>
      <c r="P2428">
        <v>60000016462742</v>
      </c>
      <c r="Q2428">
        <v>141269000002262</v>
      </c>
      <c r="S2428" t="s">
        <v>34</v>
      </c>
      <c r="T2428" t="s">
        <v>35</v>
      </c>
      <c r="U2428" t="s">
        <v>36</v>
      </c>
      <c r="X2428" t="s">
        <v>37</v>
      </c>
      <c r="AD2428" t="s">
        <v>5311</v>
      </c>
      <c r="AE2428" t="s">
        <v>1437</v>
      </c>
      <c r="AF2428" t="s">
        <v>5311</v>
      </c>
      <c r="AG2428" t="s">
        <v>5311</v>
      </c>
      <c r="AH2428">
        <v>1</v>
      </c>
      <c r="AI2428">
        <v>108</v>
      </c>
      <c r="AJ2428">
        <v>279</v>
      </c>
      <c r="AK2428">
        <v>598</v>
      </c>
      <c r="AL2428">
        <v>598</v>
      </c>
      <c r="AM2428">
        <v>598</v>
      </c>
      <c r="AN2428" t="s">
        <v>1411</v>
      </c>
      <c r="AO2428" t="s">
        <v>4743</v>
      </c>
    </row>
    <row r="2429" spans="1:41" x14ac:dyDescent="0.25">
      <c r="A2429">
        <v>1</v>
      </c>
      <c r="B2429" t="s">
        <v>28</v>
      </c>
      <c r="C2429">
        <v>393101</v>
      </c>
      <c r="D2429" t="str">
        <f>VLOOKUP(C2429,MUNICÍPO_SETOR!A$2:D$49,4,0)</f>
        <v>EDUARDO FERREIRA PINTO</v>
      </c>
      <c r="E2429" s="43">
        <v>41401.416666666664</v>
      </c>
      <c r="F2429" s="43">
        <v>41401.993055555555</v>
      </c>
      <c r="G2429" s="43">
        <v>41401.951388888891</v>
      </c>
      <c r="H2429" t="s">
        <v>110</v>
      </c>
      <c r="I2429">
        <v>60000016840507</v>
      </c>
      <c r="K2429" t="s">
        <v>4144</v>
      </c>
      <c r="L2429" t="s">
        <v>41</v>
      </c>
      <c r="N2429" t="s">
        <v>33</v>
      </c>
      <c r="O2429">
        <v>60000015461254</v>
      </c>
      <c r="P2429">
        <v>60000016462742</v>
      </c>
      <c r="Q2429">
        <v>141269000002275</v>
      </c>
      <c r="S2429" t="s">
        <v>34</v>
      </c>
      <c r="T2429" t="s">
        <v>35</v>
      </c>
      <c r="U2429" t="s">
        <v>36</v>
      </c>
      <c r="X2429" t="s">
        <v>37</v>
      </c>
      <c r="AD2429" t="s">
        <v>5312</v>
      </c>
      <c r="AE2429" t="s">
        <v>1437</v>
      </c>
      <c r="AF2429" t="s">
        <v>5312</v>
      </c>
      <c r="AG2429" t="s">
        <v>5312</v>
      </c>
      <c r="AH2429">
        <v>1</v>
      </c>
      <c r="AI2429">
        <v>135</v>
      </c>
      <c r="AJ2429">
        <v>277</v>
      </c>
      <c r="AK2429">
        <v>703</v>
      </c>
      <c r="AL2429">
        <v>703</v>
      </c>
      <c r="AM2429">
        <v>703</v>
      </c>
      <c r="AN2429" t="s">
        <v>1409</v>
      </c>
      <c r="AO2429" t="s">
        <v>4394</v>
      </c>
    </row>
    <row r="2430" spans="1:41" x14ac:dyDescent="0.25">
      <c r="A2430">
        <v>1</v>
      </c>
      <c r="B2430" t="s">
        <v>28</v>
      </c>
      <c r="C2430">
        <v>393101</v>
      </c>
      <c r="D2430" t="str">
        <f>VLOOKUP(C2430,MUNICÍPO_SETOR!A$2:D$49,4,0)</f>
        <v>EDUARDO FERREIRA PINTO</v>
      </c>
      <c r="E2430" s="43">
        <v>41401.416666666664</v>
      </c>
      <c r="F2430" s="43">
        <v>41401.993055555555</v>
      </c>
      <c r="G2430" s="43">
        <v>41401.951388888891</v>
      </c>
      <c r="H2430" t="s">
        <v>110</v>
      </c>
      <c r="I2430">
        <v>60000016840507</v>
      </c>
      <c r="K2430" t="s">
        <v>4144</v>
      </c>
      <c r="L2430" t="s">
        <v>41</v>
      </c>
      <c r="N2430" t="s">
        <v>33</v>
      </c>
      <c r="O2430">
        <v>60000015461254</v>
      </c>
      <c r="P2430">
        <v>60000016462742</v>
      </c>
      <c r="Q2430">
        <v>141269000002275</v>
      </c>
      <c r="S2430" t="s">
        <v>34</v>
      </c>
      <c r="T2430" t="s">
        <v>35</v>
      </c>
      <c r="U2430" t="s">
        <v>36</v>
      </c>
      <c r="X2430" t="s">
        <v>37</v>
      </c>
      <c r="AD2430" t="s">
        <v>5312</v>
      </c>
      <c r="AE2430" t="s">
        <v>1437</v>
      </c>
      <c r="AF2430" t="s">
        <v>5312</v>
      </c>
      <c r="AG2430" t="s">
        <v>5312</v>
      </c>
      <c r="AH2430">
        <v>1</v>
      </c>
      <c r="AI2430">
        <v>135</v>
      </c>
      <c r="AJ2430">
        <v>277</v>
      </c>
      <c r="AK2430">
        <v>703</v>
      </c>
      <c r="AL2430">
        <v>703</v>
      </c>
      <c r="AM2430">
        <v>703</v>
      </c>
      <c r="AN2430" t="s">
        <v>1410</v>
      </c>
      <c r="AO2430" t="s">
        <v>4393</v>
      </c>
    </row>
    <row r="2431" spans="1:41" x14ac:dyDescent="0.25">
      <c r="A2431">
        <v>1</v>
      </c>
      <c r="B2431" t="s">
        <v>28</v>
      </c>
      <c r="C2431">
        <v>393101</v>
      </c>
      <c r="D2431" t="str">
        <f>VLOOKUP(C2431,MUNICÍPO_SETOR!A$2:D$49,4,0)</f>
        <v>EDUARDO FERREIRA PINTO</v>
      </c>
      <c r="E2431" s="43">
        <v>41401.416666666664</v>
      </c>
      <c r="F2431" s="43">
        <v>41401.993055555555</v>
      </c>
      <c r="G2431" s="43">
        <v>41401.951388888891</v>
      </c>
      <c r="H2431" t="s">
        <v>110</v>
      </c>
      <c r="I2431">
        <v>60000016840507</v>
      </c>
      <c r="K2431" t="s">
        <v>4144</v>
      </c>
      <c r="L2431" t="s">
        <v>41</v>
      </c>
      <c r="N2431" t="s">
        <v>33</v>
      </c>
      <c r="O2431">
        <v>60000015461254</v>
      </c>
      <c r="P2431">
        <v>60000016462742</v>
      </c>
      <c r="Q2431">
        <v>141269000002275</v>
      </c>
      <c r="S2431" t="s">
        <v>34</v>
      </c>
      <c r="T2431" t="s">
        <v>35</v>
      </c>
      <c r="U2431" t="s">
        <v>36</v>
      </c>
      <c r="X2431" t="s">
        <v>37</v>
      </c>
      <c r="AD2431" t="s">
        <v>5312</v>
      </c>
      <c r="AE2431" t="s">
        <v>1437</v>
      </c>
      <c r="AF2431" t="s">
        <v>5312</v>
      </c>
      <c r="AG2431" t="s">
        <v>5312</v>
      </c>
      <c r="AH2431">
        <v>1</v>
      </c>
      <c r="AI2431">
        <v>135</v>
      </c>
      <c r="AJ2431">
        <v>277</v>
      </c>
      <c r="AK2431">
        <v>703</v>
      </c>
      <c r="AL2431">
        <v>703</v>
      </c>
      <c r="AM2431">
        <v>703</v>
      </c>
      <c r="AN2431" t="s">
        <v>1411</v>
      </c>
      <c r="AO2431" t="s">
        <v>4733</v>
      </c>
    </row>
    <row r="2432" spans="1:41" x14ac:dyDescent="0.25">
      <c r="A2432">
        <v>1</v>
      </c>
      <c r="B2432" t="s">
        <v>28</v>
      </c>
      <c r="C2432">
        <v>393101</v>
      </c>
      <c r="D2432" t="str">
        <f>VLOOKUP(C2432,MUNICÍPO_SETOR!A$2:D$49,4,0)</f>
        <v>EDUARDO FERREIRA PINTO</v>
      </c>
      <c r="E2432" s="43">
        <v>41401.375</v>
      </c>
      <c r="F2432" s="43">
        <v>41401.990277777775</v>
      </c>
      <c r="G2432" s="43">
        <v>41401.948611111111</v>
      </c>
      <c r="H2432" t="s">
        <v>29</v>
      </c>
      <c r="I2432">
        <v>60000012283823</v>
      </c>
      <c r="J2432" t="s">
        <v>4126</v>
      </c>
      <c r="K2432" t="s">
        <v>4127</v>
      </c>
      <c r="L2432" t="s">
        <v>32</v>
      </c>
      <c r="M2432">
        <v>4</v>
      </c>
      <c r="N2432" t="s">
        <v>33</v>
      </c>
      <c r="O2432">
        <v>60000015461254</v>
      </c>
      <c r="P2432">
        <v>60000016462742</v>
      </c>
      <c r="Q2432">
        <v>141269000002268</v>
      </c>
      <c r="S2432" t="s">
        <v>34</v>
      </c>
      <c r="T2432" t="s">
        <v>35</v>
      </c>
      <c r="U2432" t="s">
        <v>36</v>
      </c>
      <c r="X2432" t="s">
        <v>37</v>
      </c>
      <c r="AD2432" t="s">
        <v>5313</v>
      </c>
      <c r="AE2432" t="s">
        <v>1437</v>
      </c>
      <c r="AF2432" t="s">
        <v>5313</v>
      </c>
      <c r="AG2432" t="s">
        <v>5313</v>
      </c>
      <c r="AH2432">
        <v>1</v>
      </c>
      <c r="AI2432">
        <v>152</v>
      </c>
      <c r="AJ2432">
        <v>248</v>
      </c>
      <c r="AK2432">
        <v>698</v>
      </c>
      <c r="AL2432">
        <v>698</v>
      </c>
      <c r="AM2432">
        <v>698</v>
      </c>
      <c r="AN2432" t="s">
        <v>1409</v>
      </c>
      <c r="AO2432" t="s">
        <v>4390</v>
      </c>
    </row>
    <row r="2433" spans="1:41" x14ac:dyDescent="0.25">
      <c r="A2433">
        <v>1</v>
      </c>
      <c r="B2433" t="s">
        <v>28</v>
      </c>
      <c r="C2433">
        <v>393101</v>
      </c>
      <c r="D2433" t="str">
        <f>VLOOKUP(C2433,MUNICÍPO_SETOR!A$2:D$49,4,0)</f>
        <v>EDUARDO FERREIRA PINTO</v>
      </c>
      <c r="E2433" s="43">
        <v>41401.375</v>
      </c>
      <c r="F2433" s="43">
        <v>41401.990277777775</v>
      </c>
      <c r="G2433" s="43">
        <v>41401.948611111111</v>
      </c>
      <c r="H2433" t="s">
        <v>29</v>
      </c>
      <c r="I2433">
        <v>60000012283823</v>
      </c>
      <c r="J2433" t="s">
        <v>4126</v>
      </c>
      <c r="K2433" t="s">
        <v>4127</v>
      </c>
      <c r="L2433" t="s">
        <v>32</v>
      </c>
      <c r="M2433">
        <v>4</v>
      </c>
      <c r="N2433" t="s">
        <v>33</v>
      </c>
      <c r="O2433">
        <v>60000015461254</v>
      </c>
      <c r="P2433">
        <v>60000016462742</v>
      </c>
      <c r="Q2433">
        <v>141269000002268</v>
      </c>
      <c r="S2433" t="s">
        <v>34</v>
      </c>
      <c r="T2433" t="s">
        <v>35</v>
      </c>
      <c r="U2433" t="s">
        <v>36</v>
      </c>
      <c r="X2433" t="s">
        <v>37</v>
      </c>
      <c r="AD2433" t="s">
        <v>5313</v>
      </c>
      <c r="AE2433" t="s">
        <v>1437</v>
      </c>
      <c r="AF2433" t="s">
        <v>5313</v>
      </c>
      <c r="AG2433" t="s">
        <v>5313</v>
      </c>
      <c r="AH2433">
        <v>1</v>
      </c>
      <c r="AI2433">
        <v>152</v>
      </c>
      <c r="AJ2433">
        <v>248</v>
      </c>
      <c r="AK2433">
        <v>698</v>
      </c>
      <c r="AL2433">
        <v>698</v>
      </c>
      <c r="AM2433">
        <v>698</v>
      </c>
      <c r="AN2433" t="s">
        <v>1410</v>
      </c>
      <c r="AO2433" t="s">
        <v>4415</v>
      </c>
    </row>
    <row r="2434" spans="1:41" x14ac:dyDescent="0.25">
      <c r="A2434">
        <v>1</v>
      </c>
      <c r="B2434" t="s">
        <v>28</v>
      </c>
      <c r="C2434">
        <v>393101</v>
      </c>
      <c r="D2434" t="str">
        <f>VLOOKUP(C2434,MUNICÍPO_SETOR!A$2:D$49,4,0)</f>
        <v>EDUARDO FERREIRA PINTO</v>
      </c>
      <c r="E2434" s="43">
        <v>41401.375</v>
      </c>
      <c r="F2434" s="43">
        <v>41401.990277777775</v>
      </c>
      <c r="G2434" s="43">
        <v>41401.948611111111</v>
      </c>
      <c r="H2434" t="s">
        <v>29</v>
      </c>
      <c r="I2434">
        <v>60000012283823</v>
      </c>
      <c r="J2434" t="s">
        <v>4126</v>
      </c>
      <c r="K2434" t="s">
        <v>4127</v>
      </c>
      <c r="L2434" t="s">
        <v>32</v>
      </c>
      <c r="M2434">
        <v>4</v>
      </c>
      <c r="N2434" t="s">
        <v>33</v>
      </c>
      <c r="O2434">
        <v>60000015461254</v>
      </c>
      <c r="P2434">
        <v>60000016462742</v>
      </c>
      <c r="Q2434">
        <v>141269000002268</v>
      </c>
      <c r="S2434" t="s">
        <v>34</v>
      </c>
      <c r="T2434" t="s">
        <v>35</v>
      </c>
      <c r="U2434" t="s">
        <v>36</v>
      </c>
      <c r="X2434" t="s">
        <v>37</v>
      </c>
      <c r="AD2434" t="s">
        <v>5313</v>
      </c>
      <c r="AE2434" t="s">
        <v>1437</v>
      </c>
      <c r="AF2434" t="s">
        <v>5313</v>
      </c>
      <c r="AG2434" t="s">
        <v>5313</v>
      </c>
      <c r="AH2434">
        <v>1</v>
      </c>
      <c r="AI2434">
        <v>152</v>
      </c>
      <c r="AJ2434">
        <v>248</v>
      </c>
      <c r="AK2434">
        <v>698</v>
      </c>
      <c r="AL2434">
        <v>698</v>
      </c>
      <c r="AM2434">
        <v>698</v>
      </c>
      <c r="AN2434" t="s">
        <v>1411</v>
      </c>
      <c r="AO2434" t="s">
        <v>4746</v>
      </c>
    </row>
    <row r="2435" spans="1:41" x14ac:dyDescent="0.25">
      <c r="A2435">
        <v>1</v>
      </c>
      <c r="B2435" t="s">
        <v>28</v>
      </c>
      <c r="C2435">
        <v>393101</v>
      </c>
      <c r="D2435" t="str">
        <f>VLOOKUP(C2435,MUNICÍPO_SETOR!A$2:D$49,4,0)</f>
        <v>EDUARDO FERREIRA PINTO</v>
      </c>
      <c r="E2435" s="43">
        <v>41400.708333333336</v>
      </c>
      <c r="F2435" s="43">
        <v>41401.97152777778</v>
      </c>
      <c r="G2435" s="43">
        <v>41401.929861111108</v>
      </c>
      <c r="H2435" t="s">
        <v>29</v>
      </c>
      <c r="I2435">
        <v>60000012457239</v>
      </c>
      <c r="J2435" t="s">
        <v>4129</v>
      </c>
      <c r="K2435" t="s">
        <v>4130</v>
      </c>
      <c r="L2435" t="s">
        <v>41</v>
      </c>
      <c r="M2435">
        <v>4</v>
      </c>
      <c r="N2435" t="s">
        <v>33</v>
      </c>
      <c r="O2435">
        <v>60000015461254</v>
      </c>
      <c r="P2435">
        <v>60000016462742</v>
      </c>
      <c r="Q2435">
        <v>141269000002211</v>
      </c>
      <c r="S2435" t="s">
        <v>34</v>
      </c>
      <c r="T2435" t="s">
        <v>35</v>
      </c>
      <c r="U2435" t="s">
        <v>36</v>
      </c>
      <c r="X2435" t="s">
        <v>37</v>
      </c>
      <c r="AD2435" t="s">
        <v>5314</v>
      </c>
      <c r="AE2435" t="s">
        <v>1437</v>
      </c>
      <c r="AF2435" t="s">
        <v>5314</v>
      </c>
      <c r="AG2435" t="s">
        <v>5314</v>
      </c>
      <c r="AH2435">
        <v>1</v>
      </c>
      <c r="AI2435">
        <v>136</v>
      </c>
      <c r="AJ2435">
        <v>244</v>
      </c>
      <c r="AK2435">
        <v>513</v>
      </c>
      <c r="AL2435">
        <v>513</v>
      </c>
      <c r="AM2435">
        <v>513</v>
      </c>
      <c r="AN2435" t="s">
        <v>1409</v>
      </c>
      <c r="AO2435" t="s">
        <v>4400</v>
      </c>
    </row>
    <row r="2436" spans="1:41" x14ac:dyDescent="0.25">
      <c r="A2436">
        <v>1</v>
      </c>
      <c r="B2436" t="s">
        <v>28</v>
      </c>
      <c r="C2436">
        <v>393101</v>
      </c>
      <c r="D2436" t="str">
        <f>VLOOKUP(C2436,MUNICÍPO_SETOR!A$2:D$49,4,0)</f>
        <v>EDUARDO FERREIRA PINTO</v>
      </c>
      <c r="E2436" s="43">
        <v>41400.708333333336</v>
      </c>
      <c r="F2436" s="43">
        <v>41401.97152777778</v>
      </c>
      <c r="G2436" s="43">
        <v>41401.929861111108</v>
      </c>
      <c r="H2436" t="s">
        <v>29</v>
      </c>
      <c r="I2436">
        <v>60000012457239</v>
      </c>
      <c r="J2436" t="s">
        <v>4129</v>
      </c>
      <c r="K2436" t="s">
        <v>4130</v>
      </c>
      <c r="L2436" t="s">
        <v>41</v>
      </c>
      <c r="M2436">
        <v>4</v>
      </c>
      <c r="N2436" t="s">
        <v>33</v>
      </c>
      <c r="O2436">
        <v>60000015461254</v>
      </c>
      <c r="P2436">
        <v>60000016462742</v>
      </c>
      <c r="Q2436">
        <v>141269000002211</v>
      </c>
      <c r="S2436" t="s">
        <v>34</v>
      </c>
      <c r="T2436" t="s">
        <v>35</v>
      </c>
      <c r="U2436" t="s">
        <v>36</v>
      </c>
      <c r="X2436" t="s">
        <v>37</v>
      </c>
      <c r="AD2436" t="s">
        <v>5314</v>
      </c>
      <c r="AE2436" t="s">
        <v>1437</v>
      </c>
      <c r="AF2436" t="s">
        <v>5314</v>
      </c>
      <c r="AG2436" t="s">
        <v>5314</v>
      </c>
      <c r="AH2436">
        <v>1</v>
      </c>
      <c r="AI2436">
        <v>136</v>
      </c>
      <c r="AJ2436">
        <v>244</v>
      </c>
      <c r="AK2436">
        <v>513</v>
      </c>
      <c r="AL2436">
        <v>513</v>
      </c>
      <c r="AM2436">
        <v>513</v>
      </c>
      <c r="AN2436" t="s">
        <v>1410</v>
      </c>
      <c r="AO2436" t="s">
        <v>4399</v>
      </c>
    </row>
    <row r="2437" spans="1:41" x14ac:dyDescent="0.25">
      <c r="A2437">
        <v>1</v>
      </c>
      <c r="B2437" t="s">
        <v>28</v>
      </c>
      <c r="C2437">
        <v>393101</v>
      </c>
      <c r="D2437" t="str">
        <f>VLOOKUP(C2437,MUNICÍPO_SETOR!A$2:D$49,4,0)</f>
        <v>EDUARDO FERREIRA PINTO</v>
      </c>
      <c r="E2437" s="43">
        <v>41400.708333333336</v>
      </c>
      <c r="F2437" s="43">
        <v>41401.97152777778</v>
      </c>
      <c r="G2437" s="43">
        <v>41401.929861111108</v>
      </c>
      <c r="H2437" t="s">
        <v>29</v>
      </c>
      <c r="I2437">
        <v>60000012457239</v>
      </c>
      <c r="J2437" t="s">
        <v>4129</v>
      </c>
      <c r="K2437" t="s">
        <v>4130</v>
      </c>
      <c r="L2437" t="s">
        <v>41</v>
      </c>
      <c r="M2437">
        <v>4</v>
      </c>
      <c r="N2437" t="s">
        <v>33</v>
      </c>
      <c r="O2437">
        <v>60000015461254</v>
      </c>
      <c r="P2437">
        <v>60000016462742</v>
      </c>
      <c r="Q2437">
        <v>141269000002211</v>
      </c>
      <c r="S2437" t="s">
        <v>34</v>
      </c>
      <c r="T2437" t="s">
        <v>35</v>
      </c>
      <c r="U2437" t="s">
        <v>36</v>
      </c>
      <c r="X2437" t="s">
        <v>37</v>
      </c>
      <c r="AD2437" t="s">
        <v>5314</v>
      </c>
      <c r="AE2437" t="s">
        <v>1437</v>
      </c>
      <c r="AF2437" t="s">
        <v>5314</v>
      </c>
      <c r="AG2437" t="s">
        <v>5314</v>
      </c>
      <c r="AH2437">
        <v>1</v>
      </c>
      <c r="AI2437">
        <v>136</v>
      </c>
      <c r="AJ2437">
        <v>244</v>
      </c>
      <c r="AK2437">
        <v>513</v>
      </c>
      <c r="AL2437">
        <v>513</v>
      </c>
      <c r="AM2437">
        <v>513</v>
      </c>
      <c r="AN2437" t="s">
        <v>1411</v>
      </c>
      <c r="AO2437" t="s">
        <v>4736</v>
      </c>
    </row>
    <row r="2438" spans="1:41" x14ac:dyDescent="0.25">
      <c r="A2438">
        <v>1</v>
      </c>
      <c r="B2438" t="s">
        <v>28</v>
      </c>
      <c r="C2438">
        <v>393101</v>
      </c>
      <c r="D2438" t="str">
        <f>VLOOKUP(C2438,MUNICÍPO_SETOR!A$2:D$49,4,0)</f>
        <v>EDUARDO FERREIRA PINTO</v>
      </c>
      <c r="E2438" s="43">
        <v>41400.708333333336</v>
      </c>
      <c r="F2438" s="43">
        <v>41401.97152777778</v>
      </c>
      <c r="G2438" s="43">
        <v>41401.929861111108</v>
      </c>
      <c r="H2438" t="s">
        <v>29</v>
      </c>
      <c r="I2438">
        <v>60000012457239</v>
      </c>
      <c r="J2438" t="s">
        <v>4129</v>
      </c>
      <c r="K2438" t="s">
        <v>4130</v>
      </c>
      <c r="L2438" t="s">
        <v>41</v>
      </c>
      <c r="M2438">
        <v>4</v>
      </c>
      <c r="N2438" t="s">
        <v>33</v>
      </c>
      <c r="O2438">
        <v>60000015461254</v>
      </c>
      <c r="P2438">
        <v>60000016462742</v>
      </c>
      <c r="Q2438">
        <v>141269000002211</v>
      </c>
      <c r="S2438" t="s">
        <v>34</v>
      </c>
      <c r="T2438" t="s">
        <v>35</v>
      </c>
      <c r="U2438" t="s">
        <v>36</v>
      </c>
      <c r="X2438" t="s">
        <v>37</v>
      </c>
      <c r="AD2438" t="s">
        <v>5314</v>
      </c>
      <c r="AE2438" t="s">
        <v>1437</v>
      </c>
      <c r="AF2438" t="s">
        <v>5314</v>
      </c>
      <c r="AG2438" t="s">
        <v>5314</v>
      </c>
      <c r="AH2438">
        <v>1</v>
      </c>
      <c r="AI2438">
        <v>136</v>
      </c>
      <c r="AJ2438">
        <v>244</v>
      </c>
      <c r="AK2438">
        <v>513</v>
      </c>
      <c r="AL2438">
        <v>513</v>
      </c>
      <c r="AM2438">
        <v>513</v>
      </c>
      <c r="AN2438" t="s">
        <v>1409</v>
      </c>
      <c r="AO2438" t="s">
        <v>4400</v>
      </c>
    </row>
    <row r="2439" spans="1:41" x14ac:dyDescent="0.25">
      <c r="A2439">
        <v>1</v>
      </c>
      <c r="B2439" t="s">
        <v>28</v>
      </c>
      <c r="C2439">
        <v>393101</v>
      </c>
      <c r="D2439" t="str">
        <f>VLOOKUP(C2439,MUNICÍPO_SETOR!A$2:D$49,4,0)</f>
        <v>EDUARDO FERREIRA PINTO</v>
      </c>
      <c r="E2439" s="43">
        <v>41400.708333333336</v>
      </c>
      <c r="F2439" s="43">
        <v>41401.97152777778</v>
      </c>
      <c r="G2439" s="43">
        <v>41401.929861111108</v>
      </c>
      <c r="H2439" t="s">
        <v>29</v>
      </c>
      <c r="I2439">
        <v>60000012457239</v>
      </c>
      <c r="J2439" t="s">
        <v>4129</v>
      </c>
      <c r="K2439" t="s">
        <v>4130</v>
      </c>
      <c r="L2439" t="s">
        <v>41</v>
      </c>
      <c r="M2439">
        <v>4</v>
      </c>
      <c r="N2439" t="s">
        <v>33</v>
      </c>
      <c r="O2439">
        <v>60000015461254</v>
      </c>
      <c r="P2439">
        <v>60000016462742</v>
      </c>
      <c r="Q2439">
        <v>141269000002211</v>
      </c>
      <c r="S2439" t="s">
        <v>34</v>
      </c>
      <c r="T2439" t="s">
        <v>35</v>
      </c>
      <c r="U2439" t="s">
        <v>36</v>
      </c>
      <c r="X2439" t="s">
        <v>37</v>
      </c>
      <c r="AD2439" t="s">
        <v>5314</v>
      </c>
      <c r="AE2439" t="s">
        <v>1437</v>
      </c>
      <c r="AF2439" t="s">
        <v>5314</v>
      </c>
      <c r="AG2439" t="s">
        <v>5314</v>
      </c>
      <c r="AH2439">
        <v>1</v>
      </c>
      <c r="AI2439">
        <v>136</v>
      </c>
      <c r="AJ2439">
        <v>244</v>
      </c>
      <c r="AK2439">
        <v>513</v>
      </c>
      <c r="AL2439">
        <v>513</v>
      </c>
      <c r="AM2439">
        <v>513</v>
      </c>
      <c r="AN2439" t="s">
        <v>1410</v>
      </c>
      <c r="AO2439" t="s">
        <v>4399</v>
      </c>
    </row>
    <row r="2440" spans="1:41" x14ac:dyDescent="0.25">
      <c r="A2440">
        <v>1</v>
      </c>
      <c r="B2440" t="s">
        <v>28</v>
      </c>
      <c r="C2440">
        <v>393101</v>
      </c>
      <c r="D2440" t="str">
        <f>VLOOKUP(C2440,MUNICÍPO_SETOR!A$2:D$49,4,0)</f>
        <v>EDUARDO FERREIRA PINTO</v>
      </c>
      <c r="E2440" s="43">
        <v>41400.708333333336</v>
      </c>
      <c r="F2440" s="43">
        <v>41401.97152777778</v>
      </c>
      <c r="G2440" s="43">
        <v>41401.929861111108</v>
      </c>
      <c r="H2440" t="s">
        <v>29</v>
      </c>
      <c r="I2440">
        <v>60000012457239</v>
      </c>
      <c r="J2440" t="s">
        <v>4129</v>
      </c>
      <c r="K2440" t="s">
        <v>4130</v>
      </c>
      <c r="L2440" t="s">
        <v>41</v>
      </c>
      <c r="M2440">
        <v>4</v>
      </c>
      <c r="N2440" t="s">
        <v>33</v>
      </c>
      <c r="O2440">
        <v>60000015461254</v>
      </c>
      <c r="P2440">
        <v>60000016462742</v>
      </c>
      <c r="Q2440">
        <v>141269000002211</v>
      </c>
      <c r="S2440" t="s">
        <v>34</v>
      </c>
      <c r="T2440" t="s">
        <v>35</v>
      </c>
      <c r="U2440" t="s">
        <v>36</v>
      </c>
      <c r="X2440" t="s">
        <v>37</v>
      </c>
      <c r="AD2440" t="s">
        <v>5314</v>
      </c>
      <c r="AE2440" t="s">
        <v>1437</v>
      </c>
      <c r="AF2440" t="s">
        <v>5314</v>
      </c>
      <c r="AG2440" t="s">
        <v>5314</v>
      </c>
      <c r="AH2440">
        <v>1</v>
      </c>
      <c r="AI2440">
        <v>136</v>
      </c>
      <c r="AJ2440">
        <v>244</v>
      </c>
      <c r="AK2440">
        <v>513</v>
      </c>
      <c r="AL2440">
        <v>513</v>
      </c>
      <c r="AM2440">
        <v>513</v>
      </c>
      <c r="AN2440" t="s">
        <v>1411</v>
      </c>
      <c r="AO2440" t="s">
        <v>4736</v>
      </c>
    </row>
    <row r="2441" spans="1:41" x14ac:dyDescent="0.25">
      <c r="A2441">
        <v>1</v>
      </c>
      <c r="B2441" t="s">
        <v>28</v>
      </c>
      <c r="C2441">
        <v>393101</v>
      </c>
      <c r="D2441" t="str">
        <f>VLOOKUP(C2441,MUNICÍPO_SETOR!A$2:D$49,4,0)</f>
        <v>EDUARDO FERREIRA PINTO</v>
      </c>
      <c r="E2441" s="43">
        <v>41400.666666666664</v>
      </c>
      <c r="F2441" s="43">
        <v>41401.970138888886</v>
      </c>
      <c r="G2441" s="43">
        <v>41401.928472222222</v>
      </c>
      <c r="H2441" t="s">
        <v>29</v>
      </c>
      <c r="I2441">
        <v>60000012489759</v>
      </c>
      <c r="J2441" t="s">
        <v>4132</v>
      </c>
      <c r="K2441" t="s">
        <v>4133</v>
      </c>
      <c r="L2441" t="s">
        <v>41</v>
      </c>
      <c r="M2441">
        <v>4</v>
      </c>
      <c r="N2441" t="s">
        <v>33</v>
      </c>
      <c r="O2441">
        <v>60000015461254</v>
      </c>
      <c r="P2441">
        <v>60000016462742</v>
      </c>
      <c r="Q2441">
        <v>141269000002205</v>
      </c>
      <c r="S2441" t="s">
        <v>34</v>
      </c>
      <c r="T2441" t="s">
        <v>35</v>
      </c>
      <c r="U2441" t="s">
        <v>36</v>
      </c>
      <c r="X2441" t="s">
        <v>37</v>
      </c>
      <c r="AD2441" t="s">
        <v>5315</v>
      </c>
      <c r="AE2441" t="s">
        <v>1437</v>
      </c>
      <c r="AF2441" t="s">
        <v>5315</v>
      </c>
      <c r="AG2441" t="s">
        <v>5315</v>
      </c>
      <c r="AH2441">
        <v>1</v>
      </c>
      <c r="AI2441">
        <v>143</v>
      </c>
      <c r="AJ2441">
        <v>374</v>
      </c>
      <c r="AK2441">
        <v>594</v>
      </c>
      <c r="AL2441">
        <v>594</v>
      </c>
      <c r="AM2441">
        <v>594</v>
      </c>
      <c r="AN2441" t="s">
        <v>1409</v>
      </c>
      <c r="AO2441" t="s">
        <v>4402</v>
      </c>
    </row>
    <row r="2442" spans="1:41" x14ac:dyDescent="0.25">
      <c r="A2442">
        <v>1</v>
      </c>
      <c r="B2442" t="s">
        <v>28</v>
      </c>
      <c r="C2442">
        <v>393101</v>
      </c>
      <c r="D2442" t="str">
        <f>VLOOKUP(C2442,MUNICÍPO_SETOR!A$2:D$49,4,0)</f>
        <v>EDUARDO FERREIRA PINTO</v>
      </c>
      <c r="E2442" s="43">
        <v>41400.666666666664</v>
      </c>
      <c r="F2442" s="43">
        <v>41401.970138888886</v>
      </c>
      <c r="G2442" s="43">
        <v>41401.928472222222</v>
      </c>
      <c r="H2442" t="s">
        <v>29</v>
      </c>
      <c r="I2442">
        <v>60000012489759</v>
      </c>
      <c r="J2442" t="s">
        <v>4132</v>
      </c>
      <c r="K2442" t="s">
        <v>4133</v>
      </c>
      <c r="L2442" t="s">
        <v>41</v>
      </c>
      <c r="M2442">
        <v>4</v>
      </c>
      <c r="N2442" t="s">
        <v>33</v>
      </c>
      <c r="O2442">
        <v>60000015461254</v>
      </c>
      <c r="P2442">
        <v>60000016462742</v>
      </c>
      <c r="Q2442">
        <v>141269000002205</v>
      </c>
      <c r="S2442" t="s">
        <v>34</v>
      </c>
      <c r="T2442" t="s">
        <v>35</v>
      </c>
      <c r="U2442" t="s">
        <v>36</v>
      </c>
      <c r="X2442" t="s">
        <v>37</v>
      </c>
      <c r="AD2442" t="s">
        <v>5315</v>
      </c>
      <c r="AE2442" t="s">
        <v>1437</v>
      </c>
      <c r="AF2442" t="s">
        <v>5315</v>
      </c>
      <c r="AG2442" t="s">
        <v>5315</v>
      </c>
      <c r="AH2442">
        <v>1</v>
      </c>
      <c r="AI2442">
        <v>143</v>
      </c>
      <c r="AJ2442">
        <v>374</v>
      </c>
      <c r="AK2442">
        <v>594</v>
      </c>
      <c r="AL2442">
        <v>594</v>
      </c>
      <c r="AM2442">
        <v>594</v>
      </c>
      <c r="AN2442" t="s">
        <v>1410</v>
      </c>
      <c r="AO2442" t="s">
        <v>4397</v>
      </c>
    </row>
    <row r="2443" spans="1:41" x14ac:dyDescent="0.25">
      <c r="A2443">
        <v>1</v>
      </c>
      <c r="B2443" t="s">
        <v>28</v>
      </c>
      <c r="C2443">
        <v>393101</v>
      </c>
      <c r="D2443" t="str">
        <f>VLOOKUP(C2443,MUNICÍPO_SETOR!A$2:D$49,4,0)</f>
        <v>EDUARDO FERREIRA PINTO</v>
      </c>
      <c r="E2443" s="43">
        <v>41400.666666666664</v>
      </c>
      <c r="F2443" s="43">
        <v>41401.970138888886</v>
      </c>
      <c r="G2443" s="43">
        <v>41401.928472222222</v>
      </c>
      <c r="H2443" t="s">
        <v>29</v>
      </c>
      <c r="I2443">
        <v>60000012489759</v>
      </c>
      <c r="J2443" t="s">
        <v>4132</v>
      </c>
      <c r="K2443" t="s">
        <v>4133</v>
      </c>
      <c r="L2443" t="s">
        <v>41</v>
      </c>
      <c r="M2443">
        <v>4</v>
      </c>
      <c r="N2443" t="s">
        <v>33</v>
      </c>
      <c r="O2443">
        <v>60000015461254</v>
      </c>
      <c r="P2443">
        <v>60000016462742</v>
      </c>
      <c r="Q2443">
        <v>141269000002205</v>
      </c>
      <c r="S2443" t="s">
        <v>34</v>
      </c>
      <c r="T2443" t="s">
        <v>35</v>
      </c>
      <c r="U2443" t="s">
        <v>36</v>
      </c>
      <c r="X2443" t="s">
        <v>37</v>
      </c>
      <c r="AD2443" t="s">
        <v>5315</v>
      </c>
      <c r="AE2443" t="s">
        <v>1437</v>
      </c>
      <c r="AF2443" t="s">
        <v>5315</v>
      </c>
      <c r="AG2443" t="s">
        <v>5315</v>
      </c>
      <c r="AH2443">
        <v>1</v>
      </c>
      <c r="AI2443">
        <v>143</v>
      </c>
      <c r="AJ2443">
        <v>374</v>
      </c>
      <c r="AK2443">
        <v>594</v>
      </c>
      <c r="AL2443">
        <v>594</v>
      </c>
      <c r="AM2443">
        <v>594</v>
      </c>
      <c r="AN2443" t="s">
        <v>1411</v>
      </c>
      <c r="AO2443" t="s">
        <v>4735</v>
      </c>
    </row>
    <row r="2444" spans="1:41" x14ac:dyDescent="0.25">
      <c r="A2444">
        <v>1</v>
      </c>
      <c r="B2444" t="s">
        <v>28</v>
      </c>
      <c r="C2444">
        <v>393101</v>
      </c>
      <c r="D2444" t="str">
        <f>VLOOKUP(C2444,MUNICÍPO_SETOR!A$2:D$49,4,0)</f>
        <v>EDUARDO FERREIRA PINTO</v>
      </c>
      <c r="E2444" s="43">
        <v>41400.625</v>
      </c>
      <c r="F2444" s="43">
        <v>41401.968055555553</v>
      </c>
      <c r="G2444" s="43">
        <v>41401.926388888889</v>
      </c>
      <c r="H2444" t="s">
        <v>29</v>
      </c>
      <c r="I2444">
        <v>60000012522383</v>
      </c>
      <c r="J2444" t="s">
        <v>4138</v>
      </c>
      <c r="K2444" t="s">
        <v>4139</v>
      </c>
      <c r="L2444" t="s">
        <v>32</v>
      </c>
      <c r="M2444">
        <v>6</v>
      </c>
      <c r="N2444" t="s">
        <v>33</v>
      </c>
      <c r="O2444">
        <v>60000015461254</v>
      </c>
      <c r="P2444">
        <v>60000016462742</v>
      </c>
      <c r="Q2444">
        <v>141269000002199</v>
      </c>
      <c r="S2444" t="s">
        <v>34</v>
      </c>
      <c r="T2444" t="s">
        <v>35</v>
      </c>
      <c r="U2444" t="s">
        <v>36</v>
      </c>
      <c r="X2444" t="s">
        <v>37</v>
      </c>
      <c r="AD2444" t="s">
        <v>5316</v>
      </c>
      <c r="AE2444" t="s">
        <v>1437</v>
      </c>
      <c r="AF2444" t="s">
        <v>5316</v>
      </c>
      <c r="AG2444" t="s">
        <v>5316</v>
      </c>
      <c r="AH2444">
        <v>1</v>
      </c>
      <c r="AI2444">
        <v>175</v>
      </c>
      <c r="AJ2444">
        <v>324</v>
      </c>
      <c r="AK2444">
        <v>559</v>
      </c>
      <c r="AL2444">
        <v>559</v>
      </c>
      <c r="AM2444">
        <v>559</v>
      </c>
      <c r="AN2444" t="s">
        <v>1409</v>
      </c>
      <c r="AO2444" t="s">
        <v>4409</v>
      </c>
    </row>
    <row r="2445" spans="1:41" x14ac:dyDescent="0.25">
      <c r="A2445">
        <v>1</v>
      </c>
      <c r="B2445" t="s">
        <v>28</v>
      </c>
      <c r="C2445">
        <v>393101</v>
      </c>
      <c r="D2445" t="str">
        <f>VLOOKUP(C2445,MUNICÍPO_SETOR!A$2:D$49,4,0)</f>
        <v>EDUARDO FERREIRA PINTO</v>
      </c>
      <c r="E2445" s="43">
        <v>41400.625</v>
      </c>
      <c r="F2445" s="43">
        <v>41401.968055555553</v>
      </c>
      <c r="G2445" s="43">
        <v>41401.926388888889</v>
      </c>
      <c r="H2445" t="s">
        <v>29</v>
      </c>
      <c r="I2445">
        <v>60000012522383</v>
      </c>
      <c r="J2445" t="s">
        <v>4138</v>
      </c>
      <c r="K2445" t="s">
        <v>4139</v>
      </c>
      <c r="L2445" t="s">
        <v>32</v>
      </c>
      <c r="M2445">
        <v>6</v>
      </c>
      <c r="N2445" t="s">
        <v>33</v>
      </c>
      <c r="O2445">
        <v>60000015461254</v>
      </c>
      <c r="P2445">
        <v>60000016462742</v>
      </c>
      <c r="Q2445">
        <v>141269000002199</v>
      </c>
      <c r="S2445" t="s">
        <v>34</v>
      </c>
      <c r="T2445" t="s">
        <v>35</v>
      </c>
      <c r="U2445" t="s">
        <v>36</v>
      </c>
      <c r="X2445" t="s">
        <v>37</v>
      </c>
      <c r="AD2445" t="s">
        <v>5316</v>
      </c>
      <c r="AE2445" t="s">
        <v>1437</v>
      </c>
      <c r="AF2445" t="s">
        <v>5316</v>
      </c>
      <c r="AG2445" t="s">
        <v>5316</v>
      </c>
      <c r="AH2445">
        <v>1</v>
      </c>
      <c r="AI2445">
        <v>175</v>
      </c>
      <c r="AJ2445">
        <v>324</v>
      </c>
      <c r="AK2445">
        <v>559</v>
      </c>
      <c r="AL2445">
        <v>559</v>
      </c>
      <c r="AM2445">
        <v>559</v>
      </c>
      <c r="AN2445" t="s">
        <v>1410</v>
      </c>
      <c r="AO2445" t="s">
        <v>4391</v>
      </c>
    </row>
    <row r="2446" spans="1:41" x14ac:dyDescent="0.25">
      <c r="A2446">
        <v>1</v>
      </c>
      <c r="B2446" t="s">
        <v>28</v>
      </c>
      <c r="C2446">
        <v>393101</v>
      </c>
      <c r="D2446" t="str">
        <f>VLOOKUP(C2446,MUNICÍPO_SETOR!A$2:D$49,4,0)</f>
        <v>EDUARDO FERREIRA PINTO</v>
      </c>
      <c r="E2446" s="43">
        <v>41400.625</v>
      </c>
      <c r="F2446" s="43">
        <v>41401.968055555553</v>
      </c>
      <c r="G2446" s="43">
        <v>41401.926388888889</v>
      </c>
      <c r="H2446" t="s">
        <v>29</v>
      </c>
      <c r="I2446">
        <v>60000012522383</v>
      </c>
      <c r="J2446" t="s">
        <v>4138</v>
      </c>
      <c r="K2446" t="s">
        <v>4139</v>
      </c>
      <c r="L2446" t="s">
        <v>32</v>
      </c>
      <c r="M2446">
        <v>6</v>
      </c>
      <c r="N2446" t="s">
        <v>33</v>
      </c>
      <c r="O2446">
        <v>60000015461254</v>
      </c>
      <c r="P2446">
        <v>60000016462742</v>
      </c>
      <c r="Q2446">
        <v>141269000002199</v>
      </c>
      <c r="S2446" t="s">
        <v>34</v>
      </c>
      <c r="T2446" t="s">
        <v>35</v>
      </c>
      <c r="U2446" t="s">
        <v>36</v>
      </c>
      <c r="X2446" t="s">
        <v>37</v>
      </c>
      <c r="AD2446" t="s">
        <v>5316</v>
      </c>
      <c r="AE2446" t="s">
        <v>1437</v>
      </c>
      <c r="AF2446" t="s">
        <v>5316</v>
      </c>
      <c r="AG2446" t="s">
        <v>5316</v>
      </c>
      <c r="AH2446">
        <v>1</v>
      </c>
      <c r="AI2446">
        <v>175</v>
      </c>
      <c r="AJ2446">
        <v>324</v>
      </c>
      <c r="AK2446">
        <v>559</v>
      </c>
      <c r="AL2446">
        <v>559</v>
      </c>
      <c r="AM2446">
        <v>559</v>
      </c>
      <c r="AN2446" t="s">
        <v>1411</v>
      </c>
      <c r="AO2446" t="s">
        <v>4732</v>
      </c>
    </row>
    <row r="2447" spans="1:41" x14ac:dyDescent="0.25">
      <c r="A2447">
        <v>1</v>
      </c>
      <c r="B2447" t="s">
        <v>28</v>
      </c>
      <c r="C2447">
        <v>393101</v>
      </c>
      <c r="D2447" t="str">
        <f>VLOOKUP(C2447,MUNICÍPO_SETOR!A$2:D$49,4,0)</f>
        <v>EDUARDO FERREIRA PINTO</v>
      </c>
      <c r="E2447" s="43">
        <v>41400.583333333336</v>
      </c>
      <c r="F2447" s="43">
        <v>41401.977777777778</v>
      </c>
      <c r="G2447" s="43">
        <v>41401.936111111114</v>
      </c>
      <c r="H2447" t="s">
        <v>29</v>
      </c>
      <c r="I2447">
        <v>60000012537811</v>
      </c>
      <c r="J2447" t="s">
        <v>4135</v>
      </c>
      <c r="K2447" t="s">
        <v>4136</v>
      </c>
      <c r="L2447" t="s">
        <v>32</v>
      </c>
      <c r="M2447">
        <v>4</v>
      </c>
      <c r="N2447" t="s">
        <v>33</v>
      </c>
      <c r="O2447">
        <v>60000015461254</v>
      </c>
      <c r="P2447">
        <v>60000016462742</v>
      </c>
      <c r="Q2447">
        <v>141269000002229</v>
      </c>
      <c r="S2447" t="s">
        <v>34</v>
      </c>
      <c r="T2447" t="s">
        <v>35</v>
      </c>
      <c r="U2447" t="s">
        <v>36</v>
      </c>
      <c r="X2447" t="s">
        <v>37</v>
      </c>
      <c r="AD2447" t="s">
        <v>4173</v>
      </c>
      <c r="AE2447" t="s">
        <v>1437</v>
      </c>
      <c r="AF2447" t="s">
        <v>4173</v>
      </c>
      <c r="AG2447" t="s">
        <v>4173</v>
      </c>
      <c r="AH2447">
        <v>1</v>
      </c>
      <c r="AI2447">
        <v>96</v>
      </c>
      <c r="AJ2447">
        <v>287</v>
      </c>
      <c r="AK2447">
        <v>581</v>
      </c>
      <c r="AL2447">
        <v>581</v>
      </c>
      <c r="AM2447">
        <v>581</v>
      </c>
      <c r="AN2447" t="s">
        <v>1409</v>
      </c>
      <c r="AO2447" t="s">
        <v>4416</v>
      </c>
    </row>
    <row r="2448" spans="1:41" x14ac:dyDescent="0.25">
      <c r="A2448">
        <v>1</v>
      </c>
      <c r="B2448" t="s">
        <v>28</v>
      </c>
      <c r="C2448">
        <v>393101</v>
      </c>
      <c r="D2448" t="str">
        <f>VLOOKUP(C2448,MUNICÍPO_SETOR!A$2:D$49,4,0)</f>
        <v>EDUARDO FERREIRA PINTO</v>
      </c>
      <c r="E2448" s="43">
        <v>41400.583333333336</v>
      </c>
      <c r="F2448" s="43">
        <v>41401.977777777778</v>
      </c>
      <c r="G2448" s="43">
        <v>41401.936111111114</v>
      </c>
      <c r="H2448" t="s">
        <v>29</v>
      </c>
      <c r="I2448">
        <v>60000012537811</v>
      </c>
      <c r="J2448" t="s">
        <v>4135</v>
      </c>
      <c r="K2448" t="s">
        <v>4136</v>
      </c>
      <c r="L2448" t="s">
        <v>32</v>
      </c>
      <c r="M2448">
        <v>4</v>
      </c>
      <c r="N2448" t="s">
        <v>33</v>
      </c>
      <c r="O2448">
        <v>60000015461254</v>
      </c>
      <c r="P2448">
        <v>60000016462742</v>
      </c>
      <c r="Q2448">
        <v>141269000002229</v>
      </c>
      <c r="S2448" t="s">
        <v>34</v>
      </c>
      <c r="T2448" t="s">
        <v>35</v>
      </c>
      <c r="U2448" t="s">
        <v>36</v>
      </c>
      <c r="X2448" t="s">
        <v>37</v>
      </c>
      <c r="AD2448" t="s">
        <v>4173</v>
      </c>
      <c r="AE2448" t="s">
        <v>1437</v>
      </c>
      <c r="AF2448" t="s">
        <v>4173</v>
      </c>
      <c r="AG2448" t="s">
        <v>4173</v>
      </c>
      <c r="AH2448">
        <v>1</v>
      </c>
      <c r="AI2448">
        <v>96</v>
      </c>
      <c r="AJ2448">
        <v>287</v>
      </c>
      <c r="AK2448">
        <v>581</v>
      </c>
      <c r="AL2448">
        <v>581</v>
      </c>
      <c r="AM2448">
        <v>581</v>
      </c>
      <c r="AN2448" t="s">
        <v>1410</v>
      </c>
      <c r="AO2448" t="s">
        <v>4413</v>
      </c>
    </row>
    <row r="2449" spans="1:41" x14ac:dyDescent="0.25">
      <c r="A2449">
        <v>1</v>
      </c>
      <c r="B2449" t="s">
        <v>28</v>
      </c>
      <c r="C2449">
        <v>393101</v>
      </c>
      <c r="D2449" t="str">
        <f>VLOOKUP(C2449,MUNICÍPO_SETOR!A$2:D$49,4,0)</f>
        <v>EDUARDO FERREIRA PINTO</v>
      </c>
      <c r="E2449" s="43">
        <v>41400.583333333336</v>
      </c>
      <c r="F2449" s="43">
        <v>41401.977777777778</v>
      </c>
      <c r="G2449" s="43">
        <v>41401.936111111114</v>
      </c>
      <c r="H2449" t="s">
        <v>29</v>
      </c>
      <c r="I2449">
        <v>60000012537811</v>
      </c>
      <c r="J2449" t="s">
        <v>4135</v>
      </c>
      <c r="K2449" t="s">
        <v>4136</v>
      </c>
      <c r="L2449" t="s">
        <v>32</v>
      </c>
      <c r="M2449">
        <v>4</v>
      </c>
      <c r="N2449" t="s">
        <v>33</v>
      </c>
      <c r="O2449">
        <v>60000015461254</v>
      </c>
      <c r="P2449">
        <v>60000016462742</v>
      </c>
      <c r="Q2449">
        <v>141269000002229</v>
      </c>
      <c r="S2449" t="s">
        <v>34</v>
      </c>
      <c r="T2449" t="s">
        <v>35</v>
      </c>
      <c r="U2449" t="s">
        <v>36</v>
      </c>
      <c r="X2449" t="s">
        <v>37</v>
      </c>
      <c r="AD2449" t="s">
        <v>4173</v>
      </c>
      <c r="AE2449" t="s">
        <v>1437</v>
      </c>
      <c r="AF2449" t="s">
        <v>4173</v>
      </c>
      <c r="AG2449" t="s">
        <v>4173</v>
      </c>
      <c r="AH2449">
        <v>1</v>
      </c>
      <c r="AI2449">
        <v>96</v>
      </c>
      <c r="AJ2449">
        <v>287</v>
      </c>
      <c r="AK2449">
        <v>581</v>
      </c>
      <c r="AL2449">
        <v>581</v>
      </c>
      <c r="AM2449">
        <v>581</v>
      </c>
      <c r="AN2449" t="s">
        <v>1411</v>
      </c>
      <c r="AO2449" t="s">
        <v>4745</v>
      </c>
    </row>
    <row r="2450" spans="1:41" x14ac:dyDescent="0.25">
      <c r="A2450">
        <v>1</v>
      </c>
      <c r="B2450" t="s">
        <v>28</v>
      </c>
      <c r="C2450">
        <v>393101</v>
      </c>
      <c r="D2450" t="str">
        <f>VLOOKUP(C2450,MUNICÍPO_SETOR!A$2:D$49,4,0)</f>
        <v>EDUARDO FERREIRA PINTO</v>
      </c>
      <c r="E2450" s="43">
        <v>41400.5</v>
      </c>
      <c r="F2450" s="43">
        <v>41401.974305555559</v>
      </c>
      <c r="G2450" s="43">
        <v>41401.932638888888</v>
      </c>
      <c r="H2450" t="s">
        <v>29</v>
      </c>
      <c r="I2450">
        <v>60000012385955</v>
      </c>
      <c r="J2450" t="s">
        <v>4141</v>
      </c>
      <c r="K2450" t="s">
        <v>4142</v>
      </c>
      <c r="L2450" t="s">
        <v>32</v>
      </c>
      <c r="M2450">
        <v>4</v>
      </c>
      <c r="N2450" t="s">
        <v>33</v>
      </c>
      <c r="O2450">
        <v>60000015461254</v>
      </c>
      <c r="P2450">
        <v>60000016462742</v>
      </c>
      <c r="Q2450">
        <v>141269000002217</v>
      </c>
      <c r="S2450" t="s">
        <v>34</v>
      </c>
      <c r="T2450" t="s">
        <v>35</v>
      </c>
      <c r="U2450" t="s">
        <v>36</v>
      </c>
      <c r="X2450" t="s">
        <v>37</v>
      </c>
      <c r="AD2450" t="s">
        <v>5317</v>
      </c>
      <c r="AE2450" t="s">
        <v>1437</v>
      </c>
      <c r="AF2450" t="s">
        <v>5317</v>
      </c>
      <c r="AG2450" t="s">
        <v>5317</v>
      </c>
      <c r="AH2450">
        <v>1</v>
      </c>
      <c r="AI2450">
        <v>118</v>
      </c>
      <c r="AJ2450">
        <v>208</v>
      </c>
      <c r="AK2450">
        <v>483</v>
      </c>
      <c r="AL2450">
        <v>483</v>
      </c>
      <c r="AM2450">
        <v>483</v>
      </c>
      <c r="AN2450" t="s">
        <v>1409</v>
      </c>
      <c r="AO2450" t="s">
        <v>4419</v>
      </c>
    </row>
    <row r="2451" spans="1:41" x14ac:dyDescent="0.25">
      <c r="A2451">
        <v>1</v>
      </c>
      <c r="B2451" t="s">
        <v>28</v>
      </c>
      <c r="C2451">
        <v>393101</v>
      </c>
      <c r="D2451" t="str">
        <f>VLOOKUP(C2451,MUNICÍPO_SETOR!A$2:D$49,4,0)</f>
        <v>EDUARDO FERREIRA PINTO</v>
      </c>
      <c r="E2451" s="43">
        <v>41400.5</v>
      </c>
      <c r="F2451" s="43">
        <v>41401.974305555559</v>
      </c>
      <c r="G2451" s="43">
        <v>41401.932638888888</v>
      </c>
      <c r="H2451" t="s">
        <v>29</v>
      </c>
      <c r="I2451">
        <v>60000012385955</v>
      </c>
      <c r="J2451" t="s">
        <v>4141</v>
      </c>
      <c r="K2451" t="s">
        <v>4142</v>
      </c>
      <c r="L2451" t="s">
        <v>32</v>
      </c>
      <c r="M2451">
        <v>4</v>
      </c>
      <c r="N2451" t="s">
        <v>33</v>
      </c>
      <c r="O2451">
        <v>60000015461254</v>
      </c>
      <c r="P2451">
        <v>60000016462742</v>
      </c>
      <c r="Q2451">
        <v>141269000002217</v>
      </c>
      <c r="S2451" t="s">
        <v>34</v>
      </c>
      <c r="T2451" t="s">
        <v>35</v>
      </c>
      <c r="U2451" t="s">
        <v>36</v>
      </c>
      <c r="X2451" t="s">
        <v>37</v>
      </c>
      <c r="AD2451" t="s">
        <v>5317</v>
      </c>
      <c r="AE2451" t="s">
        <v>1437</v>
      </c>
      <c r="AF2451" t="s">
        <v>5317</v>
      </c>
      <c r="AG2451" t="s">
        <v>5317</v>
      </c>
      <c r="AH2451">
        <v>1</v>
      </c>
      <c r="AI2451">
        <v>118</v>
      </c>
      <c r="AJ2451">
        <v>208</v>
      </c>
      <c r="AK2451">
        <v>483</v>
      </c>
      <c r="AL2451">
        <v>483</v>
      </c>
      <c r="AM2451">
        <v>483</v>
      </c>
      <c r="AN2451" t="s">
        <v>1410</v>
      </c>
      <c r="AO2451" t="s">
        <v>4403</v>
      </c>
    </row>
    <row r="2452" spans="1:41" x14ac:dyDescent="0.25">
      <c r="A2452">
        <v>1</v>
      </c>
      <c r="B2452" t="s">
        <v>28</v>
      </c>
      <c r="C2452">
        <v>393101</v>
      </c>
      <c r="D2452" t="str">
        <f>VLOOKUP(C2452,MUNICÍPO_SETOR!A$2:D$49,4,0)</f>
        <v>EDUARDO FERREIRA PINTO</v>
      </c>
      <c r="E2452" s="43">
        <v>41400.5</v>
      </c>
      <c r="F2452" s="43">
        <v>41401.974305555559</v>
      </c>
      <c r="G2452" s="43">
        <v>41401.932638888888</v>
      </c>
      <c r="H2452" t="s">
        <v>29</v>
      </c>
      <c r="I2452">
        <v>60000012385955</v>
      </c>
      <c r="J2452" t="s">
        <v>4141</v>
      </c>
      <c r="K2452" t="s">
        <v>4142</v>
      </c>
      <c r="L2452" t="s">
        <v>32</v>
      </c>
      <c r="M2452">
        <v>4</v>
      </c>
      <c r="N2452" t="s">
        <v>33</v>
      </c>
      <c r="O2452">
        <v>60000015461254</v>
      </c>
      <c r="P2452">
        <v>60000016462742</v>
      </c>
      <c r="Q2452">
        <v>141269000002217</v>
      </c>
      <c r="S2452" t="s">
        <v>34</v>
      </c>
      <c r="T2452" t="s">
        <v>35</v>
      </c>
      <c r="U2452" t="s">
        <v>36</v>
      </c>
      <c r="X2452" t="s">
        <v>37</v>
      </c>
      <c r="AD2452" t="s">
        <v>5317</v>
      </c>
      <c r="AE2452" t="s">
        <v>1437</v>
      </c>
      <c r="AF2452" t="s">
        <v>5317</v>
      </c>
      <c r="AG2452" t="s">
        <v>5317</v>
      </c>
      <c r="AH2452">
        <v>1</v>
      </c>
      <c r="AI2452">
        <v>118</v>
      </c>
      <c r="AJ2452">
        <v>208</v>
      </c>
      <c r="AK2452">
        <v>483</v>
      </c>
      <c r="AL2452">
        <v>483</v>
      </c>
      <c r="AM2452">
        <v>483</v>
      </c>
      <c r="AN2452" t="s">
        <v>1411</v>
      </c>
      <c r="AO2452" t="s">
        <v>4738</v>
      </c>
    </row>
    <row r="2453" spans="1:41" x14ac:dyDescent="0.25">
      <c r="A2453">
        <v>1</v>
      </c>
      <c r="B2453" t="s">
        <v>28</v>
      </c>
      <c r="C2453">
        <v>393101</v>
      </c>
      <c r="D2453" t="str">
        <f>VLOOKUP(C2453,MUNICÍPO_SETOR!A$2:D$49,4,0)</f>
        <v>EDUARDO FERREIRA PINTO</v>
      </c>
      <c r="E2453" s="43">
        <v>41400.458333333336</v>
      </c>
      <c r="F2453" s="43">
        <v>41401.976388888892</v>
      </c>
      <c r="G2453" s="43">
        <v>41401.93472222222</v>
      </c>
      <c r="H2453" t="s">
        <v>29</v>
      </c>
      <c r="I2453">
        <v>60000012444531</v>
      </c>
      <c r="J2453" t="s">
        <v>4152</v>
      </c>
      <c r="K2453" t="s">
        <v>4153</v>
      </c>
      <c r="N2453" t="s">
        <v>33</v>
      </c>
      <c r="O2453">
        <v>60000015461254</v>
      </c>
      <c r="P2453">
        <v>60000016462742</v>
      </c>
      <c r="Q2453">
        <v>141269000002223</v>
      </c>
      <c r="S2453" t="s">
        <v>34</v>
      </c>
      <c r="T2453" t="s">
        <v>35</v>
      </c>
      <c r="U2453" t="s">
        <v>36</v>
      </c>
      <c r="X2453" t="s">
        <v>37</v>
      </c>
      <c r="AD2453" t="s">
        <v>5318</v>
      </c>
      <c r="AE2453" t="s">
        <v>1437</v>
      </c>
      <c r="AF2453" t="s">
        <v>5318</v>
      </c>
      <c r="AG2453" t="s">
        <v>5318</v>
      </c>
      <c r="AH2453">
        <v>1</v>
      </c>
      <c r="AI2453">
        <v>83</v>
      </c>
      <c r="AJ2453">
        <v>186</v>
      </c>
      <c r="AK2453">
        <v>450</v>
      </c>
      <c r="AL2453">
        <v>450</v>
      </c>
      <c r="AM2453">
        <v>450</v>
      </c>
      <c r="AN2453" t="s">
        <v>1409</v>
      </c>
      <c r="AO2453" t="s">
        <v>5535</v>
      </c>
    </row>
    <row r="2454" spans="1:41" x14ac:dyDescent="0.25">
      <c r="A2454">
        <v>1</v>
      </c>
      <c r="B2454" t="s">
        <v>28</v>
      </c>
      <c r="C2454">
        <v>393101</v>
      </c>
      <c r="D2454" t="str">
        <f>VLOOKUP(C2454,MUNICÍPO_SETOR!A$2:D$49,4,0)</f>
        <v>EDUARDO FERREIRA PINTO</v>
      </c>
      <c r="E2454" s="43">
        <v>41400.458333333336</v>
      </c>
      <c r="F2454" s="43">
        <v>41401.976388888892</v>
      </c>
      <c r="G2454" s="43">
        <v>41401.93472222222</v>
      </c>
      <c r="H2454" t="s">
        <v>29</v>
      </c>
      <c r="I2454">
        <v>60000012444531</v>
      </c>
      <c r="J2454" t="s">
        <v>4152</v>
      </c>
      <c r="K2454" t="s">
        <v>4153</v>
      </c>
      <c r="N2454" t="s">
        <v>33</v>
      </c>
      <c r="O2454">
        <v>60000015461254</v>
      </c>
      <c r="P2454">
        <v>60000016462742</v>
      </c>
      <c r="Q2454">
        <v>141269000002223</v>
      </c>
      <c r="S2454" t="s">
        <v>34</v>
      </c>
      <c r="T2454" t="s">
        <v>35</v>
      </c>
      <c r="U2454" t="s">
        <v>36</v>
      </c>
      <c r="X2454" t="s">
        <v>37</v>
      </c>
      <c r="AD2454" t="s">
        <v>5318</v>
      </c>
      <c r="AE2454" t="s">
        <v>1437</v>
      </c>
      <c r="AF2454" t="s">
        <v>5318</v>
      </c>
      <c r="AG2454" t="s">
        <v>5318</v>
      </c>
      <c r="AH2454">
        <v>1</v>
      </c>
      <c r="AI2454">
        <v>83</v>
      </c>
      <c r="AJ2454">
        <v>186</v>
      </c>
      <c r="AK2454">
        <v>450</v>
      </c>
      <c r="AL2454">
        <v>450</v>
      </c>
      <c r="AM2454">
        <v>450</v>
      </c>
      <c r="AN2454" t="s">
        <v>1410</v>
      </c>
      <c r="AO2454" t="s">
        <v>4412</v>
      </c>
    </row>
    <row r="2455" spans="1:41" x14ac:dyDescent="0.25">
      <c r="A2455">
        <v>1</v>
      </c>
      <c r="B2455" t="s">
        <v>28</v>
      </c>
      <c r="C2455">
        <v>393101</v>
      </c>
      <c r="D2455" t="str">
        <f>VLOOKUP(C2455,MUNICÍPO_SETOR!A$2:D$49,4,0)</f>
        <v>EDUARDO FERREIRA PINTO</v>
      </c>
      <c r="E2455" s="43">
        <v>41400.458333333336</v>
      </c>
      <c r="F2455" s="43">
        <v>41401.976388888892</v>
      </c>
      <c r="G2455" s="43">
        <v>41401.93472222222</v>
      </c>
      <c r="H2455" t="s">
        <v>29</v>
      </c>
      <c r="I2455">
        <v>60000012444531</v>
      </c>
      <c r="J2455" t="s">
        <v>4152</v>
      </c>
      <c r="K2455" t="s">
        <v>4153</v>
      </c>
      <c r="N2455" t="s">
        <v>33</v>
      </c>
      <c r="O2455">
        <v>60000015461254</v>
      </c>
      <c r="P2455">
        <v>60000016462742</v>
      </c>
      <c r="Q2455">
        <v>141269000002223</v>
      </c>
      <c r="S2455" t="s">
        <v>34</v>
      </c>
      <c r="T2455" t="s">
        <v>35</v>
      </c>
      <c r="U2455" t="s">
        <v>36</v>
      </c>
      <c r="X2455" t="s">
        <v>37</v>
      </c>
      <c r="AD2455" t="s">
        <v>5318</v>
      </c>
      <c r="AE2455" t="s">
        <v>1437</v>
      </c>
      <c r="AF2455" t="s">
        <v>5318</v>
      </c>
      <c r="AG2455" t="s">
        <v>5318</v>
      </c>
      <c r="AH2455">
        <v>1</v>
      </c>
      <c r="AI2455">
        <v>83</v>
      </c>
      <c r="AJ2455">
        <v>186</v>
      </c>
      <c r="AK2455">
        <v>450</v>
      </c>
      <c r="AL2455">
        <v>450</v>
      </c>
      <c r="AM2455">
        <v>450</v>
      </c>
      <c r="AN2455" t="s">
        <v>1411</v>
      </c>
      <c r="AO2455" t="s">
        <v>4744</v>
      </c>
    </row>
    <row r="2456" spans="1:41" x14ac:dyDescent="0.25">
      <c r="A2456">
        <v>1</v>
      </c>
      <c r="B2456" t="s">
        <v>28</v>
      </c>
      <c r="C2456">
        <v>393101</v>
      </c>
      <c r="D2456" t="str">
        <f>VLOOKUP(C2456,MUNICÍPO_SETOR!A$2:D$49,4,0)</f>
        <v>EDUARDO FERREIRA PINTO</v>
      </c>
      <c r="E2456" s="43">
        <v>41400.375</v>
      </c>
      <c r="F2456" s="43">
        <v>41401.96597222222</v>
      </c>
      <c r="G2456" s="43">
        <v>41401.924305555556</v>
      </c>
      <c r="H2456" t="s">
        <v>29</v>
      </c>
      <c r="I2456">
        <v>60000012475311</v>
      </c>
      <c r="J2456" t="s">
        <v>4123</v>
      </c>
      <c r="K2456" t="s">
        <v>4124</v>
      </c>
      <c r="L2456" t="s">
        <v>32</v>
      </c>
      <c r="M2456">
        <v>6</v>
      </c>
      <c r="N2456" t="s">
        <v>33</v>
      </c>
      <c r="O2456">
        <v>60000015461254</v>
      </c>
      <c r="P2456">
        <v>60000016462742</v>
      </c>
      <c r="Q2456">
        <v>141269000002193</v>
      </c>
      <c r="S2456" t="s">
        <v>34</v>
      </c>
      <c r="T2456" t="s">
        <v>35</v>
      </c>
      <c r="U2456" t="s">
        <v>36</v>
      </c>
      <c r="X2456" t="s">
        <v>37</v>
      </c>
      <c r="AD2456" t="s">
        <v>5319</v>
      </c>
      <c r="AE2456" t="s">
        <v>1437</v>
      </c>
      <c r="AF2456" t="s">
        <v>5319</v>
      </c>
      <c r="AG2456" t="s">
        <v>5319</v>
      </c>
      <c r="AH2456">
        <v>1</v>
      </c>
      <c r="AI2456">
        <v>128</v>
      </c>
      <c r="AJ2456">
        <v>364</v>
      </c>
      <c r="AK2456">
        <v>642</v>
      </c>
      <c r="AL2456">
        <v>642</v>
      </c>
      <c r="AM2456">
        <v>642</v>
      </c>
      <c r="AN2456" t="s">
        <v>1409</v>
      </c>
      <c r="AO2456" t="s">
        <v>4398</v>
      </c>
    </row>
    <row r="2457" spans="1:41" x14ac:dyDescent="0.25">
      <c r="A2457">
        <v>1</v>
      </c>
      <c r="B2457" t="s">
        <v>28</v>
      </c>
      <c r="C2457">
        <v>393101</v>
      </c>
      <c r="D2457" t="str">
        <f>VLOOKUP(C2457,MUNICÍPO_SETOR!A$2:D$49,4,0)</f>
        <v>EDUARDO FERREIRA PINTO</v>
      </c>
      <c r="E2457" s="43">
        <v>41400.375</v>
      </c>
      <c r="F2457" s="43">
        <v>41401.96597222222</v>
      </c>
      <c r="G2457" s="43">
        <v>41401.924305555556</v>
      </c>
      <c r="H2457" t="s">
        <v>29</v>
      </c>
      <c r="I2457">
        <v>60000012475311</v>
      </c>
      <c r="J2457" t="s">
        <v>4123</v>
      </c>
      <c r="K2457" t="s">
        <v>4124</v>
      </c>
      <c r="L2457" t="s">
        <v>32</v>
      </c>
      <c r="M2457">
        <v>6</v>
      </c>
      <c r="N2457" t="s">
        <v>33</v>
      </c>
      <c r="O2457">
        <v>60000015461254</v>
      </c>
      <c r="P2457">
        <v>60000016462742</v>
      </c>
      <c r="Q2457">
        <v>141269000002193</v>
      </c>
      <c r="S2457" t="s">
        <v>34</v>
      </c>
      <c r="T2457" t="s">
        <v>35</v>
      </c>
      <c r="U2457" t="s">
        <v>36</v>
      </c>
      <c r="X2457" t="s">
        <v>37</v>
      </c>
      <c r="AD2457" t="s">
        <v>5319</v>
      </c>
      <c r="AE2457" t="s">
        <v>1437</v>
      </c>
      <c r="AF2457" t="s">
        <v>5319</v>
      </c>
      <c r="AG2457" t="s">
        <v>5319</v>
      </c>
      <c r="AH2457">
        <v>1</v>
      </c>
      <c r="AI2457">
        <v>128</v>
      </c>
      <c r="AJ2457">
        <v>364</v>
      </c>
      <c r="AK2457">
        <v>642</v>
      </c>
      <c r="AL2457">
        <v>642</v>
      </c>
      <c r="AM2457">
        <v>642</v>
      </c>
      <c r="AN2457" t="s">
        <v>1410</v>
      </c>
      <c r="AO2457" t="s">
        <v>4401</v>
      </c>
    </row>
    <row r="2458" spans="1:41" x14ac:dyDescent="0.25">
      <c r="A2458">
        <v>1</v>
      </c>
      <c r="B2458" t="s">
        <v>28</v>
      </c>
      <c r="C2458">
        <v>393101</v>
      </c>
      <c r="D2458" t="str">
        <f>VLOOKUP(C2458,MUNICÍPO_SETOR!A$2:D$49,4,0)</f>
        <v>EDUARDO FERREIRA PINTO</v>
      </c>
      <c r="E2458" s="43">
        <v>41400.375</v>
      </c>
      <c r="F2458" s="43">
        <v>41401.96597222222</v>
      </c>
      <c r="G2458" s="43">
        <v>41401.924305555556</v>
      </c>
      <c r="H2458" t="s">
        <v>29</v>
      </c>
      <c r="I2458">
        <v>60000012475311</v>
      </c>
      <c r="J2458" t="s">
        <v>4123</v>
      </c>
      <c r="K2458" t="s">
        <v>4124</v>
      </c>
      <c r="L2458" t="s">
        <v>32</v>
      </c>
      <c r="M2458">
        <v>6</v>
      </c>
      <c r="N2458" t="s">
        <v>33</v>
      </c>
      <c r="O2458">
        <v>60000015461254</v>
      </c>
      <c r="P2458">
        <v>60000016462742</v>
      </c>
      <c r="Q2458">
        <v>141269000002193</v>
      </c>
      <c r="S2458" t="s">
        <v>34</v>
      </c>
      <c r="T2458" t="s">
        <v>35</v>
      </c>
      <c r="U2458" t="s">
        <v>36</v>
      </c>
      <c r="X2458" t="s">
        <v>37</v>
      </c>
      <c r="AD2458" t="s">
        <v>5319</v>
      </c>
      <c r="AE2458" t="s">
        <v>1437</v>
      </c>
      <c r="AF2458" t="s">
        <v>5319</v>
      </c>
      <c r="AG2458" t="s">
        <v>5319</v>
      </c>
      <c r="AH2458">
        <v>1</v>
      </c>
      <c r="AI2458">
        <v>128</v>
      </c>
      <c r="AJ2458">
        <v>364</v>
      </c>
      <c r="AK2458">
        <v>642</v>
      </c>
      <c r="AL2458">
        <v>642</v>
      </c>
      <c r="AM2458">
        <v>642</v>
      </c>
      <c r="AN2458" t="s">
        <v>1411</v>
      </c>
      <c r="AO2458" t="s">
        <v>4737</v>
      </c>
    </row>
    <row r="2459" spans="1:41" x14ac:dyDescent="0.25">
      <c r="A2459">
        <v>1</v>
      </c>
      <c r="B2459" t="s">
        <v>28</v>
      </c>
      <c r="C2459">
        <v>393101</v>
      </c>
      <c r="D2459" t="str">
        <f>VLOOKUP(C2459,MUNICÍPO_SETOR!A$2:D$49,4,0)</f>
        <v>EDUARDO FERREIRA PINTO</v>
      </c>
      <c r="E2459" s="43">
        <v>41397.708333333336</v>
      </c>
      <c r="F2459" s="43">
        <v>41397.814583333333</v>
      </c>
      <c r="G2459" s="43">
        <v>41397.772916666669</v>
      </c>
      <c r="H2459" t="s">
        <v>29</v>
      </c>
      <c r="I2459">
        <v>60000017969044</v>
      </c>
      <c r="J2459" t="s">
        <v>1290</v>
      </c>
      <c r="K2459" t="s">
        <v>1291</v>
      </c>
      <c r="L2459" t="s">
        <v>41</v>
      </c>
      <c r="M2459">
        <v>4</v>
      </c>
      <c r="N2459" t="s">
        <v>33</v>
      </c>
      <c r="O2459">
        <v>60000015461254</v>
      </c>
      <c r="P2459">
        <v>60000016462742</v>
      </c>
      <c r="Q2459">
        <v>141269000002143</v>
      </c>
      <c r="S2459" t="s">
        <v>34</v>
      </c>
      <c r="T2459" t="s">
        <v>35</v>
      </c>
      <c r="U2459" t="s">
        <v>36</v>
      </c>
      <c r="X2459" t="s">
        <v>37</v>
      </c>
      <c r="AD2459" t="s">
        <v>5320</v>
      </c>
      <c r="AE2459" t="s">
        <v>1437</v>
      </c>
      <c r="AF2459" t="s">
        <v>5320</v>
      </c>
      <c r="AG2459" t="s">
        <v>5320</v>
      </c>
      <c r="AH2459">
        <v>1</v>
      </c>
      <c r="AI2459">
        <v>175</v>
      </c>
      <c r="AJ2459">
        <v>317</v>
      </c>
      <c r="AK2459">
        <v>530</v>
      </c>
      <c r="AL2459">
        <v>530</v>
      </c>
      <c r="AM2459">
        <v>530</v>
      </c>
      <c r="AN2459" t="s">
        <v>1409</v>
      </c>
      <c r="AO2459" t="s">
        <v>4409</v>
      </c>
    </row>
    <row r="2460" spans="1:41" x14ac:dyDescent="0.25">
      <c r="A2460">
        <v>1</v>
      </c>
      <c r="B2460" t="s">
        <v>28</v>
      </c>
      <c r="C2460">
        <v>393101</v>
      </c>
      <c r="D2460" t="str">
        <f>VLOOKUP(C2460,MUNICÍPO_SETOR!A$2:D$49,4,0)</f>
        <v>EDUARDO FERREIRA PINTO</v>
      </c>
      <c r="E2460" s="43">
        <v>41397.708333333336</v>
      </c>
      <c r="F2460" s="43">
        <v>41397.814583333333</v>
      </c>
      <c r="G2460" s="43">
        <v>41397.772916666669</v>
      </c>
      <c r="H2460" t="s">
        <v>29</v>
      </c>
      <c r="I2460">
        <v>60000017969044</v>
      </c>
      <c r="J2460" t="s">
        <v>1290</v>
      </c>
      <c r="K2460" t="s">
        <v>1291</v>
      </c>
      <c r="L2460" t="s">
        <v>41</v>
      </c>
      <c r="M2460">
        <v>4</v>
      </c>
      <c r="N2460" t="s">
        <v>33</v>
      </c>
      <c r="O2460">
        <v>60000015461254</v>
      </c>
      <c r="P2460">
        <v>60000016462742</v>
      </c>
      <c r="Q2460">
        <v>141269000002143</v>
      </c>
      <c r="S2460" t="s">
        <v>34</v>
      </c>
      <c r="T2460" t="s">
        <v>35</v>
      </c>
      <c r="U2460" t="s">
        <v>36</v>
      </c>
      <c r="X2460" t="s">
        <v>37</v>
      </c>
      <c r="AD2460" t="s">
        <v>5320</v>
      </c>
      <c r="AE2460" t="s">
        <v>1437</v>
      </c>
      <c r="AF2460" t="s">
        <v>5320</v>
      </c>
      <c r="AG2460" t="s">
        <v>5320</v>
      </c>
      <c r="AH2460">
        <v>1</v>
      </c>
      <c r="AI2460">
        <v>175</v>
      </c>
      <c r="AJ2460">
        <v>317</v>
      </c>
      <c r="AK2460">
        <v>530</v>
      </c>
      <c r="AL2460">
        <v>530</v>
      </c>
      <c r="AM2460">
        <v>530</v>
      </c>
      <c r="AN2460" t="s">
        <v>1410</v>
      </c>
      <c r="AO2460" t="s">
        <v>4407</v>
      </c>
    </row>
    <row r="2461" spans="1:41" x14ac:dyDescent="0.25">
      <c r="A2461">
        <v>1</v>
      </c>
      <c r="B2461" t="s">
        <v>28</v>
      </c>
      <c r="C2461">
        <v>393101</v>
      </c>
      <c r="D2461" t="str">
        <f>VLOOKUP(C2461,MUNICÍPO_SETOR!A$2:D$49,4,0)</f>
        <v>EDUARDO FERREIRA PINTO</v>
      </c>
      <c r="E2461" s="43">
        <v>41397.708333333336</v>
      </c>
      <c r="F2461" s="43">
        <v>41397.814583333333</v>
      </c>
      <c r="G2461" s="43">
        <v>41397.772916666669</v>
      </c>
      <c r="H2461" t="s">
        <v>29</v>
      </c>
      <c r="I2461">
        <v>60000017969044</v>
      </c>
      <c r="J2461" t="s">
        <v>1290</v>
      </c>
      <c r="K2461" t="s">
        <v>1291</v>
      </c>
      <c r="L2461" t="s">
        <v>41</v>
      </c>
      <c r="M2461">
        <v>4</v>
      </c>
      <c r="N2461" t="s">
        <v>33</v>
      </c>
      <c r="O2461">
        <v>60000015461254</v>
      </c>
      <c r="P2461">
        <v>60000016462742</v>
      </c>
      <c r="Q2461">
        <v>141269000002143</v>
      </c>
      <c r="S2461" t="s">
        <v>34</v>
      </c>
      <c r="T2461" t="s">
        <v>35</v>
      </c>
      <c r="U2461" t="s">
        <v>36</v>
      </c>
      <c r="X2461" t="s">
        <v>37</v>
      </c>
      <c r="AD2461" t="s">
        <v>5320</v>
      </c>
      <c r="AE2461" t="s">
        <v>1437</v>
      </c>
      <c r="AF2461" t="s">
        <v>5320</v>
      </c>
      <c r="AG2461" t="s">
        <v>5320</v>
      </c>
      <c r="AH2461">
        <v>1</v>
      </c>
      <c r="AI2461">
        <v>175</v>
      </c>
      <c r="AJ2461">
        <v>317</v>
      </c>
      <c r="AK2461">
        <v>530</v>
      </c>
      <c r="AL2461">
        <v>530</v>
      </c>
      <c r="AM2461">
        <v>530</v>
      </c>
      <c r="AN2461" t="s">
        <v>1411</v>
      </c>
      <c r="AO2461" t="s">
        <v>4741</v>
      </c>
    </row>
    <row r="2462" spans="1:41" x14ac:dyDescent="0.25">
      <c r="A2462">
        <v>1</v>
      </c>
      <c r="B2462" t="s">
        <v>28</v>
      </c>
      <c r="C2462">
        <v>393101</v>
      </c>
      <c r="D2462" t="str">
        <f>VLOOKUP(C2462,MUNICÍPO_SETOR!A$2:D$49,4,0)</f>
        <v>EDUARDO FERREIRA PINTO</v>
      </c>
      <c r="E2462" s="43">
        <v>41397.666666666664</v>
      </c>
      <c r="F2462" s="43">
        <v>41397.80972222222</v>
      </c>
      <c r="G2462" s="43">
        <v>41397.768055555556</v>
      </c>
      <c r="H2462" t="s">
        <v>29</v>
      </c>
      <c r="I2462">
        <v>60000012546735</v>
      </c>
      <c r="J2462" t="s">
        <v>1299</v>
      </c>
      <c r="K2462" t="s">
        <v>1300</v>
      </c>
      <c r="L2462" t="s">
        <v>32</v>
      </c>
      <c r="M2462">
        <v>6</v>
      </c>
      <c r="N2462" t="s">
        <v>33</v>
      </c>
      <c r="O2462">
        <v>60000015461254</v>
      </c>
      <c r="P2462">
        <v>60000016462742</v>
      </c>
      <c r="Q2462">
        <v>141269000002131</v>
      </c>
      <c r="S2462" t="s">
        <v>34</v>
      </c>
      <c r="T2462" t="s">
        <v>35</v>
      </c>
      <c r="U2462" t="s">
        <v>36</v>
      </c>
      <c r="X2462" t="s">
        <v>37</v>
      </c>
      <c r="AD2462" t="s">
        <v>5321</v>
      </c>
      <c r="AE2462" t="s">
        <v>1437</v>
      </c>
      <c r="AF2462" t="s">
        <v>5321</v>
      </c>
      <c r="AG2462" t="s">
        <v>5321</v>
      </c>
      <c r="AH2462">
        <v>1</v>
      </c>
      <c r="AI2462">
        <v>143</v>
      </c>
      <c r="AJ2462">
        <v>334</v>
      </c>
      <c r="AK2462">
        <v>628</v>
      </c>
      <c r="AL2462">
        <v>628</v>
      </c>
      <c r="AM2462">
        <v>628</v>
      </c>
      <c r="AN2462" t="s">
        <v>1409</v>
      </c>
      <c r="AO2462" t="s">
        <v>4392</v>
      </c>
    </row>
    <row r="2463" spans="1:41" x14ac:dyDescent="0.25">
      <c r="A2463">
        <v>1</v>
      </c>
      <c r="B2463" t="s">
        <v>28</v>
      </c>
      <c r="C2463">
        <v>393101</v>
      </c>
      <c r="D2463" t="str">
        <f>VLOOKUP(C2463,MUNICÍPO_SETOR!A$2:D$49,4,0)</f>
        <v>EDUARDO FERREIRA PINTO</v>
      </c>
      <c r="E2463" s="43">
        <v>41397.666666666664</v>
      </c>
      <c r="F2463" s="43">
        <v>41397.80972222222</v>
      </c>
      <c r="G2463" s="43">
        <v>41397.768055555556</v>
      </c>
      <c r="H2463" t="s">
        <v>29</v>
      </c>
      <c r="I2463">
        <v>60000012546735</v>
      </c>
      <c r="J2463" t="s">
        <v>1299</v>
      </c>
      <c r="K2463" t="s">
        <v>1300</v>
      </c>
      <c r="L2463" t="s">
        <v>32</v>
      </c>
      <c r="M2463">
        <v>6</v>
      </c>
      <c r="N2463" t="s">
        <v>33</v>
      </c>
      <c r="O2463">
        <v>60000015461254</v>
      </c>
      <c r="P2463">
        <v>60000016462742</v>
      </c>
      <c r="Q2463">
        <v>141269000002131</v>
      </c>
      <c r="S2463" t="s">
        <v>34</v>
      </c>
      <c r="T2463" t="s">
        <v>35</v>
      </c>
      <c r="U2463" t="s">
        <v>36</v>
      </c>
      <c r="X2463" t="s">
        <v>37</v>
      </c>
      <c r="AD2463" t="s">
        <v>5321</v>
      </c>
      <c r="AE2463" t="s">
        <v>1437</v>
      </c>
      <c r="AF2463" t="s">
        <v>5321</v>
      </c>
      <c r="AG2463" t="s">
        <v>5321</v>
      </c>
      <c r="AH2463">
        <v>1</v>
      </c>
      <c r="AI2463">
        <v>143</v>
      </c>
      <c r="AJ2463">
        <v>334</v>
      </c>
      <c r="AK2463">
        <v>628</v>
      </c>
      <c r="AL2463">
        <v>628</v>
      </c>
      <c r="AM2463">
        <v>628</v>
      </c>
      <c r="AN2463" t="s">
        <v>1410</v>
      </c>
      <c r="AO2463" t="s">
        <v>4413</v>
      </c>
    </row>
    <row r="2464" spans="1:41" x14ac:dyDescent="0.25">
      <c r="A2464">
        <v>1</v>
      </c>
      <c r="B2464" t="s">
        <v>28</v>
      </c>
      <c r="C2464">
        <v>393101</v>
      </c>
      <c r="D2464" t="str">
        <f>VLOOKUP(C2464,MUNICÍPO_SETOR!A$2:D$49,4,0)</f>
        <v>EDUARDO FERREIRA PINTO</v>
      </c>
      <c r="E2464" s="43">
        <v>41397.666666666664</v>
      </c>
      <c r="F2464" s="43">
        <v>41397.80972222222</v>
      </c>
      <c r="G2464" s="43">
        <v>41397.768055555556</v>
      </c>
      <c r="H2464" t="s">
        <v>29</v>
      </c>
      <c r="I2464">
        <v>60000012546735</v>
      </c>
      <c r="J2464" t="s">
        <v>1299</v>
      </c>
      <c r="K2464" t="s">
        <v>1300</v>
      </c>
      <c r="L2464" t="s">
        <v>32</v>
      </c>
      <c r="M2464">
        <v>6</v>
      </c>
      <c r="N2464" t="s">
        <v>33</v>
      </c>
      <c r="O2464">
        <v>60000015461254</v>
      </c>
      <c r="P2464">
        <v>60000016462742</v>
      </c>
      <c r="Q2464">
        <v>141269000002131</v>
      </c>
      <c r="S2464" t="s">
        <v>34</v>
      </c>
      <c r="T2464" t="s">
        <v>35</v>
      </c>
      <c r="U2464" t="s">
        <v>36</v>
      </c>
      <c r="X2464" t="s">
        <v>37</v>
      </c>
      <c r="AD2464" t="s">
        <v>5321</v>
      </c>
      <c r="AE2464" t="s">
        <v>1437</v>
      </c>
      <c r="AF2464" t="s">
        <v>5321</v>
      </c>
      <c r="AG2464" t="s">
        <v>5321</v>
      </c>
      <c r="AH2464">
        <v>1</v>
      </c>
      <c r="AI2464">
        <v>143</v>
      </c>
      <c r="AJ2464">
        <v>334</v>
      </c>
      <c r="AK2464">
        <v>628</v>
      </c>
      <c r="AL2464">
        <v>628</v>
      </c>
      <c r="AM2464">
        <v>628</v>
      </c>
      <c r="AN2464" t="s">
        <v>1411</v>
      </c>
      <c r="AO2464" t="s">
        <v>4745</v>
      </c>
    </row>
    <row r="2465" spans="1:41" x14ac:dyDescent="0.25">
      <c r="A2465">
        <v>1</v>
      </c>
      <c r="B2465" t="s">
        <v>28</v>
      </c>
      <c r="C2465">
        <v>393101</v>
      </c>
      <c r="D2465" t="str">
        <f>VLOOKUP(C2465,MUNICÍPO_SETOR!A$2:D$49,4,0)</f>
        <v>EDUARDO FERREIRA PINTO</v>
      </c>
      <c r="E2465" s="43">
        <v>41397.625</v>
      </c>
      <c r="F2465" s="43">
        <v>41397.813194444447</v>
      </c>
      <c r="G2465" s="43">
        <v>41397.771527777775</v>
      </c>
      <c r="H2465" t="s">
        <v>29</v>
      </c>
      <c r="I2465">
        <v>60000012500355</v>
      </c>
      <c r="J2465" t="s">
        <v>1301</v>
      </c>
      <c r="K2465" t="s">
        <v>1302</v>
      </c>
      <c r="L2465" t="s">
        <v>32</v>
      </c>
      <c r="M2465">
        <v>6</v>
      </c>
      <c r="N2465" t="s">
        <v>33</v>
      </c>
      <c r="O2465">
        <v>60000015461254</v>
      </c>
      <c r="P2465">
        <v>60000016462742</v>
      </c>
      <c r="Q2465">
        <v>141269000002137</v>
      </c>
      <c r="S2465" t="s">
        <v>34</v>
      </c>
      <c r="T2465" t="s">
        <v>35</v>
      </c>
      <c r="U2465" t="s">
        <v>36</v>
      </c>
      <c r="X2465" t="s">
        <v>37</v>
      </c>
      <c r="AD2465" t="s">
        <v>4140</v>
      </c>
      <c r="AE2465" t="s">
        <v>1437</v>
      </c>
      <c r="AF2465" t="s">
        <v>4140</v>
      </c>
      <c r="AG2465" t="s">
        <v>4140</v>
      </c>
      <c r="AH2465">
        <v>1</v>
      </c>
      <c r="AI2465">
        <v>132</v>
      </c>
      <c r="AJ2465">
        <v>311</v>
      </c>
      <c r="AK2465">
        <v>539</v>
      </c>
      <c r="AL2465">
        <v>539</v>
      </c>
      <c r="AM2465">
        <v>539</v>
      </c>
      <c r="AN2465" t="s">
        <v>1409</v>
      </c>
      <c r="AO2465" t="s">
        <v>4404</v>
      </c>
    </row>
    <row r="2466" spans="1:41" x14ac:dyDescent="0.25">
      <c r="A2466">
        <v>1</v>
      </c>
      <c r="B2466" t="s">
        <v>28</v>
      </c>
      <c r="C2466">
        <v>393101</v>
      </c>
      <c r="D2466" t="str">
        <f>VLOOKUP(C2466,MUNICÍPO_SETOR!A$2:D$49,4,0)</f>
        <v>EDUARDO FERREIRA PINTO</v>
      </c>
      <c r="E2466" s="43">
        <v>41397.625</v>
      </c>
      <c r="F2466" s="43">
        <v>41397.813194444447</v>
      </c>
      <c r="G2466" s="43">
        <v>41397.771527777775</v>
      </c>
      <c r="H2466" t="s">
        <v>29</v>
      </c>
      <c r="I2466">
        <v>60000012500355</v>
      </c>
      <c r="J2466" t="s">
        <v>1301</v>
      </c>
      <c r="K2466" t="s">
        <v>1302</v>
      </c>
      <c r="L2466" t="s">
        <v>32</v>
      </c>
      <c r="M2466">
        <v>6</v>
      </c>
      <c r="N2466" t="s">
        <v>33</v>
      </c>
      <c r="O2466">
        <v>60000015461254</v>
      </c>
      <c r="P2466">
        <v>60000016462742</v>
      </c>
      <c r="Q2466">
        <v>141269000002137</v>
      </c>
      <c r="S2466" t="s">
        <v>34</v>
      </c>
      <c r="T2466" t="s">
        <v>35</v>
      </c>
      <c r="U2466" t="s">
        <v>36</v>
      </c>
      <c r="X2466" t="s">
        <v>37</v>
      </c>
      <c r="AD2466" t="s">
        <v>4140</v>
      </c>
      <c r="AE2466" t="s">
        <v>1437</v>
      </c>
      <c r="AF2466" t="s">
        <v>4140</v>
      </c>
      <c r="AG2466" t="s">
        <v>4140</v>
      </c>
      <c r="AH2466">
        <v>1</v>
      </c>
      <c r="AI2466">
        <v>132</v>
      </c>
      <c r="AJ2466">
        <v>311</v>
      </c>
      <c r="AK2466">
        <v>539</v>
      </c>
      <c r="AL2466">
        <v>539</v>
      </c>
      <c r="AM2466">
        <v>539</v>
      </c>
      <c r="AN2466" t="s">
        <v>1410</v>
      </c>
      <c r="AO2466" t="s">
        <v>4408</v>
      </c>
    </row>
    <row r="2467" spans="1:41" x14ac:dyDescent="0.25">
      <c r="A2467">
        <v>1</v>
      </c>
      <c r="B2467" t="s">
        <v>28</v>
      </c>
      <c r="C2467">
        <v>393101</v>
      </c>
      <c r="D2467" t="str">
        <f>VLOOKUP(C2467,MUNICÍPO_SETOR!A$2:D$49,4,0)</f>
        <v>EDUARDO FERREIRA PINTO</v>
      </c>
      <c r="E2467" s="43">
        <v>41397.625</v>
      </c>
      <c r="F2467" s="43">
        <v>41397.813194444447</v>
      </c>
      <c r="G2467" s="43">
        <v>41397.771527777775</v>
      </c>
      <c r="H2467" t="s">
        <v>29</v>
      </c>
      <c r="I2467">
        <v>60000012500355</v>
      </c>
      <c r="J2467" t="s">
        <v>1301</v>
      </c>
      <c r="K2467" t="s">
        <v>1302</v>
      </c>
      <c r="L2467" t="s">
        <v>32</v>
      </c>
      <c r="M2467">
        <v>6</v>
      </c>
      <c r="N2467" t="s">
        <v>33</v>
      </c>
      <c r="O2467">
        <v>60000015461254</v>
      </c>
      <c r="P2467">
        <v>60000016462742</v>
      </c>
      <c r="Q2467">
        <v>141269000002137</v>
      </c>
      <c r="S2467" t="s">
        <v>34</v>
      </c>
      <c r="T2467" t="s">
        <v>35</v>
      </c>
      <c r="U2467" t="s">
        <v>36</v>
      </c>
      <c r="X2467" t="s">
        <v>37</v>
      </c>
      <c r="AD2467" t="s">
        <v>4140</v>
      </c>
      <c r="AE2467" t="s">
        <v>1437</v>
      </c>
      <c r="AF2467" t="s">
        <v>4140</v>
      </c>
      <c r="AG2467" t="s">
        <v>4140</v>
      </c>
      <c r="AH2467">
        <v>1</v>
      </c>
      <c r="AI2467">
        <v>132</v>
      </c>
      <c r="AJ2467">
        <v>311</v>
      </c>
      <c r="AK2467">
        <v>539</v>
      </c>
      <c r="AL2467">
        <v>539</v>
      </c>
      <c r="AM2467">
        <v>539</v>
      </c>
      <c r="AN2467" t="s">
        <v>1411</v>
      </c>
      <c r="AO2467" t="s">
        <v>4742</v>
      </c>
    </row>
    <row r="2468" spans="1:41" x14ac:dyDescent="0.25">
      <c r="A2468">
        <v>1</v>
      </c>
      <c r="B2468" t="s">
        <v>28</v>
      </c>
      <c r="C2468">
        <v>393101</v>
      </c>
      <c r="D2468" t="str">
        <f>VLOOKUP(C2468,MUNICÍPO_SETOR!A$2:D$49,4,0)</f>
        <v>EDUARDO FERREIRA PINTO</v>
      </c>
      <c r="E2468" s="43">
        <v>41397.583333333336</v>
      </c>
      <c r="F2468" s="43">
        <v>41397.826388888891</v>
      </c>
      <c r="G2468" s="43">
        <v>41397.784722222219</v>
      </c>
      <c r="H2468" t="s">
        <v>29</v>
      </c>
      <c r="I2468">
        <v>60000012248503</v>
      </c>
      <c r="J2468" t="s">
        <v>1296</v>
      </c>
      <c r="K2468" t="s">
        <v>1297</v>
      </c>
      <c r="L2468" t="s">
        <v>32</v>
      </c>
      <c r="M2468">
        <v>6</v>
      </c>
      <c r="N2468" t="s">
        <v>33</v>
      </c>
      <c r="O2468">
        <v>60000015461254</v>
      </c>
      <c r="P2468">
        <v>60000016462742</v>
      </c>
      <c r="Q2468">
        <v>141269000002167</v>
      </c>
      <c r="S2468" t="s">
        <v>34</v>
      </c>
      <c r="T2468" t="s">
        <v>35</v>
      </c>
      <c r="U2468" t="s">
        <v>36</v>
      </c>
      <c r="X2468" t="s">
        <v>37</v>
      </c>
      <c r="AD2468" t="s">
        <v>5322</v>
      </c>
      <c r="AE2468" t="s">
        <v>1437</v>
      </c>
      <c r="AF2468" t="s">
        <v>5322</v>
      </c>
      <c r="AG2468" t="s">
        <v>5322</v>
      </c>
      <c r="AH2468">
        <v>1</v>
      </c>
      <c r="AI2468">
        <v>98</v>
      </c>
      <c r="AJ2468">
        <v>194</v>
      </c>
      <c r="AK2468">
        <v>644</v>
      </c>
      <c r="AL2468">
        <v>644</v>
      </c>
      <c r="AM2468">
        <v>644</v>
      </c>
      <c r="AN2468" t="s">
        <v>1409</v>
      </c>
      <c r="AO2468" t="s">
        <v>5536</v>
      </c>
    </row>
    <row r="2469" spans="1:41" x14ac:dyDescent="0.25">
      <c r="A2469">
        <v>1</v>
      </c>
      <c r="B2469" t="s">
        <v>28</v>
      </c>
      <c r="C2469">
        <v>393101</v>
      </c>
      <c r="D2469" t="str">
        <f>VLOOKUP(C2469,MUNICÍPO_SETOR!A$2:D$49,4,0)</f>
        <v>EDUARDO FERREIRA PINTO</v>
      </c>
      <c r="E2469" s="43">
        <v>41397.583333333336</v>
      </c>
      <c r="F2469" s="43">
        <v>41397.826388888891</v>
      </c>
      <c r="G2469" s="43">
        <v>41397.784722222219</v>
      </c>
      <c r="H2469" t="s">
        <v>29</v>
      </c>
      <c r="I2469">
        <v>60000012248503</v>
      </c>
      <c r="J2469" t="s">
        <v>1296</v>
      </c>
      <c r="K2469" t="s">
        <v>1297</v>
      </c>
      <c r="L2469" t="s">
        <v>32</v>
      </c>
      <c r="M2469">
        <v>6</v>
      </c>
      <c r="N2469" t="s">
        <v>33</v>
      </c>
      <c r="O2469">
        <v>60000015461254</v>
      </c>
      <c r="P2469">
        <v>60000016462742</v>
      </c>
      <c r="Q2469">
        <v>141269000002167</v>
      </c>
      <c r="S2469" t="s">
        <v>34</v>
      </c>
      <c r="T2469" t="s">
        <v>35</v>
      </c>
      <c r="U2469" t="s">
        <v>36</v>
      </c>
      <c r="X2469" t="s">
        <v>37</v>
      </c>
      <c r="AD2469" t="s">
        <v>5322</v>
      </c>
      <c r="AE2469" t="s">
        <v>1437</v>
      </c>
      <c r="AF2469" t="s">
        <v>5322</v>
      </c>
      <c r="AG2469" t="s">
        <v>5322</v>
      </c>
      <c r="AH2469">
        <v>1</v>
      </c>
      <c r="AI2469">
        <v>98</v>
      </c>
      <c r="AJ2469">
        <v>194</v>
      </c>
      <c r="AK2469">
        <v>644</v>
      </c>
      <c r="AL2469">
        <v>644</v>
      </c>
      <c r="AM2469">
        <v>644</v>
      </c>
      <c r="AN2469" t="s">
        <v>1410</v>
      </c>
      <c r="AO2469" t="s">
        <v>4415</v>
      </c>
    </row>
    <row r="2470" spans="1:41" x14ac:dyDescent="0.25">
      <c r="A2470">
        <v>1</v>
      </c>
      <c r="B2470" t="s">
        <v>28</v>
      </c>
      <c r="C2470">
        <v>393101</v>
      </c>
      <c r="D2470" t="str">
        <f>VLOOKUP(C2470,MUNICÍPO_SETOR!A$2:D$49,4,0)</f>
        <v>EDUARDO FERREIRA PINTO</v>
      </c>
      <c r="E2470" s="43">
        <v>41397.583333333336</v>
      </c>
      <c r="F2470" s="43">
        <v>41397.826388888891</v>
      </c>
      <c r="G2470" s="43">
        <v>41397.784722222219</v>
      </c>
      <c r="H2470" t="s">
        <v>29</v>
      </c>
      <c r="I2470">
        <v>60000012248503</v>
      </c>
      <c r="J2470" t="s">
        <v>1296</v>
      </c>
      <c r="K2470" t="s">
        <v>1297</v>
      </c>
      <c r="L2470" t="s">
        <v>32</v>
      </c>
      <c r="M2470">
        <v>6</v>
      </c>
      <c r="N2470" t="s">
        <v>33</v>
      </c>
      <c r="O2470">
        <v>60000015461254</v>
      </c>
      <c r="P2470">
        <v>60000016462742</v>
      </c>
      <c r="Q2470">
        <v>141269000002167</v>
      </c>
      <c r="S2470" t="s">
        <v>34</v>
      </c>
      <c r="T2470" t="s">
        <v>35</v>
      </c>
      <c r="U2470" t="s">
        <v>36</v>
      </c>
      <c r="X2470" t="s">
        <v>37</v>
      </c>
      <c r="AD2470" t="s">
        <v>5322</v>
      </c>
      <c r="AE2470" t="s">
        <v>1437</v>
      </c>
      <c r="AF2470" t="s">
        <v>5322</v>
      </c>
      <c r="AG2470" t="s">
        <v>5322</v>
      </c>
      <c r="AH2470">
        <v>1</v>
      </c>
      <c r="AI2470">
        <v>98</v>
      </c>
      <c r="AJ2470">
        <v>194</v>
      </c>
      <c r="AK2470">
        <v>644</v>
      </c>
      <c r="AL2470">
        <v>644</v>
      </c>
      <c r="AM2470">
        <v>644</v>
      </c>
      <c r="AN2470" t="s">
        <v>1411</v>
      </c>
      <c r="AO2470" t="s">
        <v>4746</v>
      </c>
    </row>
    <row r="2471" spans="1:41" x14ac:dyDescent="0.25">
      <c r="A2471">
        <v>1</v>
      </c>
      <c r="B2471" t="s">
        <v>28</v>
      </c>
      <c r="C2471">
        <v>393101</v>
      </c>
      <c r="D2471" t="str">
        <f>VLOOKUP(C2471,MUNICÍPO_SETOR!A$2:D$49,4,0)</f>
        <v>EDUARDO FERREIRA PINTO</v>
      </c>
      <c r="E2471" s="43">
        <v>41397.5</v>
      </c>
      <c r="F2471" s="43">
        <v>41397.824999999997</v>
      </c>
      <c r="G2471" s="43">
        <v>41397.783333333333</v>
      </c>
      <c r="H2471" t="s">
        <v>29</v>
      </c>
      <c r="I2471">
        <v>60000017963044</v>
      </c>
      <c r="J2471" t="s">
        <v>1294</v>
      </c>
      <c r="K2471" t="s">
        <v>1295</v>
      </c>
      <c r="L2471" t="s">
        <v>32</v>
      </c>
      <c r="M2471">
        <v>6</v>
      </c>
      <c r="N2471" t="s">
        <v>33</v>
      </c>
      <c r="O2471">
        <v>60000015461254</v>
      </c>
      <c r="P2471">
        <v>60000016462742</v>
      </c>
      <c r="Q2471">
        <v>141269000002161</v>
      </c>
      <c r="S2471" t="s">
        <v>34</v>
      </c>
      <c r="T2471" t="s">
        <v>35</v>
      </c>
      <c r="U2471" t="s">
        <v>36</v>
      </c>
      <c r="X2471" t="s">
        <v>37</v>
      </c>
      <c r="AD2471" t="s">
        <v>5323</v>
      </c>
      <c r="AE2471" t="s">
        <v>1437</v>
      </c>
      <c r="AF2471" t="s">
        <v>5323</v>
      </c>
      <c r="AG2471" t="s">
        <v>5323</v>
      </c>
      <c r="AH2471">
        <v>1</v>
      </c>
      <c r="AI2471">
        <v>104</v>
      </c>
      <c r="AJ2471">
        <v>275</v>
      </c>
      <c r="AK2471">
        <v>594</v>
      </c>
      <c r="AL2471">
        <v>594</v>
      </c>
      <c r="AM2471">
        <v>594</v>
      </c>
      <c r="AN2471" t="s">
        <v>1409</v>
      </c>
      <c r="AO2471" t="s">
        <v>4417</v>
      </c>
    </row>
    <row r="2472" spans="1:41" x14ac:dyDescent="0.25">
      <c r="A2472">
        <v>1</v>
      </c>
      <c r="B2472" t="s">
        <v>28</v>
      </c>
      <c r="C2472">
        <v>393101</v>
      </c>
      <c r="D2472" t="str">
        <f>VLOOKUP(C2472,MUNICÍPO_SETOR!A$2:D$49,4,0)</f>
        <v>EDUARDO FERREIRA PINTO</v>
      </c>
      <c r="E2472" s="43">
        <v>41397.5</v>
      </c>
      <c r="F2472" s="43">
        <v>41397.824999999997</v>
      </c>
      <c r="G2472" s="43">
        <v>41397.783333333333</v>
      </c>
      <c r="H2472" t="s">
        <v>29</v>
      </c>
      <c r="I2472">
        <v>60000017963044</v>
      </c>
      <c r="J2472" t="s">
        <v>1294</v>
      </c>
      <c r="K2472" t="s">
        <v>1295</v>
      </c>
      <c r="L2472" t="s">
        <v>32</v>
      </c>
      <c r="M2472">
        <v>6</v>
      </c>
      <c r="N2472" t="s">
        <v>33</v>
      </c>
      <c r="O2472">
        <v>60000015461254</v>
      </c>
      <c r="P2472">
        <v>60000016462742</v>
      </c>
      <c r="Q2472">
        <v>141269000002161</v>
      </c>
      <c r="S2472" t="s">
        <v>34</v>
      </c>
      <c r="T2472" t="s">
        <v>35</v>
      </c>
      <c r="U2472" t="s">
        <v>36</v>
      </c>
      <c r="X2472" t="s">
        <v>37</v>
      </c>
      <c r="AD2472" t="s">
        <v>5323</v>
      </c>
      <c r="AE2472" t="s">
        <v>1437</v>
      </c>
      <c r="AF2472" t="s">
        <v>5323</v>
      </c>
      <c r="AG2472" t="s">
        <v>5323</v>
      </c>
      <c r="AH2472">
        <v>1</v>
      </c>
      <c r="AI2472">
        <v>104</v>
      </c>
      <c r="AJ2472">
        <v>275</v>
      </c>
      <c r="AK2472">
        <v>594</v>
      </c>
      <c r="AL2472">
        <v>594</v>
      </c>
      <c r="AM2472">
        <v>594</v>
      </c>
      <c r="AN2472" t="s">
        <v>1410</v>
      </c>
      <c r="AO2472" t="s">
        <v>4410</v>
      </c>
    </row>
    <row r="2473" spans="1:41" x14ac:dyDescent="0.25">
      <c r="A2473">
        <v>1</v>
      </c>
      <c r="B2473" t="s">
        <v>28</v>
      </c>
      <c r="C2473">
        <v>393101</v>
      </c>
      <c r="D2473" t="str">
        <f>VLOOKUP(C2473,MUNICÍPO_SETOR!A$2:D$49,4,0)</f>
        <v>EDUARDO FERREIRA PINTO</v>
      </c>
      <c r="E2473" s="43">
        <v>41397.5</v>
      </c>
      <c r="F2473" s="43">
        <v>41397.824999999997</v>
      </c>
      <c r="G2473" s="43">
        <v>41397.783333333333</v>
      </c>
      <c r="H2473" t="s">
        <v>29</v>
      </c>
      <c r="I2473">
        <v>60000017963044</v>
      </c>
      <c r="J2473" t="s">
        <v>1294</v>
      </c>
      <c r="K2473" t="s">
        <v>1295</v>
      </c>
      <c r="L2473" t="s">
        <v>32</v>
      </c>
      <c r="M2473">
        <v>6</v>
      </c>
      <c r="N2473" t="s">
        <v>33</v>
      </c>
      <c r="O2473">
        <v>60000015461254</v>
      </c>
      <c r="P2473">
        <v>60000016462742</v>
      </c>
      <c r="Q2473">
        <v>141269000002161</v>
      </c>
      <c r="S2473" t="s">
        <v>34</v>
      </c>
      <c r="T2473" t="s">
        <v>35</v>
      </c>
      <c r="U2473" t="s">
        <v>36</v>
      </c>
      <c r="X2473" t="s">
        <v>37</v>
      </c>
      <c r="AD2473" t="s">
        <v>5323</v>
      </c>
      <c r="AE2473" t="s">
        <v>1437</v>
      </c>
      <c r="AF2473" t="s">
        <v>5323</v>
      </c>
      <c r="AG2473" t="s">
        <v>5323</v>
      </c>
      <c r="AH2473">
        <v>1</v>
      </c>
      <c r="AI2473">
        <v>104</v>
      </c>
      <c r="AJ2473">
        <v>275</v>
      </c>
      <c r="AK2473">
        <v>594</v>
      </c>
      <c r="AL2473">
        <v>594</v>
      </c>
      <c r="AM2473">
        <v>594</v>
      </c>
      <c r="AN2473" t="s">
        <v>1411</v>
      </c>
      <c r="AO2473" t="s">
        <v>4743</v>
      </c>
    </row>
    <row r="2474" spans="1:41" x14ac:dyDescent="0.25">
      <c r="A2474">
        <v>1</v>
      </c>
      <c r="B2474" t="s">
        <v>28</v>
      </c>
      <c r="C2474">
        <v>393101</v>
      </c>
      <c r="D2474" t="str">
        <f>VLOOKUP(C2474,MUNICÍPO_SETOR!A$2:D$49,4,0)</f>
        <v>EDUARDO FERREIRA PINTO</v>
      </c>
      <c r="E2474" s="43">
        <v>41397.416666666664</v>
      </c>
      <c r="F2474" s="43">
        <v>41397.819444444445</v>
      </c>
      <c r="G2474" s="43">
        <v>41397.777777777781</v>
      </c>
      <c r="H2474" t="s">
        <v>29</v>
      </c>
      <c r="I2474">
        <v>60000012419127</v>
      </c>
      <c r="J2474" t="s">
        <v>1263</v>
      </c>
      <c r="K2474" t="s">
        <v>1264</v>
      </c>
      <c r="L2474" t="s">
        <v>32</v>
      </c>
      <c r="M2474">
        <v>4</v>
      </c>
      <c r="N2474" t="s">
        <v>33</v>
      </c>
      <c r="O2474">
        <v>60000015461254</v>
      </c>
      <c r="P2474">
        <v>60000016462742</v>
      </c>
      <c r="Q2474">
        <v>141269000002149</v>
      </c>
      <c r="S2474" t="s">
        <v>34</v>
      </c>
      <c r="T2474" t="s">
        <v>35</v>
      </c>
      <c r="U2474" t="s">
        <v>36</v>
      </c>
      <c r="X2474" t="s">
        <v>37</v>
      </c>
      <c r="AD2474" t="s">
        <v>5324</v>
      </c>
      <c r="AE2474" t="s">
        <v>1437</v>
      </c>
      <c r="AF2474" t="s">
        <v>5324</v>
      </c>
      <c r="AG2474" t="s">
        <v>5324</v>
      </c>
      <c r="AH2474">
        <v>1</v>
      </c>
      <c r="AI2474">
        <v>135</v>
      </c>
      <c r="AJ2474">
        <v>323</v>
      </c>
      <c r="AK2474">
        <v>674</v>
      </c>
      <c r="AL2474">
        <v>674</v>
      </c>
      <c r="AM2474">
        <v>674</v>
      </c>
      <c r="AN2474" t="s">
        <v>1409</v>
      </c>
      <c r="AO2474" t="s">
        <v>4394</v>
      </c>
    </row>
    <row r="2475" spans="1:41" x14ac:dyDescent="0.25">
      <c r="A2475">
        <v>1</v>
      </c>
      <c r="B2475" t="s">
        <v>28</v>
      </c>
      <c r="C2475">
        <v>393101</v>
      </c>
      <c r="D2475" t="str">
        <f>VLOOKUP(C2475,MUNICÍPO_SETOR!A$2:D$49,4,0)</f>
        <v>EDUARDO FERREIRA PINTO</v>
      </c>
      <c r="E2475" s="43">
        <v>41397.416666666664</v>
      </c>
      <c r="F2475" s="43">
        <v>41397.819444444445</v>
      </c>
      <c r="G2475" s="43">
        <v>41397.777777777781</v>
      </c>
      <c r="H2475" t="s">
        <v>29</v>
      </c>
      <c r="I2475">
        <v>60000012419127</v>
      </c>
      <c r="J2475" t="s">
        <v>1263</v>
      </c>
      <c r="K2475" t="s">
        <v>1264</v>
      </c>
      <c r="L2475" t="s">
        <v>32</v>
      </c>
      <c r="M2475">
        <v>4</v>
      </c>
      <c r="N2475" t="s">
        <v>33</v>
      </c>
      <c r="O2475">
        <v>60000015461254</v>
      </c>
      <c r="P2475">
        <v>60000016462742</v>
      </c>
      <c r="Q2475">
        <v>141269000002149</v>
      </c>
      <c r="S2475" t="s">
        <v>34</v>
      </c>
      <c r="T2475" t="s">
        <v>35</v>
      </c>
      <c r="U2475" t="s">
        <v>36</v>
      </c>
      <c r="X2475" t="s">
        <v>37</v>
      </c>
      <c r="AD2475" t="s">
        <v>5324</v>
      </c>
      <c r="AE2475" t="s">
        <v>1437</v>
      </c>
      <c r="AF2475" t="s">
        <v>5324</v>
      </c>
      <c r="AG2475" t="s">
        <v>5324</v>
      </c>
      <c r="AH2475">
        <v>1</v>
      </c>
      <c r="AI2475">
        <v>135</v>
      </c>
      <c r="AJ2475">
        <v>323</v>
      </c>
      <c r="AK2475">
        <v>674</v>
      </c>
      <c r="AL2475">
        <v>674</v>
      </c>
      <c r="AM2475">
        <v>674</v>
      </c>
      <c r="AN2475" t="s">
        <v>1410</v>
      </c>
      <c r="AO2475" t="s">
        <v>4406</v>
      </c>
    </row>
    <row r="2476" spans="1:41" x14ac:dyDescent="0.25">
      <c r="A2476">
        <v>1</v>
      </c>
      <c r="B2476" t="s">
        <v>28</v>
      </c>
      <c r="C2476">
        <v>393101</v>
      </c>
      <c r="D2476" t="str">
        <f>VLOOKUP(C2476,MUNICÍPO_SETOR!A$2:D$49,4,0)</f>
        <v>EDUARDO FERREIRA PINTO</v>
      </c>
      <c r="E2476" s="43">
        <v>41397.416666666664</v>
      </c>
      <c r="F2476" s="43">
        <v>41397.819444444445</v>
      </c>
      <c r="G2476" s="43">
        <v>41397.777777777781</v>
      </c>
      <c r="H2476" t="s">
        <v>29</v>
      </c>
      <c r="I2476">
        <v>60000012419127</v>
      </c>
      <c r="J2476" t="s">
        <v>1263</v>
      </c>
      <c r="K2476" t="s">
        <v>1264</v>
      </c>
      <c r="L2476" t="s">
        <v>32</v>
      </c>
      <c r="M2476">
        <v>4</v>
      </c>
      <c r="N2476" t="s">
        <v>33</v>
      </c>
      <c r="O2476">
        <v>60000015461254</v>
      </c>
      <c r="P2476">
        <v>60000016462742</v>
      </c>
      <c r="Q2476">
        <v>141269000002149</v>
      </c>
      <c r="S2476" t="s">
        <v>34</v>
      </c>
      <c r="T2476" t="s">
        <v>35</v>
      </c>
      <c r="U2476" t="s">
        <v>36</v>
      </c>
      <c r="X2476" t="s">
        <v>37</v>
      </c>
      <c r="AD2476" t="s">
        <v>5324</v>
      </c>
      <c r="AE2476" t="s">
        <v>1437</v>
      </c>
      <c r="AF2476" t="s">
        <v>5324</v>
      </c>
      <c r="AG2476" t="s">
        <v>5324</v>
      </c>
      <c r="AH2476">
        <v>1</v>
      </c>
      <c r="AI2476">
        <v>135</v>
      </c>
      <c r="AJ2476">
        <v>323</v>
      </c>
      <c r="AK2476">
        <v>674</v>
      </c>
      <c r="AL2476">
        <v>674</v>
      </c>
      <c r="AM2476">
        <v>674</v>
      </c>
      <c r="AN2476" t="s">
        <v>1411</v>
      </c>
      <c r="AO2476" t="s">
        <v>4740</v>
      </c>
    </row>
    <row r="2477" spans="1:41" x14ac:dyDescent="0.25">
      <c r="A2477">
        <v>1</v>
      </c>
      <c r="B2477" t="s">
        <v>28</v>
      </c>
      <c r="C2477">
        <v>393101</v>
      </c>
      <c r="D2477" t="str">
        <f>VLOOKUP(C2477,MUNICÍPO_SETOR!A$2:D$49,4,0)</f>
        <v>EDUARDO FERREIRA PINTO</v>
      </c>
      <c r="E2477" s="43">
        <v>41397.375</v>
      </c>
      <c r="F2477" s="43">
        <v>41397.822916666664</v>
      </c>
      <c r="G2477" s="43">
        <v>41397.78125</v>
      </c>
      <c r="H2477" t="s">
        <v>29</v>
      </c>
      <c r="I2477">
        <v>60000017153390</v>
      </c>
      <c r="J2477" t="s">
        <v>1276</v>
      </c>
      <c r="K2477" t="s">
        <v>1277</v>
      </c>
      <c r="L2477" t="s">
        <v>32</v>
      </c>
      <c r="M2477">
        <v>6</v>
      </c>
      <c r="N2477" t="s">
        <v>33</v>
      </c>
      <c r="O2477">
        <v>60000015461254</v>
      </c>
      <c r="P2477">
        <v>60000016462742</v>
      </c>
      <c r="Q2477">
        <v>141269000002155</v>
      </c>
      <c r="S2477" t="s">
        <v>34</v>
      </c>
      <c r="T2477" t="s">
        <v>35</v>
      </c>
      <c r="U2477" t="s">
        <v>36</v>
      </c>
      <c r="X2477" t="s">
        <v>37</v>
      </c>
      <c r="AD2477" t="s">
        <v>5325</v>
      </c>
      <c r="AE2477" t="s">
        <v>1437</v>
      </c>
      <c r="AF2477" t="s">
        <v>5325</v>
      </c>
      <c r="AG2477" t="s">
        <v>5325</v>
      </c>
      <c r="AH2477">
        <v>1</v>
      </c>
      <c r="AI2477">
        <v>83</v>
      </c>
      <c r="AJ2477">
        <v>185</v>
      </c>
      <c r="AK2477">
        <v>382</v>
      </c>
      <c r="AL2477">
        <v>382</v>
      </c>
      <c r="AM2477">
        <v>382</v>
      </c>
      <c r="AN2477" t="s">
        <v>1409</v>
      </c>
      <c r="AO2477" t="s">
        <v>5535</v>
      </c>
    </row>
    <row r="2478" spans="1:41" x14ac:dyDescent="0.25">
      <c r="A2478">
        <v>1</v>
      </c>
      <c r="B2478" t="s">
        <v>28</v>
      </c>
      <c r="C2478">
        <v>393101</v>
      </c>
      <c r="D2478" t="str">
        <f>VLOOKUP(C2478,MUNICÍPO_SETOR!A$2:D$49,4,0)</f>
        <v>EDUARDO FERREIRA PINTO</v>
      </c>
      <c r="E2478" s="43">
        <v>41397.375</v>
      </c>
      <c r="F2478" s="43">
        <v>41397.822916666664</v>
      </c>
      <c r="G2478" s="43">
        <v>41397.78125</v>
      </c>
      <c r="H2478" t="s">
        <v>29</v>
      </c>
      <c r="I2478">
        <v>60000017153390</v>
      </c>
      <c r="J2478" t="s">
        <v>1276</v>
      </c>
      <c r="K2478" t="s">
        <v>1277</v>
      </c>
      <c r="L2478" t="s">
        <v>32</v>
      </c>
      <c r="M2478">
        <v>6</v>
      </c>
      <c r="N2478" t="s">
        <v>33</v>
      </c>
      <c r="O2478">
        <v>60000015461254</v>
      </c>
      <c r="P2478">
        <v>60000016462742</v>
      </c>
      <c r="Q2478">
        <v>141269000002155</v>
      </c>
      <c r="S2478" t="s">
        <v>34</v>
      </c>
      <c r="T2478" t="s">
        <v>35</v>
      </c>
      <c r="U2478" t="s">
        <v>36</v>
      </c>
      <c r="X2478" t="s">
        <v>37</v>
      </c>
      <c r="AD2478" t="s">
        <v>5325</v>
      </c>
      <c r="AE2478" t="s">
        <v>1437</v>
      </c>
      <c r="AF2478" t="s">
        <v>5325</v>
      </c>
      <c r="AG2478" t="s">
        <v>5325</v>
      </c>
      <c r="AH2478">
        <v>1</v>
      </c>
      <c r="AI2478">
        <v>83</v>
      </c>
      <c r="AJ2478">
        <v>185</v>
      </c>
      <c r="AK2478">
        <v>382</v>
      </c>
      <c r="AL2478">
        <v>382</v>
      </c>
      <c r="AM2478">
        <v>382</v>
      </c>
      <c r="AN2478" t="s">
        <v>1410</v>
      </c>
      <c r="AO2478" t="s">
        <v>4405</v>
      </c>
    </row>
    <row r="2479" spans="1:41" x14ac:dyDescent="0.25">
      <c r="A2479">
        <v>1</v>
      </c>
      <c r="B2479" t="s">
        <v>28</v>
      </c>
      <c r="C2479">
        <v>393101</v>
      </c>
      <c r="D2479" t="str">
        <f>VLOOKUP(C2479,MUNICÍPO_SETOR!A$2:D$49,4,0)</f>
        <v>EDUARDO FERREIRA PINTO</v>
      </c>
      <c r="E2479" s="43">
        <v>41397.375</v>
      </c>
      <c r="F2479" s="43">
        <v>41397.822916666664</v>
      </c>
      <c r="G2479" s="43">
        <v>41397.78125</v>
      </c>
      <c r="H2479" t="s">
        <v>29</v>
      </c>
      <c r="I2479">
        <v>60000017153390</v>
      </c>
      <c r="J2479" t="s">
        <v>1276</v>
      </c>
      <c r="K2479" t="s">
        <v>1277</v>
      </c>
      <c r="L2479" t="s">
        <v>32</v>
      </c>
      <c r="M2479">
        <v>6</v>
      </c>
      <c r="N2479" t="s">
        <v>33</v>
      </c>
      <c r="O2479">
        <v>60000015461254</v>
      </c>
      <c r="P2479">
        <v>60000016462742</v>
      </c>
      <c r="Q2479">
        <v>141269000002155</v>
      </c>
      <c r="S2479" t="s">
        <v>34</v>
      </c>
      <c r="T2479" t="s">
        <v>35</v>
      </c>
      <c r="U2479" t="s">
        <v>36</v>
      </c>
      <c r="X2479" t="s">
        <v>37</v>
      </c>
      <c r="AD2479" t="s">
        <v>5325</v>
      </c>
      <c r="AE2479" t="s">
        <v>1437</v>
      </c>
      <c r="AF2479" t="s">
        <v>5325</v>
      </c>
      <c r="AG2479" t="s">
        <v>5325</v>
      </c>
      <c r="AH2479">
        <v>1</v>
      </c>
      <c r="AI2479">
        <v>83</v>
      </c>
      <c r="AJ2479">
        <v>185</v>
      </c>
      <c r="AK2479">
        <v>382</v>
      </c>
      <c r="AL2479">
        <v>382</v>
      </c>
      <c r="AM2479">
        <v>382</v>
      </c>
      <c r="AN2479" t="s">
        <v>1411</v>
      </c>
      <c r="AO2479" t="s">
        <v>4739</v>
      </c>
    </row>
    <row r="2480" spans="1:41" x14ac:dyDescent="0.25">
      <c r="A2480">
        <v>1</v>
      </c>
      <c r="B2480" t="s">
        <v>28</v>
      </c>
      <c r="C2480">
        <v>393101</v>
      </c>
      <c r="D2480" t="str">
        <f>VLOOKUP(C2480,MUNICÍPO_SETOR!A$2:D$49,4,0)</f>
        <v>EDUARDO FERREIRA PINTO</v>
      </c>
      <c r="E2480" s="43">
        <v>41396.708333333336</v>
      </c>
      <c r="F2480" s="43">
        <v>41397.804166666669</v>
      </c>
      <c r="G2480" s="43">
        <v>41397.762499999997</v>
      </c>
      <c r="H2480" t="s">
        <v>29</v>
      </c>
      <c r="I2480">
        <v>60000012423855</v>
      </c>
      <c r="J2480" t="s">
        <v>1265</v>
      </c>
      <c r="K2480" t="s">
        <v>1266</v>
      </c>
      <c r="L2480" t="s">
        <v>41</v>
      </c>
      <c r="M2480">
        <v>3</v>
      </c>
      <c r="N2480" t="s">
        <v>33</v>
      </c>
      <c r="O2480">
        <v>60000015461254</v>
      </c>
      <c r="P2480">
        <v>60000016462742</v>
      </c>
      <c r="Q2480">
        <v>141269000002124</v>
      </c>
      <c r="S2480" t="s">
        <v>34</v>
      </c>
      <c r="T2480" t="s">
        <v>35</v>
      </c>
      <c r="U2480" t="s">
        <v>36</v>
      </c>
      <c r="X2480" t="s">
        <v>37</v>
      </c>
      <c r="AD2480" t="s">
        <v>5295</v>
      </c>
      <c r="AE2480" t="s">
        <v>1437</v>
      </c>
      <c r="AF2480" t="s">
        <v>5295</v>
      </c>
      <c r="AG2480" t="s">
        <v>5295</v>
      </c>
      <c r="AH2480">
        <v>1</v>
      </c>
      <c r="AI2480">
        <v>143</v>
      </c>
      <c r="AJ2480">
        <v>246</v>
      </c>
      <c r="AK2480">
        <v>510</v>
      </c>
      <c r="AL2480">
        <v>510</v>
      </c>
      <c r="AM2480">
        <v>510</v>
      </c>
      <c r="AN2480" t="s">
        <v>1409</v>
      </c>
      <c r="AO2480" t="s">
        <v>4402</v>
      </c>
    </row>
    <row r="2481" spans="1:41" x14ac:dyDescent="0.25">
      <c r="A2481">
        <v>1</v>
      </c>
      <c r="B2481" t="s">
        <v>28</v>
      </c>
      <c r="C2481">
        <v>393101</v>
      </c>
      <c r="D2481" t="str">
        <f>VLOOKUP(C2481,MUNICÍPO_SETOR!A$2:D$49,4,0)</f>
        <v>EDUARDO FERREIRA PINTO</v>
      </c>
      <c r="E2481" s="43">
        <v>41396.708333333336</v>
      </c>
      <c r="F2481" s="43">
        <v>41397.804166666669</v>
      </c>
      <c r="G2481" s="43">
        <v>41397.762499999997</v>
      </c>
      <c r="H2481" t="s">
        <v>29</v>
      </c>
      <c r="I2481">
        <v>60000012423855</v>
      </c>
      <c r="J2481" t="s">
        <v>1265</v>
      </c>
      <c r="K2481" t="s">
        <v>1266</v>
      </c>
      <c r="L2481" t="s">
        <v>41</v>
      </c>
      <c r="M2481">
        <v>3</v>
      </c>
      <c r="N2481" t="s">
        <v>33</v>
      </c>
      <c r="O2481">
        <v>60000015461254</v>
      </c>
      <c r="P2481">
        <v>60000016462742</v>
      </c>
      <c r="Q2481">
        <v>141269000002124</v>
      </c>
      <c r="S2481" t="s">
        <v>34</v>
      </c>
      <c r="T2481" t="s">
        <v>35</v>
      </c>
      <c r="U2481" t="s">
        <v>36</v>
      </c>
      <c r="X2481" t="s">
        <v>37</v>
      </c>
      <c r="AD2481" t="s">
        <v>5295</v>
      </c>
      <c r="AE2481" t="s">
        <v>1437</v>
      </c>
      <c r="AF2481" t="s">
        <v>5295</v>
      </c>
      <c r="AG2481" t="s">
        <v>5295</v>
      </c>
      <c r="AH2481">
        <v>1</v>
      </c>
      <c r="AI2481">
        <v>143</v>
      </c>
      <c r="AJ2481">
        <v>246</v>
      </c>
      <c r="AK2481">
        <v>510</v>
      </c>
      <c r="AL2481">
        <v>510</v>
      </c>
      <c r="AM2481">
        <v>510</v>
      </c>
      <c r="AN2481" t="s">
        <v>1410</v>
      </c>
      <c r="AO2481" t="s">
        <v>4412</v>
      </c>
    </row>
    <row r="2482" spans="1:41" x14ac:dyDescent="0.25">
      <c r="A2482">
        <v>1</v>
      </c>
      <c r="B2482" t="s">
        <v>28</v>
      </c>
      <c r="C2482">
        <v>393101</v>
      </c>
      <c r="D2482" t="str">
        <f>VLOOKUP(C2482,MUNICÍPO_SETOR!A$2:D$49,4,0)</f>
        <v>EDUARDO FERREIRA PINTO</v>
      </c>
      <c r="E2482" s="43">
        <v>41396.708333333336</v>
      </c>
      <c r="F2482" s="43">
        <v>41397.804166666669</v>
      </c>
      <c r="G2482" s="43">
        <v>41397.762499999997</v>
      </c>
      <c r="H2482" t="s">
        <v>29</v>
      </c>
      <c r="I2482">
        <v>60000012423855</v>
      </c>
      <c r="J2482" t="s">
        <v>1265</v>
      </c>
      <c r="K2482" t="s">
        <v>1266</v>
      </c>
      <c r="L2482" t="s">
        <v>41</v>
      </c>
      <c r="M2482">
        <v>3</v>
      </c>
      <c r="N2482" t="s">
        <v>33</v>
      </c>
      <c r="O2482">
        <v>60000015461254</v>
      </c>
      <c r="P2482">
        <v>60000016462742</v>
      </c>
      <c r="Q2482">
        <v>141269000002124</v>
      </c>
      <c r="S2482" t="s">
        <v>34</v>
      </c>
      <c r="T2482" t="s">
        <v>35</v>
      </c>
      <c r="U2482" t="s">
        <v>36</v>
      </c>
      <c r="X2482" t="s">
        <v>37</v>
      </c>
      <c r="AD2482" t="s">
        <v>5295</v>
      </c>
      <c r="AE2482" t="s">
        <v>1437</v>
      </c>
      <c r="AF2482" t="s">
        <v>5295</v>
      </c>
      <c r="AG2482" t="s">
        <v>5295</v>
      </c>
      <c r="AH2482">
        <v>1</v>
      </c>
      <c r="AI2482">
        <v>143</v>
      </c>
      <c r="AJ2482">
        <v>246</v>
      </c>
      <c r="AK2482">
        <v>510</v>
      </c>
      <c r="AL2482">
        <v>510</v>
      </c>
      <c r="AM2482">
        <v>510</v>
      </c>
      <c r="AN2482" t="s">
        <v>1411</v>
      </c>
      <c r="AO2482" t="s">
        <v>4744</v>
      </c>
    </row>
    <row r="2483" spans="1:41" x14ac:dyDescent="0.25">
      <c r="A2483">
        <v>1</v>
      </c>
      <c r="B2483" t="s">
        <v>28</v>
      </c>
      <c r="C2483">
        <v>393101</v>
      </c>
      <c r="D2483" t="str">
        <f>VLOOKUP(C2483,MUNICÍPO_SETOR!A$2:D$49,4,0)</f>
        <v>EDUARDO FERREIRA PINTO</v>
      </c>
      <c r="E2483" s="43">
        <v>41396.666666666664</v>
      </c>
      <c r="F2483" s="43">
        <v>41397.802777777775</v>
      </c>
      <c r="G2483" s="43">
        <v>41397.761111111111</v>
      </c>
      <c r="H2483" t="s">
        <v>29</v>
      </c>
      <c r="I2483">
        <v>60000012446815</v>
      </c>
      <c r="J2483" t="s">
        <v>1282</v>
      </c>
      <c r="K2483" t="s">
        <v>1283</v>
      </c>
      <c r="L2483" t="s">
        <v>32</v>
      </c>
      <c r="M2483">
        <v>6</v>
      </c>
      <c r="N2483" t="s">
        <v>33</v>
      </c>
      <c r="O2483">
        <v>60000015461254</v>
      </c>
      <c r="P2483">
        <v>60000016462742</v>
      </c>
      <c r="Q2483">
        <v>141269000002118</v>
      </c>
      <c r="S2483" t="s">
        <v>34</v>
      </c>
      <c r="T2483" t="s">
        <v>35</v>
      </c>
      <c r="U2483" t="s">
        <v>36</v>
      </c>
      <c r="X2483" t="s">
        <v>37</v>
      </c>
      <c r="AD2483" t="s">
        <v>5326</v>
      </c>
      <c r="AE2483" t="s">
        <v>1437</v>
      </c>
      <c r="AF2483" t="s">
        <v>5326</v>
      </c>
      <c r="AG2483" t="s">
        <v>5326</v>
      </c>
      <c r="AH2483">
        <v>1</v>
      </c>
      <c r="AI2483">
        <v>98</v>
      </c>
      <c r="AJ2483">
        <v>188</v>
      </c>
      <c r="AK2483">
        <v>463</v>
      </c>
      <c r="AL2483">
        <v>463</v>
      </c>
      <c r="AM2483">
        <v>463</v>
      </c>
      <c r="AN2483" t="s">
        <v>1409</v>
      </c>
      <c r="AO2483" t="s">
        <v>4396</v>
      </c>
    </row>
    <row r="2484" spans="1:41" x14ac:dyDescent="0.25">
      <c r="A2484">
        <v>1</v>
      </c>
      <c r="B2484" t="s">
        <v>28</v>
      </c>
      <c r="C2484">
        <v>393101</v>
      </c>
      <c r="D2484" t="str">
        <f>VLOOKUP(C2484,MUNICÍPO_SETOR!A$2:D$49,4,0)</f>
        <v>EDUARDO FERREIRA PINTO</v>
      </c>
      <c r="E2484" s="43">
        <v>41396.666666666664</v>
      </c>
      <c r="F2484" s="43">
        <v>41397.802777777775</v>
      </c>
      <c r="G2484" s="43">
        <v>41397.761111111111</v>
      </c>
      <c r="H2484" t="s">
        <v>29</v>
      </c>
      <c r="I2484">
        <v>60000012446815</v>
      </c>
      <c r="J2484" t="s">
        <v>1282</v>
      </c>
      <c r="K2484" t="s">
        <v>1283</v>
      </c>
      <c r="L2484" t="s">
        <v>32</v>
      </c>
      <c r="M2484">
        <v>6</v>
      </c>
      <c r="N2484" t="s">
        <v>33</v>
      </c>
      <c r="O2484">
        <v>60000015461254</v>
      </c>
      <c r="P2484">
        <v>60000016462742</v>
      </c>
      <c r="Q2484">
        <v>141269000002118</v>
      </c>
      <c r="S2484" t="s">
        <v>34</v>
      </c>
      <c r="T2484" t="s">
        <v>35</v>
      </c>
      <c r="U2484" t="s">
        <v>36</v>
      </c>
      <c r="X2484" t="s">
        <v>37</v>
      </c>
      <c r="AD2484" t="s">
        <v>5326</v>
      </c>
      <c r="AE2484" t="s">
        <v>1437</v>
      </c>
      <c r="AF2484" t="s">
        <v>5326</v>
      </c>
      <c r="AG2484" t="s">
        <v>5326</v>
      </c>
      <c r="AH2484">
        <v>1</v>
      </c>
      <c r="AI2484">
        <v>98</v>
      </c>
      <c r="AJ2484">
        <v>188</v>
      </c>
      <c r="AK2484">
        <v>463</v>
      </c>
      <c r="AL2484">
        <v>463</v>
      </c>
      <c r="AM2484">
        <v>463</v>
      </c>
      <c r="AN2484" t="s">
        <v>1410</v>
      </c>
      <c r="AO2484" t="s">
        <v>4403</v>
      </c>
    </row>
    <row r="2485" spans="1:41" x14ac:dyDescent="0.25">
      <c r="A2485">
        <v>1</v>
      </c>
      <c r="B2485" t="s">
        <v>28</v>
      </c>
      <c r="C2485">
        <v>393101</v>
      </c>
      <c r="D2485" t="str">
        <f>VLOOKUP(C2485,MUNICÍPO_SETOR!A$2:D$49,4,0)</f>
        <v>EDUARDO FERREIRA PINTO</v>
      </c>
      <c r="E2485" s="43">
        <v>41396.666666666664</v>
      </c>
      <c r="F2485" s="43">
        <v>41397.802777777775</v>
      </c>
      <c r="G2485" s="43">
        <v>41397.761111111111</v>
      </c>
      <c r="H2485" t="s">
        <v>29</v>
      </c>
      <c r="I2485">
        <v>60000012446815</v>
      </c>
      <c r="J2485" t="s">
        <v>1282</v>
      </c>
      <c r="K2485" t="s">
        <v>1283</v>
      </c>
      <c r="L2485" t="s">
        <v>32</v>
      </c>
      <c r="M2485">
        <v>6</v>
      </c>
      <c r="N2485" t="s">
        <v>33</v>
      </c>
      <c r="O2485">
        <v>60000015461254</v>
      </c>
      <c r="P2485">
        <v>60000016462742</v>
      </c>
      <c r="Q2485">
        <v>141269000002118</v>
      </c>
      <c r="S2485" t="s">
        <v>34</v>
      </c>
      <c r="T2485" t="s">
        <v>35</v>
      </c>
      <c r="U2485" t="s">
        <v>36</v>
      </c>
      <c r="X2485" t="s">
        <v>37</v>
      </c>
      <c r="AD2485" t="s">
        <v>5326</v>
      </c>
      <c r="AE2485" t="s">
        <v>1437</v>
      </c>
      <c r="AF2485" t="s">
        <v>5326</v>
      </c>
      <c r="AG2485" t="s">
        <v>5326</v>
      </c>
      <c r="AH2485">
        <v>1</v>
      </c>
      <c r="AI2485">
        <v>98</v>
      </c>
      <c r="AJ2485">
        <v>188</v>
      </c>
      <c r="AK2485">
        <v>463</v>
      </c>
      <c r="AL2485">
        <v>463</v>
      </c>
      <c r="AM2485">
        <v>463</v>
      </c>
      <c r="AN2485" t="s">
        <v>1411</v>
      </c>
      <c r="AO2485" t="s">
        <v>4738</v>
      </c>
    </row>
    <row r="2486" spans="1:41" x14ac:dyDescent="0.25">
      <c r="A2486">
        <v>1</v>
      </c>
      <c r="B2486" t="s">
        <v>28</v>
      </c>
      <c r="C2486">
        <v>393101</v>
      </c>
      <c r="D2486" t="str">
        <f>VLOOKUP(C2486,MUNICÍPO_SETOR!A$2:D$49,4,0)</f>
        <v>EDUARDO FERREIRA PINTO</v>
      </c>
      <c r="E2486" s="43">
        <v>41396.625</v>
      </c>
      <c r="F2486" s="43">
        <v>41397.799305555556</v>
      </c>
      <c r="G2486" s="43">
        <v>41397.757638888892</v>
      </c>
      <c r="H2486" t="s">
        <v>29</v>
      </c>
      <c r="I2486">
        <v>60000012310683</v>
      </c>
      <c r="J2486" t="s">
        <v>1284</v>
      </c>
      <c r="K2486" t="s">
        <v>1285</v>
      </c>
      <c r="L2486" t="s">
        <v>32</v>
      </c>
      <c r="M2486">
        <v>6</v>
      </c>
      <c r="N2486" t="s">
        <v>33</v>
      </c>
      <c r="O2486">
        <v>60000015461254</v>
      </c>
      <c r="P2486">
        <v>60000016462742</v>
      </c>
      <c r="Q2486">
        <v>141269000002112</v>
      </c>
      <c r="S2486" t="s">
        <v>34</v>
      </c>
      <c r="T2486" t="s">
        <v>35</v>
      </c>
      <c r="U2486" t="s">
        <v>36</v>
      </c>
      <c r="X2486" t="s">
        <v>37</v>
      </c>
      <c r="AD2486" t="s">
        <v>5314</v>
      </c>
      <c r="AE2486" t="s">
        <v>1437</v>
      </c>
      <c r="AF2486" t="s">
        <v>5314</v>
      </c>
      <c r="AG2486" t="s">
        <v>5314</v>
      </c>
      <c r="AH2486">
        <v>1</v>
      </c>
      <c r="AI2486">
        <v>136</v>
      </c>
      <c r="AJ2486">
        <v>244</v>
      </c>
      <c r="AK2486">
        <v>513</v>
      </c>
      <c r="AL2486">
        <v>513</v>
      </c>
      <c r="AM2486">
        <v>513</v>
      </c>
      <c r="AN2486" t="s">
        <v>1409</v>
      </c>
      <c r="AO2486" t="s">
        <v>4400</v>
      </c>
    </row>
    <row r="2487" spans="1:41" x14ac:dyDescent="0.25">
      <c r="A2487">
        <v>1</v>
      </c>
      <c r="B2487" t="s">
        <v>28</v>
      </c>
      <c r="C2487">
        <v>393101</v>
      </c>
      <c r="D2487" t="str">
        <f>VLOOKUP(C2487,MUNICÍPO_SETOR!A$2:D$49,4,0)</f>
        <v>EDUARDO FERREIRA PINTO</v>
      </c>
      <c r="E2487" s="43">
        <v>41396.625</v>
      </c>
      <c r="F2487" s="43">
        <v>41397.799305555556</v>
      </c>
      <c r="G2487" s="43">
        <v>41397.757638888892</v>
      </c>
      <c r="H2487" t="s">
        <v>29</v>
      </c>
      <c r="I2487">
        <v>60000012310683</v>
      </c>
      <c r="J2487" t="s">
        <v>1284</v>
      </c>
      <c r="K2487" t="s">
        <v>1285</v>
      </c>
      <c r="L2487" t="s">
        <v>32</v>
      </c>
      <c r="M2487">
        <v>6</v>
      </c>
      <c r="N2487" t="s">
        <v>33</v>
      </c>
      <c r="O2487">
        <v>60000015461254</v>
      </c>
      <c r="P2487">
        <v>60000016462742</v>
      </c>
      <c r="Q2487">
        <v>141269000002112</v>
      </c>
      <c r="S2487" t="s">
        <v>34</v>
      </c>
      <c r="T2487" t="s">
        <v>35</v>
      </c>
      <c r="U2487" t="s">
        <v>36</v>
      </c>
      <c r="X2487" t="s">
        <v>37</v>
      </c>
      <c r="AD2487" t="s">
        <v>5314</v>
      </c>
      <c r="AE2487" t="s">
        <v>1437</v>
      </c>
      <c r="AF2487" t="s">
        <v>5314</v>
      </c>
      <c r="AG2487" t="s">
        <v>5314</v>
      </c>
      <c r="AH2487">
        <v>1</v>
      </c>
      <c r="AI2487">
        <v>136</v>
      </c>
      <c r="AJ2487">
        <v>244</v>
      </c>
      <c r="AK2487">
        <v>513</v>
      </c>
      <c r="AL2487">
        <v>513</v>
      </c>
      <c r="AM2487">
        <v>513</v>
      </c>
      <c r="AN2487" t="s">
        <v>1410</v>
      </c>
      <c r="AO2487" t="s">
        <v>4399</v>
      </c>
    </row>
    <row r="2488" spans="1:41" x14ac:dyDescent="0.25">
      <c r="A2488">
        <v>1</v>
      </c>
      <c r="B2488" t="s">
        <v>28</v>
      </c>
      <c r="C2488">
        <v>393101</v>
      </c>
      <c r="D2488" t="str">
        <f>VLOOKUP(C2488,MUNICÍPO_SETOR!A$2:D$49,4,0)</f>
        <v>EDUARDO FERREIRA PINTO</v>
      </c>
      <c r="E2488" s="43">
        <v>41396.625</v>
      </c>
      <c r="F2488" s="43">
        <v>41397.799305555556</v>
      </c>
      <c r="G2488" s="43">
        <v>41397.757638888892</v>
      </c>
      <c r="H2488" t="s">
        <v>29</v>
      </c>
      <c r="I2488">
        <v>60000012310683</v>
      </c>
      <c r="J2488" t="s">
        <v>1284</v>
      </c>
      <c r="K2488" t="s">
        <v>1285</v>
      </c>
      <c r="L2488" t="s">
        <v>32</v>
      </c>
      <c r="M2488">
        <v>6</v>
      </c>
      <c r="N2488" t="s">
        <v>33</v>
      </c>
      <c r="O2488">
        <v>60000015461254</v>
      </c>
      <c r="P2488">
        <v>60000016462742</v>
      </c>
      <c r="Q2488">
        <v>141269000002112</v>
      </c>
      <c r="S2488" t="s">
        <v>34</v>
      </c>
      <c r="T2488" t="s">
        <v>35</v>
      </c>
      <c r="U2488" t="s">
        <v>36</v>
      </c>
      <c r="X2488" t="s">
        <v>37</v>
      </c>
      <c r="AD2488" t="s">
        <v>5314</v>
      </c>
      <c r="AE2488" t="s">
        <v>1437</v>
      </c>
      <c r="AF2488" t="s">
        <v>5314</v>
      </c>
      <c r="AG2488" t="s">
        <v>5314</v>
      </c>
      <c r="AH2488">
        <v>1</v>
      </c>
      <c r="AI2488">
        <v>136</v>
      </c>
      <c r="AJ2488">
        <v>244</v>
      </c>
      <c r="AK2488">
        <v>513</v>
      </c>
      <c r="AL2488">
        <v>513</v>
      </c>
      <c r="AM2488">
        <v>513</v>
      </c>
      <c r="AN2488" t="s">
        <v>1411</v>
      </c>
      <c r="AO2488" t="s">
        <v>4736</v>
      </c>
    </row>
    <row r="2489" spans="1:41" x14ac:dyDescent="0.25">
      <c r="A2489">
        <v>1</v>
      </c>
      <c r="B2489" t="s">
        <v>28</v>
      </c>
      <c r="C2489">
        <v>393101</v>
      </c>
      <c r="D2489" t="str">
        <f>VLOOKUP(C2489,MUNICÍPO_SETOR!A$2:D$49,4,0)</f>
        <v>EDUARDO FERREIRA PINTO</v>
      </c>
      <c r="E2489" s="43">
        <v>41396.583333333336</v>
      </c>
      <c r="F2489" s="43">
        <v>41397.795138888891</v>
      </c>
      <c r="G2489" s="43">
        <v>41397.753472222219</v>
      </c>
      <c r="H2489" t="s">
        <v>29</v>
      </c>
      <c r="I2489">
        <v>60000012489603</v>
      </c>
      <c r="J2489" t="s">
        <v>1286</v>
      </c>
      <c r="K2489" t="s">
        <v>1287</v>
      </c>
      <c r="L2489" t="s">
        <v>32</v>
      </c>
      <c r="M2489">
        <v>6</v>
      </c>
      <c r="N2489" t="s">
        <v>33</v>
      </c>
      <c r="O2489">
        <v>60000015461254</v>
      </c>
      <c r="P2489">
        <v>60000016462742</v>
      </c>
      <c r="Q2489">
        <v>141269000002106</v>
      </c>
      <c r="S2489" t="s">
        <v>34</v>
      </c>
      <c r="T2489" t="s">
        <v>35</v>
      </c>
      <c r="U2489" t="s">
        <v>36</v>
      </c>
      <c r="X2489" t="s">
        <v>37</v>
      </c>
      <c r="AD2489" t="s">
        <v>4175</v>
      </c>
      <c r="AE2489" t="s">
        <v>1437</v>
      </c>
      <c r="AF2489" t="s">
        <v>4175</v>
      </c>
      <c r="AG2489" t="s">
        <v>4175</v>
      </c>
      <c r="AH2489">
        <v>1</v>
      </c>
      <c r="AI2489">
        <v>118</v>
      </c>
      <c r="AJ2489">
        <v>349</v>
      </c>
      <c r="AK2489">
        <v>569</v>
      </c>
      <c r="AL2489">
        <v>569</v>
      </c>
      <c r="AM2489">
        <v>569</v>
      </c>
      <c r="AN2489" t="s">
        <v>1409</v>
      </c>
      <c r="AO2489" t="s">
        <v>4419</v>
      </c>
    </row>
    <row r="2490" spans="1:41" x14ac:dyDescent="0.25">
      <c r="A2490">
        <v>1</v>
      </c>
      <c r="B2490" t="s">
        <v>28</v>
      </c>
      <c r="C2490">
        <v>393101</v>
      </c>
      <c r="D2490" t="str">
        <f>VLOOKUP(C2490,MUNICÍPO_SETOR!A$2:D$49,4,0)</f>
        <v>EDUARDO FERREIRA PINTO</v>
      </c>
      <c r="E2490" s="43">
        <v>41396.583333333336</v>
      </c>
      <c r="F2490" s="43">
        <v>41397.795138888891</v>
      </c>
      <c r="G2490" s="43">
        <v>41397.753472222219</v>
      </c>
      <c r="H2490" t="s">
        <v>29</v>
      </c>
      <c r="I2490">
        <v>60000012489603</v>
      </c>
      <c r="J2490" t="s">
        <v>1286</v>
      </c>
      <c r="K2490" t="s">
        <v>1287</v>
      </c>
      <c r="L2490" t="s">
        <v>32</v>
      </c>
      <c r="M2490">
        <v>6</v>
      </c>
      <c r="N2490" t="s">
        <v>33</v>
      </c>
      <c r="O2490">
        <v>60000015461254</v>
      </c>
      <c r="P2490">
        <v>60000016462742</v>
      </c>
      <c r="Q2490">
        <v>141269000002106</v>
      </c>
      <c r="S2490" t="s">
        <v>34</v>
      </c>
      <c r="T2490" t="s">
        <v>35</v>
      </c>
      <c r="U2490" t="s">
        <v>36</v>
      </c>
      <c r="X2490" t="s">
        <v>37</v>
      </c>
      <c r="AD2490" t="s">
        <v>4175</v>
      </c>
      <c r="AE2490" t="s">
        <v>1437</v>
      </c>
      <c r="AF2490" t="s">
        <v>4175</v>
      </c>
      <c r="AG2490" t="s">
        <v>4175</v>
      </c>
      <c r="AH2490">
        <v>1</v>
      </c>
      <c r="AI2490">
        <v>118</v>
      </c>
      <c r="AJ2490">
        <v>349</v>
      </c>
      <c r="AK2490">
        <v>569</v>
      </c>
      <c r="AL2490">
        <v>569</v>
      </c>
      <c r="AM2490">
        <v>569</v>
      </c>
      <c r="AN2490" t="s">
        <v>1410</v>
      </c>
      <c r="AO2490" t="s">
        <v>4397</v>
      </c>
    </row>
    <row r="2491" spans="1:41" x14ac:dyDescent="0.25">
      <c r="A2491">
        <v>1</v>
      </c>
      <c r="B2491" t="s">
        <v>28</v>
      </c>
      <c r="C2491">
        <v>393101</v>
      </c>
      <c r="D2491" t="str">
        <f>VLOOKUP(C2491,MUNICÍPO_SETOR!A$2:D$49,4,0)</f>
        <v>EDUARDO FERREIRA PINTO</v>
      </c>
      <c r="E2491" s="43">
        <v>41396.583333333336</v>
      </c>
      <c r="F2491" s="43">
        <v>41397.795138888891</v>
      </c>
      <c r="G2491" s="43">
        <v>41397.753472222219</v>
      </c>
      <c r="H2491" t="s">
        <v>29</v>
      </c>
      <c r="I2491">
        <v>60000012489603</v>
      </c>
      <c r="J2491" t="s">
        <v>1286</v>
      </c>
      <c r="K2491" t="s">
        <v>1287</v>
      </c>
      <c r="L2491" t="s">
        <v>32</v>
      </c>
      <c r="M2491">
        <v>6</v>
      </c>
      <c r="N2491" t="s">
        <v>33</v>
      </c>
      <c r="O2491">
        <v>60000015461254</v>
      </c>
      <c r="P2491">
        <v>60000016462742</v>
      </c>
      <c r="Q2491">
        <v>141269000002106</v>
      </c>
      <c r="S2491" t="s">
        <v>34</v>
      </c>
      <c r="T2491" t="s">
        <v>35</v>
      </c>
      <c r="U2491" t="s">
        <v>36</v>
      </c>
      <c r="X2491" t="s">
        <v>37</v>
      </c>
      <c r="AD2491" t="s">
        <v>4175</v>
      </c>
      <c r="AE2491" t="s">
        <v>1437</v>
      </c>
      <c r="AF2491" t="s">
        <v>4175</v>
      </c>
      <c r="AG2491" t="s">
        <v>4175</v>
      </c>
      <c r="AH2491">
        <v>1</v>
      </c>
      <c r="AI2491">
        <v>118</v>
      </c>
      <c r="AJ2491">
        <v>349</v>
      </c>
      <c r="AK2491">
        <v>569</v>
      </c>
      <c r="AL2491">
        <v>569</v>
      </c>
      <c r="AM2491">
        <v>569</v>
      </c>
      <c r="AN2491" t="s">
        <v>1411</v>
      </c>
      <c r="AO2491" t="s">
        <v>4735</v>
      </c>
    </row>
    <row r="2492" spans="1:41" x14ac:dyDescent="0.25">
      <c r="A2492">
        <v>1</v>
      </c>
      <c r="B2492" t="s">
        <v>28</v>
      </c>
      <c r="C2492">
        <v>393101</v>
      </c>
      <c r="D2492" t="str">
        <f>VLOOKUP(C2492,MUNICÍPO_SETOR!A$2:D$49,4,0)</f>
        <v>EDUARDO FERREIRA PINTO</v>
      </c>
      <c r="E2492" s="43">
        <v>41396.416666666664</v>
      </c>
      <c r="F2492" s="43">
        <v>41397.791666666664</v>
      </c>
      <c r="G2492" s="43">
        <v>41397.75</v>
      </c>
      <c r="H2492" t="s">
        <v>29</v>
      </c>
      <c r="I2492">
        <v>60000017151990</v>
      </c>
      <c r="J2492" t="s">
        <v>1288</v>
      </c>
      <c r="K2492" t="s">
        <v>1289</v>
      </c>
      <c r="L2492" t="s">
        <v>32</v>
      </c>
      <c r="M2492">
        <v>4</v>
      </c>
      <c r="N2492" t="s">
        <v>33</v>
      </c>
      <c r="O2492">
        <v>60000015461254</v>
      </c>
      <c r="P2492">
        <v>60000016462742</v>
      </c>
      <c r="Q2492">
        <v>141269000002090</v>
      </c>
      <c r="S2492" t="s">
        <v>34</v>
      </c>
      <c r="T2492" t="s">
        <v>35</v>
      </c>
      <c r="U2492" t="s">
        <v>36</v>
      </c>
      <c r="X2492" t="s">
        <v>37</v>
      </c>
      <c r="AD2492" t="s">
        <v>5327</v>
      </c>
      <c r="AE2492" t="s">
        <v>1437</v>
      </c>
      <c r="AF2492" t="s">
        <v>5327</v>
      </c>
      <c r="AG2492" t="s">
        <v>5327</v>
      </c>
      <c r="AH2492">
        <v>1</v>
      </c>
      <c r="AI2492">
        <v>152</v>
      </c>
      <c r="AJ2492">
        <v>388</v>
      </c>
      <c r="AK2492">
        <v>666</v>
      </c>
      <c r="AL2492">
        <v>666</v>
      </c>
      <c r="AM2492">
        <v>666</v>
      </c>
      <c r="AN2492" t="s">
        <v>1409</v>
      </c>
      <c r="AO2492" t="s">
        <v>4390</v>
      </c>
    </row>
    <row r="2493" spans="1:41" x14ac:dyDescent="0.25">
      <c r="A2493">
        <v>1</v>
      </c>
      <c r="B2493" t="s">
        <v>28</v>
      </c>
      <c r="C2493">
        <v>393101</v>
      </c>
      <c r="D2493" t="str">
        <f>VLOOKUP(C2493,MUNICÍPO_SETOR!A$2:D$49,4,0)</f>
        <v>EDUARDO FERREIRA PINTO</v>
      </c>
      <c r="E2493" s="43">
        <v>41396.416666666664</v>
      </c>
      <c r="F2493" s="43">
        <v>41397.791666666664</v>
      </c>
      <c r="G2493" s="43">
        <v>41397.75</v>
      </c>
      <c r="H2493" t="s">
        <v>29</v>
      </c>
      <c r="I2493">
        <v>60000017151990</v>
      </c>
      <c r="J2493" t="s">
        <v>1288</v>
      </c>
      <c r="K2493" t="s">
        <v>1289</v>
      </c>
      <c r="L2493" t="s">
        <v>32</v>
      </c>
      <c r="M2493">
        <v>4</v>
      </c>
      <c r="N2493" t="s">
        <v>33</v>
      </c>
      <c r="O2493">
        <v>60000015461254</v>
      </c>
      <c r="P2493">
        <v>60000016462742</v>
      </c>
      <c r="Q2493">
        <v>141269000002090</v>
      </c>
      <c r="S2493" t="s">
        <v>34</v>
      </c>
      <c r="T2493" t="s">
        <v>35</v>
      </c>
      <c r="U2493" t="s">
        <v>36</v>
      </c>
      <c r="X2493" t="s">
        <v>37</v>
      </c>
      <c r="AD2493" t="s">
        <v>5327</v>
      </c>
      <c r="AE2493" t="s">
        <v>1437</v>
      </c>
      <c r="AF2493" t="s">
        <v>5327</v>
      </c>
      <c r="AG2493" t="s">
        <v>5327</v>
      </c>
      <c r="AH2493">
        <v>1</v>
      </c>
      <c r="AI2493">
        <v>152</v>
      </c>
      <c r="AJ2493">
        <v>388</v>
      </c>
      <c r="AK2493">
        <v>666</v>
      </c>
      <c r="AL2493">
        <v>666</v>
      </c>
      <c r="AM2493">
        <v>666</v>
      </c>
      <c r="AN2493" t="s">
        <v>1410</v>
      </c>
      <c r="AO2493" t="s">
        <v>4401</v>
      </c>
    </row>
    <row r="2494" spans="1:41" x14ac:dyDescent="0.25">
      <c r="A2494">
        <v>1</v>
      </c>
      <c r="B2494" t="s">
        <v>28</v>
      </c>
      <c r="C2494">
        <v>393101</v>
      </c>
      <c r="D2494" t="str">
        <f>VLOOKUP(C2494,MUNICÍPO_SETOR!A$2:D$49,4,0)</f>
        <v>EDUARDO FERREIRA PINTO</v>
      </c>
      <c r="E2494" s="43">
        <v>41396.416666666664</v>
      </c>
      <c r="F2494" s="43">
        <v>41397.791666666664</v>
      </c>
      <c r="G2494" s="43">
        <v>41397.75</v>
      </c>
      <c r="H2494" t="s">
        <v>29</v>
      </c>
      <c r="I2494">
        <v>60000017151990</v>
      </c>
      <c r="J2494" t="s">
        <v>1288</v>
      </c>
      <c r="K2494" t="s">
        <v>1289</v>
      </c>
      <c r="L2494" t="s">
        <v>32</v>
      </c>
      <c r="M2494">
        <v>4</v>
      </c>
      <c r="N2494" t="s">
        <v>33</v>
      </c>
      <c r="O2494">
        <v>60000015461254</v>
      </c>
      <c r="P2494">
        <v>60000016462742</v>
      </c>
      <c r="Q2494">
        <v>141269000002090</v>
      </c>
      <c r="S2494" t="s">
        <v>34</v>
      </c>
      <c r="T2494" t="s">
        <v>35</v>
      </c>
      <c r="U2494" t="s">
        <v>36</v>
      </c>
      <c r="X2494" t="s">
        <v>37</v>
      </c>
      <c r="AD2494" t="s">
        <v>5327</v>
      </c>
      <c r="AE2494" t="s">
        <v>1437</v>
      </c>
      <c r="AF2494" t="s">
        <v>5327</v>
      </c>
      <c r="AG2494" t="s">
        <v>5327</v>
      </c>
      <c r="AH2494">
        <v>1</v>
      </c>
      <c r="AI2494">
        <v>152</v>
      </c>
      <c r="AJ2494">
        <v>388</v>
      </c>
      <c r="AK2494">
        <v>666</v>
      </c>
      <c r="AL2494">
        <v>666</v>
      </c>
      <c r="AM2494">
        <v>666</v>
      </c>
      <c r="AN2494" t="s">
        <v>1411</v>
      </c>
      <c r="AO2494" t="s">
        <v>4737</v>
      </c>
    </row>
    <row r="2495" spans="1:41" x14ac:dyDescent="0.25">
      <c r="A2495">
        <v>1</v>
      </c>
      <c r="B2495" t="s">
        <v>28</v>
      </c>
      <c r="C2495">
        <v>393101</v>
      </c>
      <c r="D2495" t="str">
        <f>VLOOKUP(C2495,MUNICÍPO_SETOR!A$2:D$49,4,0)</f>
        <v>EDUARDO FERREIRA PINTO</v>
      </c>
      <c r="E2495" s="43">
        <v>41396.375</v>
      </c>
      <c r="F2495" s="43">
        <v>41397.793749999997</v>
      </c>
      <c r="G2495" s="43">
        <v>41397.752083333333</v>
      </c>
      <c r="H2495" t="s">
        <v>29</v>
      </c>
      <c r="I2495">
        <v>60000012492599</v>
      </c>
      <c r="J2495" t="s">
        <v>1292</v>
      </c>
      <c r="K2495" t="s">
        <v>1293</v>
      </c>
      <c r="L2495" t="s">
        <v>32</v>
      </c>
      <c r="M2495">
        <v>6</v>
      </c>
      <c r="N2495" t="s">
        <v>33</v>
      </c>
      <c r="O2495">
        <v>60000015461254</v>
      </c>
      <c r="P2495">
        <v>60000016462742</v>
      </c>
      <c r="Q2495">
        <v>141269000002100</v>
      </c>
      <c r="S2495" t="s">
        <v>34</v>
      </c>
      <c r="T2495" t="s">
        <v>35</v>
      </c>
      <c r="U2495" t="s">
        <v>36</v>
      </c>
      <c r="X2495" t="s">
        <v>37</v>
      </c>
      <c r="AD2495" t="s">
        <v>5328</v>
      </c>
      <c r="AE2495" t="s">
        <v>1437</v>
      </c>
      <c r="AF2495" t="s">
        <v>5328</v>
      </c>
      <c r="AG2495" t="s">
        <v>5328</v>
      </c>
      <c r="AH2495">
        <v>1</v>
      </c>
      <c r="AI2495">
        <v>128</v>
      </c>
      <c r="AJ2495">
        <v>277</v>
      </c>
      <c r="AK2495">
        <v>512</v>
      </c>
      <c r="AL2495">
        <v>512</v>
      </c>
      <c r="AM2495">
        <v>512</v>
      </c>
      <c r="AN2495" t="s">
        <v>1409</v>
      </c>
      <c r="AO2495" t="s">
        <v>4398</v>
      </c>
    </row>
    <row r="2496" spans="1:41" x14ac:dyDescent="0.25">
      <c r="A2496">
        <v>1</v>
      </c>
      <c r="B2496" t="s">
        <v>28</v>
      </c>
      <c r="C2496">
        <v>393101</v>
      </c>
      <c r="D2496" t="str">
        <f>VLOOKUP(C2496,MUNICÍPO_SETOR!A$2:D$49,4,0)</f>
        <v>EDUARDO FERREIRA PINTO</v>
      </c>
      <c r="E2496" s="43">
        <v>41396.375</v>
      </c>
      <c r="F2496" s="43">
        <v>41397.793749999997</v>
      </c>
      <c r="G2496" s="43">
        <v>41397.752083333333</v>
      </c>
      <c r="H2496" t="s">
        <v>29</v>
      </c>
      <c r="I2496">
        <v>60000012492599</v>
      </c>
      <c r="J2496" t="s">
        <v>1292</v>
      </c>
      <c r="K2496" t="s">
        <v>1293</v>
      </c>
      <c r="L2496" t="s">
        <v>32</v>
      </c>
      <c r="M2496">
        <v>6</v>
      </c>
      <c r="N2496" t="s">
        <v>33</v>
      </c>
      <c r="O2496">
        <v>60000015461254</v>
      </c>
      <c r="P2496">
        <v>60000016462742</v>
      </c>
      <c r="Q2496">
        <v>141269000002100</v>
      </c>
      <c r="S2496" t="s">
        <v>34</v>
      </c>
      <c r="T2496" t="s">
        <v>35</v>
      </c>
      <c r="U2496" t="s">
        <v>36</v>
      </c>
      <c r="X2496" t="s">
        <v>37</v>
      </c>
      <c r="AD2496" t="s">
        <v>5328</v>
      </c>
      <c r="AE2496" t="s">
        <v>1437</v>
      </c>
      <c r="AF2496" t="s">
        <v>5328</v>
      </c>
      <c r="AG2496" t="s">
        <v>5328</v>
      </c>
      <c r="AH2496">
        <v>1</v>
      </c>
      <c r="AI2496">
        <v>128</v>
      </c>
      <c r="AJ2496">
        <v>277</v>
      </c>
      <c r="AK2496">
        <v>512</v>
      </c>
      <c r="AL2496">
        <v>512</v>
      </c>
      <c r="AM2496">
        <v>512</v>
      </c>
      <c r="AN2496" t="s">
        <v>1410</v>
      </c>
      <c r="AO2496" t="s">
        <v>4391</v>
      </c>
    </row>
    <row r="2497" spans="1:41" x14ac:dyDescent="0.25">
      <c r="A2497">
        <v>1</v>
      </c>
      <c r="B2497" t="s">
        <v>28</v>
      </c>
      <c r="C2497">
        <v>393101</v>
      </c>
      <c r="D2497" t="str">
        <f>VLOOKUP(C2497,MUNICÍPO_SETOR!A$2:D$49,4,0)</f>
        <v>EDUARDO FERREIRA PINTO</v>
      </c>
      <c r="E2497" s="43">
        <v>41396.375</v>
      </c>
      <c r="F2497" s="43">
        <v>41397.793749999997</v>
      </c>
      <c r="G2497" s="43">
        <v>41397.752083333333</v>
      </c>
      <c r="H2497" t="s">
        <v>29</v>
      </c>
      <c r="I2497">
        <v>60000012492599</v>
      </c>
      <c r="J2497" t="s">
        <v>1292</v>
      </c>
      <c r="K2497" t="s">
        <v>1293</v>
      </c>
      <c r="L2497" t="s">
        <v>32</v>
      </c>
      <c r="M2497">
        <v>6</v>
      </c>
      <c r="N2497" t="s">
        <v>33</v>
      </c>
      <c r="O2497">
        <v>60000015461254</v>
      </c>
      <c r="P2497">
        <v>60000016462742</v>
      </c>
      <c r="Q2497">
        <v>141269000002100</v>
      </c>
      <c r="S2497" t="s">
        <v>34</v>
      </c>
      <c r="T2497" t="s">
        <v>35</v>
      </c>
      <c r="U2497" t="s">
        <v>36</v>
      </c>
      <c r="X2497" t="s">
        <v>37</v>
      </c>
      <c r="AD2497" t="s">
        <v>5328</v>
      </c>
      <c r="AE2497" t="s">
        <v>1437</v>
      </c>
      <c r="AF2497" t="s">
        <v>5328</v>
      </c>
      <c r="AG2497" t="s">
        <v>5328</v>
      </c>
      <c r="AH2497">
        <v>1</v>
      </c>
      <c r="AI2497">
        <v>128</v>
      </c>
      <c r="AJ2497">
        <v>277</v>
      </c>
      <c r="AK2497">
        <v>512</v>
      </c>
      <c r="AL2497">
        <v>512</v>
      </c>
      <c r="AM2497">
        <v>512</v>
      </c>
      <c r="AN2497" t="s">
        <v>1411</v>
      </c>
      <c r="AO2497" t="s">
        <v>4732</v>
      </c>
    </row>
    <row r="2498" spans="1:41" x14ac:dyDescent="0.25">
      <c r="A2498">
        <v>1</v>
      </c>
      <c r="B2498" t="s">
        <v>28</v>
      </c>
      <c r="C2498">
        <v>393101</v>
      </c>
      <c r="D2498" t="str">
        <f>VLOOKUP(C2498,MUNICÍPO_SETOR!A$2:D$49,4,0)</f>
        <v>EDUARDO FERREIRA PINTO</v>
      </c>
      <c r="E2498" s="43">
        <v>41394.75</v>
      </c>
      <c r="F2498" s="43">
        <v>41394.909722222219</v>
      </c>
      <c r="G2498" s="43">
        <v>41394.868055555555</v>
      </c>
      <c r="H2498" t="s">
        <v>29</v>
      </c>
      <c r="I2498">
        <v>60000012405359</v>
      </c>
      <c r="J2498" t="s">
        <v>4103</v>
      </c>
      <c r="K2498" t="s">
        <v>4104</v>
      </c>
      <c r="L2498" t="s">
        <v>41</v>
      </c>
      <c r="N2498" t="s">
        <v>33</v>
      </c>
      <c r="O2498">
        <v>60000015461254</v>
      </c>
      <c r="P2498">
        <v>60000016462742</v>
      </c>
      <c r="Q2498">
        <v>141269000002052</v>
      </c>
      <c r="S2498" t="s">
        <v>34</v>
      </c>
      <c r="T2498" t="s">
        <v>35</v>
      </c>
      <c r="U2498" t="s">
        <v>36</v>
      </c>
      <c r="X2498" t="s">
        <v>37</v>
      </c>
      <c r="AD2498" t="s">
        <v>4105</v>
      </c>
      <c r="AE2498" t="s">
        <v>1437</v>
      </c>
      <c r="AF2498" t="s">
        <v>4105</v>
      </c>
      <c r="AG2498" t="s">
        <v>4105</v>
      </c>
      <c r="AH2498">
        <v>1</v>
      </c>
      <c r="AI2498">
        <v>230</v>
      </c>
      <c r="AJ2498">
        <v>230</v>
      </c>
      <c r="AK2498">
        <v>230</v>
      </c>
      <c r="AL2498">
        <v>230</v>
      </c>
      <c r="AM2498">
        <v>230</v>
      </c>
      <c r="AN2498" t="s">
        <v>1409</v>
      </c>
      <c r="AO2498" t="s">
        <v>4105</v>
      </c>
    </row>
    <row r="2499" spans="1:41" x14ac:dyDescent="0.25">
      <c r="A2499">
        <v>1</v>
      </c>
      <c r="B2499" t="s">
        <v>28</v>
      </c>
      <c r="C2499">
        <v>393101</v>
      </c>
      <c r="D2499" t="str">
        <f>VLOOKUP(C2499,MUNICÍPO_SETOR!A$2:D$49,4,0)</f>
        <v>EDUARDO FERREIRA PINTO</v>
      </c>
      <c r="E2499" s="43">
        <v>41394.708333333336</v>
      </c>
      <c r="F2499" s="43">
        <v>41394.908333333333</v>
      </c>
      <c r="G2499" s="43">
        <v>41394.866666666669</v>
      </c>
      <c r="H2499" t="s">
        <v>29</v>
      </c>
      <c r="I2499">
        <v>60000047063660</v>
      </c>
      <c r="J2499" t="s">
        <v>4106</v>
      </c>
      <c r="K2499" t="s">
        <v>4107</v>
      </c>
      <c r="L2499" t="s">
        <v>41</v>
      </c>
      <c r="N2499" t="s">
        <v>33</v>
      </c>
      <c r="O2499">
        <v>60000015461254</v>
      </c>
      <c r="P2499">
        <v>60000016462742</v>
      </c>
      <c r="Q2499">
        <v>141269000002045</v>
      </c>
      <c r="S2499" t="s">
        <v>34</v>
      </c>
      <c r="T2499" t="s">
        <v>35</v>
      </c>
      <c r="U2499" t="s">
        <v>36</v>
      </c>
      <c r="X2499" t="s">
        <v>37</v>
      </c>
      <c r="AD2499" t="s">
        <v>4105</v>
      </c>
      <c r="AE2499" t="s">
        <v>1437</v>
      </c>
      <c r="AF2499" t="s">
        <v>4105</v>
      </c>
      <c r="AG2499" t="s">
        <v>4105</v>
      </c>
      <c r="AH2499">
        <v>1</v>
      </c>
      <c r="AI2499">
        <v>230</v>
      </c>
      <c r="AJ2499">
        <v>230</v>
      </c>
      <c r="AK2499">
        <v>230</v>
      </c>
      <c r="AL2499">
        <v>230</v>
      </c>
      <c r="AM2499">
        <v>230</v>
      </c>
      <c r="AN2499" t="s">
        <v>1409</v>
      </c>
      <c r="AO2499" t="s">
        <v>4105</v>
      </c>
    </row>
    <row r="2500" spans="1:41" x14ac:dyDescent="0.25">
      <c r="A2500">
        <v>1</v>
      </c>
      <c r="B2500" t="s">
        <v>28</v>
      </c>
      <c r="C2500">
        <v>393101</v>
      </c>
      <c r="D2500" t="str">
        <f>VLOOKUP(C2500,MUNICÍPO_SETOR!A$2:D$49,4,0)</f>
        <v>EDUARDO FERREIRA PINTO</v>
      </c>
      <c r="E2500" s="43">
        <v>41394.666666666664</v>
      </c>
      <c r="F2500" s="43">
        <v>41394.898611111108</v>
      </c>
      <c r="G2500" s="43">
        <v>41394.856944444444</v>
      </c>
      <c r="H2500" t="s">
        <v>29</v>
      </c>
      <c r="I2500">
        <v>60000012489051</v>
      </c>
      <c r="J2500" t="s">
        <v>4108</v>
      </c>
      <c r="K2500" t="s">
        <v>4109</v>
      </c>
      <c r="L2500" t="s">
        <v>41</v>
      </c>
      <c r="M2500">
        <v>3</v>
      </c>
      <c r="N2500" t="s">
        <v>33</v>
      </c>
      <c r="O2500">
        <v>60000015461254</v>
      </c>
      <c r="P2500">
        <v>60000016462742</v>
      </c>
      <c r="Q2500">
        <v>141269000002020</v>
      </c>
      <c r="S2500" t="s">
        <v>34</v>
      </c>
      <c r="T2500" t="s">
        <v>35</v>
      </c>
      <c r="U2500" t="s">
        <v>36</v>
      </c>
      <c r="X2500" t="s">
        <v>37</v>
      </c>
      <c r="AD2500" t="s">
        <v>4110</v>
      </c>
      <c r="AE2500" t="s">
        <v>1437</v>
      </c>
      <c r="AF2500" t="s">
        <v>4110</v>
      </c>
      <c r="AG2500" t="s">
        <v>4110</v>
      </c>
      <c r="AH2500">
        <v>1</v>
      </c>
      <c r="AI2500">
        <v>152</v>
      </c>
      <c r="AJ2500">
        <v>301</v>
      </c>
      <c r="AK2500">
        <v>536</v>
      </c>
      <c r="AL2500">
        <v>536</v>
      </c>
      <c r="AM2500">
        <v>536</v>
      </c>
      <c r="AN2500" t="s">
        <v>1409</v>
      </c>
      <c r="AO2500" t="s">
        <v>4390</v>
      </c>
    </row>
    <row r="2501" spans="1:41" x14ac:dyDescent="0.25">
      <c r="A2501">
        <v>1</v>
      </c>
      <c r="B2501" t="s">
        <v>28</v>
      </c>
      <c r="C2501">
        <v>393101</v>
      </c>
      <c r="D2501" t="str">
        <f>VLOOKUP(C2501,MUNICÍPO_SETOR!A$2:D$49,4,0)</f>
        <v>EDUARDO FERREIRA PINTO</v>
      </c>
      <c r="E2501" s="43">
        <v>41394.666666666664</v>
      </c>
      <c r="F2501" s="43">
        <v>41394.898611111108</v>
      </c>
      <c r="G2501" s="43">
        <v>41394.856944444444</v>
      </c>
      <c r="H2501" t="s">
        <v>29</v>
      </c>
      <c r="I2501">
        <v>60000012489051</v>
      </c>
      <c r="J2501" t="s">
        <v>4108</v>
      </c>
      <c r="K2501" t="s">
        <v>4109</v>
      </c>
      <c r="L2501" t="s">
        <v>41</v>
      </c>
      <c r="M2501">
        <v>3</v>
      </c>
      <c r="N2501" t="s">
        <v>33</v>
      </c>
      <c r="O2501">
        <v>60000015461254</v>
      </c>
      <c r="P2501">
        <v>60000016462742</v>
      </c>
      <c r="Q2501">
        <v>141269000002020</v>
      </c>
      <c r="S2501" t="s">
        <v>34</v>
      </c>
      <c r="T2501" t="s">
        <v>35</v>
      </c>
      <c r="U2501" t="s">
        <v>36</v>
      </c>
      <c r="X2501" t="s">
        <v>37</v>
      </c>
      <c r="AD2501" t="s">
        <v>4110</v>
      </c>
      <c r="AE2501" t="s">
        <v>1437</v>
      </c>
      <c r="AF2501" t="s">
        <v>4110</v>
      </c>
      <c r="AG2501" t="s">
        <v>4110</v>
      </c>
      <c r="AH2501">
        <v>1</v>
      </c>
      <c r="AI2501">
        <v>152</v>
      </c>
      <c r="AJ2501">
        <v>301</v>
      </c>
      <c r="AK2501">
        <v>536</v>
      </c>
      <c r="AL2501">
        <v>536</v>
      </c>
      <c r="AM2501">
        <v>536</v>
      </c>
      <c r="AN2501" t="s">
        <v>1410</v>
      </c>
      <c r="AO2501" t="s">
        <v>4391</v>
      </c>
    </row>
    <row r="2502" spans="1:41" x14ac:dyDescent="0.25">
      <c r="A2502">
        <v>1</v>
      </c>
      <c r="B2502" t="s">
        <v>28</v>
      </c>
      <c r="C2502">
        <v>393101</v>
      </c>
      <c r="D2502" t="str">
        <f>VLOOKUP(C2502,MUNICÍPO_SETOR!A$2:D$49,4,0)</f>
        <v>EDUARDO FERREIRA PINTO</v>
      </c>
      <c r="E2502" s="43">
        <v>41394.666666666664</v>
      </c>
      <c r="F2502" s="43">
        <v>41394.898611111108</v>
      </c>
      <c r="G2502" s="43">
        <v>41394.856944444444</v>
      </c>
      <c r="H2502" t="s">
        <v>29</v>
      </c>
      <c r="I2502">
        <v>60000012489051</v>
      </c>
      <c r="J2502" t="s">
        <v>4108</v>
      </c>
      <c r="K2502" t="s">
        <v>4109</v>
      </c>
      <c r="L2502" t="s">
        <v>41</v>
      </c>
      <c r="M2502">
        <v>3</v>
      </c>
      <c r="N2502" t="s">
        <v>33</v>
      </c>
      <c r="O2502">
        <v>60000015461254</v>
      </c>
      <c r="P2502">
        <v>60000016462742</v>
      </c>
      <c r="Q2502">
        <v>141269000002020</v>
      </c>
      <c r="S2502" t="s">
        <v>34</v>
      </c>
      <c r="T2502" t="s">
        <v>35</v>
      </c>
      <c r="U2502" t="s">
        <v>36</v>
      </c>
      <c r="X2502" t="s">
        <v>37</v>
      </c>
      <c r="AD2502" t="s">
        <v>4110</v>
      </c>
      <c r="AE2502" t="s">
        <v>1437</v>
      </c>
      <c r="AF2502" t="s">
        <v>4110</v>
      </c>
      <c r="AG2502" t="s">
        <v>4110</v>
      </c>
      <c r="AH2502">
        <v>1</v>
      </c>
      <c r="AI2502">
        <v>152</v>
      </c>
      <c r="AJ2502">
        <v>301</v>
      </c>
      <c r="AK2502">
        <v>536</v>
      </c>
      <c r="AL2502">
        <v>536</v>
      </c>
      <c r="AM2502">
        <v>536</v>
      </c>
      <c r="AN2502" t="s">
        <v>1411</v>
      </c>
      <c r="AO2502" t="s">
        <v>4732</v>
      </c>
    </row>
    <row r="2503" spans="1:41" x14ac:dyDescent="0.25">
      <c r="A2503">
        <v>1</v>
      </c>
      <c r="B2503" t="s">
        <v>28</v>
      </c>
      <c r="C2503">
        <v>393101</v>
      </c>
      <c r="D2503" t="str">
        <f>VLOOKUP(C2503,MUNICÍPO_SETOR!A$2:D$49,4,0)</f>
        <v>EDUARDO FERREIRA PINTO</v>
      </c>
      <c r="E2503" s="43">
        <v>41394.666666666664</v>
      </c>
      <c r="F2503" s="43">
        <v>41394.898611111108</v>
      </c>
      <c r="G2503" s="43">
        <v>41394.856944444444</v>
      </c>
      <c r="H2503" t="s">
        <v>29</v>
      </c>
      <c r="I2503">
        <v>60000012489051</v>
      </c>
      <c r="J2503" t="s">
        <v>4108</v>
      </c>
      <c r="K2503" t="s">
        <v>4109</v>
      </c>
      <c r="L2503" t="s">
        <v>41</v>
      </c>
      <c r="M2503">
        <v>3</v>
      </c>
      <c r="N2503" t="s">
        <v>33</v>
      </c>
      <c r="O2503">
        <v>60000015461254</v>
      </c>
      <c r="P2503">
        <v>60000016462742</v>
      </c>
      <c r="Q2503">
        <v>141269000002020</v>
      </c>
      <c r="S2503" t="s">
        <v>34</v>
      </c>
      <c r="T2503" t="s">
        <v>35</v>
      </c>
      <c r="U2503" t="s">
        <v>36</v>
      </c>
      <c r="X2503" t="s">
        <v>37</v>
      </c>
      <c r="AD2503" t="s">
        <v>4110</v>
      </c>
      <c r="AE2503" t="s">
        <v>1437</v>
      </c>
      <c r="AF2503" t="s">
        <v>4110</v>
      </c>
      <c r="AG2503" t="s">
        <v>4110</v>
      </c>
      <c r="AH2503">
        <v>1</v>
      </c>
      <c r="AI2503">
        <v>152</v>
      </c>
      <c r="AJ2503">
        <v>301</v>
      </c>
      <c r="AK2503">
        <v>536</v>
      </c>
      <c r="AL2503">
        <v>536</v>
      </c>
      <c r="AM2503">
        <v>536</v>
      </c>
      <c r="AN2503" t="s">
        <v>1409</v>
      </c>
      <c r="AO2503" t="s">
        <v>4390</v>
      </c>
    </row>
    <row r="2504" spans="1:41" x14ac:dyDescent="0.25">
      <c r="A2504">
        <v>1</v>
      </c>
      <c r="B2504" t="s">
        <v>28</v>
      </c>
      <c r="C2504">
        <v>393101</v>
      </c>
      <c r="D2504" t="str">
        <f>VLOOKUP(C2504,MUNICÍPO_SETOR!A$2:D$49,4,0)</f>
        <v>EDUARDO FERREIRA PINTO</v>
      </c>
      <c r="E2504" s="43">
        <v>41394.666666666664</v>
      </c>
      <c r="F2504" s="43">
        <v>41394.898611111108</v>
      </c>
      <c r="G2504" s="43">
        <v>41394.856944444444</v>
      </c>
      <c r="H2504" t="s">
        <v>29</v>
      </c>
      <c r="I2504">
        <v>60000012489051</v>
      </c>
      <c r="J2504" t="s">
        <v>4108</v>
      </c>
      <c r="K2504" t="s">
        <v>4109</v>
      </c>
      <c r="L2504" t="s">
        <v>41</v>
      </c>
      <c r="M2504">
        <v>3</v>
      </c>
      <c r="N2504" t="s">
        <v>33</v>
      </c>
      <c r="O2504">
        <v>60000015461254</v>
      </c>
      <c r="P2504">
        <v>60000016462742</v>
      </c>
      <c r="Q2504">
        <v>141269000002020</v>
      </c>
      <c r="S2504" t="s">
        <v>34</v>
      </c>
      <c r="T2504" t="s">
        <v>35</v>
      </c>
      <c r="U2504" t="s">
        <v>36</v>
      </c>
      <c r="X2504" t="s">
        <v>37</v>
      </c>
      <c r="AD2504" t="s">
        <v>4110</v>
      </c>
      <c r="AE2504" t="s">
        <v>1437</v>
      </c>
      <c r="AF2504" t="s">
        <v>4110</v>
      </c>
      <c r="AG2504" t="s">
        <v>4110</v>
      </c>
      <c r="AH2504">
        <v>1</v>
      </c>
      <c r="AI2504">
        <v>152</v>
      </c>
      <c r="AJ2504">
        <v>301</v>
      </c>
      <c r="AK2504">
        <v>536</v>
      </c>
      <c r="AL2504">
        <v>536</v>
      </c>
      <c r="AM2504">
        <v>536</v>
      </c>
      <c r="AN2504" t="s">
        <v>1410</v>
      </c>
      <c r="AO2504" t="s">
        <v>4391</v>
      </c>
    </row>
    <row r="2505" spans="1:41" x14ac:dyDescent="0.25">
      <c r="A2505">
        <v>1</v>
      </c>
      <c r="B2505" t="s">
        <v>28</v>
      </c>
      <c r="C2505">
        <v>393101</v>
      </c>
      <c r="D2505" t="str">
        <f>VLOOKUP(C2505,MUNICÍPO_SETOR!A$2:D$49,4,0)</f>
        <v>EDUARDO FERREIRA PINTO</v>
      </c>
      <c r="E2505" s="43">
        <v>41394.666666666664</v>
      </c>
      <c r="F2505" s="43">
        <v>41394.898611111108</v>
      </c>
      <c r="G2505" s="43">
        <v>41394.856944444444</v>
      </c>
      <c r="H2505" t="s">
        <v>29</v>
      </c>
      <c r="I2505">
        <v>60000012489051</v>
      </c>
      <c r="J2505" t="s">
        <v>4108</v>
      </c>
      <c r="K2505" t="s">
        <v>4109</v>
      </c>
      <c r="L2505" t="s">
        <v>41</v>
      </c>
      <c r="M2505">
        <v>3</v>
      </c>
      <c r="N2505" t="s">
        <v>33</v>
      </c>
      <c r="O2505">
        <v>60000015461254</v>
      </c>
      <c r="P2505">
        <v>60000016462742</v>
      </c>
      <c r="Q2505">
        <v>141269000002020</v>
      </c>
      <c r="S2505" t="s">
        <v>34</v>
      </c>
      <c r="T2505" t="s">
        <v>35</v>
      </c>
      <c r="U2505" t="s">
        <v>36</v>
      </c>
      <c r="X2505" t="s">
        <v>37</v>
      </c>
      <c r="AD2505" t="s">
        <v>4110</v>
      </c>
      <c r="AE2505" t="s">
        <v>1437</v>
      </c>
      <c r="AF2505" t="s">
        <v>4110</v>
      </c>
      <c r="AG2505" t="s">
        <v>4110</v>
      </c>
      <c r="AH2505">
        <v>1</v>
      </c>
      <c r="AI2505">
        <v>152</v>
      </c>
      <c r="AJ2505">
        <v>301</v>
      </c>
      <c r="AK2505">
        <v>536</v>
      </c>
      <c r="AL2505">
        <v>536</v>
      </c>
      <c r="AM2505">
        <v>536</v>
      </c>
      <c r="AN2505" t="s">
        <v>1411</v>
      </c>
      <c r="AO2505" t="s">
        <v>4732</v>
      </c>
    </row>
    <row r="2506" spans="1:41" x14ac:dyDescent="0.25">
      <c r="A2506">
        <v>1</v>
      </c>
      <c r="B2506" t="s">
        <v>28</v>
      </c>
      <c r="C2506">
        <v>393101</v>
      </c>
      <c r="D2506" t="str">
        <f>VLOOKUP(C2506,MUNICÍPO_SETOR!A$2:D$49,4,0)</f>
        <v>EDUARDO FERREIRA PINTO</v>
      </c>
      <c r="E2506" s="43">
        <v>41394.625</v>
      </c>
      <c r="F2506" s="43">
        <v>41394.904166666667</v>
      </c>
      <c r="G2506" s="43">
        <v>41394.862500000003</v>
      </c>
      <c r="H2506" t="s">
        <v>29</v>
      </c>
      <c r="I2506">
        <v>60000012503195</v>
      </c>
      <c r="J2506" t="s">
        <v>4111</v>
      </c>
      <c r="K2506" t="s">
        <v>4112</v>
      </c>
      <c r="L2506" t="s">
        <v>32</v>
      </c>
      <c r="M2506">
        <v>6</v>
      </c>
      <c r="N2506" t="s">
        <v>33</v>
      </c>
      <c r="O2506">
        <v>60000015461254</v>
      </c>
      <c r="P2506">
        <v>60000016462742</v>
      </c>
      <c r="Q2506">
        <v>141269000002038</v>
      </c>
      <c r="S2506" t="s">
        <v>34</v>
      </c>
      <c r="T2506" t="s">
        <v>35</v>
      </c>
      <c r="U2506" t="s">
        <v>36</v>
      </c>
      <c r="X2506" t="s">
        <v>37</v>
      </c>
      <c r="AD2506" t="s">
        <v>4113</v>
      </c>
      <c r="AE2506" t="s">
        <v>1437</v>
      </c>
      <c r="AF2506" t="s">
        <v>4113</v>
      </c>
      <c r="AG2506" t="s">
        <v>4113</v>
      </c>
      <c r="AH2506">
        <v>1</v>
      </c>
      <c r="AI2506">
        <v>143</v>
      </c>
      <c r="AJ2506">
        <v>285</v>
      </c>
      <c r="AK2506">
        <v>711</v>
      </c>
      <c r="AL2506">
        <v>711</v>
      </c>
      <c r="AM2506">
        <v>711</v>
      </c>
      <c r="AN2506" t="s">
        <v>1409</v>
      </c>
      <c r="AO2506" t="s">
        <v>4392</v>
      </c>
    </row>
    <row r="2507" spans="1:41" x14ac:dyDescent="0.25">
      <c r="A2507">
        <v>1</v>
      </c>
      <c r="B2507" t="s">
        <v>28</v>
      </c>
      <c r="C2507">
        <v>393101</v>
      </c>
      <c r="D2507" t="str">
        <f>VLOOKUP(C2507,MUNICÍPO_SETOR!A$2:D$49,4,0)</f>
        <v>EDUARDO FERREIRA PINTO</v>
      </c>
      <c r="E2507" s="43">
        <v>41394.625</v>
      </c>
      <c r="F2507" s="43">
        <v>41394.904166666667</v>
      </c>
      <c r="G2507" s="43">
        <v>41394.862500000003</v>
      </c>
      <c r="H2507" t="s">
        <v>29</v>
      </c>
      <c r="I2507">
        <v>60000012503195</v>
      </c>
      <c r="J2507" t="s">
        <v>4111</v>
      </c>
      <c r="K2507" t="s">
        <v>4112</v>
      </c>
      <c r="L2507" t="s">
        <v>32</v>
      </c>
      <c r="M2507">
        <v>6</v>
      </c>
      <c r="N2507" t="s">
        <v>33</v>
      </c>
      <c r="O2507">
        <v>60000015461254</v>
      </c>
      <c r="P2507">
        <v>60000016462742</v>
      </c>
      <c r="Q2507">
        <v>141269000002038</v>
      </c>
      <c r="S2507" t="s">
        <v>34</v>
      </c>
      <c r="T2507" t="s">
        <v>35</v>
      </c>
      <c r="U2507" t="s">
        <v>36</v>
      </c>
      <c r="X2507" t="s">
        <v>37</v>
      </c>
      <c r="AD2507" t="s">
        <v>4113</v>
      </c>
      <c r="AE2507" t="s">
        <v>1437</v>
      </c>
      <c r="AF2507" t="s">
        <v>4113</v>
      </c>
      <c r="AG2507" t="s">
        <v>4113</v>
      </c>
      <c r="AH2507">
        <v>1</v>
      </c>
      <c r="AI2507">
        <v>143</v>
      </c>
      <c r="AJ2507">
        <v>285</v>
      </c>
      <c r="AK2507">
        <v>711</v>
      </c>
      <c r="AL2507">
        <v>711</v>
      </c>
      <c r="AM2507">
        <v>711</v>
      </c>
      <c r="AN2507" t="s">
        <v>1410</v>
      </c>
      <c r="AO2507" t="s">
        <v>4393</v>
      </c>
    </row>
    <row r="2508" spans="1:41" x14ac:dyDescent="0.25">
      <c r="A2508">
        <v>1</v>
      </c>
      <c r="B2508" t="s">
        <v>28</v>
      </c>
      <c r="C2508">
        <v>393101</v>
      </c>
      <c r="D2508" t="str">
        <f>VLOOKUP(C2508,MUNICÍPO_SETOR!A$2:D$49,4,0)</f>
        <v>EDUARDO FERREIRA PINTO</v>
      </c>
      <c r="E2508" s="43">
        <v>41394.625</v>
      </c>
      <c r="F2508" s="43">
        <v>41394.904166666667</v>
      </c>
      <c r="G2508" s="43">
        <v>41394.862500000003</v>
      </c>
      <c r="H2508" t="s">
        <v>29</v>
      </c>
      <c r="I2508">
        <v>60000012503195</v>
      </c>
      <c r="J2508" t="s">
        <v>4111</v>
      </c>
      <c r="K2508" t="s">
        <v>4112</v>
      </c>
      <c r="L2508" t="s">
        <v>32</v>
      </c>
      <c r="M2508">
        <v>6</v>
      </c>
      <c r="N2508" t="s">
        <v>33</v>
      </c>
      <c r="O2508">
        <v>60000015461254</v>
      </c>
      <c r="P2508">
        <v>60000016462742</v>
      </c>
      <c r="Q2508">
        <v>141269000002038</v>
      </c>
      <c r="S2508" t="s">
        <v>34</v>
      </c>
      <c r="T2508" t="s">
        <v>35</v>
      </c>
      <c r="U2508" t="s">
        <v>36</v>
      </c>
      <c r="X2508" t="s">
        <v>37</v>
      </c>
      <c r="AD2508" t="s">
        <v>4113</v>
      </c>
      <c r="AE2508" t="s">
        <v>1437</v>
      </c>
      <c r="AF2508" t="s">
        <v>4113</v>
      </c>
      <c r="AG2508" t="s">
        <v>4113</v>
      </c>
      <c r="AH2508">
        <v>1</v>
      </c>
      <c r="AI2508">
        <v>143</v>
      </c>
      <c r="AJ2508">
        <v>285</v>
      </c>
      <c r="AK2508">
        <v>711</v>
      </c>
      <c r="AL2508">
        <v>711</v>
      </c>
      <c r="AM2508">
        <v>711</v>
      </c>
      <c r="AN2508" t="s">
        <v>1411</v>
      </c>
      <c r="AO2508" t="s">
        <v>4733</v>
      </c>
    </row>
    <row r="2509" spans="1:41" x14ac:dyDescent="0.25">
      <c r="A2509">
        <v>1</v>
      </c>
      <c r="B2509" t="s">
        <v>28</v>
      </c>
      <c r="C2509">
        <v>393101</v>
      </c>
      <c r="D2509" t="str">
        <f>VLOOKUP(C2509,MUNICÍPO_SETOR!A$2:D$49,4,0)</f>
        <v>EDUARDO FERREIRA PINTO</v>
      </c>
      <c r="E2509" s="43">
        <v>41394.583333333336</v>
      </c>
      <c r="F2509" s="43">
        <v>41394.902777777781</v>
      </c>
      <c r="G2509" s="43">
        <v>41394.861111111109</v>
      </c>
      <c r="H2509" t="s">
        <v>29</v>
      </c>
      <c r="I2509">
        <v>60000017967340</v>
      </c>
      <c r="J2509" t="s">
        <v>4114</v>
      </c>
      <c r="K2509" t="s">
        <v>4115</v>
      </c>
      <c r="L2509" t="s">
        <v>32</v>
      </c>
      <c r="M2509">
        <v>4</v>
      </c>
      <c r="N2509" t="s">
        <v>33</v>
      </c>
      <c r="O2509">
        <v>60000015461254</v>
      </c>
      <c r="P2509">
        <v>60000016462742</v>
      </c>
      <c r="Q2509">
        <v>141269000002032</v>
      </c>
      <c r="S2509" t="s">
        <v>34</v>
      </c>
      <c r="T2509" t="s">
        <v>35</v>
      </c>
      <c r="U2509" t="s">
        <v>36</v>
      </c>
      <c r="X2509" t="s">
        <v>37</v>
      </c>
      <c r="AD2509" t="s">
        <v>4116</v>
      </c>
      <c r="AE2509" t="s">
        <v>1437</v>
      </c>
      <c r="AF2509" t="s">
        <v>4116</v>
      </c>
      <c r="AG2509" t="s">
        <v>4116</v>
      </c>
      <c r="AH2509">
        <v>1</v>
      </c>
      <c r="AI2509">
        <v>135</v>
      </c>
      <c r="AJ2509">
        <v>360</v>
      </c>
      <c r="AK2509">
        <v>673</v>
      </c>
      <c r="AL2509">
        <v>673</v>
      </c>
      <c r="AM2509">
        <v>673</v>
      </c>
      <c r="AN2509" t="s">
        <v>1409</v>
      </c>
      <c r="AO2509" t="s">
        <v>4394</v>
      </c>
    </row>
    <row r="2510" spans="1:41" x14ac:dyDescent="0.25">
      <c r="A2510">
        <v>1</v>
      </c>
      <c r="B2510" t="s">
        <v>28</v>
      </c>
      <c r="C2510">
        <v>393101</v>
      </c>
      <c r="D2510" t="str">
        <f>VLOOKUP(C2510,MUNICÍPO_SETOR!A$2:D$49,4,0)</f>
        <v>EDUARDO FERREIRA PINTO</v>
      </c>
      <c r="E2510" s="43">
        <v>41394.583333333336</v>
      </c>
      <c r="F2510" s="43">
        <v>41394.902777777781</v>
      </c>
      <c r="G2510" s="43">
        <v>41394.861111111109</v>
      </c>
      <c r="H2510" t="s">
        <v>29</v>
      </c>
      <c r="I2510">
        <v>60000017967340</v>
      </c>
      <c r="J2510" t="s">
        <v>4114</v>
      </c>
      <c r="K2510" t="s">
        <v>4115</v>
      </c>
      <c r="L2510" t="s">
        <v>32</v>
      </c>
      <c r="M2510">
        <v>4</v>
      </c>
      <c r="N2510" t="s">
        <v>33</v>
      </c>
      <c r="O2510">
        <v>60000015461254</v>
      </c>
      <c r="P2510">
        <v>60000016462742</v>
      </c>
      <c r="Q2510">
        <v>141269000002032</v>
      </c>
      <c r="S2510" t="s">
        <v>34</v>
      </c>
      <c r="T2510" t="s">
        <v>35</v>
      </c>
      <c r="U2510" t="s">
        <v>36</v>
      </c>
      <c r="X2510" t="s">
        <v>37</v>
      </c>
      <c r="AD2510" t="s">
        <v>4116</v>
      </c>
      <c r="AE2510" t="s">
        <v>1437</v>
      </c>
      <c r="AF2510" t="s">
        <v>4116</v>
      </c>
      <c r="AG2510" t="s">
        <v>4116</v>
      </c>
      <c r="AH2510">
        <v>1</v>
      </c>
      <c r="AI2510">
        <v>135</v>
      </c>
      <c r="AJ2510">
        <v>360</v>
      </c>
      <c r="AK2510">
        <v>673</v>
      </c>
      <c r="AL2510">
        <v>673</v>
      </c>
      <c r="AM2510">
        <v>673</v>
      </c>
      <c r="AN2510" t="s">
        <v>1410</v>
      </c>
      <c r="AO2510" t="s">
        <v>4395</v>
      </c>
    </row>
    <row r="2511" spans="1:41" x14ac:dyDescent="0.25">
      <c r="A2511">
        <v>1</v>
      </c>
      <c r="B2511" t="s">
        <v>28</v>
      </c>
      <c r="C2511">
        <v>393101</v>
      </c>
      <c r="D2511" t="str">
        <f>VLOOKUP(C2511,MUNICÍPO_SETOR!A$2:D$49,4,0)</f>
        <v>EDUARDO FERREIRA PINTO</v>
      </c>
      <c r="E2511" s="43">
        <v>41394.583333333336</v>
      </c>
      <c r="F2511" s="43">
        <v>41394.902777777781</v>
      </c>
      <c r="G2511" s="43">
        <v>41394.861111111109</v>
      </c>
      <c r="H2511" t="s">
        <v>29</v>
      </c>
      <c r="I2511">
        <v>60000017967340</v>
      </c>
      <c r="J2511" t="s">
        <v>4114</v>
      </c>
      <c r="K2511" t="s">
        <v>4115</v>
      </c>
      <c r="L2511" t="s">
        <v>32</v>
      </c>
      <c r="M2511">
        <v>4</v>
      </c>
      <c r="N2511" t="s">
        <v>33</v>
      </c>
      <c r="O2511">
        <v>60000015461254</v>
      </c>
      <c r="P2511">
        <v>60000016462742</v>
      </c>
      <c r="Q2511">
        <v>141269000002032</v>
      </c>
      <c r="S2511" t="s">
        <v>34</v>
      </c>
      <c r="T2511" t="s">
        <v>35</v>
      </c>
      <c r="U2511" t="s">
        <v>36</v>
      </c>
      <c r="X2511" t="s">
        <v>37</v>
      </c>
      <c r="AD2511" t="s">
        <v>4116</v>
      </c>
      <c r="AE2511" t="s">
        <v>1437</v>
      </c>
      <c r="AF2511" t="s">
        <v>4116</v>
      </c>
      <c r="AG2511" t="s">
        <v>4116</v>
      </c>
      <c r="AH2511">
        <v>1</v>
      </c>
      <c r="AI2511">
        <v>135</v>
      </c>
      <c r="AJ2511">
        <v>360</v>
      </c>
      <c r="AK2511">
        <v>673</v>
      </c>
      <c r="AL2511">
        <v>673</v>
      </c>
      <c r="AM2511">
        <v>673</v>
      </c>
      <c r="AN2511" t="s">
        <v>1411</v>
      </c>
      <c r="AO2511" t="s">
        <v>4734</v>
      </c>
    </row>
    <row r="2512" spans="1:41" x14ac:dyDescent="0.25">
      <c r="A2512">
        <v>1</v>
      </c>
      <c r="B2512" t="s">
        <v>28</v>
      </c>
      <c r="C2512">
        <v>393101</v>
      </c>
      <c r="D2512" t="str">
        <f>VLOOKUP(C2512,MUNICÍPO_SETOR!A$2:D$49,4,0)</f>
        <v>EDUARDO FERREIRA PINTO</v>
      </c>
      <c r="E2512" s="43">
        <v>41394.5</v>
      </c>
      <c r="F2512" s="43">
        <v>41394.897222222222</v>
      </c>
      <c r="G2512" s="43">
        <v>41394.855555555558</v>
      </c>
      <c r="H2512" t="s">
        <v>29</v>
      </c>
      <c r="I2512">
        <v>60000017969040</v>
      </c>
      <c r="J2512" t="s">
        <v>4117</v>
      </c>
      <c r="K2512" t="s">
        <v>4118</v>
      </c>
      <c r="L2512" t="s">
        <v>41</v>
      </c>
      <c r="M2512">
        <v>3</v>
      </c>
      <c r="N2512" t="s">
        <v>33</v>
      </c>
      <c r="O2512">
        <v>60000015461254</v>
      </c>
      <c r="P2512">
        <v>60000016462742</v>
      </c>
      <c r="Q2512">
        <v>141269000002014</v>
      </c>
      <c r="S2512" t="s">
        <v>34</v>
      </c>
      <c r="T2512" t="s">
        <v>35</v>
      </c>
      <c r="U2512" t="s">
        <v>36</v>
      </c>
      <c r="X2512" t="s">
        <v>37</v>
      </c>
      <c r="AD2512" t="s">
        <v>4119</v>
      </c>
      <c r="AE2512" t="s">
        <v>1437</v>
      </c>
      <c r="AF2512" t="s">
        <v>4119</v>
      </c>
      <c r="AG2512" t="s">
        <v>4119</v>
      </c>
      <c r="AH2512">
        <v>1</v>
      </c>
      <c r="AI2512">
        <v>98</v>
      </c>
      <c r="AJ2512">
        <v>329</v>
      </c>
      <c r="AK2512">
        <v>549</v>
      </c>
      <c r="AL2512">
        <v>549</v>
      </c>
      <c r="AM2512">
        <v>549</v>
      </c>
      <c r="AN2512" t="s">
        <v>1409</v>
      </c>
      <c r="AO2512" t="s">
        <v>4396</v>
      </c>
    </row>
    <row r="2513" spans="1:41" x14ac:dyDescent="0.25">
      <c r="A2513">
        <v>1</v>
      </c>
      <c r="B2513" t="s">
        <v>28</v>
      </c>
      <c r="C2513">
        <v>393101</v>
      </c>
      <c r="D2513" t="str">
        <f>VLOOKUP(C2513,MUNICÍPO_SETOR!A$2:D$49,4,0)</f>
        <v>EDUARDO FERREIRA PINTO</v>
      </c>
      <c r="E2513" s="43">
        <v>41394.5</v>
      </c>
      <c r="F2513" s="43">
        <v>41394.897222222222</v>
      </c>
      <c r="G2513" s="43">
        <v>41394.855555555558</v>
      </c>
      <c r="H2513" t="s">
        <v>29</v>
      </c>
      <c r="I2513">
        <v>60000017969040</v>
      </c>
      <c r="J2513" t="s">
        <v>4117</v>
      </c>
      <c r="K2513" t="s">
        <v>4118</v>
      </c>
      <c r="L2513" t="s">
        <v>41</v>
      </c>
      <c r="M2513">
        <v>3</v>
      </c>
      <c r="N2513" t="s">
        <v>33</v>
      </c>
      <c r="O2513">
        <v>60000015461254</v>
      </c>
      <c r="P2513">
        <v>60000016462742</v>
      </c>
      <c r="Q2513">
        <v>141269000002014</v>
      </c>
      <c r="S2513" t="s">
        <v>34</v>
      </c>
      <c r="T2513" t="s">
        <v>35</v>
      </c>
      <c r="U2513" t="s">
        <v>36</v>
      </c>
      <c r="X2513" t="s">
        <v>37</v>
      </c>
      <c r="AD2513" t="s">
        <v>4119</v>
      </c>
      <c r="AE2513" t="s">
        <v>1437</v>
      </c>
      <c r="AF2513" t="s">
        <v>4119</v>
      </c>
      <c r="AG2513" t="s">
        <v>4119</v>
      </c>
      <c r="AH2513">
        <v>1</v>
      </c>
      <c r="AI2513">
        <v>98</v>
      </c>
      <c r="AJ2513">
        <v>329</v>
      </c>
      <c r="AK2513">
        <v>549</v>
      </c>
      <c r="AL2513">
        <v>549</v>
      </c>
      <c r="AM2513">
        <v>549</v>
      </c>
      <c r="AN2513" t="s">
        <v>1410</v>
      </c>
      <c r="AO2513" t="s">
        <v>4397</v>
      </c>
    </row>
    <row r="2514" spans="1:41" x14ac:dyDescent="0.25">
      <c r="A2514">
        <v>1</v>
      </c>
      <c r="B2514" t="s">
        <v>28</v>
      </c>
      <c r="C2514">
        <v>393101</v>
      </c>
      <c r="D2514" t="str">
        <f>VLOOKUP(C2514,MUNICÍPO_SETOR!A$2:D$49,4,0)</f>
        <v>EDUARDO FERREIRA PINTO</v>
      </c>
      <c r="E2514" s="43">
        <v>41394.5</v>
      </c>
      <c r="F2514" s="43">
        <v>41394.897222222222</v>
      </c>
      <c r="G2514" s="43">
        <v>41394.855555555558</v>
      </c>
      <c r="H2514" t="s">
        <v>29</v>
      </c>
      <c r="I2514">
        <v>60000017969040</v>
      </c>
      <c r="J2514" t="s">
        <v>4117</v>
      </c>
      <c r="K2514" t="s">
        <v>4118</v>
      </c>
      <c r="L2514" t="s">
        <v>41</v>
      </c>
      <c r="M2514">
        <v>3</v>
      </c>
      <c r="N2514" t="s">
        <v>33</v>
      </c>
      <c r="O2514">
        <v>60000015461254</v>
      </c>
      <c r="P2514">
        <v>60000016462742</v>
      </c>
      <c r="Q2514">
        <v>141269000002014</v>
      </c>
      <c r="S2514" t="s">
        <v>34</v>
      </c>
      <c r="T2514" t="s">
        <v>35</v>
      </c>
      <c r="U2514" t="s">
        <v>36</v>
      </c>
      <c r="X2514" t="s">
        <v>37</v>
      </c>
      <c r="AD2514" t="s">
        <v>4119</v>
      </c>
      <c r="AE2514" t="s">
        <v>1437</v>
      </c>
      <c r="AF2514" t="s">
        <v>4119</v>
      </c>
      <c r="AG2514" t="s">
        <v>4119</v>
      </c>
      <c r="AH2514">
        <v>1</v>
      </c>
      <c r="AI2514">
        <v>98</v>
      </c>
      <c r="AJ2514">
        <v>329</v>
      </c>
      <c r="AK2514">
        <v>549</v>
      </c>
      <c r="AL2514">
        <v>549</v>
      </c>
      <c r="AM2514">
        <v>549</v>
      </c>
      <c r="AN2514" t="s">
        <v>1411</v>
      </c>
      <c r="AO2514" t="s">
        <v>4735</v>
      </c>
    </row>
    <row r="2515" spans="1:41" x14ac:dyDescent="0.25">
      <c r="A2515">
        <v>1</v>
      </c>
      <c r="B2515" t="s">
        <v>28</v>
      </c>
      <c r="C2515">
        <v>393101</v>
      </c>
      <c r="D2515" t="str">
        <f>VLOOKUP(C2515,MUNICÍPO_SETOR!A$2:D$49,4,0)</f>
        <v>EDUARDO FERREIRA PINTO</v>
      </c>
      <c r="E2515" s="43">
        <v>41394.458333333336</v>
      </c>
      <c r="F2515" s="43">
        <v>41394.895138888889</v>
      </c>
      <c r="G2515" s="43">
        <v>41394.853472222225</v>
      </c>
      <c r="H2515" t="s">
        <v>29</v>
      </c>
      <c r="I2515">
        <v>60000017969036</v>
      </c>
      <c r="J2515" t="s">
        <v>4120</v>
      </c>
      <c r="K2515" t="s">
        <v>4121</v>
      </c>
      <c r="L2515" t="s">
        <v>41</v>
      </c>
      <c r="M2515">
        <v>3</v>
      </c>
      <c r="N2515" t="s">
        <v>33</v>
      </c>
      <c r="O2515">
        <v>60000015461254</v>
      </c>
      <c r="P2515">
        <v>60000016462742</v>
      </c>
      <c r="Q2515">
        <v>141269000002008</v>
      </c>
      <c r="S2515" t="s">
        <v>34</v>
      </c>
      <c r="T2515" t="s">
        <v>35</v>
      </c>
      <c r="U2515" t="s">
        <v>36</v>
      </c>
      <c r="X2515" t="s">
        <v>37</v>
      </c>
      <c r="AD2515" t="s">
        <v>4122</v>
      </c>
      <c r="AE2515" t="s">
        <v>1437</v>
      </c>
      <c r="AF2515" t="s">
        <v>4122</v>
      </c>
      <c r="AG2515" t="s">
        <v>4122</v>
      </c>
      <c r="AH2515">
        <v>1</v>
      </c>
      <c r="AI2515">
        <v>128</v>
      </c>
      <c r="AJ2515">
        <v>236</v>
      </c>
      <c r="AK2515">
        <v>505</v>
      </c>
      <c r="AL2515">
        <v>505</v>
      </c>
      <c r="AM2515">
        <v>505</v>
      </c>
      <c r="AN2515" t="s">
        <v>1409</v>
      </c>
      <c r="AO2515" t="s">
        <v>4398</v>
      </c>
    </row>
    <row r="2516" spans="1:41" x14ac:dyDescent="0.25">
      <c r="A2516">
        <v>1</v>
      </c>
      <c r="B2516" t="s">
        <v>28</v>
      </c>
      <c r="C2516">
        <v>393101</v>
      </c>
      <c r="D2516" t="str">
        <f>VLOOKUP(C2516,MUNICÍPO_SETOR!A$2:D$49,4,0)</f>
        <v>EDUARDO FERREIRA PINTO</v>
      </c>
      <c r="E2516" s="43">
        <v>41394.458333333336</v>
      </c>
      <c r="F2516" s="43">
        <v>41394.895138888889</v>
      </c>
      <c r="G2516" s="43">
        <v>41394.853472222225</v>
      </c>
      <c r="H2516" t="s">
        <v>29</v>
      </c>
      <c r="I2516">
        <v>60000017969036</v>
      </c>
      <c r="J2516" t="s">
        <v>4120</v>
      </c>
      <c r="K2516" t="s">
        <v>4121</v>
      </c>
      <c r="L2516" t="s">
        <v>41</v>
      </c>
      <c r="M2516">
        <v>3</v>
      </c>
      <c r="N2516" t="s">
        <v>33</v>
      </c>
      <c r="O2516">
        <v>60000015461254</v>
      </c>
      <c r="P2516">
        <v>60000016462742</v>
      </c>
      <c r="Q2516">
        <v>141269000002008</v>
      </c>
      <c r="S2516" t="s">
        <v>34</v>
      </c>
      <c r="T2516" t="s">
        <v>35</v>
      </c>
      <c r="U2516" t="s">
        <v>36</v>
      </c>
      <c r="X2516" t="s">
        <v>37</v>
      </c>
      <c r="AD2516" t="s">
        <v>4122</v>
      </c>
      <c r="AE2516" t="s">
        <v>1437</v>
      </c>
      <c r="AF2516" t="s">
        <v>4122</v>
      </c>
      <c r="AG2516" t="s">
        <v>4122</v>
      </c>
      <c r="AH2516">
        <v>1</v>
      </c>
      <c r="AI2516">
        <v>128</v>
      </c>
      <c r="AJ2516">
        <v>236</v>
      </c>
      <c r="AK2516">
        <v>505</v>
      </c>
      <c r="AL2516">
        <v>505</v>
      </c>
      <c r="AM2516">
        <v>505</v>
      </c>
      <c r="AN2516" t="s">
        <v>1410</v>
      </c>
      <c r="AO2516" t="s">
        <v>4399</v>
      </c>
    </row>
    <row r="2517" spans="1:41" x14ac:dyDescent="0.25">
      <c r="A2517">
        <v>1</v>
      </c>
      <c r="B2517" t="s">
        <v>28</v>
      </c>
      <c r="C2517">
        <v>393101</v>
      </c>
      <c r="D2517" t="str">
        <f>VLOOKUP(C2517,MUNICÍPO_SETOR!A$2:D$49,4,0)</f>
        <v>EDUARDO FERREIRA PINTO</v>
      </c>
      <c r="E2517" s="43">
        <v>41394.458333333336</v>
      </c>
      <c r="F2517" s="43">
        <v>41394.895138888889</v>
      </c>
      <c r="G2517" s="43">
        <v>41394.853472222225</v>
      </c>
      <c r="H2517" t="s">
        <v>29</v>
      </c>
      <c r="I2517">
        <v>60000017969036</v>
      </c>
      <c r="J2517" t="s">
        <v>4120</v>
      </c>
      <c r="K2517" t="s">
        <v>4121</v>
      </c>
      <c r="L2517" t="s">
        <v>41</v>
      </c>
      <c r="M2517">
        <v>3</v>
      </c>
      <c r="N2517" t="s">
        <v>33</v>
      </c>
      <c r="O2517">
        <v>60000015461254</v>
      </c>
      <c r="P2517">
        <v>60000016462742</v>
      </c>
      <c r="Q2517">
        <v>141269000002008</v>
      </c>
      <c r="S2517" t="s">
        <v>34</v>
      </c>
      <c r="T2517" t="s">
        <v>35</v>
      </c>
      <c r="U2517" t="s">
        <v>36</v>
      </c>
      <c r="X2517" t="s">
        <v>37</v>
      </c>
      <c r="AD2517" t="s">
        <v>4122</v>
      </c>
      <c r="AE2517" t="s">
        <v>1437</v>
      </c>
      <c r="AF2517" t="s">
        <v>4122</v>
      </c>
      <c r="AG2517" t="s">
        <v>4122</v>
      </c>
      <c r="AH2517">
        <v>1</v>
      </c>
      <c r="AI2517">
        <v>128</v>
      </c>
      <c r="AJ2517">
        <v>236</v>
      </c>
      <c r="AK2517">
        <v>505</v>
      </c>
      <c r="AL2517">
        <v>505</v>
      </c>
      <c r="AM2517">
        <v>505</v>
      </c>
      <c r="AN2517" t="s">
        <v>1411</v>
      </c>
      <c r="AO2517" t="s">
        <v>4736</v>
      </c>
    </row>
    <row r="2518" spans="1:41" x14ac:dyDescent="0.25">
      <c r="A2518">
        <v>1</v>
      </c>
      <c r="B2518" t="s">
        <v>28</v>
      </c>
      <c r="C2518">
        <v>393101</v>
      </c>
      <c r="D2518" t="str">
        <f>VLOOKUP(C2518,MUNICÍPO_SETOR!A$2:D$49,4,0)</f>
        <v>EDUARDO FERREIRA PINTO</v>
      </c>
      <c r="E2518" s="43">
        <v>41394.416666666664</v>
      </c>
      <c r="F2518" s="43">
        <v>41394.900694444441</v>
      </c>
      <c r="G2518" s="43">
        <v>41394.859027777777</v>
      </c>
      <c r="H2518" t="s">
        <v>29</v>
      </c>
      <c r="I2518">
        <v>60000012475311</v>
      </c>
      <c r="J2518" t="s">
        <v>4123</v>
      </c>
      <c r="K2518" t="s">
        <v>4124</v>
      </c>
      <c r="L2518" t="s">
        <v>32</v>
      </c>
      <c r="M2518">
        <v>6</v>
      </c>
      <c r="N2518" t="s">
        <v>33</v>
      </c>
      <c r="O2518">
        <v>60000015461254</v>
      </c>
      <c r="P2518">
        <v>60000016462742</v>
      </c>
      <c r="Q2518">
        <v>141269000002026</v>
      </c>
      <c r="S2518" t="s">
        <v>34</v>
      </c>
      <c r="T2518" t="s">
        <v>35</v>
      </c>
      <c r="U2518" t="s">
        <v>36</v>
      </c>
      <c r="X2518" t="s">
        <v>37</v>
      </c>
      <c r="AD2518" t="s">
        <v>4125</v>
      </c>
      <c r="AE2518" t="s">
        <v>1437</v>
      </c>
      <c r="AF2518" t="s">
        <v>4125</v>
      </c>
      <c r="AG2518" t="s">
        <v>4125</v>
      </c>
      <c r="AH2518">
        <v>1</v>
      </c>
      <c r="AI2518">
        <v>136</v>
      </c>
      <c r="AJ2518">
        <v>372</v>
      </c>
      <c r="AK2518">
        <v>650</v>
      </c>
      <c r="AL2518">
        <v>650</v>
      </c>
      <c r="AM2518">
        <v>650</v>
      </c>
      <c r="AN2518" t="s">
        <v>1409</v>
      </c>
      <c r="AO2518" t="s">
        <v>4400</v>
      </c>
    </row>
    <row r="2519" spans="1:41" x14ac:dyDescent="0.25">
      <c r="A2519">
        <v>1</v>
      </c>
      <c r="B2519" t="s">
        <v>28</v>
      </c>
      <c r="C2519">
        <v>393101</v>
      </c>
      <c r="D2519" t="str">
        <f>VLOOKUP(C2519,MUNICÍPO_SETOR!A$2:D$49,4,0)</f>
        <v>EDUARDO FERREIRA PINTO</v>
      </c>
      <c r="E2519" s="43">
        <v>41394.416666666664</v>
      </c>
      <c r="F2519" s="43">
        <v>41394.900694444441</v>
      </c>
      <c r="G2519" s="43">
        <v>41394.859027777777</v>
      </c>
      <c r="H2519" t="s">
        <v>29</v>
      </c>
      <c r="I2519">
        <v>60000012475311</v>
      </c>
      <c r="J2519" t="s">
        <v>4123</v>
      </c>
      <c r="K2519" t="s">
        <v>4124</v>
      </c>
      <c r="L2519" t="s">
        <v>32</v>
      </c>
      <c r="M2519">
        <v>6</v>
      </c>
      <c r="N2519" t="s">
        <v>33</v>
      </c>
      <c r="O2519">
        <v>60000015461254</v>
      </c>
      <c r="P2519">
        <v>60000016462742</v>
      </c>
      <c r="Q2519">
        <v>141269000002026</v>
      </c>
      <c r="S2519" t="s">
        <v>34</v>
      </c>
      <c r="T2519" t="s">
        <v>35</v>
      </c>
      <c r="U2519" t="s">
        <v>36</v>
      </c>
      <c r="X2519" t="s">
        <v>37</v>
      </c>
      <c r="AD2519" t="s">
        <v>4125</v>
      </c>
      <c r="AE2519" t="s">
        <v>1437</v>
      </c>
      <c r="AF2519" t="s">
        <v>4125</v>
      </c>
      <c r="AG2519" t="s">
        <v>4125</v>
      </c>
      <c r="AH2519">
        <v>1</v>
      </c>
      <c r="AI2519">
        <v>136</v>
      </c>
      <c r="AJ2519">
        <v>372</v>
      </c>
      <c r="AK2519">
        <v>650</v>
      </c>
      <c r="AL2519">
        <v>650</v>
      </c>
      <c r="AM2519">
        <v>650</v>
      </c>
      <c r="AN2519" t="s">
        <v>1410</v>
      </c>
      <c r="AO2519" t="s">
        <v>4401</v>
      </c>
    </row>
    <row r="2520" spans="1:41" x14ac:dyDescent="0.25">
      <c r="A2520">
        <v>1</v>
      </c>
      <c r="B2520" t="s">
        <v>28</v>
      </c>
      <c r="C2520">
        <v>393101</v>
      </c>
      <c r="D2520" t="str">
        <f>VLOOKUP(C2520,MUNICÍPO_SETOR!A$2:D$49,4,0)</f>
        <v>EDUARDO FERREIRA PINTO</v>
      </c>
      <c r="E2520" s="43">
        <v>41394.416666666664</v>
      </c>
      <c r="F2520" s="43">
        <v>41394.900694444441</v>
      </c>
      <c r="G2520" s="43">
        <v>41394.859027777777</v>
      </c>
      <c r="H2520" t="s">
        <v>29</v>
      </c>
      <c r="I2520">
        <v>60000012475311</v>
      </c>
      <c r="J2520" t="s">
        <v>4123</v>
      </c>
      <c r="K2520" t="s">
        <v>4124</v>
      </c>
      <c r="L2520" t="s">
        <v>32</v>
      </c>
      <c r="M2520">
        <v>6</v>
      </c>
      <c r="N2520" t="s">
        <v>33</v>
      </c>
      <c r="O2520">
        <v>60000015461254</v>
      </c>
      <c r="P2520">
        <v>60000016462742</v>
      </c>
      <c r="Q2520">
        <v>141269000002026</v>
      </c>
      <c r="S2520" t="s">
        <v>34</v>
      </c>
      <c r="T2520" t="s">
        <v>35</v>
      </c>
      <c r="U2520" t="s">
        <v>36</v>
      </c>
      <c r="X2520" t="s">
        <v>37</v>
      </c>
      <c r="AD2520" t="s">
        <v>4125</v>
      </c>
      <c r="AE2520" t="s">
        <v>1437</v>
      </c>
      <c r="AF2520" t="s">
        <v>4125</v>
      </c>
      <c r="AG2520" t="s">
        <v>4125</v>
      </c>
      <c r="AH2520">
        <v>1</v>
      </c>
      <c r="AI2520">
        <v>136</v>
      </c>
      <c r="AJ2520">
        <v>372</v>
      </c>
      <c r="AK2520">
        <v>650</v>
      </c>
      <c r="AL2520">
        <v>650</v>
      </c>
      <c r="AM2520">
        <v>650</v>
      </c>
      <c r="AN2520" t="s">
        <v>1411</v>
      </c>
      <c r="AO2520" t="s">
        <v>4737</v>
      </c>
    </row>
    <row r="2521" spans="1:41" x14ac:dyDescent="0.25">
      <c r="A2521">
        <v>1</v>
      </c>
      <c r="B2521" t="s">
        <v>28</v>
      </c>
      <c r="C2521">
        <v>393101</v>
      </c>
      <c r="D2521" t="str">
        <f>VLOOKUP(C2521,MUNICÍPO_SETOR!A$2:D$49,4,0)</f>
        <v>EDUARDO FERREIRA PINTO</v>
      </c>
      <c r="E2521" s="43">
        <v>41394.375</v>
      </c>
      <c r="F2521" s="43">
        <v>41394.893055555556</v>
      </c>
      <c r="G2521" s="43">
        <v>41394.851388888892</v>
      </c>
      <c r="H2521" t="s">
        <v>29</v>
      </c>
      <c r="I2521">
        <v>60000012283823</v>
      </c>
      <c r="J2521" t="s">
        <v>4126</v>
      </c>
      <c r="K2521" t="s">
        <v>4127</v>
      </c>
      <c r="L2521" t="s">
        <v>32</v>
      </c>
      <c r="M2521">
        <v>4</v>
      </c>
      <c r="N2521" t="s">
        <v>33</v>
      </c>
      <c r="O2521">
        <v>60000015461254</v>
      </c>
      <c r="P2521">
        <v>60000016462742</v>
      </c>
      <c r="Q2521">
        <v>141269000002002</v>
      </c>
      <c r="S2521" t="s">
        <v>34</v>
      </c>
      <c r="T2521" t="s">
        <v>35</v>
      </c>
      <c r="U2521" t="s">
        <v>36</v>
      </c>
      <c r="X2521" t="s">
        <v>37</v>
      </c>
      <c r="AD2521" t="s">
        <v>4128</v>
      </c>
      <c r="AE2521" t="s">
        <v>1437</v>
      </c>
      <c r="AF2521" t="s">
        <v>4128</v>
      </c>
      <c r="AG2521" t="s">
        <v>4128</v>
      </c>
      <c r="AH2521">
        <v>1</v>
      </c>
      <c r="AI2521">
        <v>143</v>
      </c>
      <c r="AJ2521">
        <v>233</v>
      </c>
      <c r="AK2521">
        <v>508</v>
      </c>
      <c r="AL2521">
        <v>508</v>
      </c>
      <c r="AM2521">
        <v>508</v>
      </c>
      <c r="AN2521" t="s">
        <v>1409</v>
      </c>
      <c r="AO2521" t="s">
        <v>4402</v>
      </c>
    </row>
    <row r="2522" spans="1:41" x14ac:dyDescent="0.25">
      <c r="A2522">
        <v>1</v>
      </c>
      <c r="B2522" t="s">
        <v>28</v>
      </c>
      <c r="C2522">
        <v>393101</v>
      </c>
      <c r="D2522" t="str">
        <f>VLOOKUP(C2522,MUNICÍPO_SETOR!A$2:D$49,4,0)</f>
        <v>EDUARDO FERREIRA PINTO</v>
      </c>
      <c r="E2522" s="43">
        <v>41394.375</v>
      </c>
      <c r="F2522" s="43">
        <v>41394.893055555556</v>
      </c>
      <c r="G2522" s="43">
        <v>41394.851388888892</v>
      </c>
      <c r="H2522" t="s">
        <v>29</v>
      </c>
      <c r="I2522">
        <v>60000012283823</v>
      </c>
      <c r="J2522" t="s">
        <v>4126</v>
      </c>
      <c r="K2522" t="s">
        <v>4127</v>
      </c>
      <c r="L2522" t="s">
        <v>32</v>
      </c>
      <c r="M2522">
        <v>4</v>
      </c>
      <c r="N2522" t="s">
        <v>33</v>
      </c>
      <c r="O2522">
        <v>60000015461254</v>
      </c>
      <c r="P2522">
        <v>60000016462742</v>
      </c>
      <c r="Q2522">
        <v>141269000002002</v>
      </c>
      <c r="S2522" t="s">
        <v>34</v>
      </c>
      <c r="T2522" t="s">
        <v>35</v>
      </c>
      <c r="U2522" t="s">
        <v>36</v>
      </c>
      <c r="X2522" t="s">
        <v>37</v>
      </c>
      <c r="AD2522" t="s">
        <v>4128</v>
      </c>
      <c r="AE2522" t="s">
        <v>1437</v>
      </c>
      <c r="AF2522" t="s">
        <v>4128</v>
      </c>
      <c r="AG2522" t="s">
        <v>4128</v>
      </c>
      <c r="AH2522">
        <v>1</v>
      </c>
      <c r="AI2522">
        <v>143</v>
      </c>
      <c r="AJ2522">
        <v>233</v>
      </c>
      <c r="AK2522">
        <v>508</v>
      </c>
      <c r="AL2522">
        <v>508</v>
      </c>
      <c r="AM2522">
        <v>508</v>
      </c>
      <c r="AN2522" t="s">
        <v>1410</v>
      </c>
      <c r="AO2522" t="s">
        <v>4403</v>
      </c>
    </row>
    <row r="2523" spans="1:41" x14ac:dyDescent="0.25">
      <c r="A2523">
        <v>1</v>
      </c>
      <c r="B2523" t="s">
        <v>28</v>
      </c>
      <c r="C2523">
        <v>393101</v>
      </c>
      <c r="D2523" t="str">
        <f>VLOOKUP(C2523,MUNICÍPO_SETOR!A$2:D$49,4,0)</f>
        <v>EDUARDO FERREIRA PINTO</v>
      </c>
      <c r="E2523" s="43">
        <v>41394.375</v>
      </c>
      <c r="F2523" s="43">
        <v>41394.893055555556</v>
      </c>
      <c r="G2523" s="43">
        <v>41394.851388888892</v>
      </c>
      <c r="H2523" t="s">
        <v>29</v>
      </c>
      <c r="I2523">
        <v>60000012283823</v>
      </c>
      <c r="J2523" t="s">
        <v>4126</v>
      </c>
      <c r="K2523" t="s">
        <v>4127</v>
      </c>
      <c r="L2523" t="s">
        <v>32</v>
      </c>
      <c r="M2523">
        <v>4</v>
      </c>
      <c r="N2523" t="s">
        <v>33</v>
      </c>
      <c r="O2523">
        <v>60000015461254</v>
      </c>
      <c r="P2523">
        <v>60000016462742</v>
      </c>
      <c r="Q2523">
        <v>141269000002002</v>
      </c>
      <c r="S2523" t="s">
        <v>34</v>
      </c>
      <c r="T2523" t="s">
        <v>35</v>
      </c>
      <c r="U2523" t="s">
        <v>36</v>
      </c>
      <c r="X2523" t="s">
        <v>37</v>
      </c>
      <c r="AD2523" t="s">
        <v>4128</v>
      </c>
      <c r="AE2523" t="s">
        <v>1437</v>
      </c>
      <c r="AF2523" t="s">
        <v>4128</v>
      </c>
      <c r="AG2523" t="s">
        <v>4128</v>
      </c>
      <c r="AH2523">
        <v>1</v>
      </c>
      <c r="AI2523">
        <v>143</v>
      </c>
      <c r="AJ2523">
        <v>233</v>
      </c>
      <c r="AK2523">
        <v>508</v>
      </c>
      <c r="AL2523">
        <v>508</v>
      </c>
      <c r="AM2523">
        <v>508</v>
      </c>
      <c r="AN2523" t="s">
        <v>1411</v>
      </c>
      <c r="AO2523" t="s">
        <v>4738</v>
      </c>
    </row>
    <row r="2524" spans="1:41" x14ac:dyDescent="0.25">
      <c r="A2524">
        <v>1</v>
      </c>
      <c r="B2524" t="s">
        <v>28</v>
      </c>
      <c r="C2524">
        <v>393101</v>
      </c>
      <c r="D2524" t="str">
        <f>VLOOKUP(C2524,MUNICÍPO_SETOR!A$2:D$49,4,0)</f>
        <v>EDUARDO FERREIRA PINTO</v>
      </c>
      <c r="E2524" s="43">
        <v>41393.708333333336</v>
      </c>
      <c r="F2524" s="43">
        <v>41394.880555555559</v>
      </c>
      <c r="G2524" s="43">
        <v>41394.838888888888</v>
      </c>
      <c r="H2524" t="s">
        <v>29</v>
      </c>
      <c r="I2524">
        <v>60000012457239</v>
      </c>
      <c r="J2524" t="s">
        <v>4129</v>
      </c>
      <c r="K2524" t="s">
        <v>4130</v>
      </c>
      <c r="L2524" t="s">
        <v>41</v>
      </c>
      <c r="M2524">
        <v>4</v>
      </c>
      <c r="N2524" t="s">
        <v>33</v>
      </c>
      <c r="O2524">
        <v>60000015461254</v>
      </c>
      <c r="P2524">
        <v>60000016462742</v>
      </c>
      <c r="Q2524">
        <v>141269000001964</v>
      </c>
      <c r="S2524" t="s">
        <v>34</v>
      </c>
      <c r="T2524" t="s">
        <v>35</v>
      </c>
      <c r="U2524" t="s">
        <v>36</v>
      </c>
      <c r="X2524" t="s">
        <v>37</v>
      </c>
      <c r="AD2524" t="s">
        <v>4131</v>
      </c>
      <c r="AE2524" t="s">
        <v>1437</v>
      </c>
      <c r="AF2524" t="s">
        <v>4131</v>
      </c>
      <c r="AG2524" t="s">
        <v>4131</v>
      </c>
      <c r="AH2524">
        <v>1</v>
      </c>
      <c r="AI2524">
        <v>132</v>
      </c>
      <c r="AJ2524">
        <v>234</v>
      </c>
      <c r="AK2524">
        <v>431</v>
      </c>
      <c r="AL2524">
        <v>431</v>
      </c>
      <c r="AM2524">
        <v>431</v>
      </c>
      <c r="AN2524" t="s">
        <v>1409</v>
      </c>
      <c r="AO2524" t="s">
        <v>4404</v>
      </c>
    </row>
    <row r="2525" spans="1:41" x14ac:dyDescent="0.25">
      <c r="A2525">
        <v>1</v>
      </c>
      <c r="B2525" t="s">
        <v>28</v>
      </c>
      <c r="C2525">
        <v>393101</v>
      </c>
      <c r="D2525" t="str">
        <f>VLOOKUP(C2525,MUNICÍPO_SETOR!A$2:D$49,4,0)</f>
        <v>EDUARDO FERREIRA PINTO</v>
      </c>
      <c r="E2525" s="43">
        <v>41393.708333333336</v>
      </c>
      <c r="F2525" s="43">
        <v>41394.880555555559</v>
      </c>
      <c r="G2525" s="43">
        <v>41394.838888888888</v>
      </c>
      <c r="H2525" t="s">
        <v>29</v>
      </c>
      <c r="I2525">
        <v>60000012457239</v>
      </c>
      <c r="J2525" t="s">
        <v>4129</v>
      </c>
      <c r="K2525" t="s">
        <v>4130</v>
      </c>
      <c r="L2525" t="s">
        <v>41</v>
      </c>
      <c r="M2525">
        <v>4</v>
      </c>
      <c r="N2525" t="s">
        <v>33</v>
      </c>
      <c r="O2525">
        <v>60000015461254</v>
      </c>
      <c r="P2525">
        <v>60000016462742</v>
      </c>
      <c r="Q2525">
        <v>141269000001964</v>
      </c>
      <c r="S2525" t="s">
        <v>34</v>
      </c>
      <c r="T2525" t="s">
        <v>35</v>
      </c>
      <c r="U2525" t="s">
        <v>36</v>
      </c>
      <c r="X2525" t="s">
        <v>37</v>
      </c>
      <c r="AD2525" t="s">
        <v>4131</v>
      </c>
      <c r="AE2525" t="s">
        <v>1437</v>
      </c>
      <c r="AF2525" t="s">
        <v>4131</v>
      </c>
      <c r="AG2525" t="s">
        <v>4131</v>
      </c>
      <c r="AH2525">
        <v>1</v>
      </c>
      <c r="AI2525">
        <v>132</v>
      </c>
      <c r="AJ2525">
        <v>234</v>
      </c>
      <c r="AK2525">
        <v>431</v>
      </c>
      <c r="AL2525">
        <v>431</v>
      </c>
      <c r="AM2525">
        <v>431</v>
      </c>
      <c r="AN2525" t="s">
        <v>1410</v>
      </c>
      <c r="AO2525" t="s">
        <v>4405</v>
      </c>
    </row>
    <row r="2526" spans="1:41" x14ac:dyDescent="0.25">
      <c r="A2526">
        <v>1</v>
      </c>
      <c r="B2526" t="s">
        <v>28</v>
      </c>
      <c r="C2526">
        <v>393101</v>
      </c>
      <c r="D2526" t="str">
        <f>VLOOKUP(C2526,MUNICÍPO_SETOR!A$2:D$49,4,0)</f>
        <v>EDUARDO FERREIRA PINTO</v>
      </c>
      <c r="E2526" s="43">
        <v>41393.708333333336</v>
      </c>
      <c r="F2526" s="43">
        <v>41394.880555555559</v>
      </c>
      <c r="G2526" s="43">
        <v>41394.838888888888</v>
      </c>
      <c r="H2526" t="s">
        <v>29</v>
      </c>
      <c r="I2526">
        <v>60000012457239</v>
      </c>
      <c r="J2526" t="s">
        <v>4129</v>
      </c>
      <c r="K2526" t="s">
        <v>4130</v>
      </c>
      <c r="L2526" t="s">
        <v>41</v>
      </c>
      <c r="M2526">
        <v>4</v>
      </c>
      <c r="N2526" t="s">
        <v>33</v>
      </c>
      <c r="O2526">
        <v>60000015461254</v>
      </c>
      <c r="P2526">
        <v>60000016462742</v>
      </c>
      <c r="Q2526">
        <v>141269000001964</v>
      </c>
      <c r="S2526" t="s">
        <v>34</v>
      </c>
      <c r="T2526" t="s">
        <v>35</v>
      </c>
      <c r="U2526" t="s">
        <v>36</v>
      </c>
      <c r="X2526" t="s">
        <v>37</v>
      </c>
      <c r="AD2526" t="s">
        <v>4131</v>
      </c>
      <c r="AE2526" t="s">
        <v>1437</v>
      </c>
      <c r="AF2526" t="s">
        <v>4131</v>
      </c>
      <c r="AG2526" t="s">
        <v>4131</v>
      </c>
      <c r="AH2526">
        <v>1</v>
      </c>
      <c r="AI2526">
        <v>132</v>
      </c>
      <c r="AJ2526">
        <v>234</v>
      </c>
      <c r="AK2526">
        <v>431</v>
      </c>
      <c r="AL2526">
        <v>431</v>
      </c>
      <c r="AM2526">
        <v>431</v>
      </c>
      <c r="AN2526" t="s">
        <v>1411</v>
      </c>
      <c r="AO2526" t="s">
        <v>4739</v>
      </c>
    </row>
    <row r="2527" spans="1:41" x14ac:dyDescent="0.25">
      <c r="A2527">
        <v>1</v>
      </c>
      <c r="B2527" t="s">
        <v>28</v>
      </c>
      <c r="C2527">
        <v>393101</v>
      </c>
      <c r="D2527" t="str">
        <f>VLOOKUP(C2527,MUNICÍPO_SETOR!A$2:D$49,4,0)</f>
        <v>EDUARDO FERREIRA PINTO</v>
      </c>
      <c r="E2527" s="43">
        <v>41393.708333333336</v>
      </c>
      <c r="F2527" s="43">
        <v>41394.880555555559</v>
      </c>
      <c r="G2527" s="43">
        <v>41394.838888888888</v>
      </c>
      <c r="H2527" t="s">
        <v>29</v>
      </c>
      <c r="I2527">
        <v>60000012457239</v>
      </c>
      <c r="J2527" t="s">
        <v>4129</v>
      </c>
      <c r="K2527" t="s">
        <v>4130</v>
      </c>
      <c r="L2527" t="s">
        <v>41</v>
      </c>
      <c r="M2527">
        <v>4</v>
      </c>
      <c r="N2527" t="s">
        <v>33</v>
      </c>
      <c r="O2527">
        <v>60000015461254</v>
      </c>
      <c r="P2527">
        <v>60000016462742</v>
      </c>
      <c r="Q2527">
        <v>141269000001964</v>
      </c>
      <c r="S2527" t="s">
        <v>34</v>
      </c>
      <c r="T2527" t="s">
        <v>35</v>
      </c>
      <c r="U2527" t="s">
        <v>36</v>
      </c>
      <c r="X2527" t="s">
        <v>37</v>
      </c>
      <c r="AD2527" t="s">
        <v>4131</v>
      </c>
      <c r="AE2527" t="s">
        <v>1437</v>
      </c>
      <c r="AF2527" t="s">
        <v>4131</v>
      </c>
      <c r="AG2527" t="s">
        <v>4131</v>
      </c>
      <c r="AH2527">
        <v>1</v>
      </c>
      <c r="AI2527">
        <v>132</v>
      </c>
      <c r="AJ2527">
        <v>234</v>
      </c>
      <c r="AK2527">
        <v>431</v>
      </c>
      <c r="AL2527">
        <v>431</v>
      </c>
      <c r="AM2527">
        <v>431</v>
      </c>
      <c r="AN2527" t="s">
        <v>1409</v>
      </c>
      <c r="AO2527" t="s">
        <v>4404</v>
      </c>
    </row>
    <row r="2528" spans="1:41" x14ac:dyDescent="0.25">
      <c r="A2528">
        <v>1</v>
      </c>
      <c r="B2528" t="s">
        <v>28</v>
      </c>
      <c r="C2528">
        <v>393101</v>
      </c>
      <c r="D2528" t="str">
        <f>VLOOKUP(C2528,MUNICÍPO_SETOR!A$2:D$49,4,0)</f>
        <v>EDUARDO FERREIRA PINTO</v>
      </c>
      <c r="E2528" s="43">
        <v>41393.708333333336</v>
      </c>
      <c r="F2528" s="43">
        <v>41394.880555555559</v>
      </c>
      <c r="G2528" s="43">
        <v>41394.838888888888</v>
      </c>
      <c r="H2528" t="s">
        <v>29</v>
      </c>
      <c r="I2528">
        <v>60000012457239</v>
      </c>
      <c r="J2528" t="s">
        <v>4129</v>
      </c>
      <c r="K2528" t="s">
        <v>4130</v>
      </c>
      <c r="L2528" t="s">
        <v>41</v>
      </c>
      <c r="M2528">
        <v>4</v>
      </c>
      <c r="N2528" t="s">
        <v>33</v>
      </c>
      <c r="O2528">
        <v>60000015461254</v>
      </c>
      <c r="P2528">
        <v>60000016462742</v>
      </c>
      <c r="Q2528">
        <v>141269000001964</v>
      </c>
      <c r="S2528" t="s">
        <v>34</v>
      </c>
      <c r="T2528" t="s">
        <v>35</v>
      </c>
      <c r="U2528" t="s">
        <v>36</v>
      </c>
      <c r="X2528" t="s">
        <v>37</v>
      </c>
      <c r="AD2528" t="s">
        <v>4131</v>
      </c>
      <c r="AE2528" t="s">
        <v>1437</v>
      </c>
      <c r="AF2528" t="s">
        <v>4131</v>
      </c>
      <c r="AG2528" t="s">
        <v>4131</v>
      </c>
      <c r="AH2528">
        <v>1</v>
      </c>
      <c r="AI2528">
        <v>132</v>
      </c>
      <c r="AJ2528">
        <v>234</v>
      </c>
      <c r="AK2528">
        <v>431</v>
      </c>
      <c r="AL2528">
        <v>431</v>
      </c>
      <c r="AM2528">
        <v>431</v>
      </c>
      <c r="AN2528" t="s">
        <v>1410</v>
      </c>
      <c r="AO2528" t="s">
        <v>4405</v>
      </c>
    </row>
    <row r="2529" spans="1:41" x14ac:dyDescent="0.25">
      <c r="A2529">
        <v>1</v>
      </c>
      <c r="B2529" t="s">
        <v>28</v>
      </c>
      <c r="C2529">
        <v>393101</v>
      </c>
      <c r="D2529" t="str">
        <f>VLOOKUP(C2529,MUNICÍPO_SETOR!A$2:D$49,4,0)</f>
        <v>EDUARDO FERREIRA PINTO</v>
      </c>
      <c r="E2529" s="43">
        <v>41393.708333333336</v>
      </c>
      <c r="F2529" s="43">
        <v>41394.880555555559</v>
      </c>
      <c r="G2529" s="43">
        <v>41394.838888888888</v>
      </c>
      <c r="H2529" t="s">
        <v>29</v>
      </c>
      <c r="I2529">
        <v>60000012457239</v>
      </c>
      <c r="J2529" t="s">
        <v>4129</v>
      </c>
      <c r="K2529" t="s">
        <v>4130</v>
      </c>
      <c r="L2529" t="s">
        <v>41</v>
      </c>
      <c r="M2529">
        <v>4</v>
      </c>
      <c r="N2529" t="s">
        <v>33</v>
      </c>
      <c r="O2529">
        <v>60000015461254</v>
      </c>
      <c r="P2529">
        <v>60000016462742</v>
      </c>
      <c r="Q2529">
        <v>141269000001964</v>
      </c>
      <c r="S2529" t="s">
        <v>34</v>
      </c>
      <c r="T2529" t="s">
        <v>35</v>
      </c>
      <c r="U2529" t="s">
        <v>36</v>
      </c>
      <c r="X2529" t="s">
        <v>37</v>
      </c>
      <c r="AD2529" t="s">
        <v>4131</v>
      </c>
      <c r="AE2529" t="s">
        <v>1437</v>
      </c>
      <c r="AF2529" t="s">
        <v>4131</v>
      </c>
      <c r="AG2529" t="s">
        <v>4131</v>
      </c>
      <c r="AH2529">
        <v>1</v>
      </c>
      <c r="AI2529">
        <v>132</v>
      </c>
      <c r="AJ2529">
        <v>234</v>
      </c>
      <c r="AK2529">
        <v>431</v>
      </c>
      <c r="AL2529">
        <v>431</v>
      </c>
      <c r="AM2529">
        <v>431</v>
      </c>
      <c r="AN2529" t="s">
        <v>1411</v>
      </c>
      <c r="AO2529" t="s">
        <v>4739</v>
      </c>
    </row>
    <row r="2530" spans="1:41" x14ac:dyDescent="0.25">
      <c r="A2530">
        <v>1</v>
      </c>
      <c r="B2530" t="s">
        <v>28</v>
      </c>
      <c r="C2530">
        <v>393101</v>
      </c>
      <c r="D2530" t="str">
        <f>VLOOKUP(C2530,MUNICÍPO_SETOR!A$2:D$49,4,0)</f>
        <v>EDUARDO FERREIRA PINTO</v>
      </c>
      <c r="E2530" s="43">
        <v>41393.666666666664</v>
      </c>
      <c r="F2530" s="43">
        <v>41394.882638888892</v>
      </c>
      <c r="G2530" s="43">
        <v>41394.84097222222</v>
      </c>
      <c r="H2530" t="s">
        <v>29</v>
      </c>
      <c r="I2530">
        <v>60000012489759</v>
      </c>
      <c r="J2530" t="s">
        <v>4132</v>
      </c>
      <c r="K2530" t="s">
        <v>4133</v>
      </c>
      <c r="L2530" t="s">
        <v>41</v>
      </c>
      <c r="M2530">
        <v>4</v>
      </c>
      <c r="N2530" t="s">
        <v>33</v>
      </c>
      <c r="O2530">
        <v>60000015461254</v>
      </c>
      <c r="P2530">
        <v>60000016462742</v>
      </c>
      <c r="Q2530">
        <v>141269000001970</v>
      </c>
      <c r="S2530" t="s">
        <v>34</v>
      </c>
      <c r="T2530" t="s">
        <v>35</v>
      </c>
      <c r="U2530" t="s">
        <v>36</v>
      </c>
      <c r="X2530" t="s">
        <v>37</v>
      </c>
      <c r="AD2530" t="s">
        <v>4134</v>
      </c>
      <c r="AE2530" t="s">
        <v>1437</v>
      </c>
      <c r="AF2530" t="s">
        <v>4134</v>
      </c>
      <c r="AG2530" t="s">
        <v>4134</v>
      </c>
      <c r="AH2530">
        <v>1</v>
      </c>
      <c r="AI2530">
        <v>143</v>
      </c>
      <c r="AJ2530">
        <v>331</v>
      </c>
      <c r="AK2530">
        <v>682</v>
      </c>
      <c r="AL2530">
        <v>682</v>
      </c>
      <c r="AM2530">
        <v>682</v>
      </c>
      <c r="AN2530" t="s">
        <v>1409</v>
      </c>
      <c r="AO2530" t="s">
        <v>4392</v>
      </c>
    </row>
    <row r="2531" spans="1:41" x14ac:dyDescent="0.25">
      <c r="A2531">
        <v>1</v>
      </c>
      <c r="B2531" t="s">
        <v>28</v>
      </c>
      <c r="C2531">
        <v>393101</v>
      </c>
      <c r="D2531" t="str">
        <f>VLOOKUP(C2531,MUNICÍPO_SETOR!A$2:D$49,4,0)</f>
        <v>EDUARDO FERREIRA PINTO</v>
      </c>
      <c r="E2531" s="43">
        <v>41393.666666666664</v>
      </c>
      <c r="F2531" s="43">
        <v>41394.882638888892</v>
      </c>
      <c r="G2531" s="43">
        <v>41394.84097222222</v>
      </c>
      <c r="H2531" t="s">
        <v>29</v>
      </c>
      <c r="I2531">
        <v>60000012489759</v>
      </c>
      <c r="J2531" t="s">
        <v>4132</v>
      </c>
      <c r="K2531" t="s">
        <v>4133</v>
      </c>
      <c r="L2531" t="s">
        <v>41</v>
      </c>
      <c r="M2531">
        <v>4</v>
      </c>
      <c r="N2531" t="s">
        <v>33</v>
      </c>
      <c r="O2531">
        <v>60000015461254</v>
      </c>
      <c r="P2531">
        <v>60000016462742</v>
      </c>
      <c r="Q2531">
        <v>141269000001970</v>
      </c>
      <c r="S2531" t="s">
        <v>34</v>
      </c>
      <c r="T2531" t="s">
        <v>35</v>
      </c>
      <c r="U2531" t="s">
        <v>36</v>
      </c>
      <c r="X2531" t="s">
        <v>37</v>
      </c>
      <c r="AD2531" t="s">
        <v>4134</v>
      </c>
      <c r="AE2531" t="s">
        <v>1437</v>
      </c>
      <c r="AF2531" t="s">
        <v>4134</v>
      </c>
      <c r="AG2531" t="s">
        <v>4134</v>
      </c>
      <c r="AH2531">
        <v>1</v>
      </c>
      <c r="AI2531">
        <v>143</v>
      </c>
      <c r="AJ2531">
        <v>331</v>
      </c>
      <c r="AK2531">
        <v>682</v>
      </c>
      <c r="AL2531">
        <v>682</v>
      </c>
      <c r="AM2531">
        <v>682</v>
      </c>
      <c r="AN2531" t="s">
        <v>1410</v>
      </c>
      <c r="AO2531" t="s">
        <v>4406</v>
      </c>
    </row>
    <row r="2532" spans="1:41" x14ac:dyDescent="0.25">
      <c r="A2532">
        <v>1</v>
      </c>
      <c r="B2532" t="s">
        <v>28</v>
      </c>
      <c r="C2532">
        <v>393101</v>
      </c>
      <c r="D2532" t="str">
        <f>VLOOKUP(C2532,MUNICÍPO_SETOR!A$2:D$49,4,0)</f>
        <v>EDUARDO FERREIRA PINTO</v>
      </c>
      <c r="E2532" s="43">
        <v>41393.666666666664</v>
      </c>
      <c r="F2532" s="43">
        <v>41394.882638888892</v>
      </c>
      <c r="G2532" s="43">
        <v>41394.84097222222</v>
      </c>
      <c r="H2532" t="s">
        <v>29</v>
      </c>
      <c r="I2532">
        <v>60000012489759</v>
      </c>
      <c r="J2532" t="s">
        <v>4132</v>
      </c>
      <c r="K2532" t="s">
        <v>4133</v>
      </c>
      <c r="L2532" t="s">
        <v>41</v>
      </c>
      <c r="M2532">
        <v>4</v>
      </c>
      <c r="N2532" t="s">
        <v>33</v>
      </c>
      <c r="O2532">
        <v>60000015461254</v>
      </c>
      <c r="P2532">
        <v>60000016462742</v>
      </c>
      <c r="Q2532">
        <v>141269000001970</v>
      </c>
      <c r="S2532" t="s">
        <v>34</v>
      </c>
      <c r="T2532" t="s">
        <v>35</v>
      </c>
      <c r="U2532" t="s">
        <v>36</v>
      </c>
      <c r="X2532" t="s">
        <v>37</v>
      </c>
      <c r="AD2532" t="s">
        <v>4134</v>
      </c>
      <c r="AE2532" t="s">
        <v>1437</v>
      </c>
      <c r="AF2532" t="s">
        <v>4134</v>
      </c>
      <c r="AG2532" t="s">
        <v>4134</v>
      </c>
      <c r="AH2532">
        <v>1</v>
      </c>
      <c r="AI2532">
        <v>143</v>
      </c>
      <c r="AJ2532">
        <v>331</v>
      </c>
      <c r="AK2532">
        <v>682</v>
      </c>
      <c r="AL2532">
        <v>682</v>
      </c>
      <c r="AM2532">
        <v>682</v>
      </c>
      <c r="AN2532" t="s">
        <v>1411</v>
      </c>
      <c r="AO2532" t="s">
        <v>4740</v>
      </c>
    </row>
    <row r="2533" spans="1:41" x14ac:dyDescent="0.25">
      <c r="A2533">
        <v>1</v>
      </c>
      <c r="B2533" t="s">
        <v>28</v>
      </c>
      <c r="C2533">
        <v>393101</v>
      </c>
      <c r="D2533" t="str">
        <f>VLOOKUP(C2533,MUNICÍPO_SETOR!A$2:D$49,4,0)</f>
        <v>EDUARDO FERREIRA PINTO</v>
      </c>
      <c r="E2533" s="43">
        <v>41393.625</v>
      </c>
      <c r="F2533" s="43">
        <v>41394.884027777778</v>
      </c>
      <c r="G2533" s="43">
        <v>41394.842361111114</v>
      </c>
      <c r="H2533" t="s">
        <v>29</v>
      </c>
      <c r="I2533">
        <v>60000012537811</v>
      </c>
      <c r="J2533" t="s">
        <v>4135</v>
      </c>
      <c r="K2533" t="s">
        <v>4136</v>
      </c>
      <c r="L2533" t="s">
        <v>32</v>
      </c>
      <c r="M2533">
        <v>4</v>
      </c>
      <c r="N2533" t="s">
        <v>33</v>
      </c>
      <c r="O2533">
        <v>60000015461254</v>
      </c>
      <c r="P2533">
        <v>60000016462742</v>
      </c>
      <c r="Q2533">
        <v>141269000001976</v>
      </c>
      <c r="S2533" t="s">
        <v>34</v>
      </c>
      <c r="T2533" t="s">
        <v>35</v>
      </c>
      <c r="U2533" t="s">
        <v>36</v>
      </c>
      <c r="X2533" t="s">
        <v>37</v>
      </c>
      <c r="AD2533" t="s">
        <v>4137</v>
      </c>
      <c r="AE2533" t="s">
        <v>1437</v>
      </c>
      <c r="AF2533" t="s">
        <v>4137</v>
      </c>
      <c r="AG2533" t="s">
        <v>4137</v>
      </c>
      <c r="AH2533">
        <v>1</v>
      </c>
      <c r="AI2533">
        <v>98</v>
      </c>
      <c r="AJ2533">
        <v>240</v>
      </c>
      <c r="AK2533">
        <v>453</v>
      </c>
      <c r="AL2533">
        <v>453</v>
      </c>
      <c r="AM2533">
        <v>453</v>
      </c>
      <c r="AN2533" t="s">
        <v>1409</v>
      </c>
      <c r="AO2533" t="s">
        <v>4396</v>
      </c>
    </row>
    <row r="2534" spans="1:41" x14ac:dyDescent="0.25">
      <c r="A2534">
        <v>1</v>
      </c>
      <c r="B2534" t="s">
        <v>28</v>
      </c>
      <c r="C2534">
        <v>393101</v>
      </c>
      <c r="D2534" t="str">
        <f>VLOOKUP(C2534,MUNICÍPO_SETOR!A$2:D$49,4,0)</f>
        <v>EDUARDO FERREIRA PINTO</v>
      </c>
      <c r="E2534" s="43">
        <v>41393.625</v>
      </c>
      <c r="F2534" s="43">
        <v>41394.884027777778</v>
      </c>
      <c r="G2534" s="43">
        <v>41394.842361111114</v>
      </c>
      <c r="H2534" t="s">
        <v>29</v>
      </c>
      <c r="I2534">
        <v>60000012537811</v>
      </c>
      <c r="J2534" t="s">
        <v>4135</v>
      </c>
      <c r="K2534" t="s">
        <v>4136</v>
      </c>
      <c r="L2534" t="s">
        <v>32</v>
      </c>
      <c r="M2534">
        <v>4</v>
      </c>
      <c r="N2534" t="s">
        <v>33</v>
      </c>
      <c r="O2534">
        <v>60000015461254</v>
      </c>
      <c r="P2534">
        <v>60000016462742</v>
      </c>
      <c r="Q2534">
        <v>141269000001976</v>
      </c>
      <c r="S2534" t="s">
        <v>34</v>
      </c>
      <c r="T2534" t="s">
        <v>35</v>
      </c>
      <c r="U2534" t="s">
        <v>36</v>
      </c>
      <c r="X2534" t="s">
        <v>37</v>
      </c>
      <c r="AD2534" t="s">
        <v>4137</v>
      </c>
      <c r="AE2534" t="s">
        <v>1437</v>
      </c>
      <c r="AF2534" t="s">
        <v>4137</v>
      </c>
      <c r="AG2534" t="s">
        <v>4137</v>
      </c>
      <c r="AH2534">
        <v>1</v>
      </c>
      <c r="AI2534">
        <v>98</v>
      </c>
      <c r="AJ2534">
        <v>240</v>
      </c>
      <c r="AK2534">
        <v>453</v>
      </c>
      <c r="AL2534">
        <v>453</v>
      </c>
      <c r="AM2534">
        <v>453</v>
      </c>
      <c r="AN2534" t="s">
        <v>1410</v>
      </c>
      <c r="AO2534" t="s">
        <v>4407</v>
      </c>
    </row>
    <row r="2535" spans="1:41" x14ac:dyDescent="0.25">
      <c r="A2535">
        <v>1</v>
      </c>
      <c r="B2535" t="s">
        <v>28</v>
      </c>
      <c r="C2535">
        <v>393101</v>
      </c>
      <c r="D2535" t="str">
        <f>VLOOKUP(C2535,MUNICÍPO_SETOR!A$2:D$49,4,0)</f>
        <v>EDUARDO FERREIRA PINTO</v>
      </c>
      <c r="E2535" s="43">
        <v>41393.625</v>
      </c>
      <c r="F2535" s="43">
        <v>41394.884027777778</v>
      </c>
      <c r="G2535" s="43">
        <v>41394.842361111114</v>
      </c>
      <c r="H2535" t="s">
        <v>29</v>
      </c>
      <c r="I2535">
        <v>60000012537811</v>
      </c>
      <c r="J2535" t="s">
        <v>4135</v>
      </c>
      <c r="K2535" t="s">
        <v>4136</v>
      </c>
      <c r="L2535" t="s">
        <v>32</v>
      </c>
      <c r="M2535">
        <v>4</v>
      </c>
      <c r="N2535" t="s">
        <v>33</v>
      </c>
      <c r="O2535">
        <v>60000015461254</v>
      </c>
      <c r="P2535">
        <v>60000016462742</v>
      </c>
      <c r="Q2535">
        <v>141269000001976</v>
      </c>
      <c r="S2535" t="s">
        <v>34</v>
      </c>
      <c r="T2535" t="s">
        <v>35</v>
      </c>
      <c r="U2535" t="s">
        <v>36</v>
      </c>
      <c r="X2535" t="s">
        <v>37</v>
      </c>
      <c r="AD2535" t="s">
        <v>4137</v>
      </c>
      <c r="AE2535" t="s">
        <v>1437</v>
      </c>
      <c r="AF2535" t="s">
        <v>4137</v>
      </c>
      <c r="AG2535" t="s">
        <v>4137</v>
      </c>
      <c r="AH2535">
        <v>1</v>
      </c>
      <c r="AI2535">
        <v>98</v>
      </c>
      <c r="AJ2535">
        <v>240</v>
      </c>
      <c r="AK2535">
        <v>453</v>
      </c>
      <c r="AL2535">
        <v>453</v>
      </c>
      <c r="AM2535">
        <v>453</v>
      </c>
      <c r="AN2535" t="s">
        <v>1411</v>
      </c>
      <c r="AO2535" t="s">
        <v>4741</v>
      </c>
    </row>
    <row r="2536" spans="1:41" x14ac:dyDescent="0.25">
      <c r="A2536">
        <v>1</v>
      </c>
      <c r="B2536" t="s">
        <v>28</v>
      </c>
      <c r="C2536">
        <v>393101</v>
      </c>
      <c r="D2536" t="str">
        <f>VLOOKUP(C2536,MUNICÍPO_SETOR!A$2:D$49,4,0)</f>
        <v>EDUARDO FERREIRA PINTO</v>
      </c>
      <c r="E2536" s="43">
        <v>41393.583333333336</v>
      </c>
      <c r="F2536" s="43">
        <v>41394.885416666664</v>
      </c>
      <c r="G2536" s="43">
        <v>41394.84375</v>
      </c>
      <c r="H2536" t="s">
        <v>29</v>
      </c>
      <c r="I2536">
        <v>60000012522383</v>
      </c>
      <c r="J2536" t="s">
        <v>4138</v>
      </c>
      <c r="K2536" t="s">
        <v>4139</v>
      </c>
      <c r="L2536" t="s">
        <v>32</v>
      </c>
      <c r="M2536">
        <v>6</v>
      </c>
      <c r="N2536" t="s">
        <v>33</v>
      </c>
      <c r="O2536">
        <v>60000015461254</v>
      </c>
      <c r="P2536">
        <v>60000016462742</v>
      </c>
      <c r="Q2536">
        <v>141269000001982</v>
      </c>
      <c r="S2536" t="s">
        <v>34</v>
      </c>
      <c r="T2536" t="s">
        <v>35</v>
      </c>
      <c r="U2536" t="s">
        <v>36</v>
      </c>
      <c r="X2536" t="s">
        <v>37</v>
      </c>
      <c r="AD2536" t="s">
        <v>4140</v>
      </c>
      <c r="AE2536" t="s">
        <v>1437</v>
      </c>
      <c r="AF2536" t="s">
        <v>4140</v>
      </c>
      <c r="AG2536" t="s">
        <v>4140</v>
      </c>
      <c r="AH2536">
        <v>1</v>
      </c>
      <c r="AI2536">
        <v>132</v>
      </c>
      <c r="AJ2536">
        <v>311</v>
      </c>
      <c r="AK2536">
        <v>539</v>
      </c>
      <c r="AL2536">
        <v>539</v>
      </c>
      <c r="AM2536">
        <v>539</v>
      </c>
      <c r="AN2536" t="s">
        <v>1409</v>
      </c>
      <c r="AO2536" t="s">
        <v>4404</v>
      </c>
    </row>
    <row r="2537" spans="1:41" x14ac:dyDescent="0.25">
      <c r="A2537">
        <v>1</v>
      </c>
      <c r="B2537" t="s">
        <v>28</v>
      </c>
      <c r="C2537">
        <v>393101</v>
      </c>
      <c r="D2537" t="str">
        <f>VLOOKUP(C2537,MUNICÍPO_SETOR!A$2:D$49,4,0)</f>
        <v>EDUARDO FERREIRA PINTO</v>
      </c>
      <c r="E2537" s="43">
        <v>41393.583333333336</v>
      </c>
      <c r="F2537" s="43">
        <v>41394.885416666664</v>
      </c>
      <c r="G2537" s="43">
        <v>41394.84375</v>
      </c>
      <c r="H2537" t="s">
        <v>29</v>
      </c>
      <c r="I2537">
        <v>60000012522383</v>
      </c>
      <c r="J2537" t="s">
        <v>4138</v>
      </c>
      <c r="K2537" t="s">
        <v>4139</v>
      </c>
      <c r="L2537" t="s">
        <v>32</v>
      </c>
      <c r="M2537">
        <v>6</v>
      </c>
      <c r="N2537" t="s">
        <v>33</v>
      </c>
      <c r="O2537">
        <v>60000015461254</v>
      </c>
      <c r="P2537">
        <v>60000016462742</v>
      </c>
      <c r="Q2537">
        <v>141269000001982</v>
      </c>
      <c r="S2537" t="s">
        <v>34</v>
      </c>
      <c r="T2537" t="s">
        <v>35</v>
      </c>
      <c r="U2537" t="s">
        <v>36</v>
      </c>
      <c r="X2537" t="s">
        <v>37</v>
      </c>
      <c r="AD2537" t="s">
        <v>4140</v>
      </c>
      <c r="AE2537" t="s">
        <v>1437</v>
      </c>
      <c r="AF2537" t="s">
        <v>4140</v>
      </c>
      <c r="AG2537" t="s">
        <v>4140</v>
      </c>
      <c r="AH2537">
        <v>1</v>
      </c>
      <c r="AI2537">
        <v>132</v>
      </c>
      <c r="AJ2537">
        <v>311</v>
      </c>
      <c r="AK2537">
        <v>539</v>
      </c>
      <c r="AL2537">
        <v>539</v>
      </c>
      <c r="AM2537">
        <v>539</v>
      </c>
      <c r="AN2537" t="s">
        <v>1410</v>
      </c>
      <c r="AO2537" t="s">
        <v>4408</v>
      </c>
    </row>
    <row r="2538" spans="1:41" x14ac:dyDescent="0.25">
      <c r="A2538">
        <v>1</v>
      </c>
      <c r="B2538" t="s">
        <v>28</v>
      </c>
      <c r="C2538">
        <v>393101</v>
      </c>
      <c r="D2538" t="str">
        <f>VLOOKUP(C2538,MUNICÍPO_SETOR!A$2:D$49,4,0)</f>
        <v>EDUARDO FERREIRA PINTO</v>
      </c>
      <c r="E2538" s="43">
        <v>41393.583333333336</v>
      </c>
      <c r="F2538" s="43">
        <v>41394.885416666664</v>
      </c>
      <c r="G2538" s="43">
        <v>41394.84375</v>
      </c>
      <c r="H2538" t="s">
        <v>29</v>
      </c>
      <c r="I2538">
        <v>60000012522383</v>
      </c>
      <c r="J2538" t="s">
        <v>4138</v>
      </c>
      <c r="K2538" t="s">
        <v>4139</v>
      </c>
      <c r="L2538" t="s">
        <v>32</v>
      </c>
      <c r="M2538">
        <v>6</v>
      </c>
      <c r="N2538" t="s">
        <v>33</v>
      </c>
      <c r="O2538">
        <v>60000015461254</v>
      </c>
      <c r="P2538">
        <v>60000016462742</v>
      </c>
      <c r="Q2538">
        <v>141269000001982</v>
      </c>
      <c r="S2538" t="s">
        <v>34</v>
      </c>
      <c r="T2538" t="s">
        <v>35</v>
      </c>
      <c r="U2538" t="s">
        <v>36</v>
      </c>
      <c r="X2538" t="s">
        <v>37</v>
      </c>
      <c r="AD2538" t="s">
        <v>4140</v>
      </c>
      <c r="AE2538" t="s">
        <v>1437</v>
      </c>
      <c r="AF2538" t="s">
        <v>4140</v>
      </c>
      <c r="AG2538" t="s">
        <v>4140</v>
      </c>
      <c r="AH2538">
        <v>1</v>
      </c>
      <c r="AI2538">
        <v>132</v>
      </c>
      <c r="AJ2538">
        <v>311</v>
      </c>
      <c r="AK2538">
        <v>539</v>
      </c>
      <c r="AL2538">
        <v>539</v>
      </c>
      <c r="AM2538">
        <v>539</v>
      </c>
      <c r="AN2538" t="s">
        <v>1411</v>
      </c>
      <c r="AO2538" t="s">
        <v>4742</v>
      </c>
    </row>
    <row r="2539" spans="1:41" x14ac:dyDescent="0.25">
      <c r="A2539">
        <v>1</v>
      </c>
      <c r="B2539" t="s">
        <v>28</v>
      </c>
      <c r="C2539">
        <v>393101</v>
      </c>
      <c r="D2539" t="str">
        <f>VLOOKUP(C2539,MUNICÍPO_SETOR!A$2:D$49,4,0)</f>
        <v>EDUARDO FERREIRA PINTO</v>
      </c>
      <c r="E2539" s="43">
        <v>41393.541666666664</v>
      </c>
      <c r="F2539" s="43">
        <v>41394.878472222219</v>
      </c>
      <c r="G2539" s="43">
        <v>41394.836805555555</v>
      </c>
      <c r="H2539" t="s">
        <v>29</v>
      </c>
      <c r="I2539">
        <v>60000012385955</v>
      </c>
      <c r="J2539" t="s">
        <v>4141</v>
      </c>
      <c r="K2539" t="s">
        <v>4142</v>
      </c>
      <c r="L2539" t="s">
        <v>32</v>
      </c>
      <c r="M2539">
        <v>4</v>
      </c>
      <c r="N2539" t="s">
        <v>33</v>
      </c>
      <c r="O2539">
        <v>60000015461254</v>
      </c>
      <c r="P2539">
        <v>60000016462742</v>
      </c>
      <c r="Q2539">
        <v>141269000001958</v>
      </c>
      <c r="S2539" t="s">
        <v>34</v>
      </c>
      <c r="T2539" t="s">
        <v>35</v>
      </c>
      <c r="U2539" t="s">
        <v>36</v>
      </c>
      <c r="X2539" t="s">
        <v>37</v>
      </c>
      <c r="AD2539" t="s">
        <v>4143</v>
      </c>
      <c r="AE2539" t="s">
        <v>1437</v>
      </c>
      <c r="AF2539" t="s">
        <v>4143</v>
      </c>
      <c r="AG2539" t="s">
        <v>4143</v>
      </c>
      <c r="AH2539">
        <v>1</v>
      </c>
      <c r="AI2539">
        <v>175</v>
      </c>
      <c r="AJ2539">
        <v>346</v>
      </c>
      <c r="AK2539">
        <v>665</v>
      </c>
      <c r="AL2539">
        <v>665</v>
      </c>
      <c r="AM2539">
        <v>665</v>
      </c>
      <c r="AN2539" t="s">
        <v>1409</v>
      </c>
      <c r="AO2539" t="s">
        <v>4409</v>
      </c>
    </row>
    <row r="2540" spans="1:41" x14ac:dyDescent="0.25">
      <c r="A2540">
        <v>1</v>
      </c>
      <c r="B2540" t="s">
        <v>28</v>
      </c>
      <c r="C2540">
        <v>393101</v>
      </c>
      <c r="D2540" t="str">
        <f>VLOOKUP(C2540,MUNICÍPO_SETOR!A$2:D$49,4,0)</f>
        <v>EDUARDO FERREIRA PINTO</v>
      </c>
      <c r="E2540" s="43">
        <v>41393.541666666664</v>
      </c>
      <c r="F2540" s="43">
        <v>41394.878472222219</v>
      </c>
      <c r="G2540" s="43">
        <v>41394.836805555555</v>
      </c>
      <c r="H2540" t="s">
        <v>29</v>
      </c>
      <c r="I2540">
        <v>60000012385955</v>
      </c>
      <c r="J2540" t="s">
        <v>4141</v>
      </c>
      <c r="K2540" t="s">
        <v>4142</v>
      </c>
      <c r="L2540" t="s">
        <v>32</v>
      </c>
      <c r="M2540">
        <v>4</v>
      </c>
      <c r="N2540" t="s">
        <v>33</v>
      </c>
      <c r="O2540">
        <v>60000015461254</v>
      </c>
      <c r="P2540">
        <v>60000016462742</v>
      </c>
      <c r="Q2540">
        <v>141269000001958</v>
      </c>
      <c r="S2540" t="s">
        <v>34</v>
      </c>
      <c r="T2540" t="s">
        <v>35</v>
      </c>
      <c r="U2540" t="s">
        <v>36</v>
      </c>
      <c r="X2540" t="s">
        <v>37</v>
      </c>
      <c r="AD2540" t="s">
        <v>4143</v>
      </c>
      <c r="AE2540" t="s">
        <v>1437</v>
      </c>
      <c r="AF2540" t="s">
        <v>4143</v>
      </c>
      <c r="AG2540" t="s">
        <v>4143</v>
      </c>
      <c r="AH2540">
        <v>1</v>
      </c>
      <c r="AI2540">
        <v>175</v>
      </c>
      <c r="AJ2540">
        <v>346</v>
      </c>
      <c r="AK2540">
        <v>665</v>
      </c>
      <c r="AL2540">
        <v>665</v>
      </c>
      <c r="AM2540">
        <v>665</v>
      </c>
      <c r="AN2540" t="s">
        <v>1410</v>
      </c>
      <c r="AO2540" t="s">
        <v>4410</v>
      </c>
    </row>
    <row r="2541" spans="1:41" x14ac:dyDescent="0.25">
      <c r="A2541">
        <v>1</v>
      </c>
      <c r="B2541" t="s">
        <v>28</v>
      </c>
      <c r="C2541">
        <v>393101</v>
      </c>
      <c r="D2541" t="str">
        <f>VLOOKUP(C2541,MUNICÍPO_SETOR!A$2:D$49,4,0)</f>
        <v>EDUARDO FERREIRA PINTO</v>
      </c>
      <c r="E2541" s="43">
        <v>41393.541666666664</v>
      </c>
      <c r="F2541" s="43">
        <v>41394.878472222219</v>
      </c>
      <c r="G2541" s="43">
        <v>41394.836805555555</v>
      </c>
      <c r="H2541" t="s">
        <v>29</v>
      </c>
      <c r="I2541">
        <v>60000012385955</v>
      </c>
      <c r="J2541" t="s">
        <v>4141</v>
      </c>
      <c r="K2541" t="s">
        <v>4142</v>
      </c>
      <c r="L2541" t="s">
        <v>32</v>
      </c>
      <c r="M2541">
        <v>4</v>
      </c>
      <c r="N2541" t="s">
        <v>33</v>
      </c>
      <c r="O2541">
        <v>60000015461254</v>
      </c>
      <c r="P2541">
        <v>60000016462742</v>
      </c>
      <c r="Q2541">
        <v>141269000001958</v>
      </c>
      <c r="S2541" t="s">
        <v>34</v>
      </c>
      <c r="T2541" t="s">
        <v>35</v>
      </c>
      <c r="U2541" t="s">
        <v>36</v>
      </c>
      <c r="X2541" t="s">
        <v>37</v>
      </c>
      <c r="AD2541" t="s">
        <v>4143</v>
      </c>
      <c r="AE2541" t="s">
        <v>1437</v>
      </c>
      <c r="AF2541" t="s">
        <v>4143</v>
      </c>
      <c r="AG2541" t="s">
        <v>4143</v>
      </c>
      <c r="AH2541">
        <v>1</v>
      </c>
      <c r="AI2541">
        <v>175</v>
      </c>
      <c r="AJ2541">
        <v>346</v>
      </c>
      <c r="AK2541">
        <v>665</v>
      </c>
      <c r="AL2541">
        <v>665</v>
      </c>
      <c r="AM2541">
        <v>665</v>
      </c>
      <c r="AN2541" t="s">
        <v>1411</v>
      </c>
      <c r="AO2541" t="s">
        <v>4743</v>
      </c>
    </row>
    <row r="2542" spans="1:41" x14ac:dyDescent="0.25">
      <c r="A2542">
        <v>1</v>
      </c>
      <c r="B2542" t="s">
        <v>28</v>
      </c>
      <c r="C2542">
        <v>393101</v>
      </c>
      <c r="D2542" t="str">
        <f>VLOOKUP(C2542,MUNICÍPO_SETOR!A$2:D$49,4,0)</f>
        <v>EDUARDO FERREIRA PINTO</v>
      </c>
      <c r="E2542" s="43">
        <v>41393.5</v>
      </c>
      <c r="F2542" s="43">
        <v>41394.89166666667</v>
      </c>
      <c r="G2542" s="43">
        <v>41394.85</v>
      </c>
      <c r="H2542" t="s">
        <v>110</v>
      </c>
      <c r="I2542">
        <v>60000016840507</v>
      </c>
      <c r="K2542" t="s">
        <v>4144</v>
      </c>
      <c r="L2542" t="s">
        <v>41</v>
      </c>
      <c r="N2542" t="s">
        <v>33</v>
      </c>
      <c r="O2542">
        <v>60000015461254</v>
      </c>
      <c r="P2542">
        <v>60000016462742</v>
      </c>
      <c r="Q2542">
        <v>141269000001995</v>
      </c>
      <c r="S2542" t="s">
        <v>34</v>
      </c>
      <c r="T2542" t="s">
        <v>35</v>
      </c>
      <c r="U2542" t="s">
        <v>36</v>
      </c>
      <c r="X2542" t="s">
        <v>37</v>
      </c>
      <c r="AD2542" t="s">
        <v>4145</v>
      </c>
      <c r="AE2542" t="s">
        <v>1437</v>
      </c>
      <c r="AF2542" t="s">
        <v>4145</v>
      </c>
      <c r="AG2542" t="s">
        <v>4145</v>
      </c>
      <c r="AH2542">
        <v>1</v>
      </c>
      <c r="AI2542">
        <v>108</v>
      </c>
      <c r="AJ2542">
        <v>211</v>
      </c>
      <c r="AK2542">
        <v>475</v>
      </c>
      <c r="AL2542">
        <v>475</v>
      </c>
      <c r="AM2542">
        <v>475</v>
      </c>
      <c r="AN2542" t="s">
        <v>1409</v>
      </c>
      <c r="AO2542" t="s">
        <v>4411</v>
      </c>
    </row>
    <row r="2543" spans="1:41" x14ac:dyDescent="0.25">
      <c r="A2543">
        <v>1</v>
      </c>
      <c r="B2543" t="s">
        <v>28</v>
      </c>
      <c r="C2543">
        <v>393101</v>
      </c>
      <c r="D2543" t="str">
        <f>VLOOKUP(C2543,MUNICÍPO_SETOR!A$2:D$49,4,0)</f>
        <v>EDUARDO FERREIRA PINTO</v>
      </c>
      <c r="E2543" s="43">
        <v>41393.5</v>
      </c>
      <c r="F2543" s="43">
        <v>41394.89166666667</v>
      </c>
      <c r="G2543" s="43">
        <v>41394.85</v>
      </c>
      <c r="H2543" t="s">
        <v>110</v>
      </c>
      <c r="I2543">
        <v>60000016840507</v>
      </c>
      <c r="K2543" t="s">
        <v>4144</v>
      </c>
      <c r="L2543" t="s">
        <v>41</v>
      </c>
      <c r="N2543" t="s">
        <v>33</v>
      </c>
      <c r="O2543">
        <v>60000015461254</v>
      </c>
      <c r="P2543">
        <v>60000016462742</v>
      </c>
      <c r="Q2543">
        <v>141269000001995</v>
      </c>
      <c r="S2543" t="s">
        <v>34</v>
      </c>
      <c r="T2543" t="s">
        <v>35</v>
      </c>
      <c r="U2543" t="s">
        <v>36</v>
      </c>
      <c r="X2543" t="s">
        <v>37</v>
      </c>
      <c r="AD2543" t="s">
        <v>4145</v>
      </c>
      <c r="AE2543" t="s">
        <v>1437</v>
      </c>
      <c r="AF2543" t="s">
        <v>4145</v>
      </c>
      <c r="AG2543" t="s">
        <v>4145</v>
      </c>
      <c r="AH2543">
        <v>1</v>
      </c>
      <c r="AI2543">
        <v>108</v>
      </c>
      <c r="AJ2543">
        <v>211</v>
      </c>
      <c r="AK2543">
        <v>475</v>
      </c>
      <c r="AL2543">
        <v>475</v>
      </c>
      <c r="AM2543">
        <v>475</v>
      </c>
      <c r="AN2543" t="s">
        <v>1410</v>
      </c>
      <c r="AO2543" t="s">
        <v>4412</v>
      </c>
    </row>
    <row r="2544" spans="1:41" x14ac:dyDescent="0.25">
      <c r="A2544">
        <v>1</v>
      </c>
      <c r="B2544" t="s">
        <v>28</v>
      </c>
      <c r="C2544">
        <v>393101</v>
      </c>
      <c r="D2544" t="str">
        <f>VLOOKUP(C2544,MUNICÍPO_SETOR!A$2:D$49,4,0)</f>
        <v>EDUARDO FERREIRA PINTO</v>
      </c>
      <c r="E2544" s="43">
        <v>41393.5</v>
      </c>
      <c r="F2544" s="43">
        <v>41394.89166666667</v>
      </c>
      <c r="G2544" s="43">
        <v>41394.85</v>
      </c>
      <c r="H2544" t="s">
        <v>110</v>
      </c>
      <c r="I2544">
        <v>60000016840507</v>
      </c>
      <c r="K2544" t="s">
        <v>4144</v>
      </c>
      <c r="L2544" t="s">
        <v>41</v>
      </c>
      <c r="N2544" t="s">
        <v>33</v>
      </c>
      <c r="O2544">
        <v>60000015461254</v>
      </c>
      <c r="P2544">
        <v>60000016462742</v>
      </c>
      <c r="Q2544">
        <v>141269000001995</v>
      </c>
      <c r="S2544" t="s">
        <v>34</v>
      </c>
      <c r="T2544" t="s">
        <v>35</v>
      </c>
      <c r="U2544" t="s">
        <v>36</v>
      </c>
      <c r="X2544" t="s">
        <v>37</v>
      </c>
      <c r="AD2544" t="s">
        <v>4145</v>
      </c>
      <c r="AE2544" t="s">
        <v>1437</v>
      </c>
      <c r="AF2544" t="s">
        <v>4145</v>
      </c>
      <c r="AG2544" t="s">
        <v>4145</v>
      </c>
      <c r="AH2544">
        <v>1</v>
      </c>
      <c r="AI2544">
        <v>108</v>
      </c>
      <c r="AJ2544">
        <v>211</v>
      </c>
      <c r="AK2544">
        <v>475</v>
      </c>
      <c r="AL2544">
        <v>475</v>
      </c>
      <c r="AM2544">
        <v>475</v>
      </c>
      <c r="AN2544" t="s">
        <v>1411</v>
      </c>
      <c r="AO2544" t="s">
        <v>4744</v>
      </c>
    </row>
    <row r="2545" spans="1:41" x14ac:dyDescent="0.25">
      <c r="A2545">
        <v>1</v>
      </c>
      <c r="B2545" t="s">
        <v>28</v>
      </c>
      <c r="C2545">
        <v>393101</v>
      </c>
      <c r="D2545" t="str">
        <f>VLOOKUP(C2545,MUNICÍPO_SETOR!A$2:D$49,4,0)</f>
        <v>EDUARDO FERREIRA PINTO</v>
      </c>
      <c r="E2545" s="43">
        <v>41393.458333333336</v>
      </c>
      <c r="F2545" s="43">
        <v>41394.890972222223</v>
      </c>
      <c r="G2545" s="43">
        <v>41394.849305555559</v>
      </c>
      <c r="H2545" t="s">
        <v>29</v>
      </c>
      <c r="I2545">
        <v>60000012442103</v>
      </c>
      <c r="J2545" t="s">
        <v>4146</v>
      </c>
      <c r="K2545" t="s">
        <v>4147</v>
      </c>
      <c r="L2545" t="s">
        <v>32</v>
      </c>
      <c r="M2545">
        <v>3</v>
      </c>
      <c r="N2545" t="s">
        <v>33</v>
      </c>
      <c r="O2545">
        <v>60000015461254</v>
      </c>
      <c r="P2545">
        <v>60000016462742</v>
      </c>
      <c r="Q2545">
        <v>141269000001988</v>
      </c>
      <c r="S2545" t="s">
        <v>34</v>
      </c>
      <c r="T2545" t="s">
        <v>35</v>
      </c>
      <c r="U2545" t="s">
        <v>36</v>
      </c>
      <c r="X2545" t="s">
        <v>37</v>
      </c>
      <c r="AD2545" t="s">
        <v>4148</v>
      </c>
      <c r="AE2545" t="s">
        <v>1437</v>
      </c>
      <c r="AF2545" t="s">
        <v>4148</v>
      </c>
      <c r="AG2545" t="s">
        <v>4148</v>
      </c>
      <c r="AH2545">
        <v>1</v>
      </c>
      <c r="AI2545">
        <v>136</v>
      </c>
      <c r="AJ2545">
        <v>327</v>
      </c>
      <c r="AK2545">
        <v>621</v>
      </c>
      <c r="AL2545">
        <v>621</v>
      </c>
      <c r="AM2545">
        <v>621</v>
      </c>
      <c r="AN2545" t="s">
        <v>1409</v>
      </c>
      <c r="AO2545" t="s">
        <v>4400</v>
      </c>
    </row>
    <row r="2546" spans="1:41" x14ac:dyDescent="0.25">
      <c r="A2546">
        <v>1</v>
      </c>
      <c r="B2546" t="s">
        <v>28</v>
      </c>
      <c r="C2546">
        <v>393101</v>
      </c>
      <c r="D2546" t="str">
        <f>VLOOKUP(C2546,MUNICÍPO_SETOR!A$2:D$49,4,0)</f>
        <v>EDUARDO FERREIRA PINTO</v>
      </c>
      <c r="E2546" s="43">
        <v>41393.458333333336</v>
      </c>
      <c r="F2546" s="43">
        <v>41394.890972222223</v>
      </c>
      <c r="G2546" s="43">
        <v>41394.849305555559</v>
      </c>
      <c r="H2546" t="s">
        <v>29</v>
      </c>
      <c r="I2546">
        <v>60000012442103</v>
      </c>
      <c r="J2546" t="s">
        <v>4146</v>
      </c>
      <c r="K2546" t="s">
        <v>4147</v>
      </c>
      <c r="L2546" t="s">
        <v>32</v>
      </c>
      <c r="M2546">
        <v>3</v>
      </c>
      <c r="N2546" t="s">
        <v>33</v>
      </c>
      <c r="O2546">
        <v>60000015461254</v>
      </c>
      <c r="P2546">
        <v>60000016462742</v>
      </c>
      <c r="Q2546">
        <v>141269000001988</v>
      </c>
      <c r="S2546" t="s">
        <v>34</v>
      </c>
      <c r="T2546" t="s">
        <v>35</v>
      </c>
      <c r="U2546" t="s">
        <v>36</v>
      </c>
      <c r="X2546" t="s">
        <v>37</v>
      </c>
      <c r="AD2546" t="s">
        <v>4148</v>
      </c>
      <c r="AE2546" t="s">
        <v>1437</v>
      </c>
      <c r="AF2546" t="s">
        <v>4148</v>
      </c>
      <c r="AG2546" t="s">
        <v>4148</v>
      </c>
      <c r="AH2546">
        <v>1</v>
      </c>
      <c r="AI2546">
        <v>136</v>
      </c>
      <c r="AJ2546">
        <v>327</v>
      </c>
      <c r="AK2546">
        <v>621</v>
      </c>
      <c r="AL2546">
        <v>621</v>
      </c>
      <c r="AM2546">
        <v>621</v>
      </c>
      <c r="AN2546" t="s">
        <v>1410</v>
      </c>
      <c r="AO2546" t="s">
        <v>4413</v>
      </c>
    </row>
    <row r="2547" spans="1:41" x14ac:dyDescent="0.25">
      <c r="A2547">
        <v>1</v>
      </c>
      <c r="B2547" t="s">
        <v>28</v>
      </c>
      <c r="C2547">
        <v>393101</v>
      </c>
      <c r="D2547" t="str">
        <f>VLOOKUP(C2547,MUNICÍPO_SETOR!A$2:D$49,4,0)</f>
        <v>EDUARDO FERREIRA PINTO</v>
      </c>
      <c r="E2547" s="43">
        <v>41393.458333333336</v>
      </c>
      <c r="F2547" s="43">
        <v>41394.890972222223</v>
      </c>
      <c r="G2547" s="43">
        <v>41394.849305555559</v>
      </c>
      <c r="H2547" t="s">
        <v>29</v>
      </c>
      <c r="I2547">
        <v>60000012442103</v>
      </c>
      <c r="J2547" t="s">
        <v>4146</v>
      </c>
      <c r="K2547" t="s">
        <v>4147</v>
      </c>
      <c r="L2547" t="s">
        <v>32</v>
      </c>
      <c r="M2547">
        <v>3</v>
      </c>
      <c r="N2547" t="s">
        <v>33</v>
      </c>
      <c r="O2547">
        <v>60000015461254</v>
      </c>
      <c r="P2547">
        <v>60000016462742</v>
      </c>
      <c r="Q2547">
        <v>141269000001988</v>
      </c>
      <c r="S2547" t="s">
        <v>34</v>
      </c>
      <c r="T2547" t="s">
        <v>35</v>
      </c>
      <c r="U2547" t="s">
        <v>36</v>
      </c>
      <c r="X2547" t="s">
        <v>37</v>
      </c>
      <c r="AD2547" t="s">
        <v>4148</v>
      </c>
      <c r="AE2547" t="s">
        <v>1437</v>
      </c>
      <c r="AF2547" t="s">
        <v>4148</v>
      </c>
      <c r="AG2547" t="s">
        <v>4148</v>
      </c>
      <c r="AH2547">
        <v>1</v>
      </c>
      <c r="AI2547">
        <v>136</v>
      </c>
      <c r="AJ2547">
        <v>327</v>
      </c>
      <c r="AK2547">
        <v>621</v>
      </c>
      <c r="AL2547">
        <v>621</v>
      </c>
      <c r="AM2547">
        <v>621</v>
      </c>
      <c r="AN2547" t="s">
        <v>1411</v>
      </c>
      <c r="AO2547" t="s">
        <v>4745</v>
      </c>
    </row>
    <row r="2548" spans="1:41" x14ac:dyDescent="0.25">
      <c r="A2548">
        <v>1</v>
      </c>
      <c r="B2548" t="s">
        <v>28</v>
      </c>
      <c r="C2548">
        <v>393101</v>
      </c>
      <c r="D2548" t="str">
        <f>VLOOKUP(C2548,MUNICÍPO_SETOR!A$2:D$49,4,0)</f>
        <v>EDUARDO FERREIRA PINTO</v>
      </c>
      <c r="E2548" s="43">
        <v>41393.416666666664</v>
      </c>
      <c r="F2548" s="43">
        <v>41394.840277777781</v>
      </c>
      <c r="G2548" s="43">
        <v>41394.798611111109</v>
      </c>
      <c r="H2548" t="s">
        <v>29</v>
      </c>
      <c r="I2548">
        <v>60000012289211</v>
      </c>
      <c r="J2548" t="s">
        <v>4149</v>
      </c>
      <c r="K2548" t="s">
        <v>4150</v>
      </c>
      <c r="L2548" t="s">
        <v>41</v>
      </c>
      <c r="M2548">
        <v>4</v>
      </c>
      <c r="N2548" t="s">
        <v>33</v>
      </c>
      <c r="O2548">
        <v>60000015461254</v>
      </c>
      <c r="P2548">
        <v>60000016462742</v>
      </c>
      <c r="Q2548">
        <v>141269000001942</v>
      </c>
      <c r="S2548" t="s">
        <v>34</v>
      </c>
      <c r="T2548" t="s">
        <v>35</v>
      </c>
      <c r="U2548" t="s">
        <v>36</v>
      </c>
      <c r="X2548" t="s">
        <v>37</v>
      </c>
      <c r="AD2548" t="s">
        <v>4151</v>
      </c>
      <c r="AE2548" t="s">
        <v>1437</v>
      </c>
      <c r="AF2548" t="s">
        <v>4151</v>
      </c>
      <c r="AG2548" t="s">
        <v>4151</v>
      </c>
      <c r="AH2548">
        <v>4</v>
      </c>
      <c r="AI2548">
        <v>104</v>
      </c>
      <c r="AJ2548">
        <v>246</v>
      </c>
      <c r="AK2548">
        <v>672</v>
      </c>
      <c r="AL2548">
        <v>672</v>
      </c>
      <c r="AM2548">
        <v>672</v>
      </c>
      <c r="AN2548" t="s">
        <v>1409</v>
      </c>
      <c r="AO2548" t="s">
        <v>4414</v>
      </c>
    </row>
    <row r="2549" spans="1:41" x14ac:dyDescent="0.25">
      <c r="A2549">
        <v>1</v>
      </c>
      <c r="B2549" t="s">
        <v>28</v>
      </c>
      <c r="C2549">
        <v>393101</v>
      </c>
      <c r="D2549" t="str">
        <f>VLOOKUP(C2549,MUNICÍPO_SETOR!A$2:D$49,4,0)</f>
        <v>EDUARDO FERREIRA PINTO</v>
      </c>
      <c r="E2549" s="43">
        <v>41393.416666666664</v>
      </c>
      <c r="F2549" s="43">
        <v>41394.840277777781</v>
      </c>
      <c r="G2549" s="43">
        <v>41394.798611111109</v>
      </c>
      <c r="H2549" t="s">
        <v>29</v>
      </c>
      <c r="I2549">
        <v>60000012289211</v>
      </c>
      <c r="J2549" t="s">
        <v>4149</v>
      </c>
      <c r="K2549" t="s">
        <v>4150</v>
      </c>
      <c r="L2549" t="s">
        <v>41</v>
      </c>
      <c r="M2549">
        <v>4</v>
      </c>
      <c r="N2549" t="s">
        <v>33</v>
      </c>
      <c r="O2549">
        <v>60000015461254</v>
      </c>
      <c r="P2549">
        <v>60000016462742</v>
      </c>
      <c r="Q2549">
        <v>141269000001942</v>
      </c>
      <c r="S2549" t="s">
        <v>34</v>
      </c>
      <c r="T2549" t="s">
        <v>35</v>
      </c>
      <c r="U2549" t="s">
        <v>36</v>
      </c>
      <c r="X2549" t="s">
        <v>37</v>
      </c>
      <c r="AD2549" t="s">
        <v>4151</v>
      </c>
      <c r="AE2549" t="s">
        <v>1437</v>
      </c>
      <c r="AF2549" t="s">
        <v>4151</v>
      </c>
      <c r="AG2549" t="s">
        <v>4151</v>
      </c>
      <c r="AH2549">
        <v>4</v>
      </c>
      <c r="AI2549">
        <v>104</v>
      </c>
      <c r="AJ2549">
        <v>246</v>
      </c>
      <c r="AK2549">
        <v>672</v>
      </c>
      <c r="AL2549">
        <v>672</v>
      </c>
      <c r="AM2549">
        <v>672</v>
      </c>
      <c r="AN2549" t="s">
        <v>1410</v>
      </c>
      <c r="AO2549" t="s">
        <v>4393</v>
      </c>
    </row>
    <row r="2550" spans="1:41" x14ac:dyDescent="0.25">
      <c r="A2550">
        <v>1</v>
      </c>
      <c r="B2550" t="s">
        <v>28</v>
      </c>
      <c r="C2550">
        <v>393101</v>
      </c>
      <c r="D2550" t="str">
        <f>VLOOKUP(C2550,MUNICÍPO_SETOR!A$2:D$49,4,0)</f>
        <v>EDUARDO FERREIRA PINTO</v>
      </c>
      <c r="E2550" s="43">
        <v>41393.416666666664</v>
      </c>
      <c r="F2550" s="43">
        <v>41394.840277777781</v>
      </c>
      <c r="G2550" s="43">
        <v>41394.798611111109</v>
      </c>
      <c r="H2550" t="s">
        <v>29</v>
      </c>
      <c r="I2550">
        <v>60000012289211</v>
      </c>
      <c r="J2550" t="s">
        <v>4149</v>
      </c>
      <c r="K2550" t="s">
        <v>4150</v>
      </c>
      <c r="L2550" t="s">
        <v>41</v>
      </c>
      <c r="M2550">
        <v>4</v>
      </c>
      <c r="N2550" t="s">
        <v>33</v>
      </c>
      <c r="O2550">
        <v>60000015461254</v>
      </c>
      <c r="P2550">
        <v>60000016462742</v>
      </c>
      <c r="Q2550">
        <v>141269000001942</v>
      </c>
      <c r="S2550" t="s">
        <v>34</v>
      </c>
      <c r="T2550" t="s">
        <v>35</v>
      </c>
      <c r="U2550" t="s">
        <v>36</v>
      </c>
      <c r="X2550" t="s">
        <v>37</v>
      </c>
      <c r="AD2550" t="s">
        <v>4151</v>
      </c>
      <c r="AE2550" t="s">
        <v>1437</v>
      </c>
      <c r="AF2550" t="s">
        <v>4151</v>
      </c>
      <c r="AG2550" t="s">
        <v>4151</v>
      </c>
      <c r="AH2550">
        <v>4</v>
      </c>
      <c r="AI2550">
        <v>104</v>
      </c>
      <c r="AJ2550">
        <v>246</v>
      </c>
      <c r="AK2550">
        <v>672</v>
      </c>
      <c r="AL2550">
        <v>672</v>
      </c>
      <c r="AM2550">
        <v>672</v>
      </c>
      <c r="AN2550" t="s">
        <v>1411</v>
      </c>
      <c r="AO2550" t="s">
        <v>4733</v>
      </c>
    </row>
    <row r="2551" spans="1:41" x14ac:dyDescent="0.25">
      <c r="A2551">
        <v>1</v>
      </c>
      <c r="B2551" t="s">
        <v>28</v>
      </c>
      <c r="C2551">
        <v>393101</v>
      </c>
      <c r="D2551" t="str">
        <f>VLOOKUP(C2551,MUNICÍPO_SETOR!A$2:D$49,4,0)</f>
        <v>EDUARDO FERREIRA PINTO</v>
      </c>
      <c r="E2551" s="43">
        <v>41393.375</v>
      </c>
      <c r="F2551" s="43">
        <v>41394.838888888888</v>
      </c>
      <c r="G2551" s="43">
        <v>41394.797222222223</v>
      </c>
      <c r="H2551" t="s">
        <v>29</v>
      </c>
      <c r="I2551">
        <v>60000012444531</v>
      </c>
      <c r="J2551" t="s">
        <v>4152</v>
      </c>
      <c r="K2551" t="s">
        <v>4153</v>
      </c>
      <c r="N2551" t="s">
        <v>33</v>
      </c>
      <c r="O2551">
        <v>60000015461254</v>
      </c>
      <c r="P2551">
        <v>60000016462742</v>
      </c>
      <c r="Q2551">
        <v>141269000001936</v>
      </c>
      <c r="S2551" t="s">
        <v>34</v>
      </c>
      <c r="T2551" t="s">
        <v>35</v>
      </c>
      <c r="U2551" t="s">
        <v>36</v>
      </c>
      <c r="X2551" t="s">
        <v>37</v>
      </c>
      <c r="AD2551" t="s">
        <v>4154</v>
      </c>
      <c r="AE2551" t="s">
        <v>1437</v>
      </c>
      <c r="AF2551" t="s">
        <v>4154</v>
      </c>
      <c r="AG2551" t="s">
        <v>4154</v>
      </c>
      <c r="AH2551">
        <v>1</v>
      </c>
      <c r="AI2551">
        <v>128</v>
      </c>
      <c r="AJ2551">
        <v>353</v>
      </c>
      <c r="AK2551">
        <v>666</v>
      </c>
      <c r="AL2551">
        <v>666</v>
      </c>
      <c r="AM2551">
        <v>666</v>
      </c>
      <c r="AN2551" t="s">
        <v>1409</v>
      </c>
      <c r="AO2551" t="s">
        <v>4398</v>
      </c>
    </row>
    <row r="2552" spans="1:41" x14ac:dyDescent="0.25">
      <c r="A2552">
        <v>1</v>
      </c>
      <c r="B2552" t="s">
        <v>28</v>
      </c>
      <c r="C2552">
        <v>393101</v>
      </c>
      <c r="D2552" t="str">
        <f>VLOOKUP(C2552,MUNICÍPO_SETOR!A$2:D$49,4,0)</f>
        <v>EDUARDO FERREIRA PINTO</v>
      </c>
      <c r="E2552" s="43">
        <v>41393.375</v>
      </c>
      <c r="F2552" s="43">
        <v>41394.838888888888</v>
      </c>
      <c r="G2552" s="43">
        <v>41394.797222222223</v>
      </c>
      <c r="H2552" t="s">
        <v>29</v>
      </c>
      <c r="I2552">
        <v>60000012444531</v>
      </c>
      <c r="J2552" t="s">
        <v>4152</v>
      </c>
      <c r="K2552" t="s">
        <v>4153</v>
      </c>
      <c r="N2552" t="s">
        <v>33</v>
      </c>
      <c r="O2552">
        <v>60000015461254</v>
      </c>
      <c r="P2552">
        <v>60000016462742</v>
      </c>
      <c r="Q2552">
        <v>141269000001936</v>
      </c>
      <c r="S2552" t="s">
        <v>34</v>
      </c>
      <c r="T2552" t="s">
        <v>35</v>
      </c>
      <c r="U2552" t="s">
        <v>36</v>
      </c>
      <c r="X2552" t="s">
        <v>37</v>
      </c>
      <c r="AD2552" t="s">
        <v>4154</v>
      </c>
      <c r="AE2552" t="s">
        <v>1437</v>
      </c>
      <c r="AF2552" t="s">
        <v>4154</v>
      </c>
      <c r="AG2552" t="s">
        <v>4154</v>
      </c>
      <c r="AH2552">
        <v>1</v>
      </c>
      <c r="AI2552">
        <v>128</v>
      </c>
      <c r="AJ2552">
        <v>353</v>
      </c>
      <c r="AK2552">
        <v>666</v>
      </c>
      <c r="AL2552">
        <v>666</v>
      </c>
      <c r="AM2552">
        <v>666</v>
      </c>
      <c r="AN2552" t="s">
        <v>1410</v>
      </c>
      <c r="AO2552" t="s">
        <v>4395</v>
      </c>
    </row>
    <row r="2553" spans="1:41" x14ac:dyDescent="0.25">
      <c r="A2553">
        <v>1</v>
      </c>
      <c r="B2553" t="s">
        <v>28</v>
      </c>
      <c r="C2553">
        <v>393101</v>
      </c>
      <c r="D2553" t="str">
        <f>VLOOKUP(C2553,MUNICÍPO_SETOR!A$2:D$49,4,0)</f>
        <v>EDUARDO FERREIRA PINTO</v>
      </c>
      <c r="E2553" s="43">
        <v>41393.375</v>
      </c>
      <c r="F2553" s="43">
        <v>41394.838888888888</v>
      </c>
      <c r="G2553" s="43">
        <v>41394.797222222223</v>
      </c>
      <c r="H2553" t="s">
        <v>29</v>
      </c>
      <c r="I2553">
        <v>60000012444531</v>
      </c>
      <c r="J2553" t="s">
        <v>4152</v>
      </c>
      <c r="K2553" t="s">
        <v>4153</v>
      </c>
      <c r="N2553" t="s">
        <v>33</v>
      </c>
      <c r="O2553">
        <v>60000015461254</v>
      </c>
      <c r="P2553">
        <v>60000016462742</v>
      </c>
      <c r="Q2553">
        <v>141269000001936</v>
      </c>
      <c r="S2553" t="s">
        <v>34</v>
      </c>
      <c r="T2553" t="s">
        <v>35</v>
      </c>
      <c r="U2553" t="s">
        <v>36</v>
      </c>
      <c r="X2553" t="s">
        <v>37</v>
      </c>
      <c r="AD2553" t="s">
        <v>4154</v>
      </c>
      <c r="AE2553" t="s">
        <v>1437</v>
      </c>
      <c r="AF2553" t="s">
        <v>4154</v>
      </c>
      <c r="AG2553" t="s">
        <v>4154</v>
      </c>
      <c r="AH2553">
        <v>1</v>
      </c>
      <c r="AI2553">
        <v>128</v>
      </c>
      <c r="AJ2553">
        <v>353</v>
      </c>
      <c r="AK2553">
        <v>666</v>
      </c>
      <c r="AL2553">
        <v>666</v>
      </c>
      <c r="AM2553">
        <v>666</v>
      </c>
      <c r="AN2553" t="s">
        <v>1411</v>
      </c>
      <c r="AO2553" t="s">
        <v>4734</v>
      </c>
    </row>
    <row r="2554" spans="1:41" x14ac:dyDescent="0.25">
      <c r="A2554">
        <v>1</v>
      </c>
      <c r="B2554" t="s">
        <v>28</v>
      </c>
      <c r="C2554">
        <v>393101</v>
      </c>
      <c r="D2554" t="str">
        <f>VLOOKUP(C2554,MUNICÍPO_SETOR!A$2:D$49,4,0)</f>
        <v>EDUARDO FERREIRA PINTO</v>
      </c>
      <c r="E2554" s="43">
        <v>41390.625</v>
      </c>
      <c r="F2554" s="43">
        <v>41390.783333333333</v>
      </c>
      <c r="G2554" s="43">
        <v>41390.741666666669</v>
      </c>
      <c r="H2554" t="s">
        <v>29</v>
      </c>
      <c r="I2554">
        <v>60000017153482</v>
      </c>
      <c r="J2554" t="s">
        <v>1255</v>
      </c>
      <c r="K2554" t="s">
        <v>1256</v>
      </c>
      <c r="L2554" t="s">
        <v>32</v>
      </c>
      <c r="M2554">
        <v>6</v>
      </c>
      <c r="N2554" t="s">
        <v>33</v>
      </c>
      <c r="O2554">
        <v>60000015461254</v>
      </c>
      <c r="P2554">
        <v>60000016462742</v>
      </c>
      <c r="Q2554">
        <v>141269000001852</v>
      </c>
      <c r="S2554" t="s">
        <v>34</v>
      </c>
      <c r="T2554" t="s">
        <v>35</v>
      </c>
      <c r="U2554" t="s">
        <v>36</v>
      </c>
      <c r="X2554" t="s">
        <v>37</v>
      </c>
      <c r="AD2554" t="s">
        <v>4155</v>
      </c>
      <c r="AE2554" t="s">
        <v>1437</v>
      </c>
      <c r="AF2554" t="s">
        <v>4155</v>
      </c>
      <c r="AG2554" t="s">
        <v>4155</v>
      </c>
      <c r="AH2554">
        <v>1</v>
      </c>
      <c r="AI2554">
        <v>175</v>
      </c>
      <c r="AJ2554">
        <v>271</v>
      </c>
      <c r="AK2554">
        <v>721</v>
      </c>
      <c r="AL2554">
        <v>721</v>
      </c>
      <c r="AM2554">
        <v>721</v>
      </c>
      <c r="AN2554" t="s">
        <v>1409</v>
      </c>
      <c r="AO2554" t="s">
        <v>4409</v>
      </c>
    </row>
    <row r="2555" spans="1:41" x14ac:dyDescent="0.25">
      <c r="A2555">
        <v>1</v>
      </c>
      <c r="B2555" t="s">
        <v>28</v>
      </c>
      <c r="C2555">
        <v>393101</v>
      </c>
      <c r="D2555" t="str">
        <f>VLOOKUP(C2555,MUNICÍPO_SETOR!A$2:D$49,4,0)</f>
        <v>EDUARDO FERREIRA PINTO</v>
      </c>
      <c r="E2555" s="43">
        <v>41390.625</v>
      </c>
      <c r="F2555" s="43">
        <v>41390.783333333333</v>
      </c>
      <c r="G2555" s="43">
        <v>41390.741666666669</v>
      </c>
      <c r="H2555" t="s">
        <v>29</v>
      </c>
      <c r="I2555">
        <v>60000017153482</v>
      </c>
      <c r="J2555" t="s">
        <v>1255</v>
      </c>
      <c r="K2555" t="s">
        <v>1256</v>
      </c>
      <c r="L2555" t="s">
        <v>32</v>
      </c>
      <c r="M2555">
        <v>6</v>
      </c>
      <c r="N2555" t="s">
        <v>33</v>
      </c>
      <c r="O2555">
        <v>60000015461254</v>
      </c>
      <c r="P2555">
        <v>60000016462742</v>
      </c>
      <c r="Q2555">
        <v>141269000001852</v>
      </c>
      <c r="S2555" t="s">
        <v>34</v>
      </c>
      <c r="T2555" t="s">
        <v>35</v>
      </c>
      <c r="U2555" t="s">
        <v>36</v>
      </c>
      <c r="X2555" t="s">
        <v>37</v>
      </c>
      <c r="AD2555" t="s">
        <v>4155</v>
      </c>
      <c r="AE2555" t="s">
        <v>1437</v>
      </c>
      <c r="AF2555" t="s">
        <v>4155</v>
      </c>
      <c r="AG2555" t="s">
        <v>4155</v>
      </c>
      <c r="AH2555">
        <v>1</v>
      </c>
      <c r="AI2555">
        <v>175</v>
      </c>
      <c r="AJ2555">
        <v>271</v>
      </c>
      <c r="AK2555">
        <v>721</v>
      </c>
      <c r="AL2555">
        <v>721</v>
      </c>
      <c r="AM2555">
        <v>721</v>
      </c>
      <c r="AN2555" t="s">
        <v>1410</v>
      </c>
      <c r="AO2555" t="s">
        <v>4415</v>
      </c>
    </row>
    <row r="2556" spans="1:41" x14ac:dyDescent="0.25">
      <c r="A2556">
        <v>1</v>
      </c>
      <c r="B2556" t="s">
        <v>28</v>
      </c>
      <c r="C2556">
        <v>393101</v>
      </c>
      <c r="D2556" t="str">
        <f>VLOOKUP(C2556,MUNICÍPO_SETOR!A$2:D$49,4,0)</f>
        <v>EDUARDO FERREIRA PINTO</v>
      </c>
      <c r="E2556" s="43">
        <v>41390.625</v>
      </c>
      <c r="F2556" s="43">
        <v>41390.783333333333</v>
      </c>
      <c r="G2556" s="43">
        <v>41390.741666666669</v>
      </c>
      <c r="H2556" t="s">
        <v>29</v>
      </c>
      <c r="I2556">
        <v>60000017153482</v>
      </c>
      <c r="J2556" t="s">
        <v>1255</v>
      </c>
      <c r="K2556" t="s">
        <v>1256</v>
      </c>
      <c r="L2556" t="s">
        <v>32</v>
      </c>
      <c r="M2556">
        <v>6</v>
      </c>
      <c r="N2556" t="s">
        <v>33</v>
      </c>
      <c r="O2556">
        <v>60000015461254</v>
      </c>
      <c r="P2556">
        <v>60000016462742</v>
      </c>
      <c r="Q2556">
        <v>141269000001852</v>
      </c>
      <c r="S2556" t="s">
        <v>34</v>
      </c>
      <c r="T2556" t="s">
        <v>35</v>
      </c>
      <c r="U2556" t="s">
        <v>36</v>
      </c>
      <c r="X2556" t="s">
        <v>37</v>
      </c>
      <c r="AD2556" t="s">
        <v>4155</v>
      </c>
      <c r="AE2556" t="s">
        <v>1437</v>
      </c>
      <c r="AF2556" t="s">
        <v>4155</v>
      </c>
      <c r="AG2556" t="s">
        <v>4155</v>
      </c>
      <c r="AH2556">
        <v>1</v>
      </c>
      <c r="AI2556">
        <v>175</v>
      </c>
      <c r="AJ2556">
        <v>271</v>
      </c>
      <c r="AK2556">
        <v>721</v>
      </c>
      <c r="AL2556">
        <v>721</v>
      </c>
      <c r="AM2556">
        <v>721</v>
      </c>
      <c r="AN2556" t="s">
        <v>1411</v>
      </c>
      <c r="AO2556" t="s">
        <v>4746</v>
      </c>
    </row>
    <row r="2557" spans="1:41" x14ac:dyDescent="0.25">
      <c r="A2557">
        <v>1</v>
      </c>
      <c r="B2557" t="s">
        <v>28</v>
      </c>
      <c r="C2557">
        <v>393101</v>
      </c>
      <c r="D2557" t="str">
        <f>VLOOKUP(C2557,MUNICÍPO_SETOR!A$2:D$49,4,0)</f>
        <v>EDUARDO FERREIRA PINTO</v>
      </c>
      <c r="E2557" s="43">
        <v>41390.583333333336</v>
      </c>
      <c r="F2557" s="43">
        <v>41390.782638888886</v>
      </c>
      <c r="G2557" s="43">
        <v>41390.740972222222</v>
      </c>
      <c r="H2557" t="s">
        <v>29</v>
      </c>
      <c r="I2557">
        <v>60000012446823</v>
      </c>
      <c r="J2557" t="s">
        <v>4156</v>
      </c>
      <c r="K2557" t="s">
        <v>4157</v>
      </c>
      <c r="L2557" t="s">
        <v>32</v>
      </c>
      <c r="M2557">
        <v>6</v>
      </c>
      <c r="N2557" t="s">
        <v>33</v>
      </c>
      <c r="O2557">
        <v>60000015461254</v>
      </c>
      <c r="P2557">
        <v>60000016462742</v>
      </c>
      <c r="Q2557">
        <v>141269000001846</v>
      </c>
      <c r="S2557" t="s">
        <v>34</v>
      </c>
      <c r="T2557" t="s">
        <v>35</v>
      </c>
      <c r="U2557" t="s">
        <v>36</v>
      </c>
      <c r="X2557" t="s">
        <v>37</v>
      </c>
      <c r="AD2557" t="s">
        <v>1247</v>
      </c>
      <c r="AE2557" t="s">
        <v>1437</v>
      </c>
      <c r="AF2557" t="s">
        <v>1247</v>
      </c>
      <c r="AG2557" t="s">
        <v>1247</v>
      </c>
      <c r="AH2557">
        <v>1</v>
      </c>
      <c r="AI2557">
        <v>172</v>
      </c>
      <c r="AJ2557">
        <v>491</v>
      </c>
      <c r="AK2557">
        <v>491</v>
      </c>
      <c r="AL2557">
        <v>491</v>
      </c>
      <c r="AM2557">
        <v>491</v>
      </c>
      <c r="AN2557" t="s">
        <v>1409</v>
      </c>
      <c r="AO2557" t="s">
        <v>1377</v>
      </c>
    </row>
    <row r="2558" spans="1:41" x14ac:dyDescent="0.25">
      <c r="A2558">
        <v>1</v>
      </c>
      <c r="B2558" t="s">
        <v>28</v>
      </c>
      <c r="C2558">
        <v>393101</v>
      </c>
      <c r="D2558" t="str">
        <f>VLOOKUP(C2558,MUNICÍPO_SETOR!A$2:D$49,4,0)</f>
        <v>EDUARDO FERREIRA PINTO</v>
      </c>
      <c r="E2558" s="43">
        <v>41390.583333333336</v>
      </c>
      <c r="F2558" s="43">
        <v>41390.782638888886</v>
      </c>
      <c r="G2558" s="43">
        <v>41390.740972222222</v>
      </c>
      <c r="H2558" t="s">
        <v>29</v>
      </c>
      <c r="I2558">
        <v>60000012446823</v>
      </c>
      <c r="J2558" t="s">
        <v>4156</v>
      </c>
      <c r="K2558" t="s">
        <v>4157</v>
      </c>
      <c r="L2558" t="s">
        <v>32</v>
      </c>
      <c r="M2558">
        <v>6</v>
      </c>
      <c r="N2558" t="s">
        <v>33</v>
      </c>
      <c r="O2558">
        <v>60000015461254</v>
      </c>
      <c r="P2558">
        <v>60000016462742</v>
      </c>
      <c r="Q2558">
        <v>141269000001846</v>
      </c>
      <c r="S2558" t="s">
        <v>34</v>
      </c>
      <c r="T2558" t="s">
        <v>35</v>
      </c>
      <c r="U2558" t="s">
        <v>36</v>
      </c>
      <c r="X2558" t="s">
        <v>37</v>
      </c>
      <c r="AD2558" t="s">
        <v>1247</v>
      </c>
      <c r="AE2558" t="s">
        <v>1437</v>
      </c>
      <c r="AF2558" t="s">
        <v>1247</v>
      </c>
      <c r="AG2558" t="s">
        <v>1247</v>
      </c>
      <c r="AH2558">
        <v>1</v>
      </c>
      <c r="AI2558">
        <v>172</v>
      </c>
      <c r="AJ2558">
        <v>491</v>
      </c>
      <c r="AK2558">
        <v>491</v>
      </c>
      <c r="AL2558">
        <v>491</v>
      </c>
      <c r="AM2558">
        <v>491</v>
      </c>
      <c r="AN2558" t="s">
        <v>1410</v>
      </c>
      <c r="AO2558" t="s">
        <v>4743</v>
      </c>
    </row>
    <row r="2559" spans="1:41" x14ac:dyDescent="0.25">
      <c r="A2559">
        <v>1</v>
      </c>
      <c r="B2559" t="s">
        <v>28</v>
      </c>
      <c r="C2559">
        <v>393101</v>
      </c>
      <c r="D2559" t="str">
        <f>VLOOKUP(C2559,MUNICÍPO_SETOR!A$2:D$49,4,0)</f>
        <v>EDUARDO FERREIRA PINTO</v>
      </c>
      <c r="E2559" s="43">
        <v>41390.5</v>
      </c>
      <c r="F2559" s="43">
        <v>41390.779166666667</v>
      </c>
      <c r="G2559" s="43">
        <v>41390.737500000003</v>
      </c>
      <c r="H2559" t="s">
        <v>29</v>
      </c>
      <c r="I2559">
        <v>60000012402635</v>
      </c>
      <c r="J2559" t="s">
        <v>4158</v>
      </c>
      <c r="K2559" t="s">
        <v>4159</v>
      </c>
      <c r="L2559" t="s">
        <v>32</v>
      </c>
      <c r="M2559">
        <v>6</v>
      </c>
      <c r="N2559" t="s">
        <v>33</v>
      </c>
      <c r="O2559">
        <v>60000015461254</v>
      </c>
      <c r="P2559">
        <v>60000016462742</v>
      </c>
      <c r="Q2559">
        <v>141269000001835</v>
      </c>
      <c r="S2559" t="s">
        <v>34</v>
      </c>
      <c r="T2559" t="s">
        <v>35</v>
      </c>
      <c r="U2559" t="s">
        <v>36</v>
      </c>
      <c r="X2559" t="s">
        <v>37</v>
      </c>
      <c r="AD2559" t="s">
        <v>1250</v>
      </c>
      <c r="AE2559" t="s">
        <v>1437</v>
      </c>
      <c r="AF2559" t="s">
        <v>1250</v>
      </c>
      <c r="AG2559" t="s">
        <v>1250</v>
      </c>
      <c r="AH2559">
        <v>1</v>
      </c>
      <c r="AI2559">
        <v>103</v>
      </c>
      <c r="AJ2559">
        <v>300</v>
      </c>
      <c r="AK2559">
        <v>300</v>
      </c>
      <c r="AL2559">
        <v>300</v>
      </c>
      <c r="AM2559">
        <v>300</v>
      </c>
      <c r="AN2559" t="s">
        <v>1409</v>
      </c>
      <c r="AO2559" t="s">
        <v>1373</v>
      </c>
    </row>
    <row r="2560" spans="1:41" x14ac:dyDescent="0.25">
      <c r="A2560">
        <v>1</v>
      </c>
      <c r="B2560" t="s">
        <v>28</v>
      </c>
      <c r="C2560">
        <v>393101</v>
      </c>
      <c r="D2560" t="str">
        <f>VLOOKUP(C2560,MUNICÍPO_SETOR!A$2:D$49,4,0)</f>
        <v>EDUARDO FERREIRA PINTO</v>
      </c>
      <c r="E2560" s="43">
        <v>41390.5</v>
      </c>
      <c r="F2560" s="43">
        <v>41390.779166666667</v>
      </c>
      <c r="G2560" s="43">
        <v>41390.737500000003</v>
      </c>
      <c r="H2560" t="s">
        <v>29</v>
      </c>
      <c r="I2560">
        <v>60000012402635</v>
      </c>
      <c r="J2560" t="s">
        <v>4158</v>
      </c>
      <c r="K2560" t="s">
        <v>4159</v>
      </c>
      <c r="L2560" t="s">
        <v>32</v>
      </c>
      <c r="M2560">
        <v>6</v>
      </c>
      <c r="N2560" t="s">
        <v>33</v>
      </c>
      <c r="O2560">
        <v>60000015461254</v>
      </c>
      <c r="P2560">
        <v>60000016462742</v>
      </c>
      <c r="Q2560">
        <v>141269000001835</v>
      </c>
      <c r="S2560" t="s">
        <v>34</v>
      </c>
      <c r="T2560" t="s">
        <v>35</v>
      </c>
      <c r="U2560" t="s">
        <v>36</v>
      </c>
      <c r="X2560" t="s">
        <v>37</v>
      </c>
      <c r="AD2560" t="s">
        <v>1250</v>
      </c>
      <c r="AE2560" t="s">
        <v>1437</v>
      </c>
      <c r="AF2560" t="s">
        <v>1250</v>
      </c>
      <c r="AG2560" t="s">
        <v>1250</v>
      </c>
      <c r="AH2560">
        <v>1</v>
      </c>
      <c r="AI2560">
        <v>103</v>
      </c>
      <c r="AJ2560">
        <v>300</v>
      </c>
      <c r="AK2560">
        <v>300</v>
      </c>
      <c r="AL2560">
        <v>300</v>
      </c>
      <c r="AM2560">
        <v>300</v>
      </c>
      <c r="AN2560" t="s">
        <v>1410</v>
      </c>
      <c r="AO2560" t="s">
        <v>4739</v>
      </c>
    </row>
    <row r="2561" spans="1:41" x14ac:dyDescent="0.25">
      <c r="A2561">
        <v>1</v>
      </c>
      <c r="B2561" t="s">
        <v>28</v>
      </c>
      <c r="C2561">
        <v>393101</v>
      </c>
      <c r="D2561" t="str">
        <f>VLOOKUP(C2561,MUNICÍPO_SETOR!A$2:D$49,4,0)</f>
        <v>EDUARDO FERREIRA PINTO</v>
      </c>
      <c r="E2561" s="43">
        <v>41390.458333333336</v>
      </c>
      <c r="F2561" s="43">
        <v>41390.777777777781</v>
      </c>
      <c r="G2561" s="43">
        <v>41390.736111111109</v>
      </c>
      <c r="H2561" t="s">
        <v>29</v>
      </c>
      <c r="I2561">
        <v>60000012346587</v>
      </c>
      <c r="J2561" t="s">
        <v>4160</v>
      </c>
      <c r="K2561" t="s">
        <v>4161</v>
      </c>
      <c r="L2561" t="s">
        <v>41</v>
      </c>
      <c r="N2561" t="s">
        <v>33</v>
      </c>
      <c r="O2561">
        <v>60000015461254</v>
      </c>
      <c r="P2561">
        <v>60000016462742</v>
      </c>
      <c r="Q2561">
        <v>141269000001828</v>
      </c>
      <c r="S2561" t="s">
        <v>34</v>
      </c>
      <c r="T2561" t="s">
        <v>35</v>
      </c>
      <c r="U2561" t="s">
        <v>36</v>
      </c>
      <c r="X2561" t="s">
        <v>37</v>
      </c>
      <c r="AD2561" t="s">
        <v>1251</v>
      </c>
      <c r="AE2561" t="s">
        <v>1437</v>
      </c>
      <c r="AF2561" t="s">
        <v>1251</v>
      </c>
      <c r="AG2561" t="s">
        <v>1251</v>
      </c>
      <c r="AH2561">
        <v>1</v>
      </c>
      <c r="AI2561">
        <v>189</v>
      </c>
      <c r="AJ2561">
        <v>540</v>
      </c>
      <c r="AK2561">
        <v>540</v>
      </c>
      <c r="AL2561">
        <v>540</v>
      </c>
      <c r="AM2561">
        <v>540</v>
      </c>
      <c r="AN2561" t="s">
        <v>1409</v>
      </c>
      <c r="AO2561" t="s">
        <v>1365</v>
      </c>
    </row>
    <row r="2562" spans="1:41" x14ac:dyDescent="0.25">
      <c r="A2562">
        <v>1</v>
      </c>
      <c r="B2562" t="s">
        <v>28</v>
      </c>
      <c r="C2562">
        <v>393101</v>
      </c>
      <c r="D2562" t="str">
        <f>VLOOKUP(C2562,MUNICÍPO_SETOR!A$2:D$49,4,0)</f>
        <v>EDUARDO FERREIRA PINTO</v>
      </c>
      <c r="E2562" s="43">
        <v>41390.458333333336</v>
      </c>
      <c r="F2562" s="43">
        <v>41390.777777777781</v>
      </c>
      <c r="G2562" s="43">
        <v>41390.736111111109</v>
      </c>
      <c r="H2562" t="s">
        <v>29</v>
      </c>
      <c r="I2562">
        <v>60000012346587</v>
      </c>
      <c r="J2562" t="s">
        <v>4160</v>
      </c>
      <c r="K2562" t="s">
        <v>4161</v>
      </c>
      <c r="L2562" t="s">
        <v>41</v>
      </c>
      <c r="N2562" t="s">
        <v>33</v>
      </c>
      <c r="O2562">
        <v>60000015461254</v>
      </c>
      <c r="P2562">
        <v>60000016462742</v>
      </c>
      <c r="Q2562">
        <v>141269000001828</v>
      </c>
      <c r="S2562" t="s">
        <v>34</v>
      </c>
      <c r="T2562" t="s">
        <v>35</v>
      </c>
      <c r="U2562" t="s">
        <v>36</v>
      </c>
      <c r="X2562" t="s">
        <v>37</v>
      </c>
      <c r="AD2562" t="s">
        <v>1251</v>
      </c>
      <c r="AE2562" t="s">
        <v>1437</v>
      </c>
      <c r="AF2562" t="s">
        <v>1251</v>
      </c>
      <c r="AG2562" t="s">
        <v>1251</v>
      </c>
      <c r="AH2562">
        <v>1</v>
      </c>
      <c r="AI2562">
        <v>189</v>
      </c>
      <c r="AJ2562">
        <v>540</v>
      </c>
      <c r="AK2562">
        <v>540</v>
      </c>
      <c r="AL2562">
        <v>540</v>
      </c>
      <c r="AM2562">
        <v>540</v>
      </c>
      <c r="AN2562" t="s">
        <v>1410</v>
      </c>
      <c r="AO2562" t="s">
        <v>4740</v>
      </c>
    </row>
    <row r="2563" spans="1:41" x14ac:dyDescent="0.25">
      <c r="A2563">
        <v>1</v>
      </c>
      <c r="B2563" t="s">
        <v>28</v>
      </c>
      <c r="C2563">
        <v>393101</v>
      </c>
      <c r="D2563" t="str">
        <f>VLOOKUP(C2563,MUNICÍPO_SETOR!A$2:D$49,4,0)</f>
        <v>EDUARDO FERREIRA PINTO</v>
      </c>
      <c r="E2563" s="43">
        <v>41390.416666666664</v>
      </c>
      <c r="F2563" s="43">
        <v>41390.775694444441</v>
      </c>
      <c r="G2563" s="43">
        <v>41390.734027777777</v>
      </c>
      <c r="H2563" t="s">
        <v>29</v>
      </c>
      <c r="I2563">
        <v>60000012386635</v>
      </c>
      <c r="J2563" t="s">
        <v>1252</v>
      </c>
      <c r="K2563" t="s">
        <v>1253</v>
      </c>
      <c r="L2563" t="s">
        <v>32</v>
      </c>
      <c r="M2563">
        <v>6</v>
      </c>
      <c r="N2563" t="s">
        <v>33</v>
      </c>
      <c r="O2563">
        <v>60000015461254</v>
      </c>
      <c r="P2563">
        <v>60000016462742</v>
      </c>
      <c r="Q2563">
        <v>141269000001821</v>
      </c>
      <c r="S2563" t="s">
        <v>34</v>
      </c>
      <c r="T2563" t="s">
        <v>35</v>
      </c>
      <c r="U2563" t="s">
        <v>36</v>
      </c>
      <c r="X2563" t="s">
        <v>37</v>
      </c>
      <c r="AD2563" t="s">
        <v>4162</v>
      </c>
      <c r="AE2563" t="s">
        <v>1437</v>
      </c>
      <c r="AF2563" t="s">
        <v>4162</v>
      </c>
      <c r="AG2563" t="s">
        <v>4162</v>
      </c>
      <c r="AH2563">
        <v>1</v>
      </c>
      <c r="AI2563">
        <v>96</v>
      </c>
      <c r="AJ2563">
        <v>238</v>
      </c>
      <c r="AK2563">
        <v>451</v>
      </c>
      <c r="AL2563">
        <v>451</v>
      </c>
      <c r="AM2563">
        <v>451</v>
      </c>
      <c r="AN2563" t="s">
        <v>1409</v>
      </c>
      <c r="AO2563" t="s">
        <v>4416</v>
      </c>
    </row>
    <row r="2564" spans="1:41" x14ac:dyDescent="0.25">
      <c r="A2564">
        <v>1</v>
      </c>
      <c r="B2564" t="s">
        <v>28</v>
      </c>
      <c r="C2564">
        <v>393101</v>
      </c>
      <c r="D2564" t="str">
        <f>VLOOKUP(C2564,MUNICÍPO_SETOR!A$2:D$49,4,0)</f>
        <v>EDUARDO FERREIRA PINTO</v>
      </c>
      <c r="E2564" s="43">
        <v>41390.416666666664</v>
      </c>
      <c r="F2564" s="43">
        <v>41390.775694444441</v>
      </c>
      <c r="G2564" s="43">
        <v>41390.734027777777</v>
      </c>
      <c r="H2564" t="s">
        <v>29</v>
      </c>
      <c r="I2564">
        <v>60000012386635</v>
      </c>
      <c r="J2564" t="s">
        <v>1252</v>
      </c>
      <c r="K2564" t="s">
        <v>1253</v>
      </c>
      <c r="L2564" t="s">
        <v>32</v>
      </c>
      <c r="M2564">
        <v>6</v>
      </c>
      <c r="N2564" t="s">
        <v>33</v>
      </c>
      <c r="O2564">
        <v>60000015461254</v>
      </c>
      <c r="P2564">
        <v>60000016462742</v>
      </c>
      <c r="Q2564">
        <v>141269000001821</v>
      </c>
      <c r="S2564" t="s">
        <v>34</v>
      </c>
      <c r="T2564" t="s">
        <v>35</v>
      </c>
      <c r="U2564" t="s">
        <v>36</v>
      </c>
      <c r="X2564" t="s">
        <v>37</v>
      </c>
      <c r="AD2564" t="s">
        <v>4162</v>
      </c>
      <c r="AE2564" t="s">
        <v>1437</v>
      </c>
      <c r="AF2564" t="s">
        <v>4162</v>
      </c>
      <c r="AG2564" t="s">
        <v>4162</v>
      </c>
      <c r="AH2564">
        <v>1</v>
      </c>
      <c r="AI2564">
        <v>96</v>
      </c>
      <c r="AJ2564">
        <v>238</v>
      </c>
      <c r="AK2564">
        <v>451</v>
      </c>
      <c r="AL2564">
        <v>451</v>
      </c>
      <c r="AM2564">
        <v>451</v>
      </c>
      <c r="AN2564" t="s">
        <v>1410</v>
      </c>
      <c r="AO2564" t="s">
        <v>4407</v>
      </c>
    </row>
    <row r="2565" spans="1:41" x14ac:dyDescent="0.25">
      <c r="A2565">
        <v>1</v>
      </c>
      <c r="B2565" t="s">
        <v>28</v>
      </c>
      <c r="C2565">
        <v>393101</v>
      </c>
      <c r="D2565" t="str">
        <f>VLOOKUP(C2565,MUNICÍPO_SETOR!A$2:D$49,4,0)</f>
        <v>EDUARDO FERREIRA PINTO</v>
      </c>
      <c r="E2565" s="43">
        <v>41390.416666666664</v>
      </c>
      <c r="F2565" s="43">
        <v>41390.775694444441</v>
      </c>
      <c r="G2565" s="43">
        <v>41390.734027777777</v>
      </c>
      <c r="H2565" t="s">
        <v>29</v>
      </c>
      <c r="I2565">
        <v>60000012386635</v>
      </c>
      <c r="J2565" t="s">
        <v>1252</v>
      </c>
      <c r="K2565" t="s">
        <v>1253</v>
      </c>
      <c r="L2565" t="s">
        <v>32</v>
      </c>
      <c r="M2565">
        <v>6</v>
      </c>
      <c r="N2565" t="s">
        <v>33</v>
      </c>
      <c r="O2565">
        <v>60000015461254</v>
      </c>
      <c r="P2565">
        <v>60000016462742</v>
      </c>
      <c r="Q2565">
        <v>141269000001821</v>
      </c>
      <c r="S2565" t="s">
        <v>34</v>
      </c>
      <c r="T2565" t="s">
        <v>35</v>
      </c>
      <c r="U2565" t="s">
        <v>36</v>
      </c>
      <c r="X2565" t="s">
        <v>37</v>
      </c>
      <c r="AD2565" t="s">
        <v>4162</v>
      </c>
      <c r="AE2565" t="s">
        <v>1437</v>
      </c>
      <c r="AF2565" t="s">
        <v>4162</v>
      </c>
      <c r="AG2565" t="s">
        <v>4162</v>
      </c>
      <c r="AH2565">
        <v>1</v>
      </c>
      <c r="AI2565">
        <v>96</v>
      </c>
      <c r="AJ2565">
        <v>238</v>
      </c>
      <c r="AK2565">
        <v>451</v>
      </c>
      <c r="AL2565">
        <v>451</v>
      </c>
      <c r="AM2565">
        <v>451</v>
      </c>
      <c r="AN2565" t="s">
        <v>1411</v>
      </c>
      <c r="AO2565" t="s">
        <v>4741</v>
      </c>
    </row>
    <row r="2566" spans="1:41" x14ac:dyDescent="0.25">
      <c r="A2566">
        <v>1</v>
      </c>
      <c r="B2566" t="s">
        <v>28</v>
      </c>
      <c r="C2566">
        <v>393101</v>
      </c>
      <c r="D2566" t="str">
        <f>VLOOKUP(C2566,MUNICÍPO_SETOR!A$2:D$49,4,0)</f>
        <v>EDUARDO FERREIRA PINTO</v>
      </c>
      <c r="E2566" s="43">
        <v>41390.375</v>
      </c>
      <c r="F2566" s="43">
        <v>41390.772916666669</v>
      </c>
      <c r="G2566" s="43">
        <v>41390.731249999997</v>
      </c>
      <c r="H2566" t="s">
        <v>29</v>
      </c>
      <c r="I2566">
        <v>60000012288455</v>
      </c>
      <c r="J2566" t="s">
        <v>4163</v>
      </c>
      <c r="K2566" t="s">
        <v>4164</v>
      </c>
      <c r="L2566" t="s">
        <v>32</v>
      </c>
      <c r="M2566">
        <v>4</v>
      </c>
      <c r="N2566" t="s">
        <v>33</v>
      </c>
      <c r="O2566">
        <v>60000015461254</v>
      </c>
      <c r="P2566">
        <v>60000016462742</v>
      </c>
      <c r="Q2566">
        <v>141269000001815</v>
      </c>
      <c r="S2566" t="s">
        <v>34</v>
      </c>
      <c r="T2566" t="s">
        <v>35</v>
      </c>
      <c r="U2566" t="s">
        <v>36</v>
      </c>
      <c r="X2566" t="s">
        <v>37</v>
      </c>
      <c r="AD2566" t="s">
        <v>1257</v>
      </c>
      <c r="AE2566" t="s">
        <v>1437</v>
      </c>
      <c r="AF2566" t="s">
        <v>1257</v>
      </c>
      <c r="AG2566" t="s">
        <v>1257</v>
      </c>
      <c r="AH2566">
        <v>1</v>
      </c>
      <c r="AI2566">
        <v>180</v>
      </c>
      <c r="AJ2566">
        <v>408</v>
      </c>
      <c r="AK2566">
        <v>408</v>
      </c>
      <c r="AL2566">
        <v>408</v>
      </c>
      <c r="AM2566">
        <v>408</v>
      </c>
      <c r="AN2566" t="s">
        <v>1409</v>
      </c>
      <c r="AO2566" t="s">
        <v>1374</v>
      </c>
    </row>
    <row r="2567" spans="1:41" x14ac:dyDescent="0.25">
      <c r="A2567">
        <v>1</v>
      </c>
      <c r="B2567" t="s">
        <v>28</v>
      </c>
      <c r="C2567">
        <v>393101</v>
      </c>
      <c r="D2567" t="str">
        <f>VLOOKUP(C2567,MUNICÍPO_SETOR!A$2:D$49,4,0)</f>
        <v>EDUARDO FERREIRA PINTO</v>
      </c>
      <c r="E2567" s="43">
        <v>41390.375</v>
      </c>
      <c r="F2567" s="43">
        <v>41390.772916666669</v>
      </c>
      <c r="G2567" s="43">
        <v>41390.731249999997</v>
      </c>
      <c r="H2567" t="s">
        <v>29</v>
      </c>
      <c r="I2567">
        <v>60000012288455</v>
      </c>
      <c r="J2567" t="s">
        <v>4163</v>
      </c>
      <c r="K2567" t="s">
        <v>4164</v>
      </c>
      <c r="L2567" t="s">
        <v>32</v>
      </c>
      <c r="M2567">
        <v>4</v>
      </c>
      <c r="N2567" t="s">
        <v>33</v>
      </c>
      <c r="O2567">
        <v>60000015461254</v>
      </c>
      <c r="P2567">
        <v>60000016462742</v>
      </c>
      <c r="Q2567">
        <v>141269000001815</v>
      </c>
      <c r="S2567" t="s">
        <v>34</v>
      </c>
      <c r="T2567" t="s">
        <v>35</v>
      </c>
      <c r="U2567" t="s">
        <v>36</v>
      </c>
      <c r="X2567" t="s">
        <v>37</v>
      </c>
      <c r="AD2567" t="s">
        <v>1257</v>
      </c>
      <c r="AE2567" t="s">
        <v>1437</v>
      </c>
      <c r="AF2567" t="s">
        <v>1257</v>
      </c>
      <c r="AG2567" t="s">
        <v>1257</v>
      </c>
      <c r="AH2567">
        <v>1</v>
      </c>
      <c r="AI2567">
        <v>180</v>
      </c>
      <c r="AJ2567">
        <v>408</v>
      </c>
      <c r="AK2567">
        <v>408</v>
      </c>
      <c r="AL2567">
        <v>408</v>
      </c>
      <c r="AM2567">
        <v>408</v>
      </c>
      <c r="AN2567" t="s">
        <v>1410</v>
      </c>
      <c r="AO2567" t="s">
        <v>4742</v>
      </c>
    </row>
    <row r="2568" spans="1:41" x14ac:dyDescent="0.25">
      <c r="A2568">
        <v>1</v>
      </c>
      <c r="B2568" t="s">
        <v>28</v>
      </c>
      <c r="C2568">
        <v>393101</v>
      </c>
      <c r="D2568" t="str">
        <f>VLOOKUP(C2568,MUNICÍPO_SETOR!A$2:D$49,4,0)</f>
        <v>EDUARDO FERREIRA PINTO</v>
      </c>
      <c r="E2568" s="43">
        <v>41389.708333333336</v>
      </c>
      <c r="F2568" s="43">
        <v>41390.769444444442</v>
      </c>
      <c r="G2568" s="43">
        <v>41390.727777777778</v>
      </c>
      <c r="H2568" t="s">
        <v>29</v>
      </c>
      <c r="I2568">
        <v>60000012489051</v>
      </c>
      <c r="J2568" t="s">
        <v>4108</v>
      </c>
      <c r="K2568" t="s">
        <v>4109</v>
      </c>
      <c r="L2568" t="s">
        <v>41</v>
      </c>
      <c r="M2568">
        <v>3</v>
      </c>
      <c r="N2568" t="s">
        <v>33</v>
      </c>
      <c r="O2568">
        <v>60000015461254</v>
      </c>
      <c r="P2568">
        <v>60000016462742</v>
      </c>
      <c r="Q2568">
        <v>141269000001794</v>
      </c>
      <c r="S2568" t="s">
        <v>34</v>
      </c>
      <c r="T2568" t="s">
        <v>35</v>
      </c>
      <c r="U2568" t="s">
        <v>36</v>
      </c>
      <c r="X2568" t="s">
        <v>37</v>
      </c>
      <c r="AD2568" t="s">
        <v>4165</v>
      </c>
      <c r="AE2568" t="s">
        <v>1437</v>
      </c>
      <c r="AF2568" t="s">
        <v>4165</v>
      </c>
      <c r="AG2568" t="s">
        <v>4165</v>
      </c>
      <c r="AH2568">
        <v>1</v>
      </c>
      <c r="AI2568">
        <v>108</v>
      </c>
      <c r="AJ2568">
        <v>198</v>
      </c>
      <c r="AK2568">
        <v>473</v>
      </c>
      <c r="AL2568">
        <v>473</v>
      </c>
      <c r="AM2568">
        <v>473</v>
      </c>
      <c r="AN2568" t="s">
        <v>1409</v>
      </c>
      <c r="AO2568" t="s">
        <v>4411</v>
      </c>
    </row>
    <row r="2569" spans="1:41" x14ac:dyDescent="0.25">
      <c r="A2569">
        <v>1</v>
      </c>
      <c r="B2569" t="s">
        <v>28</v>
      </c>
      <c r="C2569">
        <v>393101</v>
      </c>
      <c r="D2569" t="str">
        <f>VLOOKUP(C2569,MUNICÍPO_SETOR!A$2:D$49,4,0)</f>
        <v>EDUARDO FERREIRA PINTO</v>
      </c>
      <c r="E2569" s="43">
        <v>41389.708333333336</v>
      </c>
      <c r="F2569" s="43">
        <v>41390.769444444442</v>
      </c>
      <c r="G2569" s="43">
        <v>41390.727777777778</v>
      </c>
      <c r="H2569" t="s">
        <v>29</v>
      </c>
      <c r="I2569">
        <v>60000012489051</v>
      </c>
      <c r="J2569" t="s">
        <v>4108</v>
      </c>
      <c r="K2569" t="s">
        <v>4109</v>
      </c>
      <c r="L2569" t="s">
        <v>41</v>
      </c>
      <c r="M2569">
        <v>3</v>
      </c>
      <c r="N2569" t="s">
        <v>33</v>
      </c>
      <c r="O2569">
        <v>60000015461254</v>
      </c>
      <c r="P2569">
        <v>60000016462742</v>
      </c>
      <c r="Q2569">
        <v>141269000001794</v>
      </c>
      <c r="S2569" t="s">
        <v>34</v>
      </c>
      <c r="T2569" t="s">
        <v>35</v>
      </c>
      <c r="U2569" t="s">
        <v>36</v>
      </c>
      <c r="X2569" t="s">
        <v>37</v>
      </c>
      <c r="AD2569" t="s">
        <v>4165</v>
      </c>
      <c r="AE2569" t="s">
        <v>1437</v>
      </c>
      <c r="AF2569" t="s">
        <v>4165</v>
      </c>
      <c r="AG2569" t="s">
        <v>4165</v>
      </c>
      <c r="AH2569">
        <v>1</v>
      </c>
      <c r="AI2569">
        <v>108</v>
      </c>
      <c r="AJ2569">
        <v>198</v>
      </c>
      <c r="AK2569">
        <v>473</v>
      </c>
      <c r="AL2569">
        <v>473</v>
      </c>
      <c r="AM2569">
        <v>473</v>
      </c>
      <c r="AN2569" t="s">
        <v>1410</v>
      </c>
      <c r="AO2569" t="s">
        <v>4403</v>
      </c>
    </row>
    <row r="2570" spans="1:41" x14ac:dyDescent="0.25">
      <c r="A2570">
        <v>1</v>
      </c>
      <c r="B2570" t="s">
        <v>28</v>
      </c>
      <c r="C2570">
        <v>393101</v>
      </c>
      <c r="D2570" t="str">
        <f>VLOOKUP(C2570,MUNICÍPO_SETOR!A$2:D$49,4,0)</f>
        <v>EDUARDO FERREIRA PINTO</v>
      </c>
      <c r="E2570" s="43">
        <v>41389.708333333336</v>
      </c>
      <c r="F2570" s="43">
        <v>41390.769444444442</v>
      </c>
      <c r="G2570" s="43">
        <v>41390.727777777778</v>
      </c>
      <c r="H2570" t="s">
        <v>29</v>
      </c>
      <c r="I2570">
        <v>60000012489051</v>
      </c>
      <c r="J2570" t="s">
        <v>4108</v>
      </c>
      <c r="K2570" t="s">
        <v>4109</v>
      </c>
      <c r="L2570" t="s">
        <v>41</v>
      </c>
      <c r="M2570">
        <v>3</v>
      </c>
      <c r="N2570" t="s">
        <v>33</v>
      </c>
      <c r="O2570">
        <v>60000015461254</v>
      </c>
      <c r="P2570">
        <v>60000016462742</v>
      </c>
      <c r="Q2570">
        <v>141269000001794</v>
      </c>
      <c r="S2570" t="s">
        <v>34</v>
      </c>
      <c r="T2570" t="s">
        <v>35</v>
      </c>
      <c r="U2570" t="s">
        <v>36</v>
      </c>
      <c r="X2570" t="s">
        <v>37</v>
      </c>
      <c r="AD2570" t="s">
        <v>4165</v>
      </c>
      <c r="AE2570" t="s">
        <v>1437</v>
      </c>
      <c r="AF2570" t="s">
        <v>4165</v>
      </c>
      <c r="AG2570" t="s">
        <v>4165</v>
      </c>
      <c r="AH2570">
        <v>1</v>
      </c>
      <c r="AI2570">
        <v>108</v>
      </c>
      <c r="AJ2570">
        <v>198</v>
      </c>
      <c r="AK2570">
        <v>473</v>
      </c>
      <c r="AL2570">
        <v>473</v>
      </c>
      <c r="AM2570">
        <v>473</v>
      </c>
      <c r="AN2570" t="s">
        <v>1411</v>
      </c>
      <c r="AO2570" t="s">
        <v>4738</v>
      </c>
    </row>
    <row r="2571" spans="1:41" x14ac:dyDescent="0.25">
      <c r="A2571">
        <v>1</v>
      </c>
      <c r="B2571" t="s">
        <v>28</v>
      </c>
      <c r="C2571">
        <v>393101</v>
      </c>
      <c r="D2571" t="str">
        <f>VLOOKUP(C2571,MUNICÍPO_SETOR!A$2:D$49,4,0)</f>
        <v>EDUARDO FERREIRA PINTO</v>
      </c>
      <c r="E2571" s="43">
        <v>41389.708333333336</v>
      </c>
      <c r="F2571" s="43">
        <v>41390.769444444442</v>
      </c>
      <c r="G2571" s="43">
        <v>41390.727777777778</v>
      </c>
      <c r="H2571" t="s">
        <v>29</v>
      </c>
      <c r="I2571">
        <v>60000012489051</v>
      </c>
      <c r="J2571" t="s">
        <v>4108</v>
      </c>
      <c r="K2571" t="s">
        <v>4109</v>
      </c>
      <c r="L2571" t="s">
        <v>41</v>
      </c>
      <c r="M2571">
        <v>3</v>
      </c>
      <c r="N2571" t="s">
        <v>33</v>
      </c>
      <c r="O2571">
        <v>60000015461254</v>
      </c>
      <c r="P2571">
        <v>60000016462742</v>
      </c>
      <c r="Q2571">
        <v>141269000001794</v>
      </c>
      <c r="S2571" t="s">
        <v>34</v>
      </c>
      <c r="T2571" t="s">
        <v>35</v>
      </c>
      <c r="U2571" t="s">
        <v>36</v>
      </c>
      <c r="X2571" t="s">
        <v>37</v>
      </c>
      <c r="AD2571" t="s">
        <v>4165</v>
      </c>
      <c r="AE2571" t="s">
        <v>1437</v>
      </c>
      <c r="AF2571" t="s">
        <v>4165</v>
      </c>
      <c r="AG2571" t="s">
        <v>4165</v>
      </c>
      <c r="AH2571">
        <v>1</v>
      </c>
      <c r="AI2571">
        <v>108</v>
      </c>
      <c r="AJ2571">
        <v>198</v>
      </c>
      <c r="AK2571">
        <v>473</v>
      </c>
      <c r="AL2571">
        <v>473</v>
      </c>
      <c r="AM2571">
        <v>473</v>
      </c>
      <c r="AN2571" t="s">
        <v>1409</v>
      </c>
      <c r="AO2571" t="s">
        <v>4411</v>
      </c>
    </row>
    <row r="2572" spans="1:41" x14ac:dyDescent="0.25">
      <c r="A2572">
        <v>1</v>
      </c>
      <c r="B2572" t="s">
        <v>28</v>
      </c>
      <c r="C2572">
        <v>393101</v>
      </c>
      <c r="D2572" t="str">
        <f>VLOOKUP(C2572,MUNICÍPO_SETOR!A$2:D$49,4,0)</f>
        <v>EDUARDO FERREIRA PINTO</v>
      </c>
      <c r="E2572" s="43">
        <v>41389.708333333336</v>
      </c>
      <c r="F2572" s="43">
        <v>41390.769444444442</v>
      </c>
      <c r="G2572" s="43">
        <v>41390.727777777778</v>
      </c>
      <c r="H2572" t="s">
        <v>29</v>
      </c>
      <c r="I2572">
        <v>60000012489051</v>
      </c>
      <c r="J2572" t="s">
        <v>4108</v>
      </c>
      <c r="K2572" t="s">
        <v>4109</v>
      </c>
      <c r="L2572" t="s">
        <v>41</v>
      </c>
      <c r="M2572">
        <v>3</v>
      </c>
      <c r="N2572" t="s">
        <v>33</v>
      </c>
      <c r="O2572">
        <v>60000015461254</v>
      </c>
      <c r="P2572">
        <v>60000016462742</v>
      </c>
      <c r="Q2572">
        <v>141269000001794</v>
      </c>
      <c r="S2572" t="s">
        <v>34</v>
      </c>
      <c r="T2572" t="s">
        <v>35</v>
      </c>
      <c r="U2572" t="s">
        <v>36</v>
      </c>
      <c r="X2572" t="s">
        <v>37</v>
      </c>
      <c r="AD2572" t="s">
        <v>4165</v>
      </c>
      <c r="AE2572" t="s">
        <v>1437</v>
      </c>
      <c r="AF2572" t="s">
        <v>4165</v>
      </c>
      <c r="AG2572" t="s">
        <v>4165</v>
      </c>
      <c r="AH2572">
        <v>1</v>
      </c>
      <c r="AI2572">
        <v>108</v>
      </c>
      <c r="AJ2572">
        <v>198</v>
      </c>
      <c r="AK2572">
        <v>473</v>
      </c>
      <c r="AL2572">
        <v>473</v>
      </c>
      <c r="AM2572">
        <v>473</v>
      </c>
      <c r="AN2572" t="s">
        <v>1410</v>
      </c>
      <c r="AO2572" t="s">
        <v>4403</v>
      </c>
    </row>
    <row r="2573" spans="1:41" x14ac:dyDescent="0.25">
      <c r="A2573">
        <v>1</v>
      </c>
      <c r="B2573" t="s">
        <v>28</v>
      </c>
      <c r="C2573">
        <v>393101</v>
      </c>
      <c r="D2573" t="str">
        <f>VLOOKUP(C2573,MUNICÍPO_SETOR!A$2:D$49,4,0)</f>
        <v>EDUARDO FERREIRA PINTO</v>
      </c>
      <c r="E2573" s="43">
        <v>41389.708333333336</v>
      </c>
      <c r="F2573" s="43">
        <v>41390.769444444442</v>
      </c>
      <c r="G2573" s="43">
        <v>41390.727777777778</v>
      </c>
      <c r="H2573" t="s">
        <v>29</v>
      </c>
      <c r="I2573">
        <v>60000012489051</v>
      </c>
      <c r="J2573" t="s">
        <v>4108</v>
      </c>
      <c r="K2573" t="s">
        <v>4109</v>
      </c>
      <c r="L2573" t="s">
        <v>41</v>
      </c>
      <c r="M2573">
        <v>3</v>
      </c>
      <c r="N2573" t="s">
        <v>33</v>
      </c>
      <c r="O2573">
        <v>60000015461254</v>
      </c>
      <c r="P2573">
        <v>60000016462742</v>
      </c>
      <c r="Q2573">
        <v>141269000001794</v>
      </c>
      <c r="S2573" t="s">
        <v>34</v>
      </c>
      <c r="T2573" t="s">
        <v>35</v>
      </c>
      <c r="U2573" t="s">
        <v>36</v>
      </c>
      <c r="X2573" t="s">
        <v>37</v>
      </c>
      <c r="AD2573" t="s">
        <v>4165</v>
      </c>
      <c r="AE2573" t="s">
        <v>1437</v>
      </c>
      <c r="AF2573" t="s">
        <v>4165</v>
      </c>
      <c r="AG2573" t="s">
        <v>4165</v>
      </c>
      <c r="AH2573">
        <v>1</v>
      </c>
      <c r="AI2573">
        <v>108</v>
      </c>
      <c r="AJ2573">
        <v>198</v>
      </c>
      <c r="AK2573">
        <v>473</v>
      </c>
      <c r="AL2573">
        <v>473</v>
      </c>
      <c r="AM2573">
        <v>473</v>
      </c>
      <c r="AN2573" t="s">
        <v>1411</v>
      </c>
      <c r="AO2573" t="s">
        <v>4738</v>
      </c>
    </row>
    <row r="2574" spans="1:41" x14ac:dyDescent="0.25">
      <c r="A2574">
        <v>1</v>
      </c>
      <c r="B2574" t="s">
        <v>28</v>
      </c>
      <c r="C2574">
        <v>393101</v>
      </c>
      <c r="D2574" t="str">
        <f>VLOOKUP(C2574,MUNICÍPO_SETOR!A$2:D$49,4,0)</f>
        <v>EDUARDO FERREIRA PINTO</v>
      </c>
      <c r="E2574" s="43">
        <v>41389.666666666664</v>
      </c>
      <c r="F2574" s="43">
        <v>41390.761111111111</v>
      </c>
      <c r="G2574" s="43">
        <v>41390.719444444447</v>
      </c>
      <c r="H2574" t="s">
        <v>29</v>
      </c>
      <c r="I2574">
        <v>60000012529335</v>
      </c>
      <c r="J2574" t="s">
        <v>4166</v>
      </c>
      <c r="K2574" t="s">
        <v>4167</v>
      </c>
      <c r="L2574" t="s">
        <v>41</v>
      </c>
      <c r="M2574">
        <v>6</v>
      </c>
      <c r="N2574" t="s">
        <v>33</v>
      </c>
      <c r="O2574">
        <v>60000015461254</v>
      </c>
      <c r="P2574">
        <v>60000016462742</v>
      </c>
      <c r="Q2574">
        <v>141269000001788</v>
      </c>
      <c r="S2574" t="s">
        <v>34</v>
      </c>
      <c r="T2574" t="s">
        <v>35</v>
      </c>
      <c r="U2574" t="s">
        <v>36</v>
      </c>
      <c r="X2574" t="s">
        <v>37</v>
      </c>
      <c r="AD2574" t="s">
        <v>4168</v>
      </c>
      <c r="AE2574" t="s">
        <v>1437</v>
      </c>
      <c r="AF2574" t="s">
        <v>4168</v>
      </c>
      <c r="AG2574" t="s">
        <v>4168</v>
      </c>
      <c r="AH2574">
        <v>1</v>
      </c>
      <c r="AI2574">
        <v>135</v>
      </c>
      <c r="AJ2574">
        <v>243</v>
      </c>
      <c r="AK2574">
        <v>512</v>
      </c>
      <c r="AL2574">
        <v>512</v>
      </c>
      <c r="AM2574">
        <v>512</v>
      </c>
      <c r="AN2574" t="s">
        <v>1409</v>
      </c>
      <c r="AO2574" t="s">
        <v>4394</v>
      </c>
    </row>
    <row r="2575" spans="1:41" x14ac:dyDescent="0.25">
      <c r="A2575">
        <v>1</v>
      </c>
      <c r="B2575" t="s">
        <v>28</v>
      </c>
      <c r="C2575">
        <v>393101</v>
      </c>
      <c r="D2575" t="str">
        <f>VLOOKUP(C2575,MUNICÍPO_SETOR!A$2:D$49,4,0)</f>
        <v>EDUARDO FERREIRA PINTO</v>
      </c>
      <c r="E2575" s="43">
        <v>41389.666666666664</v>
      </c>
      <c r="F2575" s="43">
        <v>41390.761111111111</v>
      </c>
      <c r="G2575" s="43">
        <v>41390.719444444447</v>
      </c>
      <c r="H2575" t="s">
        <v>29</v>
      </c>
      <c r="I2575">
        <v>60000012529335</v>
      </c>
      <c r="J2575" t="s">
        <v>4166</v>
      </c>
      <c r="K2575" t="s">
        <v>4167</v>
      </c>
      <c r="L2575" t="s">
        <v>41</v>
      </c>
      <c r="M2575">
        <v>6</v>
      </c>
      <c r="N2575" t="s">
        <v>33</v>
      </c>
      <c r="O2575">
        <v>60000015461254</v>
      </c>
      <c r="P2575">
        <v>60000016462742</v>
      </c>
      <c r="Q2575">
        <v>141269000001788</v>
      </c>
      <c r="S2575" t="s">
        <v>34</v>
      </c>
      <c r="T2575" t="s">
        <v>35</v>
      </c>
      <c r="U2575" t="s">
        <v>36</v>
      </c>
      <c r="X2575" t="s">
        <v>37</v>
      </c>
      <c r="AD2575" t="s">
        <v>4168</v>
      </c>
      <c r="AE2575" t="s">
        <v>1437</v>
      </c>
      <c r="AF2575" t="s">
        <v>4168</v>
      </c>
      <c r="AG2575" t="s">
        <v>4168</v>
      </c>
      <c r="AH2575">
        <v>1</v>
      </c>
      <c r="AI2575">
        <v>135</v>
      </c>
      <c r="AJ2575">
        <v>243</v>
      </c>
      <c r="AK2575">
        <v>512</v>
      </c>
      <c r="AL2575">
        <v>512</v>
      </c>
      <c r="AM2575">
        <v>512</v>
      </c>
      <c r="AN2575" t="s">
        <v>1410</v>
      </c>
      <c r="AO2575" t="s">
        <v>4399</v>
      </c>
    </row>
    <row r="2576" spans="1:41" x14ac:dyDescent="0.25">
      <c r="A2576">
        <v>1</v>
      </c>
      <c r="B2576" t="s">
        <v>28</v>
      </c>
      <c r="C2576">
        <v>393101</v>
      </c>
      <c r="D2576" t="str">
        <f>VLOOKUP(C2576,MUNICÍPO_SETOR!A$2:D$49,4,0)</f>
        <v>EDUARDO FERREIRA PINTO</v>
      </c>
      <c r="E2576" s="43">
        <v>41389.666666666664</v>
      </c>
      <c r="F2576" s="43">
        <v>41390.761111111111</v>
      </c>
      <c r="G2576" s="43">
        <v>41390.719444444447</v>
      </c>
      <c r="H2576" t="s">
        <v>29</v>
      </c>
      <c r="I2576">
        <v>60000012529335</v>
      </c>
      <c r="J2576" t="s">
        <v>4166</v>
      </c>
      <c r="K2576" t="s">
        <v>4167</v>
      </c>
      <c r="L2576" t="s">
        <v>41</v>
      </c>
      <c r="M2576">
        <v>6</v>
      </c>
      <c r="N2576" t="s">
        <v>33</v>
      </c>
      <c r="O2576">
        <v>60000015461254</v>
      </c>
      <c r="P2576">
        <v>60000016462742</v>
      </c>
      <c r="Q2576">
        <v>141269000001788</v>
      </c>
      <c r="S2576" t="s">
        <v>34</v>
      </c>
      <c r="T2576" t="s">
        <v>35</v>
      </c>
      <c r="U2576" t="s">
        <v>36</v>
      </c>
      <c r="X2576" t="s">
        <v>37</v>
      </c>
      <c r="AD2576" t="s">
        <v>4168</v>
      </c>
      <c r="AE2576" t="s">
        <v>1437</v>
      </c>
      <c r="AF2576" t="s">
        <v>4168</v>
      </c>
      <c r="AG2576" t="s">
        <v>4168</v>
      </c>
      <c r="AH2576">
        <v>1</v>
      </c>
      <c r="AI2576">
        <v>135</v>
      </c>
      <c r="AJ2576">
        <v>243</v>
      </c>
      <c r="AK2576">
        <v>512</v>
      </c>
      <c r="AL2576">
        <v>512</v>
      </c>
      <c r="AM2576">
        <v>512</v>
      </c>
      <c r="AN2576" t="s">
        <v>1411</v>
      </c>
      <c r="AO2576" t="s">
        <v>4736</v>
      </c>
    </row>
    <row r="2577" spans="1:41" x14ac:dyDescent="0.25">
      <c r="A2577">
        <v>1</v>
      </c>
      <c r="B2577" t="s">
        <v>28</v>
      </c>
      <c r="C2577">
        <v>393101</v>
      </c>
      <c r="D2577" t="str">
        <f>VLOOKUP(C2577,MUNICÍPO_SETOR!A$2:D$49,4,0)</f>
        <v>EDUARDO FERREIRA PINTO</v>
      </c>
      <c r="E2577" s="43">
        <v>41389.625</v>
      </c>
      <c r="F2577" s="43">
        <v>41390.754861111112</v>
      </c>
      <c r="G2577" s="43">
        <v>41390.713194444441</v>
      </c>
      <c r="H2577" t="s">
        <v>29</v>
      </c>
      <c r="I2577">
        <v>60000012522383</v>
      </c>
      <c r="J2577" t="s">
        <v>4138</v>
      </c>
      <c r="K2577" t="s">
        <v>4139</v>
      </c>
      <c r="L2577" t="s">
        <v>32</v>
      </c>
      <c r="M2577">
        <v>6</v>
      </c>
      <c r="N2577" t="s">
        <v>33</v>
      </c>
      <c r="O2577">
        <v>60000015461254</v>
      </c>
      <c r="P2577">
        <v>60000016462742</v>
      </c>
      <c r="Q2577">
        <v>141269000001775</v>
      </c>
      <c r="S2577" t="s">
        <v>34</v>
      </c>
      <c r="T2577" t="s">
        <v>35</v>
      </c>
      <c r="U2577" t="s">
        <v>36</v>
      </c>
      <c r="X2577" t="s">
        <v>37</v>
      </c>
      <c r="AD2577" t="s">
        <v>4169</v>
      </c>
      <c r="AE2577" t="s">
        <v>1437</v>
      </c>
      <c r="AF2577" t="s">
        <v>4169</v>
      </c>
      <c r="AG2577" t="s">
        <v>4169</v>
      </c>
      <c r="AH2577">
        <v>1</v>
      </c>
      <c r="AI2577">
        <v>104</v>
      </c>
      <c r="AJ2577">
        <v>253</v>
      </c>
      <c r="AK2577">
        <v>488</v>
      </c>
      <c r="AL2577">
        <v>488</v>
      </c>
      <c r="AM2577">
        <v>488</v>
      </c>
      <c r="AN2577" t="s">
        <v>1409</v>
      </c>
      <c r="AO2577" t="s">
        <v>4417</v>
      </c>
    </row>
    <row r="2578" spans="1:41" x14ac:dyDescent="0.25">
      <c r="A2578">
        <v>1</v>
      </c>
      <c r="B2578" t="s">
        <v>28</v>
      </c>
      <c r="C2578">
        <v>393101</v>
      </c>
      <c r="D2578" t="str">
        <f>VLOOKUP(C2578,MUNICÍPO_SETOR!A$2:D$49,4,0)</f>
        <v>EDUARDO FERREIRA PINTO</v>
      </c>
      <c r="E2578" s="43">
        <v>41389.625</v>
      </c>
      <c r="F2578" s="43">
        <v>41390.754861111112</v>
      </c>
      <c r="G2578" s="43">
        <v>41390.713194444441</v>
      </c>
      <c r="H2578" t="s">
        <v>29</v>
      </c>
      <c r="I2578">
        <v>60000012522383</v>
      </c>
      <c r="J2578" t="s">
        <v>4138</v>
      </c>
      <c r="K2578" t="s">
        <v>4139</v>
      </c>
      <c r="L2578" t="s">
        <v>32</v>
      </c>
      <c r="M2578">
        <v>6</v>
      </c>
      <c r="N2578" t="s">
        <v>33</v>
      </c>
      <c r="O2578">
        <v>60000015461254</v>
      </c>
      <c r="P2578">
        <v>60000016462742</v>
      </c>
      <c r="Q2578">
        <v>141269000001775</v>
      </c>
      <c r="S2578" t="s">
        <v>34</v>
      </c>
      <c r="T2578" t="s">
        <v>35</v>
      </c>
      <c r="U2578" t="s">
        <v>36</v>
      </c>
      <c r="X2578" t="s">
        <v>37</v>
      </c>
      <c r="AD2578" t="s">
        <v>4169</v>
      </c>
      <c r="AE2578" t="s">
        <v>1437</v>
      </c>
      <c r="AF2578" t="s">
        <v>4169</v>
      </c>
      <c r="AG2578" t="s">
        <v>4169</v>
      </c>
      <c r="AH2578">
        <v>1</v>
      </c>
      <c r="AI2578">
        <v>104</v>
      </c>
      <c r="AJ2578">
        <v>253</v>
      </c>
      <c r="AK2578">
        <v>488</v>
      </c>
      <c r="AL2578">
        <v>488</v>
      </c>
      <c r="AM2578">
        <v>488</v>
      </c>
      <c r="AN2578" t="s">
        <v>1410</v>
      </c>
      <c r="AO2578" t="s">
        <v>4391</v>
      </c>
    </row>
    <row r="2579" spans="1:41" x14ac:dyDescent="0.25">
      <c r="A2579">
        <v>1</v>
      </c>
      <c r="B2579" t="s">
        <v>28</v>
      </c>
      <c r="C2579">
        <v>393101</v>
      </c>
      <c r="D2579" t="str">
        <f>VLOOKUP(C2579,MUNICÍPO_SETOR!A$2:D$49,4,0)</f>
        <v>EDUARDO FERREIRA PINTO</v>
      </c>
      <c r="E2579" s="43">
        <v>41389.625</v>
      </c>
      <c r="F2579" s="43">
        <v>41390.754861111112</v>
      </c>
      <c r="G2579" s="43">
        <v>41390.713194444441</v>
      </c>
      <c r="H2579" t="s">
        <v>29</v>
      </c>
      <c r="I2579">
        <v>60000012522383</v>
      </c>
      <c r="J2579" t="s">
        <v>4138</v>
      </c>
      <c r="K2579" t="s">
        <v>4139</v>
      </c>
      <c r="L2579" t="s">
        <v>32</v>
      </c>
      <c r="M2579">
        <v>6</v>
      </c>
      <c r="N2579" t="s">
        <v>33</v>
      </c>
      <c r="O2579">
        <v>60000015461254</v>
      </c>
      <c r="P2579">
        <v>60000016462742</v>
      </c>
      <c r="Q2579">
        <v>141269000001775</v>
      </c>
      <c r="S2579" t="s">
        <v>34</v>
      </c>
      <c r="T2579" t="s">
        <v>35</v>
      </c>
      <c r="U2579" t="s">
        <v>36</v>
      </c>
      <c r="X2579" t="s">
        <v>37</v>
      </c>
      <c r="AD2579" t="s">
        <v>4169</v>
      </c>
      <c r="AE2579" t="s">
        <v>1437</v>
      </c>
      <c r="AF2579" t="s">
        <v>4169</v>
      </c>
      <c r="AG2579" t="s">
        <v>4169</v>
      </c>
      <c r="AH2579">
        <v>1</v>
      </c>
      <c r="AI2579">
        <v>104</v>
      </c>
      <c r="AJ2579">
        <v>253</v>
      </c>
      <c r="AK2579">
        <v>488</v>
      </c>
      <c r="AL2579">
        <v>488</v>
      </c>
      <c r="AM2579">
        <v>488</v>
      </c>
      <c r="AN2579" t="s">
        <v>1411</v>
      </c>
      <c r="AO2579" t="s">
        <v>4732</v>
      </c>
    </row>
    <row r="2580" spans="1:41" x14ac:dyDescent="0.25">
      <c r="A2580">
        <v>1</v>
      </c>
      <c r="B2580" t="s">
        <v>28</v>
      </c>
      <c r="C2580">
        <v>393101</v>
      </c>
      <c r="D2580" t="str">
        <f>VLOOKUP(C2580,MUNICÍPO_SETOR!A$2:D$49,4,0)</f>
        <v>EDUARDO FERREIRA PINTO</v>
      </c>
      <c r="E2580" s="43">
        <v>41389.583333333336</v>
      </c>
      <c r="F2580" s="43">
        <v>41390.770833333336</v>
      </c>
      <c r="G2580" s="43">
        <v>41390.729166666664</v>
      </c>
      <c r="H2580" t="s">
        <v>29</v>
      </c>
      <c r="I2580">
        <v>60000012325395</v>
      </c>
      <c r="J2580" t="s">
        <v>4170</v>
      </c>
      <c r="K2580" t="s">
        <v>4171</v>
      </c>
      <c r="L2580" t="s">
        <v>41</v>
      </c>
      <c r="M2580">
        <v>4</v>
      </c>
      <c r="N2580" t="s">
        <v>33</v>
      </c>
      <c r="O2580">
        <v>60000015461254</v>
      </c>
      <c r="P2580">
        <v>60000016462742</v>
      </c>
      <c r="Q2580">
        <v>141269000001800</v>
      </c>
      <c r="S2580" t="s">
        <v>34</v>
      </c>
      <c r="T2580" t="s">
        <v>35</v>
      </c>
      <c r="U2580" t="s">
        <v>36</v>
      </c>
      <c r="X2580" t="s">
        <v>37</v>
      </c>
      <c r="AD2580" t="s">
        <v>4172</v>
      </c>
      <c r="AE2580" t="s">
        <v>1437</v>
      </c>
      <c r="AF2580" t="s">
        <v>4172</v>
      </c>
      <c r="AG2580" t="s">
        <v>4172</v>
      </c>
      <c r="AH2580">
        <v>1</v>
      </c>
      <c r="AI2580">
        <v>123</v>
      </c>
      <c r="AJ2580">
        <v>226</v>
      </c>
      <c r="AK2580">
        <v>490</v>
      </c>
      <c r="AL2580">
        <v>490</v>
      </c>
      <c r="AM2580">
        <v>490</v>
      </c>
      <c r="AN2580" t="s">
        <v>1409</v>
      </c>
      <c r="AO2580" t="s">
        <v>4418</v>
      </c>
    </row>
    <row r="2581" spans="1:41" x14ac:dyDescent="0.25">
      <c r="A2581">
        <v>1</v>
      </c>
      <c r="B2581" t="s">
        <v>28</v>
      </c>
      <c r="C2581">
        <v>393101</v>
      </c>
      <c r="D2581" t="str">
        <f>VLOOKUP(C2581,MUNICÍPO_SETOR!A$2:D$49,4,0)</f>
        <v>EDUARDO FERREIRA PINTO</v>
      </c>
      <c r="E2581" s="43">
        <v>41389.583333333336</v>
      </c>
      <c r="F2581" s="43">
        <v>41390.770833333336</v>
      </c>
      <c r="G2581" s="43">
        <v>41390.729166666664</v>
      </c>
      <c r="H2581" t="s">
        <v>29</v>
      </c>
      <c r="I2581">
        <v>60000012325395</v>
      </c>
      <c r="J2581" t="s">
        <v>4170</v>
      </c>
      <c r="K2581" t="s">
        <v>4171</v>
      </c>
      <c r="L2581" t="s">
        <v>41</v>
      </c>
      <c r="M2581">
        <v>4</v>
      </c>
      <c r="N2581" t="s">
        <v>33</v>
      </c>
      <c r="O2581">
        <v>60000015461254</v>
      </c>
      <c r="P2581">
        <v>60000016462742</v>
      </c>
      <c r="Q2581">
        <v>141269000001800</v>
      </c>
      <c r="S2581" t="s">
        <v>34</v>
      </c>
      <c r="T2581" t="s">
        <v>35</v>
      </c>
      <c r="U2581" t="s">
        <v>36</v>
      </c>
      <c r="X2581" t="s">
        <v>37</v>
      </c>
      <c r="AD2581" t="s">
        <v>4172</v>
      </c>
      <c r="AE2581" t="s">
        <v>1437</v>
      </c>
      <c r="AF2581" t="s">
        <v>4172</v>
      </c>
      <c r="AG2581" t="s">
        <v>4172</v>
      </c>
      <c r="AH2581">
        <v>1</v>
      </c>
      <c r="AI2581">
        <v>123</v>
      </c>
      <c r="AJ2581">
        <v>226</v>
      </c>
      <c r="AK2581">
        <v>490</v>
      </c>
      <c r="AL2581">
        <v>490</v>
      </c>
      <c r="AM2581">
        <v>490</v>
      </c>
      <c r="AN2581" t="s">
        <v>1410</v>
      </c>
      <c r="AO2581" t="s">
        <v>4412</v>
      </c>
    </row>
    <row r="2582" spans="1:41" x14ac:dyDescent="0.25">
      <c r="A2582">
        <v>1</v>
      </c>
      <c r="B2582" t="s">
        <v>28</v>
      </c>
      <c r="C2582">
        <v>393101</v>
      </c>
      <c r="D2582" t="str">
        <f>VLOOKUP(C2582,MUNICÍPO_SETOR!A$2:D$49,4,0)</f>
        <v>EDUARDO FERREIRA PINTO</v>
      </c>
      <c r="E2582" s="43">
        <v>41389.583333333336</v>
      </c>
      <c r="F2582" s="43">
        <v>41390.770833333336</v>
      </c>
      <c r="G2582" s="43">
        <v>41390.729166666664</v>
      </c>
      <c r="H2582" t="s">
        <v>29</v>
      </c>
      <c r="I2582">
        <v>60000012325395</v>
      </c>
      <c r="J2582" t="s">
        <v>4170</v>
      </c>
      <c r="K2582" t="s">
        <v>4171</v>
      </c>
      <c r="L2582" t="s">
        <v>41</v>
      </c>
      <c r="M2582">
        <v>4</v>
      </c>
      <c r="N2582" t="s">
        <v>33</v>
      </c>
      <c r="O2582">
        <v>60000015461254</v>
      </c>
      <c r="P2582">
        <v>60000016462742</v>
      </c>
      <c r="Q2582">
        <v>141269000001800</v>
      </c>
      <c r="S2582" t="s">
        <v>34</v>
      </c>
      <c r="T2582" t="s">
        <v>35</v>
      </c>
      <c r="U2582" t="s">
        <v>36</v>
      </c>
      <c r="X2582" t="s">
        <v>37</v>
      </c>
      <c r="AD2582" t="s">
        <v>4172</v>
      </c>
      <c r="AE2582" t="s">
        <v>1437</v>
      </c>
      <c r="AF2582" t="s">
        <v>4172</v>
      </c>
      <c r="AG2582" t="s">
        <v>4172</v>
      </c>
      <c r="AH2582">
        <v>1</v>
      </c>
      <c r="AI2582">
        <v>123</v>
      </c>
      <c r="AJ2582">
        <v>226</v>
      </c>
      <c r="AK2582">
        <v>490</v>
      </c>
      <c r="AL2582">
        <v>490</v>
      </c>
      <c r="AM2582">
        <v>490</v>
      </c>
      <c r="AN2582" t="s">
        <v>1411</v>
      </c>
      <c r="AO2582" t="s">
        <v>4744</v>
      </c>
    </row>
    <row r="2583" spans="1:41" x14ac:dyDescent="0.25">
      <c r="A2583">
        <v>1</v>
      </c>
      <c r="B2583" t="s">
        <v>28</v>
      </c>
      <c r="C2583">
        <v>393101</v>
      </c>
      <c r="D2583" t="str">
        <f>VLOOKUP(C2583,MUNICÍPO_SETOR!A$2:D$49,4,0)</f>
        <v>EDUARDO FERREIRA PINTO</v>
      </c>
      <c r="E2583" s="43">
        <v>41389.5</v>
      </c>
      <c r="F2583" s="43">
        <v>41390.772222222222</v>
      </c>
      <c r="G2583" s="43">
        <v>41390.730555555558</v>
      </c>
      <c r="H2583" t="s">
        <v>110</v>
      </c>
      <c r="I2583">
        <v>60000016840507</v>
      </c>
      <c r="K2583" t="s">
        <v>4144</v>
      </c>
      <c r="L2583" t="s">
        <v>41</v>
      </c>
      <c r="N2583" t="s">
        <v>33</v>
      </c>
      <c r="O2583">
        <v>60000015461254</v>
      </c>
      <c r="P2583">
        <v>60000016462742</v>
      </c>
      <c r="Q2583">
        <v>141269000001807</v>
      </c>
      <c r="S2583" t="s">
        <v>34</v>
      </c>
      <c r="T2583" t="s">
        <v>35</v>
      </c>
      <c r="U2583" t="s">
        <v>36</v>
      </c>
      <c r="X2583" t="s">
        <v>37</v>
      </c>
      <c r="AD2583" t="s">
        <v>4173</v>
      </c>
      <c r="AE2583" t="s">
        <v>1437</v>
      </c>
      <c r="AF2583" t="s">
        <v>4173</v>
      </c>
      <c r="AG2583" t="s">
        <v>4173</v>
      </c>
      <c r="AH2583">
        <v>1</v>
      </c>
      <c r="AI2583">
        <v>96</v>
      </c>
      <c r="AJ2583">
        <v>287</v>
      </c>
      <c r="AK2583">
        <v>581</v>
      </c>
      <c r="AL2583">
        <v>581</v>
      </c>
      <c r="AM2583">
        <v>581</v>
      </c>
      <c r="AN2583" t="s">
        <v>1409</v>
      </c>
      <c r="AO2583" t="s">
        <v>4416</v>
      </c>
    </row>
    <row r="2584" spans="1:41" x14ac:dyDescent="0.25">
      <c r="A2584">
        <v>1</v>
      </c>
      <c r="B2584" t="s">
        <v>28</v>
      </c>
      <c r="C2584">
        <v>393101</v>
      </c>
      <c r="D2584" t="str">
        <f>VLOOKUP(C2584,MUNICÍPO_SETOR!A$2:D$49,4,0)</f>
        <v>EDUARDO FERREIRA PINTO</v>
      </c>
      <c r="E2584" s="43">
        <v>41389.5</v>
      </c>
      <c r="F2584" s="43">
        <v>41390.772222222222</v>
      </c>
      <c r="G2584" s="43">
        <v>41390.730555555558</v>
      </c>
      <c r="H2584" t="s">
        <v>110</v>
      </c>
      <c r="I2584">
        <v>60000016840507</v>
      </c>
      <c r="K2584" t="s">
        <v>4144</v>
      </c>
      <c r="L2584" t="s">
        <v>41</v>
      </c>
      <c r="N2584" t="s">
        <v>33</v>
      </c>
      <c r="O2584">
        <v>60000015461254</v>
      </c>
      <c r="P2584">
        <v>60000016462742</v>
      </c>
      <c r="Q2584">
        <v>141269000001807</v>
      </c>
      <c r="S2584" t="s">
        <v>34</v>
      </c>
      <c r="T2584" t="s">
        <v>35</v>
      </c>
      <c r="U2584" t="s">
        <v>36</v>
      </c>
      <c r="X2584" t="s">
        <v>37</v>
      </c>
      <c r="AD2584" t="s">
        <v>4173</v>
      </c>
      <c r="AE2584" t="s">
        <v>1437</v>
      </c>
      <c r="AF2584" t="s">
        <v>4173</v>
      </c>
      <c r="AG2584" t="s">
        <v>4173</v>
      </c>
      <c r="AH2584">
        <v>1</v>
      </c>
      <c r="AI2584">
        <v>96</v>
      </c>
      <c r="AJ2584">
        <v>287</v>
      </c>
      <c r="AK2584">
        <v>581</v>
      </c>
      <c r="AL2584">
        <v>581</v>
      </c>
      <c r="AM2584">
        <v>581</v>
      </c>
      <c r="AN2584" t="s">
        <v>1410</v>
      </c>
      <c r="AO2584" t="s">
        <v>4413</v>
      </c>
    </row>
    <row r="2585" spans="1:41" x14ac:dyDescent="0.25">
      <c r="A2585">
        <v>1</v>
      </c>
      <c r="B2585" t="s">
        <v>28</v>
      </c>
      <c r="C2585">
        <v>393101</v>
      </c>
      <c r="D2585" t="str">
        <f>VLOOKUP(C2585,MUNICÍPO_SETOR!A$2:D$49,4,0)</f>
        <v>EDUARDO FERREIRA PINTO</v>
      </c>
      <c r="E2585" s="43">
        <v>41389.5</v>
      </c>
      <c r="F2585" s="43">
        <v>41390.772222222222</v>
      </c>
      <c r="G2585" s="43">
        <v>41390.730555555558</v>
      </c>
      <c r="H2585" t="s">
        <v>110</v>
      </c>
      <c r="I2585">
        <v>60000016840507</v>
      </c>
      <c r="K2585" t="s">
        <v>4144</v>
      </c>
      <c r="L2585" t="s">
        <v>41</v>
      </c>
      <c r="N2585" t="s">
        <v>33</v>
      </c>
      <c r="O2585">
        <v>60000015461254</v>
      </c>
      <c r="P2585">
        <v>60000016462742</v>
      </c>
      <c r="Q2585">
        <v>141269000001807</v>
      </c>
      <c r="S2585" t="s">
        <v>34</v>
      </c>
      <c r="T2585" t="s">
        <v>35</v>
      </c>
      <c r="U2585" t="s">
        <v>36</v>
      </c>
      <c r="X2585" t="s">
        <v>37</v>
      </c>
      <c r="AD2585" t="s">
        <v>4173</v>
      </c>
      <c r="AE2585" t="s">
        <v>1437</v>
      </c>
      <c r="AF2585" t="s">
        <v>4173</v>
      </c>
      <c r="AG2585" t="s">
        <v>4173</v>
      </c>
      <c r="AH2585">
        <v>1</v>
      </c>
      <c r="AI2585">
        <v>96</v>
      </c>
      <c r="AJ2585">
        <v>287</v>
      </c>
      <c r="AK2585">
        <v>581</v>
      </c>
      <c r="AL2585">
        <v>581</v>
      </c>
      <c r="AM2585">
        <v>581</v>
      </c>
      <c r="AN2585" t="s">
        <v>1411</v>
      </c>
      <c r="AO2585" t="s">
        <v>4745</v>
      </c>
    </row>
    <row r="2586" spans="1:41" x14ac:dyDescent="0.25">
      <c r="A2586">
        <v>1</v>
      </c>
      <c r="B2586" t="s">
        <v>28</v>
      </c>
      <c r="C2586">
        <v>393101</v>
      </c>
      <c r="D2586" t="str">
        <f>VLOOKUP(C2586,MUNICÍPO_SETOR!A$2:D$49,4,0)</f>
        <v>EDUARDO FERREIRA PINTO</v>
      </c>
      <c r="E2586" s="43">
        <v>41389.458333333336</v>
      </c>
      <c r="F2586" s="43">
        <v>41390.75</v>
      </c>
      <c r="G2586" s="43">
        <v>41390.708333333336</v>
      </c>
      <c r="H2586" t="s">
        <v>29</v>
      </c>
      <c r="I2586">
        <v>60000012444531</v>
      </c>
      <c r="J2586" t="s">
        <v>4152</v>
      </c>
      <c r="K2586" t="s">
        <v>4153</v>
      </c>
      <c r="N2586" t="s">
        <v>33</v>
      </c>
      <c r="O2586">
        <v>60000015461254</v>
      </c>
      <c r="P2586">
        <v>60000016462742</v>
      </c>
      <c r="Q2586">
        <v>141269000001764</v>
      </c>
      <c r="S2586" t="s">
        <v>34</v>
      </c>
      <c r="T2586" t="s">
        <v>35</v>
      </c>
      <c r="U2586" t="s">
        <v>36</v>
      </c>
      <c r="X2586" t="s">
        <v>37</v>
      </c>
      <c r="AD2586" t="s">
        <v>4174</v>
      </c>
      <c r="AE2586" t="s">
        <v>1437</v>
      </c>
      <c r="AF2586" t="s">
        <v>4174</v>
      </c>
      <c r="AG2586" t="s">
        <v>4174</v>
      </c>
      <c r="AH2586">
        <v>1</v>
      </c>
      <c r="AI2586">
        <v>143</v>
      </c>
      <c r="AJ2586">
        <v>379</v>
      </c>
      <c r="AK2586">
        <v>657</v>
      </c>
      <c r="AL2586">
        <v>657</v>
      </c>
      <c r="AM2586">
        <v>657</v>
      </c>
      <c r="AN2586" t="s">
        <v>1409</v>
      </c>
      <c r="AO2586" t="s">
        <v>4402</v>
      </c>
    </row>
    <row r="2587" spans="1:41" x14ac:dyDescent="0.25">
      <c r="A2587">
        <v>1</v>
      </c>
      <c r="B2587" t="s">
        <v>28</v>
      </c>
      <c r="C2587">
        <v>393101</v>
      </c>
      <c r="D2587" t="str">
        <f>VLOOKUP(C2587,MUNICÍPO_SETOR!A$2:D$49,4,0)</f>
        <v>EDUARDO FERREIRA PINTO</v>
      </c>
      <c r="E2587" s="43">
        <v>41389.458333333336</v>
      </c>
      <c r="F2587" s="43">
        <v>41390.75</v>
      </c>
      <c r="G2587" s="43">
        <v>41390.708333333336</v>
      </c>
      <c r="H2587" t="s">
        <v>29</v>
      </c>
      <c r="I2587">
        <v>60000012444531</v>
      </c>
      <c r="J2587" t="s">
        <v>4152</v>
      </c>
      <c r="K2587" t="s">
        <v>4153</v>
      </c>
      <c r="N2587" t="s">
        <v>33</v>
      </c>
      <c r="O2587">
        <v>60000015461254</v>
      </c>
      <c r="P2587">
        <v>60000016462742</v>
      </c>
      <c r="Q2587">
        <v>141269000001764</v>
      </c>
      <c r="S2587" t="s">
        <v>34</v>
      </c>
      <c r="T2587" t="s">
        <v>35</v>
      </c>
      <c r="U2587" t="s">
        <v>36</v>
      </c>
      <c r="X2587" t="s">
        <v>37</v>
      </c>
      <c r="AD2587" t="s">
        <v>4174</v>
      </c>
      <c r="AE2587" t="s">
        <v>1437</v>
      </c>
      <c r="AF2587" t="s">
        <v>4174</v>
      </c>
      <c r="AG2587" t="s">
        <v>4174</v>
      </c>
      <c r="AH2587">
        <v>1</v>
      </c>
      <c r="AI2587">
        <v>143</v>
      </c>
      <c r="AJ2587">
        <v>379</v>
      </c>
      <c r="AK2587">
        <v>657</v>
      </c>
      <c r="AL2587">
        <v>657</v>
      </c>
      <c r="AM2587">
        <v>657</v>
      </c>
      <c r="AN2587" t="s">
        <v>1410</v>
      </c>
      <c r="AO2587" t="s">
        <v>4401</v>
      </c>
    </row>
    <row r="2588" spans="1:41" x14ac:dyDescent="0.25">
      <c r="A2588">
        <v>1</v>
      </c>
      <c r="B2588" t="s">
        <v>28</v>
      </c>
      <c r="C2588">
        <v>393101</v>
      </c>
      <c r="D2588" t="str">
        <f>VLOOKUP(C2588,MUNICÍPO_SETOR!A$2:D$49,4,0)</f>
        <v>EDUARDO FERREIRA PINTO</v>
      </c>
      <c r="E2588" s="43">
        <v>41389.458333333336</v>
      </c>
      <c r="F2588" s="43">
        <v>41390.75</v>
      </c>
      <c r="G2588" s="43">
        <v>41390.708333333336</v>
      </c>
      <c r="H2588" t="s">
        <v>29</v>
      </c>
      <c r="I2588">
        <v>60000012444531</v>
      </c>
      <c r="J2588" t="s">
        <v>4152</v>
      </c>
      <c r="K2588" t="s">
        <v>4153</v>
      </c>
      <c r="N2588" t="s">
        <v>33</v>
      </c>
      <c r="O2588">
        <v>60000015461254</v>
      </c>
      <c r="P2588">
        <v>60000016462742</v>
      </c>
      <c r="Q2588">
        <v>141269000001764</v>
      </c>
      <c r="S2588" t="s">
        <v>34</v>
      </c>
      <c r="T2588" t="s">
        <v>35</v>
      </c>
      <c r="U2588" t="s">
        <v>36</v>
      </c>
      <c r="X2588" t="s">
        <v>37</v>
      </c>
      <c r="AD2588" t="s">
        <v>4174</v>
      </c>
      <c r="AE2588" t="s">
        <v>1437</v>
      </c>
      <c r="AF2588" t="s">
        <v>4174</v>
      </c>
      <c r="AG2588" t="s">
        <v>4174</v>
      </c>
      <c r="AH2588">
        <v>1</v>
      </c>
      <c r="AI2588">
        <v>143</v>
      </c>
      <c r="AJ2588">
        <v>379</v>
      </c>
      <c r="AK2588">
        <v>657</v>
      </c>
      <c r="AL2588">
        <v>657</v>
      </c>
      <c r="AM2588">
        <v>657</v>
      </c>
      <c r="AN2588" t="s">
        <v>1411</v>
      </c>
      <c r="AO2588" t="s">
        <v>4737</v>
      </c>
    </row>
    <row r="2589" spans="1:41" x14ac:dyDescent="0.25">
      <c r="A2589">
        <v>1</v>
      </c>
      <c r="B2589" t="s">
        <v>28</v>
      </c>
      <c r="C2589">
        <v>393101</v>
      </c>
      <c r="D2589" t="str">
        <f>VLOOKUP(C2589,MUNICÍPO_SETOR!A$2:D$49,4,0)</f>
        <v>EDUARDO FERREIRA PINTO</v>
      </c>
      <c r="E2589" s="43">
        <v>41389.416666666664</v>
      </c>
      <c r="F2589" s="43">
        <v>41390.758333333331</v>
      </c>
      <c r="G2589" s="43">
        <v>41390.716666666667</v>
      </c>
      <c r="H2589" t="s">
        <v>29</v>
      </c>
      <c r="I2589">
        <v>60000012503195</v>
      </c>
      <c r="J2589" t="s">
        <v>4111</v>
      </c>
      <c r="K2589" t="s">
        <v>4112</v>
      </c>
      <c r="L2589" t="s">
        <v>32</v>
      </c>
      <c r="M2589">
        <v>6</v>
      </c>
      <c r="N2589" t="s">
        <v>33</v>
      </c>
      <c r="O2589">
        <v>60000015461254</v>
      </c>
      <c r="P2589">
        <v>60000016462742</v>
      </c>
      <c r="Q2589">
        <v>141269000001782</v>
      </c>
      <c r="S2589" t="s">
        <v>34</v>
      </c>
      <c r="T2589" t="s">
        <v>35</v>
      </c>
      <c r="U2589" t="s">
        <v>36</v>
      </c>
      <c r="X2589" t="s">
        <v>37</v>
      </c>
      <c r="AD2589" t="s">
        <v>4175</v>
      </c>
      <c r="AE2589" t="s">
        <v>1437</v>
      </c>
      <c r="AF2589" t="s">
        <v>4175</v>
      </c>
      <c r="AG2589" t="s">
        <v>4175</v>
      </c>
      <c r="AH2589">
        <v>1</v>
      </c>
      <c r="AI2589">
        <v>118</v>
      </c>
      <c r="AJ2589">
        <v>349</v>
      </c>
      <c r="AK2589">
        <v>569</v>
      </c>
      <c r="AL2589">
        <v>569</v>
      </c>
      <c r="AM2589">
        <v>569</v>
      </c>
      <c r="AN2589" t="s">
        <v>1409</v>
      </c>
      <c r="AO2589" t="s">
        <v>4419</v>
      </c>
    </row>
    <row r="2590" spans="1:41" x14ac:dyDescent="0.25">
      <c r="A2590">
        <v>1</v>
      </c>
      <c r="B2590" t="s">
        <v>28</v>
      </c>
      <c r="C2590">
        <v>393101</v>
      </c>
      <c r="D2590" t="str">
        <f>VLOOKUP(C2590,MUNICÍPO_SETOR!A$2:D$49,4,0)</f>
        <v>EDUARDO FERREIRA PINTO</v>
      </c>
      <c r="E2590" s="43">
        <v>41389.416666666664</v>
      </c>
      <c r="F2590" s="43">
        <v>41390.758333333331</v>
      </c>
      <c r="G2590" s="43">
        <v>41390.716666666667</v>
      </c>
      <c r="H2590" t="s">
        <v>29</v>
      </c>
      <c r="I2590">
        <v>60000012503195</v>
      </c>
      <c r="J2590" t="s">
        <v>4111</v>
      </c>
      <c r="K2590" t="s">
        <v>4112</v>
      </c>
      <c r="L2590" t="s">
        <v>32</v>
      </c>
      <c r="M2590">
        <v>6</v>
      </c>
      <c r="N2590" t="s">
        <v>33</v>
      </c>
      <c r="O2590">
        <v>60000015461254</v>
      </c>
      <c r="P2590">
        <v>60000016462742</v>
      </c>
      <c r="Q2590">
        <v>141269000001782</v>
      </c>
      <c r="S2590" t="s">
        <v>34</v>
      </c>
      <c r="T2590" t="s">
        <v>35</v>
      </c>
      <c r="U2590" t="s">
        <v>36</v>
      </c>
      <c r="X2590" t="s">
        <v>37</v>
      </c>
      <c r="AD2590" t="s">
        <v>4175</v>
      </c>
      <c r="AE2590" t="s">
        <v>1437</v>
      </c>
      <c r="AF2590" t="s">
        <v>4175</v>
      </c>
      <c r="AG2590" t="s">
        <v>4175</v>
      </c>
      <c r="AH2590">
        <v>1</v>
      </c>
      <c r="AI2590">
        <v>118</v>
      </c>
      <c r="AJ2590">
        <v>349</v>
      </c>
      <c r="AK2590">
        <v>569</v>
      </c>
      <c r="AL2590">
        <v>569</v>
      </c>
      <c r="AM2590">
        <v>569</v>
      </c>
      <c r="AN2590" t="s">
        <v>1410</v>
      </c>
      <c r="AO2590" t="s">
        <v>4397</v>
      </c>
    </row>
    <row r="2591" spans="1:41" x14ac:dyDescent="0.25">
      <c r="A2591">
        <v>1</v>
      </c>
      <c r="B2591" t="s">
        <v>28</v>
      </c>
      <c r="C2591">
        <v>393101</v>
      </c>
      <c r="D2591" t="str">
        <f>VLOOKUP(C2591,MUNICÍPO_SETOR!A$2:D$49,4,0)</f>
        <v>EDUARDO FERREIRA PINTO</v>
      </c>
      <c r="E2591" s="43">
        <v>41389.416666666664</v>
      </c>
      <c r="F2591" s="43">
        <v>41390.758333333331</v>
      </c>
      <c r="G2591" s="43">
        <v>41390.716666666667</v>
      </c>
      <c r="H2591" t="s">
        <v>29</v>
      </c>
      <c r="I2591">
        <v>60000012503195</v>
      </c>
      <c r="J2591" t="s">
        <v>4111</v>
      </c>
      <c r="K2591" t="s">
        <v>4112</v>
      </c>
      <c r="L2591" t="s">
        <v>32</v>
      </c>
      <c r="M2591">
        <v>6</v>
      </c>
      <c r="N2591" t="s">
        <v>33</v>
      </c>
      <c r="O2591">
        <v>60000015461254</v>
      </c>
      <c r="P2591">
        <v>60000016462742</v>
      </c>
      <c r="Q2591">
        <v>141269000001782</v>
      </c>
      <c r="S2591" t="s">
        <v>34</v>
      </c>
      <c r="T2591" t="s">
        <v>35</v>
      </c>
      <c r="U2591" t="s">
        <v>36</v>
      </c>
      <c r="X2591" t="s">
        <v>37</v>
      </c>
      <c r="AD2591" t="s">
        <v>4175</v>
      </c>
      <c r="AE2591" t="s">
        <v>1437</v>
      </c>
      <c r="AF2591" t="s">
        <v>4175</v>
      </c>
      <c r="AG2591" t="s">
        <v>4175</v>
      </c>
      <c r="AH2591">
        <v>1</v>
      </c>
      <c r="AI2591">
        <v>118</v>
      </c>
      <c r="AJ2591">
        <v>349</v>
      </c>
      <c r="AK2591">
        <v>569</v>
      </c>
      <c r="AL2591">
        <v>569</v>
      </c>
      <c r="AM2591">
        <v>569</v>
      </c>
      <c r="AN2591" t="s">
        <v>1411</v>
      </c>
      <c r="AO2591" t="s">
        <v>4735</v>
      </c>
    </row>
    <row r="2592" spans="1:41" x14ac:dyDescent="0.25">
      <c r="A2592">
        <v>1</v>
      </c>
      <c r="B2592" t="s">
        <v>28</v>
      </c>
      <c r="C2592">
        <v>393101</v>
      </c>
      <c r="D2592" t="str">
        <f>VLOOKUP(C2592,MUNICÍPO_SETOR!A$2:D$49,4,0)</f>
        <v>EDUARDO FERREIRA PINTO</v>
      </c>
      <c r="E2592" s="43">
        <v>41388.708333333336</v>
      </c>
      <c r="F2592" s="43">
        <v>41388.803472222222</v>
      </c>
      <c r="G2592" s="43">
        <v>41388.761805555558</v>
      </c>
      <c r="H2592" t="s">
        <v>29</v>
      </c>
      <c r="I2592">
        <v>60000012417871</v>
      </c>
      <c r="J2592" t="s">
        <v>1242</v>
      </c>
      <c r="K2592" t="s">
        <v>1243</v>
      </c>
      <c r="L2592" t="s">
        <v>32</v>
      </c>
      <c r="M2592">
        <v>4</v>
      </c>
      <c r="N2592" t="s">
        <v>33</v>
      </c>
      <c r="O2592">
        <v>60000015461254</v>
      </c>
      <c r="P2592">
        <v>60000016462742</v>
      </c>
      <c r="Q2592">
        <v>141269000001545</v>
      </c>
      <c r="S2592" t="s">
        <v>34</v>
      </c>
      <c r="T2592" t="s">
        <v>35</v>
      </c>
      <c r="U2592" t="s">
        <v>36</v>
      </c>
      <c r="X2592" t="s">
        <v>37</v>
      </c>
      <c r="AD2592" t="s">
        <v>4119</v>
      </c>
      <c r="AE2592" t="s">
        <v>1437</v>
      </c>
      <c r="AF2592" t="s">
        <v>4119</v>
      </c>
      <c r="AG2592" t="s">
        <v>4119</v>
      </c>
      <c r="AH2592">
        <v>1</v>
      </c>
      <c r="AI2592">
        <v>98</v>
      </c>
      <c r="AJ2592">
        <v>329</v>
      </c>
      <c r="AK2592">
        <v>549</v>
      </c>
      <c r="AL2592">
        <v>549</v>
      </c>
      <c r="AM2592">
        <v>549</v>
      </c>
      <c r="AN2592" t="s">
        <v>1409</v>
      </c>
      <c r="AO2592" t="s">
        <v>4396</v>
      </c>
    </row>
    <row r="2593" spans="1:41" x14ac:dyDescent="0.25">
      <c r="A2593">
        <v>1</v>
      </c>
      <c r="B2593" t="s">
        <v>28</v>
      </c>
      <c r="C2593">
        <v>393101</v>
      </c>
      <c r="D2593" t="str">
        <f>VLOOKUP(C2593,MUNICÍPO_SETOR!A$2:D$49,4,0)</f>
        <v>EDUARDO FERREIRA PINTO</v>
      </c>
      <c r="E2593" s="43">
        <v>41388.708333333336</v>
      </c>
      <c r="F2593" s="43">
        <v>41388.803472222222</v>
      </c>
      <c r="G2593" s="43">
        <v>41388.761805555558</v>
      </c>
      <c r="H2593" t="s">
        <v>29</v>
      </c>
      <c r="I2593">
        <v>60000012417871</v>
      </c>
      <c r="J2593" t="s">
        <v>1242</v>
      </c>
      <c r="K2593" t="s">
        <v>1243</v>
      </c>
      <c r="L2593" t="s">
        <v>32</v>
      </c>
      <c r="M2593">
        <v>4</v>
      </c>
      <c r="N2593" t="s">
        <v>33</v>
      </c>
      <c r="O2593">
        <v>60000015461254</v>
      </c>
      <c r="P2593">
        <v>60000016462742</v>
      </c>
      <c r="Q2593">
        <v>141269000001545</v>
      </c>
      <c r="S2593" t="s">
        <v>34</v>
      </c>
      <c r="T2593" t="s">
        <v>35</v>
      </c>
      <c r="U2593" t="s">
        <v>36</v>
      </c>
      <c r="X2593" t="s">
        <v>37</v>
      </c>
      <c r="AD2593" t="s">
        <v>4119</v>
      </c>
      <c r="AE2593" t="s">
        <v>1437</v>
      </c>
      <c r="AF2593" t="s">
        <v>4119</v>
      </c>
      <c r="AG2593" t="s">
        <v>4119</v>
      </c>
      <c r="AH2593">
        <v>1</v>
      </c>
      <c r="AI2593">
        <v>98</v>
      </c>
      <c r="AJ2593">
        <v>329</v>
      </c>
      <c r="AK2593">
        <v>549</v>
      </c>
      <c r="AL2593">
        <v>549</v>
      </c>
      <c r="AM2593">
        <v>549</v>
      </c>
      <c r="AN2593" t="s">
        <v>1410</v>
      </c>
      <c r="AO2593" t="s">
        <v>4397</v>
      </c>
    </row>
    <row r="2594" spans="1:41" x14ac:dyDescent="0.25">
      <c r="A2594">
        <v>1</v>
      </c>
      <c r="B2594" t="s">
        <v>28</v>
      </c>
      <c r="C2594">
        <v>393101</v>
      </c>
      <c r="D2594" t="str">
        <f>VLOOKUP(C2594,MUNICÍPO_SETOR!A$2:D$49,4,0)</f>
        <v>EDUARDO FERREIRA PINTO</v>
      </c>
      <c r="E2594" s="43">
        <v>41388.708333333336</v>
      </c>
      <c r="F2594" s="43">
        <v>41388.803472222222</v>
      </c>
      <c r="G2594" s="43">
        <v>41388.761805555558</v>
      </c>
      <c r="H2594" t="s">
        <v>29</v>
      </c>
      <c r="I2594">
        <v>60000012417871</v>
      </c>
      <c r="J2594" t="s">
        <v>1242</v>
      </c>
      <c r="K2594" t="s">
        <v>1243</v>
      </c>
      <c r="L2594" t="s">
        <v>32</v>
      </c>
      <c r="M2594">
        <v>4</v>
      </c>
      <c r="N2594" t="s">
        <v>33</v>
      </c>
      <c r="O2594">
        <v>60000015461254</v>
      </c>
      <c r="P2594">
        <v>60000016462742</v>
      </c>
      <c r="Q2594">
        <v>141269000001545</v>
      </c>
      <c r="S2594" t="s">
        <v>34</v>
      </c>
      <c r="T2594" t="s">
        <v>35</v>
      </c>
      <c r="U2594" t="s">
        <v>36</v>
      </c>
      <c r="X2594" t="s">
        <v>37</v>
      </c>
      <c r="AD2594" t="s">
        <v>4119</v>
      </c>
      <c r="AE2594" t="s">
        <v>1437</v>
      </c>
      <c r="AF2594" t="s">
        <v>4119</v>
      </c>
      <c r="AG2594" t="s">
        <v>4119</v>
      </c>
      <c r="AH2594">
        <v>1</v>
      </c>
      <c r="AI2594">
        <v>98</v>
      </c>
      <c r="AJ2594">
        <v>329</v>
      </c>
      <c r="AK2594">
        <v>549</v>
      </c>
      <c r="AL2594">
        <v>549</v>
      </c>
      <c r="AM2594">
        <v>549</v>
      </c>
      <c r="AN2594" t="s">
        <v>1411</v>
      </c>
      <c r="AO2594" t="s">
        <v>4735</v>
      </c>
    </row>
    <row r="2595" spans="1:41" x14ac:dyDescent="0.25">
      <c r="A2595">
        <v>1</v>
      </c>
      <c r="B2595" t="s">
        <v>28</v>
      </c>
      <c r="C2595">
        <v>393101</v>
      </c>
      <c r="D2595" t="str">
        <f>VLOOKUP(C2595,MUNICÍPO_SETOR!A$2:D$49,4,0)</f>
        <v>EDUARDO FERREIRA PINTO</v>
      </c>
      <c r="E2595" s="43">
        <v>41388.666666666664</v>
      </c>
      <c r="F2595" s="43">
        <v>41388.849305555559</v>
      </c>
      <c r="G2595" s="43">
        <v>41399.192361111112</v>
      </c>
      <c r="H2595" t="s">
        <v>29</v>
      </c>
      <c r="I2595">
        <v>60000012475819</v>
      </c>
      <c r="J2595" t="s">
        <v>4201</v>
      </c>
      <c r="K2595" t="s">
        <v>4202</v>
      </c>
      <c r="L2595" t="s">
        <v>41</v>
      </c>
      <c r="M2595">
        <v>4</v>
      </c>
      <c r="N2595" t="s">
        <v>33</v>
      </c>
      <c r="O2595">
        <v>60000015461254</v>
      </c>
      <c r="P2595">
        <v>60000016462742</v>
      </c>
      <c r="Q2595">
        <v>141269000001654</v>
      </c>
      <c r="S2595" t="s">
        <v>34</v>
      </c>
      <c r="T2595" t="s">
        <v>35</v>
      </c>
      <c r="U2595" t="s">
        <v>36</v>
      </c>
      <c r="X2595" t="s">
        <v>37</v>
      </c>
      <c r="AD2595" t="s">
        <v>1251</v>
      </c>
      <c r="AE2595" t="s">
        <v>1437</v>
      </c>
      <c r="AF2595" t="s">
        <v>1251</v>
      </c>
      <c r="AG2595" t="s">
        <v>1251</v>
      </c>
      <c r="AH2595">
        <v>1</v>
      </c>
      <c r="AI2595">
        <v>189</v>
      </c>
      <c r="AJ2595">
        <v>540</v>
      </c>
      <c r="AK2595">
        <v>540</v>
      </c>
      <c r="AL2595">
        <v>540</v>
      </c>
      <c r="AM2595">
        <v>540</v>
      </c>
      <c r="AN2595" t="s">
        <v>1409</v>
      </c>
      <c r="AO2595" t="s">
        <v>1365</v>
      </c>
    </row>
    <row r="2596" spans="1:41" x14ac:dyDescent="0.25">
      <c r="A2596">
        <v>1</v>
      </c>
      <c r="B2596" t="s">
        <v>28</v>
      </c>
      <c r="C2596">
        <v>393101</v>
      </c>
      <c r="D2596" t="str">
        <f>VLOOKUP(C2596,MUNICÍPO_SETOR!A$2:D$49,4,0)</f>
        <v>EDUARDO FERREIRA PINTO</v>
      </c>
      <c r="E2596" s="43">
        <v>41388.666666666664</v>
      </c>
      <c r="F2596" s="43">
        <v>41388.849305555559</v>
      </c>
      <c r="G2596" s="43">
        <v>41399.192361111112</v>
      </c>
      <c r="H2596" t="s">
        <v>29</v>
      </c>
      <c r="I2596">
        <v>60000012475819</v>
      </c>
      <c r="J2596" t="s">
        <v>4201</v>
      </c>
      <c r="K2596" t="s">
        <v>4202</v>
      </c>
      <c r="L2596" t="s">
        <v>41</v>
      </c>
      <c r="M2596">
        <v>4</v>
      </c>
      <c r="N2596" t="s">
        <v>33</v>
      </c>
      <c r="O2596">
        <v>60000015461254</v>
      </c>
      <c r="P2596">
        <v>60000016462742</v>
      </c>
      <c r="Q2596">
        <v>141269000001654</v>
      </c>
      <c r="S2596" t="s">
        <v>34</v>
      </c>
      <c r="T2596" t="s">
        <v>35</v>
      </c>
      <c r="U2596" t="s">
        <v>36</v>
      </c>
      <c r="X2596" t="s">
        <v>37</v>
      </c>
      <c r="AD2596" t="s">
        <v>1251</v>
      </c>
      <c r="AE2596" t="s">
        <v>1437</v>
      </c>
      <c r="AF2596" t="s">
        <v>1251</v>
      </c>
      <c r="AG2596" t="s">
        <v>1251</v>
      </c>
      <c r="AH2596">
        <v>1</v>
      </c>
      <c r="AI2596">
        <v>189</v>
      </c>
      <c r="AJ2596">
        <v>540</v>
      </c>
      <c r="AK2596">
        <v>540</v>
      </c>
      <c r="AL2596">
        <v>540</v>
      </c>
      <c r="AM2596">
        <v>540</v>
      </c>
      <c r="AN2596" t="s">
        <v>1410</v>
      </c>
      <c r="AO2596" t="s">
        <v>4740</v>
      </c>
    </row>
    <row r="2597" spans="1:41" x14ac:dyDescent="0.25">
      <c r="A2597">
        <v>1</v>
      </c>
      <c r="B2597" t="s">
        <v>28</v>
      </c>
      <c r="C2597">
        <v>393101</v>
      </c>
      <c r="D2597" t="str">
        <f>VLOOKUP(C2597,MUNICÍPO_SETOR!A$2:D$49,4,0)</f>
        <v>EDUARDO FERREIRA PINTO</v>
      </c>
      <c r="E2597" s="43">
        <v>41388.666666666664</v>
      </c>
      <c r="F2597" s="43">
        <v>41388.849305555559</v>
      </c>
      <c r="G2597" s="43">
        <v>41399.192361111112</v>
      </c>
      <c r="H2597" t="s">
        <v>29</v>
      </c>
      <c r="I2597">
        <v>60000012475819</v>
      </c>
      <c r="J2597" t="s">
        <v>4201</v>
      </c>
      <c r="K2597" t="s">
        <v>4202</v>
      </c>
      <c r="L2597" t="s">
        <v>32</v>
      </c>
      <c r="M2597">
        <v>4</v>
      </c>
      <c r="N2597" t="s">
        <v>33</v>
      </c>
      <c r="O2597">
        <v>60000015461254</v>
      </c>
      <c r="P2597">
        <v>60000016462742</v>
      </c>
      <c r="Q2597">
        <v>141269000001654</v>
      </c>
      <c r="S2597" t="s">
        <v>34</v>
      </c>
      <c r="T2597" t="s">
        <v>35</v>
      </c>
      <c r="U2597" t="s">
        <v>36</v>
      </c>
      <c r="X2597" t="s">
        <v>37</v>
      </c>
      <c r="AD2597" t="s">
        <v>1251</v>
      </c>
      <c r="AE2597" t="s">
        <v>1437</v>
      </c>
      <c r="AF2597" t="s">
        <v>1251</v>
      </c>
      <c r="AG2597" t="s">
        <v>1251</v>
      </c>
      <c r="AH2597">
        <v>1</v>
      </c>
      <c r="AI2597">
        <v>189</v>
      </c>
      <c r="AJ2597">
        <v>540</v>
      </c>
      <c r="AK2597">
        <v>540</v>
      </c>
      <c r="AL2597">
        <v>540</v>
      </c>
      <c r="AM2597">
        <v>540</v>
      </c>
      <c r="AN2597" t="s">
        <v>1409</v>
      </c>
      <c r="AO2597" t="s">
        <v>1365</v>
      </c>
    </row>
    <row r="2598" spans="1:41" x14ac:dyDescent="0.25">
      <c r="A2598">
        <v>1</v>
      </c>
      <c r="B2598" t="s">
        <v>28</v>
      </c>
      <c r="C2598">
        <v>393101</v>
      </c>
      <c r="D2598" t="str">
        <f>VLOOKUP(C2598,MUNICÍPO_SETOR!A$2:D$49,4,0)</f>
        <v>EDUARDO FERREIRA PINTO</v>
      </c>
      <c r="E2598" s="43">
        <v>41388.666666666664</v>
      </c>
      <c r="F2598" s="43">
        <v>41388.849305555559</v>
      </c>
      <c r="G2598" s="43">
        <v>41399.192361111112</v>
      </c>
      <c r="H2598" t="s">
        <v>29</v>
      </c>
      <c r="I2598">
        <v>60000012475819</v>
      </c>
      <c r="J2598" t="s">
        <v>4201</v>
      </c>
      <c r="K2598" t="s">
        <v>4202</v>
      </c>
      <c r="L2598" t="s">
        <v>32</v>
      </c>
      <c r="M2598">
        <v>4</v>
      </c>
      <c r="N2598" t="s">
        <v>33</v>
      </c>
      <c r="O2598">
        <v>60000015461254</v>
      </c>
      <c r="P2598">
        <v>60000016462742</v>
      </c>
      <c r="Q2598">
        <v>141269000001654</v>
      </c>
      <c r="S2598" t="s">
        <v>34</v>
      </c>
      <c r="T2598" t="s">
        <v>35</v>
      </c>
      <c r="U2598" t="s">
        <v>36</v>
      </c>
      <c r="X2598" t="s">
        <v>37</v>
      </c>
      <c r="AD2598" t="s">
        <v>1251</v>
      </c>
      <c r="AE2598" t="s">
        <v>1437</v>
      </c>
      <c r="AF2598" t="s">
        <v>1251</v>
      </c>
      <c r="AG2598" t="s">
        <v>1251</v>
      </c>
      <c r="AH2598">
        <v>1</v>
      </c>
      <c r="AI2598">
        <v>189</v>
      </c>
      <c r="AJ2598">
        <v>540</v>
      </c>
      <c r="AK2598">
        <v>540</v>
      </c>
      <c r="AL2598">
        <v>540</v>
      </c>
      <c r="AM2598">
        <v>540</v>
      </c>
      <c r="AN2598" t="s">
        <v>1410</v>
      </c>
      <c r="AO2598" t="s">
        <v>4740</v>
      </c>
    </row>
    <row r="2599" spans="1:41" x14ac:dyDescent="0.25">
      <c r="A2599">
        <v>1</v>
      </c>
      <c r="B2599" t="s">
        <v>28</v>
      </c>
      <c r="C2599">
        <v>393101</v>
      </c>
      <c r="D2599" t="str">
        <f>VLOOKUP(C2599,MUNICÍPO_SETOR!A$2:D$49,4,0)</f>
        <v>EDUARDO FERREIRA PINTO</v>
      </c>
      <c r="E2599" s="43">
        <v>41388.625</v>
      </c>
      <c r="F2599" s="43">
        <v>41388.811111111114</v>
      </c>
      <c r="G2599" s="43">
        <v>41388.769444444442</v>
      </c>
      <c r="H2599" t="s">
        <v>29</v>
      </c>
      <c r="I2599">
        <v>60000012360499</v>
      </c>
      <c r="J2599" t="s">
        <v>1245</v>
      </c>
      <c r="K2599" t="s">
        <v>1246</v>
      </c>
      <c r="L2599" t="s">
        <v>32</v>
      </c>
      <c r="M2599">
        <v>4</v>
      </c>
      <c r="N2599" t="s">
        <v>33</v>
      </c>
      <c r="O2599">
        <v>60000015461254</v>
      </c>
      <c r="P2599">
        <v>60000016462742</v>
      </c>
      <c r="Q2599">
        <v>141269000001572</v>
      </c>
      <c r="S2599" t="s">
        <v>34</v>
      </c>
      <c r="T2599" t="s">
        <v>35</v>
      </c>
      <c r="U2599" t="s">
        <v>36</v>
      </c>
      <c r="X2599" t="s">
        <v>37</v>
      </c>
      <c r="AD2599" t="s">
        <v>4176</v>
      </c>
      <c r="AE2599" t="s">
        <v>1437</v>
      </c>
      <c r="AF2599" t="s">
        <v>4176</v>
      </c>
      <c r="AG2599" t="s">
        <v>4176</v>
      </c>
      <c r="AH2599">
        <v>1</v>
      </c>
      <c r="AI2599">
        <v>118</v>
      </c>
      <c r="AJ2599">
        <v>309</v>
      </c>
      <c r="AK2599">
        <v>603</v>
      </c>
      <c r="AL2599">
        <v>603</v>
      </c>
      <c r="AM2599">
        <v>603</v>
      </c>
      <c r="AN2599" t="s">
        <v>1409</v>
      </c>
      <c r="AO2599" t="s">
        <v>4419</v>
      </c>
    </row>
    <row r="2600" spans="1:41" x14ac:dyDescent="0.25">
      <c r="A2600">
        <v>1</v>
      </c>
      <c r="B2600" t="s">
        <v>28</v>
      </c>
      <c r="C2600">
        <v>393101</v>
      </c>
      <c r="D2600" t="str">
        <f>VLOOKUP(C2600,MUNICÍPO_SETOR!A$2:D$49,4,0)</f>
        <v>EDUARDO FERREIRA PINTO</v>
      </c>
      <c r="E2600" s="43">
        <v>41388.625</v>
      </c>
      <c r="F2600" s="43">
        <v>41388.811111111114</v>
      </c>
      <c r="G2600" s="43">
        <v>41388.769444444442</v>
      </c>
      <c r="H2600" t="s">
        <v>29</v>
      </c>
      <c r="I2600">
        <v>60000012360499</v>
      </c>
      <c r="J2600" t="s">
        <v>1245</v>
      </c>
      <c r="K2600" t="s">
        <v>1246</v>
      </c>
      <c r="L2600" t="s">
        <v>32</v>
      </c>
      <c r="M2600">
        <v>4</v>
      </c>
      <c r="N2600" t="s">
        <v>33</v>
      </c>
      <c r="O2600">
        <v>60000015461254</v>
      </c>
      <c r="P2600">
        <v>60000016462742</v>
      </c>
      <c r="Q2600">
        <v>141269000001572</v>
      </c>
      <c r="S2600" t="s">
        <v>34</v>
      </c>
      <c r="T2600" t="s">
        <v>35</v>
      </c>
      <c r="U2600" t="s">
        <v>36</v>
      </c>
      <c r="X2600" t="s">
        <v>37</v>
      </c>
      <c r="AD2600" t="s">
        <v>4176</v>
      </c>
      <c r="AE2600" t="s">
        <v>1437</v>
      </c>
      <c r="AF2600" t="s">
        <v>4176</v>
      </c>
      <c r="AG2600" t="s">
        <v>4176</v>
      </c>
      <c r="AH2600">
        <v>1</v>
      </c>
      <c r="AI2600">
        <v>118</v>
      </c>
      <c r="AJ2600">
        <v>309</v>
      </c>
      <c r="AK2600">
        <v>603</v>
      </c>
      <c r="AL2600">
        <v>603</v>
      </c>
      <c r="AM2600">
        <v>603</v>
      </c>
      <c r="AN2600" t="s">
        <v>1410</v>
      </c>
      <c r="AO2600" t="s">
        <v>4413</v>
      </c>
    </row>
    <row r="2601" spans="1:41" x14ac:dyDescent="0.25">
      <c r="A2601">
        <v>1</v>
      </c>
      <c r="B2601" t="s">
        <v>28</v>
      </c>
      <c r="C2601">
        <v>393101</v>
      </c>
      <c r="D2601" t="str">
        <f>VLOOKUP(C2601,MUNICÍPO_SETOR!A$2:D$49,4,0)</f>
        <v>EDUARDO FERREIRA PINTO</v>
      </c>
      <c r="E2601" s="43">
        <v>41388.625</v>
      </c>
      <c r="F2601" s="43">
        <v>41388.811111111114</v>
      </c>
      <c r="G2601" s="43">
        <v>41388.769444444442</v>
      </c>
      <c r="H2601" t="s">
        <v>29</v>
      </c>
      <c r="I2601">
        <v>60000012360499</v>
      </c>
      <c r="J2601" t="s">
        <v>1245</v>
      </c>
      <c r="K2601" t="s">
        <v>1246</v>
      </c>
      <c r="L2601" t="s">
        <v>32</v>
      </c>
      <c r="M2601">
        <v>4</v>
      </c>
      <c r="N2601" t="s">
        <v>33</v>
      </c>
      <c r="O2601">
        <v>60000015461254</v>
      </c>
      <c r="P2601">
        <v>60000016462742</v>
      </c>
      <c r="Q2601">
        <v>141269000001572</v>
      </c>
      <c r="S2601" t="s">
        <v>34</v>
      </c>
      <c r="T2601" t="s">
        <v>35</v>
      </c>
      <c r="U2601" t="s">
        <v>36</v>
      </c>
      <c r="X2601" t="s">
        <v>37</v>
      </c>
      <c r="AD2601" t="s">
        <v>4176</v>
      </c>
      <c r="AE2601" t="s">
        <v>1437</v>
      </c>
      <c r="AF2601" t="s">
        <v>4176</v>
      </c>
      <c r="AG2601" t="s">
        <v>4176</v>
      </c>
      <c r="AH2601">
        <v>1</v>
      </c>
      <c r="AI2601">
        <v>118</v>
      </c>
      <c r="AJ2601">
        <v>309</v>
      </c>
      <c r="AK2601">
        <v>603</v>
      </c>
      <c r="AL2601">
        <v>603</v>
      </c>
      <c r="AM2601">
        <v>603</v>
      </c>
      <c r="AN2601" t="s">
        <v>1411</v>
      </c>
      <c r="AO2601" t="s">
        <v>4745</v>
      </c>
    </row>
    <row r="2602" spans="1:41" x14ac:dyDescent="0.25">
      <c r="A2602">
        <v>1</v>
      </c>
      <c r="B2602" t="s">
        <v>28</v>
      </c>
      <c r="C2602">
        <v>393101</v>
      </c>
      <c r="D2602" t="str">
        <f>VLOOKUP(C2602,MUNICÍPO_SETOR!A$2:D$49,4,0)</f>
        <v>EDUARDO FERREIRA PINTO</v>
      </c>
      <c r="E2602" s="43">
        <v>41388.583333333336</v>
      </c>
      <c r="F2602" s="43">
        <v>41390.786111111112</v>
      </c>
      <c r="G2602" s="43">
        <v>41390.744444444441</v>
      </c>
      <c r="H2602" t="s">
        <v>29</v>
      </c>
      <c r="I2602">
        <v>60000012328135</v>
      </c>
      <c r="J2602" t="s">
        <v>4177</v>
      </c>
      <c r="K2602" t="s">
        <v>4178</v>
      </c>
      <c r="L2602" t="s">
        <v>32</v>
      </c>
      <c r="M2602">
        <v>6</v>
      </c>
      <c r="N2602" t="s">
        <v>33</v>
      </c>
      <c r="O2602">
        <v>60000015461254</v>
      </c>
      <c r="P2602">
        <v>60000016462742</v>
      </c>
      <c r="Q2602">
        <v>141269000001859</v>
      </c>
      <c r="S2602" t="s">
        <v>34</v>
      </c>
      <c r="T2602" t="s">
        <v>35</v>
      </c>
      <c r="U2602" t="s">
        <v>36</v>
      </c>
      <c r="X2602" t="s">
        <v>37</v>
      </c>
      <c r="AD2602" t="s">
        <v>1281</v>
      </c>
      <c r="AE2602" t="s">
        <v>1437</v>
      </c>
      <c r="AF2602" t="s">
        <v>1281</v>
      </c>
      <c r="AG2602" t="s">
        <v>1281</v>
      </c>
      <c r="AH2602">
        <v>1</v>
      </c>
      <c r="AI2602">
        <v>143</v>
      </c>
      <c r="AJ2602">
        <v>569</v>
      </c>
      <c r="AK2602">
        <v>569</v>
      </c>
      <c r="AL2602">
        <v>569</v>
      </c>
      <c r="AM2602">
        <v>569</v>
      </c>
      <c r="AN2602" t="s">
        <v>1409</v>
      </c>
      <c r="AO2602" t="s">
        <v>1366</v>
      </c>
    </row>
    <row r="2603" spans="1:41" x14ac:dyDescent="0.25">
      <c r="A2603">
        <v>1</v>
      </c>
      <c r="B2603" t="s">
        <v>28</v>
      </c>
      <c r="C2603">
        <v>393101</v>
      </c>
      <c r="D2603" t="str">
        <f>VLOOKUP(C2603,MUNICÍPO_SETOR!A$2:D$49,4,0)</f>
        <v>EDUARDO FERREIRA PINTO</v>
      </c>
      <c r="E2603" s="43">
        <v>41388.583333333336</v>
      </c>
      <c r="F2603" s="43">
        <v>41390.786111111112</v>
      </c>
      <c r="G2603" s="43">
        <v>41390.744444444441</v>
      </c>
      <c r="H2603" t="s">
        <v>29</v>
      </c>
      <c r="I2603">
        <v>60000012328135</v>
      </c>
      <c r="J2603" t="s">
        <v>4177</v>
      </c>
      <c r="K2603" t="s">
        <v>4178</v>
      </c>
      <c r="L2603" t="s">
        <v>32</v>
      </c>
      <c r="M2603">
        <v>6</v>
      </c>
      <c r="N2603" t="s">
        <v>33</v>
      </c>
      <c r="O2603">
        <v>60000015461254</v>
      </c>
      <c r="P2603">
        <v>60000016462742</v>
      </c>
      <c r="Q2603">
        <v>141269000001859</v>
      </c>
      <c r="S2603" t="s">
        <v>34</v>
      </c>
      <c r="T2603" t="s">
        <v>35</v>
      </c>
      <c r="U2603" t="s">
        <v>36</v>
      </c>
      <c r="X2603" t="s">
        <v>37</v>
      </c>
      <c r="AD2603" t="s">
        <v>1281</v>
      </c>
      <c r="AE2603" t="s">
        <v>1437</v>
      </c>
      <c r="AF2603" t="s">
        <v>1281</v>
      </c>
      <c r="AG2603" t="s">
        <v>1281</v>
      </c>
      <c r="AH2603">
        <v>1</v>
      </c>
      <c r="AI2603">
        <v>143</v>
      </c>
      <c r="AJ2603">
        <v>569</v>
      </c>
      <c r="AK2603">
        <v>569</v>
      </c>
      <c r="AL2603">
        <v>569</v>
      </c>
      <c r="AM2603">
        <v>569</v>
      </c>
      <c r="AN2603" t="s">
        <v>1410</v>
      </c>
      <c r="AO2603" t="s">
        <v>4733</v>
      </c>
    </row>
    <row r="2604" spans="1:41" x14ac:dyDescent="0.25">
      <c r="A2604">
        <v>1</v>
      </c>
      <c r="B2604" t="s">
        <v>28</v>
      </c>
      <c r="C2604">
        <v>393101</v>
      </c>
      <c r="D2604" t="str">
        <f>VLOOKUP(C2604,MUNICÍPO_SETOR!A$2:D$49,4,0)</f>
        <v>EDUARDO FERREIRA PINTO</v>
      </c>
      <c r="E2604" s="43">
        <v>41388.5</v>
      </c>
      <c r="F2604" s="43">
        <v>41388.8125</v>
      </c>
      <c r="G2604" s="43">
        <v>41388.770833333336</v>
      </c>
      <c r="H2604" t="s">
        <v>29</v>
      </c>
      <c r="I2604">
        <v>60000012404139</v>
      </c>
      <c r="J2604" t="s">
        <v>4179</v>
      </c>
      <c r="K2604" t="s">
        <v>4180</v>
      </c>
      <c r="L2604" t="s">
        <v>32</v>
      </c>
      <c r="M2604">
        <v>4</v>
      </c>
      <c r="N2604" t="s">
        <v>33</v>
      </c>
      <c r="O2604">
        <v>60000015461254</v>
      </c>
      <c r="P2604">
        <v>60000016462742</v>
      </c>
      <c r="Q2604">
        <v>141269000001579</v>
      </c>
      <c r="S2604" t="s">
        <v>34</v>
      </c>
      <c r="T2604" t="s">
        <v>35</v>
      </c>
      <c r="U2604" t="s">
        <v>36</v>
      </c>
      <c r="X2604" t="s">
        <v>37</v>
      </c>
      <c r="AD2604" t="s">
        <v>1257</v>
      </c>
      <c r="AE2604" t="s">
        <v>1437</v>
      </c>
      <c r="AF2604" t="s">
        <v>1257</v>
      </c>
      <c r="AG2604" t="s">
        <v>1257</v>
      </c>
      <c r="AH2604">
        <v>1</v>
      </c>
      <c r="AI2604">
        <v>180</v>
      </c>
      <c r="AJ2604">
        <v>408</v>
      </c>
      <c r="AK2604">
        <v>408</v>
      </c>
      <c r="AL2604">
        <v>408</v>
      </c>
      <c r="AM2604">
        <v>408</v>
      </c>
      <c r="AN2604" t="s">
        <v>1409</v>
      </c>
      <c r="AO2604" t="s">
        <v>1374</v>
      </c>
    </row>
    <row r="2605" spans="1:41" x14ac:dyDescent="0.25">
      <c r="A2605">
        <v>1</v>
      </c>
      <c r="B2605" t="s">
        <v>28</v>
      </c>
      <c r="C2605">
        <v>393101</v>
      </c>
      <c r="D2605" t="str">
        <f>VLOOKUP(C2605,MUNICÍPO_SETOR!A$2:D$49,4,0)</f>
        <v>EDUARDO FERREIRA PINTO</v>
      </c>
      <c r="E2605" s="43">
        <v>41388.5</v>
      </c>
      <c r="F2605" s="43">
        <v>41388.8125</v>
      </c>
      <c r="G2605" s="43">
        <v>41388.770833333336</v>
      </c>
      <c r="H2605" t="s">
        <v>29</v>
      </c>
      <c r="I2605">
        <v>60000012404139</v>
      </c>
      <c r="J2605" t="s">
        <v>4179</v>
      </c>
      <c r="K2605" t="s">
        <v>4180</v>
      </c>
      <c r="L2605" t="s">
        <v>32</v>
      </c>
      <c r="M2605">
        <v>4</v>
      </c>
      <c r="N2605" t="s">
        <v>33</v>
      </c>
      <c r="O2605">
        <v>60000015461254</v>
      </c>
      <c r="P2605">
        <v>60000016462742</v>
      </c>
      <c r="Q2605">
        <v>141269000001579</v>
      </c>
      <c r="S2605" t="s">
        <v>34</v>
      </c>
      <c r="T2605" t="s">
        <v>35</v>
      </c>
      <c r="U2605" t="s">
        <v>36</v>
      </c>
      <c r="X2605" t="s">
        <v>37</v>
      </c>
      <c r="AD2605" t="s">
        <v>1257</v>
      </c>
      <c r="AE2605" t="s">
        <v>1437</v>
      </c>
      <c r="AF2605" t="s">
        <v>1257</v>
      </c>
      <c r="AG2605" t="s">
        <v>1257</v>
      </c>
      <c r="AH2605">
        <v>1</v>
      </c>
      <c r="AI2605">
        <v>180</v>
      </c>
      <c r="AJ2605">
        <v>408</v>
      </c>
      <c r="AK2605">
        <v>408</v>
      </c>
      <c r="AL2605">
        <v>408</v>
      </c>
      <c r="AM2605">
        <v>408</v>
      </c>
      <c r="AN2605" t="s">
        <v>1410</v>
      </c>
      <c r="AO2605" t="s">
        <v>4742</v>
      </c>
    </row>
    <row r="2606" spans="1:41" x14ac:dyDescent="0.25">
      <c r="A2606">
        <v>1</v>
      </c>
      <c r="B2606" t="s">
        <v>28</v>
      </c>
      <c r="C2606">
        <v>393101</v>
      </c>
      <c r="D2606" t="str">
        <f>VLOOKUP(C2606,MUNICÍPO_SETOR!A$2:D$49,4,0)</f>
        <v>EDUARDO FERREIRA PINTO</v>
      </c>
      <c r="E2606" s="43">
        <v>41388.458333333336</v>
      </c>
      <c r="F2606" s="43">
        <v>41388.806944444441</v>
      </c>
      <c r="G2606" s="43">
        <v>41388.765277777777</v>
      </c>
      <c r="H2606" t="s">
        <v>29</v>
      </c>
      <c r="I2606">
        <v>60000012492543</v>
      </c>
      <c r="J2606" t="s">
        <v>4181</v>
      </c>
      <c r="K2606" t="s">
        <v>4182</v>
      </c>
      <c r="L2606" t="s">
        <v>32</v>
      </c>
      <c r="M2606">
        <v>4</v>
      </c>
      <c r="N2606" t="s">
        <v>33</v>
      </c>
      <c r="O2606">
        <v>60000015461254</v>
      </c>
      <c r="P2606">
        <v>60000016462742</v>
      </c>
      <c r="Q2606">
        <v>141269000001566</v>
      </c>
      <c r="S2606" t="s">
        <v>34</v>
      </c>
      <c r="T2606" t="s">
        <v>35</v>
      </c>
      <c r="U2606" t="s">
        <v>36</v>
      </c>
      <c r="X2606" t="s">
        <v>37</v>
      </c>
      <c r="AD2606" t="s">
        <v>1258</v>
      </c>
      <c r="AE2606" t="s">
        <v>1437</v>
      </c>
      <c r="AF2606" t="s">
        <v>1258</v>
      </c>
      <c r="AG2606" t="s">
        <v>1258</v>
      </c>
      <c r="AH2606">
        <v>1</v>
      </c>
      <c r="AI2606">
        <v>104</v>
      </c>
      <c r="AJ2606">
        <v>368</v>
      </c>
      <c r="AK2606">
        <v>368</v>
      </c>
      <c r="AL2606">
        <v>368</v>
      </c>
      <c r="AM2606">
        <v>368</v>
      </c>
      <c r="AN2606" t="s">
        <v>1409</v>
      </c>
      <c r="AO2606" t="s">
        <v>1375</v>
      </c>
    </row>
    <row r="2607" spans="1:41" x14ac:dyDescent="0.25">
      <c r="A2607">
        <v>1</v>
      </c>
      <c r="B2607" t="s">
        <v>28</v>
      </c>
      <c r="C2607">
        <v>393101</v>
      </c>
      <c r="D2607" t="str">
        <f>VLOOKUP(C2607,MUNICÍPO_SETOR!A$2:D$49,4,0)</f>
        <v>EDUARDO FERREIRA PINTO</v>
      </c>
      <c r="E2607" s="43">
        <v>41388.458333333336</v>
      </c>
      <c r="F2607" s="43">
        <v>41388.806944444441</v>
      </c>
      <c r="G2607" s="43">
        <v>41388.765277777777</v>
      </c>
      <c r="H2607" t="s">
        <v>29</v>
      </c>
      <c r="I2607">
        <v>60000012492543</v>
      </c>
      <c r="J2607" t="s">
        <v>4181</v>
      </c>
      <c r="K2607" t="s">
        <v>4182</v>
      </c>
      <c r="L2607" t="s">
        <v>32</v>
      </c>
      <c r="M2607">
        <v>4</v>
      </c>
      <c r="N2607" t="s">
        <v>33</v>
      </c>
      <c r="O2607">
        <v>60000015461254</v>
      </c>
      <c r="P2607">
        <v>60000016462742</v>
      </c>
      <c r="Q2607">
        <v>141269000001566</v>
      </c>
      <c r="S2607" t="s">
        <v>34</v>
      </c>
      <c r="T2607" t="s">
        <v>35</v>
      </c>
      <c r="U2607" t="s">
        <v>36</v>
      </c>
      <c r="X2607" t="s">
        <v>37</v>
      </c>
      <c r="AD2607" t="s">
        <v>1258</v>
      </c>
      <c r="AE2607" t="s">
        <v>1437</v>
      </c>
      <c r="AF2607" t="s">
        <v>1258</v>
      </c>
      <c r="AG2607" t="s">
        <v>1258</v>
      </c>
      <c r="AH2607">
        <v>1</v>
      </c>
      <c r="AI2607">
        <v>104</v>
      </c>
      <c r="AJ2607">
        <v>368</v>
      </c>
      <c r="AK2607">
        <v>368</v>
      </c>
      <c r="AL2607">
        <v>368</v>
      </c>
      <c r="AM2607">
        <v>368</v>
      </c>
      <c r="AN2607" t="s">
        <v>1410</v>
      </c>
      <c r="AO2607" t="s">
        <v>4744</v>
      </c>
    </row>
    <row r="2608" spans="1:41" x14ac:dyDescent="0.25">
      <c r="A2608">
        <v>1</v>
      </c>
      <c r="B2608" t="s">
        <v>28</v>
      </c>
      <c r="C2608">
        <v>393101</v>
      </c>
      <c r="D2608" t="str">
        <f>VLOOKUP(C2608,MUNICÍPO_SETOR!A$2:D$49,4,0)</f>
        <v>EDUARDO FERREIRA PINTO</v>
      </c>
      <c r="E2608" s="43">
        <v>41388.416666666664</v>
      </c>
      <c r="F2608" s="43">
        <v>41388.805555555555</v>
      </c>
      <c r="G2608" s="43">
        <v>41388.763888888891</v>
      </c>
      <c r="H2608" t="s">
        <v>29</v>
      </c>
      <c r="I2608">
        <v>60000012483303</v>
      </c>
      <c r="J2608" t="s">
        <v>4183</v>
      </c>
      <c r="K2608" t="s">
        <v>4184</v>
      </c>
      <c r="L2608" t="s">
        <v>32</v>
      </c>
      <c r="M2608">
        <v>4</v>
      </c>
      <c r="N2608" t="s">
        <v>33</v>
      </c>
      <c r="O2608">
        <v>60000015461254</v>
      </c>
      <c r="P2608">
        <v>60000016462742</v>
      </c>
      <c r="Q2608">
        <v>141269000001559</v>
      </c>
      <c r="S2608" t="s">
        <v>34</v>
      </c>
      <c r="T2608" t="s">
        <v>35</v>
      </c>
      <c r="U2608" t="s">
        <v>36</v>
      </c>
      <c r="X2608" t="s">
        <v>37</v>
      </c>
      <c r="AD2608" t="s">
        <v>1262</v>
      </c>
      <c r="AE2608" t="s">
        <v>1437</v>
      </c>
      <c r="AF2608" t="s">
        <v>1262</v>
      </c>
      <c r="AG2608" t="s">
        <v>1262</v>
      </c>
      <c r="AH2608">
        <v>1</v>
      </c>
      <c r="AI2608">
        <v>91</v>
      </c>
      <c r="AJ2608">
        <v>366</v>
      </c>
      <c r="AK2608">
        <v>366</v>
      </c>
      <c r="AL2608">
        <v>366</v>
      </c>
      <c r="AM2608">
        <v>366</v>
      </c>
      <c r="AN2608" t="s">
        <v>1409</v>
      </c>
      <c r="AO2608" t="s">
        <v>1378</v>
      </c>
    </row>
    <row r="2609" spans="1:41" x14ac:dyDescent="0.25">
      <c r="A2609">
        <v>1</v>
      </c>
      <c r="B2609" t="s">
        <v>28</v>
      </c>
      <c r="C2609">
        <v>393101</v>
      </c>
      <c r="D2609" t="str">
        <f>VLOOKUP(C2609,MUNICÍPO_SETOR!A$2:D$49,4,0)</f>
        <v>EDUARDO FERREIRA PINTO</v>
      </c>
      <c r="E2609" s="43">
        <v>41388.416666666664</v>
      </c>
      <c r="F2609" s="43">
        <v>41388.805555555555</v>
      </c>
      <c r="G2609" s="43">
        <v>41388.763888888891</v>
      </c>
      <c r="H2609" t="s">
        <v>29</v>
      </c>
      <c r="I2609">
        <v>60000012483303</v>
      </c>
      <c r="J2609" t="s">
        <v>4183</v>
      </c>
      <c r="K2609" t="s">
        <v>4184</v>
      </c>
      <c r="L2609" t="s">
        <v>32</v>
      </c>
      <c r="M2609">
        <v>4</v>
      </c>
      <c r="N2609" t="s">
        <v>33</v>
      </c>
      <c r="O2609">
        <v>60000015461254</v>
      </c>
      <c r="P2609">
        <v>60000016462742</v>
      </c>
      <c r="Q2609">
        <v>141269000001559</v>
      </c>
      <c r="S2609" t="s">
        <v>34</v>
      </c>
      <c r="T2609" t="s">
        <v>35</v>
      </c>
      <c r="U2609" t="s">
        <v>36</v>
      </c>
      <c r="X2609" t="s">
        <v>37</v>
      </c>
      <c r="AD2609" t="s">
        <v>1262</v>
      </c>
      <c r="AE2609" t="s">
        <v>1437</v>
      </c>
      <c r="AF2609" t="s">
        <v>1262</v>
      </c>
      <c r="AG2609" t="s">
        <v>1262</v>
      </c>
      <c r="AH2609">
        <v>1</v>
      </c>
      <c r="AI2609">
        <v>91</v>
      </c>
      <c r="AJ2609">
        <v>366</v>
      </c>
      <c r="AK2609">
        <v>366</v>
      </c>
      <c r="AL2609">
        <v>366</v>
      </c>
      <c r="AM2609">
        <v>366</v>
      </c>
      <c r="AN2609" t="s">
        <v>1410</v>
      </c>
      <c r="AO2609" t="s">
        <v>4738</v>
      </c>
    </row>
    <row r="2610" spans="1:41" x14ac:dyDescent="0.25">
      <c r="A2610">
        <v>1</v>
      </c>
      <c r="B2610" t="s">
        <v>28</v>
      </c>
      <c r="C2610">
        <v>393101</v>
      </c>
      <c r="D2610" t="str">
        <f>VLOOKUP(C2610,MUNICÍPO_SETOR!A$2:D$49,4,0)</f>
        <v>EDUARDO FERREIRA PINTO</v>
      </c>
      <c r="E2610" s="43">
        <v>41388.375</v>
      </c>
      <c r="F2610" s="43">
        <v>41388.804166666669</v>
      </c>
      <c r="G2610" s="43">
        <v>41388.762499999997</v>
      </c>
      <c r="H2610" t="s">
        <v>29</v>
      </c>
      <c r="I2610">
        <v>60000012287647</v>
      </c>
      <c r="J2610" t="s">
        <v>4185</v>
      </c>
      <c r="K2610" t="s">
        <v>4186</v>
      </c>
      <c r="L2610" t="s">
        <v>41</v>
      </c>
      <c r="M2610">
        <v>3</v>
      </c>
      <c r="N2610" t="s">
        <v>33</v>
      </c>
      <c r="O2610">
        <v>60000015461254</v>
      </c>
      <c r="P2610">
        <v>60000016462742</v>
      </c>
      <c r="Q2610">
        <v>141269000001552</v>
      </c>
      <c r="S2610" t="s">
        <v>34</v>
      </c>
      <c r="T2610" t="s">
        <v>35</v>
      </c>
      <c r="U2610" t="s">
        <v>36</v>
      </c>
      <c r="X2610" t="s">
        <v>37</v>
      </c>
      <c r="AD2610" t="s">
        <v>1298</v>
      </c>
      <c r="AE2610" t="s">
        <v>1437</v>
      </c>
      <c r="AF2610" t="s">
        <v>1298</v>
      </c>
      <c r="AG2610" t="s">
        <v>1298</v>
      </c>
      <c r="AH2610">
        <v>1</v>
      </c>
      <c r="AI2610">
        <v>109</v>
      </c>
      <c r="AJ2610">
        <v>378</v>
      </c>
      <c r="AK2610">
        <v>378</v>
      </c>
      <c r="AL2610">
        <v>378</v>
      </c>
      <c r="AM2610">
        <v>378</v>
      </c>
      <c r="AN2610" t="s">
        <v>1409</v>
      </c>
      <c r="AO2610" t="s">
        <v>1368</v>
      </c>
    </row>
    <row r="2611" spans="1:41" x14ac:dyDescent="0.25">
      <c r="A2611">
        <v>1</v>
      </c>
      <c r="B2611" t="s">
        <v>28</v>
      </c>
      <c r="C2611">
        <v>393101</v>
      </c>
      <c r="D2611" t="str">
        <f>VLOOKUP(C2611,MUNICÍPO_SETOR!A$2:D$49,4,0)</f>
        <v>EDUARDO FERREIRA PINTO</v>
      </c>
      <c r="E2611" s="43">
        <v>41388.375</v>
      </c>
      <c r="F2611" s="43">
        <v>41388.804166666669</v>
      </c>
      <c r="G2611" s="43">
        <v>41388.762499999997</v>
      </c>
      <c r="H2611" t="s">
        <v>29</v>
      </c>
      <c r="I2611">
        <v>60000012287647</v>
      </c>
      <c r="J2611" t="s">
        <v>4185</v>
      </c>
      <c r="K2611" t="s">
        <v>4186</v>
      </c>
      <c r="L2611" t="s">
        <v>41</v>
      </c>
      <c r="M2611">
        <v>3</v>
      </c>
      <c r="N2611" t="s">
        <v>33</v>
      </c>
      <c r="O2611">
        <v>60000015461254</v>
      </c>
      <c r="P2611">
        <v>60000016462742</v>
      </c>
      <c r="Q2611">
        <v>141269000001552</v>
      </c>
      <c r="S2611" t="s">
        <v>34</v>
      </c>
      <c r="T2611" t="s">
        <v>35</v>
      </c>
      <c r="U2611" t="s">
        <v>36</v>
      </c>
      <c r="X2611" t="s">
        <v>37</v>
      </c>
      <c r="AD2611" t="s">
        <v>1298</v>
      </c>
      <c r="AE2611" t="s">
        <v>1437</v>
      </c>
      <c r="AF2611" t="s">
        <v>1298</v>
      </c>
      <c r="AG2611" t="s">
        <v>1298</v>
      </c>
      <c r="AH2611">
        <v>1</v>
      </c>
      <c r="AI2611">
        <v>109</v>
      </c>
      <c r="AJ2611">
        <v>378</v>
      </c>
      <c r="AK2611">
        <v>378</v>
      </c>
      <c r="AL2611">
        <v>378</v>
      </c>
      <c r="AM2611">
        <v>378</v>
      </c>
      <c r="AN2611" t="s">
        <v>1410</v>
      </c>
      <c r="AO2611" t="s">
        <v>4736</v>
      </c>
    </row>
    <row r="2612" spans="1:41" x14ac:dyDescent="0.25">
      <c r="A2612">
        <v>1</v>
      </c>
      <c r="B2612" t="s">
        <v>28</v>
      </c>
      <c r="C2612">
        <v>393101</v>
      </c>
      <c r="D2612" t="str">
        <f>VLOOKUP(C2612,MUNICÍPO_SETOR!A$2:D$49,4,0)</f>
        <v>EDUARDO FERREIRA PINTO</v>
      </c>
      <c r="E2612" s="43">
        <v>41388.375</v>
      </c>
      <c r="F2612" s="43">
        <v>41388.804166666669</v>
      </c>
      <c r="G2612" s="43">
        <v>41388.762499999997</v>
      </c>
      <c r="H2612" t="s">
        <v>29</v>
      </c>
      <c r="I2612">
        <v>60000012287647</v>
      </c>
      <c r="J2612" t="s">
        <v>4185</v>
      </c>
      <c r="K2612" t="s">
        <v>4186</v>
      </c>
      <c r="L2612" t="s">
        <v>41</v>
      </c>
      <c r="M2612">
        <v>3</v>
      </c>
      <c r="N2612" t="s">
        <v>33</v>
      </c>
      <c r="O2612">
        <v>60000015461254</v>
      </c>
      <c r="P2612">
        <v>60000016462742</v>
      </c>
      <c r="Q2612">
        <v>141269000001552</v>
      </c>
      <c r="S2612" t="s">
        <v>34</v>
      </c>
      <c r="T2612" t="s">
        <v>35</v>
      </c>
      <c r="U2612" t="s">
        <v>36</v>
      </c>
      <c r="X2612" t="s">
        <v>37</v>
      </c>
      <c r="AD2612" t="s">
        <v>1298</v>
      </c>
      <c r="AE2612" t="s">
        <v>1437</v>
      </c>
      <c r="AF2612" t="s">
        <v>1298</v>
      </c>
      <c r="AG2612" t="s">
        <v>1298</v>
      </c>
      <c r="AH2612">
        <v>1</v>
      </c>
      <c r="AI2612">
        <v>109</v>
      </c>
      <c r="AJ2612">
        <v>378</v>
      </c>
      <c r="AK2612">
        <v>378</v>
      </c>
      <c r="AL2612">
        <v>378</v>
      </c>
      <c r="AM2612">
        <v>378</v>
      </c>
      <c r="AN2612" t="s">
        <v>1409</v>
      </c>
      <c r="AO2612" t="s">
        <v>1368</v>
      </c>
    </row>
    <row r="2613" spans="1:41" x14ac:dyDescent="0.25">
      <c r="A2613">
        <v>1</v>
      </c>
      <c r="B2613" t="s">
        <v>28</v>
      </c>
      <c r="C2613">
        <v>393101</v>
      </c>
      <c r="D2613" t="str">
        <f>VLOOKUP(C2613,MUNICÍPO_SETOR!A$2:D$49,4,0)</f>
        <v>EDUARDO FERREIRA PINTO</v>
      </c>
      <c r="E2613" s="43">
        <v>41388.375</v>
      </c>
      <c r="F2613" s="43">
        <v>41388.804166666669</v>
      </c>
      <c r="G2613" s="43">
        <v>41388.762499999997</v>
      </c>
      <c r="H2613" t="s">
        <v>29</v>
      </c>
      <c r="I2613">
        <v>60000012287647</v>
      </c>
      <c r="J2613" t="s">
        <v>4185</v>
      </c>
      <c r="K2613" t="s">
        <v>4186</v>
      </c>
      <c r="L2613" t="s">
        <v>41</v>
      </c>
      <c r="M2613">
        <v>3</v>
      </c>
      <c r="N2613" t="s">
        <v>33</v>
      </c>
      <c r="O2613">
        <v>60000015461254</v>
      </c>
      <c r="P2613">
        <v>60000016462742</v>
      </c>
      <c r="Q2613">
        <v>141269000001552</v>
      </c>
      <c r="S2613" t="s">
        <v>34</v>
      </c>
      <c r="T2613" t="s">
        <v>35</v>
      </c>
      <c r="U2613" t="s">
        <v>36</v>
      </c>
      <c r="X2613" t="s">
        <v>37</v>
      </c>
      <c r="AD2613" t="s">
        <v>1298</v>
      </c>
      <c r="AE2613" t="s">
        <v>1437</v>
      </c>
      <c r="AF2613" t="s">
        <v>1298</v>
      </c>
      <c r="AG2613" t="s">
        <v>1298</v>
      </c>
      <c r="AH2613">
        <v>1</v>
      </c>
      <c r="AI2613">
        <v>109</v>
      </c>
      <c r="AJ2613">
        <v>378</v>
      </c>
      <c r="AK2613">
        <v>378</v>
      </c>
      <c r="AL2613">
        <v>378</v>
      </c>
      <c r="AM2613">
        <v>378</v>
      </c>
      <c r="AN2613" t="s">
        <v>1410</v>
      </c>
      <c r="AO2613" t="s">
        <v>4736</v>
      </c>
    </row>
    <row r="2614" spans="1:41" x14ac:dyDescent="0.25">
      <c r="A2614">
        <v>1</v>
      </c>
      <c r="B2614" t="s">
        <v>28</v>
      </c>
      <c r="C2614">
        <v>393101</v>
      </c>
      <c r="D2614" t="str">
        <f>VLOOKUP(C2614,MUNICÍPO_SETOR!A$2:D$49,4,0)</f>
        <v>EDUARDO FERREIRA PINTO</v>
      </c>
      <c r="E2614" s="43">
        <v>41387.666666666664</v>
      </c>
      <c r="F2614" s="43">
        <v>41388.79791666667</v>
      </c>
      <c r="G2614" s="43">
        <v>41388.756249999999</v>
      </c>
      <c r="H2614" t="s">
        <v>29</v>
      </c>
      <c r="I2614">
        <v>60000017963760</v>
      </c>
      <c r="J2614" t="s">
        <v>4187</v>
      </c>
      <c r="K2614" t="s">
        <v>4188</v>
      </c>
      <c r="L2614" t="s">
        <v>32</v>
      </c>
      <c r="M2614">
        <v>3</v>
      </c>
      <c r="N2614" t="s">
        <v>33</v>
      </c>
      <c r="O2614">
        <v>60000015461254</v>
      </c>
      <c r="P2614">
        <v>60000016462742</v>
      </c>
      <c r="Q2614">
        <v>141269000001534</v>
      </c>
      <c r="S2614" t="s">
        <v>34</v>
      </c>
      <c r="T2614" t="s">
        <v>35</v>
      </c>
      <c r="U2614" t="s">
        <v>36</v>
      </c>
      <c r="X2614" t="s">
        <v>37</v>
      </c>
      <c r="AD2614" t="s">
        <v>1275</v>
      </c>
      <c r="AE2614" t="s">
        <v>1437</v>
      </c>
      <c r="AF2614" t="s">
        <v>1275</v>
      </c>
      <c r="AG2614" t="s">
        <v>1275</v>
      </c>
      <c r="AH2614">
        <v>1</v>
      </c>
      <c r="AI2614">
        <v>150</v>
      </c>
      <c r="AJ2614">
        <v>385</v>
      </c>
      <c r="AK2614">
        <v>385</v>
      </c>
      <c r="AL2614">
        <v>385</v>
      </c>
      <c r="AM2614">
        <v>385</v>
      </c>
      <c r="AN2614" t="s">
        <v>1409</v>
      </c>
      <c r="AO2614" t="s">
        <v>1371</v>
      </c>
    </row>
    <row r="2615" spans="1:41" x14ac:dyDescent="0.25">
      <c r="A2615">
        <v>1</v>
      </c>
      <c r="B2615" t="s">
        <v>28</v>
      </c>
      <c r="C2615">
        <v>393101</v>
      </c>
      <c r="D2615" t="str">
        <f>VLOOKUP(C2615,MUNICÍPO_SETOR!A$2:D$49,4,0)</f>
        <v>EDUARDO FERREIRA PINTO</v>
      </c>
      <c r="E2615" s="43">
        <v>41387.666666666664</v>
      </c>
      <c r="F2615" s="43">
        <v>41388.79791666667</v>
      </c>
      <c r="G2615" s="43">
        <v>41388.756249999999</v>
      </c>
      <c r="H2615" t="s">
        <v>29</v>
      </c>
      <c r="I2615">
        <v>60000017963760</v>
      </c>
      <c r="J2615" t="s">
        <v>4187</v>
      </c>
      <c r="K2615" t="s">
        <v>4188</v>
      </c>
      <c r="L2615" t="s">
        <v>32</v>
      </c>
      <c r="M2615">
        <v>3</v>
      </c>
      <c r="N2615" t="s">
        <v>33</v>
      </c>
      <c r="O2615">
        <v>60000015461254</v>
      </c>
      <c r="P2615">
        <v>60000016462742</v>
      </c>
      <c r="Q2615">
        <v>141269000001534</v>
      </c>
      <c r="S2615" t="s">
        <v>34</v>
      </c>
      <c r="T2615" t="s">
        <v>35</v>
      </c>
      <c r="U2615" t="s">
        <v>36</v>
      </c>
      <c r="X2615" t="s">
        <v>37</v>
      </c>
      <c r="AD2615" t="s">
        <v>1275</v>
      </c>
      <c r="AE2615" t="s">
        <v>1437</v>
      </c>
      <c r="AF2615" t="s">
        <v>1275</v>
      </c>
      <c r="AG2615" t="s">
        <v>1275</v>
      </c>
      <c r="AH2615">
        <v>1</v>
      </c>
      <c r="AI2615">
        <v>150</v>
      </c>
      <c r="AJ2615">
        <v>385</v>
      </c>
      <c r="AK2615">
        <v>385</v>
      </c>
      <c r="AL2615">
        <v>385</v>
      </c>
      <c r="AM2615">
        <v>385</v>
      </c>
      <c r="AN2615" t="s">
        <v>1410</v>
      </c>
      <c r="AO2615" t="s">
        <v>4732</v>
      </c>
    </row>
    <row r="2616" spans="1:41" x14ac:dyDescent="0.25">
      <c r="A2616">
        <v>1</v>
      </c>
      <c r="B2616" t="s">
        <v>28</v>
      </c>
      <c r="C2616">
        <v>393101</v>
      </c>
      <c r="D2616" t="str">
        <f>VLOOKUP(C2616,MUNICÍPO_SETOR!A$2:D$49,4,0)</f>
        <v>EDUARDO FERREIRA PINTO</v>
      </c>
      <c r="E2616" s="43">
        <v>41387.625</v>
      </c>
      <c r="F2616" s="43">
        <v>41388.787499999999</v>
      </c>
      <c r="G2616" s="43">
        <v>41388.745833333334</v>
      </c>
      <c r="H2616" t="s">
        <v>29</v>
      </c>
      <c r="I2616">
        <v>60000012415591</v>
      </c>
      <c r="J2616" t="s">
        <v>4189</v>
      </c>
      <c r="K2616" t="s">
        <v>4190</v>
      </c>
      <c r="L2616" t="s">
        <v>41</v>
      </c>
      <c r="M2616">
        <v>3</v>
      </c>
      <c r="N2616" t="s">
        <v>33</v>
      </c>
      <c r="O2616">
        <v>60000015461254</v>
      </c>
      <c r="P2616">
        <v>60000016462742</v>
      </c>
      <c r="Q2616">
        <v>141269000001496</v>
      </c>
      <c r="S2616" t="s">
        <v>34</v>
      </c>
      <c r="T2616" t="s">
        <v>35</v>
      </c>
      <c r="U2616" t="s">
        <v>36</v>
      </c>
      <c r="X2616" t="s">
        <v>37</v>
      </c>
      <c r="AD2616" t="s">
        <v>1247</v>
      </c>
      <c r="AE2616" t="s">
        <v>1437</v>
      </c>
      <c r="AF2616" t="s">
        <v>1247</v>
      </c>
      <c r="AG2616" t="s">
        <v>1247</v>
      </c>
      <c r="AH2616">
        <v>1</v>
      </c>
      <c r="AI2616">
        <v>172</v>
      </c>
      <c r="AJ2616">
        <v>491</v>
      </c>
      <c r="AK2616">
        <v>491</v>
      </c>
      <c r="AL2616">
        <v>491</v>
      </c>
      <c r="AM2616">
        <v>491</v>
      </c>
      <c r="AN2616" t="s">
        <v>1409</v>
      </c>
      <c r="AO2616" t="s">
        <v>1377</v>
      </c>
    </row>
    <row r="2617" spans="1:41" x14ac:dyDescent="0.25">
      <c r="A2617">
        <v>1</v>
      </c>
      <c r="B2617" t="s">
        <v>28</v>
      </c>
      <c r="C2617">
        <v>393101</v>
      </c>
      <c r="D2617" t="str">
        <f>VLOOKUP(C2617,MUNICÍPO_SETOR!A$2:D$49,4,0)</f>
        <v>EDUARDO FERREIRA PINTO</v>
      </c>
      <c r="E2617" s="43">
        <v>41387.625</v>
      </c>
      <c r="F2617" s="43">
        <v>41388.787499999999</v>
      </c>
      <c r="G2617" s="43">
        <v>41388.745833333334</v>
      </c>
      <c r="H2617" t="s">
        <v>29</v>
      </c>
      <c r="I2617">
        <v>60000012415591</v>
      </c>
      <c r="J2617" t="s">
        <v>4189</v>
      </c>
      <c r="K2617" t="s">
        <v>4190</v>
      </c>
      <c r="L2617" t="s">
        <v>41</v>
      </c>
      <c r="M2617">
        <v>3</v>
      </c>
      <c r="N2617" t="s">
        <v>33</v>
      </c>
      <c r="O2617">
        <v>60000015461254</v>
      </c>
      <c r="P2617">
        <v>60000016462742</v>
      </c>
      <c r="Q2617">
        <v>141269000001496</v>
      </c>
      <c r="S2617" t="s">
        <v>34</v>
      </c>
      <c r="T2617" t="s">
        <v>35</v>
      </c>
      <c r="U2617" t="s">
        <v>36</v>
      </c>
      <c r="X2617" t="s">
        <v>37</v>
      </c>
      <c r="AD2617" t="s">
        <v>1247</v>
      </c>
      <c r="AE2617" t="s">
        <v>1437</v>
      </c>
      <c r="AF2617" t="s">
        <v>1247</v>
      </c>
      <c r="AG2617" t="s">
        <v>1247</v>
      </c>
      <c r="AH2617">
        <v>1</v>
      </c>
      <c r="AI2617">
        <v>172</v>
      </c>
      <c r="AJ2617">
        <v>491</v>
      </c>
      <c r="AK2617">
        <v>491</v>
      </c>
      <c r="AL2617">
        <v>491</v>
      </c>
      <c r="AM2617">
        <v>491</v>
      </c>
      <c r="AN2617" t="s">
        <v>1410</v>
      </c>
      <c r="AO2617" t="s">
        <v>4743</v>
      </c>
    </row>
    <row r="2618" spans="1:41" x14ac:dyDescent="0.25">
      <c r="A2618">
        <v>1</v>
      </c>
      <c r="B2618" t="s">
        <v>28</v>
      </c>
      <c r="C2618">
        <v>393101</v>
      </c>
      <c r="D2618" t="str">
        <f>VLOOKUP(C2618,MUNICÍPO_SETOR!A$2:D$49,4,0)</f>
        <v>EDUARDO FERREIRA PINTO</v>
      </c>
      <c r="E2618" s="43">
        <v>41387.625</v>
      </c>
      <c r="F2618" s="43">
        <v>41388.787499999999</v>
      </c>
      <c r="G2618" s="43">
        <v>41388.745833333334</v>
      </c>
      <c r="H2618" t="s">
        <v>29</v>
      </c>
      <c r="I2618">
        <v>60000012415591</v>
      </c>
      <c r="J2618" t="s">
        <v>4189</v>
      </c>
      <c r="K2618" t="s">
        <v>4190</v>
      </c>
      <c r="L2618" t="s">
        <v>41</v>
      </c>
      <c r="M2618">
        <v>3</v>
      </c>
      <c r="N2618" t="s">
        <v>33</v>
      </c>
      <c r="O2618">
        <v>60000015461254</v>
      </c>
      <c r="P2618">
        <v>60000016462742</v>
      </c>
      <c r="Q2618">
        <v>141269000001496</v>
      </c>
      <c r="S2618" t="s">
        <v>34</v>
      </c>
      <c r="T2618" t="s">
        <v>35</v>
      </c>
      <c r="U2618" t="s">
        <v>36</v>
      </c>
      <c r="X2618" t="s">
        <v>37</v>
      </c>
      <c r="AD2618" t="s">
        <v>1247</v>
      </c>
      <c r="AE2618" t="s">
        <v>1437</v>
      </c>
      <c r="AF2618" t="s">
        <v>1247</v>
      </c>
      <c r="AG2618" t="s">
        <v>1247</v>
      </c>
      <c r="AH2618">
        <v>1</v>
      </c>
      <c r="AI2618">
        <v>172</v>
      </c>
      <c r="AJ2618">
        <v>491</v>
      </c>
      <c r="AK2618">
        <v>491</v>
      </c>
      <c r="AL2618">
        <v>491</v>
      </c>
      <c r="AM2618">
        <v>491</v>
      </c>
      <c r="AN2618" t="s">
        <v>1409</v>
      </c>
      <c r="AO2618" t="s">
        <v>1377</v>
      </c>
    </row>
    <row r="2619" spans="1:41" x14ac:dyDescent="0.25">
      <c r="A2619">
        <v>1</v>
      </c>
      <c r="B2619" t="s">
        <v>28</v>
      </c>
      <c r="C2619">
        <v>393101</v>
      </c>
      <c r="D2619" t="str">
        <f>VLOOKUP(C2619,MUNICÍPO_SETOR!A$2:D$49,4,0)</f>
        <v>EDUARDO FERREIRA PINTO</v>
      </c>
      <c r="E2619" s="43">
        <v>41387.625</v>
      </c>
      <c r="F2619" s="43">
        <v>41388.787499999999</v>
      </c>
      <c r="G2619" s="43">
        <v>41388.745833333334</v>
      </c>
      <c r="H2619" t="s">
        <v>29</v>
      </c>
      <c r="I2619">
        <v>60000012415591</v>
      </c>
      <c r="J2619" t="s">
        <v>4189</v>
      </c>
      <c r="K2619" t="s">
        <v>4190</v>
      </c>
      <c r="L2619" t="s">
        <v>41</v>
      </c>
      <c r="M2619">
        <v>3</v>
      </c>
      <c r="N2619" t="s">
        <v>33</v>
      </c>
      <c r="O2619">
        <v>60000015461254</v>
      </c>
      <c r="P2619">
        <v>60000016462742</v>
      </c>
      <c r="Q2619">
        <v>141269000001496</v>
      </c>
      <c r="S2619" t="s">
        <v>34</v>
      </c>
      <c r="T2619" t="s">
        <v>35</v>
      </c>
      <c r="U2619" t="s">
        <v>36</v>
      </c>
      <c r="X2619" t="s">
        <v>37</v>
      </c>
      <c r="AD2619" t="s">
        <v>1247</v>
      </c>
      <c r="AE2619" t="s">
        <v>1437</v>
      </c>
      <c r="AF2619" t="s">
        <v>1247</v>
      </c>
      <c r="AG2619" t="s">
        <v>1247</v>
      </c>
      <c r="AH2619">
        <v>1</v>
      </c>
      <c r="AI2619">
        <v>172</v>
      </c>
      <c r="AJ2619">
        <v>491</v>
      </c>
      <c r="AK2619">
        <v>491</v>
      </c>
      <c r="AL2619">
        <v>491</v>
      </c>
      <c r="AM2619">
        <v>491</v>
      </c>
      <c r="AN2619" t="s">
        <v>1410</v>
      </c>
      <c r="AO2619" t="s">
        <v>4743</v>
      </c>
    </row>
    <row r="2620" spans="1:41" x14ac:dyDescent="0.25">
      <c r="A2620">
        <v>1</v>
      </c>
      <c r="B2620" t="s">
        <v>28</v>
      </c>
      <c r="C2620">
        <v>393101</v>
      </c>
      <c r="D2620" t="str">
        <f>VLOOKUP(C2620,MUNICÍPO_SETOR!A$2:D$49,4,0)</f>
        <v>EDUARDO FERREIRA PINTO</v>
      </c>
      <c r="E2620" s="43">
        <v>41387.5</v>
      </c>
      <c r="F2620" s="43">
        <v>41388.794444444444</v>
      </c>
      <c r="G2620" s="43">
        <v>41388.75277777778</v>
      </c>
      <c r="H2620" t="s">
        <v>29</v>
      </c>
      <c r="I2620">
        <v>60000017153274</v>
      </c>
      <c r="J2620" t="s">
        <v>4191</v>
      </c>
      <c r="K2620" t="s">
        <v>4192</v>
      </c>
      <c r="L2620" t="s">
        <v>32</v>
      </c>
      <c r="M2620">
        <v>3</v>
      </c>
      <c r="N2620" t="s">
        <v>33</v>
      </c>
      <c r="O2620">
        <v>60000015461254</v>
      </c>
      <c r="P2620">
        <v>60000016462742</v>
      </c>
      <c r="Q2620">
        <v>141269000001524</v>
      </c>
      <c r="S2620" t="s">
        <v>34</v>
      </c>
      <c r="T2620" t="s">
        <v>35</v>
      </c>
      <c r="U2620" t="s">
        <v>36</v>
      </c>
      <c r="X2620" t="s">
        <v>37</v>
      </c>
      <c r="AD2620" t="s">
        <v>1272</v>
      </c>
      <c r="AE2620" t="s">
        <v>1437</v>
      </c>
      <c r="AF2620" t="s">
        <v>1272</v>
      </c>
      <c r="AG2620" t="s">
        <v>1272</v>
      </c>
      <c r="AH2620">
        <v>1</v>
      </c>
      <c r="AI2620">
        <v>237</v>
      </c>
      <c r="AJ2620">
        <v>515</v>
      </c>
      <c r="AK2620">
        <v>515</v>
      </c>
      <c r="AL2620">
        <v>515</v>
      </c>
      <c r="AM2620">
        <v>515</v>
      </c>
      <c r="AN2620" t="s">
        <v>1409</v>
      </c>
      <c r="AO2620" t="s">
        <v>1372</v>
      </c>
    </row>
    <row r="2621" spans="1:41" x14ac:dyDescent="0.25">
      <c r="A2621">
        <v>1</v>
      </c>
      <c r="B2621" t="s">
        <v>28</v>
      </c>
      <c r="C2621">
        <v>393101</v>
      </c>
      <c r="D2621" t="str">
        <f>VLOOKUP(C2621,MUNICÍPO_SETOR!A$2:D$49,4,0)</f>
        <v>EDUARDO FERREIRA PINTO</v>
      </c>
      <c r="E2621" s="43">
        <v>41387.5</v>
      </c>
      <c r="F2621" s="43">
        <v>41388.794444444444</v>
      </c>
      <c r="G2621" s="43">
        <v>41388.75277777778</v>
      </c>
      <c r="H2621" t="s">
        <v>29</v>
      </c>
      <c r="I2621">
        <v>60000017153274</v>
      </c>
      <c r="J2621" t="s">
        <v>4191</v>
      </c>
      <c r="K2621" t="s">
        <v>4192</v>
      </c>
      <c r="L2621" t="s">
        <v>32</v>
      </c>
      <c r="M2621">
        <v>3</v>
      </c>
      <c r="N2621" t="s">
        <v>33</v>
      </c>
      <c r="O2621">
        <v>60000015461254</v>
      </c>
      <c r="P2621">
        <v>60000016462742</v>
      </c>
      <c r="Q2621">
        <v>141269000001524</v>
      </c>
      <c r="S2621" t="s">
        <v>34</v>
      </c>
      <c r="T2621" t="s">
        <v>35</v>
      </c>
      <c r="U2621" t="s">
        <v>36</v>
      </c>
      <c r="X2621" t="s">
        <v>37</v>
      </c>
      <c r="AD2621" t="s">
        <v>1272</v>
      </c>
      <c r="AE2621" t="s">
        <v>1437</v>
      </c>
      <c r="AF2621" t="s">
        <v>1272</v>
      </c>
      <c r="AG2621" t="s">
        <v>1272</v>
      </c>
      <c r="AH2621">
        <v>1</v>
      </c>
      <c r="AI2621">
        <v>237</v>
      </c>
      <c r="AJ2621">
        <v>515</v>
      </c>
      <c r="AK2621">
        <v>515</v>
      </c>
      <c r="AL2621">
        <v>515</v>
      </c>
      <c r="AM2621">
        <v>515</v>
      </c>
      <c r="AN2621" t="s">
        <v>1410</v>
      </c>
      <c r="AO2621" t="s">
        <v>4737</v>
      </c>
    </row>
    <row r="2622" spans="1:41" x14ac:dyDescent="0.25">
      <c r="A2622">
        <v>1</v>
      </c>
      <c r="B2622" t="s">
        <v>28</v>
      </c>
      <c r="C2622">
        <v>393101</v>
      </c>
      <c r="D2622" t="str">
        <f>VLOOKUP(C2622,MUNICÍPO_SETOR!A$2:D$49,4,0)</f>
        <v>EDUARDO FERREIRA PINTO</v>
      </c>
      <c r="E2622" s="43">
        <v>41387.458333333336</v>
      </c>
      <c r="F2622" s="43">
        <v>41388.793055555558</v>
      </c>
      <c r="G2622" s="43">
        <v>41388.751388888886</v>
      </c>
      <c r="H2622" t="s">
        <v>29</v>
      </c>
      <c r="I2622">
        <v>60000012315699</v>
      </c>
      <c r="J2622" t="s">
        <v>4193</v>
      </c>
      <c r="K2622" t="s">
        <v>4194</v>
      </c>
      <c r="L2622" t="s">
        <v>41</v>
      </c>
      <c r="M2622">
        <v>3</v>
      </c>
      <c r="N2622" t="s">
        <v>33</v>
      </c>
      <c r="O2622">
        <v>60000015461254</v>
      </c>
      <c r="P2622">
        <v>60000016462742</v>
      </c>
      <c r="Q2622">
        <v>141269000001517</v>
      </c>
      <c r="S2622" t="s">
        <v>34</v>
      </c>
      <c r="T2622" t="s">
        <v>35</v>
      </c>
      <c r="U2622" t="s">
        <v>36</v>
      </c>
      <c r="X2622" t="s">
        <v>37</v>
      </c>
      <c r="AD2622" t="s">
        <v>1278</v>
      </c>
      <c r="AE2622" t="s">
        <v>1437</v>
      </c>
      <c r="AF2622" t="s">
        <v>1278</v>
      </c>
      <c r="AG2622" t="s">
        <v>1278</v>
      </c>
      <c r="AH2622">
        <v>1</v>
      </c>
      <c r="AI2622">
        <v>226</v>
      </c>
      <c r="AJ2622">
        <v>539</v>
      </c>
      <c r="AK2622">
        <v>539</v>
      </c>
      <c r="AL2622">
        <v>539</v>
      </c>
      <c r="AM2622">
        <v>539</v>
      </c>
      <c r="AN2622" t="s">
        <v>1409</v>
      </c>
      <c r="AO2622" t="s">
        <v>1379</v>
      </c>
    </row>
    <row r="2623" spans="1:41" x14ac:dyDescent="0.25">
      <c r="A2623">
        <v>1</v>
      </c>
      <c r="B2623" t="s">
        <v>28</v>
      </c>
      <c r="C2623">
        <v>393101</v>
      </c>
      <c r="D2623" t="str">
        <f>VLOOKUP(C2623,MUNICÍPO_SETOR!A$2:D$49,4,0)</f>
        <v>EDUARDO FERREIRA PINTO</v>
      </c>
      <c r="E2623" s="43">
        <v>41387.458333333336</v>
      </c>
      <c r="F2623" s="43">
        <v>41388.793055555558</v>
      </c>
      <c r="G2623" s="43">
        <v>41388.751388888886</v>
      </c>
      <c r="H2623" t="s">
        <v>29</v>
      </c>
      <c r="I2623">
        <v>60000012315699</v>
      </c>
      <c r="J2623" t="s">
        <v>4193</v>
      </c>
      <c r="K2623" t="s">
        <v>4194</v>
      </c>
      <c r="L2623" t="s">
        <v>41</v>
      </c>
      <c r="M2623">
        <v>3</v>
      </c>
      <c r="N2623" t="s">
        <v>33</v>
      </c>
      <c r="O2623">
        <v>60000015461254</v>
      </c>
      <c r="P2623">
        <v>60000016462742</v>
      </c>
      <c r="Q2623">
        <v>141269000001517</v>
      </c>
      <c r="S2623" t="s">
        <v>34</v>
      </c>
      <c r="T2623" t="s">
        <v>35</v>
      </c>
      <c r="U2623" t="s">
        <v>36</v>
      </c>
      <c r="X2623" t="s">
        <v>37</v>
      </c>
      <c r="AD2623" t="s">
        <v>1278</v>
      </c>
      <c r="AE2623" t="s">
        <v>1437</v>
      </c>
      <c r="AF2623" t="s">
        <v>1278</v>
      </c>
      <c r="AG2623" t="s">
        <v>1278</v>
      </c>
      <c r="AH2623">
        <v>1</v>
      </c>
      <c r="AI2623">
        <v>226</v>
      </c>
      <c r="AJ2623">
        <v>539</v>
      </c>
      <c r="AK2623">
        <v>539</v>
      </c>
      <c r="AL2623">
        <v>539</v>
      </c>
      <c r="AM2623">
        <v>539</v>
      </c>
      <c r="AN2623" t="s">
        <v>1410</v>
      </c>
      <c r="AO2623" t="s">
        <v>4734</v>
      </c>
    </row>
    <row r="2624" spans="1:41" x14ac:dyDescent="0.25">
      <c r="A2624">
        <v>1</v>
      </c>
      <c r="B2624" t="s">
        <v>28</v>
      </c>
      <c r="C2624">
        <v>393101</v>
      </c>
      <c r="D2624" t="str">
        <f>VLOOKUP(C2624,MUNICÍPO_SETOR!A$2:D$49,4,0)</f>
        <v>EDUARDO FERREIRA PINTO</v>
      </c>
      <c r="E2624" s="43">
        <v>41387.416666666664</v>
      </c>
      <c r="F2624" s="43">
        <v>41388.790277777778</v>
      </c>
      <c r="G2624" s="43">
        <v>41388.748611111114</v>
      </c>
      <c r="H2624" t="s">
        <v>29</v>
      </c>
      <c r="I2624">
        <v>60000012562075</v>
      </c>
      <c r="J2624" t="s">
        <v>4195</v>
      </c>
      <c r="K2624" t="s">
        <v>4196</v>
      </c>
      <c r="L2624" t="s">
        <v>41</v>
      </c>
      <c r="M2624">
        <v>3</v>
      </c>
      <c r="N2624" t="s">
        <v>33</v>
      </c>
      <c r="O2624">
        <v>60000015461254</v>
      </c>
      <c r="P2624">
        <v>60000016462742</v>
      </c>
      <c r="Q2624">
        <v>141269000001503</v>
      </c>
      <c r="S2624" t="s">
        <v>34</v>
      </c>
      <c r="T2624" t="s">
        <v>35</v>
      </c>
      <c r="U2624" t="s">
        <v>36</v>
      </c>
      <c r="X2624" t="s">
        <v>37</v>
      </c>
      <c r="AD2624" t="s">
        <v>1244</v>
      </c>
      <c r="AE2624" t="s">
        <v>1437</v>
      </c>
      <c r="AF2624" t="s">
        <v>1244</v>
      </c>
      <c r="AG2624" t="s">
        <v>1244</v>
      </c>
      <c r="AH2624">
        <v>1</v>
      </c>
      <c r="AI2624">
        <v>97</v>
      </c>
      <c r="AJ2624">
        <v>547</v>
      </c>
      <c r="AK2624">
        <v>547</v>
      </c>
      <c r="AL2624">
        <v>547</v>
      </c>
      <c r="AM2624">
        <v>547</v>
      </c>
      <c r="AN2624" t="s">
        <v>1409</v>
      </c>
      <c r="AO2624" t="s">
        <v>1369</v>
      </c>
    </row>
    <row r="2625" spans="1:41" x14ac:dyDescent="0.25">
      <c r="A2625">
        <v>1</v>
      </c>
      <c r="B2625" t="s">
        <v>28</v>
      </c>
      <c r="C2625">
        <v>393101</v>
      </c>
      <c r="D2625" t="str">
        <f>VLOOKUP(C2625,MUNICÍPO_SETOR!A$2:D$49,4,0)</f>
        <v>EDUARDO FERREIRA PINTO</v>
      </c>
      <c r="E2625" s="43">
        <v>41387.416666666664</v>
      </c>
      <c r="F2625" s="43">
        <v>41388.790277777778</v>
      </c>
      <c r="G2625" s="43">
        <v>41388.748611111114</v>
      </c>
      <c r="H2625" t="s">
        <v>29</v>
      </c>
      <c r="I2625">
        <v>60000012562075</v>
      </c>
      <c r="J2625" t="s">
        <v>4195</v>
      </c>
      <c r="K2625" t="s">
        <v>4196</v>
      </c>
      <c r="L2625" t="s">
        <v>41</v>
      </c>
      <c r="M2625">
        <v>3</v>
      </c>
      <c r="N2625" t="s">
        <v>33</v>
      </c>
      <c r="O2625">
        <v>60000015461254</v>
      </c>
      <c r="P2625">
        <v>60000016462742</v>
      </c>
      <c r="Q2625">
        <v>141269000001503</v>
      </c>
      <c r="S2625" t="s">
        <v>34</v>
      </c>
      <c r="T2625" t="s">
        <v>35</v>
      </c>
      <c r="U2625" t="s">
        <v>36</v>
      </c>
      <c r="X2625" t="s">
        <v>37</v>
      </c>
      <c r="AD2625" t="s">
        <v>1244</v>
      </c>
      <c r="AE2625" t="s">
        <v>1437</v>
      </c>
      <c r="AF2625" t="s">
        <v>1244</v>
      </c>
      <c r="AG2625" t="s">
        <v>1244</v>
      </c>
      <c r="AH2625">
        <v>1</v>
      </c>
      <c r="AI2625">
        <v>97</v>
      </c>
      <c r="AJ2625">
        <v>547</v>
      </c>
      <c r="AK2625">
        <v>547</v>
      </c>
      <c r="AL2625">
        <v>547</v>
      </c>
      <c r="AM2625">
        <v>547</v>
      </c>
      <c r="AN2625" t="s">
        <v>1410</v>
      </c>
      <c r="AO2625" t="s">
        <v>4746</v>
      </c>
    </row>
    <row r="2626" spans="1:41" x14ac:dyDescent="0.25">
      <c r="A2626">
        <v>1</v>
      </c>
      <c r="B2626" t="s">
        <v>28</v>
      </c>
      <c r="C2626">
        <v>393101</v>
      </c>
      <c r="D2626" t="str">
        <f>VLOOKUP(C2626,MUNICÍPO_SETOR!A$2:D$49,4,0)</f>
        <v>EDUARDO FERREIRA PINTO</v>
      </c>
      <c r="E2626" s="43">
        <v>41387.375</v>
      </c>
      <c r="F2626" s="43">
        <v>41388.790972222225</v>
      </c>
      <c r="G2626" s="43">
        <v>41388.749305555553</v>
      </c>
      <c r="H2626" t="s">
        <v>29</v>
      </c>
      <c r="I2626">
        <v>60000012393051</v>
      </c>
      <c r="J2626" t="s">
        <v>4197</v>
      </c>
      <c r="K2626" t="s">
        <v>4198</v>
      </c>
      <c r="L2626" t="s">
        <v>41</v>
      </c>
      <c r="M2626">
        <v>3</v>
      </c>
      <c r="N2626" t="s">
        <v>33</v>
      </c>
      <c r="O2626">
        <v>60000015461254</v>
      </c>
      <c r="P2626">
        <v>60000016462742</v>
      </c>
      <c r="Q2626">
        <v>141269000001510</v>
      </c>
      <c r="S2626" t="s">
        <v>34</v>
      </c>
      <c r="T2626" t="s">
        <v>35</v>
      </c>
      <c r="U2626" t="s">
        <v>36</v>
      </c>
      <c r="X2626" t="s">
        <v>37</v>
      </c>
      <c r="AD2626" t="s">
        <v>1281</v>
      </c>
      <c r="AE2626" t="s">
        <v>1437</v>
      </c>
      <c r="AF2626" t="s">
        <v>1281</v>
      </c>
      <c r="AG2626" t="s">
        <v>1281</v>
      </c>
      <c r="AH2626">
        <v>1</v>
      </c>
      <c r="AI2626">
        <v>143</v>
      </c>
      <c r="AJ2626">
        <v>569</v>
      </c>
      <c r="AK2626">
        <v>569</v>
      </c>
      <c r="AL2626">
        <v>569</v>
      </c>
      <c r="AM2626">
        <v>569</v>
      </c>
      <c r="AN2626" t="s">
        <v>1409</v>
      </c>
      <c r="AO2626" t="s">
        <v>1366</v>
      </c>
    </row>
    <row r="2627" spans="1:41" x14ac:dyDescent="0.25">
      <c r="A2627">
        <v>1</v>
      </c>
      <c r="B2627" t="s">
        <v>28</v>
      </c>
      <c r="C2627">
        <v>393101</v>
      </c>
      <c r="D2627" t="str">
        <f>VLOOKUP(C2627,MUNICÍPO_SETOR!A$2:D$49,4,0)</f>
        <v>EDUARDO FERREIRA PINTO</v>
      </c>
      <c r="E2627" s="43">
        <v>41387.375</v>
      </c>
      <c r="F2627" s="43">
        <v>41388.790972222225</v>
      </c>
      <c r="G2627" s="43">
        <v>41388.749305555553</v>
      </c>
      <c r="H2627" t="s">
        <v>29</v>
      </c>
      <c r="I2627">
        <v>60000012393051</v>
      </c>
      <c r="J2627" t="s">
        <v>4197</v>
      </c>
      <c r="K2627" t="s">
        <v>4198</v>
      </c>
      <c r="L2627" t="s">
        <v>41</v>
      </c>
      <c r="M2627">
        <v>3</v>
      </c>
      <c r="N2627" t="s">
        <v>33</v>
      </c>
      <c r="O2627">
        <v>60000015461254</v>
      </c>
      <c r="P2627">
        <v>60000016462742</v>
      </c>
      <c r="Q2627">
        <v>141269000001510</v>
      </c>
      <c r="S2627" t="s">
        <v>34</v>
      </c>
      <c r="T2627" t="s">
        <v>35</v>
      </c>
      <c r="U2627" t="s">
        <v>36</v>
      </c>
      <c r="X2627" t="s">
        <v>37</v>
      </c>
      <c r="AD2627" t="s">
        <v>1281</v>
      </c>
      <c r="AE2627" t="s">
        <v>1437</v>
      </c>
      <c r="AF2627" t="s">
        <v>1281</v>
      </c>
      <c r="AG2627" t="s">
        <v>1281</v>
      </c>
      <c r="AH2627">
        <v>1</v>
      </c>
      <c r="AI2627">
        <v>143</v>
      </c>
      <c r="AJ2627">
        <v>569</v>
      </c>
      <c r="AK2627">
        <v>569</v>
      </c>
      <c r="AL2627">
        <v>569</v>
      </c>
      <c r="AM2627">
        <v>569</v>
      </c>
      <c r="AN2627" t="s">
        <v>1410</v>
      </c>
      <c r="AO2627" t="s">
        <v>4733</v>
      </c>
    </row>
    <row r="2628" spans="1:41" x14ac:dyDescent="0.25">
      <c r="A2628">
        <v>1</v>
      </c>
      <c r="B2628" t="s">
        <v>28</v>
      </c>
      <c r="C2628">
        <v>393101</v>
      </c>
      <c r="D2628" t="str">
        <f>VLOOKUP(C2628,MUNICÍPO_SETOR!A$2:D$49,4,0)</f>
        <v>EDUARDO FERREIRA PINTO</v>
      </c>
      <c r="E2628" s="43">
        <v>41387.375</v>
      </c>
      <c r="F2628" s="43">
        <v>41388.790972222225</v>
      </c>
      <c r="G2628" s="43">
        <v>41388.749305555553</v>
      </c>
      <c r="H2628" t="s">
        <v>29</v>
      </c>
      <c r="I2628">
        <v>60000012393051</v>
      </c>
      <c r="J2628" t="s">
        <v>4197</v>
      </c>
      <c r="K2628" t="s">
        <v>4198</v>
      </c>
      <c r="L2628" t="s">
        <v>41</v>
      </c>
      <c r="M2628">
        <v>3</v>
      </c>
      <c r="N2628" t="s">
        <v>33</v>
      </c>
      <c r="O2628">
        <v>60000015461254</v>
      </c>
      <c r="P2628">
        <v>60000016462742</v>
      </c>
      <c r="Q2628">
        <v>141269000001510</v>
      </c>
      <c r="S2628" t="s">
        <v>34</v>
      </c>
      <c r="T2628" t="s">
        <v>35</v>
      </c>
      <c r="U2628" t="s">
        <v>36</v>
      </c>
      <c r="X2628" t="s">
        <v>37</v>
      </c>
      <c r="AD2628" t="s">
        <v>1281</v>
      </c>
      <c r="AE2628" t="s">
        <v>1437</v>
      </c>
      <c r="AF2628" t="s">
        <v>1281</v>
      </c>
      <c r="AG2628" t="s">
        <v>1281</v>
      </c>
      <c r="AH2628">
        <v>1</v>
      </c>
      <c r="AI2628">
        <v>143</v>
      </c>
      <c r="AJ2628">
        <v>569</v>
      </c>
      <c r="AK2628">
        <v>569</v>
      </c>
      <c r="AL2628">
        <v>569</v>
      </c>
      <c r="AM2628">
        <v>569</v>
      </c>
      <c r="AN2628" t="s">
        <v>1409</v>
      </c>
      <c r="AO2628" t="s">
        <v>1366</v>
      </c>
    </row>
    <row r="2629" spans="1:41" x14ac:dyDescent="0.25">
      <c r="A2629">
        <v>1</v>
      </c>
      <c r="B2629" t="s">
        <v>28</v>
      </c>
      <c r="C2629">
        <v>393101</v>
      </c>
      <c r="D2629" t="str">
        <f>VLOOKUP(C2629,MUNICÍPO_SETOR!A$2:D$49,4,0)</f>
        <v>EDUARDO FERREIRA PINTO</v>
      </c>
      <c r="E2629" s="43">
        <v>41387.375</v>
      </c>
      <c r="F2629" s="43">
        <v>41388.790972222225</v>
      </c>
      <c r="G2629" s="43">
        <v>41388.749305555553</v>
      </c>
      <c r="H2629" t="s">
        <v>29</v>
      </c>
      <c r="I2629">
        <v>60000012393051</v>
      </c>
      <c r="J2629" t="s">
        <v>4197</v>
      </c>
      <c r="K2629" t="s">
        <v>4198</v>
      </c>
      <c r="L2629" t="s">
        <v>41</v>
      </c>
      <c r="M2629">
        <v>3</v>
      </c>
      <c r="N2629" t="s">
        <v>33</v>
      </c>
      <c r="O2629">
        <v>60000015461254</v>
      </c>
      <c r="P2629">
        <v>60000016462742</v>
      </c>
      <c r="Q2629">
        <v>141269000001510</v>
      </c>
      <c r="S2629" t="s">
        <v>34</v>
      </c>
      <c r="T2629" t="s">
        <v>35</v>
      </c>
      <c r="U2629" t="s">
        <v>36</v>
      </c>
      <c r="X2629" t="s">
        <v>37</v>
      </c>
      <c r="AD2629" t="s">
        <v>1281</v>
      </c>
      <c r="AE2629" t="s">
        <v>1437</v>
      </c>
      <c r="AF2629" t="s">
        <v>1281</v>
      </c>
      <c r="AG2629" t="s">
        <v>1281</v>
      </c>
      <c r="AH2629">
        <v>1</v>
      </c>
      <c r="AI2629">
        <v>143</v>
      </c>
      <c r="AJ2629">
        <v>569</v>
      </c>
      <c r="AK2629">
        <v>569</v>
      </c>
      <c r="AL2629">
        <v>569</v>
      </c>
      <c r="AM2629">
        <v>569</v>
      </c>
      <c r="AN2629" t="s">
        <v>1410</v>
      </c>
      <c r="AO2629" t="s">
        <v>4733</v>
      </c>
    </row>
    <row r="2630" spans="1:41" x14ac:dyDescent="0.25">
      <c r="A2630">
        <v>1</v>
      </c>
      <c r="B2630" t="s">
        <v>28</v>
      </c>
      <c r="C2630">
        <v>393101</v>
      </c>
      <c r="D2630" t="str">
        <f>VLOOKUP(C2630,MUNICÍPO_SETOR!A$2:D$49,4,0)</f>
        <v>EDUARDO FERREIRA PINTO</v>
      </c>
      <c r="E2630" s="43">
        <v>41386.666666666664</v>
      </c>
      <c r="F2630" s="43">
        <v>41388.777083333334</v>
      </c>
      <c r="G2630" s="43">
        <v>41388.73541666667</v>
      </c>
      <c r="H2630" t="s">
        <v>29</v>
      </c>
      <c r="I2630">
        <v>60000012486219</v>
      </c>
      <c r="J2630" t="s">
        <v>4199</v>
      </c>
      <c r="K2630" t="s">
        <v>4200</v>
      </c>
      <c r="L2630" t="s">
        <v>32</v>
      </c>
      <c r="M2630">
        <v>4</v>
      </c>
      <c r="N2630" t="s">
        <v>33</v>
      </c>
      <c r="O2630">
        <v>60000015461254</v>
      </c>
      <c r="P2630">
        <v>60000016462742</v>
      </c>
      <c r="Q2630">
        <v>141269000001475</v>
      </c>
      <c r="S2630" t="s">
        <v>34</v>
      </c>
      <c r="T2630" t="s">
        <v>35</v>
      </c>
      <c r="U2630" t="s">
        <v>36</v>
      </c>
      <c r="X2630" t="s">
        <v>37</v>
      </c>
      <c r="AD2630" t="s">
        <v>1254</v>
      </c>
      <c r="AE2630" t="s">
        <v>1437</v>
      </c>
      <c r="AF2630" t="s">
        <v>1254</v>
      </c>
      <c r="AG2630" t="s">
        <v>1254</v>
      </c>
      <c r="AH2630">
        <v>1</v>
      </c>
      <c r="AI2630">
        <v>143</v>
      </c>
      <c r="AJ2630">
        <v>356</v>
      </c>
      <c r="AK2630">
        <v>356</v>
      </c>
      <c r="AL2630">
        <v>356</v>
      </c>
      <c r="AM2630">
        <v>356</v>
      </c>
      <c r="AN2630" t="s">
        <v>1409</v>
      </c>
      <c r="AO2630" t="s">
        <v>1370</v>
      </c>
    </row>
    <row r="2631" spans="1:41" x14ac:dyDescent="0.25">
      <c r="A2631">
        <v>1</v>
      </c>
      <c r="B2631" t="s">
        <v>28</v>
      </c>
      <c r="C2631">
        <v>393101</v>
      </c>
      <c r="D2631" t="str">
        <f>VLOOKUP(C2631,MUNICÍPO_SETOR!A$2:D$49,4,0)</f>
        <v>EDUARDO FERREIRA PINTO</v>
      </c>
      <c r="E2631" s="43">
        <v>41386.666666666664</v>
      </c>
      <c r="F2631" s="43">
        <v>41388.777083333334</v>
      </c>
      <c r="G2631" s="43">
        <v>41388.73541666667</v>
      </c>
      <c r="H2631" t="s">
        <v>29</v>
      </c>
      <c r="I2631">
        <v>60000012486219</v>
      </c>
      <c r="J2631" t="s">
        <v>4199</v>
      </c>
      <c r="K2631" t="s">
        <v>4200</v>
      </c>
      <c r="L2631" t="s">
        <v>32</v>
      </c>
      <c r="M2631">
        <v>4</v>
      </c>
      <c r="N2631" t="s">
        <v>33</v>
      </c>
      <c r="O2631">
        <v>60000015461254</v>
      </c>
      <c r="P2631">
        <v>60000016462742</v>
      </c>
      <c r="Q2631">
        <v>141269000001475</v>
      </c>
      <c r="S2631" t="s">
        <v>34</v>
      </c>
      <c r="T2631" t="s">
        <v>35</v>
      </c>
      <c r="U2631" t="s">
        <v>36</v>
      </c>
      <c r="X2631" t="s">
        <v>37</v>
      </c>
      <c r="AD2631" t="s">
        <v>1254</v>
      </c>
      <c r="AE2631" t="s">
        <v>1437</v>
      </c>
      <c r="AF2631" t="s">
        <v>1254</v>
      </c>
      <c r="AG2631" t="s">
        <v>1254</v>
      </c>
      <c r="AH2631">
        <v>1</v>
      </c>
      <c r="AI2631">
        <v>143</v>
      </c>
      <c r="AJ2631">
        <v>356</v>
      </c>
      <c r="AK2631">
        <v>356</v>
      </c>
      <c r="AL2631">
        <v>356</v>
      </c>
      <c r="AM2631">
        <v>356</v>
      </c>
      <c r="AN2631" t="s">
        <v>1410</v>
      </c>
      <c r="AO2631" t="s">
        <v>4741</v>
      </c>
    </row>
    <row r="2632" spans="1:41" x14ac:dyDescent="0.25">
      <c r="A2632">
        <v>1</v>
      </c>
      <c r="B2632" t="s">
        <v>28</v>
      </c>
      <c r="C2632">
        <v>393101</v>
      </c>
      <c r="D2632" t="str">
        <f>VLOOKUP(C2632,MUNICÍPO_SETOR!A$2:D$49,4,0)</f>
        <v>EDUARDO FERREIRA PINTO</v>
      </c>
      <c r="E2632" s="43">
        <v>41386.625</v>
      </c>
      <c r="F2632" s="43">
        <v>41388.77847222222</v>
      </c>
      <c r="G2632" s="43">
        <v>41388.736805555556</v>
      </c>
      <c r="H2632" t="s">
        <v>29</v>
      </c>
      <c r="I2632">
        <v>60000012475819</v>
      </c>
      <c r="J2632" t="s">
        <v>4201</v>
      </c>
      <c r="K2632" t="s">
        <v>4202</v>
      </c>
      <c r="L2632" t="s">
        <v>41</v>
      </c>
      <c r="M2632">
        <v>4</v>
      </c>
      <c r="N2632" t="s">
        <v>33</v>
      </c>
      <c r="O2632">
        <v>60000015461254</v>
      </c>
      <c r="P2632">
        <v>60000016462742</v>
      </c>
      <c r="Q2632">
        <v>141269000001482</v>
      </c>
      <c r="S2632" t="s">
        <v>34</v>
      </c>
      <c r="T2632" t="s">
        <v>35</v>
      </c>
      <c r="U2632" t="s">
        <v>36</v>
      </c>
      <c r="X2632" t="s">
        <v>37</v>
      </c>
      <c r="AD2632" t="s">
        <v>1251</v>
      </c>
      <c r="AE2632" t="s">
        <v>1437</v>
      </c>
      <c r="AF2632" t="s">
        <v>1251</v>
      </c>
      <c r="AG2632" t="s">
        <v>1251</v>
      </c>
      <c r="AH2632">
        <v>1</v>
      </c>
      <c r="AI2632">
        <v>189</v>
      </c>
      <c r="AJ2632">
        <v>540</v>
      </c>
      <c r="AK2632">
        <v>540</v>
      </c>
      <c r="AL2632">
        <v>540</v>
      </c>
      <c r="AM2632">
        <v>540</v>
      </c>
      <c r="AN2632" t="s">
        <v>1409</v>
      </c>
      <c r="AO2632" t="s">
        <v>1365</v>
      </c>
    </row>
    <row r="2633" spans="1:41" x14ac:dyDescent="0.25">
      <c r="A2633">
        <v>1</v>
      </c>
      <c r="B2633" t="s">
        <v>28</v>
      </c>
      <c r="C2633">
        <v>393101</v>
      </c>
      <c r="D2633" t="str">
        <f>VLOOKUP(C2633,MUNICÍPO_SETOR!A$2:D$49,4,0)</f>
        <v>EDUARDO FERREIRA PINTO</v>
      </c>
      <c r="E2633" s="43">
        <v>41386.625</v>
      </c>
      <c r="F2633" s="43">
        <v>41388.77847222222</v>
      </c>
      <c r="G2633" s="43">
        <v>41388.736805555556</v>
      </c>
      <c r="H2633" t="s">
        <v>29</v>
      </c>
      <c r="I2633">
        <v>60000012475819</v>
      </c>
      <c r="J2633" t="s">
        <v>4201</v>
      </c>
      <c r="K2633" t="s">
        <v>4202</v>
      </c>
      <c r="L2633" t="s">
        <v>41</v>
      </c>
      <c r="M2633">
        <v>4</v>
      </c>
      <c r="N2633" t="s">
        <v>33</v>
      </c>
      <c r="O2633">
        <v>60000015461254</v>
      </c>
      <c r="P2633">
        <v>60000016462742</v>
      </c>
      <c r="Q2633">
        <v>141269000001482</v>
      </c>
      <c r="S2633" t="s">
        <v>34</v>
      </c>
      <c r="T2633" t="s">
        <v>35</v>
      </c>
      <c r="U2633" t="s">
        <v>36</v>
      </c>
      <c r="X2633" t="s">
        <v>37</v>
      </c>
      <c r="AD2633" t="s">
        <v>1251</v>
      </c>
      <c r="AE2633" t="s">
        <v>1437</v>
      </c>
      <c r="AF2633" t="s">
        <v>1251</v>
      </c>
      <c r="AG2633" t="s">
        <v>1251</v>
      </c>
      <c r="AH2633">
        <v>1</v>
      </c>
      <c r="AI2633">
        <v>189</v>
      </c>
      <c r="AJ2633">
        <v>540</v>
      </c>
      <c r="AK2633">
        <v>540</v>
      </c>
      <c r="AL2633">
        <v>540</v>
      </c>
      <c r="AM2633">
        <v>540</v>
      </c>
      <c r="AN2633" t="s">
        <v>1410</v>
      </c>
      <c r="AO2633" t="s">
        <v>4740</v>
      </c>
    </row>
    <row r="2634" spans="1:41" x14ac:dyDescent="0.25">
      <c r="A2634">
        <v>1</v>
      </c>
      <c r="B2634" t="s">
        <v>28</v>
      </c>
      <c r="C2634">
        <v>393101</v>
      </c>
      <c r="D2634" t="str">
        <f>VLOOKUP(C2634,MUNICÍPO_SETOR!A$2:D$49,4,0)</f>
        <v>EDUARDO FERREIRA PINTO</v>
      </c>
      <c r="E2634" s="43">
        <v>41386.625</v>
      </c>
      <c r="F2634" s="43">
        <v>41388.77847222222</v>
      </c>
      <c r="G2634" s="43">
        <v>41388.736805555556</v>
      </c>
      <c r="H2634" t="s">
        <v>29</v>
      </c>
      <c r="I2634">
        <v>60000012475819</v>
      </c>
      <c r="J2634" t="s">
        <v>4201</v>
      </c>
      <c r="K2634" t="s">
        <v>4202</v>
      </c>
      <c r="L2634" t="s">
        <v>32</v>
      </c>
      <c r="M2634">
        <v>4</v>
      </c>
      <c r="N2634" t="s">
        <v>33</v>
      </c>
      <c r="O2634">
        <v>60000015461254</v>
      </c>
      <c r="P2634">
        <v>60000016462742</v>
      </c>
      <c r="Q2634">
        <v>141269000001482</v>
      </c>
      <c r="S2634" t="s">
        <v>34</v>
      </c>
      <c r="T2634" t="s">
        <v>35</v>
      </c>
      <c r="U2634" t="s">
        <v>36</v>
      </c>
      <c r="X2634" t="s">
        <v>37</v>
      </c>
      <c r="AD2634" t="s">
        <v>1251</v>
      </c>
      <c r="AE2634" t="s">
        <v>1437</v>
      </c>
      <c r="AF2634" t="s">
        <v>1251</v>
      </c>
      <c r="AG2634" t="s">
        <v>1251</v>
      </c>
      <c r="AH2634">
        <v>1</v>
      </c>
      <c r="AI2634">
        <v>189</v>
      </c>
      <c r="AJ2634">
        <v>540</v>
      </c>
      <c r="AK2634">
        <v>540</v>
      </c>
      <c r="AL2634">
        <v>540</v>
      </c>
      <c r="AM2634">
        <v>540</v>
      </c>
      <c r="AN2634" t="s">
        <v>1409</v>
      </c>
      <c r="AO2634" t="s">
        <v>1365</v>
      </c>
    </row>
    <row r="2635" spans="1:41" x14ac:dyDescent="0.25">
      <c r="A2635">
        <v>1</v>
      </c>
      <c r="B2635" t="s">
        <v>28</v>
      </c>
      <c r="C2635">
        <v>393101</v>
      </c>
      <c r="D2635" t="str">
        <f>VLOOKUP(C2635,MUNICÍPO_SETOR!A$2:D$49,4,0)</f>
        <v>EDUARDO FERREIRA PINTO</v>
      </c>
      <c r="E2635" s="43">
        <v>41386.625</v>
      </c>
      <c r="F2635" s="43">
        <v>41388.77847222222</v>
      </c>
      <c r="G2635" s="43">
        <v>41388.736805555556</v>
      </c>
      <c r="H2635" t="s">
        <v>29</v>
      </c>
      <c r="I2635">
        <v>60000012475819</v>
      </c>
      <c r="J2635" t="s">
        <v>4201</v>
      </c>
      <c r="K2635" t="s">
        <v>4202</v>
      </c>
      <c r="L2635" t="s">
        <v>32</v>
      </c>
      <c r="M2635">
        <v>4</v>
      </c>
      <c r="N2635" t="s">
        <v>33</v>
      </c>
      <c r="O2635">
        <v>60000015461254</v>
      </c>
      <c r="P2635">
        <v>60000016462742</v>
      </c>
      <c r="Q2635">
        <v>141269000001482</v>
      </c>
      <c r="S2635" t="s">
        <v>34</v>
      </c>
      <c r="T2635" t="s">
        <v>35</v>
      </c>
      <c r="U2635" t="s">
        <v>36</v>
      </c>
      <c r="X2635" t="s">
        <v>37</v>
      </c>
      <c r="AD2635" t="s">
        <v>1251</v>
      </c>
      <c r="AE2635" t="s">
        <v>1437</v>
      </c>
      <c r="AF2635" t="s">
        <v>1251</v>
      </c>
      <c r="AG2635" t="s">
        <v>1251</v>
      </c>
      <c r="AH2635">
        <v>1</v>
      </c>
      <c r="AI2635">
        <v>189</v>
      </c>
      <c r="AJ2635">
        <v>540</v>
      </c>
      <c r="AK2635">
        <v>540</v>
      </c>
      <c r="AL2635">
        <v>540</v>
      </c>
      <c r="AM2635">
        <v>540</v>
      </c>
      <c r="AN2635" t="s">
        <v>1410</v>
      </c>
      <c r="AO2635" t="s">
        <v>4740</v>
      </c>
    </row>
    <row r="2636" spans="1:41" x14ac:dyDescent="0.25">
      <c r="A2636">
        <v>1</v>
      </c>
      <c r="B2636" t="s">
        <v>28</v>
      </c>
      <c r="C2636">
        <v>393101</v>
      </c>
      <c r="D2636" t="str">
        <f>VLOOKUP(C2636,MUNICÍPO_SETOR!A$2:D$49,4,0)</f>
        <v>EDUARDO FERREIRA PINTO</v>
      </c>
      <c r="E2636" s="43">
        <v>41386.583333333336</v>
      </c>
      <c r="F2636" s="43">
        <v>41388.775694444441</v>
      </c>
      <c r="G2636" s="43">
        <v>41388.734027777777</v>
      </c>
      <c r="H2636" t="s">
        <v>29</v>
      </c>
      <c r="I2636">
        <v>60000012572679</v>
      </c>
      <c r="J2636" t="s">
        <v>4203</v>
      </c>
      <c r="K2636" t="s">
        <v>4204</v>
      </c>
      <c r="L2636" t="s">
        <v>41</v>
      </c>
      <c r="M2636">
        <v>3</v>
      </c>
      <c r="N2636" t="s">
        <v>33</v>
      </c>
      <c r="O2636">
        <v>60000015461254</v>
      </c>
      <c r="P2636">
        <v>60000016462742</v>
      </c>
      <c r="Q2636">
        <v>141269000001468</v>
      </c>
      <c r="S2636" t="s">
        <v>34</v>
      </c>
      <c r="T2636" t="s">
        <v>35</v>
      </c>
      <c r="U2636" t="s">
        <v>36</v>
      </c>
      <c r="X2636" t="s">
        <v>37</v>
      </c>
      <c r="AD2636" t="s">
        <v>1257</v>
      </c>
      <c r="AE2636" t="s">
        <v>1437</v>
      </c>
      <c r="AF2636" t="s">
        <v>1257</v>
      </c>
      <c r="AG2636" t="s">
        <v>1257</v>
      </c>
      <c r="AH2636">
        <v>1</v>
      </c>
      <c r="AI2636">
        <v>180</v>
      </c>
      <c r="AJ2636">
        <v>408</v>
      </c>
      <c r="AK2636">
        <v>408</v>
      </c>
      <c r="AL2636">
        <v>408</v>
      </c>
      <c r="AM2636">
        <v>408</v>
      </c>
      <c r="AN2636" t="s">
        <v>1409</v>
      </c>
      <c r="AO2636" t="s">
        <v>1374</v>
      </c>
    </row>
    <row r="2637" spans="1:41" x14ac:dyDescent="0.25">
      <c r="A2637">
        <v>1</v>
      </c>
      <c r="B2637" t="s">
        <v>28</v>
      </c>
      <c r="C2637">
        <v>393101</v>
      </c>
      <c r="D2637" t="str">
        <f>VLOOKUP(C2637,MUNICÍPO_SETOR!A$2:D$49,4,0)</f>
        <v>EDUARDO FERREIRA PINTO</v>
      </c>
      <c r="E2637" s="43">
        <v>41386.583333333336</v>
      </c>
      <c r="F2637" s="43">
        <v>41388.775694444441</v>
      </c>
      <c r="G2637" s="43">
        <v>41388.734027777777</v>
      </c>
      <c r="H2637" t="s">
        <v>29</v>
      </c>
      <c r="I2637">
        <v>60000012572679</v>
      </c>
      <c r="J2637" t="s">
        <v>4203</v>
      </c>
      <c r="K2637" t="s">
        <v>4204</v>
      </c>
      <c r="L2637" t="s">
        <v>41</v>
      </c>
      <c r="M2637">
        <v>3</v>
      </c>
      <c r="N2637" t="s">
        <v>33</v>
      </c>
      <c r="O2637">
        <v>60000015461254</v>
      </c>
      <c r="P2637">
        <v>60000016462742</v>
      </c>
      <c r="Q2637">
        <v>141269000001468</v>
      </c>
      <c r="S2637" t="s">
        <v>34</v>
      </c>
      <c r="T2637" t="s">
        <v>35</v>
      </c>
      <c r="U2637" t="s">
        <v>36</v>
      </c>
      <c r="X2637" t="s">
        <v>37</v>
      </c>
      <c r="AD2637" t="s">
        <v>1257</v>
      </c>
      <c r="AE2637" t="s">
        <v>1437</v>
      </c>
      <c r="AF2637" t="s">
        <v>1257</v>
      </c>
      <c r="AG2637" t="s">
        <v>1257</v>
      </c>
      <c r="AH2637">
        <v>1</v>
      </c>
      <c r="AI2637">
        <v>180</v>
      </c>
      <c r="AJ2637">
        <v>408</v>
      </c>
      <c r="AK2637">
        <v>408</v>
      </c>
      <c r="AL2637">
        <v>408</v>
      </c>
      <c r="AM2637">
        <v>408</v>
      </c>
      <c r="AN2637" t="s">
        <v>1410</v>
      </c>
      <c r="AO2637" t="s">
        <v>4742</v>
      </c>
    </row>
    <row r="2638" spans="1:41" x14ac:dyDescent="0.25">
      <c r="A2638">
        <v>1</v>
      </c>
      <c r="B2638" t="s">
        <v>28</v>
      </c>
      <c r="C2638">
        <v>393101</v>
      </c>
      <c r="D2638" t="str">
        <f>VLOOKUP(C2638,MUNICÍPO_SETOR!A$2:D$49,4,0)</f>
        <v>EDUARDO FERREIRA PINTO</v>
      </c>
      <c r="E2638" s="43">
        <v>41386.5</v>
      </c>
      <c r="F2638" s="43">
        <v>41388.821527777778</v>
      </c>
      <c r="G2638" s="43">
        <v>41388.779861111114</v>
      </c>
      <c r="H2638" t="s">
        <v>29</v>
      </c>
      <c r="I2638">
        <v>60000012295583</v>
      </c>
      <c r="J2638" t="s">
        <v>4205</v>
      </c>
      <c r="K2638" t="s">
        <v>4206</v>
      </c>
      <c r="L2638" t="s">
        <v>41</v>
      </c>
      <c r="M2638">
        <v>3</v>
      </c>
      <c r="N2638" t="s">
        <v>33</v>
      </c>
      <c r="O2638">
        <v>60000015461254</v>
      </c>
      <c r="P2638">
        <v>60000016462742</v>
      </c>
      <c r="Q2638">
        <v>141269000001588</v>
      </c>
      <c r="S2638" t="s">
        <v>34</v>
      </c>
      <c r="T2638" t="s">
        <v>35</v>
      </c>
      <c r="U2638" t="s">
        <v>36</v>
      </c>
      <c r="X2638" t="s">
        <v>37</v>
      </c>
      <c r="AD2638" t="s">
        <v>1254</v>
      </c>
      <c r="AE2638" t="s">
        <v>1437</v>
      </c>
      <c r="AF2638" t="s">
        <v>1254</v>
      </c>
      <c r="AG2638" t="s">
        <v>1254</v>
      </c>
      <c r="AH2638">
        <v>1</v>
      </c>
      <c r="AI2638">
        <v>143</v>
      </c>
      <c r="AJ2638">
        <v>356</v>
      </c>
      <c r="AK2638">
        <v>356</v>
      </c>
      <c r="AL2638">
        <v>356</v>
      </c>
      <c r="AM2638">
        <v>356</v>
      </c>
      <c r="AN2638" t="s">
        <v>1409</v>
      </c>
      <c r="AO2638" t="s">
        <v>1370</v>
      </c>
    </row>
    <row r="2639" spans="1:41" x14ac:dyDescent="0.25">
      <c r="A2639">
        <v>1</v>
      </c>
      <c r="B2639" t="s">
        <v>28</v>
      </c>
      <c r="C2639">
        <v>393101</v>
      </c>
      <c r="D2639" t="str">
        <f>VLOOKUP(C2639,MUNICÍPO_SETOR!A$2:D$49,4,0)</f>
        <v>EDUARDO FERREIRA PINTO</v>
      </c>
      <c r="E2639" s="43">
        <v>41386.5</v>
      </c>
      <c r="F2639" s="43">
        <v>41388.821527777778</v>
      </c>
      <c r="G2639" s="43">
        <v>41388.779861111114</v>
      </c>
      <c r="H2639" t="s">
        <v>29</v>
      </c>
      <c r="I2639">
        <v>60000012295583</v>
      </c>
      <c r="J2639" t="s">
        <v>4205</v>
      </c>
      <c r="K2639" t="s">
        <v>4206</v>
      </c>
      <c r="L2639" t="s">
        <v>41</v>
      </c>
      <c r="M2639">
        <v>3</v>
      </c>
      <c r="N2639" t="s">
        <v>33</v>
      </c>
      <c r="O2639">
        <v>60000015461254</v>
      </c>
      <c r="P2639">
        <v>60000016462742</v>
      </c>
      <c r="Q2639">
        <v>141269000001588</v>
      </c>
      <c r="S2639" t="s">
        <v>34</v>
      </c>
      <c r="T2639" t="s">
        <v>35</v>
      </c>
      <c r="U2639" t="s">
        <v>36</v>
      </c>
      <c r="X2639" t="s">
        <v>37</v>
      </c>
      <c r="AD2639" t="s">
        <v>1254</v>
      </c>
      <c r="AE2639" t="s">
        <v>1437</v>
      </c>
      <c r="AF2639" t="s">
        <v>1254</v>
      </c>
      <c r="AG2639" t="s">
        <v>1254</v>
      </c>
      <c r="AH2639">
        <v>1</v>
      </c>
      <c r="AI2639">
        <v>143</v>
      </c>
      <c r="AJ2639">
        <v>356</v>
      </c>
      <c r="AK2639">
        <v>356</v>
      </c>
      <c r="AL2639">
        <v>356</v>
      </c>
      <c r="AM2639">
        <v>356</v>
      </c>
      <c r="AN2639" t="s">
        <v>1410</v>
      </c>
      <c r="AO2639" t="s">
        <v>4741</v>
      </c>
    </row>
    <row r="2640" spans="1:41" x14ac:dyDescent="0.25">
      <c r="A2640">
        <v>1</v>
      </c>
      <c r="B2640" t="s">
        <v>28</v>
      </c>
      <c r="C2640">
        <v>393101</v>
      </c>
      <c r="D2640" t="str">
        <f>VLOOKUP(C2640,MUNICÍPO_SETOR!A$2:D$49,4,0)</f>
        <v>EDUARDO FERREIRA PINTO</v>
      </c>
      <c r="E2640" s="43">
        <v>41386.458333333336</v>
      </c>
      <c r="F2640" s="43">
        <v>41388.779861111114</v>
      </c>
      <c r="G2640" s="43">
        <v>41388.738194444442</v>
      </c>
      <c r="H2640" t="s">
        <v>29</v>
      </c>
      <c r="I2640">
        <v>60000012494231</v>
      </c>
      <c r="J2640" t="s">
        <v>4207</v>
      </c>
      <c r="K2640" t="s">
        <v>4208</v>
      </c>
      <c r="L2640" t="s">
        <v>32</v>
      </c>
      <c r="M2640">
        <v>3</v>
      </c>
      <c r="N2640" t="s">
        <v>33</v>
      </c>
      <c r="O2640">
        <v>60000015461254</v>
      </c>
      <c r="P2640">
        <v>60000016462742</v>
      </c>
      <c r="Q2640">
        <v>141269000001489</v>
      </c>
      <c r="S2640" t="s">
        <v>34</v>
      </c>
      <c r="T2640" t="s">
        <v>35</v>
      </c>
      <c r="U2640" t="s">
        <v>36</v>
      </c>
      <c r="X2640" t="s">
        <v>37</v>
      </c>
      <c r="AD2640" t="s">
        <v>1250</v>
      </c>
      <c r="AE2640" t="s">
        <v>1437</v>
      </c>
      <c r="AF2640" t="s">
        <v>1250</v>
      </c>
      <c r="AG2640" t="s">
        <v>1250</v>
      </c>
      <c r="AH2640">
        <v>1</v>
      </c>
      <c r="AI2640">
        <v>103</v>
      </c>
      <c r="AJ2640">
        <v>300</v>
      </c>
      <c r="AK2640">
        <v>300</v>
      </c>
      <c r="AL2640">
        <v>300</v>
      </c>
      <c r="AM2640">
        <v>300</v>
      </c>
      <c r="AN2640" t="s">
        <v>1409</v>
      </c>
      <c r="AO2640" t="s">
        <v>1373</v>
      </c>
    </row>
    <row r="2641" spans="1:41" x14ac:dyDescent="0.25">
      <c r="A2641">
        <v>1</v>
      </c>
      <c r="B2641" t="s">
        <v>28</v>
      </c>
      <c r="C2641">
        <v>393101</v>
      </c>
      <c r="D2641" t="str">
        <f>VLOOKUP(C2641,MUNICÍPO_SETOR!A$2:D$49,4,0)</f>
        <v>EDUARDO FERREIRA PINTO</v>
      </c>
      <c r="E2641" s="43">
        <v>41386.458333333336</v>
      </c>
      <c r="F2641" s="43">
        <v>41388.779861111114</v>
      </c>
      <c r="G2641" s="43">
        <v>41388.738194444442</v>
      </c>
      <c r="H2641" t="s">
        <v>29</v>
      </c>
      <c r="I2641">
        <v>60000012494231</v>
      </c>
      <c r="J2641" t="s">
        <v>4207</v>
      </c>
      <c r="K2641" t="s">
        <v>4208</v>
      </c>
      <c r="L2641" t="s">
        <v>32</v>
      </c>
      <c r="M2641">
        <v>3</v>
      </c>
      <c r="N2641" t="s">
        <v>33</v>
      </c>
      <c r="O2641">
        <v>60000015461254</v>
      </c>
      <c r="P2641">
        <v>60000016462742</v>
      </c>
      <c r="Q2641">
        <v>141269000001489</v>
      </c>
      <c r="S2641" t="s">
        <v>34</v>
      </c>
      <c r="T2641" t="s">
        <v>35</v>
      </c>
      <c r="U2641" t="s">
        <v>36</v>
      </c>
      <c r="X2641" t="s">
        <v>37</v>
      </c>
      <c r="AD2641" t="s">
        <v>1250</v>
      </c>
      <c r="AE2641" t="s">
        <v>1437</v>
      </c>
      <c r="AF2641" t="s">
        <v>1250</v>
      </c>
      <c r="AG2641" t="s">
        <v>1250</v>
      </c>
      <c r="AH2641">
        <v>1</v>
      </c>
      <c r="AI2641">
        <v>103</v>
      </c>
      <c r="AJ2641">
        <v>300</v>
      </c>
      <c r="AK2641">
        <v>300</v>
      </c>
      <c r="AL2641">
        <v>300</v>
      </c>
      <c r="AM2641">
        <v>300</v>
      </c>
      <c r="AN2641" t="s">
        <v>1410</v>
      </c>
      <c r="AO2641" t="s">
        <v>4739</v>
      </c>
    </row>
    <row r="2642" spans="1:41" x14ac:dyDescent="0.25">
      <c r="A2642">
        <v>1</v>
      </c>
      <c r="B2642" t="s">
        <v>28</v>
      </c>
      <c r="C2642">
        <v>393101</v>
      </c>
      <c r="D2642" t="str">
        <f>VLOOKUP(C2642,MUNICÍPO_SETOR!A$2:D$49,4,0)</f>
        <v>EDUARDO FERREIRA PINTO</v>
      </c>
      <c r="E2642" s="43">
        <v>41386.416666666664</v>
      </c>
      <c r="F2642" s="43">
        <v>41388.741666666669</v>
      </c>
      <c r="G2642" s="43">
        <v>41388.699999999997</v>
      </c>
      <c r="H2642" t="s">
        <v>29</v>
      </c>
      <c r="I2642">
        <v>60000012249463</v>
      </c>
      <c r="J2642" t="s">
        <v>4209</v>
      </c>
      <c r="K2642" t="s">
        <v>4210</v>
      </c>
      <c r="L2642" t="s">
        <v>32</v>
      </c>
      <c r="M2642">
        <v>6</v>
      </c>
      <c r="N2642" t="s">
        <v>33</v>
      </c>
      <c r="O2642">
        <v>60000015461254</v>
      </c>
      <c r="P2642">
        <v>60000016462742</v>
      </c>
      <c r="Q2642">
        <v>141269000001461</v>
      </c>
      <c r="S2642" t="s">
        <v>34</v>
      </c>
      <c r="T2642" t="s">
        <v>35</v>
      </c>
      <c r="U2642" t="s">
        <v>36</v>
      </c>
      <c r="X2642" t="s">
        <v>37</v>
      </c>
      <c r="AD2642" t="s">
        <v>4211</v>
      </c>
      <c r="AE2642" t="s">
        <v>1437</v>
      </c>
      <c r="AF2642" t="s">
        <v>4211</v>
      </c>
      <c r="AG2642" t="s">
        <v>4211</v>
      </c>
      <c r="AH2642">
        <v>3</v>
      </c>
      <c r="AI2642">
        <v>194</v>
      </c>
      <c r="AJ2642">
        <v>256</v>
      </c>
      <c r="AK2642">
        <v>256</v>
      </c>
      <c r="AL2642">
        <v>256</v>
      </c>
      <c r="AM2642">
        <v>256</v>
      </c>
      <c r="AN2642" t="s">
        <v>1409</v>
      </c>
      <c r="AO2642" t="s">
        <v>4413</v>
      </c>
    </row>
    <row r="2643" spans="1:41" x14ac:dyDescent="0.25">
      <c r="A2643">
        <v>1</v>
      </c>
      <c r="B2643" t="s">
        <v>28</v>
      </c>
      <c r="C2643">
        <v>393101</v>
      </c>
      <c r="D2643" t="str">
        <f>VLOOKUP(C2643,MUNICÍPO_SETOR!A$2:D$49,4,0)</f>
        <v>EDUARDO FERREIRA PINTO</v>
      </c>
      <c r="E2643" s="43">
        <v>41386.416666666664</v>
      </c>
      <c r="F2643" s="43">
        <v>41388.741666666669</v>
      </c>
      <c r="G2643" s="43">
        <v>41388.699999999997</v>
      </c>
      <c r="H2643" t="s">
        <v>29</v>
      </c>
      <c r="I2643">
        <v>60000012249463</v>
      </c>
      <c r="J2643" t="s">
        <v>4209</v>
      </c>
      <c r="K2643" t="s">
        <v>4210</v>
      </c>
      <c r="L2643" t="s">
        <v>32</v>
      </c>
      <c r="M2643">
        <v>6</v>
      </c>
      <c r="N2643" t="s">
        <v>33</v>
      </c>
      <c r="O2643">
        <v>60000015461254</v>
      </c>
      <c r="P2643">
        <v>60000016462742</v>
      </c>
      <c r="Q2643">
        <v>141269000001461</v>
      </c>
      <c r="S2643" t="s">
        <v>34</v>
      </c>
      <c r="T2643" t="s">
        <v>35</v>
      </c>
      <c r="U2643" t="s">
        <v>36</v>
      </c>
      <c r="X2643" t="s">
        <v>37</v>
      </c>
      <c r="AD2643" t="s">
        <v>4211</v>
      </c>
      <c r="AE2643" t="s">
        <v>1437</v>
      </c>
      <c r="AF2643" t="s">
        <v>4211</v>
      </c>
      <c r="AG2643" t="s">
        <v>4211</v>
      </c>
      <c r="AH2643">
        <v>3</v>
      </c>
      <c r="AI2643">
        <v>194</v>
      </c>
      <c r="AJ2643">
        <v>256</v>
      </c>
      <c r="AK2643">
        <v>256</v>
      </c>
      <c r="AL2643">
        <v>256</v>
      </c>
      <c r="AM2643">
        <v>256</v>
      </c>
      <c r="AN2643" t="s">
        <v>1410</v>
      </c>
      <c r="AO2643" t="s">
        <v>4747</v>
      </c>
    </row>
    <row r="2644" spans="1:41" x14ac:dyDescent="0.25">
      <c r="A2644">
        <v>1</v>
      </c>
      <c r="B2644" t="s">
        <v>28</v>
      </c>
      <c r="C2644">
        <v>393101</v>
      </c>
      <c r="D2644" t="str">
        <f>VLOOKUP(C2644,MUNICÍPO_SETOR!A$2:D$49,4,0)</f>
        <v>EDUARDO FERREIRA PINTO</v>
      </c>
      <c r="E2644" s="43">
        <v>41386.375</v>
      </c>
      <c r="F2644" s="43">
        <v>41388.740277777775</v>
      </c>
      <c r="G2644" s="43">
        <v>41388.698611111111</v>
      </c>
      <c r="H2644" t="s">
        <v>29</v>
      </c>
      <c r="I2644">
        <v>60000017967340</v>
      </c>
      <c r="J2644" t="s">
        <v>4114</v>
      </c>
      <c r="K2644" t="s">
        <v>4115</v>
      </c>
      <c r="L2644" t="s">
        <v>32</v>
      </c>
      <c r="M2644">
        <v>4</v>
      </c>
      <c r="N2644" t="s">
        <v>33</v>
      </c>
      <c r="O2644">
        <v>60000015461254</v>
      </c>
      <c r="P2644">
        <v>60000016462742</v>
      </c>
      <c r="Q2644">
        <v>141269000001450</v>
      </c>
      <c r="S2644" t="s">
        <v>34</v>
      </c>
      <c r="T2644" t="s">
        <v>35</v>
      </c>
      <c r="U2644" t="s">
        <v>36</v>
      </c>
      <c r="X2644" t="s">
        <v>37</v>
      </c>
      <c r="AD2644" t="s">
        <v>4145</v>
      </c>
      <c r="AE2644" t="s">
        <v>1437</v>
      </c>
      <c r="AF2644" t="s">
        <v>4145</v>
      </c>
      <c r="AG2644" t="s">
        <v>4145</v>
      </c>
      <c r="AH2644">
        <v>1</v>
      </c>
      <c r="AI2644">
        <v>108</v>
      </c>
      <c r="AJ2644">
        <v>211</v>
      </c>
      <c r="AK2644">
        <v>475</v>
      </c>
      <c r="AL2644">
        <v>475</v>
      </c>
      <c r="AM2644">
        <v>475</v>
      </c>
      <c r="AN2644" t="s">
        <v>1409</v>
      </c>
      <c r="AO2644" t="s">
        <v>4411</v>
      </c>
    </row>
    <row r="2645" spans="1:41" x14ac:dyDescent="0.25">
      <c r="A2645">
        <v>1</v>
      </c>
      <c r="B2645" t="s">
        <v>28</v>
      </c>
      <c r="C2645">
        <v>393101</v>
      </c>
      <c r="D2645" t="str">
        <f>VLOOKUP(C2645,MUNICÍPO_SETOR!A$2:D$49,4,0)</f>
        <v>EDUARDO FERREIRA PINTO</v>
      </c>
      <c r="E2645" s="43">
        <v>41386.375</v>
      </c>
      <c r="F2645" s="43">
        <v>41388.740277777775</v>
      </c>
      <c r="G2645" s="43">
        <v>41388.698611111111</v>
      </c>
      <c r="H2645" t="s">
        <v>29</v>
      </c>
      <c r="I2645">
        <v>60000017967340</v>
      </c>
      <c r="J2645" t="s">
        <v>4114</v>
      </c>
      <c r="K2645" t="s">
        <v>4115</v>
      </c>
      <c r="L2645" t="s">
        <v>32</v>
      </c>
      <c r="M2645">
        <v>4</v>
      </c>
      <c r="N2645" t="s">
        <v>33</v>
      </c>
      <c r="O2645">
        <v>60000015461254</v>
      </c>
      <c r="P2645">
        <v>60000016462742</v>
      </c>
      <c r="Q2645">
        <v>141269000001450</v>
      </c>
      <c r="S2645" t="s">
        <v>34</v>
      </c>
      <c r="T2645" t="s">
        <v>35</v>
      </c>
      <c r="U2645" t="s">
        <v>36</v>
      </c>
      <c r="X2645" t="s">
        <v>37</v>
      </c>
      <c r="AD2645" t="s">
        <v>4145</v>
      </c>
      <c r="AE2645" t="s">
        <v>1437</v>
      </c>
      <c r="AF2645" t="s">
        <v>4145</v>
      </c>
      <c r="AG2645" t="s">
        <v>4145</v>
      </c>
      <c r="AH2645">
        <v>1</v>
      </c>
      <c r="AI2645">
        <v>108</v>
      </c>
      <c r="AJ2645">
        <v>211</v>
      </c>
      <c r="AK2645">
        <v>475</v>
      </c>
      <c r="AL2645">
        <v>475</v>
      </c>
      <c r="AM2645">
        <v>475</v>
      </c>
      <c r="AN2645" t="s">
        <v>1410</v>
      </c>
      <c r="AO2645" t="s">
        <v>4412</v>
      </c>
    </row>
    <row r="2646" spans="1:41" x14ac:dyDescent="0.25">
      <c r="A2646">
        <v>1</v>
      </c>
      <c r="B2646" t="s">
        <v>28</v>
      </c>
      <c r="C2646">
        <v>393101</v>
      </c>
      <c r="D2646" t="str">
        <f>VLOOKUP(C2646,MUNICÍPO_SETOR!A$2:D$49,4,0)</f>
        <v>EDUARDO FERREIRA PINTO</v>
      </c>
      <c r="E2646" s="43">
        <v>41386.375</v>
      </c>
      <c r="F2646" s="43">
        <v>41388.740277777775</v>
      </c>
      <c r="G2646" s="43">
        <v>41388.698611111111</v>
      </c>
      <c r="H2646" t="s">
        <v>29</v>
      </c>
      <c r="I2646">
        <v>60000017967340</v>
      </c>
      <c r="J2646" t="s">
        <v>4114</v>
      </c>
      <c r="K2646" t="s">
        <v>4115</v>
      </c>
      <c r="L2646" t="s">
        <v>32</v>
      </c>
      <c r="M2646">
        <v>4</v>
      </c>
      <c r="N2646" t="s">
        <v>33</v>
      </c>
      <c r="O2646">
        <v>60000015461254</v>
      </c>
      <c r="P2646">
        <v>60000016462742</v>
      </c>
      <c r="Q2646">
        <v>141269000001450</v>
      </c>
      <c r="S2646" t="s">
        <v>34</v>
      </c>
      <c r="T2646" t="s">
        <v>35</v>
      </c>
      <c r="U2646" t="s">
        <v>36</v>
      </c>
      <c r="X2646" t="s">
        <v>37</v>
      </c>
      <c r="AD2646" t="s">
        <v>4145</v>
      </c>
      <c r="AE2646" t="s">
        <v>1437</v>
      </c>
      <c r="AF2646" t="s">
        <v>4145</v>
      </c>
      <c r="AG2646" t="s">
        <v>4145</v>
      </c>
      <c r="AH2646">
        <v>1</v>
      </c>
      <c r="AI2646">
        <v>108</v>
      </c>
      <c r="AJ2646">
        <v>211</v>
      </c>
      <c r="AK2646">
        <v>475</v>
      </c>
      <c r="AL2646">
        <v>475</v>
      </c>
      <c r="AM2646">
        <v>475</v>
      </c>
      <c r="AN2646" t="s">
        <v>1411</v>
      </c>
      <c r="AO2646" t="s">
        <v>4744</v>
      </c>
    </row>
    <row r="2647" spans="1:41" x14ac:dyDescent="0.25">
      <c r="A2647">
        <v>1</v>
      </c>
      <c r="B2647" t="s">
        <v>28</v>
      </c>
      <c r="C2647">
        <v>393101</v>
      </c>
      <c r="D2647" t="str">
        <f>VLOOKUP(C2647,MUNICÍPO_SETOR!A$2:D$49,4,0)</f>
        <v>EDUARDO FERREIRA PINTO</v>
      </c>
      <c r="E2647" s="43">
        <v>41380.75</v>
      </c>
      <c r="F2647" s="43">
        <v>41381.037499999999</v>
      </c>
      <c r="G2647" s="43">
        <v>41380.995833333334</v>
      </c>
      <c r="H2647" t="s">
        <v>29</v>
      </c>
      <c r="I2647">
        <v>60000012352359</v>
      </c>
      <c r="J2647" t="s">
        <v>4212</v>
      </c>
      <c r="K2647" t="s">
        <v>4213</v>
      </c>
      <c r="L2647" t="s">
        <v>32</v>
      </c>
      <c r="M2647">
        <v>3</v>
      </c>
      <c r="N2647" t="s">
        <v>33</v>
      </c>
      <c r="O2647">
        <v>60000015461254</v>
      </c>
      <c r="P2647">
        <v>60000016462742</v>
      </c>
      <c r="Q2647">
        <v>141269000001133</v>
      </c>
      <c r="S2647" t="s">
        <v>34</v>
      </c>
      <c r="T2647" t="s">
        <v>35</v>
      </c>
      <c r="U2647" t="s">
        <v>36</v>
      </c>
      <c r="X2647" t="s">
        <v>37</v>
      </c>
      <c r="AD2647" t="s">
        <v>1259</v>
      </c>
      <c r="AE2647" t="s">
        <v>1437</v>
      </c>
      <c r="AF2647" t="s">
        <v>1259</v>
      </c>
      <c r="AG2647" t="s">
        <v>1259</v>
      </c>
      <c r="AH2647">
        <v>1</v>
      </c>
      <c r="AI2647">
        <v>192</v>
      </c>
      <c r="AJ2647">
        <v>486</v>
      </c>
      <c r="AK2647">
        <v>486</v>
      </c>
      <c r="AL2647">
        <v>486</v>
      </c>
      <c r="AM2647">
        <v>486</v>
      </c>
      <c r="AN2647" t="s">
        <v>1409</v>
      </c>
      <c r="AO2647" t="s">
        <v>1376</v>
      </c>
    </row>
    <row r="2648" spans="1:41" x14ac:dyDescent="0.25">
      <c r="A2648">
        <v>1</v>
      </c>
      <c r="B2648" t="s">
        <v>28</v>
      </c>
      <c r="C2648">
        <v>393101</v>
      </c>
      <c r="D2648" t="str">
        <f>VLOOKUP(C2648,MUNICÍPO_SETOR!A$2:D$49,4,0)</f>
        <v>EDUARDO FERREIRA PINTO</v>
      </c>
      <c r="E2648" s="43">
        <v>41380.75</v>
      </c>
      <c r="F2648" s="43">
        <v>41381.037499999999</v>
      </c>
      <c r="G2648" s="43">
        <v>41380.995833333334</v>
      </c>
      <c r="H2648" t="s">
        <v>29</v>
      </c>
      <c r="I2648">
        <v>60000012352359</v>
      </c>
      <c r="J2648" t="s">
        <v>4212</v>
      </c>
      <c r="K2648" t="s">
        <v>4213</v>
      </c>
      <c r="L2648" t="s">
        <v>32</v>
      </c>
      <c r="M2648">
        <v>3</v>
      </c>
      <c r="N2648" t="s">
        <v>33</v>
      </c>
      <c r="O2648">
        <v>60000015461254</v>
      </c>
      <c r="P2648">
        <v>60000016462742</v>
      </c>
      <c r="Q2648">
        <v>141269000001133</v>
      </c>
      <c r="S2648" t="s">
        <v>34</v>
      </c>
      <c r="T2648" t="s">
        <v>35</v>
      </c>
      <c r="U2648" t="s">
        <v>36</v>
      </c>
      <c r="X2648" t="s">
        <v>37</v>
      </c>
      <c r="AD2648" t="s">
        <v>1259</v>
      </c>
      <c r="AE2648" t="s">
        <v>1437</v>
      </c>
      <c r="AF2648" t="s">
        <v>1259</v>
      </c>
      <c r="AG2648" t="s">
        <v>1259</v>
      </c>
      <c r="AH2648">
        <v>1</v>
      </c>
      <c r="AI2648">
        <v>192</v>
      </c>
      <c r="AJ2648">
        <v>486</v>
      </c>
      <c r="AK2648">
        <v>486</v>
      </c>
      <c r="AL2648">
        <v>486</v>
      </c>
      <c r="AM2648">
        <v>486</v>
      </c>
      <c r="AN2648" t="s">
        <v>1410</v>
      </c>
      <c r="AO2648" t="s">
        <v>4745</v>
      </c>
    </row>
    <row r="2649" spans="1:41" x14ac:dyDescent="0.25">
      <c r="A2649">
        <v>1</v>
      </c>
      <c r="B2649" t="s">
        <v>28</v>
      </c>
      <c r="C2649">
        <v>393101</v>
      </c>
      <c r="D2649" t="str">
        <f>VLOOKUP(C2649,MUNICÍPO_SETOR!A$2:D$49,4,0)</f>
        <v>EDUARDO FERREIRA PINTO</v>
      </c>
      <c r="E2649" s="43">
        <v>41380.708333333336</v>
      </c>
      <c r="F2649" s="43">
        <v>41381.052777777775</v>
      </c>
      <c r="G2649" s="43">
        <v>41381.011111111111</v>
      </c>
      <c r="H2649" t="s">
        <v>29</v>
      </c>
      <c r="I2649">
        <v>60000012446815</v>
      </c>
      <c r="J2649" t="s">
        <v>1282</v>
      </c>
      <c r="K2649" t="s">
        <v>1283</v>
      </c>
      <c r="L2649" t="s">
        <v>32</v>
      </c>
      <c r="M2649">
        <v>6</v>
      </c>
      <c r="N2649" t="s">
        <v>33</v>
      </c>
      <c r="O2649">
        <v>60000015461254</v>
      </c>
      <c r="P2649">
        <v>60000016462742</v>
      </c>
      <c r="Q2649">
        <v>141269000001171</v>
      </c>
      <c r="S2649" t="s">
        <v>34</v>
      </c>
      <c r="T2649" t="s">
        <v>35</v>
      </c>
      <c r="U2649" t="s">
        <v>36</v>
      </c>
      <c r="X2649" t="s">
        <v>37</v>
      </c>
      <c r="AD2649" t="s">
        <v>4214</v>
      </c>
      <c r="AE2649" t="s">
        <v>1437</v>
      </c>
      <c r="AF2649" t="s">
        <v>4214</v>
      </c>
      <c r="AG2649" t="s">
        <v>4214</v>
      </c>
      <c r="AH2649">
        <v>1</v>
      </c>
      <c r="AI2649">
        <v>136</v>
      </c>
      <c r="AJ2649">
        <v>232</v>
      </c>
      <c r="AK2649">
        <v>682</v>
      </c>
      <c r="AL2649">
        <v>682</v>
      </c>
      <c r="AM2649">
        <v>682</v>
      </c>
      <c r="AN2649" t="s">
        <v>1409</v>
      </c>
      <c r="AO2649" t="s">
        <v>4400</v>
      </c>
    </row>
    <row r="2650" spans="1:41" x14ac:dyDescent="0.25">
      <c r="A2650">
        <v>1</v>
      </c>
      <c r="B2650" t="s">
        <v>28</v>
      </c>
      <c r="C2650">
        <v>393101</v>
      </c>
      <c r="D2650" t="str">
        <f>VLOOKUP(C2650,MUNICÍPO_SETOR!A$2:D$49,4,0)</f>
        <v>EDUARDO FERREIRA PINTO</v>
      </c>
      <c r="E2650" s="43">
        <v>41380.708333333336</v>
      </c>
      <c r="F2650" s="43">
        <v>41381.052777777775</v>
      </c>
      <c r="G2650" s="43">
        <v>41381.011111111111</v>
      </c>
      <c r="H2650" t="s">
        <v>29</v>
      </c>
      <c r="I2650">
        <v>60000012446815</v>
      </c>
      <c r="J2650" t="s">
        <v>1282</v>
      </c>
      <c r="K2650" t="s">
        <v>1283</v>
      </c>
      <c r="L2650" t="s">
        <v>32</v>
      </c>
      <c r="M2650">
        <v>6</v>
      </c>
      <c r="N2650" t="s">
        <v>33</v>
      </c>
      <c r="O2650">
        <v>60000015461254</v>
      </c>
      <c r="P2650">
        <v>60000016462742</v>
      </c>
      <c r="Q2650">
        <v>141269000001171</v>
      </c>
      <c r="S2650" t="s">
        <v>34</v>
      </c>
      <c r="T2650" t="s">
        <v>35</v>
      </c>
      <c r="U2650" t="s">
        <v>36</v>
      </c>
      <c r="X2650" t="s">
        <v>37</v>
      </c>
      <c r="AD2650" t="s">
        <v>4214</v>
      </c>
      <c r="AE2650" t="s">
        <v>1437</v>
      </c>
      <c r="AF2650" t="s">
        <v>4214</v>
      </c>
      <c r="AG2650" t="s">
        <v>4214</v>
      </c>
      <c r="AH2650">
        <v>1</v>
      </c>
      <c r="AI2650">
        <v>136</v>
      </c>
      <c r="AJ2650">
        <v>232</v>
      </c>
      <c r="AK2650">
        <v>682</v>
      </c>
      <c r="AL2650">
        <v>682</v>
      </c>
      <c r="AM2650">
        <v>682</v>
      </c>
      <c r="AN2650" t="s">
        <v>1410</v>
      </c>
      <c r="AO2650" t="s">
        <v>4415</v>
      </c>
    </row>
    <row r="2651" spans="1:41" x14ac:dyDescent="0.25">
      <c r="A2651">
        <v>1</v>
      </c>
      <c r="B2651" t="s">
        <v>28</v>
      </c>
      <c r="C2651">
        <v>393101</v>
      </c>
      <c r="D2651" t="str">
        <f>VLOOKUP(C2651,MUNICÍPO_SETOR!A$2:D$49,4,0)</f>
        <v>EDUARDO FERREIRA PINTO</v>
      </c>
      <c r="E2651" s="43">
        <v>41380.708333333336</v>
      </c>
      <c r="F2651" s="43">
        <v>41381.052777777775</v>
      </c>
      <c r="G2651" s="43">
        <v>41381.011111111111</v>
      </c>
      <c r="H2651" t="s">
        <v>29</v>
      </c>
      <c r="I2651">
        <v>60000012446815</v>
      </c>
      <c r="J2651" t="s">
        <v>1282</v>
      </c>
      <c r="K2651" t="s">
        <v>1283</v>
      </c>
      <c r="L2651" t="s">
        <v>32</v>
      </c>
      <c r="M2651">
        <v>6</v>
      </c>
      <c r="N2651" t="s">
        <v>33</v>
      </c>
      <c r="O2651">
        <v>60000015461254</v>
      </c>
      <c r="P2651">
        <v>60000016462742</v>
      </c>
      <c r="Q2651">
        <v>141269000001171</v>
      </c>
      <c r="S2651" t="s">
        <v>34</v>
      </c>
      <c r="T2651" t="s">
        <v>35</v>
      </c>
      <c r="U2651" t="s">
        <v>36</v>
      </c>
      <c r="X2651" t="s">
        <v>37</v>
      </c>
      <c r="AD2651" t="s">
        <v>4214</v>
      </c>
      <c r="AE2651" t="s">
        <v>1437</v>
      </c>
      <c r="AF2651" t="s">
        <v>4214</v>
      </c>
      <c r="AG2651" t="s">
        <v>4214</v>
      </c>
      <c r="AH2651">
        <v>1</v>
      </c>
      <c r="AI2651">
        <v>136</v>
      </c>
      <c r="AJ2651">
        <v>232</v>
      </c>
      <c r="AK2651">
        <v>682</v>
      </c>
      <c r="AL2651">
        <v>682</v>
      </c>
      <c r="AM2651">
        <v>682</v>
      </c>
      <c r="AN2651" t="s">
        <v>1411</v>
      </c>
      <c r="AO2651" t="s">
        <v>4746</v>
      </c>
    </row>
    <row r="2652" spans="1:41" x14ac:dyDescent="0.25">
      <c r="A2652">
        <v>1</v>
      </c>
      <c r="B2652" t="s">
        <v>28</v>
      </c>
      <c r="C2652">
        <v>393101</v>
      </c>
      <c r="D2652" t="str">
        <f>VLOOKUP(C2652,MUNICÍPO_SETOR!A$2:D$49,4,0)</f>
        <v>EDUARDO FERREIRA PINTO</v>
      </c>
      <c r="E2652" s="43">
        <v>41380.666666666664</v>
      </c>
      <c r="F2652" s="43">
        <v>41381.049305555556</v>
      </c>
      <c r="G2652" s="43">
        <v>41381.007638888892</v>
      </c>
      <c r="H2652" t="s">
        <v>29</v>
      </c>
      <c r="I2652">
        <v>60000012489603</v>
      </c>
      <c r="J2652" t="s">
        <v>1286</v>
      </c>
      <c r="K2652" t="s">
        <v>1287</v>
      </c>
      <c r="L2652" t="s">
        <v>32</v>
      </c>
      <c r="M2652">
        <v>6</v>
      </c>
      <c r="N2652" t="s">
        <v>33</v>
      </c>
      <c r="O2652">
        <v>60000015461254</v>
      </c>
      <c r="P2652">
        <v>60000016462742</v>
      </c>
      <c r="Q2652">
        <v>141269000001165</v>
      </c>
      <c r="S2652" t="s">
        <v>34</v>
      </c>
      <c r="T2652" t="s">
        <v>35</v>
      </c>
      <c r="U2652" t="s">
        <v>36</v>
      </c>
      <c r="X2652" t="s">
        <v>37</v>
      </c>
      <c r="AD2652" t="s">
        <v>4215</v>
      </c>
      <c r="AE2652" t="s">
        <v>1437</v>
      </c>
      <c r="AF2652" t="s">
        <v>4215</v>
      </c>
      <c r="AG2652" t="s">
        <v>4215</v>
      </c>
      <c r="AH2652">
        <v>1</v>
      </c>
      <c r="AI2652">
        <v>96</v>
      </c>
      <c r="AJ2652">
        <v>267</v>
      </c>
      <c r="AK2652">
        <v>586</v>
      </c>
      <c r="AL2652">
        <v>586</v>
      </c>
      <c r="AM2652">
        <v>586</v>
      </c>
      <c r="AN2652" t="s">
        <v>1409</v>
      </c>
      <c r="AO2652" t="s">
        <v>4416</v>
      </c>
    </row>
    <row r="2653" spans="1:41" x14ac:dyDescent="0.25">
      <c r="A2653">
        <v>1</v>
      </c>
      <c r="B2653" t="s">
        <v>28</v>
      </c>
      <c r="C2653">
        <v>393101</v>
      </c>
      <c r="D2653" t="str">
        <f>VLOOKUP(C2653,MUNICÍPO_SETOR!A$2:D$49,4,0)</f>
        <v>EDUARDO FERREIRA PINTO</v>
      </c>
      <c r="E2653" s="43">
        <v>41380.666666666664</v>
      </c>
      <c r="F2653" s="43">
        <v>41381.049305555556</v>
      </c>
      <c r="G2653" s="43">
        <v>41381.007638888892</v>
      </c>
      <c r="H2653" t="s">
        <v>29</v>
      </c>
      <c r="I2653">
        <v>60000012489603</v>
      </c>
      <c r="J2653" t="s">
        <v>1286</v>
      </c>
      <c r="K2653" t="s">
        <v>1287</v>
      </c>
      <c r="L2653" t="s">
        <v>32</v>
      </c>
      <c r="M2653">
        <v>6</v>
      </c>
      <c r="N2653" t="s">
        <v>33</v>
      </c>
      <c r="O2653">
        <v>60000015461254</v>
      </c>
      <c r="P2653">
        <v>60000016462742</v>
      </c>
      <c r="Q2653">
        <v>141269000001165</v>
      </c>
      <c r="S2653" t="s">
        <v>34</v>
      </c>
      <c r="T2653" t="s">
        <v>35</v>
      </c>
      <c r="U2653" t="s">
        <v>36</v>
      </c>
      <c r="X2653" t="s">
        <v>37</v>
      </c>
      <c r="AD2653" t="s">
        <v>4215</v>
      </c>
      <c r="AE2653" t="s">
        <v>1437</v>
      </c>
      <c r="AF2653" t="s">
        <v>4215</v>
      </c>
      <c r="AG2653" t="s">
        <v>4215</v>
      </c>
      <c r="AH2653">
        <v>1</v>
      </c>
      <c r="AI2653">
        <v>96</v>
      </c>
      <c r="AJ2653">
        <v>267</v>
      </c>
      <c r="AK2653">
        <v>586</v>
      </c>
      <c r="AL2653">
        <v>586</v>
      </c>
      <c r="AM2653">
        <v>586</v>
      </c>
      <c r="AN2653" t="s">
        <v>1410</v>
      </c>
      <c r="AO2653" t="s">
        <v>4410</v>
      </c>
    </row>
    <row r="2654" spans="1:41" x14ac:dyDescent="0.25">
      <c r="A2654">
        <v>1</v>
      </c>
      <c r="B2654" t="s">
        <v>28</v>
      </c>
      <c r="C2654">
        <v>393101</v>
      </c>
      <c r="D2654" t="str">
        <f>VLOOKUP(C2654,MUNICÍPO_SETOR!A$2:D$49,4,0)</f>
        <v>EDUARDO FERREIRA PINTO</v>
      </c>
      <c r="E2654" s="43">
        <v>41380.666666666664</v>
      </c>
      <c r="F2654" s="43">
        <v>41381.049305555556</v>
      </c>
      <c r="G2654" s="43">
        <v>41381.007638888892</v>
      </c>
      <c r="H2654" t="s">
        <v>29</v>
      </c>
      <c r="I2654">
        <v>60000012489603</v>
      </c>
      <c r="J2654" t="s">
        <v>1286</v>
      </c>
      <c r="K2654" t="s">
        <v>1287</v>
      </c>
      <c r="L2654" t="s">
        <v>32</v>
      </c>
      <c r="M2654">
        <v>6</v>
      </c>
      <c r="N2654" t="s">
        <v>33</v>
      </c>
      <c r="O2654">
        <v>60000015461254</v>
      </c>
      <c r="P2654">
        <v>60000016462742</v>
      </c>
      <c r="Q2654">
        <v>141269000001165</v>
      </c>
      <c r="S2654" t="s">
        <v>34</v>
      </c>
      <c r="T2654" t="s">
        <v>35</v>
      </c>
      <c r="U2654" t="s">
        <v>36</v>
      </c>
      <c r="X2654" t="s">
        <v>37</v>
      </c>
      <c r="AD2654" t="s">
        <v>4215</v>
      </c>
      <c r="AE2654" t="s">
        <v>1437</v>
      </c>
      <c r="AF2654" t="s">
        <v>4215</v>
      </c>
      <c r="AG2654" t="s">
        <v>4215</v>
      </c>
      <c r="AH2654">
        <v>1</v>
      </c>
      <c r="AI2654">
        <v>96</v>
      </c>
      <c r="AJ2654">
        <v>267</v>
      </c>
      <c r="AK2654">
        <v>586</v>
      </c>
      <c r="AL2654">
        <v>586</v>
      </c>
      <c r="AM2654">
        <v>586</v>
      </c>
      <c r="AN2654" t="s">
        <v>1411</v>
      </c>
      <c r="AO2654" t="s">
        <v>4743</v>
      </c>
    </row>
    <row r="2655" spans="1:41" x14ac:dyDescent="0.25">
      <c r="A2655">
        <v>1</v>
      </c>
      <c r="B2655" t="s">
        <v>28</v>
      </c>
      <c r="C2655">
        <v>393101</v>
      </c>
      <c r="D2655" t="str">
        <f>VLOOKUP(C2655,MUNICÍPO_SETOR!A$2:D$49,4,0)</f>
        <v>EDUARDO FERREIRA PINTO</v>
      </c>
      <c r="E2655" s="43">
        <v>41380.625</v>
      </c>
      <c r="F2655" s="43">
        <v>41381.04791666667</v>
      </c>
      <c r="G2655" s="43">
        <v>41381.006249999999</v>
      </c>
      <c r="H2655" t="s">
        <v>29</v>
      </c>
      <c r="I2655">
        <v>60000012310683</v>
      </c>
      <c r="J2655" t="s">
        <v>1284</v>
      </c>
      <c r="K2655" t="s">
        <v>1285</v>
      </c>
      <c r="L2655" t="s">
        <v>32</v>
      </c>
      <c r="M2655">
        <v>6</v>
      </c>
      <c r="N2655" t="s">
        <v>33</v>
      </c>
      <c r="O2655">
        <v>60000015461254</v>
      </c>
      <c r="P2655">
        <v>60000016462742</v>
      </c>
      <c r="Q2655">
        <v>141269000001159</v>
      </c>
      <c r="S2655" t="s">
        <v>34</v>
      </c>
      <c r="T2655" t="s">
        <v>35</v>
      </c>
      <c r="U2655" t="s">
        <v>36</v>
      </c>
      <c r="X2655" t="s">
        <v>37</v>
      </c>
      <c r="AD2655" t="s">
        <v>4216</v>
      </c>
      <c r="AE2655" t="s">
        <v>1437</v>
      </c>
      <c r="AF2655" t="s">
        <v>4216</v>
      </c>
      <c r="AG2655" t="s">
        <v>4216</v>
      </c>
      <c r="AH2655">
        <v>1</v>
      </c>
      <c r="AI2655">
        <v>143</v>
      </c>
      <c r="AJ2655">
        <v>245</v>
      </c>
      <c r="AK2655">
        <v>442</v>
      </c>
      <c r="AL2655">
        <v>442</v>
      </c>
      <c r="AM2655">
        <v>442</v>
      </c>
      <c r="AN2655" t="s">
        <v>1409</v>
      </c>
      <c r="AO2655" t="s">
        <v>4420</v>
      </c>
    </row>
    <row r="2656" spans="1:41" x14ac:dyDescent="0.25">
      <c r="A2656">
        <v>1</v>
      </c>
      <c r="B2656" t="s">
        <v>28</v>
      </c>
      <c r="C2656">
        <v>393101</v>
      </c>
      <c r="D2656" t="str">
        <f>VLOOKUP(C2656,MUNICÍPO_SETOR!A$2:D$49,4,0)</f>
        <v>EDUARDO FERREIRA PINTO</v>
      </c>
      <c r="E2656" s="43">
        <v>41380.625</v>
      </c>
      <c r="F2656" s="43">
        <v>41381.04791666667</v>
      </c>
      <c r="G2656" s="43">
        <v>41381.006249999999</v>
      </c>
      <c r="H2656" t="s">
        <v>29</v>
      </c>
      <c r="I2656">
        <v>60000012310683</v>
      </c>
      <c r="J2656" t="s">
        <v>1284</v>
      </c>
      <c r="K2656" t="s">
        <v>1285</v>
      </c>
      <c r="L2656" t="s">
        <v>32</v>
      </c>
      <c r="M2656">
        <v>6</v>
      </c>
      <c r="N2656" t="s">
        <v>33</v>
      </c>
      <c r="O2656">
        <v>60000015461254</v>
      </c>
      <c r="P2656">
        <v>60000016462742</v>
      </c>
      <c r="Q2656">
        <v>141269000001159</v>
      </c>
      <c r="S2656" t="s">
        <v>34</v>
      </c>
      <c r="T2656" t="s">
        <v>35</v>
      </c>
      <c r="U2656" t="s">
        <v>36</v>
      </c>
      <c r="X2656" t="s">
        <v>37</v>
      </c>
      <c r="AD2656" t="s">
        <v>4216</v>
      </c>
      <c r="AE2656" t="s">
        <v>1437</v>
      </c>
      <c r="AF2656" t="s">
        <v>4216</v>
      </c>
      <c r="AG2656" t="s">
        <v>4216</v>
      </c>
      <c r="AH2656">
        <v>1</v>
      </c>
      <c r="AI2656">
        <v>143</v>
      </c>
      <c r="AJ2656">
        <v>245</v>
      </c>
      <c r="AK2656">
        <v>442</v>
      </c>
      <c r="AL2656">
        <v>442</v>
      </c>
      <c r="AM2656">
        <v>442</v>
      </c>
      <c r="AN2656" t="s">
        <v>1410</v>
      </c>
      <c r="AO2656" t="s">
        <v>4405</v>
      </c>
    </row>
    <row r="2657" spans="1:41" x14ac:dyDescent="0.25">
      <c r="A2657">
        <v>1</v>
      </c>
      <c r="B2657" t="s">
        <v>28</v>
      </c>
      <c r="C2657">
        <v>393101</v>
      </c>
      <c r="D2657" t="str">
        <f>VLOOKUP(C2657,MUNICÍPO_SETOR!A$2:D$49,4,0)</f>
        <v>EDUARDO FERREIRA PINTO</v>
      </c>
      <c r="E2657" s="43">
        <v>41380.625</v>
      </c>
      <c r="F2657" s="43">
        <v>41381.04791666667</v>
      </c>
      <c r="G2657" s="43">
        <v>41381.006249999999</v>
      </c>
      <c r="H2657" t="s">
        <v>29</v>
      </c>
      <c r="I2657">
        <v>60000012310683</v>
      </c>
      <c r="J2657" t="s">
        <v>1284</v>
      </c>
      <c r="K2657" t="s">
        <v>1285</v>
      </c>
      <c r="L2657" t="s">
        <v>32</v>
      </c>
      <c r="M2657">
        <v>6</v>
      </c>
      <c r="N2657" t="s">
        <v>33</v>
      </c>
      <c r="O2657">
        <v>60000015461254</v>
      </c>
      <c r="P2657">
        <v>60000016462742</v>
      </c>
      <c r="Q2657">
        <v>141269000001159</v>
      </c>
      <c r="S2657" t="s">
        <v>34</v>
      </c>
      <c r="T2657" t="s">
        <v>35</v>
      </c>
      <c r="U2657" t="s">
        <v>36</v>
      </c>
      <c r="X2657" t="s">
        <v>37</v>
      </c>
      <c r="AD2657" t="s">
        <v>4216</v>
      </c>
      <c r="AE2657" t="s">
        <v>1437</v>
      </c>
      <c r="AF2657" t="s">
        <v>4216</v>
      </c>
      <c r="AG2657" t="s">
        <v>4216</v>
      </c>
      <c r="AH2657">
        <v>1</v>
      </c>
      <c r="AI2657">
        <v>143</v>
      </c>
      <c r="AJ2657">
        <v>245</v>
      </c>
      <c r="AK2657">
        <v>442</v>
      </c>
      <c r="AL2657">
        <v>442</v>
      </c>
      <c r="AM2657">
        <v>442</v>
      </c>
      <c r="AN2657" t="s">
        <v>1411</v>
      </c>
      <c r="AO2657" t="s">
        <v>4739</v>
      </c>
    </row>
    <row r="2658" spans="1:41" x14ac:dyDescent="0.25">
      <c r="A2658">
        <v>1</v>
      </c>
      <c r="B2658" t="s">
        <v>28</v>
      </c>
      <c r="C2658">
        <v>393101</v>
      </c>
      <c r="D2658" t="str">
        <f>VLOOKUP(C2658,MUNICÍPO_SETOR!A$2:D$49,4,0)</f>
        <v>EDUARDO FERREIRA PINTO</v>
      </c>
      <c r="E2658" s="43">
        <v>41380.583333333336</v>
      </c>
      <c r="F2658" s="43">
        <v>41381.043749999997</v>
      </c>
      <c r="G2658" s="43">
        <v>41381.002083333333</v>
      </c>
      <c r="H2658" t="s">
        <v>29</v>
      </c>
      <c r="I2658">
        <v>60000012423855</v>
      </c>
      <c r="J2658" t="s">
        <v>1265</v>
      </c>
      <c r="K2658" t="s">
        <v>1266</v>
      </c>
      <c r="L2658" t="s">
        <v>41</v>
      </c>
      <c r="M2658">
        <v>3</v>
      </c>
      <c r="N2658" t="s">
        <v>33</v>
      </c>
      <c r="O2658">
        <v>60000015461254</v>
      </c>
      <c r="P2658">
        <v>60000016462742</v>
      </c>
      <c r="Q2658">
        <v>141269000001151</v>
      </c>
      <c r="S2658" t="s">
        <v>34</v>
      </c>
      <c r="T2658" t="s">
        <v>35</v>
      </c>
      <c r="U2658" t="s">
        <v>36</v>
      </c>
      <c r="X2658" t="s">
        <v>37</v>
      </c>
      <c r="AD2658" t="s">
        <v>4217</v>
      </c>
      <c r="AE2658" t="s">
        <v>1437</v>
      </c>
      <c r="AF2658" t="s">
        <v>4217</v>
      </c>
      <c r="AG2658" t="s">
        <v>4217</v>
      </c>
      <c r="AH2658">
        <v>1</v>
      </c>
      <c r="AI2658">
        <v>98</v>
      </c>
      <c r="AJ2658">
        <v>286</v>
      </c>
      <c r="AK2658">
        <v>637</v>
      </c>
      <c r="AL2658">
        <v>637</v>
      </c>
      <c r="AM2658">
        <v>637</v>
      </c>
      <c r="AN2658" t="s">
        <v>1409</v>
      </c>
      <c r="AO2658" t="s">
        <v>4396</v>
      </c>
    </row>
    <row r="2659" spans="1:41" x14ac:dyDescent="0.25">
      <c r="A2659">
        <v>1</v>
      </c>
      <c r="B2659" t="s">
        <v>28</v>
      </c>
      <c r="C2659">
        <v>393101</v>
      </c>
      <c r="D2659" t="str">
        <f>VLOOKUP(C2659,MUNICÍPO_SETOR!A$2:D$49,4,0)</f>
        <v>EDUARDO FERREIRA PINTO</v>
      </c>
      <c r="E2659" s="43">
        <v>41380.583333333336</v>
      </c>
      <c r="F2659" s="43">
        <v>41381.043749999997</v>
      </c>
      <c r="G2659" s="43">
        <v>41381.002083333333</v>
      </c>
      <c r="H2659" t="s">
        <v>29</v>
      </c>
      <c r="I2659">
        <v>60000012423855</v>
      </c>
      <c r="J2659" t="s">
        <v>1265</v>
      </c>
      <c r="K2659" t="s">
        <v>1266</v>
      </c>
      <c r="L2659" t="s">
        <v>41</v>
      </c>
      <c r="M2659">
        <v>3</v>
      </c>
      <c r="N2659" t="s">
        <v>33</v>
      </c>
      <c r="O2659">
        <v>60000015461254</v>
      </c>
      <c r="P2659">
        <v>60000016462742</v>
      </c>
      <c r="Q2659">
        <v>141269000001151</v>
      </c>
      <c r="S2659" t="s">
        <v>34</v>
      </c>
      <c r="T2659" t="s">
        <v>35</v>
      </c>
      <c r="U2659" t="s">
        <v>36</v>
      </c>
      <c r="X2659" t="s">
        <v>37</v>
      </c>
      <c r="AD2659" t="s">
        <v>4217</v>
      </c>
      <c r="AE2659" t="s">
        <v>1437</v>
      </c>
      <c r="AF2659" t="s">
        <v>4217</v>
      </c>
      <c r="AG2659" t="s">
        <v>4217</v>
      </c>
      <c r="AH2659">
        <v>1</v>
      </c>
      <c r="AI2659">
        <v>98</v>
      </c>
      <c r="AJ2659">
        <v>286</v>
      </c>
      <c r="AK2659">
        <v>637</v>
      </c>
      <c r="AL2659">
        <v>637</v>
      </c>
      <c r="AM2659">
        <v>637</v>
      </c>
      <c r="AN2659" t="s">
        <v>1410</v>
      </c>
      <c r="AO2659" t="s">
        <v>4406</v>
      </c>
    </row>
    <row r="2660" spans="1:41" x14ac:dyDescent="0.25">
      <c r="A2660">
        <v>1</v>
      </c>
      <c r="B2660" t="s">
        <v>28</v>
      </c>
      <c r="C2660">
        <v>393101</v>
      </c>
      <c r="D2660" t="str">
        <f>VLOOKUP(C2660,MUNICÍPO_SETOR!A$2:D$49,4,0)</f>
        <v>EDUARDO FERREIRA PINTO</v>
      </c>
      <c r="E2660" s="43">
        <v>41380.583333333336</v>
      </c>
      <c r="F2660" s="43">
        <v>41381.043749999997</v>
      </c>
      <c r="G2660" s="43">
        <v>41381.002083333333</v>
      </c>
      <c r="H2660" t="s">
        <v>29</v>
      </c>
      <c r="I2660">
        <v>60000012423855</v>
      </c>
      <c r="J2660" t="s">
        <v>1265</v>
      </c>
      <c r="K2660" t="s">
        <v>1266</v>
      </c>
      <c r="L2660" t="s">
        <v>41</v>
      </c>
      <c r="M2660">
        <v>3</v>
      </c>
      <c r="N2660" t="s">
        <v>33</v>
      </c>
      <c r="O2660">
        <v>60000015461254</v>
      </c>
      <c r="P2660">
        <v>60000016462742</v>
      </c>
      <c r="Q2660">
        <v>141269000001151</v>
      </c>
      <c r="S2660" t="s">
        <v>34</v>
      </c>
      <c r="T2660" t="s">
        <v>35</v>
      </c>
      <c r="U2660" t="s">
        <v>36</v>
      </c>
      <c r="X2660" t="s">
        <v>37</v>
      </c>
      <c r="AD2660" t="s">
        <v>4217</v>
      </c>
      <c r="AE2660" t="s">
        <v>1437</v>
      </c>
      <c r="AF2660" t="s">
        <v>4217</v>
      </c>
      <c r="AG2660" t="s">
        <v>4217</v>
      </c>
      <c r="AH2660">
        <v>1</v>
      </c>
      <c r="AI2660">
        <v>98</v>
      </c>
      <c r="AJ2660">
        <v>286</v>
      </c>
      <c r="AK2660">
        <v>637</v>
      </c>
      <c r="AL2660">
        <v>637</v>
      </c>
      <c r="AM2660">
        <v>637</v>
      </c>
      <c r="AN2660" t="s">
        <v>1411</v>
      </c>
      <c r="AO2660" t="s">
        <v>4740</v>
      </c>
    </row>
    <row r="2661" spans="1:41" x14ac:dyDescent="0.25">
      <c r="A2661">
        <v>1</v>
      </c>
      <c r="B2661" t="s">
        <v>28</v>
      </c>
      <c r="C2661">
        <v>393101</v>
      </c>
      <c r="D2661" t="str">
        <f>VLOOKUP(C2661,MUNICÍPO_SETOR!A$2:D$49,4,0)</f>
        <v>EDUARDO FERREIRA PINTO</v>
      </c>
      <c r="E2661" s="43">
        <v>41380.458333333336</v>
      </c>
      <c r="F2661" s="43">
        <v>41381.041666666664</v>
      </c>
      <c r="G2661" s="33">
        <v>41381</v>
      </c>
      <c r="H2661" t="s">
        <v>29</v>
      </c>
      <c r="I2661">
        <v>60000012248503</v>
      </c>
      <c r="J2661" t="s">
        <v>1296</v>
      </c>
      <c r="K2661" t="s">
        <v>1297</v>
      </c>
      <c r="L2661" t="s">
        <v>32</v>
      </c>
      <c r="M2661">
        <v>6</v>
      </c>
      <c r="N2661" t="s">
        <v>33</v>
      </c>
      <c r="O2661">
        <v>60000015461254</v>
      </c>
      <c r="P2661">
        <v>60000016462742</v>
      </c>
      <c r="Q2661">
        <v>141269000001145</v>
      </c>
      <c r="S2661" t="s">
        <v>34</v>
      </c>
      <c r="T2661" t="s">
        <v>35</v>
      </c>
      <c r="U2661" t="s">
        <v>36</v>
      </c>
      <c r="X2661" t="s">
        <v>37</v>
      </c>
      <c r="AD2661" t="s">
        <v>4218</v>
      </c>
      <c r="AE2661" t="s">
        <v>1437</v>
      </c>
      <c r="AF2661" t="s">
        <v>4218</v>
      </c>
      <c r="AG2661" t="s">
        <v>4218</v>
      </c>
      <c r="AH2661">
        <v>1</v>
      </c>
      <c r="AI2661">
        <v>104</v>
      </c>
      <c r="AJ2661">
        <v>246</v>
      </c>
      <c r="AK2661">
        <v>459</v>
      </c>
      <c r="AL2661">
        <v>459</v>
      </c>
      <c r="AM2661">
        <v>459</v>
      </c>
      <c r="AN2661" t="s">
        <v>1409</v>
      </c>
      <c r="AO2661" t="s">
        <v>4417</v>
      </c>
    </row>
    <row r="2662" spans="1:41" x14ac:dyDescent="0.25">
      <c r="A2662">
        <v>1</v>
      </c>
      <c r="B2662" t="s">
        <v>28</v>
      </c>
      <c r="C2662">
        <v>393101</v>
      </c>
      <c r="D2662" t="str">
        <f>VLOOKUP(C2662,MUNICÍPO_SETOR!A$2:D$49,4,0)</f>
        <v>EDUARDO FERREIRA PINTO</v>
      </c>
      <c r="E2662" s="43">
        <v>41380.458333333336</v>
      </c>
      <c r="F2662" s="43">
        <v>41381.041666666664</v>
      </c>
      <c r="G2662" s="33">
        <v>41381</v>
      </c>
      <c r="H2662" t="s">
        <v>29</v>
      </c>
      <c r="I2662">
        <v>60000012248503</v>
      </c>
      <c r="J2662" t="s">
        <v>1296</v>
      </c>
      <c r="K2662" t="s">
        <v>1297</v>
      </c>
      <c r="L2662" t="s">
        <v>32</v>
      </c>
      <c r="M2662">
        <v>6</v>
      </c>
      <c r="N2662" t="s">
        <v>33</v>
      </c>
      <c r="O2662">
        <v>60000015461254</v>
      </c>
      <c r="P2662">
        <v>60000016462742</v>
      </c>
      <c r="Q2662">
        <v>141269000001145</v>
      </c>
      <c r="S2662" t="s">
        <v>34</v>
      </c>
      <c r="T2662" t="s">
        <v>35</v>
      </c>
      <c r="U2662" t="s">
        <v>36</v>
      </c>
      <c r="X2662" t="s">
        <v>37</v>
      </c>
      <c r="AD2662" t="s">
        <v>4218</v>
      </c>
      <c r="AE2662" t="s">
        <v>1437</v>
      </c>
      <c r="AF2662" t="s">
        <v>4218</v>
      </c>
      <c r="AG2662" t="s">
        <v>4218</v>
      </c>
      <c r="AH2662">
        <v>1</v>
      </c>
      <c r="AI2662">
        <v>104</v>
      </c>
      <c r="AJ2662">
        <v>246</v>
      </c>
      <c r="AK2662">
        <v>459</v>
      </c>
      <c r="AL2662">
        <v>459</v>
      </c>
      <c r="AM2662">
        <v>459</v>
      </c>
      <c r="AN2662" t="s">
        <v>1410</v>
      </c>
      <c r="AO2662" t="s">
        <v>4407</v>
      </c>
    </row>
    <row r="2663" spans="1:41" x14ac:dyDescent="0.25">
      <c r="A2663">
        <v>1</v>
      </c>
      <c r="B2663" t="s">
        <v>28</v>
      </c>
      <c r="C2663">
        <v>393101</v>
      </c>
      <c r="D2663" t="str">
        <f>VLOOKUP(C2663,MUNICÍPO_SETOR!A$2:D$49,4,0)</f>
        <v>EDUARDO FERREIRA PINTO</v>
      </c>
      <c r="E2663" s="43">
        <v>41380.458333333336</v>
      </c>
      <c r="F2663" s="43">
        <v>41381.041666666664</v>
      </c>
      <c r="G2663" s="33">
        <v>41381</v>
      </c>
      <c r="H2663" t="s">
        <v>29</v>
      </c>
      <c r="I2663">
        <v>60000012248503</v>
      </c>
      <c r="J2663" t="s">
        <v>1296</v>
      </c>
      <c r="K2663" t="s">
        <v>1297</v>
      </c>
      <c r="L2663" t="s">
        <v>32</v>
      </c>
      <c r="M2663">
        <v>6</v>
      </c>
      <c r="N2663" t="s">
        <v>33</v>
      </c>
      <c r="O2663">
        <v>60000015461254</v>
      </c>
      <c r="P2663">
        <v>60000016462742</v>
      </c>
      <c r="Q2663">
        <v>141269000001145</v>
      </c>
      <c r="S2663" t="s">
        <v>34</v>
      </c>
      <c r="T2663" t="s">
        <v>35</v>
      </c>
      <c r="U2663" t="s">
        <v>36</v>
      </c>
      <c r="X2663" t="s">
        <v>37</v>
      </c>
      <c r="AD2663" t="s">
        <v>4218</v>
      </c>
      <c r="AE2663" t="s">
        <v>1437</v>
      </c>
      <c r="AF2663" t="s">
        <v>4218</v>
      </c>
      <c r="AG2663" t="s">
        <v>4218</v>
      </c>
      <c r="AH2663">
        <v>1</v>
      </c>
      <c r="AI2663">
        <v>104</v>
      </c>
      <c r="AJ2663">
        <v>246</v>
      </c>
      <c r="AK2663">
        <v>459</v>
      </c>
      <c r="AL2663">
        <v>459</v>
      </c>
      <c r="AM2663">
        <v>459</v>
      </c>
      <c r="AN2663" t="s">
        <v>1411</v>
      </c>
      <c r="AO2663" t="s">
        <v>4741</v>
      </c>
    </row>
    <row r="2664" spans="1:41" x14ac:dyDescent="0.25">
      <c r="A2664">
        <v>1</v>
      </c>
      <c r="B2664" t="s">
        <v>28</v>
      </c>
      <c r="C2664">
        <v>393101</v>
      </c>
      <c r="D2664" t="str">
        <f>VLOOKUP(C2664,MUNICÍPO_SETOR!A$2:D$49,4,0)</f>
        <v>EDUARDO FERREIRA PINTO</v>
      </c>
      <c r="E2664" s="43">
        <v>41380.375</v>
      </c>
      <c r="F2664" s="43">
        <v>41381.040277777778</v>
      </c>
      <c r="G2664" s="43">
        <v>41380.998611111114</v>
      </c>
      <c r="H2664" t="s">
        <v>29</v>
      </c>
      <c r="I2664">
        <v>60000017969044</v>
      </c>
      <c r="J2664" t="s">
        <v>1290</v>
      </c>
      <c r="K2664" t="s">
        <v>1291</v>
      </c>
      <c r="L2664" t="s">
        <v>41</v>
      </c>
      <c r="M2664">
        <v>4</v>
      </c>
      <c r="N2664" t="s">
        <v>33</v>
      </c>
      <c r="O2664">
        <v>60000015461254</v>
      </c>
      <c r="P2664">
        <v>60000016462742</v>
      </c>
      <c r="Q2664">
        <v>141269000001139</v>
      </c>
      <c r="S2664" t="s">
        <v>34</v>
      </c>
      <c r="T2664" t="s">
        <v>35</v>
      </c>
      <c r="U2664" t="s">
        <v>36</v>
      </c>
      <c r="X2664" t="s">
        <v>37</v>
      </c>
      <c r="AD2664" t="s">
        <v>4219</v>
      </c>
      <c r="AE2664" t="s">
        <v>1437</v>
      </c>
      <c r="AF2664" t="s">
        <v>4219</v>
      </c>
      <c r="AG2664" t="s">
        <v>4219</v>
      </c>
      <c r="AH2664">
        <v>1</v>
      </c>
      <c r="AI2664">
        <v>135</v>
      </c>
      <c r="AJ2664">
        <v>314</v>
      </c>
      <c r="AK2664">
        <v>542</v>
      </c>
      <c r="AL2664">
        <v>542</v>
      </c>
      <c r="AM2664">
        <v>542</v>
      </c>
      <c r="AN2664" t="s">
        <v>1409</v>
      </c>
      <c r="AO2664" t="s">
        <v>4394</v>
      </c>
    </row>
    <row r="2665" spans="1:41" x14ac:dyDescent="0.25">
      <c r="A2665">
        <v>1</v>
      </c>
      <c r="B2665" t="s">
        <v>28</v>
      </c>
      <c r="C2665">
        <v>393101</v>
      </c>
      <c r="D2665" t="str">
        <f>VLOOKUP(C2665,MUNICÍPO_SETOR!A$2:D$49,4,0)</f>
        <v>EDUARDO FERREIRA PINTO</v>
      </c>
      <c r="E2665" s="43">
        <v>41380.375</v>
      </c>
      <c r="F2665" s="43">
        <v>41381.040277777778</v>
      </c>
      <c r="G2665" s="43">
        <v>41380.998611111114</v>
      </c>
      <c r="H2665" t="s">
        <v>29</v>
      </c>
      <c r="I2665">
        <v>60000017969044</v>
      </c>
      <c r="J2665" t="s">
        <v>1290</v>
      </c>
      <c r="K2665" t="s">
        <v>1291</v>
      </c>
      <c r="L2665" t="s">
        <v>41</v>
      </c>
      <c r="M2665">
        <v>4</v>
      </c>
      <c r="N2665" t="s">
        <v>33</v>
      </c>
      <c r="O2665">
        <v>60000015461254</v>
      </c>
      <c r="P2665">
        <v>60000016462742</v>
      </c>
      <c r="Q2665">
        <v>141269000001139</v>
      </c>
      <c r="S2665" t="s">
        <v>34</v>
      </c>
      <c r="T2665" t="s">
        <v>35</v>
      </c>
      <c r="U2665" t="s">
        <v>36</v>
      </c>
      <c r="X2665" t="s">
        <v>37</v>
      </c>
      <c r="AD2665" t="s">
        <v>4219</v>
      </c>
      <c r="AE2665" t="s">
        <v>1437</v>
      </c>
      <c r="AF2665" t="s">
        <v>4219</v>
      </c>
      <c r="AG2665" t="s">
        <v>4219</v>
      </c>
      <c r="AH2665">
        <v>1</v>
      </c>
      <c r="AI2665">
        <v>135</v>
      </c>
      <c r="AJ2665">
        <v>314</v>
      </c>
      <c r="AK2665">
        <v>542</v>
      </c>
      <c r="AL2665">
        <v>542</v>
      </c>
      <c r="AM2665">
        <v>542</v>
      </c>
      <c r="AN2665" t="s">
        <v>1410</v>
      </c>
      <c r="AO2665" t="s">
        <v>4408</v>
      </c>
    </row>
    <row r="2666" spans="1:41" x14ac:dyDescent="0.25">
      <c r="A2666">
        <v>1</v>
      </c>
      <c r="B2666" t="s">
        <v>28</v>
      </c>
      <c r="C2666">
        <v>393101</v>
      </c>
      <c r="D2666" t="str">
        <f>VLOOKUP(C2666,MUNICÍPO_SETOR!A$2:D$49,4,0)</f>
        <v>EDUARDO FERREIRA PINTO</v>
      </c>
      <c r="E2666" s="43">
        <v>41380.375</v>
      </c>
      <c r="F2666" s="43">
        <v>41381.040277777778</v>
      </c>
      <c r="G2666" s="43">
        <v>41380.998611111114</v>
      </c>
      <c r="H2666" t="s">
        <v>29</v>
      </c>
      <c r="I2666">
        <v>60000017969044</v>
      </c>
      <c r="J2666" t="s">
        <v>1290</v>
      </c>
      <c r="K2666" t="s">
        <v>1291</v>
      </c>
      <c r="L2666" t="s">
        <v>41</v>
      </c>
      <c r="M2666">
        <v>4</v>
      </c>
      <c r="N2666" t="s">
        <v>33</v>
      </c>
      <c r="O2666">
        <v>60000015461254</v>
      </c>
      <c r="P2666">
        <v>60000016462742</v>
      </c>
      <c r="Q2666">
        <v>141269000001139</v>
      </c>
      <c r="S2666" t="s">
        <v>34</v>
      </c>
      <c r="T2666" t="s">
        <v>35</v>
      </c>
      <c r="U2666" t="s">
        <v>36</v>
      </c>
      <c r="X2666" t="s">
        <v>37</v>
      </c>
      <c r="AD2666" t="s">
        <v>4219</v>
      </c>
      <c r="AE2666" t="s">
        <v>1437</v>
      </c>
      <c r="AF2666" t="s">
        <v>4219</v>
      </c>
      <c r="AG2666" t="s">
        <v>4219</v>
      </c>
      <c r="AH2666">
        <v>1</v>
      </c>
      <c r="AI2666">
        <v>135</v>
      </c>
      <c r="AJ2666">
        <v>314</v>
      </c>
      <c r="AK2666">
        <v>542</v>
      </c>
      <c r="AL2666">
        <v>542</v>
      </c>
      <c r="AM2666">
        <v>542</v>
      </c>
      <c r="AN2666" t="s">
        <v>1411</v>
      </c>
      <c r="AO2666" t="s">
        <v>4742</v>
      </c>
    </row>
    <row r="2667" spans="1:41" x14ac:dyDescent="0.25">
      <c r="A2667">
        <v>1</v>
      </c>
      <c r="B2667" t="s">
        <v>28</v>
      </c>
      <c r="C2667">
        <v>393101</v>
      </c>
      <c r="D2667" t="str">
        <f>VLOOKUP(C2667,MUNICÍPO_SETOR!A$2:D$49,4,0)</f>
        <v>EDUARDO FERREIRA PINTO</v>
      </c>
      <c r="E2667" s="43">
        <v>41379.666666666664</v>
      </c>
      <c r="F2667" s="43">
        <v>41380.978472222225</v>
      </c>
      <c r="G2667" s="43">
        <v>41380.936805555553</v>
      </c>
      <c r="H2667" t="s">
        <v>29</v>
      </c>
      <c r="I2667">
        <v>60000012419127</v>
      </c>
      <c r="J2667" t="s">
        <v>1263</v>
      </c>
      <c r="K2667" t="s">
        <v>1264</v>
      </c>
      <c r="L2667" t="s">
        <v>32</v>
      </c>
      <c r="M2667">
        <v>4</v>
      </c>
      <c r="N2667" t="s">
        <v>33</v>
      </c>
      <c r="O2667">
        <v>60000015461254</v>
      </c>
      <c r="P2667">
        <v>60000016462742</v>
      </c>
      <c r="Q2667">
        <v>141269000001092</v>
      </c>
      <c r="S2667" t="s">
        <v>34</v>
      </c>
      <c r="T2667" t="s">
        <v>35</v>
      </c>
      <c r="U2667" t="s">
        <v>36</v>
      </c>
      <c r="X2667" t="s">
        <v>37</v>
      </c>
      <c r="AD2667" t="s">
        <v>4220</v>
      </c>
      <c r="AE2667" t="s">
        <v>1437</v>
      </c>
      <c r="AF2667" t="s">
        <v>4220</v>
      </c>
      <c r="AG2667" t="s">
        <v>4220</v>
      </c>
      <c r="AH2667">
        <v>1</v>
      </c>
      <c r="AI2667">
        <v>118</v>
      </c>
      <c r="AJ2667">
        <v>221</v>
      </c>
      <c r="AK2667">
        <v>485</v>
      </c>
      <c r="AL2667">
        <v>485</v>
      </c>
      <c r="AM2667">
        <v>485</v>
      </c>
      <c r="AN2667" t="s">
        <v>1409</v>
      </c>
      <c r="AO2667" t="s">
        <v>4419</v>
      </c>
    </row>
    <row r="2668" spans="1:41" x14ac:dyDescent="0.25">
      <c r="A2668">
        <v>1</v>
      </c>
      <c r="B2668" t="s">
        <v>28</v>
      </c>
      <c r="C2668">
        <v>393101</v>
      </c>
      <c r="D2668" t="str">
        <f>VLOOKUP(C2668,MUNICÍPO_SETOR!A$2:D$49,4,0)</f>
        <v>EDUARDO FERREIRA PINTO</v>
      </c>
      <c r="E2668" s="43">
        <v>41379.666666666664</v>
      </c>
      <c r="F2668" s="43">
        <v>41380.978472222225</v>
      </c>
      <c r="G2668" s="43">
        <v>41380.936805555553</v>
      </c>
      <c r="H2668" t="s">
        <v>29</v>
      </c>
      <c r="I2668">
        <v>60000012419127</v>
      </c>
      <c r="J2668" t="s">
        <v>1263</v>
      </c>
      <c r="K2668" t="s">
        <v>1264</v>
      </c>
      <c r="L2668" t="s">
        <v>32</v>
      </c>
      <c r="M2668">
        <v>4</v>
      </c>
      <c r="N2668" t="s">
        <v>33</v>
      </c>
      <c r="O2668">
        <v>60000015461254</v>
      </c>
      <c r="P2668">
        <v>60000016462742</v>
      </c>
      <c r="Q2668">
        <v>141269000001092</v>
      </c>
      <c r="S2668" t="s">
        <v>34</v>
      </c>
      <c r="T2668" t="s">
        <v>35</v>
      </c>
      <c r="U2668" t="s">
        <v>36</v>
      </c>
      <c r="X2668" t="s">
        <v>37</v>
      </c>
      <c r="AD2668" t="s">
        <v>4220</v>
      </c>
      <c r="AE2668" t="s">
        <v>1437</v>
      </c>
      <c r="AF2668" t="s">
        <v>4220</v>
      </c>
      <c r="AG2668" t="s">
        <v>4220</v>
      </c>
      <c r="AH2668">
        <v>1</v>
      </c>
      <c r="AI2668">
        <v>118</v>
      </c>
      <c r="AJ2668">
        <v>221</v>
      </c>
      <c r="AK2668">
        <v>485</v>
      </c>
      <c r="AL2668">
        <v>485</v>
      </c>
      <c r="AM2668">
        <v>485</v>
      </c>
      <c r="AN2668" t="s">
        <v>1410</v>
      </c>
      <c r="AO2668" t="s">
        <v>4412</v>
      </c>
    </row>
    <row r="2669" spans="1:41" x14ac:dyDescent="0.25">
      <c r="A2669">
        <v>1</v>
      </c>
      <c r="B2669" t="s">
        <v>28</v>
      </c>
      <c r="C2669">
        <v>393101</v>
      </c>
      <c r="D2669" t="str">
        <f>VLOOKUP(C2669,MUNICÍPO_SETOR!A$2:D$49,4,0)</f>
        <v>EDUARDO FERREIRA PINTO</v>
      </c>
      <c r="E2669" s="43">
        <v>41379.666666666664</v>
      </c>
      <c r="F2669" s="43">
        <v>41380.978472222225</v>
      </c>
      <c r="G2669" s="43">
        <v>41380.936805555553</v>
      </c>
      <c r="H2669" t="s">
        <v>29</v>
      </c>
      <c r="I2669">
        <v>60000012419127</v>
      </c>
      <c r="J2669" t="s">
        <v>1263</v>
      </c>
      <c r="K2669" t="s">
        <v>1264</v>
      </c>
      <c r="L2669" t="s">
        <v>32</v>
      </c>
      <c r="M2669">
        <v>4</v>
      </c>
      <c r="N2669" t="s">
        <v>33</v>
      </c>
      <c r="O2669">
        <v>60000015461254</v>
      </c>
      <c r="P2669">
        <v>60000016462742</v>
      </c>
      <c r="Q2669">
        <v>141269000001092</v>
      </c>
      <c r="S2669" t="s">
        <v>34</v>
      </c>
      <c r="T2669" t="s">
        <v>35</v>
      </c>
      <c r="U2669" t="s">
        <v>36</v>
      </c>
      <c r="X2669" t="s">
        <v>37</v>
      </c>
      <c r="AD2669" t="s">
        <v>4220</v>
      </c>
      <c r="AE2669" t="s">
        <v>1437</v>
      </c>
      <c r="AF2669" t="s">
        <v>4220</v>
      </c>
      <c r="AG2669" t="s">
        <v>4220</v>
      </c>
      <c r="AH2669">
        <v>1</v>
      </c>
      <c r="AI2669">
        <v>118</v>
      </c>
      <c r="AJ2669">
        <v>221</v>
      </c>
      <c r="AK2669">
        <v>485</v>
      </c>
      <c r="AL2669">
        <v>485</v>
      </c>
      <c r="AM2669">
        <v>485</v>
      </c>
      <c r="AN2669" t="s">
        <v>1411</v>
      </c>
      <c r="AO2669" t="s">
        <v>4744</v>
      </c>
    </row>
    <row r="2670" spans="1:41" x14ac:dyDescent="0.25">
      <c r="A2670">
        <v>1</v>
      </c>
      <c r="B2670" t="s">
        <v>28</v>
      </c>
      <c r="C2670">
        <v>393101</v>
      </c>
      <c r="D2670" t="str">
        <f>VLOOKUP(C2670,MUNICÍPO_SETOR!A$2:D$49,4,0)</f>
        <v>EDUARDO FERREIRA PINTO</v>
      </c>
      <c r="E2670" s="43">
        <v>41379.583333333336</v>
      </c>
      <c r="F2670" s="43">
        <v>41380.96597222222</v>
      </c>
      <c r="G2670" s="43">
        <v>41380.924305555556</v>
      </c>
      <c r="H2670" t="s">
        <v>29</v>
      </c>
      <c r="I2670">
        <v>60000017963044</v>
      </c>
      <c r="J2670" t="s">
        <v>1294</v>
      </c>
      <c r="K2670" t="s">
        <v>1295</v>
      </c>
      <c r="L2670" t="s">
        <v>32</v>
      </c>
      <c r="M2670">
        <v>6</v>
      </c>
      <c r="N2670" t="s">
        <v>33</v>
      </c>
      <c r="O2670">
        <v>60000015461254</v>
      </c>
      <c r="P2670">
        <v>60000016462742</v>
      </c>
      <c r="Q2670">
        <v>141269000001065</v>
      </c>
      <c r="S2670" t="s">
        <v>34</v>
      </c>
      <c r="T2670" t="s">
        <v>35</v>
      </c>
      <c r="U2670" t="s">
        <v>36</v>
      </c>
      <c r="X2670" t="s">
        <v>37</v>
      </c>
      <c r="AD2670" t="s">
        <v>4221</v>
      </c>
      <c r="AE2670" t="s">
        <v>1437</v>
      </c>
      <c r="AF2670" t="s">
        <v>4221</v>
      </c>
      <c r="AG2670" t="s">
        <v>4221</v>
      </c>
      <c r="AH2670">
        <v>1</v>
      </c>
      <c r="AI2670">
        <v>152</v>
      </c>
      <c r="AJ2670">
        <v>260</v>
      </c>
      <c r="AK2670">
        <v>529</v>
      </c>
      <c r="AL2670">
        <v>529</v>
      </c>
      <c r="AM2670">
        <v>529</v>
      </c>
      <c r="AN2670" t="s">
        <v>1409</v>
      </c>
      <c r="AO2670" t="s">
        <v>4390</v>
      </c>
    </row>
    <row r="2671" spans="1:41" x14ac:dyDescent="0.25">
      <c r="A2671">
        <v>1</v>
      </c>
      <c r="B2671" t="s">
        <v>28</v>
      </c>
      <c r="C2671">
        <v>393101</v>
      </c>
      <c r="D2671" t="str">
        <f>VLOOKUP(C2671,MUNICÍPO_SETOR!A$2:D$49,4,0)</f>
        <v>EDUARDO FERREIRA PINTO</v>
      </c>
      <c r="E2671" s="43">
        <v>41379.583333333336</v>
      </c>
      <c r="F2671" s="43">
        <v>41380.96597222222</v>
      </c>
      <c r="G2671" s="43">
        <v>41380.924305555556</v>
      </c>
      <c r="H2671" t="s">
        <v>29</v>
      </c>
      <c r="I2671">
        <v>60000017963044</v>
      </c>
      <c r="J2671" t="s">
        <v>1294</v>
      </c>
      <c r="K2671" t="s">
        <v>1295</v>
      </c>
      <c r="L2671" t="s">
        <v>32</v>
      </c>
      <c r="M2671">
        <v>6</v>
      </c>
      <c r="N2671" t="s">
        <v>33</v>
      </c>
      <c r="O2671">
        <v>60000015461254</v>
      </c>
      <c r="P2671">
        <v>60000016462742</v>
      </c>
      <c r="Q2671">
        <v>141269000001065</v>
      </c>
      <c r="S2671" t="s">
        <v>34</v>
      </c>
      <c r="T2671" t="s">
        <v>35</v>
      </c>
      <c r="U2671" t="s">
        <v>36</v>
      </c>
      <c r="X2671" t="s">
        <v>37</v>
      </c>
      <c r="AD2671" t="s">
        <v>4221</v>
      </c>
      <c r="AE2671" t="s">
        <v>1437</v>
      </c>
      <c r="AF2671" t="s">
        <v>4221</v>
      </c>
      <c r="AG2671" t="s">
        <v>4221</v>
      </c>
      <c r="AH2671">
        <v>1</v>
      </c>
      <c r="AI2671">
        <v>152</v>
      </c>
      <c r="AJ2671">
        <v>260</v>
      </c>
      <c r="AK2671">
        <v>529</v>
      </c>
      <c r="AL2671">
        <v>529</v>
      </c>
      <c r="AM2671">
        <v>529</v>
      </c>
      <c r="AN2671" t="s">
        <v>1410</v>
      </c>
      <c r="AO2671" t="s">
        <v>4399</v>
      </c>
    </row>
    <row r="2672" spans="1:41" x14ac:dyDescent="0.25">
      <c r="A2672">
        <v>1</v>
      </c>
      <c r="B2672" t="s">
        <v>28</v>
      </c>
      <c r="C2672">
        <v>393101</v>
      </c>
      <c r="D2672" t="str">
        <f>VLOOKUP(C2672,MUNICÍPO_SETOR!A$2:D$49,4,0)</f>
        <v>EDUARDO FERREIRA PINTO</v>
      </c>
      <c r="E2672" s="43">
        <v>41379.583333333336</v>
      </c>
      <c r="F2672" s="43">
        <v>41380.96597222222</v>
      </c>
      <c r="G2672" s="43">
        <v>41380.924305555556</v>
      </c>
      <c r="H2672" t="s">
        <v>29</v>
      </c>
      <c r="I2672">
        <v>60000017963044</v>
      </c>
      <c r="J2672" t="s">
        <v>1294</v>
      </c>
      <c r="K2672" t="s">
        <v>1295</v>
      </c>
      <c r="L2672" t="s">
        <v>32</v>
      </c>
      <c r="M2672">
        <v>6</v>
      </c>
      <c r="N2672" t="s">
        <v>33</v>
      </c>
      <c r="O2672">
        <v>60000015461254</v>
      </c>
      <c r="P2672">
        <v>60000016462742</v>
      </c>
      <c r="Q2672">
        <v>141269000001065</v>
      </c>
      <c r="S2672" t="s">
        <v>34</v>
      </c>
      <c r="T2672" t="s">
        <v>35</v>
      </c>
      <c r="U2672" t="s">
        <v>36</v>
      </c>
      <c r="X2672" t="s">
        <v>37</v>
      </c>
      <c r="AD2672" t="s">
        <v>4221</v>
      </c>
      <c r="AE2672" t="s">
        <v>1437</v>
      </c>
      <c r="AF2672" t="s">
        <v>4221</v>
      </c>
      <c r="AG2672" t="s">
        <v>4221</v>
      </c>
      <c r="AH2672">
        <v>1</v>
      </c>
      <c r="AI2672">
        <v>152</v>
      </c>
      <c r="AJ2672">
        <v>260</v>
      </c>
      <c r="AK2672">
        <v>529</v>
      </c>
      <c r="AL2672">
        <v>529</v>
      </c>
      <c r="AM2672">
        <v>529</v>
      </c>
      <c r="AN2672" t="s">
        <v>1411</v>
      </c>
      <c r="AO2672" t="s">
        <v>4736</v>
      </c>
    </row>
    <row r="2673" spans="1:41" x14ac:dyDescent="0.25">
      <c r="A2673">
        <v>1</v>
      </c>
      <c r="B2673" t="s">
        <v>28</v>
      </c>
      <c r="C2673">
        <v>393101</v>
      </c>
      <c r="D2673" t="str">
        <f>VLOOKUP(C2673,MUNICÍPO_SETOR!A$2:D$49,4,0)</f>
        <v>EDUARDO FERREIRA PINTO</v>
      </c>
      <c r="E2673" s="43">
        <v>41379.5</v>
      </c>
      <c r="F2673" s="43">
        <v>41380.968055555553</v>
      </c>
      <c r="G2673" s="43">
        <v>41380.926388888889</v>
      </c>
      <c r="H2673" t="s">
        <v>29</v>
      </c>
      <c r="I2673">
        <v>60000017151990</v>
      </c>
      <c r="J2673" t="s">
        <v>1288</v>
      </c>
      <c r="K2673" t="s">
        <v>1289</v>
      </c>
      <c r="L2673" t="s">
        <v>32</v>
      </c>
      <c r="M2673">
        <v>4</v>
      </c>
      <c r="N2673" t="s">
        <v>33</v>
      </c>
      <c r="O2673">
        <v>60000015461254</v>
      </c>
      <c r="P2673">
        <v>60000016462742</v>
      </c>
      <c r="Q2673">
        <v>141269000001071</v>
      </c>
      <c r="S2673" t="s">
        <v>34</v>
      </c>
      <c r="T2673" t="s">
        <v>35</v>
      </c>
      <c r="U2673" t="s">
        <v>36</v>
      </c>
      <c r="X2673" t="s">
        <v>37</v>
      </c>
      <c r="AD2673" t="s">
        <v>4222</v>
      </c>
      <c r="AE2673" t="s">
        <v>1437</v>
      </c>
      <c r="AF2673" t="s">
        <v>4222</v>
      </c>
      <c r="AG2673" t="s">
        <v>4222</v>
      </c>
      <c r="AH2673">
        <v>1</v>
      </c>
      <c r="AI2673">
        <v>175</v>
      </c>
      <c r="AJ2673">
        <v>265</v>
      </c>
      <c r="AK2673">
        <v>540</v>
      </c>
      <c r="AL2673">
        <v>540</v>
      </c>
      <c r="AM2673">
        <v>540</v>
      </c>
      <c r="AN2673" t="s">
        <v>1409</v>
      </c>
      <c r="AO2673" t="s">
        <v>4409</v>
      </c>
    </row>
    <row r="2674" spans="1:41" x14ac:dyDescent="0.25">
      <c r="A2674">
        <v>1</v>
      </c>
      <c r="B2674" t="s">
        <v>28</v>
      </c>
      <c r="C2674">
        <v>393101</v>
      </c>
      <c r="D2674" t="str">
        <f>VLOOKUP(C2674,MUNICÍPO_SETOR!A$2:D$49,4,0)</f>
        <v>EDUARDO FERREIRA PINTO</v>
      </c>
      <c r="E2674" s="43">
        <v>41379.5</v>
      </c>
      <c r="F2674" s="43">
        <v>41380.968055555553</v>
      </c>
      <c r="G2674" s="43">
        <v>41380.926388888889</v>
      </c>
      <c r="H2674" t="s">
        <v>29</v>
      </c>
      <c r="I2674">
        <v>60000017151990</v>
      </c>
      <c r="J2674" t="s">
        <v>1288</v>
      </c>
      <c r="K2674" t="s">
        <v>1289</v>
      </c>
      <c r="L2674" t="s">
        <v>32</v>
      </c>
      <c r="M2674">
        <v>4</v>
      </c>
      <c r="N2674" t="s">
        <v>33</v>
      </c>
      <c r="O2674">
        <v>60000015461254</v>
      </c>
      <c r="P2674">
        <v>60000016462742</v>
      </c>
      <c r="Q2674">
        <v>141269000001071</v>
      </c>
      <c r="S2674" t="s">
        <v>34</v>
      </c>
      <c r="T2674" t="s">
        <v>35</v>
      </c>
      <c r="U2674" t="s">
        <v>36</v>
      </c>
      <c r="X2674" t="s">
        <v>37</v>
      </c>
      <c r="AD2674" t="s">
        <v>4222</v>
      </c>
      <c r="AE2674" t="s">
        <v>1437</v>
      </c>
      <c r="AF2674" t="s">
        <v>4222</v>
      </c>
      <c r="AG2674" t="s">
        <v>4222</v>
      </c>
      <c r="AH2674">
        <v>1</v>
      </c>
      <c r="AI2674">
        <v>175</v>
      </c>
      <c r="AJ2674">
        <v>265</v>
      </c>
      <c r="AK2674">
        <v>540</v>
      </c>
      <c r="AL2674">
        <v>540</v>
      </c>
      <c r="AM2674">
        <v>540</v>
      </c>
      <c r="AN2674" t="s">
        <v>1410</v>
      </c>
      <c r="AO2674" t="s">
        <v>4403</v>
      </c>
    </row>
    <row r="2675" spans="1:41" x14ac:dyDescent="0.25">
      <c r="A2675">
        <v>1</v>
      </c>
      <c r="B2675" t="s">
        <v>28</v>
      </c>
      <c r="C2675">
        <v>393101</v>
      </c>
      <c r="D2675" t="str">
        <f>VLOOKUP(C2675,MUNICÍPO_SETOR!A$2:D$49,4,0)</f>
        <v>EDUARDO FERREIRA PINTO</v>
      </c>
      <c r="E2675" s="43">
        <v>41379.5</v>
      </c>
      <c r="F2675" s="43">
        <v>41380.968055555553</v>
      </c>
      <c r="G2675" s="43">
        <v>41380.926388888889</v>
      </c>
      <c r="H2675" t="s">
        <v>29</v>
      </c>
      <c r="I2675">
        <v>60000017151990</v>
      </c>
      <c r="J2675" t="s">
        <v>1288</v>
      </c>
      <c r="K2675" t="s">
        <v>1289</v>
      </c>
      <c r="L2675" t="s">
        <v>32</v>
      </c>
      <c r="M2675">
        <v>4</v>
      </c>
      <c r="N2675" t="s">
        <v>33</v>
      </c>
      <c r="O2675">
        <v>60000015461254</v>
      </c>
      <c r="P2675">
        <v>60000016462742</v>
      </c>
      <c r="Q2675">
        <v>141269000001071</v>
      </c>
      <c r="S2675" t="s">
        <v>34</v>
      </c>
      <c r="T2675" t="s">
        <v>35</v>
      </c>
      <c r="U2675" t="s">
        <v>36</v>
      </c>
      <c r="X2675" t="s">
        <v>37</v>
      </c>
      <c r="AD2675" t="s">
        <v>4222</v>
      </c>
      <c r="AE2675" t="s">
        <v>1437</v>
      </c>
      <c r="AF2675" t="s">
        <v>4222</v>
      </c>
      <c r="AG2675" t="s">
        <v>4222</v>
      </c>
      <c r="AH2675">
        <v>1</v>
      </c>
      <c r="AI2675">
        <v>175</v>
      </c>
      <c r="AJ2675">
        <v>265</v>
      </c>
      <c r="AK2675">
        <v>540</v>
      </c>
      <c r="AL2675">
        <v>540</v>
      </c>
      <c r="AM2675">
        <v>540</v>
      </c>
      <c r="AN2675" t="s">
        <v>1411</v>
      </c>
      <c r="AO2675" t="s">
        <v>4738</v>
      </c>
    </row>
    <row r="2676" spans="1:41" x14ac:dyDescent="0.25">
      <c r="A2676">
        <v>1</v>
      </c>
      <c r="B2676" t="s">
        <v>28</v>
      </c>
      <c r="C2676">
        <v>393101</v>
      </c>
      <c r="D2676" t="str">
        <f>VLOOKUP(C2676,MUNICÍPO_SETOR!A$2:D$49,4,0)</f>
        <v>EDUARDO FERREIRA PINTO</v>
      </c>
      <c r="E2676" s="43">
        <v>41379.458333333336</v>
      </c>
      <c r="F2676" s="43">
        <v>41380.963194444441</v>
      </c>
      <c r="G2676" s="43">
        <v>41380.921527777777</v>
      </c>
      <c r="H2676" t="s">
        <v>29</v>
      </c>
      <c r="I2676">
        <v>60000012546735</v>
      </c>
      <c r="J2676" t="s">
        <v>1299</v>
      </c>
      <c r="K2676" t="s">
        <v>1300</v>
      </c>
      <c r="L2676" t="s">
        <v>32</v>
      </c>
      <c r="M2676">
        <v>6</v>
      </c>
      <c r="N2676" t="s">
        <v>33</v>
      </c>
      <c r="O2676">
        <v>60000015461254</v>
      </c>
      <c r="P2676">
        <v>60000016462742</v>
      </c>
      <c r="Q2676">
        <v>141269000001059</v>
      </c>
      <c r="S2676" t="s">
        <v>34</v>
      </c>
      <c r="T2676" t="s">
        <v>35</v>
      </c>
      <c r="U2676" t="s">
        <v>36</v>
      </c>
      <c r="X2676" t="s">
        <v>37</v>
      </c>
      <c r="AD2676" t="s">
        <v>4223</v>
      </c>
      <c r="AE2676" t="s">
        <v>1437</v>
      </c>
      <c r="AF2676" t="s">
        <v>4223</v>
      </c>
      <c r="AG2676" t="s">
        <v>4223</v>
      </c>
      <c r="AH2676">
        <v>1</v>
      </c>
      <c r="AI2676">
        <v>143</v>
      </c>
      <c r="AJ2676">
        <v>374</v>
      </c>
      <c r="AK2676">
        <v>594</v>
      </c>
      <c r="AL2676">
        <v>594</v>
      </c>
      <c r="AM2676">
        <v>594</v>
      </c>
      <c r="AN2676" t="s">
        <v>1409</v>
      </c>
      <c r="AO2676" t="s">
        <v>4392</v>
      </c>
    </row>
    <row r="2677" spans="1:41" x14ac:dyDescent="0.25">
      <c r="A2677">
        <v>1</v>
      </c>
      <c r="B2677" t="s">
        <v>28</v>
      </c>
      <c r="C2677">
        <v>393101</v>
      </c>
      <c r="D2677" t="str">
        <f>VLOOKUP(C2677,MUNICÍPO_SETOR!A$2:D$49,4,0)</f>
        <v>EDUARDO FERREIRA PINTO</v>
      </c>
      <c r="E2677" s="43">
        <v>41379.458333333336</v>
      </c>
      <c r="F2677" s="43">
        <v>41380.963194444441</v>
      </c>
      <c r="G2677" s="43">
        <v>41380.921527777777</v>
      </c>
      <c r="H2677" t="s">
        <v>29</v>
      </c>
      <c r="I2677">
        <v>60000012546735</v>
      </c>
      <c r="J2677" t="s">
        <v>1299</v>
      </c>
      <c r="K2677" t="s">
        <v>1300</v>
      </c>
      <c r="L2677" t="s">
        <v>32</v>
      </c>
      <c r="M2677">
        <v>6</v>
      </c>
      <c r="N2677" t="s">
        <v>33</v>
      </c>
      <c r="O2677">
        <v>60000015461254</v>
      </c>
      <c r="P2677">
        <v>60000016462742</v>
      </c>
      <c r="Q2677">
        <v>141269000001059</v>
      </c>
      <c r="S2677" t="s">
        <v>34</v>
      </c>
      <c r="T2677" t="s">
        <v>35</v>
      </c>
      <c r="U2677" t="s">
        <v>36</v>
      </c>
      <c r="X2677" t="s">
        <v>37</v>
      </c>
      <c r="AD2677" t="s">
        <v>4223</v>
      </c>
      <c r="AE2677" t="s">
        <v>1437</v>
      </c>
      <c r="AF2677" t="s">
        <v>4223</v>
      </c>
      <c r="AG2677" t="s">
        <v>4223</v>
      </c>
      <c r="AH2677">
        <v>1</v>
      </c>
      <c r="AI2677">
        <v>143</v>
      </c>
      <c r="AJ2677">
        <v>374</v>
      </c>
      <c r="AK2677">
        <v>594</v>
      </c>
      <c r="AL2677">
        <v>594</v>
      </c>
      <c r="AM2677">
        <v>594</v>
      </c>
      <c r="AN2677" t="s">
        <v>1410</v>
      </c>
      <c r="AO2677" t="s">
        <v>4397</v>
      </c>
    </row>
    <row r="2678" spans="1:41" x14ac:dyDescent="0.25">
      <c r="A2678">
        <v>1</v>
      </c>
      <c r="B2678" t="s">
        <v>28</v>
      </c>
      <c r="C2678">
        <v>393101</v>
      </c>
      <c r="D2678" t="str">
        <f>VLOOKUP(C2678,MUNICÍPO_SETOR!A$2:D$49,4,0)</f>
        <v>EDUARDO FERREIRA PINTO</v>
      </c>
      <c r="E2678" s="43">
        <v>41379.458333333336</v>
      </c>
      <c r="F2678" s="43">
        <v>41380.963194444441</v>
      </c>
      <c r="G2678" s="43">
        <v>41380.921527777777</v>
      </c>
      <c r="H2678" t="s">
        <v>29</v>
      </c>
      <c r="I2678">
        <v>60000012546735</v>
      </c>
      <c r="J2678" t="s">
        <v>1299</v>
      </c>
      <c r="K2678" t="s">
        <v>1300</v>
      </c>
      <c r="L2678" t="s">
        <v>32</v>
      </c>
      <c r="M2678">
        <v>6</v>
      </c>
      <c r="N2678" t="s">
        <v>33</v>
      </c>
      <c r="O2678">
        <v>60000015461254</v>
      </c>
      <c r="P2678">
        <v>60000016462742</v>
      </c>
      <c r="Q2678">
        <v>141269000001059</v>
      </c>
      <c r="S2678" t="s">
        <v>34</v>
      </c>
      <c r="T2678" t="s">
        <v>35</v>
      </c>
      <c r="U2678" t="s">
        <v>36</v>
      </c>
      <c r="X2678" t="s">
        <v>37</v>
      </c>
      <c r="AD2678" t="s">
        <v>4223</v>
      </c>
      <c r="AE2678" t="s">
        <v>1437</v>
      </c>
      <c r="AF2678" t="s">
        <v>4223</v>
      </c>
      <c r="AG2678" t="s">
        <v>4223</v>
      </c>
      <c r="AH2678">
        <v>1</v>
      </c>
      <c r="AI2678">
        <v>143</v>
      </c>
      <c r="AJ2678">
        <v>374</v>
      </c>
      <c r="AK2678">
        <v>594</v>
      </c>
      <c r="AL2678">
        <v>594</v>
      </c>
      <c r="AM2678">
        <v>594</v>
      </c>
      <c r="AN2678" t="s">
        <v>1411</v>
      </c>
      <c r="AO2678" t="s">
        <v>4735</v>
      </c>
    </row>
    <row r="2679" spans="1:41" x14ac:dyDescent="0.25">
      <c r="A2679">
        <v>1</v>
      </c>
      <c r="B2679" t="s">
        <v>28</v>
      </c>
      <c r="C2679">
        <v>393101</v>
      </c>
      <c r="D2679" t="str">
        <f>VLOOKUP(C2679,MUNICÍPO_SETOR!A$2:D$49,4,0)</f>
        <v>EDUARDO FERREIRA PINTO</v>
      </c>
      <c r="E2679" s="43">
        <v>41379.416666666664</v>
      </c>
      <c r="F2679" s="43">
        <v>41380.961111111108</v>
      </c>
      <c r="G2679" s="43">
        <v>41380.919444444444</v>
      </c>
      <c r="H2679" t="s">
        <v>29</v>
      </c>
      <c r="I2679">
        <v>60000012500355</v>
      </c>
      <c r="J2679" t="s">
        <v>1301</v>
      </c>
      <c r="K2679" t="s">
        <v>1302</v>
      </c>
      <c r="L2679" t="s">
        <v>32</v>
      </c>
      <c r="M2679">
        <v>6</v>
      </c>
      <c r="N2679" t="s">
        <v>33</v>
      </c>
      <c r="O2679">
        <v>60000015461254</v>
      </c>
      <c r="P2679">
        <v>60000016462742</v>
      </c>
      <c r="Q2679">
        <v>141269000001053</v>
      </c>
      <c r="S2679" t="s">
        <v>34</v>
      </c>
      <c r="T2679" t="s">
        <v>35</v>
      </c>
      <c r="U2679" t="s">
        <v>36</v>
      </c>
      <c r="X2679" t="s">
        <v>37</v>
      </c>
      <c r="AD2679" t="s">
        <v>4224</v>
      </c>
      <c r="AE2679" t="s">
        <v>1437</v>
      </c>
      <c r="AF2679" t="s">
        <v>4224</v>
      </c>
      <c r="AG2679" t="s">
        <v>4224</v>
      </c>
      <c r="AH2679">
        <v>1</v>
      </c>
      <c r="AI2679">
        <v>132</v>
      </c>
      <c r="AJ2679">
        <v>281</v>
      </c>
      <c r="AK2679">
        <v>516</v>
      </c>
      <c r="AL2679">
        <v>516</v>
      </c>
      <c r="AM2679">
        <v>516</v>
      </c>
      <c r="AN2679" t="s">
        <v>1409</v>
      </c>
      <c r="AO2679" t="s">
        <v>4404</v>
      </c>
    </row>
    <row r="2680" spans="1:41" x14ac:dyDescent="0.25">
      <c r="A2680">
        <v>1</v>
      </c>
      <c r="B2680" t="s">
        <v>28</v>
      </c>
      <c r="C2680">
        <v>393101</v>
      </c>
      <c r="D2680" t="str">
        <f>VLOOKUP(C2680,MUNICÍPO_SETOR!A$2:D$49,4,0)</f>
        <v>EDUARDO FERREIRA PINTO</v>
      </c>
      <c r="E2680" s="43">
        <v>41379.416666666664</v>
      </c>
      <c r="F2680" s="43">
        <v>41380.961111111108</v>
      </c>
      <c r="G2680" s="43">
        <v>41380.919444444444</v>
      </c>
      <c r="H2680" t="s">
        <v>29</v>
      </c>
      <c r="I2680">
        <v>60000012500355</v>
      </c>
      <c r="J2680" t="s">
        <v>1301</v>
      </c>
      <c r="K2680" t="s">
        <v>1302</v>
      </c>
      <c r="L2680" t="s">
        <v>32</v>
      </c>
      <c r="M2680">
        <v>6</v>
      </c>
      <c r="N2680" t="s">
        <v>33</v>
      </c>
      <c r="O2680">
        <v>60000015461254</v>
      </c>
      <c r="P2680">
        <v>60000016462742</v>
      </c>
      <c r="Q2680">
        <v>141269000001053</v>
      </c>
      <c r="S2680" t="s">
        <v>34</v>
      </c>
      <c r="T2680" t="s">
        <v>35</v>
      </c>
      <c r="U2680" t="s">
        <v>36</v>
      </c>
      <c r="X2680" t="s">
        <v>37</v>
      </c>
      <c r="AD2680" t="s">
        <v>4224</v>
      </c>
      <c r="AE2680" t="s">
        <v>1437</v>
      </c>
      <c r="AF2680" t="s">
        <v>4224</v>
      </c>
      <c r="AG2680" t="s">
        <v>4224</v>
      </c>
      <c r="AH2680">
        <v>1</v>
      </c>
      <c r="AI2680">
        <v>132</v>
      </c>
      <c r="AJ2680">
        <v>281</v>
      </c>
      <c r="AK2680">
        <v>516</v>
      </c>
      <c r="AL2680">
        <v>516</v>
      </c>
      <c r="AM2680">
        <v>516</v>
      </c>
      <c r="AN2680" t="s">
        <v>1410</v>
      </c>
      <c r="AO2680" t="s">
        <v>4391</v>
      </c>
    </row>
    <row r="2681" spans="1:41" x14ac:dyDescent="0.25">
      <c r="A2681">
        <v>1</v>
      </c>
      <c r="B2681" t="s">
        <v>28</v>
      </c>
      <c r="C2681">
        <v>393101</v>
      </c>
      <c r="D2681" t="str">
        <f>VLOOKUP(C2681,MUNICÍPO_SETOR!A$2:D$49,4,0)</f>
        <v>EDUARDO FERREIRA PINTO</v>
      </c>
      <c r="E2681" s="43">
        <v>41379.416666666664</v>
      </c>
      <c r="F2681" s="43">
        <v>41380.961111111108</v>
      </c>
      <c r="G2681" s="43">
        <v>41380.919444444444</v>
      </c>
      <c r="H2681" t="s">
        <v>29</v>
      </c>
      <c r="I2681">
        <v>60000012500355</v>
      </c>
      <c r="J2681" t="s">
        <v>1301</v>
      </c>
      <c r="K2681" t="s">
        <v>1302</v>
      </c>
      <c r="L2681" t="s">
        <v>32</v>
      </c>
      <c r="M2681">
        <v>6</v>
      </c>
      <c r="N2681" t="s">
        <v>33</v>
      </c>
      <c r="O2681">
        <v>60000015461254</v>
      </c>
      <c r="P2681">
        <v>60000016462742</v>
      </c>
      <c r="Q2681">
        <v>141269000001053</v>
      </c>
      <c r="S2681" t="s">
        <v>34</v>
      </c>
      <c r="T2681" t="s">
        <v>35</v>
      </c>
      <c r="U2681" t="s">
        <v>36</v>
      </c>
      <c r="X2681" t="s">
        <v>37</v>
      </c>
      <c r="AD2681" t="s">
        <v>4224</v>
      </c>
      <c r="AE2681" t="s">
        <v>1437</v>
      </c>
      <c r="AF2681" t="s">
        <v>4224</v>
      </c>
      <c r="AG2681" t="s">
        <v>4224</v>
      </c>
      <c r="AH2681">
        <v>1</v>
      </c>
      <c r="AI2681">
        <v>132</v>
      </c>
      <c r="AJ2681">
        <v>281</v>
      </c>
      <c r="AK2681">
        <v>516</v>
      </c>
      <c r="AL2681">
        <v>516</v>
      </c>
      <c r="AM2681">
        <v>516</v>
      </c>
      <c r="AN2681" t="s">
        <v>1411</v>
      </c>
      <c r="AO2681" t="s">
        <v>4732</v>
      </c>
    </row>
    <row r="2682" spans="1:41" x14ac:dyDescent="0.25">
      <c r="A2682">
        <v>1</v>
      </c>
      <c r="B2682" t="s">
        <v>28</v>
      </c>
      <c r="C2682">
        <v>393101</v>
      </c>
      <c r="D2682" t="str">
        <f>VLOOKUP(C2682,MUNICÍPO_SETOR!A$2:D$49,4,0)</f>
        <v>EDUARDO FERREIRA PINTO</v>
      </c>
      <c r="E2682" s="43">
        <v>41379.375</v>
      </c>
      <c r="F2682" s="43">
        <v>41380.943749999999</v>
      </c>
      <c r="G2682" s="43">
        <v>41380.913888888892</v>
      </c>
      <c r="H2682" t="s">
        <v>29</v>
      </c>
      <c r="I2682">
        <v>60000012492599</v>
      </c>
      <c r="J2682" t="s">
        <v>1292</v>
      </c>
      <c r="K2682" t="s">
        <v>1293</v>
      </c>
      <c r="L2682" t="s">
        <v>32</v>
      </c>
      <c r="M2682">
        <v>6</v>
      </c>
      <c r="N2682" t="s">
        <v>33</v>
      </c>
      <c r="O2682">
        <v>60000015461254</v>
      </c>
      <c r="P2682">
        <v>60000016462742</v>
      </c>
      <c r="Q2682">
        <v>141269000001011</v>
      </c>
      <c r="S2682" t="s">
        <v>34</v>
      </c>
      <c r="T2682" t="s">
        <v>35</v>
      </c>
      <c r="U2682" t="s">
        <v>36</v>
      </c>
      <c r="X2682" t="s">
        <v>37</v>
      </c>
      <c r="AD2682" t="s">
        <v>4225</v>
      </c>
      <c r="AE2682" t="s">
        <v>1437</v>
      </c>
      <c r="AF2682" t="s">
        <v>4225</v>
      </c>
      <c r="AG2682" t="s">
        <v>4225</v>
      </c>
      <c r="AH2682">
        <v>1</v>
      </c>
      <c r="AI2682">
        <v>108</v>
      </c>
      <c r="AJ2682">
        <v>344</v>
      </c>
      <c r="AK2682">
        <v>622</v>
      </c>
      <c r="AL2682">
        <v>622</v>
      </c>
      <c r="AM2682">
        <v>622</v>
      </c>
      <c r="AN2682" t="s">
        <v>1409</v>
      </c>
      <c r="AO2682" t="s">
        <v>4411</v>
      </c>
    </row>
    <row r="2683" spans="1:41" x14ac:dyDescent="0.25">
      <c r="A2683">
        <v>1</v>
      </c>
      <c r="B2683" t="s">
        <v>28</v>
      </c>
      <c r="C2683">
        <v>393101</v>
      </c>
      <c r="D2683" t="str">
        <f>VLOOKUP(C2683,MUNICÍPO_SETOR!A$2:D$49,4,0)</f>
        <v>EDUARDO FERREIRA PINTO</v>
      </c>
      <c r="E2683" s="43">
        <v>41379.375</v>
      </c>
      <c r="F2683" s="43">
        <v>41380.943749999999</v>
      </c>
      <c r="G2683" s="43">
        <v>41380.913888888892</v>
      </c>
      <c r="H2683" t="s">
        <v>29</v>
      </c>
      <c r="I2683">
        <v>60000012492599</v>
      </c>
      <c r="J2683" t="s">
        <v>1292</v>
      </c>
      <c r="K2683" t="s">
        <v>1293</v>
      </c>
      <c r="L2683" t="s">
        <v>32</v>
      </c>
      <c r="M2683">
        <v>6</v>
      </c>
      <c r="N2683" t="s">
        <v>33</v>
      </c>
      <c r="O2683">
        <v>60000015461254</v>
      </c>
      <c r="P2683">
        <v>60000016462742</v>
      </c>
      <c r="Q2683">
        <v>141269000001011</v>
      </c>
      <c r="S2683" t="s">
        <v>34</v>
      </c>
      <c r="T2683" t="s">
        <v>35</v>
      </c>
      <c r="U2683" t="s">
        <v>36</v>
      </c>
      <c r="X2683" t="s">
        <v>37</v>
      </c>
      <c r="AD2683" t="s">
        <v>4225</v>
      </c>
      <c r="AE2683" t="s">
        <v>1437</v>
      </c>
      <c r="AF2683" t="s">
        <v>4225</v>
      </c>
      <c r="AG2683" t="s">
        <v>4225</v>
      </c>
      <c r="AH2683">
        <v>1</v>
      </c>
      <c r="AI2683">
        <v>108</v>
      </c>
      <c r="AJ2683">
        <v>344</v>
      </c>
      <c r="AK2683">
        <v>622</v>
      </c>
      <c r="AL2683">
        <v>622</v>
      </c>
      <c r="AM2683">
        <v>622</v>
      </c>
      <c r="AN2683" t="s">
        <v>1410</v>
      </c>
      <c r="AO2683" t="s">
        <v>4401</v>
      </c>
    </row>
    <row r="2684" spans="1:41" x14ac:dyDescent="0.25">
      <c r="A2684">
        <v>1</v>
      </c>
      <c r="B2684" t="s">
        <v>28</v>
      </c>
      <c r="C2684">
        <v>393101</v>
      </c>
      <c r="D2684" t="str">
        <f>VLOOKUP(C2684,MUNICÍPO_SETOR!A$2:D$49,4,0)</f>
        <v>EDUARDO FERREIRA PINTO</v>
      </c>
      <c r="E2684" s="43">
        <v>41379.375</v>
      </c>
      <c r="F2684" s="43">
        <v>41380.943749999999</v>
      </c>
      <c r="G2684" s="43">
        <v>41380.913888888892</v>
      </c>
      <c r="H2684" t="s">
        <v>29</v>
      </c>
      <c r="I2684">
        <v>60000012492599</v>
      </c>
      <c r="J2684" t="s">
        <v>1292</v>
      </c>
      <c r="K2684" t="s">
        <v>1293</v>
      </c>
      <c r="L2684" t="s">
        <v>32</v>
      </c>
      <c r="M2684">
        <v>6</v>
      </c>
      <c r="N2684" t="s">
        <v>33</v>
      </c>
      <c r="O2684">
        <v>60000015461254</v>
      </c>
      <c r="P2684">
        <v>60000016462742</v>
      </c>
      <c r="Q2684">
        <v>141269000001011</v>
      </c>
      <c r="S2684" t="s">
        <v>34</v>
      </c>
      <c r="T2684" t="s">
        <v>35</v>
      </c>
      <c r="U2684" t="s">
        <v>36</v>
      </c>
      <c r="X2684" t="s">
        <v>37</v>
      </c>
      <c r="AD2684" t="s">
        <v>4225</v>
      </c>
      <c r="AE2684" t="s">
        <v>1437</v>
      </c>
      <c r="AF2684" t="s">
        <v>4225</v>
      </c>
      <c r="AG2684" t="s">
        <v>4225</v>
      </c>
      <c r="AH2684">
        <v>1</v>
      </c>
      <c r="AI2684">
        <v>108</v>
      </c>
      <c r="AJ2684">
        <v>344</v>
      </c>
      <c r="AK2684">
        <v>622</v>
      </c>
      <c r="AL2684">
        <v>622</v>
      </c>
      <c r="AM2684">
        <v>622</v>
      </c>
      <c r="AN2684" t="s">
        <v>1411</v>
      </c>
      <c r="AO2684" t="s">
        <v>4737</v>
      </c>
    </row>
    <row r="2685" spans="1:41" x14ac:dyDescent="0.25">
      <c r="A2685">
        <v>1</v>
      </c>
      <c r="B2685" t="s">
        <v>28</v>
      </c>
      <c r="C2685">
        <v>393101</v>
      </c>
      <c r="D2685" t="str">
        <f>VLOOKUP(C2685,MUNICÍPO_SETOR!A$2:D$49,4,0)</f>
        <v>EDUARDO FERREIRA PINTO</v>
      </c>
      <c r="E2685" s="43">
        <v>41376.625</v>
      </c>
      <c r="F2685" s="43">
        <v>41376.851388888892</v>
      </c>
      <c r="G2685" s="43">
        <v>41376.80972222222</v>
      </c>
      <c r="H2685" t="s">
        <v>29</v>
      </c>
      <c r="I2685">
        <v>60000012537811</v>
      </c>
      <c r="J2685" t="s">
        <v>4135</v>
      </c>
      <c r="K2685" t="s">
        <v>4136</v>
      </c>
      <c r="L2685" t="s">
        <v>32</v>
      </c>
      <c r="M2685">
        <v>4</v>
      </c>
      <c r="N2685" t="s">
        <v>33</v>
      </c>
      <c r="O2685">
        <v>60000015461254</v>
      </c>
      <c r="P2685">
        <v>60000016462742</v>
      </c>
      <c r="Q2685">
        <v>141269000000900</v>
      </c>
      <c r="S2685" t="s">
        <v>34</v>
      </c>
      <c r="T2685" t="s">
        <v>35</v>
      </c>
      <c r="U2685" t="s">
        <v>36</v>
      </c>
      <c r="X2685" t="s">
        <v>37</v>
      </c>
      <c r="AD2685" t="s">
        <v>1244</v>
      </c>
      <c r="AE2685" t="s">
        <v>1437</v>
      </c>
      <c r="AF2685" t="s">
        <v>1244</v>
      </c>
      <c r="AG2685" t="s">
        <v>1244</v>
      </c>
      <c r="AH2685">
        <v>1</v>
      </c>
      <c r="AI2685">
        <v>97</v>
      </c>
      <c r="AJ2685">
        <v>547</v>
      </c>
      <c r="AK2685">
        <v>547</v>
      </c>
      <c r="AL2685">
        <v>547</v>
      </c>
      <c r="AM2685">
        <v>547</v>
      </c>
      <c r="AN2685" t="s">
        <v>1409</v>
      </c>
      <c r="AO2685" t="s">
        <v>1369</v>
      </c>
    </row>
    <row r="2686" spans="1:41" x14ac:dyDescent="0.25">
      <c r="A2686">
        <v>1</v>
      </c>
      <c r="B2686" t="s">
        <v>28</v>
      </c>
      <c r="C2686">
        <v>393101</v>
      </c>
      <c r="D2686" t="str">
        <f>VLOOKUP(C2686,MUNICÍPO_SETOR!A$2:D$49,4,0)</f>
        <v>EDUARDO FERREIRA PINTO</v>
      </c>
      <c r="E2686" s="43">
        <v>41376.625</v>
      </c>
      <c r="F2686" s="43">
        <v>41376.851388888892</v>
      </c>
      <c r="G2686" s="43">
        <v>41376.80972222222</v>
      </c>
      <c r="H2686" t="s">
        <v>29</v>
      </c>
      <c r="I2686">
        <v>60000012537811</v>
      </c>
      <c r="J2686" t="s">
        <v>4135</v>
      </c>
      <c r="K2686" t="s">
        <v>4136</v>
      </c>
      <c r="L2686" t="s">
        <v>32</v>
      </c>
      <c r="M2686">
        <v>4</v>
      </c>
      <c r="N2686" t="s">
        <v>33</v>
      </c>
      <c r="O2686">
        <v>60000015461254</v>
      </c>
      <c r="P2686">
        <v>60000016462742</v>
      </c>
      <c r="Q2686">
        <v>141269000000900</v>
      </c>
      <c r="S2686" t="s">
        <v>34</v>
      </c>
      <c r="T2686" t="s">
        <v>35</v>
      </c>
      <c r="U2686" t="s">
        <v>36</v>
      </c>
      <c r="X2686" t="s">
        <v>37</v>
      </c>
      <c r="AD2686" t="s">
        <v>1244</v>
      </c>
      <c r="AE2686" t="s">
        <v>1437</v>
      </c>
      <c r="AF2686" t="s">
        <v>1244</v>
      </c>
      <c r="AG2686" t="s">
        <v>1244</v>
      </c>
      <c r="AH2686">
        <v>1</v>
      </c>
      <c r="AI2686">
        <v>97</v>
      </c>
      <c r="AJ2686">
        <v>547</v>
      </c>
      <c r="AK2686">
        <v>547</v>
      </c>
      <c r="AL2686">
        <v>547</v>
      </c>
      <c r="AM2686">
        <v>547</v>
      </c>
      <c r="AN2686" t="s">
        <v>1410</v>
      </c>
      <c r="AO2686" t="s">
        <v>4746</v>
      </c>
    </row>
    <row r="2687" spans="1:41" x14ac:dyDescent="0.25">
      <c r="A2687">
        <v>1</v>
      </c>
      <c r="B2687" t="s">
        <v>28</v>
      </c>
      <c r="C2687">
        <v>393101</v>
      </c>
      <c r="D2687" t="str">
        <f>VLOOKUP(C2687,MUNICÍPO_SETOR!A$2:D$49,4,0)</f>
        <v>EDUARDO FERREIRA PINTO</v>
      </c>
      <c r="E2687" s="43">
        <v>41376.583333333336</v>
      </c>
      <c r="F2687" s="43">
        <v>41376.848611111112</v>
      </c>
      <c r="G2687" s="43">
        <v>41376.806944444441</v>
      </c>
      <c r="H2687" t="s">
        <v>29</v>
      </c>
      <c r="I2687">
        <v>60000012503195</v>
      </c>
      <c r="J2687" t="s">
        <v>4111</v>
      </c>
      <c r="K2687" t="s">
        <v>4112</v>
      </c>
      <c r="L2687" t="s">
        <v>32</v>
      </c>
      <c r="M2687">
        <v>6</v>
      </c>
      <c r="N2687" t="s">
        <v>33</v>
      </c>
      <c r="O2687">
        <v>60000015461254</v>
      </c>
      <c r="P2687">
        <v>60000016462742</v>
      </c>
      <c r="Q2687">
        <v>141269000000893</v>
      </c>
      <c r="S2687" t="s">
        <v>34</v>
      </c>
      <c r="T2687" t="s">
        <v>35</v>
      </c>
      <c r="U2687" t="s">
        <v>36</v>
      </c>
      <c r="X2687" t="s">
        <v>37</v>
      </c>
      <c r="AD2687" t="s">
        <v>5329</v>
      </c>
      <c r="AE2687" t="s">
        <v>1437</v>
      </c>
      <c r="AF2687" t="s">
        <v>5329</v>
      </c>
      <c r="AG2687" t="s">
        <v>5329</v>
      </c>
      <c r="AH2687">
        <v>3</v>
      </c>
      <c r="AI2687">
        <v>174</v>
      </c>
      <c r="AJ2687">
        <v>255</v>
      </c>
      <c r="AK2687">
        <v>255</v>
      </c>
      <c r="AL2687">
        <v>255</v>
      </c>
      <c r="AM2687">
        <v>255</v>
      </c>
      <c r="AN2687" t="s">
        <v>1409</v>
      </c>
      <c r="AO2687" t="s">
        <v>4410</v>
      </c>
    </row>
    <row r="2688" spans="1:41" x14ac:dyDescent="0.25">
      <c r="A2688">
        <v>1</v>
      </c>
      <c r="B2688" t="s">
        <v>28</v>
      </c>
      <c r="C2688">
        <v>393101</v>
      </c>
      <c r="D2688" t="str">
        <f>VLOOKUP(C2688,MUNICÍPO_SETOR!A$2:D$49,4,0)</f>
        <v>EDUARDO FERREIRA PINTO</v>
      </c>
      <c r="E2688" s="43">
        <v>41376.583333333336</v>
      </c>
      <c r="F2688" s="43">
        <v>41376.848611111112</v>
      </c>
      <c r="G2688" s="43">
        <v>41376.806944444441</v>
      </c>
      <c r="H2688" t="s">
        <v>29</v>
      </c>
      <c r="I2688">
        <v>60000012503195</v>
      </c>
      <c r="J2688" t="s">
        <v>4111</v>
      </c>
      <c r="K2688" t="s">
        <v>4112</v>
      </c>
      <c r="L2688" t="s">
        <v>32</v>
      </c>
      <c r="M2688">
        <v>6</v>
      </c>
      <c r="N2688" t="s">
        <v>33</v>
      </c>
      <c r="O2688">
        <v>60000015461254</v>
      </c>
      <c r="P2688">
        <v>60000016462742</v>
      </c>
      <c r="Q2688">
        <v>141269000000893</v>
      </c>
      <c r="S2688" t="s">
        <v>34</v>
      </c>
      <c r="T2688" t="s">
        <v>35</v>
      </c>
      <c r="U2688" t="s">
        <v>36</v>
      </c>
      <c r="X2688" t="s">
        <v>37</v>
      </c>
      <c r="AD2688" t="s">
        <v>5329</v>
      </c>
      <c r="AE2688" t="s">
        <v>1437</v>
      </c>
      <c r="AF2688" t="s">
        <v>5329</v>
      </c>
      <c r="AG2688" t="s">
        <v>5329</v>
      </c>
      <c r="AH2688">
        <v>3</v>
      </c>
      <c r="AI2688">
        <v>174</v>
      </c>
      <c r="AJ2688">
        <v>255</v>
      </c>
      <c r="AK2688">
        <v>255</v>
      </c>
      <c r="AL2688">
        <v>255</v>
      </c>
      <c r="AM2688">
        <v>255</v>
      </c>
      <c r="AN2688" t="s">
        <v>1410</v>
      </c>
      <c r="AO2688" t="s">
        <v>5537</v>
      </c>
    </row>
    <row r="2689" spans="1:41" x14ac:dyDescent="0.25">
      <c r="A2689">
        <v>1</v>
      </c>
      <c r="B2689" t="s">
        <v>28</v>
      </c>
      <c r="C2689">
        <v>393101</v>
      </c>
      <c r="D2689" t="str">
        <f>VLOOKUP(C2689,MUNICÍPO_SETOR!A$2:D$49,4,0)</f>
        <v>EDUARDO FERREIRA PINTO</v>
      </c>
      <c r="E2689" s="43">
        <v>41376.416666666664</v>
      </c>
      <c r="F2689" s="43">
        <v>41376.84652777778</v>
      </c>
      <c r="G2689" s="43">
        <v>41376.804861111108</v>
      </c>
      <c r="H2689" t="s">
        <v>29</v>
      </c>
      <c r="I2689">
        <v>60000012475311</v>
      </c>
      <c r="J2689" t="s">
        <v>4123</v>
      </c>
      <c r="K2689" t="s">
        <v>4124</v>
      </c>
      <c r="L2689" t="s">
        <v>32</v>
      </c>
      <c r="M2689">
        <v>6</v>
      </c>
      <c r="N2689" t="s">
        <v>33</v>
      </c>
      <c r="O2689">
        <v>60000015461254</v>
      </c>
      <c r="P2689">
        <v>60000016462742</v>
      </c>
      <c r="Q2689">
        <v>141269000000886</v>
      </c>
      <c r="S2689" t="s">
        <v>34</v>
      </c>
      <c r="T2689" t="s">
        <v>35</v>
      </c>
      <c r="U2689" t="s">
        <v>36</v>
      </c>
      <c r="X2689" t="s">
        <v>37</v>
      </c>
      <c r="AD2689" t="s">
        <v>1250</v>
      </c>
      <c r="AE2689" t="s">
        <v>1437</v>
      </c>
      <c r="AF2689" t="s">
        <v>1250</v>
      </c>
      <c r="AG2689" t="s">
        <v>1250</v>
      </c>
      <c r="AH2689">
        <v>1</v>
      </c>
      <c r="AI2689">
        <v>103</v>
      </c>
      <c r="AJ2689">
        <v>300</v>
      </c>
      <c r="AK2689">
        <v>300</v>
      </c>
      <c r="AL2689">
        <v>300</v>
      </c>
      <c r="AM2689">
        <v>300</v>
      </c>
      <c r="AN2689" t="s">
        <v>1409</v>
      </c>
      <c r="AO2689" t="s">
        <v>1373</v>
      </c>
    </row>
    <row r="2690" spans="1:41" x14ac:dyDescent="0.25">
      <c r="A2690">
        <v>1</v>
      </c>
      <c r="B2690" t="s">
        <v>28</v>
      </c>
      <c r="C2690">
        <v>393101</v>
      </c>
      <c r="D2690" t="str">
        <f>VLOOKUP(C2690,MUNICÍPO_SETOR!A$2:D$49,4,0)</f>
        <v>EDUARDO FERREIRA PINTO</v>
      </c>
      <c r="E2690" s="43">
        <v>41376.416666666664</v>
      </c>
      <c r="F2690" s="43">
        <v>41376.84652777778</v>
      </c>
      <c r="G2690" s="43">
        <v>41376.804861111108</v>
      </c>
      <c r="H2690" t="s">
        <v>29</v>
      </c>
      <c r="I2690">
        <v>60000012475311</v>
      </c>
      <c r="J2690" t="s">
        <v>4123</v>
      </c>
      <c r="K2690" t="s">
        <v>4124</v>
      </c>
      <c r="L2690" t="s">
        <v>32</v>
      </c>
      <c r="M2690">
        <v>6</v>
      </c>
      <c r="N2690" t="s">
        <v>33</v>
      </c>
      <c r="O2690">
        <v>60000015461254</v>
      </c>
      <c r="P2690">
        <v>60000016462742</v>
      </c>
      <c r="Q2690">
        <v>141269000000886</v>
      </c>
      <c r="S2690" t="s">
        <v>34</v>
      </c>
      <c r="T2690" t="s">
        <v>35</v>
      </c>
      <c r="U2690" t="s">
        <v>36</v>
      </c>
      <c r="X2690" t="s">
        <v>37</v>
      </c>
      <c r="AD2690" t="s">
        <v>1250</v>
      </c>
      <c r="AE2690" t="s">
        <v>1437</v>
      </c>
      <c r="AF2690" t="s">
        <v>1250</v>
      </c>
      <c r="AG2690" t="s">
        <v>1250</v>
      </c>
      <c r="AH2690">
        <v>1</v>
      </c>
      <c r="AI2690">
        <v>103</v>
      </c>
      <c r="AJ2690">
        <v>300</v>
      </c>
      <c r="AK2690">
        <v>300</v>
      </c>
      <c r="AL2690">
        <v>300</v>
      </c>
      <c r="AM2690">
        <v>300</v>
      </c>
      <c r="AN2690" t="s">
        <v>1410</v>
      </c>
      <c r="AO2690" t="s">
        <v>4739</v>
      </c>
    </row>
    <row r="2691" spans="1:41" x14ac:dyDescent="0.25">
      <c r="A2691">
        <v>1</v>
      </c>
      <c r="B2691" t="s">
        <v>28</v>
      </c>
      <c r="C2691">
        <v>393101</v>
      </c>
      <c r="D2691" t="str">
        <f>VLOOKUP(C2691,MUNICÍPO_SETOR!A$2:D$49,4,0)</f>
        <v>EDUARDO FERREIRA PINTO</v>
      </c>
      <c r="E2691" s="43">
        <v>41376.375</v>
      </c>
      <c r="F2691" s="43">
        <v>41376.845138888886</v>
      </c>
      <c r="G2691" s="43">
        <v>41376.803472222222</v>
      </c>
      <c r="H2691" t="s">
        <v>29</v>
      </c>
      <c r="I2691">
        <v>60000012283823</v>
      </c>
      <c r="J2691" t="s">
        <v>4126</v>
      </c>
      <c r="K2691" t="s">
        <v>4127</v>
      </c>
      <c r="L2691" t="s">
        <v>32</v>
      </c>
      <c r="M2691">
        <v>4</v>
      </c>
      <c r="N2691" t="s">
        <v>33</v>
      </c>
      <c r="O2691">
        <v>60000015461254</v>
      </c>
      <c r="P2691">
        <v>60000016462742</v>
      </c>
      <c r="Q2691">
        <v>141269000000879</v>
      </c>
      <c r="S2691" t="s">
        <v>34</v>
      </c>
      <c r="T2691" t="s">
        <v>35</v>
      </c>
      <c r="U2691" t="s">
        <v>36</v>
      </c>
      <c r="X2691" t="s">
        <v>37</v>
      </c>
      <c r="AD2691" t="s">
        <v>1251</v>
      </c>
      <c r="AE2691" t="s">
        <v>1437</v>
      </c>
      <c r="AF2691" t="s">
        <v>1251</v>
      </c>
      <c r="AG2691" t="s">
        <v>1251</v>
      </c>
      <c r="AH2691">
        <v>1</v>
      </c>
      <c r="AI2691">
        <v>189</v>
      </c>
      <c r="AJ2691">
        <v>540</v>
      </c>
      <c r="AK2691">
        <v>540</v>
      </c>
      <c r="AL2691">
        <v>540</v>
      </c>
      <c r="AM2691">
        <v>540</v>
      </c>
      <c r="AN2691" t="s">
        <v>1409</v>
      </c>
      <c r="AO2691" t="s">
        <v>1365</v>
      </c>
    </row>
    <row r="2692" spans="1:41" x14ac:dyDescent="0.25">
      <c r="A2692">
        <v>1</v>
      </c>
      <c r="B2692" t="s">
        <v>28</v>
      </c>
      <c r="C2692">
        <v>393101</v>
      </c>
      <c r="D2692" t="str">
        <f>VLOOKUP(C2692,MUNICÍPO_SETOR!A$2:D$49,4,0)</f>
        <v>EDUARDO FERREIRA PINTO</v>
      </c>
      <c r="E2692" s="43">
        <v>41376.375</v>
      </c>
      <c r="F2692" s="43">
        <v>41376.845138888886</v>
      </c>
      <c r="G2692" s="43">
        <v>41376.803472222222</v>
      </c>
      <c r="H2692" t="s">
        <v>29</v>
      </c>
      <c r="I2692">
        <v>60000012283823</v>
      </c>
      <c r="J2692" t="s">
        <v>4126</v>
      </c>
      <c r="K2692" t="s">
        <v>4127</v>
      </c>
      <c r="L2692" t="s">
        <v>32</v>
      </c>
      <c r="M2692">
        <v>4</v>
      </c>
      <c r="N2692" t="s">
        <v>33</v>
      </c>
      <c r="O2692">
        <v>60000015461254</v>
      </c>
      <c r="P2692">
        <v>60000016462742</v>
      </c>
      <c r="Q2692">
        <v>141269000000879</v>
      </c>
      <c r="S2692" t="s">
        <v>34</v>
      </c>
      <c r="T2692" t="s">
        <v>35</v>
      </c>
      <c r="U2692" t="s">
        <v>36</v>
      </c>
      <c r="X2692" t="s">
        <v>37</v>
      </c>
      <c r="AD2692" t="s">
        <v>1251</v>
      </c>
      <c r="AE2692" t="s">
        <v>1437</v>
      </c>
      <c r="AF2692" t="s">
        <v>1251</v>
      </c>
      <c r="AG2692" t="s">
        <v>1251</v>
      </c>
      <c r="AH2692">
        <v>1</v>
      </c>
      <c r="AI2692">
        <v>189</v>
      </c>
      <c r="AJ2692">
        <v>540</v>
      </c>
      <c r="AK2692">
        <v>540</v>
      </c>
      <c r="AL2692">
        <v>540</v>
      </c>
      <c r="AM2692">
        <v>540</v>
      </c>
      <c r="AN2692" t="s">
        <v>1410</v>
      </c>
      <c r="AO2692" t="s">
        <v>4740</v>
      </c>
    </row>
    <row r="2693" spans="1:41" x14ac:dyDescent="0.25">
      <c r="A2693">
        <v>1</v>
      </c>
      <c r="B2693" t="s">
        <v>28</v>
      </c>
      <c r="C2693">
        <v>393101</v>
      </c>
      <c r="D2693" t="str">
        <f>VLOOKUP(C2693,MUNICÍPO_SETOR!A$2:D$49,4,0)</f>
        <v>EDUARDO FERREIRA PINTO</v>
      </c>
      <c r="E2693" s="43">
        <v>41375.6875</v>
      </c>
      <c r="F2693" s="43">
        <v>41376.82708333333</v>
      </c>
      <c r="G2693" s="43">
        <v>41376.785416666666</v>
      </c>
      <c r="H2693" t="s">
        <v>29</v>
      </c>
      <c r="I2693">
        <v>60000012290391</v>
      </c>
      <c r="J2693" t="s">
        <v>4226</v>
      </c>
      <c r="K2693" t="s">
        <v>4227</v>
      </c>
      <c r="L2693" t="s">
        <v>32</v>
      </c>
      <c r="M2693">
        <v>6</v>
      </c>
      <c r="N2693" t="s">
        <v>33</v>
      </c>
      <c r="O2693">
        <v>60000015461254</v>
      </c>
      <c r="P2693">
        <v>60000016462742</v>
      </c>
      <c r="Q2693">
        <v>141269000000855</v>
      </c>
      <c r="S2693" t="s">
        <v>34</v>
      </c>
      <c r="T2693" t="s">
        <v>35</v>
      </c>
      <c r="U2693" t="s">
        <v>36</v>
      </c>
      <c r="X2693" t="s">
        <v>37</v>
      </c>
      <c r="AD2693" t="s">
        <v>1257</v>
      </c>
      <c r="AE2693" t="s">
        <v>1437</v>
      </c>
      <c r="AF2693" t="s">
        <v>1257</v>
      </c>
      <c r="AG2693" t="s">
        <v>1257</v>
      </c>
      <c r="AH2693">
        <v>1</v>
      </c>
      <c r="AI2693">
        <v>180</v>
      </c>
      <c r="AJ2693">
        <v>408</v>
      </c>
      <c r="AK2693">
        <v>408</v>
      </c>
      <c r="AL2693">
        <v>408</v>
      </c>
      <c r="AM2693">
        <v>408</v>
      </c>
      <c r="AN2693" t="s">
        <v>1409</v>
      </c>
      <c r="AO2693" t="s">
        <v>1374</v>
      </c>
    </row>
    <row r="2694" spans="1:41" x14ac:dyDescent="0.25">
      <c r="A2694">
        <v>1</v>
      </c>
      <c r="B2694" t="s">
        <v>28</v>
      </c>
      <c r="C2694">
        <v>393101</v>
      </c>
      <c r="D2694" t="str">
        <f>VLOOKUP(C2694,MUNICÍPO_SETOR!A$2:D$49,4,0)</f>
        <v>EDUARDO FERREIRA PINTO</v>
      </c>
      <c r="E2694" s="43">
        <v>41375.6875</v>
      </c>
      <c r="F2694" s="43">
        <v>41376.82708333333</v>
      </c>
      <c r="G2694" s="43">
        <v>41376.785416666666</v>
      </c>
      <c r="H2694" t="s">
        <v>29</v>
      </c>
      <c r="I2694">
        <v>60000012290391</v>
      </c>
      <c r="J2694" t="s">
        <v>4226</v>
      </c>
      <c r="K2694" t="s">
        <v>4227</v>
      </c>
      <c r="L2694" t="s">
        <v>32</v>
      </c>
      <c r="M2694">
        <v>6</v>
      </c>
      <c r="N2694" t="s">
        <v>33</v>
      </c>
      <c r="O2694">
        <v>60000015461254</v>
      </c>
      <c r="P2694">
        <v>60000016462742</v>
      </c>
      <c r="Q2694">
        <v>141269000000855</v>
      </c>
      <c r="S2694" t="s">
        <v>34</v>
      </c>
      <c r="T2694" t="s">
        <v>35</v>
      </c>
      <c r="U2694" t="s">
        <v>36</v>
      </c>
      <c r="X2694" t="s">
        <v>37</v>
      </c>
      <c r="AD2694" t="s">
        <v>1257</v>
      </c>
      <c r="AE2694" t="s">
        <v>1437</v>
      </c>
      <c r="AF2694" t="s">
        <v>1257</v>
      </c>
      <c r="AG2694" t="s">
        <v>1257</v>
      </c>
      <c r="AH2694">
        <v>1</v>
      </c>
      <c r="AI2694">
        <v>180</v>
      </c>
      <c r="AJ2694">
        <v>408</v>
      </c>
      <c r="AK2694">
        <v>408</v>
      </c>
      <c r="AL2694">
        <v>408</v>
      </c>
      <c r="AM2694">
        <v>408</v>
      </c>
      <c r="AN2694" t="s">
        <v>1410</v>
      </c>
      <c r="AO2694" t="s">
        <v>4742</v>
      </c>
    </row>
    <row r="2695" spans="1:41" x14ac:dyDescent="0.25">
      <c r="A2695">
        <v>1</v>
      </c>
      <c r="B2695" t="s">
        <v>28</v>
      </c>
      <c r="C2695">
        <v>393101</v>
      </c>
      <c r="D2695" t="str">
        <f>VLOOKUP(C2695,MUNICÍPO_SETOR!A$2:D$49,4,0)</f>
        <v>EDUARDO FERREIRA PINTO</v>
      </c>
      <c r="E2695" s="43">
        <v>41375.604166666664</v>
      </c>
      <c r="F2695" s="43">
        <v>41376.824999999997</v>
      </c>
      <c r="G2695" s="43">
        <v>41376.783333333333</v>
      </c>
      <c r="H2695" t="s">
        <v>29</v>
      </c>
      <c r="I2695">
        <v>60000012489051</v>
      </c>
      <c r="J2695" t="s">
        <v>4108</v>
      </c>
      <c r="K2695" t="s">
        <v>4109</v>
      </c>
      <c r="L2695" t="s">
        <v>41</v>
      </c>
      <c r="M2695">
        <v>3</v>
      </c>
      <c r="N2695" t="s">
        <v>33</v>
      </c>
      <c r="O2695">
        <v>60000015461254</v>
      </c>
      <c r="P2695">
        <v>60000016462742</v>
      </c>
      <c r="Q2695">
        <v>141269000000848</v>
      </c>
      <c r="S2695" t="s">
        <v>34</v>
      </c>
      <c r="T2695" t="s">
        <v>35</v>
      </c>
      <c r="U2695" t="s">
        <v>36</v>
      </c>
      <c r="X2695" t="s">
        <v>37</v>
      </c>
      <c r="AD2695" t="s">
        <v>1259</v>
      </c>
      <c r="AE2695" t="s">
        <v>1437</v>
      </c>
      <c r="AF2695" t="s">
        <v>1259</v>
      </c>
      <c r="AG2695" t="s">
        <v>1259</v>
      </c>
      <c r="AH2695">
        <v>1</v>
      </c>
      <c r="AI2695">
        <v>192</v>
      </c>
      <c r="AJ2695">
        <v>486</v>
      </c>
      <c r="AK2695">
        <v>486</v>
      </c>
      <c r="AL2695">
        <v>486</v>
      </c>
      <c r="AM2695">
        <v>486</v>
      </c>
      <c r="AN2695" t="s">
        <v>1409</v>
      </c>
      <c r="AO2695" t="s">
        <v>1376</v>
      </c>
    </row>
    <row r="2696" spans="1:41" x14ac:dyDescent="0.25">
      <c r="A2696">
        <v>1</v>
      </c>
      <c r="B2696" t="s">
        <v>28</v>
      </c>
      <c r="C2696">
        <v>393101</v>
      </c>
      <c r="D2696" t="str">
        <f>VLOOKUP(C2696,MUNICÍPO_SETOR!A$2:D$49,4,0)</f>
        <v>EDUARDO FERREIRA PINTO</v>
      </c>
      <c r="E2696" s="43">
        <v>41375.604166666664</v>
      </c>
      <c r="F2696" s="43">
        <v>41376.824999999997</v>
      </c>
      <c r="G2696" s="43">
        <v>41376.783333333333</v>
      </c>
      <c r="H2696" t="s">
        <v>29</v>
      </c>
      <c r="I2696">
        <v>60000012489051</v>
      </c>
      <c r="J2696" t="s">
        <v>4108</v>
      </c>
      <c r="K2696" t="s">
        <v>4109</v>
      </c>
      <c r="L2696" t="s">
        <v>41</v>
      </c>
      <c r="M2696">
        <v>3</v>
      </c>
      <c r="N2696" t="s">
        <v>33</v>
      </c>
      <c r="O2696">
        <v>60000015461254</v>
      </c>
      <c r="P2696">
        <v>60000016462742</v>
      </c>
      <c r="Q2696">
        <v>141269000000848</v>
      </c>
      <c r="S2696" t="s">
        <v>34</v>
      </c>
      <c r="T2696" t="s">
        <v>35</v>
      </c>
      <c r="U2696" t="s">
        <v>36</v>
      </c>
      <c r="X2696" t="s">
        <v>37</v>
      </c>
      <c r="AD2696" t="s">
        <v>1259</v>
      </c>
      <c r="AE2696" t="s">
        <v>1437</v>
      </c>
      <c r="AF2696" t="s">
        <v>1259</v>
      </c>
      <c r="AG2696" t="s">
        <v>1259</v>
      </c>
      <c r="AH2696">
        <v>1</v>
      </c>
      <c r="AI2696">
        <v>192</v>
      </c>
      <c r="AJ2696">
        <v>486</v>
      </c>
      <c r="AK2696">
        <v>486</v>
      </c>
      <c r="AL2696">
        <v>486</v>
      </c>
      <c r="AM2696">
        <v>486</v>
      </c>
      <c r="AN2696" t="s">
        <v>1410</v>
      </c>
      <c r="AO2696" t="s">
        <v>4745</v>
      </c>
    </row>
    <row r="2697" spans="1:41" x14ac:dyDescent="0.25">
      <c r="A2697">
        <v>1</v>
      </c>
      <c r="B2697" t="s">
        <v>28</v>
      </c>
      <c r="C2697">
        <v>393101</v>
      </c>
      <c r="D2697" t="str">
        <f>VLOOKUP(C2697,MUNICÍPO_SETOR!A$2:D$49,4,0)</f>
        <v>EDUARDO FERREIRA PINTO</v>
      </c>
      <c r="E2697" s="43">
        <v>41375.604166666664</v>
      </c>
      <c r="F2697" s="43">
        <v>41376.824999999997</v>
      </c>
      <c r="G2697" s="43">
        <v>41376.783333333333</v>
      </c>
      <c r="H2697" t="s">
        <v>29</v>
      </c>
      <c r="I2697">
        <v>60000012489051</v>
      </c>
      <c r="J2697" t="s">
        <v>4108</v>
      </c>
      <c r="K2697" t="s">
        <v>4109</v>
      </c>
      <c r="L2697" t="s">
        <v>41</v>
      </c>
      <c r="M2697">
        <v>3</v>
      </c>
      <c r="N2697" t="s">
        <v>33</v>
      </c>
      <c r="O2697">
        <v>60000015461254</v>
      </c>
      <c r="P2697">
        <v>60000016462742</v>
      </c>
      <c r="Q2697">
        <v>141269000000848</v>
      </c>
      <c r="S2697" t="s">
        <v>34</v>
      </c>
      <c r="T2697" t="s">
        <v>35</v>
      </c>
      <c r="U2697" t="s">
        <v>36</v>
      </c>
      <c r="X2697" t="s">
        <v>37</v>
      </c>
      <c r="AD2697" t="s">
        <v>1259</v>
      </c>
      <c r="AE2697" t="s">
        <v>1437</v>
      </c>
      <c r="AF2697" t="s">
        <v>1259</v>
      </c>
      <c r="AG2697" t="s">
        <v>1259</v>
      </c>
      <c r="AH2697">
        <v>1</v>
      </c>
      <c r="AI2697">
        <v>192</v>
      </c>
      <c r="AJ2697">
        <v>486</v>
      </c>
      <c r="AK2697">
        <v>486</v>
      </c>
      <c r="AL2697">
        <v>486</v>
      </c>
      <c r="AM2697">
        <v>486</v>
      </c>
      <c r="AN2697" t="s">
        <v>1409</v>
      </c>
      <c r="AO2697" t="s">
        <v>1376</v>
      </c>
    </row>
    <row r="2698" spans="1:41" x14ac:dyDescent="0.25">
      <c r="A2698">
        <v>1</v>
      </c>
      <c r="B2698" t="s">
        <v>28</v>
      </c>
      <c r="C2698">
        <v>393101</v>
      </c>
      <c r="D2698" t="str">
        <f>VLOOKUP(C2698,MUNICÍPO_SETOR!A$2:D$49,4,0)</f>
        <v>EDUARDO FERREIRA PINTO</v>
      </c>
      <c r="E2698" s="43">
        <v>41375.604166666664</v>
      </c>
      <c r="F2698" s="43">
        <v>41376.824999999997</v>
      </c>
      <c r="G2698" s="43">
        <v>41376.783333333333</v>
      </c>
      <c r="H2698" t="s">
        <v>29</v>
      </c>
      <c r="I2698">
        <v>60000012489051</v>
      </c>
      <c r="J2698" t="s">
        <v>4108</v>
      </c>
      <c r="K2698" t="s">
        <v>4109</v>
      </c>
      <c r="L2698" t="s">
        <v>41</v>
      </c>
      <c r="M2698">
        <v>3</v>
      </c>
      <c r="N2698" t="s">
        <v>33</v>
      </c>
      <c r="O2698">
        <v>60000015461254</v>
      </c>
      <c r="P2698">
        <v>60000016462742</v>
      </c>
      <c r="Q2698">
        <v>141269000000848</v>
      </c>
      <c r="S2698" t="s">
        <v>34</v>
      </c>
      <c r="T2698" t="s">
        <v>35</v>
      </c>
      <c r="U2698" t="s">
        <v>36</v>
      </c>
      <c r="X2698" t="s">
        <v>37</v>
      </c>
      <c r="AD2698" t="s">
        <v>1259</v>
      </c>
      <c r="AE2698" t="s">
        <v>1437</v>
      </c>
      <c r="AF2698" t="s">
        <v>1259</v>
      </c>
      <c r="AG2698" t="s">
        <v>1259</v>
      </c>
      <c r="AH2698">
        <v>1</v>
      </c>
      <c r="AI2698">
        <v>192</v>
      </c>
      <c r="AJ2698">
        <v>486</v>
      </c>
      <c r="AK2698">
        <v>486</v>
      </c>
      <c r="AL2698">
        <v>486</v>
      </c>
      <c r="AM2698">
        <v>486</v>
      </c>
      <c r="AN2698" t="s">
        <v>1410</v>
      </c>
      <c r="AO2698" t="s">
        <v>4745</v>
      </c>
    </row>
    <row r="2699" spans="1:41" x14ac:dyDescent="0.25">
      <c r="A2699">
        <v>1</v>
      </c>
      <c r="B2699" t="s">
        <v>28</v>
      </c>
      <c r="C2699">
        <v>393101</v>
      </c>
      <c r="D2699" t="str">
        <f>VLOOKUP(C2699,MUNICÍPO_SETOR!A$2:D$49,4,0)</f>
        <v>EDUARDO FERREIRA PINTO</v>
      </c>
      <c r="E2699" s="43">
        <v>41375.520833333336</v>
      </c>
      <c r="F2699" s="43">
        <v>41376.831944444442</v>
      </c>
      <c r="G2699" s="43">
        <v>41376.790277777778</v>
      </c>
      <c r="H2699" t="s">
        <v>29</v>
      </c>
      <c r="I2699">
        <v>60000012268915</v>
      </c>
      <c r="J2699" t="s">
        <v>4228</v>
      </c>
      <c r="K2699" t="s">
        <v>4229</v>
      </c>
      <c r="L2699" t="s">
        <v>41</v>
      </c>
      <c r="M2699">
        <v>3</v>
      </c>
      <c r="N2699" t="s">
        <v>33</v>
      </c>
      <c r="O2699">
        <v>60000015461254</v>
      </c>
      <c r="P2699">
        <v>60000016462742</v>
      </c>
      <c r="Q2699">
        <v>141269000000862</v>
      </c>
      <c r="S2699" t="s">
        <v>34</v>
      </c>
      <c r="T2699" t="s">
        <v>35</v>
      </c>
      <c r="U2699" t="s">
        <v>36</v>
      </c>
      <c r="X2699" t="s">
        <v>37</v>
      </c>
      <c r="AD2699" t="s">
        <v>1254</v>
      </c>
      <c r="AE2699" t="s">
        <v>1437</v>
      </c>
      <c r="AF2699" t="s">
        <v>1254</v>
      </c>
      <c r="AG2699" t="s">
        <v>1254</v>
      </c>
      <c r="AH2699">
        <v>1</v>
      </c>
      <c r="AI2699">
        <v>143</v>
      </c>
      <c r="AJ2699">
        <v>356</v>
      </c>
      <c r="AK2699">
        <v>356</v>
      </c>
      <c r="AL2699">
        <v>356</v>
      </c>
      <c r="AM2699">
        <v>356</v>
      </c>
      <c r="AN2699" t="s">
        <v>1409</v>
      </c>
      <c r="AO2699" t="s">
        <v>1370</v>
      </c>
    </row>
    <row r="2700" spans="1:41" x14ac:dyDescent="0.25">
      <c r="A2700">
        <v>1</v>
      </c>
      <c r="B2700" t="s">
        <v>28</v>
      </c>
      <c r="C2700">
        <v>393101</v>
      </c>
      <c r="D2700" t="str">
        <f>VLOOKUP(C2700,MUNICÍPO_SETOR!A$2:D$49,4,0)</f>
        <v>EDUARDO FERREIRA PINTO</v>
      </c>
      <c r="E2700" s="43">
        <v>41375.520833333336</v>
      </c>
      <c r="F2700" s="43">
        <v>41376.831944444442</v>
      </c>
      <c r="G2700" s="43">
        <v>41376.790277777778</v>
      </c>
      <c r="H2700" t="s">
        <v>29</v>
      </c>
      <c r="I2700">
        <v>60000012268915</v>
      </c>
      <c r="J2700" t="s">
        <v>4228</v>
      </c>
      <c r="K2700" t="s">
        <v>4229</v>
      </c>
      <c r="L2700" t="s">
        <v>41</v>
      </c>
      <c r="M2700">
        <v>3</v>
      </c>
      <c r="N2700" t="s">
        <v>33</v>
      </c>
      <c r="O2700">
        <v>60000015461254</v>
      </c>
      <c r="P2700">
        <v>60000016462742</v>
      </c>
      <c r="Q2700">
        <v>141269000000862</v>
      </c>
      <c r="S2700" t="s">
        <v>34</v>
      </c>
      <c r="T2700" t="s">
        <v>35</v>
      </c>
      <c r="U2700" t="s">
        <v>36</v>
      </c>
      <c r="X2700" t="s">
        <v>37</v>
      </c>
      <c r="AD2700" t="s">
        <v>1254</v>
      </c>
      <c r="AE2700" t="s">
        <v>1437</v>
      </c>
      <c r="AF2700" t="s">
        <v>1254</v>
      </c>
      <c r="AG2700" t="s">
        <v>1254</v>
      </c>
      <c r="AH2700">
        <v>1</v>
      </c>
      <c r="AI2700">
        <v>143</v>
      </c>
      <c r="AJ2700">
        <v>356</v>
      </c>
      <c r="AK2700">
        <v>356</v>
      </c>
      <c r="AL2700">
        <v>356</v>
      </c>
      <c r="AM2700">
        <v>356</v>
      </c>
      <c r="AN2700" t="s">
        <v>1410</v>
      </c>
      <c r="AO2700" t="s">
        <v>4741</v>
      </c>
    </row>
    <row r="2701" spans="1:41" x14ac:dyDescent="0.25">
      <c r="A2701">
        <v>1</v>
      </c>
      <c r="B2701" t="s">
        <v>28</v>
      </c>
      <c r="C2701">
        <v>393101</v>
      </c>
      <c r="D2701" t="str">
        <f>VLOOKUP(C2701,MUNICÍPO_SETOR!A$2:D$49,4,0)</f>
        <v>EDUARDO FERREIRA PINTO</v>
      </c>
      <c r="E2701" s="43">
        <v>41375.479166666664</v>
      </c>
      <c r="F2701" s="43">
        <v>41376.822916666664</v>
      </c>
      <c r="G2701" s="43">
        <v>41376.78125</v>
      </c>
      <c r="H2701" t="s">
        <v>29</v>
      </c>
      <c r="I2701">
        <v>60000012529335</v>
      </c>
      <c r="J2701" t="s">
        <v>4166</v>
      </c>
      <c r="K2701" t="s">
        <v>4167</v>
      </c>
      <c r="L2701" t="s">
        <v>41</v>
      </c>
      <c r="M2701">
        <v>6</v>
      </c>
      <c r="N2701" t="s">
        <v>33</v>
      </c>
      <c r="O2701">
        <v>60000015461254</v>
      </c>
      <c r="P2701">
        <v>60000016462742</v>
      </c>
      <c r="Q2701">
        <v>141269000000841</v>
      </c>
      <c r="S2701" t="s">
        <v>34</v>
      </c>
      <c r="T2701" t="s">
        <v>35</v>
      </c>
      <c r="U2701" t="s">
        <v>36</v>
      </c>
      <c r="X2701" t="s">
        <v>37</v>
      </c>
      <c r="AD2701" t="s">
        <v>1258</v>
      </c>
      <c r="AE2701" t="s">
        <v>1437</v>
      </c>
      <c r="AF2701" t="s">
        <v>1258</v>
      </c>
      <c r="AG2701" t="s">
        <v>1258</v>
      </c>
      <c r="AH2701">
        <v>1</v>
      </c>
      <c r="AI2701">
        <v>104</v>
      </c>
      <c r="AJ2701">
        <v>368</v>
      </c>
      <c r="AK2701">
        <v>368</v>
      </c>
      <c r="AL2701">
        <v>368</v>
      </c>
      <c r="AM2701">
        <v>368</v>
      </c>
      <c r="AN2701" t="s">
        <v>1409</v>
      </c>
      <c r="AO2701" t="s">
        <v>1375</v>
      </c>
    </row>
    <row r="2702" spans="1:41" x14ac:dyDescent="0.25">
      <c r="A2702">
        <v>1</v>
      </c>
      <c r="B2702" t="s">
        <v>28</v>
      </c>
      <c r="C2702">
        <v>393101</v>
      </c>
      <c r="D2702" t="str">
        <f>VLOOKUP(C2702,MUNICÍPO_SETOR!A$2:D$49,4,0)</f>
        <v>EDUARDO FERREIRA PINTO</v>
      </c>
      <c r="E2702" s="43">
        <v>41375.479166666664</v>
      </c>
      <c r="F2702" s="43">
        <v>41376.822916666664</v>
      </c>
      <c r="G2702" s="43">
        <v>41376.78125</v>
      </c>
      <c r="H2702" t="s">
        <v>29</v>
      </c>
      <c r="I2702">
        <v>60000012529335</v>
      </c>
      <c r="J2702" t="s">
        <v>4166</v>
      </c>
      <c r="K2702" t="s">
        <v>4167</v>
      </c>
      <c r="L2702" t="s">
        <v>41</v>
      </c>
      <c r="M2702">
        <v>6</v>
      </c>
      <c r="N2702" t="s">
        <v>33</v>
      </c>
      <c r="O2702">
        <v>60000015461254</v>
      </c>
      <c r="P2702">
        <v>60000016462742</v>
      </c>
      <c r="Q2702">
        <v>141269000000841</v>
      </c>
      <c r="S2702" t="s">
        <v>34</v>
      </c>
      <c r="T2702" t="s">
        <v>35</v>
      </c>
      <c r="U2702" t="s">
        <v>36</v>
      </c>
      <c r="X2702" t="s">
        <v>37</v>
      </c>
      <c r="AD2702" t="s">
        <v>1258</v>
      </c>
      <c r="AE2702" t="s">
        <v>1437</v>
      </c>
      <c r="AF2702" t="s">
        <v>1258</v>
      </c>
      <c r="AG2702" t="s">
        <v>1258</v>
      </c>
      <c r="AH2702">
        <v>1</v>
      </c>
      <c r="AI2702">
        <v>104</v>
      </c>
      <c r="AJ2702">
        <v>368</v>
      </c>
      <c r="AK2702">
        <v>368</v>
      </c>
      <c r="AL2702">
        <v>368</v>
      </c>
      <c r="AM2702">
        <v>368</v>
      </c>
      <c r="AN2702" t="s">
        <v>1410</v>
      </c>
      <c r="AO2702" t="s">
        <v>4744</v>
      </c>
    </row>
    <row r="2703" spans="1:41" x14ac:dyDescent="0.25">
      <c r="A2703">
        <v>1</v>
      </c>
      <c r="B2703" t="s">
        <v>28</v>
      </c>
      <c r="C2703">
        <v>393101</v>
      </c>
      <c r="D2703" t="str">
        <f>VLOOKUP(C2703,MUNICÍPO_SETOR!A$2:D$49,4,0)</f>
        <v>EDUARDO FERREIRA PINTO</v>
      </c>
      <c r="E2703" s="43">
        <v>41374.6875</v>
      </c>
      <c r="F2703" s="43">
        <v>41375.497916666667</v>
      </c>
      <c r="G2703" s="43">
        <v>41375.456250000003</v>
      </c>
      <c r="H2703" t="s">
        <v>29</v>
      </c>
      <c r="I2703">
        <v>60000012489759</v>
      </c>
      <c r="J2703" t="s">
        <v>4132</v>
      </c>
      <c r="K2703" t="s">
        <v>4133</v>
      </c>
      <c r="L2703" t="s">
        <v>41</v>
      </c>
      <c r="M2703">
        <v>4</v>
      </c>
      <c r="N2703" t="s">
        <v>135</v>
      </c>
      <c r="O2703">
        <v>60000015461254</v>
      </c>
      <c r="P2703">
        <v>60000016462742</v>
      </c>
      <c r="Q2703">
        <v>141269000000797</v>
      </c>
      <c r="S2703" t="s">
        <v>34</v>
      </c>
      <c r="T2703" t="s">
        <v>35</v>
      </c>
      <c r="U2703" t="s">
        <v>36</v>
      </c>
      <c r="X2703" t="s">
        <v>37</v>
      </c>
      <c r="AD2703" t="s">
        <v>1269</v>
      </c>
      <c r="AE2703" t="s">
        <v>1437</v>
      </c>
      <c r="AF2703" t="s">
        <v>1269</v>
      </c>
      <c r="AG2703" t="s">
        <v>1269</v>
      </c>
      <c r="AH2703">
        <v>1</v>
      </c>
      <c r="AI2703">
        <v>232</v>
      </c>
      <c r="AJ2703">
        <v>452</v>
      </c>
      <c r="AK2703">
        <v>452</v>
      </c>
      <c r="AL2703">
        <v>452</v>
      </c>
      <c r="AM2703">
        <v>452</v>
      </c>
      <c r="AN2703" t="s">
        <v>1409</v>
      </c>
      <c r="AO2703" t="s">
        <v>1367</v>
      </c>
    </row>
    <row r="2704" spans="1:41" x14ac:dyDescent="0.25">
      <c r="A2704">
        <v>1</v>
      </c>
      <c r="B2704" t="s">
        <v>28</v>
      </c>
      <c r="C2704">
        <v>393101</v>
      </c>
      <c r="D2704" t="str">
        <f>VLOOKUP(C2704,MUNICÍPO_SETOR!A$2:D$49,4,0)</f>
        <v>EDUARDO FERREIRA PINTO</v>
      </c>
      <c r="E2704" s="43">
        <v>41374.6875</v>
      </c>
      <c r="F2704" s="43">
        <v>41375.497916666667</v>
      </c>
      <c r="G2704" s="43">
        <v>41375.456250000003</v>
      </c>
      <c r="H2704" t="s">
        <v>29</v>
      </c>
      <c r="I2704">
        <v>60000012489759</v>
      </c>
      <c r="J2704" t="s">
        <v>4132</v>
      </c>
      <c r="K2704" t="s">
        <v>4133</v>
      </c>
      <c r="L2704" t="s">
        <v>41</v>
      </c>
      <c r="M2704">
        <v>4</v>
      </c>
      <c r="N2704" t="s">
        <v>135</v>
      </c>
      <c r="O2704">
        <v>60000015461254</v>
      </c>
      <c r="P2704">
        <v>60000016462742</v>
      </c>
      <c r="Q2704">
        <v>141269000000797</v>
      </c>
      <c r="S2704" t="s">
        <v>34</v>
      </c>
      <c r="T2704" t="s">
        <v>35</v>
      </c>
      <c r="U2704" t="s">
        <v>36</v>
      </c>
      <c r="X2704" t="s">
        <v>37</v>
      </c>
      <c r="AD2704" t="s">
        <v>1269</v>
      </c>
      <c r="AE2704" t="s">
        <v>1437</v>
      </c>
      <c r="AF2704" t="s">
        <v>1269</v>
      </c>
      <c r="AG2704" t="s">
        <v>1269</v>
      </c>
      <c r="AH2704">
        <v>1</v>
      </c>
      <c r="AI2704">
        <v>232</v>
      </c>
      <c r="AJ2704">
        <v>452</v>
      </c>
      <c r="AK2704">
        <v>452</v>
      </c>
      <c r="AL2704">
        <v>452</v>
      </c>
      <c r="AM2704">
        <v>452</v>
      </c>
      <c r="AN2704" t="s">
        <v>1410</v>
      </c>
      <c r="AO2704" t="s">
        <v>4735</v>
      </c>
    </row>
    <row r="2705" spans="1:41" x14ac:dyDescent="0.25">
      <c r="A2705">
        <v>1</v>
      </c>
      <c r="B2705" t="s">
        <v>28</v>
      </c>
      <c r="C2705">
        <v>393101</v>
      </c>
      <c r="D2705" t="str">
        <f>VLOOKUP(C2705,MUNICÍPO_SETOR!A$2:D$49,4,0)</f>
        <v>EDUARDO FERREIRA PINTO</v>
      </c>
      <c r="E2705" s="43">
        <v>41374.645833333336</v>
      </c>
      <c r="F2705" s="43">
        <v>41375.496527777781</v>
      </c>
      <c r="G2705" s="43">
        <v>41375.454861111109</v>
      </c>
      <c r="H2705" t="s">
        <v>29</v>
      </c>
      <c r="I2705">
        <v>60000012457239</v>
      </c>
      <c r="J2705" t="s">
        <v>4129</v>
      </c>
      <c r="K2705" t="s">
        <v>4130</v>
      </c>
      <c r="L2705" t="s">
        <v>41</v>
      </c>
      <c r="M2705">
        <v>4</v>
      </c>
      <c r="N2705" t="s">
        <v>135</v>
      </c>
      <c r="O2705">
        <v>60000015461254</v>
      </c>
      <c r="P2705">
        <v>60000016462742</v>
      </c>
      <c r="Q2705">
        <v>141269000000790</v>
      </c>
      <c r="S2705" t="s">
        <v>34</v>
      </c>
      <c r="T2705" t="s">
        <v>35</v>
      </c>
      <c r="U2705" t="s">
        <v>36</v>
      </c>
      <c r="X2705" t="s">
        <v>37</v>
      </c>
      <c r="AD2705" t="s">
        <v>1275</v>
      </c>
      <c r="AE2705" t="s">
        <v>1437</v>
      </c>
      <c r="AF2705" t="s">
        <v>1275</v>
      </c>
      <c r="AG2705" t="s">
        <v>1275</v>
      </c>
      <c r="AH2705">
        <v>1</v>
      </c>
      <c r="AI2705">
        <v>150</v>
      </c>
      <c r="AJ2705">
        <v>385</v>
      </c>
      <c r="AK2705">
        <v>385</v>
      </c>
      <c r="AL2705">
        <v>385</v>
      </c>
      <c r="AM2705">
        <v>385</v>
      </c>
      <c r="AN2705" t="s">
        <v>1409</v>
      </c>
      <c r="AO2705" t="s">
        <v>1371</v>
      </c>
    </row>
    <row r="2706" spans="1:41" x14ac:dyDescent="0.25">
      <c r="A2706">
        <v>1</v>
      </c>
      <c r="B2706" t="s">
        <v>28</v>
      </c>
      <c r="C2706">
        <v>393101</v>
      </c>
      <c r="D2706" t="str">
        <f>VLOOKUP(C2706,MUNICÍPO_SETOR!A$2:D$49,4,0)</f>
        <v>EDUARDO FERREIRA PINTO</v>
      </c>
      <c r="E2706" s="43">
        <v>41374.645833333336</v>
      </c>
      <c r="F2706" s="43">
        <v>41375.496527777781</v>
      </c>
      <c r="G2706" s="43">
        <v>41375.454861111109</v>
      </c>
      <c r="H2706" t="s">
        <v>29</v>
      </c>
      <c r="I2706">
        <v>60000012457239</v>
      </c>
      <c r="J2706" t="s">
        <v>4129</v>
      </c>
      <c r="K2706" t="s">
        <v>4130</v>
      </c>
      <c r="L2706" t="s">
        <v>41</v>
      </c>
      <c r="M2706">
        <v>4</v>
      </c>
      <c r="N2706" t="s">
        <v>135</v>
      </c>
      <c r="O2706">
        <v>60000015461254</v>
      </c>
      <c r="P2706">
        <v>60000016462742</v>
      </c>
      <c r="Q2706">
        <v>141269000000790</v>
      </c>
      <c r="S2706" t="s">
        <v>34</v>
      </c>
      <c r="T2706" t="s">
        <v>35</v>
      </c>
      <c r="U2706" t="s">
        <v>36</v>
      </c>
      <c r="X2706" t="s">
        <v>37</v>
      </c>
      <c r="AD2706" t="s">
        <v>1275</v>
      </c>
      <c r="AE2706" t="s">
        <v>1437</v>
      </c>
      <c r="AF2706" t="s">
        <v>1275</v>
      </c>
      <c r="AG2706" t="s">
        <v>1275</v>
      </c>
      <c r="AH2706">
        <v>1</v>
      </c>
      <c r="AI2706">
        <v>150</v>
      </c>
      <c r="AJ2706">
        <v>385</v>
      </c>
      <c r="AK2706">
        <v>385</v>
      </c>
      <c r="AL2706">
        <v>385</v>
      </c>
      <c r="AM2706">
        <v>385</v>
      </c>
      <c r="AN2706" t="s">
        <v>1410</v>
      </c>
      <c r="AO2706" t="s">
        <v>4732</v>
      </c>
    </row>
    <row r="2707" spans="1:41" x14ac:dyDescent="0.25">
      <c r="A2707">
        <v>1</v>
      </c>
      <c r="B2707" t="s">
        <v>28</v>
      </c>
      <c r="C2707">
        <v>393101</v>
      </c>
      <c r="D2707" t="str">
        <f>VLOOKUP(C2707,MUNICÍPO_SETOR!A$2:D$49,4,0)</f>
        <v>EDUARDO FERREIRA PINTO</v>
      </c>
      <c r="E2707" s="43">
        <v>41374.645833333336</v>
      </c>
      <c r="F2707" s="43">
        <v>41375.496527777781</v>
      </c>
      <c r="G2707" s="43">
        <v>41375.454861111109</v>
      </c>
      <c r="H2707" t="s">
        <v>29</v>
      </c>
      <c r="I2707">
        <v>60000012457239</v>
      </c>
      <c r="J2707" t="s">
        <v>4129</v>
      </c>
      <c r="K2707" t="s">
        <v>4130</v>
      </c>
      <c r="L2707" t="s">
        <v>41</v>
      </c>
      <c r="M2707">
        <v>4</v>
      </c>
      <c r="N2707" t="s">
        <v>135</v>
      </c>
      <c r="O2707">
        <v>60000015461254</v>
      </c>
      <c r="P2707">
        <v>60000016462742</v>
      </c>
      <c r="Q2707">
        <v>141269000000790</v>
      </c>
      <c r="S2707" t="s">
        <v>34</v>
      </c>
      <c r="T2707" t="s">
        <v>35</v>
      </c>
      <c r="U2707" t="s">
        <v>36</v>
      </c>
      <c r="X2707" t="s">
        <v>37</v>
      </c>
      <c r="AD2707" t="s">
        <v>1275</v>
      </c>
      <c r="AE2707" t="s">
        <v>1437</v>
      </c>
      <c r="AF2707" t="s">
        <v>1275</v>
      </c>
      <c r="AG2707" t="s">
        <v>1275</v>
      </c>
      <c r="AH2707">
        <v>1</v>
      </c>
      <c r="AI2707">
        <v>150</v>
      </c>
      <c r="AJ2707">
        <v>385</v>
      </c>
      <c r="AK2707">
        <v>385</v>
      </c>
      <c r="AL2707">
        <v>385</v>
      </c>
      <c r="AM2707">
        <v>385</v>
      </c>
      <c r="AN2707" t="s">
        <v>1409</v>
      </c>
      <c r="AO2707" t="s">
        <v>1371</v>
      </c>
    </row>
    <row r="2708" spans="1:41" x14ac:dyDescent="0.25">
      <c r="A2708">
        <v>1</v>
      </c>
      <c r="B2708" t="s">
        <v>28</v>
      </c>
      <c r="C2708">
        <v>393101</v>
      </c>
      <c r="D2708" t="str">
        <f>VLOOKUP(C2708,MUNICÍPO_SETOR!A$2:D$49,4,0)</f>
        <v>EDUARDO FERREIRA PINTO</v>
      </c>
      <c r="E2708" s="43">
        <v>41374.645833333336</v>
      </c>
      <c r="F2708" s="43">
        <v>41375.496527777781</v>
      </c>
      <c r="G2708" s="43">
        <v>41375.454861111109</v>
      </c>
      <c r="H2708" t="s">
        <v>29</v>
      </c>
      <c r="I2708">
        <v>60000012457239</v>
      </c>
      <c r="J2708" t="s">
        <v>4129</v>
      </c>
      <c r="K2708" t="s">
        <v>4130</v>
      </c>
      <c r="L2708" t="s">
        <v>41</v>
      </c>
      <c r="M2708">
        <v>4</v>
      </c>
      <c r="N2708" t="s">
        <v>135</v>
      </c>
      <c r="O2708">
        <v>60000015461254</v>
      </c>
      <c r="P2708">
        <v>60000016462742</v>
      </c>
      <c r="Q2708">
        <v>141269000000790</v>
      </c>
      <c r="S2708" t="s">
        <v>34</v>
      </c>
      <c r="T2708" t="s">
        <v>35</v>
      </c>
      <c r="U2708" t="s">
        <v>36</v>
      </c>
      <c r="X2708" t="s">
        <v>37</v>
      </c>
      <c r="AD2708" t="s">
        <v>1275</v>
      </c>
      <c r="AE2708" t="s">
        <v>1437</v>
      </c>
      <c r="AF2708" t="s">
        <v>1275</v>
      </c>
      <c r="AG2708" t="s">
        <v>1275</v>
      </c>
      <c r="AH2708">
        <v>1</v>
      </c>
      <c r="AI2708">
        <v>150</v>
      </c>
      <c r="AJ2708">
        <v>385</v>
      </c>
      <c r="AK2708">
        <v>385</v>
      </c>
      <c r="AL2708">
        <v>385</v>
      </c>
      <c r="AM2708">
        <v>385</v>
      </c>
      <c r="AN2708" t="s">
        <v>1410</v>
      </c>
      <c r="AO2708" t="s">
        <v>4732</v>
      </c>
    </row>
    <row r="2709" spans="1:41" x14ac:dyDescent="0.25">
      <c r="A2709">
        <v>1</v>
      </c>
      <c r="B2709" t="s">
        <v>28</v>
      </c>
      <c r="C2709">
        <v>393101</v>
      </c>
      <c r="D2709" t="str">
        <f>VLOOKUP(C2709,MUNICÍPO_SETOR!A$2:D$49,4,0)</f>
        <v>EDUARDO FERREIRA PINTO</v>
      </c>
      <c r="E2709" s="43">
        <v>41374.604166666664</v>
      </c>
      <c r="F2709" s="43">
        <v>41375.5</v>
      </c>
      <c r="G2709" s="43">
        <v>41375.458333333336</v>
      </c>
      <c r="H2709" t="s">
        <v>29</v>
      </c>
      <c r="I2709">
        <v>60000012522383</v>
      </c>
      <c r="J2709" t="s">
        <v>4138</v>
      </c>
      <c r="K2709" t="s">
        <v>4139</v>
      </c>
      <c r="L2709" t="s">
        <v>32</v>
      </c>
      <c r="M2709">
        <v>6</v>
      </c>
      <c r="N2709" t="s">
        <v>135</v>
      </c>
      <c r="O2709">
        <v>60000015461254</v>
      </c>
      <c r="P2709">
        <v>60000016462742</v>
      </c>
      <c r="Q2709">
        <v>141269000000806</v>
      </c>
      <c r="S2709" t="s">
        <v>34</v>
      </c>
      <c r="T2709" t="s">
        <v>35</v>
      </c>
      <c r="U2709" t="s">
        <v>36</v>
      </c>
      <c r="X2709" t="s">
        <v>37</v>
      </c>
      <c r="AD2709" t="s">
        <v>1298</v>
      </c>
      <c r="AE2709" t="s">
        <v>1437</v>
      </c>
      <c r="AF2709" t="s">
        <v>1298</v>
      </c>
      <c r="AG2709" t="s">
        <v>1298</v>
      </c>
      <c r="AH2709">
        <v>1</v>
      </c>
      <c r="AI2709">
        <v>109</v>
      </c>
      <c r="AJ2709">
        <v>378</v>
      </c>
      <c r="AK2709">
        <v>378</v>
      </c>
      <c r="AL2709">
        <v>378</v>
      </c>
      <c r="AM2709">
        <v>378</v>
      </c>
      <c r="AN2709" t="s">
        <v>1409</v>
      </c>
      <c r="AO2709" t="s">
        <v>1368</v>
      </c>
    </row>
    <row r="2710" spans="1:41" x14ac:dyDescent="0.25">
      <c r="A2710">
        <v>1</v>
      </c>
      <c r="B2710" t="s">
        <v>28</v>
      </c>
      <c r="C2710">
        <v>393101</v>
      </c>
      <c r="D2710" t="str">
        <f>VLOOKUP(C2710,MUNICÍPO_SETOR!A$2:D$49,4,0)</f>
        <v>EDUARDO FERREIRA PINTO</v>
      </c>
      <c r="E2710" s="43">
        <v>41374.604166666664</v>
      </c>
      <c r="F2710" s="43">
        <v>41375.5</v>
      </c>
      <c r="G2710" s="43">
        <v>41375.458333333336</v>
      </c>
      <c r="H2710" t="s">
        <v>29</v>
      </c>
      <c r="I2710">
        <v>60000012522383</v>
      </c>
      <c r="J2710" t="s">
        <v>4138</v>
      </c>
      <c r="K2710" t="s">
        <v>4139</v>
      </c>
      <c r="L2710" t="s">
        <v>32</v>
      </c>
      <c r="M2710">
        <v>6</v>
      </c>
      <c r="N2710" t="s">
        <v>135</v>
      </c>
      <c r="O2710">
        <v>60000015461254</v>
      </c>
      <c r="P2710">
        <v>60000016462742</v>
      </c>
      <c r="Q2710">
        <v>141269000000806</v>
      </c>
      <c r="S2710" t="s">
        <v>34</v>
      </c>
      <c r="T2710" t="s">
        <v>35</v>
      </c>
      <c r="U2710" t="s">
        <v>36</v>
      </c>
      <c r="X2710" t="s">
        <v>37</v>
      </c>
      <c r="AD2710" t="s">
        <v>1298</v>
      </c>
      <c r="AE2710" t="s">
        <v>1437</v>
      </c>
      <c r="AF2710" t="s">
        <v>1298</v>
      </c>
      <c r="AG2710" t="s">
        <v>1298</v>
      </c>
      <c r="AH2710">
        <v>1</v>
      </c>
      <c r="AI2710">
        <v>109</v>
      </c>
      <c r="AJ2710">
        <v>378</v>
      </c>
      <c r="AK2710">
        <v>378</v>
      </c>
      <c r="AL2710">
        <v>378</v>
      </c>
      <c r="AM2710">
        <v>378</v>
      </c>
      <c r="AN2710" t="s">
        <v>1410</v>
      </c>
      <c r="AO2710" t="s">
        <v>4736</v>
      </c>
    </row>
    <row r="2711" spans="1:41" x14ac:dyDescent="0.25">
      <c r="A2711">
        <v>1</v>
      </c>
      <c r="B2711" t="s">
        <v>28</v>
      </c>
      <c r="C2711">
        <v>393101</v>
      </c>
      <c r="D2711" t="str">
        <f>VLOOKUP(C2711,MUNICÍPO_SETOR!A$2:D$49,4,0)</f>
        <v>EDUARDO FERREIRA PINTO</v>
      </c>
      <c r="E2711" s="43">
        <v>41374.520833333336</v>
      </c>
      <c r="F2711" s="43">
        <v>41375.495138888888</v>
      </c>
      <c r="G2711" s="43">
        <v>41375.453472222223</v>
      </c>
      <c r="H2711" t="s">
        <v>29</v>
      </c>
      <c r="I2711">
        <v>60000017969036</v>
      </c>
      <c r="J2711" t="s">
        <v>4120</v>
      </c>
      <c r="K2711" t="s">
        <v>4121</v>
      </c>
      <c r="L2711" t="s">
        <v>41</v>
      </c>
      <c r="M2711">
        <v>3</v>
      </c>
      <c r="N2711" t="s">
        <v>33</v>
      </c>
      <c r="O2711">
        <v>60000015461254</v>
      </c>
      <c r="P2711">
        <v>60000016462742</v>
      </c>
      <c r="Q2711">
        <v>141269000000783</v>
      </c>
      <c r="S2711" t="s">
        <v>34</v>
      </c>
      <c r="T2711" t="s">
        <v>35</v>
      </c>
      <c r="U2711" t="s">
        <v>36</v>
      </c>
      <c r="X2711" t="s">
        <v>37</v>
      </c>
      <c r="AD2711" t="s">
        <v>1272</v>
      </c>
      <c r="AE2711" t="s">
        <v>1437</v>
      </c>
      <c r="AF2711" t="s">
        <v>1272</v>
      </c>
      <c r="AG2711" t="s">
        <v>1272</v>
      </c>
      <c r="AH2711">
        <v>1</v>
      </c>
      <c r="AI2711">
        <v>237</v>
      </c>
      <c r="AJ2711">
        <v>515</v>
      </c>
      <c r="AK2711">
        <v>515</v>
      </c>
      <c r="AL2711">
        <v>515</v>
      </c>
      <c r="AM2711">
        <v>515</v>
      </c>
      <c r="AN2711" t="s">
        <v>1409</v>
      </c>
      <c r="AO2711" t="s">
        <v>1372</v>
      </c>
    </row>
    <row r="2712" spans="1:41" x14ac:dyDescent="0.25">
      <c r="A2712">
        <v>1</v>
      </c>
      <c r="B2712" t="s">
        <v>28</v>
      </c>
      <c r="C2712">
        <v>393101</v>
      </c>
      <c r="D2712" t="str">
        <f>VLOOKUP(C2712,MUNICÍPO_SETOR!A$2:D$49,4,0)</f>
        <v>EDUARDO FERREIRA PINTO</v>
      </c>
      <c r="E2712" s="43">
        <v>41374.520833333336</v>
      </c>
      <c r="F2712" s="43">
        <v>41375.495138888888</v>
      </c>
      <c r="G2712" s="43">
        <v>41375.453472222223</v>
      </c>
      <c r="H2712" t="s">
        <v>29</v>
      </c>
      <c r="I2712">
        <v>60000017969036</v>
      </c>
      <c r="J2712" t="s">
        <v>4120</v>
      </c>
      <c r="K2712" t="s">
        <v>4121</v>
      </c>
      <c r="L2712" t="s">
        <v>41</v>
      </c>
      <c r="M2712">
        <v>3</v>
      </c>
      <c r="N2712" t="s">
        <v>33</v>
      </c>
      <c r="O2712">
        <v>60000015461254</v>
      </c>
      <c r="P2712">
        <v>60000016462742</v>
      </c>
      <c r="Q2712">
        <v>141269000000783</v>
      </c>
      <c r="S2712" t="s">
        <v>34</v>
      </c>
      <c r="T2712" t="s">
        <v>35</v>
      </c>
      <c r="U2712" t="s">
        <v>36</v>
      </c>
      <c r="X2712" t="s">
        <v>37</v>
      </c>
      <c r="AD2712" t="s">
        <v>1272</v>
      </c>
      <c r="AE2712" t="s">
        <v>1437</v>
      </c>
      <c r="AF2712" t="s">
        <v>1272</v>
      </c>
      <c r="AG2712" t="s">
        <v>1272</v>
      </c>
      <c r="AH2712">
        <v>1</v>
      </c>
      <c r="AI2712">
        <v>237</v>
      </c>
      <c r="AJ2712">
        <v>515</v>
      </c>
      <c r="AK2712">
        <v>515</v>
      </c>
      <c r="AL2712">
        <v>515</v>
      </c>
      <c r="AM2712">
        <v>515</v>
      </c>
      <c r="AN2712" t="s">
        <v>1410</v>
      </c>
      <c r="AO2712" t="s">
        <v>4737</v>
      </c>
    </row>
    <row r="2713" spans="1:41" x14ac:dyDescent="0.25">
      <c r="A2713">
        <v>1</v>
      </c>
      <c r="B2713" t="s">
        <v>28</v>
      </c>
      <c r="C2713">
        <v>393101</v>
      </c>
      <c r="D2713" t="str">
        <f>VLOOKUP(C2713,MUNICÍPO_SETOR!A$2:D$49,4,0)</f>
        <v>EDUARDO FERREIRA PINTO</v>
      </c>
      <c r="E2713" s="43">
        <v>41374.450694444444</v>
      </c>
      <c r="F2713" s="43">
        <v>41374.456944444442</v>
      </c>
      <c r="G2713" s="43">
        <v>41374.459722222222</v>
      </c>
      <c r="H2713" t="s">
        <v>29</v>
      </c>
      <c r="I2713">
        <v>60000012289211</v>
      </c>
      <c r="J2713" t="s">
        <v>4149</v>
      </c>
      <c r="K2713" t="s">
        <v>4150</v>
      </c>
      <c r="L2713" t="s">
        <v>41</v>
      </c>
      <c r="M2713">
        <v>4</v>
      </c>
      <c r="N2713" t="s">
        <v>135</v>
      </c>
      <c r="O2713">
        <v>60000015461254</v>
      </c>
      <c r="P2713">
        <v>60000016462742</v>
      </c>
      <c r="Q2713">
        <v>140313000000021</v>
      </c>
      <c r="S2713" t="s">
        <v>34</v>
      </c>
      <c r="T2713" t="s">
        <v>35</v>
      </c>
      <c r="U2713" t="s">
        <v>36</v>
      </c>
      <c r="X2713" t="s">
        <v>37</v>
      </c>
      <c r="AD2713" t="s">
        <v>4230</v>
      </c>
      <c r="AE2713" t="s">
        <v>1437</v>
      </c>
      <c r="AF2713" t="s">
        <v>4230</v>
      </c>
      <c r="AG2713" t="s">
        <v>4230</v>
      </c>
      <c r="AH2713">
        <v>4</v>
      </c>
      <c r="AI2713">
        <v>143</v>
      </c>
      <c r="AJ2713">
        <v>378</v>
      </c>
      <c r="AK2713">
        <v>378</v>
      </c>
      <c r="AL2713">
        <v>378</v>
      </c>
      <c r="AM2713">
        <v>378</v>
      </c>
      <c r="AN2713" t="s">
        <v>1409</v>
      </c>
      <c r="AO2713" t="s">
        <v>4421</v>
      </c>
    </row>
    <row r="2714" spans="1:41" x14ac:dyDescent="0.25">
      <c r="A2714">
        <v>1</v>
      </c>
      <c r="B2714" t="s">
        <v>28</v>
      </c>
      <c r="C2714">
        <v>393101</v>
      </c>
      <c r="D2714" t="str">
        <f>VLOOKUP(C2714,MUNICÍPO_SETOR!A$2:D$49,4,0)</f>
        <v>EDUARDO FERREIRA PINTO</v>
      </c>
      <c r="E2714" s="43">
        <v>41374.450694444444</v>
      </c>
      <c r="F2714" s="43">
        <v>41374.456944444442</v>
      </c>
      <c r="G2714" s="43">
        <v>41374.459722222222</v>
      </c>
      <c r="H2714" t="s">
        <v>29</v>
      </c>
      <c r="I2714">
        <v>60000012289211</v>
      </c>
      <c r="J2714" t="s">
        <v>4149</v>
      </c>
      <c r="K2714" t="s">
        <v>4150</v>
      </c>
      <c r="L2714" t="s">
        <v>41</v>
      </c>
      <c r="M2714">
        <v>4</v>
      </c>
      <c r="N2714" t="s">
        <v>135</v>
      </c>
      <c r="O2714">
        <v>60000015461254</v>
      </c>
      <c r="P2714">
        <v>60000016462742</v>
      </c>
      <c r="Q2714">
        <v>140313000000021</v>
      </c>
      <c r="S2714" t="s">
        <v>34</v>
      </c>
      <c r="T2714" t="s">
        <v>35</v>
      </c>
      <c r="U2714" t="s">
        <v>36</v>
      </c>
      <c r="X2714" t="s">
        <v>37</v>
      </c>
      <c r="AD2714" t="s">
        <v>4230</v>
      </c>
      <c r="AE2714" t="s">
        <v>1437</v>
      </c>
      <c r="AF2714" t="s">
        <v>4230</v>
      </c>
      <c r="AG2714" t="s">
        <v>4230</v>
      </c>
      <c r="AH2714">
        <v>4</v>
      </c>
      <c r="AI2714">
        <v>143</v>
      </c>
      <c r="AJ2714">
        <v>378</v>
      </c>
      <c r="AK2714">
        <v>378</v>
      </c>
      <c r="AL2714">
        <v>378</v>
      </c>
      <c r="AM2714">
        <v>378</v>
      </c>
      <c r="AN2714" t="s">
        <v>1410</v>
      </c>
      <c r="AO2714" t="s">
        <v>4748</v>
      </c>
    </row>
    <row r="2715" spans="1:41" x14ac:dyDescent="0.25">
      <c r="A2715">
        <v>1</v>
      </c>
      <c r="B2715" t="s">
        <v>28</v>
      </c>
      <c r="C2715">
        <v>393101</v>
      </c>
      <c r="D2715" t="str">
        <f>VLOOKUP(C2715,MUNICÍPO_SETOR!A$2:D$49,4,0)</f>
        <v>EDUARDO FERREIRA PINTO</v>
      </c>
      <c r="E2715" s="43">
        <v>41373.666666666664</v>
      </c>
      <c r="F2715" s="43">
        <v>41373.725694444445</v>
      </c>
      <c r="G2715" s="43">
        <v>41373.684027777781</v>
      </c>
      <c r="H2715" t="s">
        <v>29</v>
      </c>
      <c r="I2715">
        <v>60000012457507</v>
      </c>
      <c r="J2715" t="s">
        <v>4231</v>
      </c>
      <c r="K2715" t="s">
        <v>4232</v>
      </c>
      <c r="L2715" t="s">
        <v>109</v>
      </c>
      <c r="M2715">
        <v>3</v>
      </c>
      <c r="N2715" t="s">
        <v>33</v>
      </c>
      <c r="O2715">
        <v>60000015461254</v>
      </c>
      <c r="P2715">
        <v>60000016462742</v>
      </c>
      <c r="Q2715">
        <v>141269000000736</v>
      </c>
      <c r="S2715" t="s">
        <v>34</v>
      </c>
      <c r="T2715" t="s">
        <v>35</v>
      </c>
      <c r="U2715" t="s">
        <v>36</v>
      </c>
      <c r="X2715" t="s">
        <v>37</v>
      </c>
      <c r="AD2715" t="s">
        <v>1247</v>
      </c>
      <c r="AE2715" t="s">
        <v>1437</v>
      </c>
      <c r="AF2715" t="s">
        <v>1247</v>
      </c>
      <c r="AG2715" t="s">
        <v>1247</v>
      </c>
      <c r="AH2715">
        <v>1</v>
      </c>
      <c r="AI2715">
        <v>172</v>
      </c>
      <c r="AJ2715">
        <v>491</v>
      </c>
      <c r="AK2715">
        <v>491</v>
      </c>
      <c r="AL2715">
        <v>491</v>
      </c>
      <c r="AM2715">
        <v>491</v>
      </c>
      <c r="AN2715" t="s">
        <v>1409</v>
      </c>
      <c r="AO2715" t="s">
        <v>1377</v>
      </c>
    </row>
    <row r="2716" spans="1:41" x14ac:dyDescent="0.25">
      <c r="A2716">
        <v>1</v>
      </c>
      <c r="B2716" t="s">
        <v>28</v>
      </c>
      <c r="C2716">
        <v>393101</v>
      </c>
      <c r="D2716" t="str">
        <f>VLOOKUP(C2716,MUNICÍPO_SETOR!A$2:D$49,4,0)</f>
        <v>EDUARDO FERREIRA PINTO</v>
      </c>
      <c r="E2716" s="43">
        <v>41373.666666666664</v>
      </c>
      <c r="F2716" s="43">
        <v>41373.725694444445</v>
      </c>
      <c r="G2716" s="43">
        <v>41373.684027777781</v>
      </c>
      <c r="H2716" t="s">
        <v>29</v>
      </c>
      <c r="I2716">
        <v>60000012457507</v>
      </c>
      <c r="J2716" t="s">
        <v>4231</v>
      </c>
      <c r="K2716" t="s">
        <v>4232</v>
      </c>
      <c r="L2716" t="s">
        <v>109</v>
      </c>
      <c r="M2716">
        <v>3</v>
      </c>
      <c r="N2716" t="s">
        <v>33</v>
      </c>
      <c r="O2716">
        <v>60000015461254</v>
      </c>
      <c r="P2716">
        <v>60000016462742</v>
      </c>
      <c r="Q2716">
        <v>141269000000736</v>
      </c>
      <c r="S2716" t="s">
        <v>34</v>
      </c>
      <c r="T2716" t="s">
        <v>35</v>
      </c>
      <c r="U2716" t="s">
        <v>36</v>
      </c>
      <c r="X2716" t="s">
        <v>37</v>
      </c>
      <c r="AD2716" t="s">
        <v>1247</v>
      </c>
      <c r="AE2716" t="s">
        <v>1437</v>
      </c>
      <c r="AF2716" t="s">
        <v>1247</v>
      </c>
      <c r="AG2716" t="s">
        <v>1247</v>
      </c>
      <c r="AH2716">
        <v>1</v>
      </c>
      <c r="AI2716">
        <v>172</v>
      </c>
      <c r="AJ2716">
        <v>491</v>
      </c>
      <c r="AK2716">
        <v>491</v>
      </c>
      <c r="AL2716">
        <v>491</v>
      </c>
      <c r="AM2716">
        <v>491</v>
      </c>
      <c r="AN2716" t="s">
        <v>1410</v>
      </c>
      <c r="AO2716" t="s">
        <v>4743</v>
      </c>
    </row>
    <row r="2717" spans="1:41" x14ac:dyDescent="0.25">
      <c r="A2717">
        <v>1</v>
      </c>
      <c r="B2717" t="s">
        <v>28</v>
      </c>
      <c r="C2717">
        <v>393101</v>
      </c>
      <c r="D2717" t="str">
        <f>VLOOKUP(C2717,MUNICÍPO_SETOR!A$2:D$49,4,0)</f>
        <v>EDUARDO FERREIRA PINTO</v>
      </c>
      <c r="E2717" s="43">
        <v>41373.583333333336</v>
      </c>
      <c r="F2717" s="43">
        <v>41373.729861111111</v>
      </c>
      <c r="G2717" s="43">
        <v>41373.688194444447</v>
      </c>
      <c r="H2717" t="s">
        <v>29</v>
      </c>
      <c r="I2717">
        <v>60000012325395</v>
      </c>
      <c r="J2717" t="s">
        <v>4170</v>
      </c>
      <c r="K2717" t="s">
        <v>4171</v>
      </c>
      <c r="L2717" t="s">
        <v>41</v>
      </c>
      <c r="M2717">
        <v>4</v>
      </c>
      <c r="N2717" t="s">
        <v>33</v>
      </c>
      <c r="O2717">
        <v>60000015461254</v>
      </c>
      <c r="P2717">
        <v>60000016462742</v>
      </c>
      <c r="Q2717">
        <v>141269000000750</v>
      </c>
      <c r="S2717" t="s">
        <v>34</v>
      </c>
      <c r="T2717" t="s">
        <v>35</v>
      </c>
      <c r="U2717" t="s">
        <v>36</v>
      </c>
      <c r="X2717" t="s">
        <v>37</v>
      </c>
      <c r="AD2717" t="s">
        <v>1281</v>
      </c>
      <c r="AE2717" t="s">
        <v>1437</v>
      </c>
      <c r="AF2717" t="s">
        <v>1281</v>
      </c>
      <c r="AG2717" t="s">
        <v>1281</v>
      </c>
      <c r="AH2717">
        <v>1</v>
      </c>
      <c r="AI2717">
        <v>143</v>
      </c>
      <c r="AJ2717">
        <v>569</v>
      </c>
      <c r="AK2717">
        <v>569</v>
      </c>
      <c r="AL2717">
        <v>569</v>
      </c>
      <c r="AM2717">
        <v>569</v>
      </c>
      <c r="AN2717" t="s">
        <v>1409</v>
      </c>
      <c r="AO2717" t="s">
        <v>1366</v>
      </c>
    </row>
    <row r="2718" spans="1:41" x14ac:dyDescent="0.25">
      <c r="A2718">
        <v>1</v>
      </c>
      <c r="B2718" t="s">
        <v>28</v>
      </c>
      <c r="C2718">
        <v>393101</v>
      </c>
      <c r="D2718" t="str">
        <f>VLOOKUP(C2718,MUNICÍPO_SETOR!A$2:D$49,4,0)</f>
        <v>EDUARDO FERREIRA PINTO</v>
      </c>
      <c r="E2718" s="43">
        <v>41373.583333333336</v>
      </c>
      <c r="F2718" s="43">
        <v>41373.729861111111</v>
      </c>
      <c r="G2718" s="43">
        <v>41373.688194444447</v>
      </c>
      <c r="H2718" t="s">
        <v>29</v>
      </c>
      <c r="I2718">
        <v>60000012325395</v>
      </c>
      <c r="J2718" t="s">
        <v>4170</v>
      </c>
      <c r="K2718" t="s">
        <v>4171</v>
      </c>
      <c r="L2718" t="s">
        <v>41</v>
      </c>
      <c r="M2718">
        <v>4</v>
      </c>
      <c r="N2718" t="s">
        <v>33</v>
      </c>
      <c r="O2718">
        <v>60000015461254</v>
      </c>
      <c r="P2718">
        <v>60000016462742</v>
      </c>
      <c r="Q2718">
        <v>141269000000750</v>
      </c>
      <c r="S2718" t="s">
        <v>34</v>
      </c>
      <c r="T2718" t="s">
        <v>35</v>
      </c>
      <c r="U2718" t="s">
        <v>36</v>
      </c>
      <c r="X2718" t="s">
        <v>37</v>
      </c>
      <c r="AD2718" t="s">
        <v>1281</v>
      </c>
      <c r="AE2718" t="s">
        <v>1437</v>
      </c>
      <c r="AF2718" t="s">
        <v>1281</v>
      </c>
      <c r="AG2718" t="s">
        <v>1281</v>
      </c>
      <c r="AH2718">
        <v>1</v>
      </c>
      <c r="AI2718">
        <v>143</v>
      </c>
      <c r="AJ2718">
        <v>569</v>
      </c>
      <c r="AK2718">
        <v>569</v>
      </c>
      <c r="AL2718">
        <v>569</v>
      </c>
      <c r="AM2718">
        <v>569</v>
      </c>
      <c r="AN2718" t="s">
        <v>1410</v>
      </c>
      <c r="AO2718" t="s">
        <v>4733</v>
      </c>
    </row>
    <row r="2719" spans="1:41" x14ac:dyDescent="0.25">
      <c r="A2719">
        <v>1</v>
      </c>
      <c r="B2719" t="s">
        <v>28</v>
      </c>
      <c r="C2719">
        <v>393101</v>
      </c>
      <c r="D2719" t="str">
        <f>VLOOKUP(C2719,MUNICÍPO_SETOR!A$2:D$49,4,0)</f>
        <v>EDUARDO FERREIRA PINTO</v>
      </c>
      <c r="E2719" s="43">
        <v>41373.458333333336</v>
      </c>
      <c r="F2719" s="43">
        <v>41373.728472222225</v>
      </c>
      <c r="G2719" s="43">
        <v>41373.686805555553</v>
      </c>
      <c r="H2719" t="s">
        <v>29</v>
      </c>
      <c r="I2719">
        <v>60000017969040</v>
      </c>
      <c r="J2719" t="s">
        <v>4117</v>
      </c>
      <c r="K2719" t="s">
        <v>4118</v>
      </c>
      <c r="L2719" t="s">
        <v>41</v>
      </c>
      <c r="M2719">
        <v>3</v>
      </c>
      <c r="N2719" t="s">
        <v>33</v>
      </c>
      <c r="O2719">
        <v>60000015461254</v>
      </c>
      <c r="P2719">
        <v>60000016462742</v>
      </c>
      <c r="Q2719">
        <v>141269000000743</v>
      </c>
      <c r="S2719" t="s">
        <v>34</v>
      </c>
      <c r="T2719" t="s">
        <v>35</v>
      </c>
      <c r="U2719" t="s">
        <v>36</v>
      </c>
      <c r="X2719" t="s">
        <v>37</v>
      </c>
      <c r="AD2719" t="s">
        <v>4233</v>
      </c>
      <c r="AE2719" t="s">
        <v>1437</v>
      </c>
      <c r="AF2719" t="s">
        <v>4233</v>
      </c>
      <c r="AG2719" t="s">
        <v>4233</v>
      </c>
      <c r="AH2719">
        <v>3</v>
      </c>
      <c r="AI2719">
        <v>99</v>
      </c>
      <c r="AJ2719">
        <v>256</v>
      </c>
      <c r="AK2719">
        <v>256</v>
      </c>
      <c r="AL2719">
        <v>256</v>
      </c>
      <c r="AM2719">
        <v>256</v>
      </c>
      <c r="AN2719" t="s">
        <v>1409</v>
      </c>
      <c r="AO2719" t="s">
        <v>4415</v>
      </c>
    </row>
    <row r="2720" spans="1:41" x14ac:dyDescent="0.25">
      <c r="A2720">
        <v>1</v>
      </c>
      <c r="B2720" t="s">
        <v>28</v>
      </c>
      <c r="C2720">
        <v>393101</v>
      </c>
      <c r="D2720" t="str">
        <f>VLOOKUP(C2720,MUNICÍPO_SETOR!A$2:D$49,4,0)</f>
        <v>EDUARDO FERREIRA PINTO</v>
      </c>
      <c r="E2720" s="43">
        <v>41373.458333333336</v>
      </c>
      <c r="F2720" s="43">
        <v>41373.728472222225</v>
      </c>
      <c r="G2720" s="43">
        <v>41373.686805555553</v>
      </c>
      <c r="H2720" t="s">
        <v>29</v>
      </c>
      <c r="I2720">
        <v>60000017969040</v>
      </c>
      <c r="J2720" t="s">
        <v>4117</v>
      </c>
      <c r="K2720" t="s">
        <v>4118</v>
      </c>
      <c r="L2720" t="s">
        <v>41</v>
      </c>
      <c r="M2720">
        <v>3</v>
      </c>
      <c r="N2720" t="s">
        <v>33</v>
      </c>
      <c r="O2720">
        <v>60000015461254</v>
      </c>
      <c r="P2720">
        <v>60000016462742</v>
      </c>
      <c r="Q2720">
        <v>141269000000743</v>
      </c>
      <c r="S2720" t="s">
        <v>34</v>
      </c>
      <c r="T2720" t="s">
        <v>35</v>
      </c>
      <c r="U2720" t="s">
        <v>36</v>
      </c>
      <c r="X2720" t="s">
        <v>37</v>
      </c>
      <c r="AD2720" t="s">
        <v>4233</v>
      </c>
      <c r="AE2720" t="s">
        <v>1437</v>
      </c>
      <c r="AF2720" t="s">
        <v>4233</v>
      </c>
      <c r="AG2720" t="s">
        <v>4233</v>
      </c>
      <c r="AH2720">
        <v>3</v>
      </c>
      <c r="AI2720">
        <v>99</v>
      </c>
      <c r="AJ2720">
        <v>256</v>
      </c>
      <c r="AK2720">
        <v>256</v>
      </c>
      <c r="AL2720">
        <v>256</v>
      </c>
      <c r="AM2720">
        <v>256</v>
      </c>
      <c r="AN2720" t="s">
        <v>1410</v>
      </c>
      <c r="AO2720" t="s">
        <v>4749</v>
      </c>
    </row>
    <row r="2721" spans="1:41" x14ac:dyDescent="0.25">
      <c r="A2721">
        <v>1</v>
      </c>
      <c r="B2721" t="s">
        <v>28</v>
      </c>
      <c r="C2721">
        <v>393101</v>
      </c>
      <c r="D2721" t="str">
        <f>VLOOKUP(C2721,MUNICÍPO_SETOR!A$2:D$49,4,0)</f>
        <v>EDUARDO FERREIRA PINTO</v>
      </c>
      <c r="E2721" s="43">
        <v>41373.416666666664</v>
      </c>
      <c r="F2721" s="43">
        <v>41373.724305555559</v>
      </c>
      <c r="G2721" s="43">
        <v>41373.682638888888</v>
      </c>
      <c r="H2721" t="s">
        <v>29</v>
      </c>
      <c r="I2721">
        <v>60000012442103</v>
      </c>
      <c r="J2721" t="s">
        <v>4146</v>
      </c>
      <c r="K2721" t="s">
        <v>4147</v>
      </c>
      <c r="L2721" t="s">
        <v>32</v>
      </c>
      <c r="M2721">
        <v>3</v>
      </c>
      <c r="N2721" t="s">
        <v>33</v>
      </c>
      <c r="O2721">
        <v>60000015461254</v>
      </c>
      <c r="P2721">
        <v>60000016462742</v>
      </c>
      <c r="Q2721">
        <v>141269000000729</v>
      </c>
      <c r="S2721" t="s">
        <v>34</v>
      </c>
      <c r="T2721" t="s">
        <v>35</v>
      </c>
      <c r="U2721" t="s">
        <v>36</v>
      </c>
      <c r="X2721" t="s">
        <v>37</v>
      </c>
      <c r="AD2721" t="s">
        <v>1250</v>
      </c>
      <c r="AE2721" t="s">
        <v>1437</v>
      </c>
      <c r="AF2721" t="s">
        <v>1250</v>
      </c>
      <c r="AG2721" t="s">
        <v>1250</v>
      </c>
      <c r="AH2721">
        <v>1</v>
      </c>
      <c r="AI2721">
        <v>103</v>
      </c>
      <c r="AJ2721">
        <v>300</v>
      </c>
      <c r="AK2721">
        <v>300</v>
      </c>
      <c r="AL2721">
        <v>300</v>
      </c>
      <c r="AM2721">
        <v>300</v>
      </c>
      <c r="AN2721" t="s">
        <v>1409</v>
      </c>
      <c r="AO2721" t="s">
        <v>1373</v>
      </c>
    </row>
    <row r="2722" spans="1:41" x14ac:dyDescent="0.25">
      <c r="A2722">
        <v>1</v>
      </c>
      <c r="B2722" t="s">
        <v>28</v>
      </c>
      <c r="C2722">
        <v>393101</v>
      </c>
      <c r="D2722" t="str">
        <f>VLOOKUP(C2722,MUNICÍPO_SETOR!A$2:D$49,4,0)</f>
        <v>EDUARDO FERREIRA PINTO</v>
      </c>
      <c r="E2722" s="43">
        <v>41373.416666666664</v>
      </c>
      <c r="F2722" s="43">
        <v>41373.724305555559</v>
      </c>
      <c r="G2722" s="43">
        <v>41373.682638888888</v>
      </c>
      <c r="H2722" t="s">
        <v>29</v>
      </c>
      <c r="I2722">
        <v>60000012442103</v>
      </c>
      <c r="J2722" t="s">
        <v>4146</v>
      </c>
      <c r="K2722" t="s">
        <v>4147</v>
      </c>
      <c r="L2722" t="s">
        <v>32</v>
      </c>
      <c r="M2722">
        <v>3</v>
      </c>
      <c r="N2722" t="s">
        <v>33</v>
      </c>
      <c r="O2722">
        <v>60000015461254</v>
      </c>
      <c r="P2722">
        <v>60000016462742</v>
      </c>
      <c r="Q2722">
        <v>141269000000729</v>
      </c>
      <c r="S2722" t="s">
        <v>34</v>
      </c>
      <c r="T2722" t="s">
        <v>35</v>
      </c>
      <c r="U2722" t="s">
        <v>36</v>
      </c>
      <c r="X2722" t="s">
        <v>37</v>
      </c>
      <c r="AD2722" t="s">
        <v>1250</v>
      </c>
      <c r="AE2722" t="s">
        <v>1437</v>
      </c>
      <c r="AF2722" t="s">
        <v>1250</v>
      </c>
      <c r="AG2722" t="s">
        <v>1250</v>
      </c>
      <c r="AH2722">
        <v>1</v>
      </c>
      <c r="AI2722">
        <v>103</v>
      </c>
      <c r="AJ2722">
        <v>300</v>
      </c>
      <c r="AK2722">
        <v>300</v>
      </c>
      <c r="AL2722">
        <v>300</v>
      </c>
      <c r="AM2722">
        <v>300</v>
      </c>
      <c r="AN2722" t="s">
        <v>1410</v>
      </c>
      <c r="AO2722" t="s">
        <v>4739</v>
      </c>
    </row>
    <row r="2723" spans="1:41" x14ac:dyDescent="0.25">
      <c r="A2723">
        <v>1</v>
      </c>
      <c r="B2723" t="s">
        <v>28</v>
      </c>
      <c r="C2723">
        <v>393101</v>
      </c>
      <c r="D2723" t="str">
        <f>VLOOKUP(C2723,MUNICÍPO_SETOR!A$2:D$49,4,0)</f>
        <v>EDUARDO FERREIRA PINTO</v>
      </c>
      <c r="E2723" s="43">
        <v>41372.666666666664</v>
      </c>
      <c r="F2723" s="43">
        <v>41373.647222222222</v>
      </c>
      <c r="G2723" s="43">
        <v>41373.605555555558</v>
      </c>
      <c r="H2723" t="s">
        <v>29</v>
      </c>
      <c r="I2723">
        <v>60000017967340</v>
      </c>
      <c r="J2723" t="s">
        <v>4114</v>
      </c>
      <c r="K2723" t="s">
        <v>4115</v>
      </c>
      <c r="L2723" t="s">
        <v>32</v>
      </c>
      <c r="M2723">
        <v>4</v>
      </c>
      <c r="N2723" t="s">
        <v>33</v>
      </c>
      <c r="O2723">
        <v>60000015461254</v>
      </c>
      <c r="P2723">
        <v>60000016462742</v>
      </c>
      <c r="Q2723">
        <v>141269000000644</v>
      </c>
      <c r="S2723" t="s">
        <v>34</v>
      </c>
      <c r="T2723" t="s">
        <v>35</v>
      </c>
      <c r="U2723" t="s">
        <v>36</v>
      </c>
      <c r="X2723" t="s">
        <v>37</v>
      </c>
      <c r="AD2723" t="s">
        <v>1259</v>
      </c>
      <c r="AE2723" t="s">
        <v>1437</v>
      </c>
      <c r="AF2723" t="s">
        <v>1259</v>
      </c>
      <c r="AG2723" t="s">
        <v>1259</v>
      </c>
      <c r="AH2723">
        <v>1</v>
      </c>
      <c r="AI2723">
        <v>192</v>
      </c>
      <c r="AJ2723">
        <v>486</v>
      </c>
      <c r="AK2723">
        <v>486</v>
      </c>
      <c r="AL2723">
        <v>486</v>
      </c>
      <c r="AM2723">
        <v>486</v>
      </c>
      <c r="AN2723" t="s">
        <v>1409</v>
      </c>
      <c r="AO2723" t="s">
        <v>1376</v>
      </c>
    </row>
    <row r="2724" spans="1:41" x14ac:dyDescent="0.25">
      <c r="A2724">
        <v>1</v>
      </c>
      <c r="B2724" t="s">
        <v>28</v>
      </c>
      <c r="C2724">
        <v>393101</v>
      </c>
      <c r="D2724" t="str">
        <f>VLOOKUP(C2724,MUNICÍPO_SETOR!A$2:D$49,4,0)</f>
        <v>EDUARDO FERREIRA PINTO</v>
      </c>
      <c r="E2724" s="43">
        <v>41372.666666666664</v>
      </c>
      <c r="F2724" s="43">
        <v>41373.647222222222</v>
      </c>
      <c r="G2724" s="43">
        <v>41373.605555555558</v>
      </c>
      <c r="H2724" t="s">
        <v>29</v>
      </c>
      <c r="I2724">
        <v>60000017967340</v>
      </c>
      <c r="J2724" t="s">
        <v>4114</v>
      </c>
      <c r="K2724" t="s">
        <v>4115</v>
      </c>
      <c r="L2724" t="s">
        <v>32</v>
      </c>
      <c r="M2724">
        <v>4</v>
      </c>
      <c r="N2724" t="s">
        <v>33</v>
      </c>
      <c r="O2724">
        <v>60000015461254</v>
      </c>
      <c r="P2724">
        <v>60000016462742</v>
      </c>
      <c r="Q2724">
        <v>141269000000644</v>
      </c>
      <c r="S2724" t="s">
        <v>34</v>
      </c>
      <c r="T2724" t="s">
        <v>35</v>
      </c>
      <c r="U2724" t="s">
        <v>36</v>
      </c>
      <c r="X2724" t="s">
        <v>37</v>
      </c>
      <c r="AD2724" t="s">
        <v>1259</v>
      </c>
      <c r="AE2724" t="s">
        <v>1437</v>
      </c>
      <c r="AF2724" t="s">
        <v>1259</v>
      </c>
      <c r="AG2724" t="s">
        <v>1259</v>
      </c>
      <c r="AH2724">
        <v>1</v>
      </c>
      <c r="AI2724">
        <v>192</v>
      </c>
      <c r="AJ2724">
        <v>486</v>
      </c>
      <c r="AK2724">
        <v>486</v>
      </c>
      <c r="AL2724">
        <v>486</v>
      </c>
      <c r="AM2724">
        <v>486</v>
      </c>
      <c r="AN2724" t="s">
        <v>1410</v>
      </c>
      <c r="AO2724" t="s">
        <v>4745</v>
      </c>
    </row>
    <row r="2725" spans="1:41" x14ac:dyDescent="0.25">
      <c r="A2725">
        <v>1</v>
      </c>
      <c r="B2725" t="s">
        <v>28</v>
      </c>
      <c r="C2725">
        <v>393101</v>
      </c>
      <c r="D2725" t="str">
        <f>VLOOKUP(C2725,MUNICÍPO_SETOR!A$2:D$49,4,0)</f>
        <v>EDUARDO FERREIRA PINTO</v>
      </c>
      <c r="E2725" s="43">
        <v>41372.648611111108</v>
      </c>
      <c r="F2725" s="43">
        <v>41373.649305555555</v>
      </c>
      <c r="G2725" s="43">
        <v>41373.607638888891</v>
      </c>
      <c r="H2725" t="s">
        <v>29</v>
      </c>
      <c r="I2725">
        <v>60000012385955</v>
      </c>
      <c r="J2725" t="s">
        <v>4141</v>
      </c>
      <c r="K2725" t="s">
        <v>4142</v>
      </c>
      <c r="L2725" t="s">
        <v>32</v>
      </c>
      <c r="M2725">
        <v>4</v>
      </c>
      <c r="N2725" t="s">
        <v>33</v>
      </c>
      <c r="O2725">
        <v>60000015461254</v>
      </c>
      <c r="P2725">
        <v>60000016462742</v>
      </c>
      <c r="Q2725">
        <v>141269000000652</v>
      </c>
      <c r="S2725" t="s">
        <v>34</v>
      </c>
      <c r="T2725" t="s">
        <v>35</v>
      </c>
      <c r="U2725" t="s">
        <v>36</v>
      </c>
      <c r="X2725" t="s">
        <v>37</v>
      </c>
      <c r="AD2725" t="s">
        <v>1257</v>
      </c>
      <c r="AE2725" t="s">
        <v>1437</v>
      </c>
      <c r="AF2725" t="s">
        <v>1257</v>
      </c>
      <c r="AG2725" t="s">
        <v>1257</v>
      </c>
      <c r="AH2725">
        <v>1</v>
      </c>
      <c r="AI2725">
        <v>180</v>
      </c>
      <c r="AJ2725">
        <v>408</v>
      </c>
      <c r="AK2725">
        <v>408</v>
      </c>
      <c r="AL2725">
        <v>408</v>
      </c>
      <c r="AM2725">
        <v>408</v>
      </c>
      <c r="AN2725" t="s">
        <v>1409</v>
      </c>
      <c r="AO2725" t="s">
        <v>1374</v>
      </c>
    </row>
    <row r="2726" spans="1:41" x14ac:dyDescent="0.25">
      <c r="A2726">
        <v>1</v>
      </c>
      <c r="B2726" t="s">
        <v>28</v>
      </c>
      <c r="C2726">
        <v>393101</v>
      </c>
      <c r="D2726" t="str">
        <f>VLOOKUP(C2726,MUNICÍPO_SETOR!A$2:D$49,4,0)</f>
        <v>EDUARDO FERREIRA PINTO</v>
      </c>
      <c r="E2726" s="43">
        <v>41372.648611111108</v>
      </c>
      <c r="F2726" s="43">
        <v>41373.649305555555</v>
      </c>
      <c r="G2726" s="43">
        <v>41373.607638888891</v>
      </c>
      <c r="H2726" t="s">
        <v>29</v>
      </c>
      <c r="I2726">
        <v>60000012385955</v>
      </c>
      <c r="J2726" t="s">
        <v>4141</v>
      </c>
      <c r="K2726" t="s">
        <v>4142</v>
      </c>
      <c r="L2726" t="s">
        <v>32</v>
      </c>
      <c r="M2726">
        <v>4</v>
      </c>
      <c r="N2726" t="s">
        <v>33</v>
      </c>
      <c r="O2726">
        <v>60000015461254</v>
      </c>
      <c r="P2726">
        <v>60000016462742</v>
      </c>
      <c r="Q2726">
        <v>141269000000652</v>
      </c>
      <c r="S2726" t="s">
        <v>34</v>
      </c>
      <c r="T2726" t="s">
        <v>35</v>
      </c>
      <c r="U2726" t="s">
        <v>36</v>
      </c>
      <c r="X2726" t="s">
        <v>37</v>
      </c>
      <c r="AD2726" t="s">
        <v>1257</v>
      </c>
      <c r="AE2726" t="s">
        <v>1437</v>
      </c>
      <c r="AF2726" t="s">
        <v>1257</v>
      </c>
      <c r="AG2726" t="s">
        <v>1257</v>
      </c>
      <c r="AH2726">
        <v>1</v>
      </c>
      <c r="AI2726">
        <v>180</v>
      </c>
      <c r="AJ2726">
        <v>408</v>
      </c>
      <c r="AK2726">
        <v>408</v>
      </c>
      <c r="AL2726">
        <v>408</v>
      </c>
      <c r="AM2726">
        <v>408</v>
      </c>
      <c r="AN2726" t="s">
        <v>1410</v>
      </c>
      <c r="AO2726" t="s">
        <v>4742</v>
      </c>
    </row>
    <row r="2727" spans="1:41" x14ac:dyDescent="0.25">
      <c r="A2727">
        <v>1</v>
      </c>
      <c r="B2727" t="s">
        <v>28</v>
      </c>
      <c r="C2727">
        <v>393101</v>
      </c>
      <c r="D2727" t="str">
        <f>VLOOKUP(C2727,MUNICÍPO_SETOR!A$2:D$49,4,0)</f>
        <v>EDUARDO FERREIRA PINTO</v>
      </c>
      <c r="E2727" s="43">
        <v>41372.458333333336</v>
      </c>
      <c r="F2727" s="43">
        <v>41373.705555555556</v>
      </c>
      <c r="G2727" s="43">
        <v>41373.663194444445</v>
      </c>
      <c r="H2727" t="s">
        <v>110</v>
      </c>
      <c r="I2727">
        <v>60000016840507</v>
      </c>
      <c r="K2727" t="s">
        <v>4144</v>
      </c>
      <c r="L2727" t="s">
        <v>41</v>
      </c>
      <c r="N2727" t="s">
        <v>33</v>
      </c>
      <c r="O2727">
        <v>60000015461254</v>
      </c>
      <c r="P2727">
        <v>60000016462742</v>
      </c>
      <c r="Q2727">
        <v>141269000000676</v>
      </c>
      <c r="S2727" t="s">
        <v>34</v>
      </c>
      <c r="T2727" t="s">
        <v>35</v>
      </c>
      <c r="U2727" t="s">
        <v>36</v>
      </c>
      <c r="X2727" t="s">
        <v>37</v>
      </c>
      <c r="AD2727" t="s">
        <v>1254</v>
      </c>
      <c r="AE2727" t="s">
        <v>1437</v>
      </c>
      <c r="AF2727" t="s">
        <v>1254</v>
      </c>
      <c r="AG2727" t="s">
        <v>1254</v>
      </c>
      <c r="AH2727">
        <v>1</v>
      </c>
      <c r="AI2727">
        <v>143</v>
      </c>
      <c r="AJ2727">
        <v>356</v>
      </c>
      <c r="AK2727">
        <v>356</v>
      </c>
      <c r="AL2727">
        <v>356</v>
      </c>
      <c r="AM2727">
        <v>356</v>
      </c>
      <c r="AN2727" t="s">
        <v>1409</v>
      </c>
      <c r="AO2727" t="s">
        <v>1370</v>
      </c>
    </row>
    <row r="2728" spans="1:41" x14ac:dyDescent="0.25">
      <c r="A2728">
        <v>1</v>
      </c>
      <c r="B2728" t="s">
        <v>28</v>
      </c>
      <c r="C2728">
        <v>393101</v>
      </c>
      <c r="D2728" t="str">
        <f>VLOOKUP(C2728,MUNICÍPO_SETOR!A$2:D$49,4,0)</f>
        <v>EDUARDO FERREIRA PINTO</v>
      </c>
      <c r="E2728" s="43">
        <v>41372.458333333336</v>
      </c>
      <c r="F2728" s="43">
        <v>41373.705555555556</v>
      </c>
      <c r="G2728" s="43">
        <v>41373.663194444445</v>
      </c>
      <c r="H2728" t="s">
        <v>110</v>
      </c>
      <c r="I2728">
        <v>60000016840507</v>
      </c>
      <c r="K2728" t="s">
        <v>4144</v>
      </c>
      <c r="L2728" t="s">
        <v>41</v>
      </c>
      <c r="N2728" t="s">
        <v>33</v>
      </c>
      <c r="O2728">
        <v>60000015461254</v>
      </c>
      <c r="P2728">
        <v>60000016462742</v>
      </c>
      <c r="Q2728">
        <v>141269000000676</v>
      </c>
      <c r="S2728" t="s">
        <v>34</v>
      </c>
      <c r="T2728" t="s">
        <v>35</v>
      </c>
      <c r="U2728" t="s">
        <v>36</v>
      </c>
      <c r="X2728" t="s">
        <v>37</v>
      </c>
      <c r="AD2728" t="s">
        <v>1254</v>
      </c>
      <c r="AE2728" t="s">
        <v>1437</v>
      </c>
      <c r="AF2728" t="s">
        <v>1254</v>
      </c>
      <c r="AG2728" t="s">
        <v>1254</v>
      </c>
      <c r="AH2728">
        <v>1</v>
      </c>
      <c r="AI2728">
        <v>143</v>
      </c>
      <c r="AJ2728">
        <v>356</v>
      </c>
      <c r="AK2728">
        <v>356</v>
      </c>
      <c r="AL2728">
        <v>356</v>
      </c>
      <c r="AM2728">
        <v>356</v>
      </c>
      <c r="AN2728" t="s">
        <v>1410</v>
      </c>
      <c r="AO2728" t="s">
        <v>4741</v>
      </c>
    </row>
    <row r="2729" spans="1:41" x14ac:dyDescent="0.25">
      <c r="A2729">
        <v>1</v>
      </c>
      <c r="B2729" t="s">
        <v>28</v>
      </c>
      <c r="C2729">
        <v>393101</v>
      </c>
      <c r="D2729" t="str">
        <f>VLOOKUP(C2729,MUNICÍPO_SETOR!A$2:D$49,4,0)</f>
        <v>EDUARDO FERREIRA PINTO</v>
      </c>
      <c r="E2729" s="43">
        <v>41372.375</v>
      </c>
      <c r="F2729" s="43">
        <v>41373.72152777778</v>
      </c>
      <c r="G2729" s="43">
        <v>41386.400694444441</v>
      </c>
      <c r="H2729" t="s">
        <v>29</v>
      </c>
      <c r="I2729">
        <v>60000012444531</v>
      </c>
      <c r="J2729" t="s">
        <v>4152</v>
      </c>
      <c r="K2729" t="s">
        <v>4153</v>
      </c>
      <c r="N2729" t="s">
        <v>33</v>
      </c>
      <c r="O2729">
        <v>60000015461254</v>
      </c>
      <c r="P2729">
        <v>60000016462742</v>
      </c>
      <c r="Q2729">
        <v>141269000000717</v>
      </c>
      <c r="S2729" t="s">
        <v>34</v>
      </c>
      <c r="T2729" t="s">
        <v>35</v>
      </c>
      <c r="U2729" t="s">
        <v>36</v>
      </c>
      <c r="X2729" t="s">
        <v>37</v>
      </c>
      <c r="AD2729" t="s">
        <v>1251</v>
      </c>
      <c r="AE2729" t="s">
        <v>1437</v>
      </c>
      <c r="AF2729" t="s">
        <v>1251</v>
      </c>
      <c r="AG2729" t="s">
        <v>1251</v>
      </c>
      <c r="AH2729">
        <v>1</v>
      </c>
      <c r="AI2729">
        <v>189</v>
      </c>
      <c r="AJ2729">
        <v>540</v>
      </c>
      <c r="AK2729">
        <v>540</v>
      </c>
      <c r="AL2729">
        <v>540</v>
      </c>
      <c r="AM2729">
        <v>540</v>
      </c>
      <c r="AN2729" t="s">
        <v>1409</v>
      </c>
      <c r="AO2729" t="s">
        <v>1365</v>
      </c>
    </row>
    <row r="2730" spans="1:41" x14ac:dyDescent="0.25">
      <c r="A2730">
        <v>1</v>
      </c>
      <c r="B2730" t="s">
        <v>28</v>
      </c>
      <c r="C2730">
        <v>393101</v>
      </c>
      <c r="D2730" t="str">
        <f>VLOOKUP(C2730,MUNICÍPO_SETOR!A$2:D$49,4,0)</f>
        <v>EDUARDO FERREIRA PINTO</v>
      </c>
      <c r="E2730" s="43">
        <v>41372.375</v>
      </c>
      <c r="F2730" s="43">
        <v>41373.72152777778</v>
      </c>
      <c r="G2730" s="43">
        <v>41386.400694444441</v>
      </c>
      <c r="H2730" t="s">
        <v>29</v>
      </c>
      <c r="I2730">
        <v>60000012444531</v>
      </c>
      <c r="J2730" t="s">
        <v>4152</v>
      </c>
      <c r="K2730" t="s">
        <v>4153</v>
      </c>
      <c r="N2730" t="s">
        <v>33</v>
      </c>
      <c r="O2730">
        <v>60000015461254</v>
      </c>
      <c r="P2730">
        <v>60000016462742</v>
      </c>
      <c r="Q2730">
        <v>141269000000717</v>
      </c>
      <c r="S2730" t="s">
        <v>34</v>
      </c>
      <c r="T2730" t="s">
        <v>35</v>
      </c>
      <c r="U2730" t="s">
        <v>36</v>
      </c>
      <c r="X2730" t="s">
        <v>37</v>
      </c>
      <c r="AD2730" t="s">
        <v>1251</v>
      </c>
      <c r="AE2730" t="s">
        <v>1437</v>
      </c>
      <c r="AF2730" t="s">
        <v>1251</v>
      </c>
      <c r="AG2730" t="s">
        <v>1251</v>
      </c>
      <c r="AH2730">
        <v>1</v>
      </c>
      <c r="AI2730">
        <v>189</v>
      </c>
      <c r="AJ2730">
        <v>540</v>
      </c>
      <c r="AK2730">
        <v>540</v>
      </c>
      <c r="AL2730">
        <v>540</v>
      </c>
      <c r="AM2730">
        <v>540</v>
      </c>
      <c r="AN2730" t="s">
        <v>1410</v>
      </c>
      <c r="AO2730" t="s">
        <v>4740</v>
      </c>
    </row>
    <row r="2731" spans="1:41" x14ac:dyDescent="0.25">
      <c r="A2731">
        <v>1</v>
      </c>
      <c r="B2731" t="s">
        <v>28</v>
      </c>
      <c r="C2731">
        <v>393101</v>
      </c>
      <c r="D2731" t="str">
        <f>VLOOKUP(C2731,MUNICÍPO_SETOR!A$2:D$49,4,0)</f>
        <v>EDUARDO FERREIRA PINTO</v>
      </c>
      <c r="E2731" s="43">
        <v>41369.666666666664</v>
      </c>
      <c r="F2731" s="43">
        <v>41369.773611111108</v>
      </c>
      <c r="G2731" s="43">
        <v>41369.731944444444</v>
      </c>
      <c r="H2731" t="s">
        <v>29</v>
      </c>
      <c r="I2731">
        <v>60000012417871</v>
      </c>
      <c r="J2731" t="s">
        <v>1242</v>
      </c>
      <c r="K2731" t="s">
        <v>1243</v>
      </c>
      <c r="L2731" t="s">
        <v>32</v>
      </c>
      <c r="M2731">
        <v>4</v>
      </c>
      <c r="N2731" t="s">
        <v>33</v>
      </c>
      <c r="O2731">
        <v>60000015461254</v>
      </c>
      <c r="P2731">
        <v>60000016462742</v>
      </c>
      <c r="Q2731">
        <v>141269000000557</v>
      </c>
      <c r="S2731" t="s">
        <v>34</v>
      </c>
      <c r="T2731" t="s">
        <v>35</v>
      </c>
      <c r="U2731" t="s">
        <v>36</v>
      </c>
      <c r="X2731" t="s">
        <v>37</v>
      </c>
      <c r="AD2731" t="s">
        <v>1244</v>
      </c>
      <c r="AE2731" t="s">
        <v>1437</v>
      </c>
      <c r="AF2731" t="s">
        <v>1244</v>
      </c>
      <c r="AG2731" t="s">
        <v>1244</v>
      </c>
      <c r="AH2731">
        <v>1</v>
      </c>
      <c r="AI2731">
        <v>97</v>
      </c>
      <c r="AJ2731">
        <v>547</v>
      </c>
      <c r="AK2731">
        <v>547</v>
      </c>
      <c r="AL2731">
        <v>547</v>
      </c>
      <c r="AM2731">
        <v>547</v>
      </c>
      <c r="AN2731" t="s">
        <v>1409</v>
      </c>
      <c r="AO2731" t="s">
        <v>1369</v>
      </c>
    </row>
    <row r="2732" spans="1:41" x14ac:dyDescent="0.25">
      <c r="A2732">
        <v>1</v>
      </c>
      <c r="B2732" t="s">
        <v>28</v>
      </c>
      <c r="C2732">
        <v>393101</v>
      </c>
      <c r="D2732" t="str">
        <f>VLOOKUP(C2732,MUNICÍPO_SETOR!A$2:D$49,4,0)</f>
        <v>EDUARDO FERREIRA PINTO</v>
      </c>
      <c r="E2732" s="43">
        <v>41369.666666666664</v>
      </c>
      <c r="F2732" s="43">
        <v>41369.773611111108</v>
      </c>
      <c r="G2732" s="43">
        <v>41369.731944444444</v>
      </c>
      <c r="H2732" t="s">
        <v>29</v>
      </c>
      <c r="I2732">
        <v>60000012417871</v>
      </c>
      <c r="J2732" t="s">
        <v>1242</v>
      </c>
      <c r="K2732" t="s">
        <v>1243</v>
      </c>
      <c r="L2732" t="s">
        <v>32</v>
      </c>
      <c r="M2732">
        <v>4</v>
      </c>
      <c r="N2732" t="s">
        <v>33</v>
      </c>
      <c r="O2732">
        <v>60000015461254</v>
      </c>
      <c r="P2732">
        <v>60000016462742</v>
      </c>
      <c r="Q2732">
        <v>141269000000557</v>
      </c>
      <c r="S2732" t="s">
        <v>34</v>
      </c>
      <c r="T2732" t="s">
        <v>35</v>
      </c>
      <c r="U2732" t="s">
        <v>36</v>
      </c>
      <c r="X2732" t="s">
        <v>37</v>
      </c>
      <c r="AD2732" t="s">
        <v>1244</v>
      </c>
      <c r="AE2732" t="s">
        <v>1437</v>
      </c>
      <c r="AF2732" t="s">
        <v>1244</v>
      </c>
      <c r="AG2732" t="s">
        <v>1244</v>
      </c>
      <c r="AH2732">
        <v>1</v>
      </c>
      <c r="AI2732">
        <v>97</v>
      </c>
      <c r="AJ2732">
        <v>547</v>
      </c>
      <c r="AK2732">
        <v>547</v>
      </c>
      <c r="AL2732">
        <v>547</v>
      </c>
      <c r="AM2732">
        <v>547</v>
      </c>
      <c r="AN2732" t="s">
        <v>1410</v>
      </c>
      <c r="AO2732" t="s">
        <v>4746</v>
      </c>
    </row>
    <row r="2733" spans="1:41" x14ac:dyDescent="0.25">
      <c r="A2733">
        <v>1</v>
      </c>
      <c r="B2733" t="s">
        <v>28</v>
      </c>
      <c r="C2733">
        <v>393101</v>
      </c>
      <c r="D2733" t="str">
        <f>VLOOKUP(C2733,MUNICÍPO_SETOR!A$2:D$49,4,0)</f>
        <v>EDUARDO FERREIRA PINTO</v>
      </c>
      <c r="E2733" s="43">
        <v>41369.625</v>
      </c>
      <c r="F2733" s="43">
        <v>41369.770833333336</v>
      </c>
      <c r="G2733" s="43">
        <v>41369.729166666664</v>
      </c>
      <c r="H2733" t="s">
        <v>29</v>
      </c>
      <c r="I2733">
        <v>60000012360499</v>
      </c>
      <c r="J2733" t="s">
        <v>1245</v>
      </c>
      <c r="K2733" t="s">
        <v>1246</v>
      </c>
      <c r="L2733" t="s">
        <v>32</v>
      </c>
      <c r="M2733">
        <v>4</v>
      </c>
      <c r="N2733" t="s">
        <v>33</v>
      </c>
      <c r="O2733">
        <v>60000015461254</v>
      </c>
      <c r="P2733">
        <v>60000016462742</v>
      </c>
      <c r="Q2733">
        <v>141269000000550</v>
      </c>
      <c r="S2733" t="s">
        <v>34</v>
      </c>
      <c r="T2733" t="s">
        <v>35</v>
      </c>
      <c r="U2733" t="s">
        <v>36</v>
      </c>
      <c r="X2733" t="s">
        <v>37</v>
      </c>
      <c r="AD2733" t="s">
        <v>1247</v>
      </c>
      <c r="AE2733" t="s">
        <v>1437</v>
      </c>
      <c r="AF2733" t="s">
        <v>1247</v>
      </c>
      <c r="AG2733" t="s">
        <v>1247</v>
      </c>
      <c r="AH2733">
        <v>1</v>
      </c>
      <c r="AI2733">
        <v>172</v>
      </c>
      <c r="AJ2733">
        <v>491</v>
      </c>
      <c r="AK2733">
        <v>491</v>
      </c>
      <c r="AL2733">
        <v>491</v>
      </c>
      <c r="AM2733">
        <v>491</v>
      </c>
      <c r="AN2733" t="s">
        <v>1409</v>
      </c>
      <c r="AO2733" t="s">
        <v>1377</v>
      </c>
    </row>
    <row r="2734" spans="1:41" x14ac:dyDescent="0.25">
      <c r="A2734">
        <v>1</v>
      </c>
      <c r="B2734" t="s">
        <v>28</v>
      </c>
      <c r="C2734">
        <v>393101</v>
      </c>
      <c r="D2734" t="str">
        <f>VLOOKUP(C2734,MUNICÍPO_SETOR!A$2:D$49,4,0)</f>
        <v>EDUARDO FERREIRA PINTO</v>
      </c>
      <c r="E2734" s="43">
        <v>41369.625</v>
      </c>
      <c r="F2734" s="43">
        <v>41369.770833333336</v>
      </c>
      <c r="G2734" s="43">
        <v>41369.729166666664</v>
      </c>
      <c r="H2734" t="s">
        <v>29</v>
      </c>
      <c r="I2734">
        <v>60000012360499</v>
      </c>
      <c r="J2734" t="s">
        <v>1245</v>
      </c>
      <c r="K2734" t="s">
        <v>1246</v>
      </c>
      <c r="L2734" t="s">
        <v>32</v>
      </c>
      <c r="M2734">
        <v>4</v>
      </c>
      <c r="N2734" t="s">
        <v>33</v>
      </c>
      <c r="O2734">
        <v>60000015461254</v>
      </c>
      <c r="P2734">
        <v>60000016462742</v>
      </c>
      <c r="Q2734">
        <v>141269000000550</v>
      </c>
      <c r="S2734" t="s">
        <v>34</v>
      </c>
      <c r="T2734" t="s">
        <v>35</v>
      </c>
      <c r="U2734" t="s">
        <v>36</v>
      </c>
      <c r="X2734" t="s">
        <v>37</v>
      </c>
      <c r="AD2734" t="s">
        <v>1247</v>
      </c>
      <c r="AE2734" t="s">
        <v>1437</v>
      </c>
      <c r="AF2734" t="s">
        <v>1247</v>
      </c>
      <c r="AG2734" t="s">
        <v>1247</v>
      </c>
      <c r="AH2734">
        <v>1</v>
      </c>
      <c r="AI2734">
        <v>172</v>
      </c>
      <c r="AJ2734">
        <v>491</v>
      </c>
      <c r="AK2734">
        <v>491</v>
      </c>
      <c r="AL2734">
        <v>491</v>
      </c>
      <c r="AM2734">
        <v>491</v>
      </c>
      <c r="AN2734" t="s">
        <v>1410</v>
      </c>
      <c r="AO2734" t="s">
        <v>4743</v>
      </c>
    </row>
    <row r="2735" spans="1:41" x14ac:dyDescent="0.25">
      <c r="A2735">
        <v>1</v>
      </c>
      <c r="B2735" t="s">
        <v>28</v>
      </c>
      <c r="C2735">
        <v>393101</v>
      </c>
      <c r="D2735" t="str">
        <f>VLOOKUP(C2735,MUNICÍPO_SETOR!A$2:D$49,4,0)</f>
        <v>EDUARDO FERREIRA PINTO</v>
      </c>
      <c r="E2735" s="43">
        <v>41369.583333333336</v>
      </c>
      <c r="F2735" s="43">
        <v>41369.765277777777</v>
      </c>
      <c r="G2735" s="43">
        <v>41369.723611111112</v>
      </c>
      <c r="H2735" t="s">
        <v>29</v>
      </c>
      <c r="I2735">
        <v>60000012544599</v>
      </c>
      <c r="J2735" t="s">
        <v>1248</v>
      </c>
      <c r="K2735" t="s">
        <v>1249</v>
      </c>
      <c r="L2735" t="s">
        <v>32</v>
      </c>
      <c r="M2735">
        <v>4</v>
      </c>
      <c r="N2735" t="s">
        <v>33</v>
      </c>
      <c r="O2735">
        <v>60000015461254</v>
      </c>
      <c r="P2735">
        <v>60000016462742</v>
      </c>
      <c r="Q2735">
        <v>141269000000543</v>
      </c>
      <c r="S2735" t="s">
        <v>34</v>
      </c>
      <c r="T2735" t="s">
        <v>35</v>
      </c>
      <c r="U2735" t="s">
        <v>36</v>
      </c>
      <c r="X2735" t="s">
        <v>37</v>
      </c>
      <c r="AD2735" t="s">
        <v>1250</v>
      </c>
      <c r="AE2735" t="s">
        <v>1437</v>
      </c>
      <c r="AF2735" t="s">
        <v>1250</v>
      </c>
      <c r="AG2735" t="s">
        <v>1250</v>
      </c>
      <c r="AH2735">
        <v>1</v>
      </c>
      <c r="AI2735">
        <v>103</v>
      </c>
      <c r="AJ2735">
        <v>300</v>
      </c>
      <c r="AK2735">
        <v>300</v>
      </c>
      <c r="AL2735">
        <v>300</v>
      </c>
      <c r="AM2735">
        <v>300</v>
      </c>
      <c r="AN2735" t="s">
        <v>1409</v>
      </c>
      <c r="AO2735" t="s">
        <v>1373</v>
      </c>
    </row>
    <row r="2736" spans="1:41" x14ac:dyDescent="0.25">
      <c r="A2736">
        <v>1</v>
      </c>
      <c r="B2736" t="s">
        <v>28</v>
      </c>
      <c r="C2736">
        <v>393101</v>
      </c>
      <c r="D2736" t="str">
        <f>VLOOKUP(C2736,MUNICÍPO_SETOR!A$2:D$49,4,0)</f>
        <v>EDUARDO FERREIRA PINTO</v>
      </c>
      <c r="E2736" s="43">
        <v>41369.583333333336</v>
      </c>
      <c r="F2736" s="43">
        <v>41369.765277777777</v>
      </c>
      <c r="G2736" s="43">
        <v>41369.723611111112</v>
      </c>
      <c r="H2736" t="s">
        <v>29</v>
      </c>
      <c r="I2736">
        <v>60000012544599</v>
      </c>
      <c r="J2736" t="s">
        <v>1248</v>
      </c>
      <c r="K2736" t="s">
        <v>1249</v>
      </c>
      <c r="L2736" t="s">
        <v>32</v>
      </c>
      <c r="M2736">
        <v>4</v>
      </c>
      <c r="N2736" t="s">
        <v>33</v>
      </c>
      <c r="O2736">
        <v>60000015461254</v>
      </c>
      <c r="P2736">
        <v>60000016462742</v>
      </c>
      <c r="Q2736">
        <v>141269000000543</v>
      </c>
      <c r="S2736" t="s">
        <v>34</v>
      </c>
      <c r="T2736" t="s">
        <v>35</v>
      </c>
      <c r="U2736" t="s">
        <v>36</v>
      </c>
      <c r="X2736" t="s">
        <v>37</v>
      </c>
      <c r="AD2736" t="s">
        <v>1250</v>
      </c>
      <c r="AE2736" t="s">
        <v>1437</v>
      </c>
      <c r="AF2736" t="s">
        <v>1250</v>
      </c>
      <c r="AG2736" t="s">
        <v>1250</v>
      </c>
      <c r="AH2736">
        <v>1</v>
      </c>
      <c r="AI2736">
        <v>103</v>
      </c>
      <c r="AJ2736">
        <v>300</v>
      </c>
      <c r="AK2736">
        <v>300</v>
      </c>
      <c r="AL2736">
        <v>300</v>
      </c>
      <c r="AM2736">
        <v>300</v>
      </c>
      <c r="AN2736" t="s">
        <v>1410</v>
      </c>
      <c r="AO2736" t="s">
        <v>4739</v>
      </c>
    </row>
    <row r="2737" spans="1:41" x14ac:dyDescent="0.25">
      <c r="A2737">
        <v>1</v>
      </c>
      <c r="B2737" t="s">
        <v>28</v>
      </c>
      <c r="C2737">
        <v>393101</v>
      </c>
      <c r="D2737" t="str">
        <f>VLOOKUP(C2737,MUNICÍPO_SETOR!A$2:D$49,4,0)</f>
        <v>EDUARDO FERREIRA PINTO</v>
      </c>
      <c r="E2737" s="43">
        <v>41369.416666666664</v>
      </c>
      <c r="F2737" s="43">
        <v>41369.616666666669</v>
      </c>
      <c r="G2737" s="43">
        <v>41369.574999999997</v>
      </c>
      <c r="H2737" t="s">
        <v>29</v>
      </c>
      <c r="I2737">
        <v>60000012386635</v>
      </c>
      <c r="J2737" t="s">
        <v>1252</v>
      </c>
      <c r="K2737" t="s">
        <v>1253</v>
      </c>
      <c r="L2737" t="s">
        <v>32</v>
      </c>
      <c r="M2737">
        <v>6</v>
      </c>
      <c r="N2737" t="s">
        <v>33</v>
      </c>
      <c r="O2737">
        <v>60000015461254</v>
      </c>
      <c r="P2737">
        <v>60000016462742</v>
      </c>
      <c r="Q2737">
        <v>141269000000474</v>
      </c>
      <c r="S2737" t="s">
        <v>34</v>
      </c>
      <c r="T2737" t="s">
        <v>35</v>
      </c>
      <c r="U2737" t="s">
        <v>36</v>
      </c>
      <c r="X2737" t="s">
        <v>37</v>
      </c>
      <c r="AD2737" t="s">
        <v>1254</v>
      </c>
      <c r="AE2737" t="s">
        <v>1437</v>
      </c>
      <c r="AF2737" t="s">
        <v>1254</v>
      </c>
      <c r="AG2737" t="s">
        <v>1254</v>
      </c>
      <c r="AH2737">
        <v>1</v>
      </c>
      <c r="AI2737">
        <v>143</v>
      </c>
      <c r="AJ2737">
        <v>356</v>
      </c>
      <c r="AK2737">
        <v>356</v>
      </c>
      <c r="AL2737">
        <v>356</v>
      </c>
      <c r="AM2737">
        <v>356</v>
      </c>
      <c r="AN2737" t="s">
        <v>1409</v>
      </c>
      <c r="AO2737" t="s">
        <v>1370</v>
      </c>
    </row>
    <row r="2738" spans="1:41" x14ac:dyDescent="0.25">
      <c r="A2738">
        <v>1</v>
      </c>
      <c r="B2738" t="s">
        <v>28</v>
      </c>
      <c r="C2738">
        <v>393101</v>
      </c>
      <c r="D2738" t="str">
        <f>VLOOKUP(C2738,MUNICÍPO_SETOR!A$2:D$49,4,0)</f>
        <v>EDUARDO FERREIRA PINTO</v>
      </c>
      <c r="E2738" s="43">
        <v>41369.416666666664</v>
      </c>
      <c r="F2738" s="43">
        <v>41369.616666666669</v>
      </c>
      <c r="G2738" s="43">
        <v>41369.574999999997</v>
      </c>
      <c r="H2738" t="s">
        <v>29</v>
      </c>
      <c r="I2738">
        <v>60000012386635</v>
      </c>
      <c r="J2738" t="s">
        <v>1252</v>
      </c>
      <c r="K2738" t="s">
        <v>1253</v>
      </c>
      <c r="L2738" t="s">
        <v>32</v>
      </c>
      <c r="M2738">
        <v>6</v>
      </c>
      <c r="N2738" t="s">
        <v>33</v>
      </c>
      <c r="O2738">
        <v>60000015461254</v>
      </c>
      <c r="P2738">
        <v>60000016462742</v>
      </c>
      <c r="Q2738">
        <v>141269000000474</v>
      </c>
      <c r="S2738" t="s">
        <v>34</v>
      </c>
      <c r="T2738" t="s">
        <v>35</v>
      </c>
      <c r="U2738" t="s">
        <v>36</v>
      </c>
      <c r="X2738" t="s">
        <v>37</v>
      </c>
      <c r="AD2738" t="s">
        <v>1254</v>
      </c>
      <c r="AE2738" t="s">
        <v>1437</v>
      </c>
      <c r="AF2738" t="s">
        <v>1254</v>
      </c>
      <c r="AG2738" t="s">
        <v>1254</v>
      </c>
      <c r="AH2738">
        <v>1</v>
      </c>
      <c r="AI2738">
        <v>143</v>
      </c>
      <c r="AJ2738">
        <v>356</v>
      </c>
      <c r="AK2738">
        <v>356</v>
      </c>
      <c r="AL2738">
        <v>356</v>
      </c>
      <c r="AM2738">
        <v>356</v>
      </c>
      <c r="AN2738" t="s">
        <v>1410</v>
      </c>
      <c r="AO2738" t="s">
        <v>4741</v>
      </c>
    </row>
    <row r="2739" spans="1:41" x14ac:dyDescent="0.25">
      <c r="A2739">
        <v>1</v>
      </c>
      <c r="B2739" t="s">
        <v>28</v>
      </c>
      <c r="C2739">
        <v>393101</v>
      </c>
      <c r="D2739" t="str">
        <f>VLOOKUP(C2739,MUNICÍPO_SETOR!A$2:D$49,4,0)</f>
        <v>EDUARDO FERREIRA PINTO</v>
      </c>
      <c r="E2739" s="43">
        <v>41369.375</v>
      </c>
      <c r="F2739" s="43">
        <v>41369.615277777775</v>
      </c>
      <c r="G2739" s="43">
        <v>41369.573611111111</v>
      </c>
      <c r="H2739" t="s">
        <v>29</v>
      </c>
      <c r="I2739">
        <v>60000017153482</v>
      </c>
      <c r="J2739" t="s">
        <v>1255</v>
      </c>
      <c r="K2739" t="s">
        <v>1256</v>
      </c>
      <c r="L2739" t="s">
        <v>32</v>
      </c>
      <c r="M2739">
        <v>6</v>
      </c>
      <c r="N2739" t="s">
        <v>33</v>
      </c>
      <c r="O2739">
        <v>60000015461254</v>
      </c>
      <c r="P2739">
        <v>60000016462742</v>
      </c>
      <c r="Q2739">
        <v>141269000000467</v>
      </c>
      <c r="S2739" t="s">
        <v>34</v>
      </c>
      <c r="T2739" t="s">
        <v>35</v>
      </c>
      <c r="U2739" t="s">
        <v>36</v>
      </c>
      <c r="X2739" t="s">
        <v>37</v>
      </c>
      <c r="AD2739" t="s">
        <v>1257</v>
      </c>
      <c r="AE2739" t="s">
        <v>1437</v>
      </c>
      <c r="AF2739" t="s">
        <v>1257</v>
      </c>
      <c r="AG2739" t="s">
        <v>1257</v>
      </c>
      <c r="AH2739">
        <v>1</v>
      </c>
      <c r="AI2739">
        <v>180</v>
      </c>
      <c r="AJ2739">
        <v>408</v>
      </c>
      <c r="AK2739">
        <v>408</v>
      </c>
      <c r="AL2739">
        <v>408</v>
      </c>
      <c r="AM2739">
        <v>408</v>
      </c>
      <c r="AN2739" t="s">
        <v>1409</v>
      </c>
      <c r="AO2739" t="s">
        <v>1374</v>
      </c>
    </row>
    <row r="2740" spans="1:41" x14ac:dyDescent="0.25">
      <c r="A2740">
        <v>1</v>
      </c>
      <c r="B2740" t="s">
        <v>28</v>
      </c>
      <c r="C2740">
        <v>393101</v>
      </c>
      <c r="D2740" t="str">
        <f>VLOOKUP(C2740,MUNICÍPO_SETOR!A$2:D$49,4,0)</f>
        <v>EDUARDO FERREIRA PINTO</v>
      </c>
      <c r="E2740" s="43">
        <v>41369.375</v>
      </c>
      <c r="F2740" s="43">
        <v>41369.615277777775</v>
      </c>
      <c r="G2740" s="43">
        <v>41369.573611111111</v>
      </c>
      <c r="H2740" t="s">
        <v>29</v>
      </c>
      <c r="I2740">
        <v>60000017153482</v>
      </c>
      <c r="J2740" t="s">
        <v>1255</v>
      </c>
      <c r="K2740" t="s">
        <v>1256</v>
      </c>
      <c r="L2740" t="s">
        <v>32</v>
      </c>
      <c r="M2740">
        <v>6</v>
      </c>
      <c r="N2740" t="s">
        <v>33</v>
      </c>
      <c r="O2740">
        <v>60000015461254</v>
      </c>
      <c r="P2740">
        <v>60000016462742</v>
      </c>
      <c r="Q2740">
        <v>141269000000467</v>
      </c>
      <c r="S2740" t="s">
        <v>34</v>
      </c>
      <c r="T2740" t="s">
        <v>35</v>
      </c>
      <c r="U2740" t="s">
        <v>36</v>
      </c>
      <c r="X2740" t="s">
        <v>37</v>
      </c>
      <c r="AD2740" t="s">
        <v>1257</v>
      </c>
      <c r="AE2740" t="s">
        <v>1437</v>
      </c>
      <c r="AF2740" t="s">
        <v>1257</v>
      </c>
      <c r="AG2740" t="s">
        <v>1257</v>
      </c>
      <c r="AH2740">
        <v>1</v>
      </c>
      <c r="AI2740">
        <v>180</v>
      </c>
      <c r="AJ2740">
        <v>408</v>
      </c>
      <c r="AK2740">
        <v>408</v>
      </c>
      <c r="AL2740">
        <v>408</v>
      </c>
      <c r="AM2740">
        <v>408</v>
      </c>
      <c r="AN2740" t="s">
        <v>1410</v>
      </c>
      <c r="AO2740" t="s">
        <v>4742</v>
      </c>
    </row>
    <row r="2741" spans="1:41" x14ac:dyDescent="0.25">
      <c r="A2741">
        <v>1</v>
      </c>
      <c r="B2741" t="s">
        <v>28</v>
      </c>
      <c r="C2741">
        <v>393101</v>
      </c>
      <c r="D2741" t="str">
        <f>VLOOKUP(C2741,MUNICÍPO_SETOR!A$2:D$49,4,0)</f>
        <v>EDUARDO FERREIRA PINTO</v>
      </c>
      <c r="E2741" s="43">
        <v>41368.458333333336</v>
      </c>
      <c r="F2741" s="43">
        <v>41369.578472222223</v>
      </c>
      <c r="G2741" s="43">
        <v>41369.536805555559</v>
      </c>
      <c r="H2741" t="s">
        <v>29</v>
      </c>
      <c r="I2741">
        <v>60000012309135</v>
      </c>
      <c r="J2741" t="s">
        <v>1260</v>
      </c>
      <c r="K2741" t="s">
        <v>1261</v>
      </c>
      <c r="L2741" t="s">
        <v>32</v>
      </c>
      <c r="M2741">
        <v>4</v>
      </c>
      <c r="N2741" t="s">
        <v>33</v>
      </c>
      <c r="O2741">
        <v>60000015461254</v>
      </c>
      <c r="P2741">
        <v>60000016462742</v>
      </c>
      <c r="Q2741">
        <v>141269000000370</v>
      </c>
      <c r="S2741" t="s">
        <v>34</v>
      </c>
      <c r="T2741" t="s">
        <v>35</v>
      </c>
      <c r="U2741" t="s">
        <v>36</v>
      </c>
      <c r="X2741" t="s">
        <v>37</v>
      </c>
      <c r="AD2741" t="s">
        <v>1262</v>
      </c>
      <c r="AE2741" t="s">
        <v>1437</v>
      </c>
      <c r="AF2741" t="s">
        <v>1262</v>
      </c>
      <c r="AG2741" t="s">
        <v>1262</v>
      </c>
      <c r="AH2741">
        <v>1</v>
      </c>
      <c r="AI2741">
        <v>91</v>
      </c>
      <c r="AJ2741">
        <v>366</v>
      </c>
      <c r="AK2741">
        <v>366</v>
      </c>
      <c r="AL2741">
        <v>366</v>
      </c>
      <c r="AM2741">
        <v>366</v>
      </c>
      <c r="AN2741" t="s">
        <v>1409</v>
      </c>
      <c r="AO2741" t="s">
        <v>1378</v>
      </c>
    </row>
    <row r="2742" spans="1:41" x14ac:dyDescent="0.25">
      <c r="A2742">
        <v>1</v>
      </c>
      <c r="B2742" t="s">
        <v>28</v>
      </c>
      <c r="C2742">
        <v>393101</v>
      </c>
      <c r="D2742" t="str">
        <f>VLOOKUP(C2742,MUNICÍPO_SETOR!A$2:D$49,4,0)</f>
        <v>EDUARDO FERREIRA PINTO</v>
      </c>
      <c r="E2742" s="43">
        <v>41368.458333333336</v>
      </c>
      <c r="F2742" s="43">
        <v>41369.578472222223</v>
      </c>
      <c r="G2742" s="43">
        <v>41369.536805555559</v>
      </c>
      <c r="H2742" t="s">
        <v>29</v>
      </c>
      <c r="I2742">
        <v>60000012309135</v>
      </c>
      <c r="J2742" t="s">
        <v>1260</v>
      </c>
      <c r="K2742" t="s">
        <v>1261</v>
      </c>
      <c r="L2742" t="s">
        <v>32</v>
      </c>
      <c r="M2742">
        <v>4</v>
      </c>
      <c r="N2742" t="s">
        <v>33</v>
      </c>
      <c r="O2742">
        <v>60000015461254</v>
      </c>
      <c r="P2742">
        <v>60000016462742</v>
      </c>
      <c r="Q2742">
        <v>141269000000370</v>
      </c>
      <c r="S2742" t="s">
        <v>34</v>
      </c>
      <c r="T2742" t="s">
        <v>35</v>
      </c>
      <c r="U2742" t="s">
        <v>36</v>
      </c>
      <c r="X2742" t="s">
        <v>37</v>
      </c>
      <c r="AD2742" t="s">
        <v>1262</v>
      </c>
      <c r="AE2742" t="s">
        <v>1437</v>
      </c>
      <c r="AF2742" t="s">
        <v>1262</v>
      </c>
      <c r="AG2742" t="s">
        <v>1262</v>
      </c>
      <c r="AH2742">
        <v>1</v>
      </c>
      <c r="AI2742">
        <v>91</v>
      </c>
      <c r="AJ2742">
        <v>366</v>
      </c>
      <c r="AK2742">
        <v>366</v>
      </c>
      <c r="AL2742">
        <v>366</v>
      </c>
      <c r="AM2742">
        <v>366</v>
      </c>
      <c r="AN2742" t="s">
        <v>1410</v>
      </c>
      <c r="AO2742" t="s">
        <v>4738</v>
      </c>
    </row>
    <row r="2743" spans="1:41" x14ac:dyDescent="0.25">
      <c r="A2743">
        <v>1</v>
      </c>
      <c r="B2743" t="s">
        <v>28</v>
      </c>
      <c r="C2743">
        <v>393101</v>
      </c>
      <c r="D2743" t="str">
        <f>VLOOKUP(C2743,MUNICÍPO_SETOR!A$2:D$49,4,0)</f>
        <v>EDUARDO FERREIRA PINTO</v>
      </c>
      <c r="E2743" s="43">
        <v>41367.666666666664</v>
      </c>
      <c r="F2743" s="43">
        <v>41368.825694444444</v>
      </c>
      <c r="G2743" s="43">
        <v>41368.78402777778</v>
      </c>
      <c r="H2743" t="s">
        <v>29</v>
      </c>
      <c r="I2743">
        <v>60000012419127</v>
      </c>
      <c r="J2743" t="s">
        <v>1263</v>
      </c>
      <c r="K2743" t="s">
        <v>1264</v>
      </c>
      <c r="L2743" t="s">
        <v>32</v>
      </c>
      <c r="M2743">
        <v>4</v>
      </c>
      <c r="N2743" t="s">
        <v>33</v>
      </c>
      <c r="O2743">
        <v>60000015461254</v>
      </c>
      <c r="P2743">
        <v>60000016462742</v>
      </c>
      <c r="Q2743">
        <v>141269000000225</v>
      </c>
      <c r="S2743" t="s">
        <v>34</v>
      </c>
      <c r="T2743" t="s">
        <v>35</v>
      </c>
      <c r="U2743" t="s">
        <v>36</v>
      </c>
      <c r="X2743" t="s">
        <v>37</v>
      </c>
      <c r="AD2743" t="s">
        <v>1247</v>
      </c>
      <c r="AE2743" t="s">
        <v>1437</v>
      </c>
      <c r="AF2743" t="s">
        <v>1247</v>
      </c>
      <c r="AG2743" t="s">
        <v>1247</v>
      </c>
      <c r="AH2743">
        <v>1</v>
      </c>
      <c r="AI2743">
        <v>172</v>
      </c>
      <c r="AJ2743">
        <v>491</v>
      </c>
      <c r="AK2743">
        <v>491</v>
      </c>
      <c r="AL2743">
        <v>491</v>
      </c>
      <c r="AM2743">
        <v>491</v>
      </c>
      <c r="AN2743" t="s">
        <v>1409</v>
      </c>
      <c r="AO2743" t="s">
        <v>1377</v>
      </c>
    </row>
    <row r="2744" spans="1:41" x14ac:dyDescent="0.25">
      <c r="A2744">
        <v>1</v>
      </c>
      <c r="B2744" t="s">
        <v>28</v>
      </c>
      <c r="C2744">
        <v>393101</v>
      </c>
      <c r="D2744" t="str">
        <f>VLOOKUP(C2744,MUNICÍPO_SETOR!A$2:D$49,4,0)</f>
        <v>EDUARDO FERREIRA PINTO</v>
      </c>
      <c r="E2744" s="43">
        <v>41367.666666666664</v>
      </c>
      <c r="F2744" s="43">
        <v>41368.825694444444</v>
      </c>
      <c r="G2744" s="43">
        <v>41368.78402777778</v>
      </c>
      <c r="H2744" t="s">
        <v>29</v>
      </c>
      <c r="I2744">
        <v>60000012419127</v>
      </c>
      <c r="J2744" t="s">
        <v>1263</v>
      </c>
      <c r="K2744" t="s">
        <v>1264</v>
      </c>
      <c r="L2744" t="s">
        <v>32</v>
      </c>
      <c r="M2744">
        <v>4</v>
      </c>
      <c r="N2744" t="s">
        <v>33</v>
      </c>
      <c r="O2744">
        <v>60000015461254</v>
      </c>
      <c r="P2744">
        <v>60000016462742</v>
      </c>
      <c r="Q2744">
        <v>141269000000225</v>
      </c>
      <c r="S2744" t="s">
        <v>34</v>
      </c>
      <c r="T2744" t="s">
        <v>35</v>
      </c>
      <c r="U2744" t="s">
        <v>36</v>
      </c>
      <c r="X2744" t="s">
        <v>37</v>
      </c>
      <c r="AD2744" t="s">
        <v>1247</v>
      </c>
      <c r="AE2744" t="s">
        <v>1437</v>
      </c>
      <c r="AF2744" t="s">
        <v>1247</v>
      </c>
      <c r="AG2744" t="s">
        <v>1247</v>
      </c>
      <c r="AH2744">
        <v>1</v>
      </c>
      <c r="AI2744">
        <v>172</v>
      </c>
      <c r="AJ2744">
        <v>491</v>
      </c>
      <c r="AK2744">
        <v>491</v>
      </c>
      <c r="AL2744">
        <v>491</v>
      </c>
      <c r="AM2744">
        <v>491</v>
      </c>
      <c r="AN2744" t="s">
        <v>1410</v>
      </c>
      <c r="AO2744" t="s">
        <v>4743</v>
      </c>
    </row>
    <row r="2745" spans="1:41" x14ac:dyDescent="0.25">
      <c r="A2745">
        <v>1</v>
      </c>
      <c r="B2745" t="s">
        <v>28</v>
      </c>
      <c r="C2745">
        <v>393101</v>
      </c>
      <c r="D2745" t="str">
        <f>VLOOKUP(C2745,MUNICÍPO_SETOR!A$2:D$49,4,0)</f>
        <v>EDUARDO FERREIRA PINTO</v>
      </c>
      <c r="E2745" s="43">
        <v>41367.625</v>
      </c>
      <c r="F2745" s="43">
        <v>41368.833333333336</v>
      </c>
      <c r="G2745" s="43">
        <v>41368.791666666664</v>
      </c>
      <c r="H2745" t="s">
        <v>29</v>
      </c>
      <c r="I2745">
        <v>60000012423855</v>
      </c>
      <c r="J2745" t="s">
        <v>1265</v>
      </c>
      <c r="K2745" t="s">
        <v>1266</v>
      </c>
      <c r="L2745" t="s">
        <v>41</v>
      </c>
      <c r="M2745">
        <v>3</v>
      </c>
      <c r="N2745" t="s">
        <v>33</v>
      </c>
      <c r="O2745">
        <v>60000015461254</v>
      </c>
      <c r="P2745">
        <v>60000016462742</v>
      </c>
      <c r="Q2745">
        <v>141269000000257</v>
      </c>
      <c r="S2745" t="s">
        <v>34</v>
      </c>
      <c r="T2745" t="s">
        <v>35</v>
      </c>
      <c r="U2745" t="s">
        <v>36</v>
      </c>
      <c r="X2745" t="s">
        <v>37</v>
      </c>
      <c r="AD2745" t="s">
        <v>1244</v>
      </c>
      <c r="AE2745" t="s">
        <v>1437</v>
      </c>
      <c r="AF2745" t="s">
        <v>1244</v>
      </c>
      <c r="AG2745" t="s">
        <v>1244</v>
      </c>
      <c r="AH2745">
        <v>1</v>
      </c>
      <c r="AI2745">
        <v>97</v>
      </c>
      <c r="AJ2745">
        <v>547</v>
      </c>
      <c r="AK2745">
        <v>547</v>
      </c>
      <c r="AL2745">
        <v>547</v>
      </c>
      <c r="AM2745">
        <v>547</v>
      </c>
      <c r="AN2745" t="s">
        <v>1409</v>
      </c>
      <c r="AO2745" t="s">
        <v>1369</v>
      </c>
    </row>
    <row r="2746" spans="1:41" x14ac:dyDescent="0.25">
      <c r="A2746">
        <v>1</v>
      </c>
      <c r="B2746" t="s">
        <v>28</v>
      </c>
      <c r="C2746">
        <v>393101</v>
      </c>
      <c r="D2746" t="str">
        <f>VLOOKUP(C2746,MUNICÍPO_SETOR!A$2:D$49,4,0)</f>
        <v>EDUARDO FERREIRA PINTO</v>
      </c>
      <c r="E2746" s="43">
        <v>41367.625</v>
      </c>
      <c r="F2746" s="43">
        <v>41368.833333333336</v>
      </c>
      <c r="G2746" s="43">
        <v>41368.791666666664</v>
      </c>
      <c r="H2746" t="s">
        <v>29</v>
      </c>
      <c r="I2746">
        <v>60000012423855</v>
      </c>
      <c r="J2746" t="s">
        <v>1265</v>
      </c>
      <c r="K2746" t="s">
        <v>1266</v>
      </c>
      <c r="L2746" t="s">
        <v>41</v>
      </c>
      <c r="M2746">
        <v>3</v>
      </c>
      <c r="N2746" t="s">
        <v>33</v>
      </c>
      <c r="O2746">
        <v>60000015461254</v>
      </c>
      <c r="P2746">
        <v>60000016462742</v>
      </c>
      <c r="Q2746">
        <v>141269000000257</v>
      </c>
      <c r="S2746" t="s">
        <v>34</v>
      </c>
      <c r="T2746" t="s">
        <v>35</v>
      </c>
      <c r="U2746" t="s">
        <v>36</v>
      </c>
      <c r="X2746" t="s">
        <v>37</v>
      </c>
      <c r="AD2746" t="s">
        <v>1244</v>
      </c>
      <c r="AE2746" t="s">
        <v>1437</v>
      </c>
      <c r="AF2746" t="s">
        <v>1244</v>
      </c>
      <c r="AG2746" t="s">
        <v>1244</v>
      </c>
      <c r="AH2746">
        <v>1</v>
      </c>
      <c r="AI2746">
        <v>97</v>
      </c>
      <c r="AJ2746">
        <v>547</v>
      </c>
      <c r="AK2746">
        <v>547</v>
      </c>
      <c r="AL2746">
        <v>547</v>
      </c>
      <c r="AM2746">
        <v>547</v>
      </c>
      <c r="AN2746" t="s">
        <v>1410</v>
      </c>
      <c r="AO2746" t="s">
        <v>4746</v>
      </c>
    </row>
    <row r="2747" spans="1:41" x14ac:dyDescent="0.25">
      <c r="A2747">
        <v>1</v>
      </c>
      <c r="B2747" t="s">
        <v>28</v>
      </c>
      <c r="C2747">
        <v>393101</v>
      </c>
      <c r="D2747" t="str">
        <f>VLOOKUP(C2747,MUNICÍPO_SETOR!A$2:D$49,4,0)</f>
        <v>EDUARDO FERREIRA PINTO</v>
      </c>
      <c r="E2747" s="43">
        <v>41367.583333333336</v>
      </c>
      <c r="F2747" s="43">
        <v>41368.857638888891</v>
      </c>
      <c r="G2747" s="43">
        <v>41368.815972222219</v>
      </c>
      <c r="H2747" t="s">
        <v>29</v>
      </c>
      <c r="I2747">
        <v>60000017154198</v>
      </c>
      <c r="J2747" t="s">
        <v>1267</v>
      </c>
      <c r="K2747" t="s">
        <v>1268</v>
      </c>
      <c r="L2747" t="s">
        <v>32</v>
      </c>
      <c r="M2747">
        <v>4</v>
      </c>
      <c r="N2747" t="s">
        <v>33</v>
      </c>
      <c r="O2747">
        <v>60000015461254</v>
      </c>
      <c r="P2747">
        <v>60000016462742</v>
      </c>
      <c r="Q2747">
        <v>141269000000300</v>
      </c>
      <c r="S2747" t="s">
        <v>34</v>
      </c>
      <c r="T2747" t="s">
        <v>35</v>
      </c>
      <c r="U2747" t="s">
        <v>36</v>
      </c>
      <c r="X2747" t="s">
        <v>37</v>
      </c>
      <c r="AD2747" t="s">
        <v>1269</v>
      </c>
      <c r="AE2747" t="s">
        <v>1437</v>
      </c>
      <c r="AF2747" t="s">
        <v>1269</v>
      </c>
      <c r="AG2747" t="s">
        <v>1269</v>
      </c>
      <c r="AH2747">
        <v>1</v>
      </c>
      <c r="AI2747">
        <v>232</v>
      </c>
      <c r="AJ2747">
        <v>452</v>
      </c>
      <c r="AK2747">
        <v>452</v>
      </c>
      <c r="AL2747">
        <v>452</v>
      </c>
      <c r="AM2747">
        <v>452</v>
      </c>
      <c r="AN2747" t="s">
        <v>1409</v>
      </c>
      <c r="AO2747" t="s">
        <v>1367</v>
      </c>
    </row>
    <row r="2748" spans="1:41" x14ac:dyDescent="0.25">
      <c r="A2748">
        <v>1</v>
      </c>
      <c r="B2748" t="s">
        <v>28</v>
      </c>
      <c r="C2748">
        <v>393101</v>
      </c>
      <c r="D2748" t="str">
        <f>VLOOKUP(C2748,MUNICÍPO_SETOR!A$2:D$49,4,0)</f>
        <v>EDUARDO FERREIRA PINTO</v>
      </c>
      <c r="E2748" s="43">
        <v>41367.583333333336</v>
      </c>
      <c r="F2748" s="43">
        <v>41368.857638888891</v>
      </c>
      <c r="G2748" s="43">
        <v>41368.815972222219</v>
      </c>
      <c r="H2748" t="s">
        <v>29</v>
      </c>
      <c r="I2748">
        <v>60000017154198</v>
      </c>
      <c r="J2748" t="s">
        <v>1267</v>
      </c>
      <c r="K2748" t="s">
        <v>1268</v>
      </c>
      <c r="L2748" t="s">
        <v>32</v>
      </c>
      <c r="M2748">
        <v>4</v>
      </c>
      <c r="N2748" t="s">
        <v>33</v>
      </c>
      <c r="O2748">
        <v>60000015461254</v>
      </c>
      <c r="P2748">
        <v>60000016462742</v>
      </c>
      <c r="Q2748">
        <v>141269000000300</v>
      </c>
      <c r="S2748" t="s">
        <v>34</v>
      </c>
      <c r="T2748" t="s">
        <v>35</v>
      </c>
      <c r="U2748" t="s">
        <v>36</v>
      </c>
      <c r="X2748" t="s">
        <v>37</v>
      </c>
      <c r="AD2748" t="s">
        <v>1269</v>
      </c>
      <c r="AE2748" t="s">
        <v>1437</v>
      </c>
      <c r="AF2748" t="s">
        <v>1269</v>
      </c>
      <c r="AG2748" t="s">
        <v>1269</v>
      </c>
      <c r="AH2748">
        <v>1</v>
      </c>
      <c r="AI2748">
        <v>232</v>
      </c>
      <c r="AJ2748">
        <v>452</v>
      </c>
      <c r="AK2748">
        <v>452</v>
      </c>
      <c r="AL2748">
        <v>452</v>
      </c>
      <c r="AM2748">
        <v>452</v>
      </c>
      <c r="AN2748" t="s">
        <v>1410</v>
      </c>
      <c r="AO2748" t="s">
        <v>4735</v>
      </c>
    </row>
    <row r="2749" spans="1:41" x14ac:dyDescent="0.25">
      <c r="A2749">
        <v>1</v>
      </c>
      <c r="B2749" t="s">
        <v>28</v>
      </c>
      <c r="C2749">
        <v>393101</v>
      </c>
      <c r="D2749" t="str">
        <f>VLOOKUP(C2749,MUNICÍPO_SETOR!A$2:D$49,4,0)</f>
        <v>EDUARDO FERREIRA PINTO</v>
      </c>
      <c r="E2749" s="43">
        <v>41367.5</v>
      </c>
      <c r="F2749" s="43">
        <v>41368.854166666664</v>
      </c>
      <c r="G2749" s="43">
        <v>41368.8125</v>
      </c>
      <c r="H2749" t="s">
        <v>29</v>
      </c>
      <c r="I2749">
        <v>60000017154062</v>
      </c>
      <c r="J2749" t="s">
        <v>1270</v>
      </c>
      <c r="K2749" t="s">
        <v>1271</v>
      </c>
      <c r="L2749" t="s">
        <v>32</v>
      </c>
      <c r="M2749">
        <v>4</v>
      </c>
      <c r="N2749" t="s">
        <v>33</v>
      </c>
      <c r="O2749">
        <v>60000015461254</v>
      </c>
      <c r="P2749">
        <v>60000016462742</v>
      </c>
      <c r="Q2749">
        <v>141269000000282</v>
      </c>
      <c r="S2749" t="s">
        <v>34</v>
      </c>
      <c r="T2749" t="s">
        <v>35</v>
      </c>
      <c r="U2749" t="s">
        <v>36</v>
      </c>
      <c r="X2749" t="s">
        <v>37</v>
      </c>
      <c r="AD2749" t="s">
        <v>1272</v>
      </c>
      <c r="AE2749" t="s">
        <v>1437</v>
      </c>
      <c r="AF2749" t="s">
        <v>1272</v>
      </c>
      <c r="AG2749" t="s">
        <v>1272</v>
      </c>
      <c r="AH2749">
        <v>1</v>
      </c>
      <c r="AI2749">
        <v>237</v>
      </c>
      <c r="AJ2749">
        <v>515</v>
      </c>
      <c r="AK2749">
        <v>515</v>
      </c>
      <c r="AL2749">
        <v>515</v>
      </c>
      <c r="AM2749">
        <v>515</v>
      </c>
      <c r="AN2749" t="s">
        <v>1409</v>
      </c>
      <c r="AO2749" t="s">
        <v>1372</v>
      </c>
    </row>
    <row r="2750" spans="1:41" x14ac:dyDescent="0.25">
      <c r="A2750">
        <v>1</v>
      </c>
      <c r="B2750" t="s">
        <v>28</v>
      </c>
      <c r="C2750">
        <v>393101</v>
      </c>
      <c r="D2750" t="str">
        <f>VLOOKUP(C2750,MUNICÍPO_SETOR!A$2:D$49,4,0)</f>
        <v>EDUARDO FERREIRA PINTO</v>
      </c>
      <c r="E2750" s="43">
        <v>41367.5</v>
      </c>
      <c r="F2750" s="43">
        <v>41368.854166666664</v>
      </c>
      <c r="G2750" s="43">
        <v>41368.8125</v>
      </c>
      <c r="H2750" t="s">
        <v>29</v>
      </c>
      <c r="I2750">
        <v>60000017154062</v>
      </c>
      <c r="J2750" t="s">
        <v>1270</v>
      </c>
      <c r="K2750" t="s">
        <v>1271</v>
      </c>
      <c r="L2750" t="s">
        <v>32</v>
      </c>
      <c r="M2750">
        <v>4</v>
      </c>
      <c r="N2750" t="s">
        <v>33</v>
      </c>
      <c r="O2750">
        <v>60000015461254</v>
      </c>
      <c r="P2750">
        <v>60000016462742</v>
      </c>
      <c r="Q2750">
        <v>141269000000282</v>
      </c>
      <c r="S2750" t="s">
        <v>34</v>
      </c>
      <c r="T2750" t="s">
        <v>35</v>
      </c>
      <c r="U2750" t="s">
        <v>36</v>
      </c>
      <c r="X2750" t="s">
        <v>37</v>
      </c>
      <c r="AD2750" t="s">
        <v>1272</v>
      </c>
      <c r="AE2750" t="s">
        <v>1437</v>
      </c>
      <c r="AF2750" t="s">
        <v>1272</v>
      </c>
      <c r="AG2750" t="s">
        <v>1272</v>
      </c>
      <c r="AH2750">
        <v>1</v>
      </c>
      <c r="AI2750">
        <v>237</v>
      </c>
      <c r="AJ2750">
        <v>515</v>
      </c>
      <c r="AK2750">
        <v>515</v>
      </c>
      <c r="AL2750">
        <v>515</v>
      </c>
      <c r="AM2750">
        <v>515</v>
      </c>
      <c r="AN2750" t="s">
        <v>1410</v>
      </c>
      <c r="AO2750" t="s">
        <v>4737</v>
      </c>
    </row>
    <row r="2751" spans="1:41" x14ac:dyDescent="0.25">
      <c r="A2751">
        <v>1</v>
      </c>
      <c r="B2751" t="s">
        <v>28</v>
      </c>
      <c r="C2751">
        <v>393101</v>
      </c>
      <c r="D2751" t="str">
        <f>VLOOKUP(C2751,MUNICÍPO_SETOR!A$2:D$49,4,0)</f>
        <v>EDUARDO FERREIRA PINTO</v>
      </c>
      <c r="E2751" s="43">
        <v>41367.458333333336</v>
      </c>
      <c r="F2751" s="43">
        <v>41368.856249999997</v>
      </c>
      <c r="G2751" s="43">
        <v>41368.814583333333</v>
      </c>
      <c r="H2751" t="s">
        <v>29</v>
      </c>
      <c r="I2751">
        <v>60000012305779</v>
      </c>
      <c r="J2751" t="s">
        <v>1273</v>
      </c>
      <c r="K2751" t="s">
        <v>1274</v>
      </c>
      <c r="L2751" t="s">
        <v>32</v>
      </c>
      <c r="M2751">
        <v>4</v>
      </c>
      <c r="N2751" t="s">
        <v>33</v>
      </c>
      <c r="O2751">
        <v>60000015461254</v>
      </c>
      <c r="P2751">
        <v>60000016462742</v>
      </c>
      <c r="Q2751">
        <v>141269000000291</v>
      </c>
      <c r="S2751" t="s">
        <v>34</v>
      </c>
      <c r="T2751" t="s">
        <v>35</v>
      </c>
      <c r="U2751" t="s">
        <v>36</v>
      </c>
      <c r="X2751" t="s">
        <v>37</v>
      </c>
      <c r="AD2751" t="s">
        <v>1275</v>
      </c>
      <c r="AE2751" t="s">
        <v>1437</v>
      </c>
      <c r="AF2751" t="s">
        <v>1275</v>
      </c>
      <c r="AG2751" t="s">
        <v>1275</v>
      </c>
      <c r="AH2751">
        <v>1</v>
      </c>
      <c r="AI2751">
        <v>150</v>
      </c>
      <c r="AJ2751">
        <v>385</v>
      </c>
      <c r="AK2751">
        <v>385</v>
      </c>
      <c r="AL2751">
        <v>385</v>
      </c>
      <c r="AM2751">
        <v>385</v>
      </c>
      <c r="AN2751" t="s">
        <v>1409</v>
      </c>
      <c r="AO2751" t="s">
        <v>1371</v>
      </c>
    </row>
    <row r="2752" spans="1:41" x14ac:dyDescent="0.25">
      <c r="A2752">
        <v>1</v>
      </c>
      <c r="B2752" t="s">
        <v>28</v>
      </c>
      <c r="C2752">
        <v>393101</v>
      </c>
      <c r="D2752" t="str">
        <f>VLOOKUP(C2752,MUNICÍPO_SETOR!A$2:D$49,4,0)</f>
        <v>EDUARDO FERREIRA PINTO</v>
      </c>
      <c r="E2752" s="43">
        <v>41367.458333333336</v>
      </c>
      <c r="F2752" s="43">
        <v>41368.856249999997</v>
      </c>
      <c r="G2752" s="43">
        <v>41368.814583333333</v>
      </c>
      <c r="H2752" t="s">
        <v>29</v>
      </c>
      <c r="I2752">
        <v>60000012305779</v>
      </c>
      <c r="J2752" t="s">
        <v>1273</v>
      </c>
      <c r="K2752" t="s">
        <v>1274</v>
      </c>
      <c r="L2752" t="s">
        <v>32</v>
      </c>
      <c r="M2752">
        <v>4</v>
      </c>
      <c r="N2752" t="s">
        <v>33</v>
      </c>
      <c r="O2752">
        <v>60000015461254</v>
      </c>
      <c r="P2752">
        <v>60000016462742</v>
      </c>
      <c r="Q2752">
        <v>141269000000291</v>
      </c>
      <c r="S2752" t="s">
        <v>34</v>
      </c>
      <c r="T2752" t="s">
        <v>35</v>
      </c>
      <c r="U2752" t="s">
        <v>36</v>
      </c>
      <c r="X2752" t="s">
        <v>37</v>
      </c>
      <c r="AD2752" t="s">
        <v>1275</v>
      </c>
      <c r="AE2752" t="s">
        <v>1437</v>
      </c>
      <c r="AF2752" t="s">
        <v>1275</v>
      </c>
      <c r="AG2752" t="s">
        <v>1275</v>
      </c>
      <c r="AH2752">
        <v>1</v>
      </c>
      <c r="AI2752">
        <v>150</v>
      </c>
      <c r="AJ2752">
        <v>385</v>
      </c>
      <c r="AK2752">
        <v>385</v>
      </c>
      <c r="AL2752">
        <v>385</v>
      </c>
      <c r="AM2752">
        <v>385</v>
      </c>
      <c r="AN2752" t="s">
        <v>1410</v>
      </c>
      <c r="AO2752" t="s">
        <v>4732</v>
      </c>
    </row>
    <row r="2753" spans="1:41" x14ac:dyDescent="0.25">
      <c r="A2753">
        <v>1</v>
      </c>
      <c r="B2753" t="s">
        <v>28</v>
      </c>
      <c r="C2753">
        <v>393101</v>
      </c>
      <c r="D2753" t="str">
        <f>VLOOKUP(C2753,MUNICÍPO_SETOR!A$2:D$49,4,0)</f>
        <v>EDUARDO FERREIRA PINTO</v>
      </c>
      <c r="E2753" s="43">
        <v>41367.416666666664</v>
      </c>
      <c r="F2753" s="43">
        <v>41368.853472222225</v>
      </c>
      <c r="G2753" s="43">
        <v>41368.811805555553</v>
      </c>
      <c r="H2753" t="s">
        <v>29</v>
      </c>
      <c r="I2753">
        <v>60000017153390</v>
      </c>
      <c r="J2753" t="s">
        <v>1276</v>
      </c>
      <c r="K2753" t="s">
        <v>1277</v>
      </c>
      <c r="L2753" t="s">
        <v>32</v>
      </c>
      <c r="M2753">
        <v>6</v>
      </c>
      <c r="N2753" t="s">
        <v>33</v>
      </c>
      <c r="O2753">
        <v>60000015461254</v>
      </c>
      <c r="P2753">
        <v>60000016462742</v>
      </c>
      <c r="Q2753">
        <v>141269000000275</v>
      </c>
      <c r="S2753" t="s">
        <v>34</v>
      </c>
      <c r="T2753" t="s">
        <v>35</v>
      </c>
      <c r="U2753" t="s">
        <v>36</v>
      </c>
      <c r="X2753" t="s">
        <v>37</v>
      </c>
      <c r="AD2753" t="s">
        <v>1278</v>
      </c>
      <c r="AE2753" t="s">
        <v>1437</v>
      </c>
      <c r="AF2753" t="s">
        <v>1278</v>
      </c>
      <c r="AG2753" t="s">
        <v>1278</v>
      </c>
      <c r="AH2753">
        <v>1</v>
      </c>
      <c r="AI2753">
        <v>226</v>
      </c>
      <c r="AJ2753">
        <v>539</v>
      </c>
      <c r="AK2753">
        <v>539</v>
      </c>
      <c r="AL2753">
        <v>539</v>
      </c>
      <c r="AM2753">
        <v>539</v>
      </c>
      <c r="AN2753" t="s">
        <v>1409</v>
      </c>
      <c r="AO2753" t="s">
        <v>1379</v>
      </c>
    </row>
    <row r="2754" spans="1:41" x14ac:dyDescent="0.25">
      <c r="A2754">
        <v>1</v>
      </c>
      <c r="B2754" t="s">
        <v>28</v>
      </c>
      <c r="C2754">
        <v>393101</v>
      </c>
      <c r="D2754" t="str">
        <f>VLOOKUP(C2754,MUNICÍPO_SETOR!A$2:D$49,4,0)</f>
        <v>EDUARDO FERREIRA PINTO</v>
      </c>
      <c r="E2754" s="43">
        <v>41367.416666666664</v>
      </c>
      <c r="F2754" s="43">
        <v>41368.853472222225</v>
      </c>
      <c r="G2754" s="43">
        <v>41368.811805555553</v>
      </c>
      <c r="H2754" t="s">
        <v>29</v>
      </c>
      <c r="I2754">
        <v>60000017153390</v>
      </c>
      <c r="J2754" t="s">
        <v>1276</v>
      </c>
      <c r="K2754" t="s">
        <v>1277</v>
      </c>
      <c r="L2754" t="s">
        <v>32</v>
      </c>
      <c r="M2754">
        <v>6</v>
      </c>
      <c r="N2754" t="s">
        <v>33</v>
      </c>
      <c r="O2754">
        <v>60000015461254</v>
      </c>
      <c r="P2754">
        <v>60000016462742</v>
      </c>
      <c r="Q2754">
        <v>141269000000275</v>
      </c>
      <c r="S2754" t="s">
        <v>34</v>
      </c>
      <c r="T2754" t="s">
        <v>35</v>
      </c>
      <c r="U2754" t="s">
        <v>36</v>
      </c>
      <c r="X2754" t="s">
        <v>37</v>
      </c>
      <c r="AD2754" t="s">
        <v>1278</v>
      </c>
      <c r="AE2754" t="s">
        <v>1437</v>
      </c>
      <c r="AF2754" t="s">
        <v>1278</v>
      </c>
      <c r="AG2754" t="s">
        <v>1278</v>
      </c>
      <c r="AH2754">
        <v>1</v>
      </c>
      <c r="AI2754">
        <v>226</v>
      </c>
      <c r="AJ2754">
        <v>539</v>
      </c>
      <c r="AK2754">
        <v>539</v>
      </c>
      <c r="AL2754">
        <v>539</v>
      </c>
      <c r="AM2754">
        <v>539</v>
      </c>
      <c r="AN2754" t="s">
        <v>1410</v>
      </c>
      <c r="AO2754" t="s">
        <v>4734</v>
      </c>
    </row>
    <row r="2755" spans="1:41" x14ac:dyDescent="0.25">
      <c r="A2755">
        <v>1</v>
      </c>
      <c r="B2755" t="s">
        <v>28</v>
      </c>
      <c r="C2755">
        <v>393101</v>
      </c>
      <c r="D2755" t="str">
        <f>VLOOKUP(C2755,MUNICÍPO_SETOR!A$2:D$49,4,0)</f>
        <v>EDUARDO FERREIRA PINTO</v>
      </c>
      <c r="E2755" s="43">
        <v>41367.375</v>
      </c>
      <c r="F2755" s="43">
        <v>41368.84652777778</v>
      </c>
      <c r="G2755" s="43">
        <v>41368.804861111108</v>
      </c>
      <c r="H2755" t="s">
        <v>29</v>
      </c>
      <c r="I2755">
        <v>60000012476955</v>
      </c>
      <c r="J2755" t="s">
        <v>1279</v>
      </c>
      <c r="K2755" t="s">
        <v>1280</v>
      </c>
      <c r="L2755" t="s">
        <v>32</v>
      </c>
      <c r="M2755">
        <v>3</v>
      </c>
      <c r="N2755" t="s">
        <v>33</v>
      </c>
      <c r="O2755">
        <v>60000015461254</v>
      </c>
      <c r="P2755">
        <v>60000016462742</v>
      </c>
      <c r="Q2755">
        <v>141269000000268</v>
      </c>
      <c r="S2755" t="s">
        <v>34</v>
      </c>
      <c r="T2755" t="s">
        <v>35</v>
      </c>
      <c r="U2755" t="s">
        <v>36</v>
      </c>
      <c r="X2755" t="s">
        <v>37</v>
      </c>
      <c r="AD2755" t="s">
        <v>1281</v>
      </c>
      <c r="AE2755" t="s">
        <v>1437</v>
      </c>
      <c r="AF2755" t="s">
        <v>1281</v>
      </c>
      <c r="AG2755" t="s">
        <v>1281</v>
      </c>
      <c r="AH2755">
        <v>1</v>
      </c>
      <c r="AI2755">
        <v>143</v>
      </c>
      <c r="AJ2755">
        <v>569</v>
      </c>
      <c r="AK2755">
        <v>569</v>
      </c>
      <c r="AL2755">
        <v>569</v>
      </c>
      <c r="AM2755">
        <v>569</v>
      </c>
      <c r="AN2755" t="s">
        <v>1409</v>
      </c>
      <c r="AO2755" t="s">
        <v>1366</v>
      </c>
    </row>
    <row r="2756" spans="1:41" x14ac:dyDescent="0.25">
      <c r="A2756">
        <v>1</v>
      </c>
      <c r="B2756" t="s">
        <v>28</v>
      </c>
      <c r="C2756">
        <v>393101</v>
      </c>
      <c r="D2756" t="str">
        <f>VLOOKUP(C2756,MUNICÍPO_SETOR!A$2:D$49,4,0)</f>
        <v>EDUARDO FERREIRA PINTO</v>
      </c>
      <c r="E2756" s="43">
        <v>41367.375</v>
      </c>
      <c r="F2756" s="43">
        <v>41368.84652777778</v>
      </c>
      <c r="G2756" s="43">
        <v>41368.804861111108</v>
      </c>
      <c r="H2756" t="s">
        <v>29</v>
      </c>
      <c r="I2756">
        <v>60000012476955</v>
      </c>
      <c r="J2756" t="s">
        <v>1279</v>
      </c>
      <c r="K2756" t="s">
        <v>1280</v>
      </c>
      <c r="L2756" t="s">
        <v>32</v>
      </c>
      <c r="M2756">
        <v>3</v>
      </c>
      <c r="N2756" t="s">
        <v>33</v>
      </c>
      <c r="O2756">
        <v>60000015461254</v>
      </c>
      <c r="P2756">
        <v>60000016462742</v>
      </c>
      <c r="Q2756">
        <v>141269000000268</v>
      </c>
      <c r="S2756" t="s">
        <v>34</v>
      </c>
      <c r="T2756" t="s">
        <v>35</v>
      </c>
      <c r="U2756" t="s">
        <v>36</v>
      </c>
      <c r="X2756" t="s">
        <v>37</v>
      </c>
      <c r="AD2756" t="s">
        <v>1281</v>
      </c>
      <c r="AE2756" t="s">
        <v>1437</v>
      </c>
      <c r="AF2756" t="s">
        <v>1281</v>
      </c>
      <c r="AG2756" t="s">
        <v>1281</v>
      </c>
      <c r="AH2756">
        <v>1</v>
      </c>
      <c r="AI2756">
        <v>143</v>
      </c>
      <c r="AJ2756">
        <v>569</v>
      </c>
      <c r="AK2756">
        <v>569</v>
      </c>
      <c r="AL2756">
        <v>569</v>
      </c>
      <c r="AM2756">
        <v>569</v>
      </c>
      <c r="AN2756" t="s">
        <v>1410</v>
      </c>
      <c r="AO2756" t="s">
        <v>4733</v>
      </c>
    </row>
    <row r="2757" spans="1:41" x14ac:dyDescent="0.25">
      <c r="A2757">
        <v>1</v>
      </c>
      <c r="B2757" t="s">
        <v>28</v>
      </c>
      <c r="C2757">
        <v>393101</v>
      </c>
      <c r="D2757" t="str">
        <f>VLOOKUP(C2757,MUNICÍPO_SETOR!A$2:D$49,4,0)</f>
        <v>EDUARDO FERREIRA PINTO</v>
      </c>
      <c r="E2757" s="43">
        <v>41366.666666666664</v>
      </c>
      <c r="F2757" s="43">
        <v>41367.620833333334</v>
      </c>
      <c r="G2757" s="43">
        <v>41367.57916666667</v>
      </c>
      <c r="H2757" t="s">
        <v>29</v>
      </c>
      <c r="I2757">
        <v>60000012446815</v>
      </c>
      <c r="J2757" t="s">
        <v>1282</v>
      </c>
      <c r="K2757" t="s">
        <v>1283</v>
      </c>
      <c r="L2757" t="s">
        <v>32</v>
      </c>
      <c r="M2757">
        <v>6</v>
      </c>
      <c r="N2757" t="s">
        <v>33</v>
      </c>
      <c r="O2757">
        <v>60000015461254</v>
      </c>
      <c r="P2757">
        <v>60000016462742</v>
      </c>
      <c r="Q2757">
        <v>141269000000140</v>
      </c>
      <c r="S2757" t="s">
        <v>34</v>
      </c>
      <c r="T2757" t="s">
        <v>35</v>
      </c>
      <c r="U2757" t="s">
        <v>36</v>
      </c>
      <c r="X2757" t="s">
        <v>37</v>
      </c>
      <c r="AD2757" t="s">
        <v>1250</v>
      </c>
      <c r="AE2757" t="s">
        <v>1437</v>
      </c>
      <c r="AF2757" t="s">
        <v>1250</v>
      </c>
      <c r="AG2757" t="s">
        <v>1250</v>
      </c>
      <c r="AH2757">
        <v>1</v>
      </c>
      <c r="AI2757">
        <v>103</v>
      </c>
      <c r="AJ2757">
        <v>300</v>
      </c>
      <c r="AK2757">
        <v>300</v>
      </c>
      <c r="AL2757">
        <v>300</v>
      </c>
      <c r="AM2757">
        <v>300</v>
      </c>
      <c r="AN2757" t="s">
        <v>1409</v>
      </c>
      <c r="AO2757" t="s">
        <v>1373</v>
      </c>
    </row>
    <row r="2758" spans="1:41" x14ac:dyDescent="0.25">
      <c r="A2758">
        <v>1</v>
      </c>
      <c r="B2758" t="s">
        <v>28</v>
      </c>
      <c r="C2758">
        <v>393101</v>
      </c>
      <c r="D2758" t="str">
        <f>VLOOKUP(C2758,MUNICÍPO_SETOR!A$2:D$49,4,0)</f>
        <v>EDUARDO FERREIRA PINTO</v>
      </c>
      <c r="E2758" s="43">
        <v>41366.666666666664</v>
      </c>
      <c r="F2758" s="43">
        <v>41367.620833333334</v>
      </c>
      <c r="G2758" s="43">
        <v>41367.57916666667</v>
      </c>
      <c r="H2758" t="s">
        <v>29</v>
      </c>
      <c r="I2758">
        <v>60000012446815</v>
      </c>
      <c r="J2758" t="s">
        <v>1282</v>
      </c>
      <c r="K2758" t="s">
        <v>1283</v>
      </c>
      <c r="L2758" t="s">
        <v>32</v>
      </c>
      <c r="M2758">
        <v>6</v>
      </c>
      <c r="N2758" t="s">
        <v>33</v>
      </c>
      <c r="O2758">
        <v>60000015461254</v>
      </c>
      <c r="P2758">
        <v>60000016462742</v>
      </c>
      <c r="Q2758">
        <v>141269000000140</v>
      </c>
      <c r="S2758" t="s">
        <v>34</v>
      </c>
      <c r="T2758" t="s">
        <v>35</v>
      </c>
      <c r="U2758" t="s">
        <v>36</v>
      </c>
      <c r="X2758" t="s">
        <v>37</v>
      </c>
      <c r="AD2758" t="s">
        <v>1250</v>
      </c>
      <c r="AE2758" t="s">
        <v>1437</v>
      </c>
      <c r="AF2758" t="s">
        <v>1250</v>
      </c>
      <c r="AG2758" t="s">
        <v>1250</v>
      </c>
      <c r="AH2758">
        <v>1</v>
      </c>
      <c r="AI2758">
        <v>103</v>
      </c>
      <c r="AJ2758">
        <v>300</v>
      </c>
      <c r="AK2758">
        <v>300</v>
      </c>
      <c r="AL2758">
        <v>300</v>
      </c>
      <c r="AM2758">
        <v>300</v>
      </c>
      <c r="AN2758" t="s">
        <v>1410</v>
      </c>
      <c r="AO2758" t="s">
        <v>4739</v>
      </c>
    </row>
    <row r="2759" spans="1:41" x14ac:dyDescent="0.25">
      <c r="A2759">
        <v>1</v>
      </c>
      <c r="B2759" t="s">
        <v>28</v>
      </c>
      <c r="C2759">
        <v>393101</v>
      </c>
      <c r="D2759" t="str">
        <f>VLOOKUP(C2759,MUNICÍPO_SETOR!A$2:D$49,4,0)</f>
        <v>EDUARDO FERREIRA PINTO</v>
      </c>
      <c r="E2759" s="43">
        <v>41366.625</v>
      </c>
      <c r="F2759" s="43">
        <v>41367.615277777775</v>
      </c>
      <c r="G2759" s="43">
        <v>41367.573611111111</v>
      </c>
      <c r="H2759" t="s">
        <v>29</v>
      </c>
      <c r="I2759">
        <v>60000012310683</v>
      </c>
      <c r="J2759" t="s">
        <v>1284</v>
      </c>
      <c r="K2759" t="s">
        <v>1285</v>
      </c>
      <c r="L2759" t="s">
        <v>32</v>
      </c>
      <c r="M2759">
        <v>6</v>
      </c>
      <c r="N2759" t="s">
        <v>33</v>
      </c>
      <c r="O2759">
        <v>60000015461254</v>
      </c>
      <c r="P2759">
        <v>60000016462742</v>
      </c>
      <c r="Q2759">
        <v>141269000000133</v>
      </c>
      <c r="S2759" t="s">
        <v>34</v>
      </c>
      <c r="T2759" t="s">
        <v>35</v>
      </c>
      <c r="U2759" t="s">
        <v>36</v>
      </c>
      <c r="X2759" t="s">
        <v>37</v>
      </c>
      <c r="AD2759" t="s">
        <v>1251</v>
      </c>
      <c r="AE2759" t="s">
        <v>1437</v>
      </c>
      <c r="AF2759" t="s">
        <v>1251</v>
      </c>
      <c r="AG2759" t="s">
        <v>1251</v>
      </c>
      <c r="AH2759">
        <v>1</v>
      </c>
      <c r="AI2759">
        <v>189</v>
      </c>
      <c r="AJ2759">
        <v>540</v>
      </c>
      <c r="AK2759">
        <v>540</v>
      </c>
      <c r="AL2759">
        <v>540</v>
      </c>
      <c r="AM2759">
        <v>540</v>
      </c>
      <c r="AN2759" t="s">
        <v>1409</v>
      </c>
      <c r="AO2759" t="s">
        <v>1365</v>
      </c>
    </row>
    <row r="2760" spans="1:41" x14ac:dyDescent="0.25">
      <c r="A2760">
        <v>1</v>
      </c>
      <c r="B2760" t="s">
        <v>28</v>
      </c>
      <c r="C2760">
        <v>393101</v>
      </c>
      <c r="D2760" t="str">
        <f>VLOOKUP(C2760,MUNICÍPO_SETOR!A$2:D$49,4,0)</f>
        <v>EDUARDO FERREIRA PINTO</v>
      </c>
      <c r="E2760" s="43">
        <v>41366.625</v>
      </c>
      <c r="F2760" s="43">
        <v>41367.615277777775</v>
      </c>
      <c r="G2760" s="43">
        <v>41367.573611111111</v>
      </c>
      <c r="H2760" t="s">
        <v>29</v>
      </c>
      <c r="I2760">
        <v>60000012310683</v>
      </c>
      <c r="J2760" t="s">
        <v>1284</v>
      </c>
      <c r="K2760" t="s">
        <v>1285</v>
      </c>
      <c r="L2760" t="s">
        <v>32</v>
      </c>
      <c r="M2760">
        <v>6</v>
      </c>
      <c r="N2760" t="s">
        <v>33</v>
      </c>
      <c r="O2760">
        <v>60000015461254</v>
      </c>
      <c r="P2760">
        <v>60000016462742</v>
      </c>
      <c r="Q2760">
        <v>141269000000133</v>
      </c>
      <c r="S2760" t="s">
        <v>34</v>
      </c>
      <c r="T2760" t="s">
        <v>35</v>
      </c>
      <c r="U2760" t="s">
        <v>36</v>
      </c>
      <c r="X2760" t="s">
        <v>37</v>
      </c>
      <c r="AD2760" t="s">
        <v>1251</v>
      </c>
      <c r="AE2760" t="s">
        <v>1437</v>
      </c>
      <c r="AF2760" t="s">
        <v>1251</v>
      </c>
      <c r="AG2760" t="s">
        <v>1251</v>
      </c>
      <c r="AH2760">
        <v>1</v>
      </c>
      <c r="AI2760">
        <v>189</v>
      </c>
      <c r="AJ2760">
        <v>540</v>
      </c>
      <c r="AK2760">
        <v>540</v>
      </c>
      <c r="AL2760">
        <v>540</v>
      </c>
      <c r="AM2760">
        <v>540</v>
      </c>
      <c r="AN2760" t="s">
        <v>1410</v>
      </c>
      <c r="AO2760" t="s">
        <v>4740</v>
      </c>
    </row>
    <row r="2761" spans="1:41" x14ac:dyDescent="0.25">
      <c r="A2761">
        <v>1</v>
      </c>
      <c r="B2761" t="s">
        <v>28</v>
      </c>
      <c r="C2761">
        <v>393101</v>
      </c>
      <c r="D2761" t="str">
        <f>VLOOKUP(C2761,MUNICÍPO_SETOR!A$2:D$49,4,0)</f>
        <v>EDUARDO FERREIRA PINTO</v>
      </c>
      <c r="E2761" s="43">
        <v>41366.583333333336</v>
      </c>
      <c r="F2761" s="43">
        <v>41367.602777777778</v>
      </c>
      <c r="G2761" s="43">
        <v>41367.561111111114</v>
      </c>
      <c r="H2761" t="s">
        <v>29</v>
      </c>
      <c r="I2761">
        <v>60000012489603</v>
      </c>
      <c r="J2761" t="s">
        <v>1286</v>
      </c>
      <c r="K2761" t="s">
        <v>1287</v>
      </c>
      <c r="L2761" t="s">
        <v>32</v>
      </c>
      <c r="M2761">
        <v>6</v>
      </c>
      <c r="N2761" t="s">
        <v>33</v>
      </c>
      <c r="O2761">
        <v>60000015461254</v>
      </c>
      <c r="P2761">
        <v>60000016462742</v>
      </c>
      <c r="Q2761">
        <v>141269000000126</v>
      </c>
      <c r="S2761" t="s">
        <v>34</v>
      </c>
      <c r="T2761" t="s">
        <v>35</v>
      </c>
      <c r="U2761" t="s">
        <v>36</v>
      </c>
      <c r="X2761" t="s">
        <v>37</v>
      </c>
      <c r="AD2761" t="s">
        <v>1254</v>
      </c>
      <c r="AE2761" t="s">
        <v>1437</v>
      </c>
      <c r="AF2761" t="s">
        <v>1254</v>
      </c>
      <c r="AG2761" t="s">
        <v>1254</v>
      </c>
      <c r="AH2761">
        <v>1</v>
      </c>
      <c r="AI2761">
        <v>143</v>
      </c>
      <c r="AJ2761">
        <v>356</v>
      </c>
      <c r="AK2761">
        <v>356</v>
      </c>
      <c r="AL2761">
        <v>356</v>
      </c>
      <c r="AM2761">
        <v>356</v>
      </c>
      <c r="AN2761" t="s">
        <v>1409</v>
      </c>
      <c r="AO2761" t="s">
        <v>1370</v>
      </c>
    </row>
    <row r="2762" spans="1:41" x14ac:dyDescent="0.25">
      <c r="A2762">
        <v>1</v>
      </c>
      <c r="B2762" t="s">
        <v>28</v>
      </c>
      <c r="C2762">
        <v>393101</v>
      </c>
      <c r="D2762" t="str">
        <f>VLOOKUP(C2762,MUNICÍPO_SETOR!A$2:D$49,4,0)</f>
        <v>EDUARDO FERREIRA PINTO</v>
      </c>
      <c r="E2762" s="43">
        <v>41366.583333333336</v>
      </c>
      <c r="F2762" s="43">
        <v>41367.602777777778</v>
      </c>
      <c r="G2762" s="43">
        <v>41367.561111111114</v>
      </c>
      <c r="H2762" t="s">
        <v>29</v>
      </c>
      <c r="I2762">
        <v>60000012489603</v>
      </c>
      <c r="J2762" t="s">
        <v>1286</v>
      </c>
      <c r="K2762" t="s">
        <v>1287</v>
      </c>
      <c r="L2762" t="s">
        <v>32</v>
      </c>
      <c r="M2762">
        <v>6</v>
      </c>
      <c r="N2762" t="s">
        <v>33</v>
      </c>
      <c r="O2762">
        <v>60000015461254</v>
      </c>
      <c r="P2762">
        <v>60000016462742</v>
      </c>
      <c r="Q2762">
        <v>141269000000126</v>
      </c>
      <c r="S2762" t="s">
        <v>34</v>
      </c>
      <c r="T2762" t="s">
        <v>35</v>
      </c>
      <c r="U2762" t="s">
        <v>36</v>
      </c>
      <c r="X2762" t="s">
        <v>37</v>
      </c>
      <c r="AD2762" t="s">
        <v>1254</v>
      </c>
      <c r="AE2762" t="s">
        <v>1437</v>
      </c>
      <c r="AF2762" t="s">
        <v>1254</v>
      </c>
      <c r="AG2762" t="s">
        <v>1254</v>
      </c>
      <c r="AH2762">
        <v>1</v>
      </c>
      <c r="AI2762">
        <v>143</v>
      </c>
      <c r="AJ2762">
        <v>356</v>
      </c>
      <c r="AK2762">
        <v>356</v>
      </c>
      <c r="AL2762">
        <v>356</v>
      </c>
      <c r="AM2762">
        <v>356</v>
      </c>
      <c r="AN2762" t="s">
        <v>1410</v>
      </c>
      <c r="AO2762" t="s">
        <v>4741</v>
      </c>
    </row>
    <row r="2763" spans="1:41" x14ac:dyDescent="0.25">
      <c r="A2763">
        <v>1</v>
      </c>
      <c r="B2763" t="s">
        <v>28</v>
      </c>
      <c r="C2763">
        <v>393101</v>
      </c>
      <c r="D2763" t="str">
        <f>VLOOKUP(C2763,MUNICÍPO_SETOR!A$2:D$49,4,0)</f>
        <v>EDUARDO FERREIRA PINTO</v>
      </c>
      <c r="E2763" s="43">
        <v>41366.458333333336</v>
      </c>
      <c r="F2763" s="43">
        <v>41367.597222222219</v>
      </c>
      <c r="G2763" s="43">
        <v>41367.555555555555</v>
      </c>
      <c r="H2763" t="s">
        <v>29</v>
      </c>
      <c r="I2763">
        <v>60000017151990</v>
      </c>
      <c r="J2763" t="s">
        <v>1288</v>
      </c>
      <c r="K2763" t="s">
        <v>1289</v>
      </c>
      <c r="L2763" t="s">
        <v>32</v>
      </c>
      <c r="M2763">
        <v>4</v>
      </c>
      <c r="N2763" t="s">
        <v>33</v>
      </c>
      <c r="O2763">
        <v>60000015461254</v>
      </c>
      <c r="P2763">
        <v>60000016462742</v>
      </c>
      <c r="Q2763">
        <v>141269000000119</v>
      </c>
      <c r="S2763" t="s">
        <v>34</v>
      </c>
      <c r="T2763" t="s">
        <v>35</v>
      </c>
      <c r="U2763" t="s">
        <v>36</v>
      </c>
      <c r="X2763" t="s">
        <v>37</v>
      </c>
      <c r="AD2763" t="s">
        <v>1257</v>
      </c>
      <c r="AE2763" t="s">
        <v>1437</v>
      </c>
      <c r="AF2763" t="s">
        <v>1257</v>
      </c>
      <c r="AG2763" t="s">
        <v>1257</v>
      </c>
      <c r="AH2763">
        <v>1</v>
      </c>
      <c r="AI2763">
        <v>180</v>
      </c>
      <c r="AJ2763">
        <v>408</v>
      </c>
      <c r="AK2763">
        <v>408</v>
      </c>
      <c r="AL2763">
        <v>408</v>
      </c>
      <c r="AM2763">
        <v>408</v>
      </c>
      <c r="AN2763" t="s">
        <v>1409</v>
      </c>
      <c r="AO2763" t="s">
        <v>1374</v>
      </c>
    </row>
    <row r="2764" spans="1:41" x14ac:dyDescent="0.25">
      <c r="A2764">
        <v>1</v>
      </c>
      <c r="B2764" t="s">
        <v>28</v>
      </c>
      <c r="C2764">
        <v>393101</v>
      </c>
      <c r="D2764" t="str">
        <f>VLOOKUP(C2764,MUNICÍPO_SETOR!A$2:D$49,4,0)</f>
        <v>EDUARDO FERREIRA PINTO</v>
      </c>
      <c r="E2764" s="43">
        <v>41366.458333333336</v>
      </c>
      <c r="F2764" s="43">
        <v>41367.597222222219</v>
      </c>
      <c r="G2764" s="43">
        <v>41367.555555555555</v>
      </c>
      <c r="H2764" t="s">
        <v>29</v>
      </c>
      <c r="I2764">
        <v>60000017151990</v>
      </c>
      <c r="J2764" t="s">
        <v>1288</v>
      </c>
      <c r="K2764" t="s">
        <v>1289</v>
      </c>
      <c r="L2764" t="s">
        <v>32</v>
      </c>
      <c r="M2764">
        <v>4</v>
      </c>
      <c r="N2764" t="s">
        <v>33</v>
      </c>
      <c r="O2764">
        <v>60000015461254</v>
      </c>
      <c r="P2764">
        <v>60000016462742</v>
      </c>
      <c r="Q2764">
        <v>141269000000119</v>
      </c>
      <c r="S2764" t="s">
        <v>34</v>
      </c>
      <c r="T2764" t="s">
        <v>35</v>
      </c>
      <c r="U2764" t="s">
        <v>36</v>
      </c>
      <c r="X2764" t="s">
        <v>37</v>
      </c>
      <c r="AD2764" t="s">
        <v>1257</v>
      </c>
      <c r="AE2764" t="s">
        <v>1437</v>
      </c>
      <c r="AF2764" t="s">
        <v>1257</v>
      </c>
      <c r="AG2764" t="s">
        <v>1257</v>
      </c>
      <c r="AH2764">
        <v>1</v>
      </c>
      <c r="AI2764">
        <v>180</v>
      </c>
      <c r="AJ2764">
        <v>408</v>
      </c>
      <c r="AK2764">
        <v>408</v>
      </c>
      <c r="AL2764">
        <v>408</v>
      </c>
      <c r="AM2764">
        <v>408</v>
      </c>
      <c r="AN2764" t="s">
        <v>1410</v>
      </c>
      <c r="AO2764" t="s">
        <v>4742</v>
      </c>
    </row>
    <row r="2765" spans="1:41" x14ac:dyDescent="0.25">
      <c r="A2765">
        <v>1</v>
      </c>
      <c r="B2765" t="s">
        <v>28</v>
      </c>
      <c r="C2765">
        <v>393101</v>
      </c>
      <c r="D2765" t="str">
        <f>VLOOKUP(C2765,MUNICÍPO_SETOR!A$2:D$49,4,0)</f>
        <v>EDUARDO FERREIRA PINTO</v>
      </c>
      <c r="E2765" s="43">
        <v>41366.416666666664</v>
      </c>
      <c r="F2765" s="43">
        <v>41367.588194444441</v>
      </c>
      <c r="G2765" s="43">
        <v>41367.546527777777</v>
      </c>
      <c r="H2765" t="s">
        <v>29</v>
      </c>
      <c r="I2765">
        <v>60000017969044</v>
      </c>
      <c r="J2765" t="s">
        <v>1290</v>
      </c>
      <c r="K2765" t="s">
        <v>1291</v>
      </c>
      <c r="L2765" t="s">
        <v>41</v>
      </c>
      <c r="M2765">
        <v>4</v>
      </c>
      <c r="N2765" t="s">
        <v>33</v>
      </c>
      <c r="O2765">
        <v>60000015461254</v>
      </c>
      <c r="P2765">
        <v>60000016462742</v>
      </c>
      <c r="Q2765">
        <v>141269000000105</v>
      </c>
      <c r="S2765" t="s">
        <v>34</v>
      </c>
      <c r="T2765" t="s">
        <v>35</v>
      </c>
      <c r="U2765" t="s">
        <v>36</v>
      </c>
      <c r="X2765" t="s">
        <v>37</v>
      </c>
      <c r="AD2765" t="s">
        <v>1258</v>
      </c>
      <c r="AE2765" t="s">
        <v>1437</v>
      </c>
      <c r="AF2765" t="s">
        <v>1258</v>
      </c>
      <c r="AG2765" t="s">
        <v>1258</v>
      </c>
      <c r="AH2765">
        <v>1</v>
      </c>
      <c r="AI2765">
        <v>104</v>
      </c>
      <c r="AJ2765">
        <v>368</v>
      </c>
      <c r="AK2765">
        <v>368</v>
      </c>
      <c r="AL2765">
        <v>368</v>
      </c>
      <c r="AM2765">
        <v>368</v>
      </c>
      <c r="AN2765" t="s">
        <v>1409</v>
      </c>
      <c r="AO2765" t="s">
        <v>1375</v>
      </c>
    </row>
    <row r="2766" spans="1:41" x14ac:dyDescent="0.25">
      <c r="A2766">
        <v>1</v>
      </c>
      <c r="B2766" t="s">
        <v>28</v>
      </c>
      <c r="C2766">
        <v>393101</v>
      </c>
      <c r="D2766" t="str">
        <f>VLOOKUP(C2766,MUNICÍPO_SETOR!A$2:D$49,4,0)</f>
        <v>EDUARDO FERREIRA PINTO</v>
      </c>
      <c r="E2766" s="43">
        <v>41366.416666666664</v>
      </c>
      <c r="F2766" s="43">
        <v>41367.588194444441</v>
      </c>
      <c r="G2766" s="43">
        <v>41367.546527777777</v>
      </c>
      <c r="H2766" t="s">
        <v>29</v>
      </c>
      <c r="I2766">
        <v>60000017969044</v>
      </c>
      <c r="J2766" t="s">
        <v>1290</v>
      </c>
      <c r="K2766" t="s">
        <v>1291</v>
      </c>
      <c r="L2766" t="s">
        <v>41</v>
      </c>
      <c r="M2766">
        <v>4</v>
      </c>
      <c r="N2766" t="s">
        <v>33</v>
      </c>
      <c r="O2766">
        <v>60000015461254</v>
      </c>
      <c r="P2766">
        <v>60000016462742</v>
      </c>
      <c r="Q2766">
        <v>141269000000105</v>
      </c>
      <c r="S2766" t="s">
        <v>34</v>
      </c>
      <c r="T2766" t="s">
        <v>35</v>
      </c>
      <c r="U2766" t="s">
        <v>36</v>
      </c>
      <c r="X2766" t="s">
        <v>37</v>
      </c>
      <c r="AD2766" t="s">
        <v>1258</v>
      </c>
      <c r="AE2766" t="s">
        <v>1437</v>
      </c>
      <c r="AF2766" t="s">
        <v>1258</v>
      </c>
      <c r="AG2766" t="s">
        <v>1258</v>
      </c>
      <c r="AH2766">
        <v>1</v>
      </c>
      <c r="AI2766">
        <v>104</v>
      </c>
      <c r="AJ2766">
        <v>368</v>
      </c>
      <c r="AK2766">
        <v>368</v>
      </c>
      <c r="AL2766">
        <v>368</v>
      </c>
      <c r="AM2766">
        <v>368</v>
      </c>
      <c r="AN2766" t="s">
        <v>1410</v>
      </c>
      <c r="AO2766" t="s">
        <v>4744</v>
      </c>
    </row>
    <row r="2767" spans="1:41" x14ac:dyDescent="0.25">
      <c r="A2767">
        <v>1</v>
      </c>
      <c r="B2767" t="s">
        <v>28</v>
      </c>
      <c r="C2767">
        <v>393101</v>
      </c>
      <c r="D2767" t="str">
        <f>VLOOKUP(C2767,MUNICÍPO_SETOR!A$2:D$49,4,0)</f>
        <v>EDUARDO FERREIRA PINTO</v>
      </c>
      <c r="E2767" s="43">
        <v>41366.375</v>
      </c>
      <c r="F2767" s="43">
        <v>41367.589583333334</v>
      </c>
      <c r="G2767" s="43">
        <v>41367.54791666667</v>
      </c>
      <c r="H2767" t="s">
        <v>29</v>
      </c>
      <c r="I2767">
        <v>60000012492599</v>
      </c>
      <c r="J2767" t="s">
        <v>1292</v>
      </c>
      <c r="K2767" t="s">
        <v>1293</v>
      </c>
      <c r="L2767" t="s">
        <v>32</v>
      </c>
      <c r="M2767">
        <v>6</v>
      </c>
      <c r="N2767" t="s">
        <v>33</v>
      </c>
      <c r="O2767">
        <v>60000015461254</v>
      </c>
      <c r="P2767">
        <v>60000016462742</v>
      </c>
      <c r="Q2767">
        <v>141269000000112</v>
      </c>
      <c r="S2767" t="s">
        <v>34</v>
      </c>
      <c r="T2767" t="s">
        <v>35</v>
      </c>
      <c r="U2767" t="s">
        <v>36</v>
      </c>
      <c r="X2767" t="s">
        <v>37</v>
      </c>
      <c r="AD2767" t="s">
        <v>1259</v>
      </c>
      <c r="AE2767" t="s">
        <v>1437</v>
      </c>
      <c r="AF2767" t="s">
        <v>1259</v>
      </c>
      <c r="AG2767" t="s">
        <v>1259</v>
      </c>
      <c r="AH2767">
        <v>1</v>
      </c>
      <c r="AI2767">
        <v>192</v>
      </c>
      <c r="AJ2767">
        <v>486</v>
      </c>
      <c r="AK2767">
        <v>486</v>
      </c>
      <c r="AL2767">
        <v>486</v>
      </c>
      <c r="AM2767">
        <v>486</v>
      </c>
      <c r="AN2767" t="s">
        <v>1409</v>
      </c>
      <c r="AO2767" t="s">
        <v>1376</v>
      </c>
    </row>
    <row r="2768" spans="1:41" x14ac:dyDescent="0.25">
      <c r="A2768">
        <v>1</v>
      </c>
      <c r="B2768" t="s">
        <v>28</v>
      </c>
      <c r="C2768">
        <v>393101</v>
      </c>
      <c r="D2768" t="str">
        <f>VLOOKUP(C2768,MUNICÍPO_SETOR!A$2:D$49,4,0)</f>
        <v>EDUARDO FERREIRA PINTO</v>
      </c>
      <c r="E2768" s="43">
        <v>41366.375</v>
      </c>
      <c r="F2768" s="43">
        <v>41367.589583333334</v>
      </c>
      <c r="G2768" s="43">
        <v>41367.54791666667</v>
      </c>
      <c r="H2768" t="s">
        <v>29</v>
      </c>
      <c r="I2768">
        <v>60000012492599</v>
      </c>
      <c r="J2768" t="s">
        <v>1292</v>
      </c>
      <c r="K2768" t="s">
        <v>1293</v>
      </c>
      <c r="L2768" t="s">
        <v>32</v>
      </c>
      <c r="M2768">
        <v>6</v>
      </c>
      <c r="N2768" t="s">
        <v>33</v>
      </c>
      <c r="O2768">
        <v>60000015461254</v>
      </c>
      <c r="P2768">
        <v>60000016462742</v>
      </c>
      <c r="Q2768">
        <v>141269000000112</v>
      </c>
      <c r="S2768" t="s">
        <v>34</v>
      </c>
      <c r="T2768" t="s">
        <v>35</v>
      </c>
      <c r="U2768" t="s">
        <v>36</v>
      </c>
      <c r="X2768" t="s">
        <v>37</v>
      </c>
      <c r="AD2768" t="s">
        <v>1259</v>
      </c>
      <c r="AE2768" t="s">
        <v>1437</v>
      </c>
      <c r="AF2768" t="s">
        <v>1259</v>
      </c>
      <c r="AG2768" t="s">
        <v>1259</v>
      </c>
      <c r="AH2768">
        <v>1</v>
      </c>
      <c r="AI2768">
        <v>192</v>
      </c>
      <c r="AJ2768">
        <v>486</v>
      </c>
      <c r="AK2768">
        <v>486</v>
      </c>
      <c r="AL2768">
        <v>486</v>
      </c>
      <c r="AM2768">
        <v>486</v>
      </c>
      <c r="AN2768" t="s">
        <v>1410</v>
      </c>
      <c r="AO2768" t="s">
        <v>4745</v>
      </c>
    </row>
    <row r="2769" spans="1:41" x14ac:dyDescent="0.25">
      <c r="A2769">
        <v>1</v>
      </c>
      <c r="B2769" t="s">
        <v>28</v>
      </c>
      <c r="C2769">
        <v>393101</v>
      </c>
      <c r="D2769" t="str">
        <f>VLOOKUP(C2769,MUNICÍPO_SETOR!A$2:D$49,4,0)</f>
        <v>EDUARDO FERREIRA PINTO</v>
      </c>
      <c r="E2769" s="43">
        <v>41365.625</v>
      </c>
      <c r="F2769" s="43">
        <v>41367.584722222222</v>
      </c>
      <c r="G2769" s="43">
        <v>41367.543055555558</v>
      </c>
      <c r="H2769" t="s">
        <v>29</v>
      </c>
      <c r="I2769">
        <v>60000017963044</v>
      </c>
      <c r="J2769" t="s">
        <v>1294</v>
      </c>
      <c r="K2769" t="s">
        <v>1295</v>
      </c>
      <c r="L2769" t="s">
        <v>32</v>
      </c>
      <c r="M2769">
        <v>6</v>
      </c>
      <c r="N2769" t="s">
        <v>33</v>
      </c>
      <c r="O2769">
        <v>60000015461254</v>
      </c>
      <c r="P2769">
        <v>60000016462742</v>
      </c>
      <c r="Q2769">
        <v>141269000000086</v>
      </c>
      <c r="S2769" t="s">
        <v>34</v>
      </c>
      <c r="T2769" t="s">
        <v>35</v>
      </c>
      <c r="U2769" t="s">
        <v>36</v>
      </c>
      <c r="X2769" t="s">
        <v>37</v>
      </c>
      <c r="AD2769" t="s">
        <v>1262</v>
      </c>
      <c r="AE2769" t="s">
        <v>1437</v>
      </c>
      <c r="AF2769" t="s">
        <v>1262</v>
      </c>
      <c r="AG2769" t="s">
        <v>1262</v>
      </c>
      <c r="AH2769">
        <v>1</v>
      </c>
      <c r="AI2769">
        <v>91</v>
      </c>
      <c r="AJ2769">
        <v>366</v>
      </c>
      <c r="AK2769">
        <v>366</v>
      </c>
      <c r="AL2769">
        <v>366</v>
      </c>
      <c r="AM2769">
        <v>366</v>
      </c>
      <c r="AN2769" t="s">
        <v>1409</v>
      </c>
      <c r="AO2769" t="s">
        <v>1378</v>
      </c>
    </row>
    <row r="2770" spans="1:41" x14ac:dyDescent="0.25">
      <c r="A2770">
        <v>1</v>
      </c>
      <c r="B2770" t="s">
        <v>28</v>
      </c>
      <c r="C2770">
        <v>393101</v>
      </c>
      <c r="D2770" t="str">
        <f>VLOOKUP(C2770,MUNICÍPO_SETOR!A$2:D$49,4,0)</f>
        <v>EDUARDO FERREIRA PINTO</v>
      </c>
      <c r="E2770" s="43">
        <v>41365.625</v>
      </c>
      <c r="F2770" s="43">
        <v>41367.584722222222</v>
      </c>
      <c r="G2770" s="43">
        <v>41367.543055555558</v>
      </c>
      <c r="H2770" t="s">
        <v>29</v>
      </c>
      <c r="I2770">
        <v>60000017963044</v>
      </c>
      <c r="J2770" t="s">
        <v>1294</v>
      </c>
      <c r="K2770" t="s">
        <v>1295</v>
      </c>
      <c r="L2770" t="s">
        <v>32</v>
      </c>
      <c r="M2770">
        <v>6</v>
      </c>
      <c r="N2770" t="s">
        <v>33</v>
      </c>
      <c r="O2770">
        <v>60000015461254</v>
      </c>
      <c r="P2770">
        <v>60000016462742</v>
      </c>
      <c r="Q2770">
        <v>141269000000086</v>
      </c>
      <c r="S2770" t="s">
        <v>34</v>
      </c>
      <c r="T2770" t="s">
        <v>35</v>
      </c>
      <c r="U2770" t="s">
        <v>36</v>
      </c>
      <c r="X2770" t="s">
        <v>37</v>
      </c>
      <c r="AD2770" t="s">
        <v>1262</v>
      </c>
      <c r="AE2770" t="s">
        <v>1437</v>
      </c>
      <c r="AF2770" t="s">
        <v>1262</v>
      </c>
      <c r="AG2770" t="s">
        <v>1262</v>
      </c>
      <c r="AH2770">
        <v>1</v>
      </c>
      <c r="AI2770">
        <v>91</v>
      </c>
      <c r="AJ2770">
        <v>366</v>
      </c>
      <c r="AK2770">
        <v>366</v>
      </c>
      <c r="AL2770">
        <v>366</v>
      </c>
      <c r="AM2770">
        <v>366</v>
      </c>
      <c r="AN2770" t="s">
        <v>1410</v>
      </c>
      <c r="AO2770" t="s">
        <v>4738</v>
      </c>
    </row>
    <row r="2771" spans="1:41" x14ac:dyDescent="0.25">
      <c r="A2771">
        <v>1</v>
      </c>
      <c r="B2771" t="s">
        <v>28</v>
      </c>
      <c r="C2771">
        <v>393101</v>
      </c>
      <c r="D2771" t="str">
        <f>VLOOKUP(C2771,MUNICÍPO_SETOR!A$2:D$49,4,0)</f>
        <v>EDUARDO FERREIRA PINTO</v>
      </c>
      <c r="E2771" s="43">
        <v>41365.583333333336</v>
      </c>
      <c r="F2771" s="43">
        <v>41367.583333333336</v>
      </c>
      <c r="G2771" s="43">
        <v>41367.541666666664</v>
      </c>
      <c r="H2771" t="s">
        <v>29</v>
      </c>
      <c r="I2771">
        <v>60000012248503</v>
      </c>
      <c r="J2771" t="s">
        <v>1296</v>
      </c>
      <c r="K2771" t="s">
        <v>1297</v>
      </c>
      <c r="L2771" t="s">
        <v>32</v>
      </c>
      <c r="M2771">
        <v>6</v>
      </c>
      <c r="N2771" t="s">
        <v>33</v>
      </c>
      <c r="O2771">
        <v>60000015461254</v>
      </c>
      <c r="P2771">
        <v>60000016462742</v>
      </c>
      <c r="Q2771">
        <v>141269000000079</v>
      </c>
      <c r="S2771" t="s">
        <v>34</v>
      </c>
      <c r="T2771" t="s">
        <v>35</v>
      </c>
      <c r="U2771" t="s">
        <v>36</v>
      </c>
      <c r="X2771" t="s">
        <v>37</v>
      </c>
      <c r="AD2771" t="s">
        <v>1298</v>
      </c>
      <c r="AE2771" t="s">
        <v>1437</v>
      </c>
      <c r="AF2771" t="s">
        <v>1298</v>
      </c>
      <c r="AG2771" t="s">
        <v>1298</v>
      </c>
      <c r="AH2771">
        <v>1</v>
      </c>
      <c r="AI2771">
        <v>109</v>
      </c>
      <c r="AJ2771">
        <v>378</v>
      </c>
      <c r="AK2771">
        <v>378</v>
      </c>
      <c r="AL2771">
        <v>378</v>
      </c>
      <c r="AM2771">
        <v>378</v>
      </c>
      <c r="AN2771" t="s">
        <v>1409</v>
      </c>
      <c r="AO2771" t="s">
        <v>1368</v>
      </c>
    </row>
    <row r="2772" spans="1:41" x14ac:dyDescent="0.25">
      <c r="A2772">
        <v>1</v>
      </c>
      <c r="B2772" t="s">
        <v>28</v>
      </c>
      <c r="C2772">
        <v>393101</v>
      </c>
      <c r="D2772" t="str">
        <f>VLOOKUP(C2772,MUNICÍPO_SETOR!A$2:D$49,4,0)</f>
        <v>EDUARDO FERREIRA PINTO</v>
      </c>
      <c r="E2772" s="43">
        <v>41365.583333333336</v>
      </c>
      <c r="F2772" s="43">
        <v>41367.583333333336</v>
      </c>
      <c r="G2772" s="43">
        <v>41367.541666666664</v>
      </c>
      <c r="H2772" t="s">
        <v>29</v>
      </c>
      <c r="I2772">
        <v>60000012248503</v>
      </c>
      <c r="J2772" t="s">
        <v>1296</v>
      </c>
      <c r="K2772" t="s">
        <v>1297</v>
      </c>
      <c r="L2772" t="s">
        <v>32</v>
      </c>
      <c r="M2772">
        <v>6</v>
      </c>
      <c r="N2772" t="s">
        <v>33</v>
      </c>
      <c r="O2772">
        <v>60000015461254</v>
      </c>
      <c r="P2772">
        <v>60000016462742</v>
      </c>
      <c r="Q2772">
        <v>141269000000079</v>
      </c>
      <c r="S2772" t="s">
        <v>34</v>
      </c>
      <c r="T2772" t="s">
        <v>35</v>
      </c>
      <c r="U2772" t="s">
        <v>36</v>
      </c>
      <c r="X2772" t="s">
        <v>37</v>
      </c>
      <c r="AD2772" t="s">
        <v>1298</v>
      </c>
      <c r="AE2772" t="s">
        <v>1437</v>
      </c>
      <c r="AF2772" t="s">
        <v>1298</v>
      </c>
      <c r="AG2772" t="s">
        <v>1298</v>
      </c>
      <c r="AH2772">
        <v>1</v>
      </c>
      <c r="AI2772">
        <v>109</v>
      </c>
      <c r="AJ2772">
        <v>378</v>
      </c>
      <c r="AK2772">
        <v>378</v>
      </c>
      <c r="AL2772">
        <v>378</v>
      </c>
      <c r="AM2772">
        <v>378</v>
      </c>
      <c r="AN2772" t="s">
        <v>1410</v>
      </c>
      <c r="AO2772" t="s">
        <v>4736</v>
      </c>
    </row>
    <row r="2773" spans="1:41" x14ac:dyDescent="0.25">
      <c r="A2773">
        <v>1</v>
      </c>
      <c r="B2773" t="s">
        <v>28</v>
      </c>
      <c r="C2773">
        <v>393101</v>
      </c>
      <c r="D2773" t="str">
        <f>VLOOKUP(C2773,MUNICÍPO_SETOR!A$2:D$49,4,0)</f>
        <v>EDUARDO FERREIRA PINTO</v>
      </c>
      <c r="E2773" s="43">
        <v>41365.458333333336</v>
      </c>
      <c r="F2773" s="43">
        <v>41367.581944444442</v>
      </c>
      <c r="G2773" s="43">
        <v>41367.540277777778</v>
      </c>
      <c r="H2773" t="s">
        <v>29</v>
      </c>
      <c r="I2773">
        <v>60000012546735</v>
      </c>
      <c r="J2773" t="s">
        <v>1299</v>
      </c>
      <c r="K2773" t="s">
        <v>1300</v>
      </c>
      <c r="L2773" t="s">
        <v>32</v>
      </c>
      <c r="M2773">
        <v>6</v>
      </c>
      <c r="N2773" t="s">
        <v>33</v>
      </c>
      <c r="O2773">
        <v>60000015461254</v>
      </c>
      <c r="P2773">
        <v>60000016462742</v>
      </c>
      <c r="Q2773">
        <v>141269000000072</v>
      </c>
      <c r="S2773" t="s">
        <v>34</v>
      </c>
      <c r="T2773" t="s">
        <v>35</v>
      </c>
      <c r="U2773" t="s">
        <v>36</v>
      </c>
      <c r="X2773" t="s">
        <v>37</v>
      </c>
      <c r="AD2773" t="s">
        <v>1269</v>
      </c>
      <c r="AE2773" t="s">
        <v>1437</v>
      </c>
      <c r="AF2773" t="s">
        <v>1269</v>
      </c>
      <c r="AG2773" t="s">
        <v>1269</v>
      </c>
      <c r="AH2773">
        <v>1</v>
      </c>
      <c r="AI2773">
        <v>232</v>
      </c>
      <c r="AJ2773">
        <v>452</v>
      </c>
      <c r="AK2773">
        <v>452</v>
      </c>
      <c r="AL2773">
        <v>452</v>
      </c>
      <c r="AM2773">
        <v>452</v>
      </c>
      <c r="AN2773" t="s">
        <v>1409</v>
      </c>
      <c r="AO2773" t="s">
        <v>1367</v>
      </c>
    </row>
    <row r="2774" spans="1:41" x14ac:dyDescent="0.25">
      <c r="A2774">
        <v>1</v>
      </c>
      <c r="B2774" t="s">
        <v>28</v>
      </c>
      <c r="C2774">
        <v>393101</v>
      </c>
      <c r="D2774" t="str">
        <f>VLOOKUP(C2774,MUNICÍPO_SETOR!A$2:D$49,4,0)</f>
        <v>EDUARDO FERREIRA PINTO</v>
      </c>
      <c r="E2774" s="43">
        <v>41365.458333333336</v>
      </c>
      <c r="F2774" s="43">
        <v>41367.581944444442</v>
      </c>
      <c r="G2774" s="43">
        <v>41367.540277777778</v>
      </c>
      <c r="H2774" t="s">
        <v>29</v>
      </c>
      <c r="I2774">
        <v>60000012546735</v>
      </c>
      <c r="J2774" t="s">
        <v>1299</v>
      </c>
      <c r="K2774" t="s">
        <v>1300</v>
      </c>
      <c r="L2774" t="s">
        <v>32</v>
      </c>
      <c r="M2774">
        <v>6</v>
      </c>
      <c r="N2774" t="s">
        <v>33</v>
      </c>
      <c r="O2774">
        <v>60000015461254</v>
      </c>
      <c r="P2774">
        <v>60000016462742</v>
      </c>
      <c r="Q2774">
        <v>141269000000072</v>
      </c>
      <c r="S2774" t="s">
        <v>34</v>
      </c>
      <c r="T2774" t="s">
        <v>35</v>
      </c>
      <c r="U2774" t="s">
        <v>36</v>
      </c>
      <c r="X2774" t="s">
        <v>37</v>
      </c>
      <c r="AD2774" t="s">
        <v>1269</v>
      </c>
      <c r="AE2774" t="s">
        <v>1437</v>
      </c>
      <c r="AF2774" t="s">
        <v>1269</v>
      </c>
      <c r="AG2774" t="s">
        <v>1269</v>
      </c>
      <c r="AH2774">
        <v>1</v>
      </c>
      <c r="AI2774">
        <v>232</v>
      </c>
      <c r="AJ2774">
        <v>452</v>
      </c>
      <c r="AK2774">
        <v>452</v>
      </c>
      <c r="AL2774">
        <v>452</v>
      </c>
      <c r="AM2774">
        <v>452</v>
      </c>
      <c r="AN2774" t="s">
        <v>1410</v>
      </c>
      <c r="AO2774" t="s">
        <v>4735</v>
      </c>
    </row>
    <row r="2775" spans="1:41" x14ac:dyDescent="0.25">
      <c r="A2775">
        <v>1</v>
      </c>
      <c r="B2775" t="s">
        <v>28</v>
      </c>
      <c r="C2775">
        <v>393101</v>
      </c>
      <c r="D2775" t="str">
        <f>VLOOKUP(C2775,MUNICÍPO_SETOR!A$2:D$49,4,0)</f>
        <v>EDUARDO FERREIRA PINTO</v>
      </c>
      <c r="E2775" s="43">
        <v>41365.416666666664</v>
      </c>
      <c r="F2775" s="43">
        <v>41367.580555555556</v>
      </c>
      <c r="G2775" s="43">
        <v>41367.538888888892</v>
      </c>
      <c r="H2775" t="s">
        <v>29</v>
      </c>
      <c r="I2775">
        <v>60000012500355</v>
      </c>
      <c r="J2775" t="s">
        <v>1301</v>
      </c>
      <c r="K2775" t="s">
        <v>1302</v>
      </c>
      <c r="L2775" t="s">
        <v>32</v>
      </c>
      <c r="M2775">
        <v>6</v>
      </c>
      <c r="N2775" t="s">
        <v>33</v>
      </c>
      <c r="O2775">
        <v>60000015461254</v>
      </c>
      <c r="P2775">
        <v>60000016462742</v>
      </c>
      <c r="Q2775">
        <v>141269000000065</v>
      </c>
      <c r="S2775" t="s">
        <v>34</v>
      </c>
      <c r="T2775" t="s">
        <v>35</v>
      </c>
      <c r="U2775" t="s">
        <v>36</v>
      </c>
      <c r="X2775" t="s">
        <v>37</v>
      </c>
      <c r="AD2775" t="s">
        <v>1275</v>
      </c>
      <c r="AE2775" t="s">
        <v>1437</v>
      </c>
      <c r="AF2775" t="s">
        <v>1275</v>
      </c>
      <c r="AG2775" t="s">
        <v>1275</v>
      </c>
      <c r="AH2775">
        <v>1</v>
      </c>
      <c r="AI2775">
        <v>150</v>
      </c>
      <c r="AJ2775">
        <v>385</v>
      </c>
      <c r="AK2775">
        <v>385</v>
      </c>
      <c r="AL2775">
        <v>385</v>
      </c>
      <c r="AM2775">
        <v>385</v>
      </c>
      <c r="AN2775" t="s">
        <v>1409</v>
      </c>
      <c r="AO2775" t="s">
        <v>1371</v>
      </c>
    </row>
    <row r="2776" spans="1:41" x14ac:dyDescent="0.25">
      <c r="A2776">
        <v>1</v>
      </c>
      <c r="B2776" t="s">
        <v>28</v>
      </c>
      <c r="C2776">
        <v>393101</v>
      </c>
      <c r="D2776" t="str">
        <f>VLOOKUP(C2776,MUNICÍPO_SETOR!A$2:D$49,4,0)</f>
        <v>EDUARDO FERREIRA PINTO</v>
      </c>
      <c r="E2776" s="43">
        <v>41365.416666666664</v>
      </c>
      <c r="F2776" s="43">
        <v>41367.580555555556</v>
      </c>
      <c r="G2776" s="43">
        <v>41367.538888888892</v>
      </c>
      <c r="H2776" t="s">
        <v>29</v>
      </c>
      <c r="I2776">
        <v>60000012500355</v>
      </c>
      <c r="J2776" t="s">
        <v>1301</v>
      </c>
      <c r="K2776" t="s">
        <v>1302</v>
      </c>
      <c r="L2776" t="s">
        <v>32</v>
      </c>
      <c r="M2776">
        <v>6</v>
      </c>
      <c r="N2776" t="s">
        <v>33</v>
      </c>
      <c r="O2776">
        <v>60000015461254</v>
      </c>
      <c r="P2776">
        <v>60000016462742</v>
      </c>
      <c r="Q2776">
        <v>141269000000065</v>
      </c>
      <c r="S2776" t="s">
        <v>34</v>
      </c>
      <c r="T2776" t="s">
        <v>35</v>
      </c>
      <c r="U2776" t="s">
        <v>36</v>
      </c>
      <c r="X2776" t="s">
        <v>37</v>
      </c>
      <c r="AD2776" t="s">
        <v>1275</v>
      </c>
      <c r="AE2776" t="s">
        <v>1437</v>
      </c>
      <c r="AF2776" t="s">
        <v>1275</v>
      </c>
      <c r="AG2776" t="s">
        <v>1275</v>
      </c>
      <c r="AH2776">
        <v>1</v>
      </c>
      <c r="AI2776">
        <v>150</v>
      </c>
      <c r="AJ2776">
        <v>385</v>
      </c>
      <c r="AK2776">
        <v>385</v>
      </c>
      <c r="AL2776">
        <v>385</v>
      </c>
      <c r="AM2776">
        <v>385</v>
      </c>
      <c r="AN2776" t="s">
        <v>1410</v>
      </c>
      <c r="AO2776" t="s">
        <v>4732</v>
      </c>
    </row>
    <row r="2777" spans="1:41" x14ac:dyDescent="0.25">
      <c r="A2777">
        <v>1</v>
      </c>
      <c r="B2777" t="s">
        <v>28</v>
      </c>
      <c r="C2777">
        <v>393101</v>
      </c>
      <c r="D2777" t="str">
        <f>VLOOKUP(C2777,MUNICÍPO_SETOR!A$2:D$49,4,0)</f>
        <v>EDUARDO FERREIRA PINTO</v>
      </c>
      <c r="E2777" s="43">
        <v>41365.375</v>
      </c>
      <c r="F2777" s="43">
        <v>41367.57916666667</v>
      </c>
      <c r="G2777" s="43">
        <v>41367.537499999999</v>
      </c>
      <c r="H2777" t="s">
        <v>29</v>
      </c>
      <c r="I2777">
        <v>60000017964008</v>
      </c>
      <c r="J2777" t="s">
        <v>1303</v>
      </c>
      <c r="K2777" t="s">
        <v>1304</v>
      </c>
      <c r="L2777" t="s">
        <v>32</v>
      </c>
      <c r="M2777">
        <v>3</v>
      </c>
      <c r="N2777" t="s">
        <v>33</v>
      </c>
      <c r="O2777">
        <v>60000015461254</v>
      </c>
      <c r="P2777">
        <v>60000016462742</v>
      </c>
      <c r="Q2777">
        <v>141269000000058</v>
      </c>
      <c r="S2777" t="s">
        <v>34</v>
      </c>
      <c r="T2777" t="s">
        <v>35</v>
      </c>
      <c r="U2777" t="s">
        <v>36</v>
      </c>
      <c r="X2777" t="s">
        <v>37</v>
      </c>
      <c r="AD2777" t="s">
        <v>1272</v>
      </c>
      <c r="AE2777" t="s">
        <v>1437</v>
      </c>
      <c r="AF2777" t="s">
        <v>1272</v>
      </c>
      <c r="AG2777" t="s">
        <v>1272</v>
      </c>
      <c r="AH2777">
        <v>1</v>
      </c>
      <c r="AI2777">
        <v>237</v>
      </c>
      <c r="AJ2777">
        <v>515</v>
      </c>
      <c r="AK2777">
        <v>515</v>
      </c>
      <c r="AL2777">
        <v>515</v>
      </c>
      <c r="AM2777">
        <v>515</v>
      </c>
      <c r="AN2777" t="s">
        <v>1409</v>
      </c>
      <c r="AO2777" t="s">
        <v>1372</v>
      </c>
    </row>
    <row r="2778" spans="1:41" x14ac:dyDescent="0.25">
      <c r="A2778">
        <v>1</v>
      </c>
      <c r="B2778" t="s">
        <v>28</v>
      </c>
      <c r="C2778">
        <v>393101</v>
      </c>
      <c r="D2778" t="str">
        <f>VLOOKUP(C2778,MUNICÍPO_SETOR!A$2:D$49,4,0)</f>
        <v>EDUARDO FERREIRA PINTO</v>
      </c>
      <c r="E2778" s="43">
        <v>41365.375</v>
      </c>
      <c r="F2778" s="43">
        <v>41367.57916666667</v>
      </c>
      <c r="G2778" s="43">
        <v>41367.537499999999</v>
      </c>
      <c r="H2778" t="s">
        <v>29</v>
      </c>
      <c r="I2778">
        <v>60000017964008</v>
      </c>
      <c r="J2778" t="s">
        <v>1303</v>
      </c>
      <c r="K2778" t="s">
        <v>1304</v>
      </c>
      <c r="L2778" t="s">
        <v>32</v>
      </c>
      <c r="M2778">
        <v>3</v>
      </c>
      <c r="N2778" t="s">
        <v>33</v>
      </c>
      <c r="O2778">
        <v>60000015461254</v>
      </c>
      <c r="P2778">
        <v>60000016462742</v>
      </c>
      <c r="Q2778">
        <v>141269000000058</v>
      </c>
      <c r="S2778" t="s">
        <v>34</v>
      </c>
      <c r="T2778" t="s">
        <v>35</v>
      </c>
      <c r="U2778" t="s">
        <v>36</v>
      </c>
      <c r="X2778" t="s">
        <v>37</v>
      </c>
      <c r="AD2778" t="s">
        <v>1272</v>
      </c>
      <c r="AE2778" t="s">
        <v>1437</v>
      </c>
      <c r="AF2778" t="s">
        <v>1272</v>
      </c>
      <c r="AG2778" t="s">
        <v>1272</v>
      </c>
      <c r="AH2778">
        <v>1</v>
      </c>
      <c r="AI2778">
        <v>237</v>
      </c>
      <c r="AJ2778">
        <v>515</v>
      </c>
      <c r="AK2778">
        <v>515</v>
      </c>
      <c r="AL2778">
        <v>515</v>
      </c>
      <c r="AM2778">
        <v>515</v>
      </c>
      <c r="AN2778" t="s">
        <v>1410</v>
      </c>
      <c r="AO2778" t="s">
        <v>4737</v>
      </c>
    </row>
  </sheetData>
  <pageMargins left="0.511811024" right="0.511811024" top="0.78740157499999996" bottom="0.78740157499999996" header="0.31496062000000002" footer="0.31496062000000002"/>
  <pageSetup paperSize="9" orientation="portrait" horizontalDpi="200" verticalDpi="0" copies="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9"/>
  <sheetViews>
    <sheetView workbookViewId="0">
      <selection activeCell="E17" sqref="E17"/>
    </sheetView>
  </sheetViews>
  <sheetFormatPr defaultRowHeight="15" x14ac:dyDescent="0.25"/>
  <cols>
    <col min="1" max="1" width="24.140625" customWidth="1"/>
    <col min="2" max="2" width="20.42578125" customWidth="1"/>
    <col min="3" max="3" width="32.140625" customWidth="1"/>
    <col min="4" max="4" width="24.140625" customWidth="1"/>
    <col min="5" max="5" width="23.42578125" customWidth="1"/>
  </cols>
  <sheetData>
    <row r="1" spans="1:5" x14ac:dyDescent="0.25">
      <c r="A1" s="35" t="s">
        <v>1518</v>
      </c>
      <c r="B1" s="35" t="s">
        <v>1320</v>
      </c>
      <c r="C1" s="35" t="s">
        <v>1620</v>
      </c>
      <c r="D1" s="35" t="s">
        <v>1402</v>
      </c>
      <c r="E1" s="35" t="s">
        <v>1519</v>
      </c>
    </row>
    <row r="2" spans="1:5" x14ac:dyDescent="0.25">
      <c r="A2" s="10" t="s">
        <v>1308</v>
      </c>
      <c r="B2" s="4" t="s">
        <v>1521</v>
      </c>
      <c r="C2" s="4" t="s">
        <v>1521</v>
      </c>
      <c r="D2" s="9" t="str">
        <f t="shared" ref="D2:D64" si="0">LEFT(C2,5)</f>
        <v>ataza</v>
      </c>
      <c r="E2" t="e">
        <f>COUNTIF(#REF!,"*"&amp;A2&amp;"*"&amp;D2&amp;"*")</f>
        <v>#REF!</v>
      </c>
    </row>
    <row r="3" spans="1:5" x14ac:dyDescent="0.25">
      <c r="A3" s="10" t="s">
        <v>1308</v>
      </c>
      <c r="B3" s="4" t="s">
        <v>1522</v>
      </c>
      <c r="C3" s="4" t="s">
        <v>1522</v>
      </c>
      <c r="D3" s="9" t="str">
        <f t="shared" si="0"/>
        <v>atrip</v>
      </c>
      <c r="E3" t="e">
        <f>COUNTIF(#REF!,"*"&amp;A3&amp;"*"&amp;D3&amp;"*")</f>
        <v>#REF!</v>
      </c>
    </row>
    <row r="4" spans="1:5" x14ac:dyDescent="0.25">
      <c r="A4" s="10" t="s">
        <v>1308</v>
      </c>
      <c r="B4" s="4" t="s">
        <v>1520</v>
      </c>
      <c r="C4" s="4" t="s">
        <v>1520</v>
      </c>
      <c r="D4" s="9" t="str">
        <f>LEFT(C4,5)</f>
        <v>ATV</v>
      </c>
      <c r="E4" t="e">
        <f>COUNTIF(#REF!,"*"&amp;A4&amp;"*"&amp;D4&amp;"*")</f>
        <v>#REF!</v>
      </c>
    </row>
    <row r="5" spans="1:5" x14ac:dyDescent="0.25">
      <c r="A5" s="10" t="s">
        <v>1308</v>
      </c>
      <c r="B5" s="4" t="s">
        <v>1523</v>
      </c>
      <c r="C5" s="4" t="s">
        <v>1523</v>
      </c>
      <c r="D5" s="9" t="str">
        <f t="shared" si="0"/>
        <v>BMS</v>
      </c>
      <c r="E5" t="e">
        <f>COUNTIF(#REF!,"*"&amp;A5&amp;"*"&amp;D5&amp;"*")</f>
        <v>#REF!</v>
      </c>
    </row>
    <row r="6" spans="1:5" x14ac:dyDescent="0.25">
      <c r="A6" s="10" t="s">
        <v>1308</v>
      </c>
      <c r="B6" s="4" t="s">
        <v>1524</v>
      </c>
      <c r="C6" s="4" t="s">
        <v>1524</v>
      </c>
      <c r="D6" s="9" t="str">
        <f t="shared" si="0"/>
        <v>Brist</v>
      </c>
      <c r="E6" t="e">
        <f>COUNTIF(#REF!,"*"&amp;A6&amp;"*"&amp;D6&amp;"*")</f>
        <v>#REF!</v>
      </c>
    </row>
    <row r="7" spans="1:5" x14ac:dyDescent="0.25">
      <c r="A7" s="10" t="s">
        <v>1308</v>
      </c>
      <c r="B7" s="4" t="s">
        <v>1525</v>
      </c>
      <c r="C7" s="4" t="s">
        <v>1525</v>
      </c>
      <c r="D7" s="9" t="str">
        <f t="shared" si="0"/>
        <v>Crist</v>
      </c>
      <c r="E7" t="e">
        <f>COUNTIF(#REF!,"*"&amp;A7&amp;"*"&amp;D7&amp;"*")</f>
        <v>#REF!</v>
      </c>
    </row>
    <row r="8" spans="1:5" x14ac:dyDescent="0.25">
      <c r="A8" s="10" t="s">
        <v>1308</v>
      </c>
      <c r="B8" s="4" t="s">
        <v>1526</v>
      </c>
      <c r="C8" s="4" t="s">
        <v>1526</v>
      </c>
      <c r="D8" s="9" t="str">
        <f t="shared" si="0"/>
        <v>DAR</v>
      </c>
      <c r="E8" t="e">
        <f>COUNTIF(#REF!,"*"&amp;A8&amp;"*"&amp;D8&amp;"*")</f>
        <v>#REF!</v>
      </c>
    </row>
    <row r="9" spans="1:5" x14ac:dyDescent="0.25">
      <c r="A9" s="10" t="s">
        <v>1308</v>
      </c>
      <c r="B9" s="4" t="s">
        <v>1527</v>
      </c>
      <c r="C9" s="4" t="s">
        <v>1527</v>
      </c>
      <c r="D9" s="9" t="str">
        <f t="shared" si="0"/>
        <v>darun</v>
      </c>
      <c r="E9" t="e">
        <f>COUNTIF(#REF!,"*"&amp;A9&amp;"*"&amp;D9&amp;"*")</f>
        <v>#REF!</v>
      </c>
    </row>
    <row r="10" spans="1:5" x14ac:dyDescent="0.25">
      <c r="A10" s="10" t="s">
        <v>1308</v>
      </c>
      <c r="B10" s="4" t="s">
        <v>1316</v>
      </c>
      <c r="C10" s="4" t="s">
        <v>1316</v>
      </c>
      <c r="D10" s="9" t="str">
        <f t="shared" si="0"/>
        <v>DRV</v>
      </c>
      <c r="E10" t="e">
        <f>COUNTIF(#REF!,"*"&amp;A10&amp;"*"&amp;D10&amp;"*")</f>
        <v>#REF!</v>
      </c>
    </row>
    <row r="11" spans="1:5" x14ac:dyDescent="0.25">
      <c r="A11" t="s">
        <v>1308</v>
      </c>
      <c r="B11" s="4" t="s">
        <v>1528</v>
      </c>
      <c r="C11" s="4" t="s">
        <v>1528</v>
      </c>
      <c r="D11" s="9" t="str">
        <f t="shared" si="0"/>
        <v>efavi</v>
      </c>
      <c r="E11" t="e">
        <f>COUNTIF(#REF!,"*"&amp;A11&amp;"*"&amp;D11&amp;"*")</f>
        <v>#REF!</v>
      </c>
    </row>
    <row r="12" spans="1:5" x14ac:dyDescent="0.25">
      <c r="A12" t="s">
        <v>1308</v>
      </c>
      <c r="B12" s="4" t="s">
        <v>1529</v>
      </c>
      <c r="C12" s="4" t="s">
        <v>1529</v>
      </c>
      <c r="D12" s="9" t="str">
        <f t="shared" si="0"/>
        <v>EFV</v>
      </c>
      <c r="E12" t="e">
        <f>COUNTIF(#REF!,"*"&amp;A12&amp;"*"&amp;D12&amp;"*")</f>
        <v>#REF!</v>
      </c>
    </row>
    <row r="13" spans="1:5" x14ac:dyDescent="0.25">
      <c r="A13" t="s">
        <v>1308</v>
      </c>
      <c r="B13" s="4" t="s">
        <v>1530</v>
      </c>
      <c r="C13" s="4" t="s">
        <v>1530</v>
      </c>
      <c r="D13" s="9" t="str">
        <f t="shared" si="0"/>
        <v>fosam</v>
      </c>
      <c r="E13" t="e">
        <f>COUNTIF(#REF!,"*"&amp;A13&amp;"*"&amp;D13&amp;"*")</f>
        <v>#REF!</v>
      </c>
    </row>
    <row r="14" spans="1:5" x14ac:dyDescent="0.25">
      <c r="A14" t="s">
        <v>1308</v>
      </c>
      <c r="B14" s="4" t="s">
        <v>1531</v>
      </c>
      <c r="C14" s="4" t="s">
        <v>1531</v>
      </c>
      <c r="D14" s="9" t="str">
        <f t="shared" si="0"/>
        <v>FPV</v>
      </c>
      <c r="E14" t="e">
        <f>COUNTIF(#REF!,"*"&amp;A14&amp;"*"&amp;D14&amp;"*")</f>
        <v>#REF!</v>
      </c>
    </row>
    <row r="15" spans="1:5" x14ac:dyDescent="0.25">
      <c r="A15" t="s">
        <v>1308</v>
      </c>
      <c r="B15" s="4" t="s">
        <v>1315</v>
      </c>
      <c r="C15" s="4" t="s">
        <v>1600</v>
      </c>
      <c r="D15" s="9" t="str">
        <f t="shared" si="0"/>
        <v>gener</v>
      </c>
      <c r="E15" t="e">
        <f>COUNTIF(#REF!,"*"&amp;A15&amp;"*"&amp;D15&amp;"*")</f>
        <v>#REF!</v>
      </c>
    </row>
    <row r="16" spans="1:5" x14ac:dyDescent="0.25">
      <c r="A16" t="s">
        <v>1308</v>
      </c>
      <c r="B16" s="4" t="s">
        <v>1315</v>
      </c>
      <c r="C16" s="4" t="s">
        <v>1315</v>
      </c>
      <c r="D16" s="9" t="str">
        <f t="shared" si="0"/>
        <v>genér</v>
      </c>
      <c r="E16" t="e">
        <f>COUNTIF(#REF!,"*"&amp;A16&amp;"*"&amp;D16&amp;"*")</f>
        <v>#REF!</v>
      </c>
    </row>
    <row r="17" spans="1:5" x14ac:dyDescent="0.25">
      <c r="A17" t="s">
        <v>1308</v>
      </c>
      <c r="B17" s="4" t="s">
        <v>1532</v>
      </c>
      <c r="C17" s="4" t="s">
        <v>1532</v>
      </c>
      <c r="D17" s="9" t="str">
        <f t="shared" si="0"/>
        <v>Glaxo</v>
      </c>
      <c r="E17" t="e">
        <f>COUNTIF(#REF!,"*"&amp;A17&amp;"*"&amp;D17&amp;"*")</f>
        <v>#REF!</v>
      </c>
    </row>
    <row r="18" spans="1:5" x14ac:dyDescent="0.25">
      <c r="A18" t="s">
        <v>1308</v>
      </c>
      <c r="B18" s="4" t="s">
        <v>1533</v>
      </c>
      <c r="C18" s="4" t="s">
        <v>1533</v>
      </c>
      <c r="D18" s="9" t="str">
        <f t="shared" si="0"/>
        <v>gover</v>
      </c>
      <c r="E18" t="e">
        <f>COUNTIF(#REF!,"*"&amp;A18&amp;"*"&amp;D18&amp;"*")</f>
        <v>#REF!</v>
      </c>
    </row>
    <row r="19" spans="1:5" x14ac:dyDescent="0.25">
      <c r="A19" t="s">
        <v>1308</v>
      </c>
      <c r="B19" s="4" t="s">
        <v>1534</v>
      </c>
      <c r="C19" s="4" t="s">
        <v>1534</v>
      </c>
      <c r="D19" s="9" t="str">
        <f t="shared" si="0"/>
        <v>Janss</v>
      </c>
      <c r="E19" t="e">
        <f>COUNTIF(#REF!,"*"&amp;A19&amp;"*"&amp;D19&amp;"*")</f>
        <v>#REF!</v>
      </c>
    </row>
    <row r="20" spans="1:5" x14ac:dyDescent="0.25">
      <c r="A20" t="s">
        <v>1308</v>
      </c>
      <c r="B20" s="4" t="s">
        <v>1535</v>
      </c>
      <c r="C20" s="4" t="s">
        <v>1535</v>
      </c>
      <c r="D20" s="9" t="str">
        <f t="shared" si="0"/>
        <v>Merck</v>
      </c>
      <c r="E20" t="e">
        <f>COUNTIF(#REF!,"*"&amp;A20&amp;"*"&amp;D20&amp;"*")</f>
        <v>#REF!</v>
      </c>
    </row>
    <row r="21" spans="1:5" x14ac:dyDescent="0.25">
      <c r="A21" t="s">
        <v>1308</v>
      </c>
      <c r="B21" s="4" t="s">
        <v>1536</v>
      </c>
      <c r="C21" s="4" t="s">
        <v>1536</v>
      </c>
      <c r="D21" s="9" t="str">
        <f t="shared" si="0"/>
        <v>MSD</v>
      </c>
      <c r="E21" t="e">
        <f>COUNTIF(#REF!,"*"&amp;A21&amp;"*"&amp;D21&amp;"*")</f>
        <v>#REF!</v>
      </c>
    </row>
    <row r="22" spans="1:5" x14ac:dyDescent="0.25">
      <c r="A22" t="s">
        <v>1308</v>
      </c>
      <c r="B22" s="4" t="s">
        <v>1537</v>
      </c>
      <c r="C22" s="4" t="s">
        <v>1537</v>
      </c>
      <c r="D22" s="9" t="str">
        <f t="shared" si="0"/>
        <v>nevir</v>
      </c>
      <c r="E22" t="e">
        <f>COUNTIF(#REF!,"*"&amp;A22&amp;"*"&amp;D22&amp;"*")</f>
        <v>#REF!</v>
      </c>
    </row>
    <row r="23" spans="1:5" x14ac:dyDescent="0.25">
      <c r="A23" t="s">
        <v>1308</v>
      </c>
      <c r="B23" s="4" t="s">
        <v>1538</v>
      </c>
      <c r="C23" s="4" t="s">
        <v>1538</v>
      </c>
      <c r="D23" s="9" t="str">
        <f t="shared" si="0"/>
        <v>NVP</v>
      </c>
      <c r="E23" t="e">
        <f>COUNTIF(#REF!,"*"&amp;A23&amp;"*"&amp;D23&amp;"*")</f>
        <v>#REF!</v>
      </c>
    </row>
    <row r="24" spans="1:5" x14ac:dyDescent="0.25">
      <c r="A24" t="s">
        <v>1308</v>
      </c>
      <c r="B24" s="4" t="s">
        <v>1539</v>
      </c>
      <c r="C24" s="4" t="s">
        <v>1539</v>
      </c>
      <c r="D24" s="9" t="str">
        <f t="shared" si="0"/>
        <v>RAL</v>
      </c>
      <c r="E24" t="e">
        <f>COUNTIF(#REF!,"*"&amp;A24&amp;"*"&amp;D24&amp;"*")</f>
        <v>#REF!</v>
      </c>
    </row>
    <row r="25" spans="1:5" x14ac:dyDescent="0.25">
      <c r="A25" t="s">
        <v>1308</v>
      </c>
      <c r="B25" s="4" t="s">
        <v>1540</v>
      </c>
      <c r="C25" s="4" t="s">
        <v>1540</v>
      </c>
      <c r="D25" s="9" t="str">
        <f t="shared" si="0"/>
        <v>ralte</v>
      </c>
      <c r="E25" t="e">
        <f>COUNTIF(#REF!,"*"&amp;A25&amp;"*"&amp;D25&amp;"*")</f>
        <v>#REF!</v>
      </c>
    </row>
    <row r="26" spans="1:5" x14ac:dyDescent="0.25">
      <c r="A26" t="s">
        <v>1308</v>
      </c>
      <c r="B26" s="4" t="s">
        <v>1314</v>
      </c>
      <c r="C26" s="4" t="s">
        <v>1314</v>
      </c>
      <c r="D26" s="9" t="str">
        <f t="shared" si="0"/>
        <v>riton</v>
      </c>
      <c r="E26" t="e">
        <f>COUNTIF(#REF!,"*"&amp;A26&amp;"*"&amp;D26&amp;"*")</f>
        <v>#REF!</v>
      </c>
    </row>
    <row r="27" spans="1:5" x14ac:dyDescent="0.25">
      <c r="A27" t="s">
        <v>1308</v>
      </c>
      <c r="B27" s="4" t="s">
        <v>1408</v>
      </c>
      <c r="C27" s="4" t="s">
        <v>1408</v>
      </c>
      <c r="D27" s="9" t="str">
        <f t="shared" si="0"/>
        <v>ViiV</v>
      </c>
      <c r="E27" t="e">
        <f>COUNTIF(#REF!,"*"&amp;A27&amp;"*"&amp;D27&amp;"*")</f>
        <v>#REF!</v>
      </c>
    </row>
    <row r="28" spans="1:5" x14ac:dyDescent="0.25">
      <c r="A28" t="s">
        <v>1309</v>
      </c>
      <c r="B28" s="4" t="s">
        <v>1541</v>
      </c>
      <c r="C28" s="4" t="s">
        <v>1541</v>
      </c>
      <c r="D28" s="9" t="str">
        <f t="shared" si="0"/>
        <v>ambul</v>
      </c>
      <c r="E28" t="e">
        <f>COUNTIF(#REF!,"*"&amp;A28&amp;"*"&amp;D28&amp;"*")</f>
        <v>#REF!</v>
      </c>
    </row>
    <row r="29" spans="1:5" x14ac:dyDescent="0.25">
      <c r="A29" t="s">
        <v>1309</v>
      </c>
      <c r="B29" s="4" t="s">
        <v>1542</v>
      </c>
      <c r="C29" s="4" t="s">
        <v>1601</v>
      </c>
      <c r="D29" s="9" t="str">
        <f t="shared" si="0"/>
        <v>clini</v>
      </c>
      <c r="E29" t="e">
        <f>COUNTIF(#REF!,"*"&amp;A29&amp;"*"&amp;D29&amp;"*")</f>
        <v>#REF!</v>
      </c>
    </row>
    <row r="30" spans="1:5" x14ac:dyDescent="0.25">
      <c r="A30" t="s">
        <v>1309</v>
      </c>
      <c r="B30" s="4" t="s">
        <v>1542</v>
      </c>
      <c r="C30" s="4" t="s">
        <v>1542</v>
      </c>
      <c r="D30" s="9" t="str">
        <f t="shared" si="0"/>
        <v>clíni</v>
      </c>
      <c r="E30" t="e">
        <f>COUNTIF(#REF!,"*"&amp;A30&amp;"*"&amp;D30&amp;"*")</f>
        <v>#REF!</v>
      </c>
    </row>
    <row r="31" spans="1:5" x14ac:dyDescent="0.25">
      <c r="A31" t="s">
        <v>1309</v>
      </c>
      <c r="B31" s="4" t="s">
        <v>1543</v>
      </c>
      <c r="C31" s="4" t="s">
        <v>1543</v>
      </c>
      <c r="D31" s="9" t="str">
        <f t="shared" si="0"/>
        <v>congr</v>
      </c>
      <c r="E31" t="e">
        <f>COUNTIF(#REF!,"*"&amp;A31&amp;"*"&amp;D31&amp;"*")</f>
        <v>#REF!</v>
      </c>
    </row>
    <row r="32" spans="1:5" x14ac:dyDescent="0.25">
      <c r="A32" t="s">
        <v>1309</v>
      </c>
      <c r="B32" s="4" t="s">
        <v>1544</v>
      </c>
      <c r="C32" s="4" t="s">
        <v>1544</v>
      </c>
      <c r="D32" s="9" t="str">
        <f t="shared" si="0"/>
        <v>conse</v>
      </c>
      <c r="E32" t="e">
        <f>COUNTIF(#REF!,"*"&amp;A32&amp;"*"&amp;D32&amp;"*")</f>
        <v>#REF!</v>
      </c>
    </row>
    <row r="33" spans="1:5" x14ac:dyDescent="0.25">
      <c r="A33" t="s">
        <v>1309</v>
      </c>
      <c r="B33" s="4" t="s">
        <v>1545</v>
      </c>
      <c r="C33" s="4" t="s">
        <v>1545</v>
      </c>
      <c r="D33" s="9" t="str">
        <f t="shared" si="0"/>
        <v>diagn</v>
      </c>
      <c r="E33" t="e">
        <f>COUNTIF(#REF!,"*"&amp;A33&amp;"*"&amp;D33&amp;"*")</f>
        <v>#REF!</v>
      </c>
    </row>
    <row r="34" spans="1:5" x14ac:dyDescent="0.25">
      <c r="A34" t="s">
        <v>1309</v>
      </c>
      <c r="B34" s="4" t="s">
        <v>1546</v>
      </c>
      <c r="C34" s="4" t="s">
        <v>1546</v>
      </c>
      <c r="D34" s="9" t="str">
        <f t="shared" si="0"/>
        <v>dispe</v>
      </c>
      <c r="E34" t="e">
        <f>COUNTIF(#REF!,"*"&amp;A34&amp;"*"&amp;D34&amp;"*")</f>
        <v>#REF!</v>
      </c>
    </row>
    <row r="35" spans="1:5" x14ac:dyDescent="0.25">
      <c r="A35" t="s">
        <v>1309</v>
      </c>
      <c r="B35" s="4" t="s">
        <v>1547</v>
      </c>
      <c r="C35" s="4" t="s">
        <v>1547</v>
      </c>
      <c r="D35" s="9" t="str">
        <f t="shared" si="0"/>
        <v>estoq</v>
      </c>
      <c r="E35" t="e">
        <f>COUNTIF(#REF!,"*"&amp;A35&amp;"*"&amp;D35&amp;"*")</f>
        <v>#REF!</v>
      </c>
    </row>
    <row r="36" spans="1:5" x14ac:dyDescent="0.25">
      <c r="A36" t="s">
        <v>1309</v>
      </c>
      <c r="B36" s="4" t="s">
        <v>1548</v>
      </c>
      <c r="C36" s="4" t="s">
        <v>1585</v>
      </c>
      <c r="D36" s="9" t="str">
        <f t="shared" si="0"/>
        <v>event</v>
      </c>
      <c r="E36" t="e">
        <f>COUNTIF(#REF!,"*"&amp;A36&amp;"*"&amp;D36&amp;"*")</f>
        <v>#REF!</v>
      </c>
    </row>
    <row r="37" spans="1:5" x14ac:dyDescent="0.25">
      <c r="A37" t="s">
        <v>1309</v>
      </c>
      <c r="B37" s="4" t="s">
        <v>1533</v>
      </c>
      <c r="C37" s="4" t="s">
        <v>1533</v>
      </c>
      <c r="D37" s="9" t="str">
        <f t="shared" si="0"/>
        <v>gover</v>
      </c>
      <c r="E37" t="e">
        <f>COUNTIF(#REF!,"*"&amp;A37&amp;"*"&amp;D37&amp;"*")</f>
        <v>#REF!</v>
      </c>
    </row>
    <row r="38" spans="1:5" ht="15.75" thickBot="1" x14ac:dyDescent="0.3">
      <c r="A38" t="s">
        <v>1309</v>
      </c>
      <c r="B38" s="4" t="s">
        <v>1549</v>
      </c>
      <c r="C38" s="4" t="s">
        <v>1549</v>
      </c>
      <c r="D38" s="9" t="str">
        <f t="shared" si="0"/>
        <v>guide</v>
      </c>
      <c r="E38" t="e">
        <f>COUNTIF(#REF!,"*"&amp;A38&amp;"*"&amp;D38&amp;"*")</f>
        <v>#REF!</v>
      </c>
    </row>
    <row r="39" spans="1:5" ht="15.75" thickBot="1" x14ac:dyDescent="0.3">
      <c r="A39" t="s">
        <v>1309</v>
      </c>
      <c r="B39" s="2" t="s">
        <v>1550</v>
      </c>
      <c r="C39" s="7" t="s">
        <v>1550</v>
      </c>
      <c r="D39" s="9" t="str">
        <f t="shared" si="0"/>
        <v>hospi</v>
      </c>
      <c r="E39" t="e">
        <f>COUNTIF(#REF!,"*"&amp;A39&amp;"*"&amp;D39&amp;"*")</f>
        <v>#REF!</v>
      </c>
    </row>
    <row r="40" spans="1:5" x14ac:dyDescent="0.25">
      <c r="A40" t="s">
        <v>1309</v>
      </c>
      <c r="B40" s="2" t="s">
        <v>1551</v>
      </c>
      <c r="C40" s="2" t="s">
        <v>1551</v>
      </c>
      <c r="D40" s="9" t="str">
        <f t="shared" si="0"/>
        <v>pesqu</v>
      </c>
      <c r="E40" t="e">
        <f>COUNTIF(#REF!,"*"&amp;A40&amp;"*"&amp;D40&amp;"*")</f>
        <v>#REF!</v>
      </c>
    </row>
    <row r="41" spans="1:5" x14ac:dyDescent="0.25">
      <c r="A41" t="s">
        <v>1309</v>
      </c>
      <c r="B41" s="4" t="s">
        <v>1552</v>
      </c>
      <c r="C41" s="4" t="s">
        <v>1552</v>
      </c>
      <c r="D41" s="9" t="str">
        <f t="shared" si="0"/>
        <v>PNAID</v>
      </c>
      <c r="E41" t="e">
        <f>COUNTIF(#REF!,"*"&amp;A41&amp;"*"&amp;D41&amp;"*")</f>
        <v>#REF!</v>
      </c>
    </row>
    <row r="42" spans="1:5" x14ac:dyDescent="0.25">
      <c r="A42" t="s">
        <v>1309</v>
      </c>
      <c r="B42" s="4" t="s">
        <v>1553</v>
      </c>
      <c r="C42" s="4" t="s">
        <v>1553</v>
      </c>
      <c r="D42" s="9" t="str">
        <f t="shared" si="0"/>
        <v>rumor</v>
      </c>
      <c r="E42" t="e">
        <f>COUNTIF(#REF!,"*"&amp;A42&amp;"*"&amp;D42&amp;"*")</f>
        <v>#REF!</v>
      </c>
    </row>
    <row r="43" spans="1:5" x14ac:dyDescent="0.25">
      <c r="A43" t="s">
        <v>1309</v>
      </c>
      <c r="B43" s="4" t="s">
        <v>1554</v>
      </c>
      <c r="C43" s="4" t="s">
        <v>1602</v>
      </c>
      <c r="D43" s="9" t="str">
        <f t="shared" si="0"/>
        <v>simpo</v>
      </c>
      <c r="E43" t="e">
        <f>COUNTIF(#REF!,"*"&amp;A43&amp;"*"&amp;D43&amp;"*")</f>
        <v>#REF!</v>
      </c>
    </row>
    <row r="44" spans="1:5" x14ac:dyDescent="0.25">
      <c r="A44" t="s">
        <v>1309</v>
      </c>
      <c r="B44" s="4" t="s">
        <v>1554</v>
      </c>
      <c r="C44" s="4" t="s">
        <v>1554</v>
      </c>
      <c r="D44" s="9" t="str">
        <f t="shared" si="0"/>
        <v>simpó</v>
      </c>
      <c r="E44" t="e">
        <f>COUNTIF(#REF!,"*"&amp;A44&amp;"*"&amp;D44&amp;"*")</f>
        <v>#REF!</v>
      </c>
    </row>
    <row r="45" spans="1:5" x14ac:dyDescent="0.25">
      <c r="A45" t="s">
        <v>1309</v>
      </c>
      <c r="B45" s="4" t="s">
        <v>1555</v>
      </c>
      <c r="C45" s="4" t="s">
        <v>1555</v>
      </c>
      <c r="D45" s="9" t="str">
        <f t="shared" si="0"/>
        <v>socie</v>
      </c>
      <c r="E45" t="e">
        <f>COUNTIF(#REF!,"*"&amp;A45&amp;"*"&amp;D45&amp;"*")</f>
        <v>#REF!</v>
      </c>
    </row>
    <row r="46" spans="1:5" x14ac:dyDescent="0.25">
      <c r="A46" s="12" t="s">
        <v>1306</v>
      </c>
      <c r="B46" s="4" t="s">
        <v>1556</v>
      </c>
      <c r="C46" s="4" t="s">
        <v>1556</v>
      </c>
      <c r="D46" s="9" t="str">
        <f t="shared" si="0"/>
        <v>aceit</v>
      </c>
      <c r="E46" t="e">
        <f>COUNTIF(#REF!,"*"&amp;A46&amp;"*"&amp;D46&amp;"*")</f>
        <v>#REF!</v>
      </c>
    </row>
    <row r="47" spans="1:5" x14ac:dyDescent="0.25">
      <c r="A47" s="12" t="s">
        <v>1306</v>
      </c>
      <c r="B47" s="4" t="s">
        <v>1319</v>
      </c>
      <c r="C47" s="4" t="s">
        <v>1604</v>
      </c>
      <c r="D47" s="9" t="str">
        <f t="shared" si="0"/>
        <v>adoca</v>
      </c>
      <c r="E47" t="e">
        <f>COUNTIF(#REF!,"*"&amp;A47&amp;"*"&amp;D47&amp;"*")</f>
        <v>#REF!</v>
      </c>
    </row>
    <row r="48" spans="1:5" x14ac:dyDescent="0.25">
      <c r="A48" s="12" t="s">
        <v>1306</v>
      </c>
      <c r="B48" s="4" t="s">
        <v>1319</v>
      </c>
      <c r="C48" s="4" t="s">
        <v>1603</v>
      </c>
      <c r="D48" s="9" t="str">
        <f t="shared" si="0"/>
        <v>adocã</v>
      </c>
      <c r="E48" t="e">
        <f>COUNTIF(#REF!,"*"&amp;A48&amp;"*"&amp;D48&amp;"*")</f>
        <v>#REF!</v>
      </c>
    </row>
    <row r="49" spans="1:5" x14ac:dyDescent="0.25">
      <c r="A49" s="12" t="s">
        <v>1306</v>
      </c>
      <c r="B49" s="4" t="s">
        <v>1319</v>
      </c>
      <c r="C49" s="4" t="s">
        <v>1605</v>
      </c>
      <c r="D49" s="9" t="str">
        <f t="shared" si="0"/>
        <v>adoça</v>
      </c>
      <c r="E49" t="e">
        <f>COUNTIF(#REF!,"*"&amp;A49&amp;"*"&amp;D49&amp;"*")</f>
        <v>#REF!</v>
      </c>
    </row>
    <row r="50" spans="1:5" x14ac:dyDescent="0.25">
      <c r="A50" s="12" t="s">
        <v>1306</v>
      </c>
      <c r="B50" s="4" t="s">
        <v>1319</v>
      </c>
      <c r="C50" s="4" t="s">
        <v>1319</v>
      </c>
      <c r="D50" s="9" t="str">
        <f t="shared" si="0"/>
        <v>adoçã</v>
      </c>
      <c r="E50" t="e">
        <f>COUNTIF(#REF!,"*"&amp;A50&amp;"*"&amp;D50&amp;"*")</f>
        <v>#REF!</v>
      </c>
    </row>
    <row r="51" spans="1:5" x14ac:dyDescent="0.25">
      <c r="A51" t="s">
        <v>1306</v>
      </c>
      <c r="B51" s="4" t="s">
        <v>1403</v>
      </c>
      <c r="C51" s="4" t="s">
        <v>1403</v>
      </c>
      <c r="D51" s="9" t="str">
        <f t="shared" si="0"/>
        <v>comen</v>
      </c>
      <c r="E51" t="e">
        <f>COUNTIF(#REF!,"*"&amp;A51&amp;"*"&amp;D51&amp;"*")</f>
        <v>#REF!</v>
      </c>
    </row>
    <row r="52" spans="1:5" x14ac:dyDescent="0.25">
      <c r="A52" t="s">
        <v>1306</v>
      </c>
      <c r="B52" s="4" t="s">
        <v>1557</v>
      </c>
      <c r="C52" s="4" t="s">
        <v>1557</v>
      </c>
      <c r="D52" s="9" t="str">
        <f t="shared" si="0"/>
        <v>discu</v>
      </c>
      <c r="E52" t="e">
        <f>COUNTIF(#REF!,"*"&amp;A52&amp;"*"&amp;D52&amp;"*")</f>
        <v>#REF!</v>
      </c>
    </row>
    <row r="53" spans="1:5" x14ac:dyDescent="0.25">
      <c r="A53" t="s">
        <v>1306</v>
      </c>
      <c r="B53" s="4" t="s">
        <v>1404</v>
      </c>
      <c r="C53" s="4" t="s">
        <v>1404</v>
      </c>
      <c r="D53" s="9" t="str">
        <f t="shared" si="0"/>
        <v>elogi</v>
      </c>
      <c r="E53" t="e">
        <f>COUNTIF(#REF!,"*"&amp;A53&amp;"*"&amp;D53&amp;"*")</f>
        <v>#REF!</v>
      </c>
    </row>
    <row r="54" spans="1:5" x14ac:dyDescent="0.25">
      <c r="A54" t="s">
        <v>1306</v>
      </c>
      <c r="B54" s="4" t="s">
        <v>1405</v>
      </c>
      <c r="C54" s="4" t="s">
        <v>1405</v>
      </c>
      <c r="D54" s="9" t="str">
        <f t="shared" si="0"/>
        <v>erro</v>
      </c>
      <c r="E54" t="e">
        <f>COUNTIF(#REF!,"*"&amp;A54&amp;"*"&amp;D54&amp;"*")</f>
        <v>#REF!</v>
      </c>
    </row>
    <row r="55" spans="1:5" x14ac:dyDescent="0.25">
      <c r="A55" t="s">
        <v>1306</v>
      </c>
      <c r="B55" s="4" t="s">
        <v>1312</v>
      </c>
      <c r="C55" s="4" t="s">
        <v>1312</v>
      </c>
      <c r="D55" s="9" t="str">
        <f t="shared" si="0"/>
        <v>negat</v>
      </c>
      <c r="E55" t="e">
        <f>COUNTIF(#REF!,"*"&amp;A55&amp;"*"&amp;D55&amp;"*")</f>
        <v>#REF!</v>
      </c>
    </row>
    <row r="56" spans="1:5" x14ac:dyDescent="0.25">
      <c r="A56" t="s">
        <v>1306</v>
      </c>
      <c r="B56" s="4" t="s">
        <v>1558</v>
      </c>
      <c r="C56" s="4" t="s">
        <v>1558</v>
      </c>
      <c r="D56" s="9" t="str">
        <f t="shared" si="0"/>
        <v>opini</v>
      </c>
      <c r="E56" t="e">
        <f>COUNTIF(#REF!,"*"&amp;A56&amp;"*"&amp;D56&amp;"*")</f>
        <v>#REF!</v>
      </c>
    </row>
    <row r="57" spans="1:5" x14ac:dyDescent="0.25">
      <c r="A57" t="s">
        <v>1306</v>
      </c>
      <c r="B57" s="4" t="s">
        <v>1559</v>
      </c>
      <c r="C57" s="4" t="s">
        <v>1559</v>
      </c>
      <c r="D57" s="9" t="str">
        <f t="shared" si="0"/>
        <v>posit</v>
      </c>
      <c r="E57" t="e">
        <f>COUNTIF(#REF!,"*"&amp;A57&amp;"*"&amp;D57&amp;"*")</f>
        <v>#REF!</v>
      </c>
    </row>
    <row r="58" spans="1:5" x14ac:dyDescent="0.25">
      <c r="A58" t="s">
        <v>1306</v>
      </c>
      <c r="B58" s="4" t="s">
        <v>1560</v>
      </c>
      <c r="C58" s="4" t="s">
        <v>1560</v>
      </c>
      <c r="D58" s="9" t="str">
        <f t="shared" si="0"/>
        <v>quali</v>
      </c>
      <c r="E58" t="e">
        <f>COUNTIF(#REF!,"*"&amp;A58&amp;"*"&amp;D58&amp;"*")</f>
        <v>#REF!</v>
      </c>
    </row>
    <row r="59" spans="1:5" x14ac:dyDescent="0.25">
      <c r="A59" t="s">
        <v>1306</v>
      </c>
      <c r="B59" s="4" t="s">
        <v>1561</v>
      </c>
      <c r="C59" s="4" t="s">
        <v>1561</v>
      </c>
      <c r="D59" s="9" t="str">
        <f t="shared" si="0"/>
        <v>suges</v>
      </c>
      <c r="E59" t="e">
        <f>COUNTIF(#REF!,"*"&amp;A59&amp;"*"&amp;D59&amp;"*")</f>
        <v>#REF!</v>
      </c>
    </row>
    <row r="60" spans="1:5" x14ac:dyDescent="0.25">
      <c r="A60" s="11" t="s">
        <v>1307</v>
      </c>
      <c r="B60" s="4" t="s">
        <v>1562</v>
      </c>
      <c r="C60" s="4" t="s">
        <v>1606</v>
      </c>
      <c r="D60" s="9" t="str">
        <f t="shared" si="0"/>
        <v>adere</v>
      </c>
      <c r="E60" t="e">
        <f>COUNTIF(#REF!,"*"&amp;A60&amp;"*"&amp;D60&amp;"*")</f>
        <v>#REF!</v>
      </c>
    </row>
    <row r="61" spans="1:5" x14ac:dyDescent="0.25">
      <c r="A61" s="11" t="s">
        <v>1307</v>
      </c>
      <c r="B61" s="4" t="s">
        <v>1562</v>
      </c>
      <c r="C61" s="4" t="s">
        <v>1562</v>
      </c>
      <c r="D61" s="9" t="str">
        <f t="shared" si="0"/>
        <v>aderê</v>
      </c>
      <c r="E61" t="e">
        <f>COUNTIF(#REF!,"*"&amp;A61&amp;"*"&amp;D61&amp;"*")</f>
        <v>#REF!</v>
      </c>
    </row>
    <row r="62" spans="1:5" x14ac:dyDescent="0.25">
      <c r="A62" s="11" t="s">
        <v>1307</v>
      </c>
      <c r="B62" s="4" t="s">
        <v>1563</v>
      </c>
      <c r="C62" s="4" t="s">
        <v>1563</v>
      </c>
      <c r="D62" s="9" t="str">
        <f>LEFT(C62,5)</f>
        <v>adesã</v>
      </c>
      <c r="E62" t="e">
        <f>COUNTIF(#REF!,"*"&amp;A62&amp;"*"&amp;D62&amp;"*")</f>
        <v>#REF!</v>
      </c>
    </row>
    <row r="63" spans="1:5" x14ac:dyDescent="0.25">
      <c r="A63" t="s">
        <v>1307</v>
      </c>
      <c r="B63" s="4" t="s">
        <v>1564</v>
      </c>
      <c r="C63" s="4" t="s">
        <v>1564</v>
      </c>
      <c r="D63" s="9" t="str">
        <f t="shared" si="0"/>
        <v>BID</v>
      </c>
      <c r="E63" t="e">
        <f>COUNTIF(#REF!,"*"&amp;A63&amp;"*"&amp;D63&amp;"*")</f>
        <v>#REF!</v>
      </c>
    </row>
    <row r="64" spans="1:5" x14ac:dyDescent="0.25">
      <c r="A64" t="s">
        <v>1307</v>
      </c>
      <c r="B64" s="4" t="s">
        <v>1565</v>
      </c>
      <c r="C64" s="4" t="s">
        <v>1565</v>
      </c>
      <c r="D64" s="9" t="str">
        <f t="shared" si="0"/>
        <v>cardi</v>
      </c>
      <c r="E64" t="e">
        <f>COUNTIF(#REF!,"*"&amp;A64&amp;"*"&amp;D64&amp;"*")</f>
        <v>#REF!</v>
      </c>
    </row>
    <row r="65" spans="1:5" x14ac:dyDescent="0.25">
      <c r="A65" t="s">
        <v>1307</v>
      </c>
      <c r="B65" s="4" t="s">
        <v>1566</v>
      </c>
      <c r="C65" s="4" t="s">
        <v>1566</v>
      </c>
      <c r="D65" s="9" t="str">
        <f t="shared" ref="D65:D128" si="1">LEFT(C65,5)</f>
        <v>CD4</v>
      </c>
      <c r="E65" t="e">
        <f>COUNTIF(#REF!,"*"&amp;A65&amp;"*"&amp;D65&amp;"*")</f>
        <v>#REF!</v>
      </c>
    </row>
    <row r="66" spans="1:5" x14ac:dyDescent="0.25">
      <c r="A66" s="11" t="s">
        <v>1307</v>
      </c>
      <c r="B66" s="4" t="s">
        <v>1567</v>
      </c>
      <c r="C66" s="4" t="s">
        <v>1567</v>
      </c>
      <c r="D66" s="9" t="str">
        <f t="shared" si="1"/>
        <v>co fo</v>
      </c>
      <c r="E66" t="e">
        <f>COUNTIF(#REF!,"*"&amp;A66&amp;"*"&amp;D66&amp;"*")</f>
        <v>#REF!</v>
      </c>
    </row>
    <row r="67" spans="1:5" x14ac:dyDescent="0.25">
      <c r="A67" s="11" t="s">
        <v>1307</v>
      </c>
      <c r="B67" s="4" t="s">
        <v>1567</v>
      </c>
      <c r="C67" s="4" t="s">
        <v>1616</v>
      </c>
      <c r="D67" s="9" t="str">
        <f t="shared" si="1"/>
        <v>co-fo</v>
      </c>
      <c r="E67" t="e">
        <f>COUNTIF(#REF!,"*"&amp;A67&amp;"*"&amp;D67&amp;"*")</f>
        <v>#REF!</v>
      </c>
    </row>
    <row r="68" spans="1:5" x14ac:dyDescent="0.25">
      <c r="A68" t="s">
        <v>1307</v>
      </c>
      <c r="B68" s="4" t="s">
        <v>1571</v>
      </c>
      <c r="C68" s="4" t="s">
        <v>1571</v>
      </c>
      <c r="D68" s="9" t="str">
        <f t="shared" si="1"/>
        <v>coles</v>
      </c>
      <c r="E68" t="e">
        <f>COUNTIF(#REF!,"*"&amp;A68&amp;"*"&amp;D68&amp;"*")</f>
        <v>#REF!</v>
      </c>
    </row>
    <row r="69" spans="1:5" ht="15.75" thickBot="1" x14ac:dyDescent="0.3">
      <c r="A69" t="s">
        <v>1307</v>
      </c>
      <c r="B69" s="7" t="s">
        <v>1572</v>
      </c>
      <c r="C69" s="7" t="s">
        <v>1572</v>
      </c>
      <c r="D69" s="9" t="str">
        <f t="shared" si="1"/>
        <v>comor</v>
      </c>
      <c r="E69" t="e">
        <f>COUNTIF(#REF!,"*"&amp;A69&amp;"*"&amp;D69&amp;"*")</f>
        <v>#REF!</v>
      </c>
    </row>
    <row r="70" spans="1:5" x14ac:dyDescent="0.25">
      <c r="A70" s="11" t="s">
        <v>1307</v>
      </c>
      <c r="B70" s="2" t="s">
        <v>1598</v>
      </c>
      <c r="C70" s="2" t="s">
        <v>1598</v>
      </c>
      <c r="D70" s="9" t="str">
        <f t="shared" si="1"/>
        <v>compr</v>
      </c>
      <c r="E70" t="e">
        <f>COUNTIF(#REF!,"*"&amp;A70&amp;"*"&amp;D70&amp;"*")</f>
        <v>#REF!</v>
      </c>
    </row>
    <row r="71" spans="1:5" x14ac:dyDescent="0.25">
      <c r="A71" t="s">
        <v>1307</v>
      </c>
      <c r="B71" s="4" t="s">
        <v>1544</v>
      </c>
      <c r="C71" s="4" t="s">
        <v>1544</v>
      </c>
      <c r="D71" s="9" t="str">
        <f t="shared" si="1"/>
        <v>conse</v>
      </c>
      <c r="E71" t="e">
        <f>COUNTIF(#REF!,"*"&amp;A71&amp;"*"&amp;D71&amp;"*")</f>
        <v>#REF!</v>
      </c>
    </row>
    <row r="72" spans="1:5" x14ac:dyDescent="0.25">
      <c r="A72" t="s">
        <v>1307</v>
      </c>
      <c r="B72" s="4" t="s">
        <v>1317</v>
      </c>
      <c r="C72" s="4" t="s">
        <v>1317</v>
      </c>
      <c r="D72" s="9" t="str">
        <f t="shared" si="1"/>
        <v>diabe</v>
      </c>
      <c r="E72" t="e">
        <f>COUNTIF(#REF!,"*"&amp;A72&amp;"*"&amp;D72&amp;"*")</f>
        <v>#REF!</v>
      </c>
    </row>
    <row r="73" spans="1:5" x14ac:dyDescent="0.25">
      <c r="A73" s="11" t="s">
        <v>1307</v>
      </c>
      <c r="B73" s="4" t="s">
        <v>1610</v>
      </c>
      <c r="C73" s="4" t="s">
        <v>1611</v>
      </c>
      <c r="D73" s="9" t="str">
        <f t="shared" si="1"/>
        <v>diari</v>
      </c>
      <c r="E73" t="e">
        <f>COUNTIF(#REF!,"*"&amp;A73&amp;"*"&amp;D73&amp;"*")</f>
        <v>#REF!</v>
      </c>
    </row>
    <row r="74" spans="1:5" x14ac:dyDescent="0.25">
      <c r="A74" s="11" t="s">
        <v>1307</v>
      </c>
      <c r="B74" s="4" t="s">
        <v>1610</v>
      </c>
      <c r="C74" s="4" t="s">
        <v>1610</v>
      </c>
      <c r="D74" s="9" t="str">
        <f t="shared" si="1"/>
        <v>diári</v>
      </c>
      <c r="E74" t="e">
        <f>COUNTIF(#REF!,"*"&amp;A74&amp;"*"&amp;D74&amp;"*")</f>
        <v>#REF!</v>
      </c>
    </row>
    <row r="75" spans="1:5" x14ac:dyDescent="0.25">
      <c r="A75" t="s">
        <v>1307</v>
      </c>
      <c r="B75" s="4" t="s">
        <v>1573</v>
      </c>
      <c r="C75" s="4" t="s">
        <v>1573</v>
      </c>
      <c r="D75" s="9" t="str">
        <f t="shared" si="1"/>
        <v>diarr</v>
      </c>
      <c r="E75" t="e">
        <f>COUNTIF(#REF!,"*"&amp;A75&amp;"*"&amp;D75&amp;"*")</f>
        <v>#REF!</v>
      </c>
    </row>
    <row r="76" spans="1:5" x14ac:dyDescent="0.25">
      <c r="A76" t="s">
        <v>1307</v>
      </c>
      <c r="B76" s="4" t="s">
        <v>1574</v>
      </c>
      <c r="C76" s="4" t="s">
        <v>1574</v>
      </c>
      <c r="D76" s="9" t="str">
        <f t="shared" si="1"/>
        <v>disli</v>
      </c>
      <c r="E76" t="e">
        <f>COUNTIF(#REF!,"*"&amp;A76&amp;"*"&amp;D76&amp;"*")</f>
        <v>#REF!</v>
      </c>
    </row>
    <row r="77" spans="1:5" x14ac:dyDescent="0.25">
      <c r="A77" t="s">
        <v>1307</v>
      </c>
      <c r="B77" s="4" t="s">
        <v>1608</v>
      </c>
      <c r="C77" s="4" t="s">
        <v>1608</v>
      </c>
      <c r="D77" s="9" t="str">
        <f t="shared" si="1"/>
        <v>dose</v>
      </c>
      <c r="E77" t="e">
        <f>COUNTIF(#REF!,"*"&amp;A77&amp;"*"&amp;D77&amp;"*")</f>
        <v>#REF!</v>
      </c>
    </row>
    <row r="78" spans="1:5" x14ac:dyDescent="0.25">
      <c r="A78" t="s">
        <v>1307</v>
      </c>
      <c r="B78" s="4" t="s">
        <v>1595</v>
      </c>
      <c r="C78" s="4" t="s">
        <v>1595</v>
      </c>
      <c r="D78" s="9" t="str">
        <f t="shared" si="1"/>
        <v>efeit</v>
      </c>
      <c r="E78" t="e">
        <f>COUNTIF(#REF!,"*"&amp;A78&amp;"*"&amp;D78&amp;"*")</f>
        <v>#REF!</v>
      </c>
    </row>
    <row r="79" spans="1:5" x14ac:dyDescent="0.25">
      <c r="A79" t="s">
        <v>1307</v>
      </c>
      <c r="B79" s="4" t="s">
        <v>1575</v>
      </c>
      <c r="C79" s="4" t="s">
        <v>1613</v>
      </c>
      <c r="D79" s="9" t="str">
        <f t="shared" si="1"/>
        <v>enjoa</v>
      </c>
      <c r="E79" t="e">
        <f>COUNTIF(#REF!,"*"&amp;A79&amp;"*"&amp;D79&amp;"*")</f>
        <v>#REF!</v>
      </c>
    </row>
    <row r="80" spans="1:5" x14ac:dyDescent="0.25">
      <c r="A80" t="s">
        <v>1307</v>
      </c>
      <c r="B80" s="4" t="s">
        <v>1575</v>
      </c>
      <c r="C80" s="4" t="s">
        <v>1575</v>
      </c>
      <c r="D80" s="9" t="str">
        <f t="shared" si="1"/>
        <v>enjoo</v>
      </c>
      <c r="E80" t="e">
        <f>COUNTIF(#REF!,"*"&amp;A80&amp;"*"&amp;D80&amp;"*")</f>
        <v>#REF!</v>
      </c>
    </row>
    <row r="81" spans="1:5" x14ac:dyDescent="0.25">
      <c r="A81" t="s">
        <v>1307</v>
      </c>
      <c r="B81" s="4" t="s">
        <v>1575</v>
      </c>
      <c r="C81" s="4" t="s">
        <v>1612</v>
      </c>
      <c r="D81" s="9" t="str">
        <f t="shared" si="1"/>
        <v>enjôo</v>
      </c>
      <c r="E81" t="e">
        <f>COUNTIF(#REF!,"*"&amp;A81&amp;"*"&amp;D81&amp;"*")</f>
        <v>#REF!</v>
      </c>
    </row>
    <row r="82" spans="1:5" x14ac:dyDescent="0.25">
      <c r="A82" t="s">
        <v>1307</v>
      </c>
      <c r="B82" s="4" t="s">
        <v>1596</v>
      </c>
      <c r="C82" s="4" t="s">
        <v>1596</v>
      </c>
      <c r="D82" s="9" t="str">
        <f t="shared" si="1"/>
        <v>gastr</v>
      </c>
      <c r="E82" t="e">
        <f>COUNTIF(#REF!,"*"&amp;A82&amp;"*"&amp;D82&amp;"*")</f>
        <v>#REF!</v>
      </c>
    </row>
    <row r="83" spans="1:5" x14ac:dyDescent="0.25">
      <c r="A83" t="s">
        <v>1307</v>
      </c>
      <c r="B83" s="4" t="s">
        <v>1549</v>
      </c>
      <c r="C83" s="4" t="s">
        <v>1549</v>
      </c>
      <c r="D83" s="9" t="str">
        <f t="shared" si="1"/>
        <v>guide</v>
      </c>
      <c r="E83" t="e">
        <f>COUNTIF(#REF!,"*"&amp;A83&amp;"*"&amp;D83&amp;"*")</f>
        <v>#REF!</v>
      </c>
    </row>
    <row r="84" spans="1:5" x14ac:dyDescent="0.25">
      <c r="A84" t="s">
        <v>1307</v>
      </c>
      <c r="B84" s="4" t="s">
        <v>1406</v>
      </c>
      <c r="C84" s="4" t="s">
        <v>1406</v>
      </c>
      <c r="D84" s="9" t="str">
        <f t="shared" si="1"/>
        <v>HAND</v>
      </c>
      <c r="E84" t="e">
        <f>COUNTIF(#REF!,"*"&amp;A84&amp;"*"&amp;D84&amp;"*")</f>
        <v>#REF!</v>
      </c>
    </row>
    <row r="85" spans="1:5" x14ac:dyDescent="0.25">
      <c r="A85" t="s">
        <v>1307</v>
      </c>
      <c r="B85" s="4" t="s">
        <v>1568</v>
      </c>
      <c r="C85" s="4" t="s">
        <v>1568</v>
      </c>
      <c r="D85" s="9" t="str">
        <f t="shared" si="1"/>
        <v>MEV</v>
      </c>
      <c r="E85" t="e">
        <f>COUNTIF(#REF!,"*"&amp;A85&amp;"*"&amp;D85&amp;"*")</f>
        <v>#REF!</v>
      </c>
    </row>
    <row r="86" spans="1:5" x14ac:dyDescent="0.25">
      <c r="A86" t="s">
        <v>1307</v>
      </c>
      <c r="B86" s="4" t="s">
        <v>1576</v>
      </c>
      <c r="C86" s="4" t="s">
        <v>1576</v>
      </c>
      <c r="D86" s="9" t="str">
        <f t="shared" si="1"/>
        <v>mulhe</v>
      </c>
      <c r="E86" t="e">
        <f>COUNTIF(#REF!,"*"&amp;A86&amp;"*"&amp;D86&amp;"*")</f>
        <v>#REF!</v>
      </c>
    </row>
    <row r="87" spans="1:5" x14ac:dyDescent="0.25">
      <c r="A87" t="s">
        <v>1307</v>
      </c>
      <c r="B87" s="4" t="s">
        <v>1577</v>
      </c>
      <c r="C87" s="4" t="s">
        <v>1597</v>
      </c>
      <c r="D87" s="9" t="str">
        <f t="shared" si="1"/>
        <v>nause</v>
      </c>
      <c r="E87" t="e">
        <f>COUNTIF(#REF!,"*"&amp;A87&amp;"*"&amp;D87&amp;"*")</f>
        <v>#REF!</v>
      </c>
    </row>
    <row r="88" spans="1:5" x14ac:dyDescent="0.25">
      <c r="A88" t="s">
        <v>1307</v>
      </c>
      <c r="B88" s="4" t="s">
        <v>1577</v>
      </c>
      <c r="C88" s="4" t="s">
        <v>1577</v>
      </c>
      <c r="D88" s="9" t="str">
        <f t="shared" si="1"/>
        <v>náuse</v>
      </c>
      <c r="E88" t="e">
        <f>COUNTIF(#REF!,"*"&amp;A88&amp;"*"&amp;D88&amp;"*")</f>
        <v>#REF!</v>
      </c>
    </row>
    <row r="89" spans="1:5" ht="15.75" thickBot="1" x14ac:dyDescent="0.3">
      <c r="A89" t="s">
        <v>1307</v>
      </c>
      <c r="B89" s="4" t="s">
        <v>1614</v>
      </c>
      <c r="C89" s="4" t="s">
        <v>1614</v>
      </c>
      <c r="D89" s="9" t="str">
        <f t="shared" si="1"/>
        <v>neuro</v>
      </c>
      <c r="E89" t="e">
        <f>COUNTIF(#REF!,"*"&amp;A89&amp;"*"&amp;D89&amp;"*")</f>
        <v>#REF!</v>
      </c>
    </row>
    <row r="90" spans="1:5" x14ac:dyDescent="0.25">
      <c r="A90" t="s">
        <v>1307</v>
      </c>
      <c r="B90" s="3" t="s">
        <v>1578</v>
      </c>
      <c r="C90" s="3" t="s">
        <v>1599</v>
      </c>
      <c r="D90" s="9" t="str">
        <f t="shared" si="1"/>
        <v>ossea</v>
      </c>
      <c r="E90" t="e">
        <f>COUNTIF(#REF!,"*"&amp;A90&amp;"*"&amp;D90&amp;"*")</f>
        <v>#REF!</v>
      </c>
    </row>
    <row r="91" spans="1:5" x14ac:dyDescent="0.25">
      <c r="A91" t="s">
        <v>1307</v>
      </c>
      <c r="B91" s="5" t="s">
        <v>1578</v>
      </c>
      <c r="C91" s="5" t="s">
        <v>1578</v>
      </c>
      <c r="D91" s="9" t="str">
        <f t="shared" si="1"/>
        <v>óssea</v>
      </c>
      <c r="E91" t="e">
        <f>COUNTIF(#REF!,"*"&amp;A91&amp;"*"&amp;D91&amp;"*")</f>
        <v>#REF!</v>
      </c>
    </row>
    <row r="92" spans="1:5" x14ac:dyDescent="0.25">
      <c r="A92" t="s">
        <v>1307</v>
      </c>
      <c r="B92" s="5" t="s">
        <v>1622</v>
      </c>
      <c r="C92" s="5" t="s">
        <v>1622</v>
      </c>
      <c r="D92" s="9" t="str">
        <f t="shared" si="1"/>
        <v>penet</v>
      </c>
      <c r="E92" t="e">
        <f>COUNTIF(#REF!,"*"&amp;A92&amp;"*"&amp;D92&amp;"*")</f>
        <v>#REF!</v>
      </c>
    </row>
    <row r="93" spans="1:5" x14ac:dyDescent="0.25">
      <c r="A93" s="11" t="s">
        <v>1307</v>
      </c>
      <c r="B93" s="5" t="s">
        <v>1311</v>
      </c>
      <c r="C93" s="5" t="s">
        <v>1311</v>
      </c>
      <c r="D93" s="9" t="str">
        <f t="shared" si="1"/>
        <v>posol</v>
      </c>
      <c r="E93" t="e">
        <f>COUNTIF(#REF!,"*"&amp;A93&amp;"*"&amp;D93&amp;"*")</f>
        <v>#REF!</v>
      </c>
    </row>
    <row r="94" spans="1:5" x14ac:dyDescent="0.25">
      <c r="A94" t="s">
        <v>1307</v>
      </c>
      <c r="B94" s="5" t="s">
        <v>1569</v>
      </c>
      <c r="C94" s="5" t="s">
        <v>1569</v>
      </c>
      <c r="D94" s="9" t="str">
        <f t="shared" si="1"/>
        <v>QD</v>
      </c>
      <c r="E94" t="e">
        <f>COUNTIF(#REF!,"*"&amp;A94&amp;"*"&amp;D94&amp;"*")</f>
        <v>#REF!</v>
      </c>
    </row>
    <row r="95" spans="1:5" x14ac:dyDescent="0.25">
      <c r="A95" t="s">
        <v>1307</v>
      </c>
      <c r="B95" s="5" t="s">
        <v>1579</v>
      </c>
      <c r="C95" s="5" t="s">
        <v>1579</v>
      </c>
      <c r="D95" s="9" t="str">
        <f t="shared" si="1"/>
        <v>renal</v>
      </c>
      <c r="E95" t="e">
        <f>COUNTIF(#REF!,"*"&amp;A95&amp;"*"&amp;D95&amp;"*")</f>
        <v>#REF!</v>
      </c>
    </row>
    <row r="96" spans="1:5" x14ac:dyDescent="0.25">
      <c r="A96" t="s">
        <v>1307</v>
      </c>
      <c r="B96" s="5" t="s">
        <v>1580</v>
      </c>
      <c r="C96" s="5" t="s">
        <v>1580</v>
      </c>
      <c r="D96" s="9" t="str">
        <f t="shared" si="1"/>
        <v>risco</v>
      </c>
      <c r="E96" t="e">
        <f>COUNTIF(#REF!,"*"&amp;A96&amp;"*"&amp;D96&amp;"*")</f>
        <v>#REF!</v>
      </c>
    </row>
    <row r="97" spans="1:5" x14ac:dyDescent="0.25">
      <c r="A97" t="s">
        <v>1307</v>
      </c>
      <c r="B97" s="5" t="s">
        <v>1314</v>
      </c>
      <c r="C97" s="5" t="s">
        <v>1314</v>
      </c>
      <c r="D97" s="9" t="str">
        <f t="shared" si="1"/>
        <v>riton</v>
      </c>
      <c r="E97" t="e">
        <f>COUNTIF(#REF!,"*"&amp;A97&amp;"*"&amp;D97&amp;"*")</f>
        <v>#REF!</v>
      </c>
    </row>
    <row r="98" spans="1:5" x14ac:dyDescent="0.25">
      <c r="A98" t="s">
        <v>1307</v>
      </c>
      <c r="B98" s="5" t="s">
        <v>1570</v>
      </c>
      <c r="C98" s="5" t="s">
        <v>1570</v>
      </c>
      <c r="D98" s="9" t="str">
        <f t="shared" si="1"/>
        <v>SNC</v>
      </c>
      <c r="E98" t="e">
        <f>COUNTIF(#REF!,"*"&amp;A98&amp;"*"&amp;D98&amp;"*")</f>
        <v>#REF!</v>
      </c>
    </row>
    <row r="99" spans="1:5" x14ac:dyDescent="0.25">
      <c r="A99" s="11" t="s">
        <v>1307</v>
      </c>
      <c r="B99" s="5" t="s">
        <v>1615</v>
      </c>
      <c r="C99" s="5" t="s">
        <v>1615</v>
      </c>
      <c r="D99" s="9" t="str">
        <f t="shared" si="1"/>
        <v>taman</v>
      </c>
      <c r="E99" t="e">
        <f>COUNTIF(#REF!,"*"&amp;A99&amp;"*"&amp;D99&amp;"*")</f>
        <v>#REF!</v>
      </c>
    </row>
    <row r="100" spans="1:5" x14ac:dyDescent="0.25">
      <c r="A100" t="s">
        <v>1307</v>
      </c>
      <c r="B100" s="5" t="s">
        <v>1407</v>
      </c>
      <c r="C100" s="5" t="s">
        <v>1407</v>
      </c>
      <c r="D100" s="9" t="str">
        <f t="shared" si="1"/>
        <v>TARV</v>
      </c>
      <c r="E100" t="e">
        <f>COUNTIF(#REF!,"*"&amp;A100&amp;"*"&amp;D100&amp;"*")</f>
        <v>#REF!</v>
      </c>
    </row>
    <row r="101" spans="1:5" x14ac:dyDescent="0.25">
      <c r="A101" t="s">
        <v>1307</v>
      </c>
      <c r="B101" s="5" t="s">
        <v>1581</v>
      </c>
      <c r="C101" s="5" t="s">
        <v>1581</v>
      </c>
      <c r="D101" s="9" t="str">
        <f t="shared" si="1"/>
        <v>trigl</v>
      </c>
      <c r="E101" t="e">
        <f>COUNTIF(#REF!,"*"&amp;A101&amp;"*"&amp;D101&amp;"*")</f>
        <v>#REF!</v>
      </c>
    </row>
    <row r="102" spans="1:5" x14ac:dyDescent="0.25">
      <c r="A102" s="11" t="s">
        <v>1307</v>
      </c>
      <c r="B102" s="5" t="s">
        <v>1609</v>
      </c>
      <c r="C102" s="5" t="s">
        <v>1609</v>
      </c>
      <c r="D102" s="9" t="str">
        <f t="shared" si="1"/>
        <v>única</v>
      </c>
      <c r="E102" t="e">
        <f>COUNTIF(#REF!,"*"&amp;A102&amp;"*"&amp;D102&amp;"*")</f>
        <v>#REF!</v>
      </c>
    </row>
    <row r="103" spans="1:5" ht="15.75" thickBot="1" x14ac:dyDescent="0.3">
      <c r="A103" s="11" t="s">
        <v>1307</v>
      </c>
      <c r="B103" s="6" t="s">
        <v>1609</v>
      </c>
      <c r="C103" s="6" t="s">
        <v>1617</v>
      </c>
      <c r="D103" s="9" t="str">
        <f t="shared" si="1"/>
        <v>unica</v>
      </c>
      <c r="E103" t="e">
        <f>COUNTIF(#REF!,"*"&amp;A103&amp;"*"&amp;D103&amp;"*")</f>
        <v>#REF!</v>
      </c>
    </row>
    <row r="104" spans="1:5" x14ac:dyDescent="0.25">
      <c r="A104" t="s">
        <v>1307</v>
      </c>
      <c r="B104" s="4" t="s">
        <v>1582</v>
      </c>
      <c r="C104" s="4" t="s">
        <v>1582</v>
      </c>
      <c r="D104" s="9" t="str">
        <f t="shared" si="1"/>
        <v>vômit</v>
      </c>
      <c r="E104" t="e">
        <f>COUNTIF(#REF!,"*"&amp;A104&amp;"*"&amp;D104&amp;"*")</f>
        <v>#REF!</v>
      </c>
    </row>
    <row r="105" spans="1:5" x14ac:dyDescent="0.25">
      <c r="A105" t="s">
        <v>1307</v>
      </c>
      <c r="B105" s="4" t="s">
        <v>1582</v>
      </c>
      <c r="C105" s="4" t="s">
        <v>1594</v>
      </c>
      <c r="D105" s="9" t="str">
        <f t="shared" si="1"/>
        <v>vomit</v>
      </c>
      <c r="E105" t="e">
        <f>COUNTIF(#REF!,"*"&amp;A105&amp;"*"&amp;D105&amp;"*")</f>
        <v>#REF!</v>
      </c>
    </row>
    <row r="106" spans="1:5" x14ac:dyDescent="0.25">
      <c r="A106" s="12" t="s">
        <v>1318</v>
      </c>
      <c r="B106" s="4" t="s">
        <v>1313</v>
      </c>
      <c r="C106" s="4" t="s">
        <v>1313</v>
      </c>
      <c r="D106" s="9" t="str">
        <f t="shared" si="1"/>
        <v>Abbot</v>
      </c>
      <c r="E106" t="e">
        <f>COUNTIF(#REF!,"*"&amp;A106&amp;"*"&amp;D106&amp;"*")</f>
        <v>#REF!</v>
      </c>
    </row>
    <row r="107" spans="1:5" x14ac:dyDescent="0.25">
      <c r="A107" s="12" t="s">
        <v>1318</v>
      </c>
      <c r="B107" s="4" t="s">
        <v>1556</v>
      </c>
      <c r="C107" s="4" t="s">
        <v>1556</v>
      </c>
      <c r="D107" s="9" t="str">
        <f t="shared" si="1"/>
        <v>aceit</v>
      </c>
      <c r="E107" t="e">
        <f>COUNTIF(#REF!,"*"&amp;A107&amp;"*"&amp;D107&amp;"*")</f>
        <v>#REF!</v>
      </c>
    </row>
    <row r="108" spans="1:5" x14ac:dyDescent="0.25">
      <c r="A108" s="12" t="s">
        <v>1318</v>
      </c>
      <c r="B108" s="4" t="s">
        <v>1562</v>
      </c>
      <c r="C108" s="4" t="s">
        <v>1606</v>
      </c>
      <c r="D108" s="9" t="str">
        <f t="shared" si="1"/>
        <v>adere</v>
      </c>
      <c r="E108" t="e">
        <f>COUNTIF(#REF!,"*"&amp;A108&amp;"*"&amp;D108&amp;"*")</f>
        <v>#REF!</v>
      </c>
    </row>
    <row r="109" spans="1:5" x14ac:dyDescent="0.25">
      <c r="A109" s="12" t="s">
        <v>1318</v>
      </c>
      <c r="B109" s="4" t="s">
        <v>1562</v>
      </c>
      <c r="C109" s="4" t="s">
        <v>1562</v>
      </c>
      <c r="D109" s="9" t="str">
        <f t="shared" si="1"/>
        <v>aderê</v>
      </c>
      <c r="E109" t="e">
        <f>COUNTIF(#REF!,"*"&amp;A109&amp;"*"&amp;D109&amp;"*")</f>
        <v>#REF!</v>
      </c>
    </row>
    <row r="110" spans="1:5" x14ac:dyDescent="0.25">
      <c r="A110" s="12" t="s">
        <v>1318</v>
      </c>
      <c r="B110" s="4" t="s">
        <v>1563</v>
      </c>
      <c r="C110" s="4" t="s">
        <v>1607</v>
      </c>
      <c r="D110" s="9" t="str">
        <f t="shared" si="1"/>
        <v>adesa</v>
      </c>
      <c r="E110" t="e">
        <f>COUNTIF(#REF!,"*"&amp;A110&amp;"*"&amp;D110&amp;"*")</f>
        <v>#REF!</v>
      </c>
    </row>
    <row r="111" spans="1:5" x14ac:dyDescent="0.25">
      <c r="A111" s="12" t="s">
        <v>1318</v>
      </c>
      <c r="B111" s="4" t="s">
        <v>1563</v>
      </c>
      <c r="C111" s="4" t="s">
        <v>1563</v>
      </c>
      <c r="D111" s="9" t="str">
        <f t="shared" si="1"/>
        <v>adesã</v>
      </c>
      <c r="E111" t="e">
        <f>COUNTIF(#REF!,"*"&amp;A111&amp;"*"&amp;D111&amp;"*")</f>
        <v>#REF!</v>
      </c>
    </row>
    <row r="112" spans="1:5" x14ac:dyDescent="0.25">
      <c r="A112" t="s">
        <v>1318</v>
      </c>
      <c r="B112" s="4" t="s">
        <v>1319</v>
      </c>
      <c r="C112" s="4" t="s">
        <v>1603</v>
      </c>
      <c r="D112" s="9" t="str">
        <f t="shared" si="1"/>
        <v>adocã</v>
      </c>
      <c r="E112" t="e">
        <f>COUNTIF(#REF!,"*"&amp;A112&amp;"*"&amp;D112&amp;"*")</f>
        <v>#REF!</v>
      </c>
    </row>
    <row r="113" spans="1:5" x14ac:dyDescent="0.25">
      <c r="A113" t="s">
        <v>1318</v>
      </c>
      <c r="B113" s="4" t="s">
        <v>1319</v>
      </c>
      <c r="C113" s="4" t="s">
        <v>1605</v>
      </c>
      <c r="D113" s="9" t="str">
        <f t="shared" si="1"/>
        <v>adoça</v>
      </c>
      <c r="E113" t="e">
        <f>COUNTIF(#REF!,"*"&amp;A113&amp;"*"&amp;D113&amp;"*")</f>
        <v>#REF!</v>
      </c>
    </row>
    <row r="114" spans="1:5" x14ac:dyDescent="0.25">
      <c r="A114" t="s">
        <v>1318</v>
      </c>
      <c r="B114" s="4" t="s">
        <v>1319</v>
      </c>
      <c r="C114" s="4" t="s">
        <v>1319</v>
      </c>
      <c r="D114" s="9" t="str">
        <f t="shared" si="1"/>
        <v>adoçã</v>
      </c>
      <c r="E114" t="e">
        <f>COUNTIF(#REF!,"*"&amp;A114&amp;"*"&amp;D114&amp;"*")</f>
        <v>#REF!</v>
      </c>
    </row>
    <row r="115" spans="1:5" x14ac:dyDescent="0.25">
      <c r="A115" t="s">
        <v>1318</v>
      </c>
      <c r="B115" s="4" t="s">
        <v>1541</v>
      </c>
      <c r="C115" s="4" t="s">
        <v>1541</v>
      </c>
      <c r="D115" s="9" t="str">
        <f t="shared" si="1"/>
        <v>ambul</v>
      </c>
      <c r="E115" t="e">
        <f>COUNTIF(#REF!,"*"&amp;A115&amp;"*"&amp;D115&amp;"*")</f>
        <v>#REF!</v>
      </c>
    </row>
    <row r="116" spans="1:5" x14ac:dyDescent="0.25">
      <c r="A116" t="s">
        <v>1318</v>
      </c>
      <c r="B116" s="4" t="s">
        <v>1521</v>
      </c>
      <c r="C116" s="4" t="s">
        <v>1521</v>
      </c>
      <c r="D116" s="9" t="str">
        <f t="shared" si="1"/>
        <v>ataza</v>
      </c>
      <c r="E116" t="e">
        <f>COUNTIF(#REF!,"*"&amp;A116&amp;"*"&amp;D116&amp;"*")</f>
        <v>#REF!</v>
      </c>
    </row>
    <row r="117" spans="1:5" x14ac:dyDescent="0.25">
      <c r="A117" t="s">
        <v>1318</v>
      </c>
      <c r="B117" s="4" t="s">
        <v>1522</v>
      </c>
      <c r="C117" s="4" t="s">
        <v>1522</v>
      </c>
      <c r="D117" s="9" t="str">
        <f t="shared" si="1"/>
        <v>atrip</v>
      </c>
      <c r="E117" t="e">
        <f>COUNTIF(#REF!,"*"&amp;A117&amp;"*"&amp;D117&amp;"*")</f>
        <v>#REF!</v>
      </c>
    </row>
    <row r="118" spans="1:5" x14ac:dyDescent="0.25">
      <c r="A118" t="s">
        <v>1318</v>
      </c>
      <c r="B118" s="4" t="s">
        <v>1520</v>
      </c>
      <c r="C118" s="4" t="s">
        <v>1520</v>
      </c>
      <c r="D118" s="9" t="str">
        <f t="shared" si="1"/>
        <v>ATV</v>
      </c>
      <c r="E118" t="e">
        <f>COUNTIF(#REF!,"*"&amp;A118&amp;"*"&amp;D118&amp;"*")</f>
        <v>#REF!</v>
      </c>
    </row>
    <row r="119" spans="1:5" ht="15.75" thickBot="1" x14ac:dyDescent="0.3">
      <c r="A119" t="s">
        <v>1318</v>
      </c>
      <c r="B119" s="4" t="s">
        <v>1564</v>
      </c>
      <c r="C119" s="4" t="s">
        <v>1564</v>
      </c>
      <c r="D119" s="9" t="str">
        <f t="shared" si="1"/>
        <v>BID</v>
      </c>
      <c r="E119" t="e">
        <f>COUNTIF(#REF!,"*"&amp;A119&amp;"*"&amp;D119&amp;"*")</f>
        <v>#REF!</v>
      </c>
    </row>
    <row r="120" spans="1:5" x14ac:dyDescent="0.25">
      <c r="A120" t="s">
        <v>1318</v>
      </c>
      <c r="B120" s="2" t="s">
        <v>1523</v>
      </c>
      <c r="C120" s="2" t="s">
        <v>1523</v>
      </c>
      <c r="D120" s="9" t="str">
        <f t="shared" si="1"/>
        <v>BMS</v>
      </c>
      <c r="E120" t="e">
        <f>COUNTIF(#REF!,"*"&amp;A120&amp;"*"&amp;D120&amp;"*")</f>
        <v>#REF!</v>
      </c>
    </row>
    <row r="121" spans="1:5" x14ac:dyDescent="0.25">
      <c r="A121" t="s">
        <v>1318</v>
      </c>
      <c r="B121" s="4" t="s">
        <v>1524</v>
      </c>
      <c r="C121" s="4" t="s">
        <v>1524</v>
      </c>
      <c r="D121" s="9" t="str">
        <f t="shared" si="1"/>
        <v>Brist</v>
      </c>
      <c r="E121" t="e">
        <f>COUNTIF(#REF!,"*"&amp;A121&amp;"*"&amp;D121&amp;"*")</f>
        <v>#REF!</v>
      </c>
    </row>
    <row r="122" spans="1:5" x14ac:dyDescent="0.25">
      <c r="A122" t="s">
        <v>1318</v>
      </c>
      <c r="B122" s="4" t="s">
        <v>1565</v>
      </c>
      <c r="C122" s="4" t="s">
        <v>1565</v>
      </c>
      <c r="D122" s="9" t="str">
        <f t="shared" si="1"/>
        <v>cardi</v>
      </c>
      <c r="E122" t="e">
        <f>COUNTIF(#REF!,"*"&amp;A122&amp;"*"&amp;D122&amp;"*")</f>
        <v>#REF!</v>
      </c>
    </row>
    <row r="123" spans="1:5" x14ac:dyDescent="0.25">
      <c r="A123" t="s">
        <v>1318</v>
      </c>
      <c r="B123" s="4" t="s">
        <v>1566</v>
      </c>
      <c r="C123" s="4" t="s">
        <v>1566</v>
      </c>
      <c r="D123" s="9" t="str">
        <f t="shared" si="1"/>
        <v>CD4</v>
      </c>
      <c r="E123" t="e">
        <f>COUNTIF(#REF!,"*"&amp;A123&amp;"*"&amp;D123&amp;"*")</f>
        <v>#REF!</v>
      </c>
    </row>
    <row r="124" spans="1:5" x14ac:dyDescent="0.25">
      <c r="A124" t="s">
        <v>1318</v>
      </c>
      <c r="B124" s="4" t="s">
        <v>1542</v>
      </c>
      <c r="C124" s="4" t="s">
        <v>1542</v>
      </c>
      <c r="D124" s="9" t="str">
        <f t="shared" si="1"/>
        <v>clíni</v>
      </c>
      <c r="E124" t="e">
        <f>COUNTIF(#REF!,"*"&amp;A124&amp;"*"&amp;D124&amp;"*")</f>
        <v>#REF!</v>
      </c>
    </row>
    <row r="125" spans="1:5" x14ac:dyDescent="0.25">
      <c r="A125" t="s">
        <v>1318</v>
      </c>
      <c r="B125" s="4" t="s">
        <v>1567</v>
      </c>
      <c r="C125" s="4" t="s">
        <v>1567</v>
      </c>
      <c r="D125" s="9" t="str">
        <f t="shared" si="1"/>
        <v>co fo</v>
      </c>
      <c r="E125" t="e">
        <f>COUNTIF(#REF!,"*"&amp;A125&amp;"*"&amp;D125&amp;"*")</f>
        <v>#REF!</v>
      </c>
    </row>
    <row r="126" spans="1:5" x14ac:dyDescent="0.25">
      <c r="A126" t="s">
        <v>1318</v>
      </c>
      <c r="B126" s="4" t="s">
        <v>1567</v>
      </c>
      <c r="C126" s="4" t="s">
        <v>1616</v>
      </c>
      <c r="D126" s="9" t="str">
        <f t="shared" si="1"/>
        <v>co-fo</v>
      </c>
      <c r="E126" t="e">
        <f>COUNTIF(#REF!,"*"&amp;A126&amp;"*"&amp;D126&amp;"*")</f>
        <v>#REF!</v>
      </c>
    </row>
    <row r="127" spans="1:5" x14ac:dyDescent="0.25">
      <c r="A127" t="s">
        <v>1318</v>
      </c>
      <c r="B127" s="4" t="s">
        <v>1571</v>
      </c>
      <c r="C127" s="4" t="s">
        <v>1571</v>
      </c>
      <c r="D127" s="9" t="str">
        <f t="shared" si="1"/>
        <v>coles</v>
      </c>
      <c r="E127" t="e">
        <f>COUNTIF(#REF!,"*"&amp;A127&amp;"*"&amp;D127&amp;"*")</f>
        <v>#REF!</v>
      </c>
    </row>
    <row r="128" spans="1:5" x14ac:dyDescent="0.25">
      <c r="A128" t="s">
        <v>1318</v>
      </c>
      <c r="B128" s="4" t="s">
        <v>1403</v>
      </c>
      <c r="C128" s="4" t="s">
        <v>1403</v>
      </c>
      <c r="D128" s="9" t="str">
        <f t="shared" si="1"/>
        <v>comen</v>
      </c>
      <c r="E128" t="e">
        <f>COUNTIF(#REF!,"*"&amp;A128&amp;"*"&amp;D128&amp;"*")</f>
        <v>#REF!</v>
      </c>
    </row>
    <row r="129" spans="1:5" x14ac:dyDescent="0.25">
      <c r="A129" t="s">
        <v>1318</v>
      </c>
      <c r="B129" s="4" t="s">
        <v>1572</v>
      </c>
      <c r="C129" s="4" t="s">
        <v>1572</v>
      </c>
      <c r="D129" s="9" t="str">
        <f t="shared" ref="D129:D192" si="2">LEFT(C129,5)</f>
        <v>comor</v>
      </c>
      <c r="E129" t="e">
        <f>COUNTIF(#REF!,"*"&amp;A129&amp;"*"&amp;D129&amp;"*")</f>
        <v>#REF!</v>
      </c>
    </row>
    <row r="130" spans="1:5" x14ac:dyDescent="0.25">
      <c r="A130" t="s">
        <v>1318</v>
      </c>
      <c r="B130" s="4" t="s">
        <v>1598</v>
      </c>
      <c r="C130" s="4" t="s">
        <v>1598</v>
      </c>
      <c r="D130" s="9" t="str">
        <f t="shared" si="2"/>
        <v>compr</v>
      </c>
      <c r="E130" t="e">
        <f>COUNTIF(#REF!,"*"&amp;A130&amp;"*"&amp;D130&amp;"*")</f>
        <v>#REF!</v>
      </c>
    </row>
    <row r="131" spans="1:5" x14ac:dyDescent="0.25">
      <c r="A131" t="s">
        <v>1318</v>
      </c>
      <c r="B131" s="4" t="s">
        <v>1543</v>
      </c>
      <c r="C131" s="4" t="s">
        <v>1543</v>
      </c>
      <c r="D131" s="9" t="str">
        <f t="shared" si="2"/>
        <v>congr</v>
      </c>
      <c r="E131" t="e">
        <f>COUNTIF(#REF!,"*"&amp;A131&amp;"*"&amp;D131&amp;"*")</f>
        <v>#REF!</v>
      </c>
    </row>
    <row r="132" spans="1:5" x14ac:dyDescent="0.25">
      <c r="A132" t="s">
        <v>1318</v>
      </c>
      <c r="B132" s="4" t="s">
        <v>1544</v>
      </c>
      <c r="C132" s="4" t="s">
        <v>1544</v>
      </c>
      <c r="D132" s="9" t="str">
        <f t="shared" si="2"/>
        <v>conse</v>
      </c>
      <c r="E132" t="e">
        <f>COUNTIF(#REF!,"*"&amp;A132&amp;"*"&amp;D132&amp;"*")</f>
        <v>#REF!</v>
      </c>
    </row>
    <row r="133" spans="1:5" x14ac:dyDescent="0.25">
      <c r="A133" t="s">
        <v>1318</v>
      </c>
      <c r="B133" s="4" t="s">
        <v>1583</v>
      </c>
      <c r="C133" s="4" t="s">
        <v>1583</v>
      </c>
      <c r="D133" s="9" t="str">
        <f t="shared" si="2"/>
        <v>conta</v>
      </c>
      <c r="E133" t="e">
        <f>COUNTIF(#REF!,"*"&amp;A133&amp;"*"&amp;D133&amp;"*")</f>
        <v>#REF!</v>
      </c>
    </row>
    <row r="134" spans="1:5" x14ac:dyDescent="0.25">
      <c r="A134" t="s">
        <v>1318</v>
      </c>
      <c r="B134" s="4" t="s">
        <v>1525</v>
      </c>
      <c r="C134" s="4" t="s">
        <v>1525</v>
      </c>
      <c r="D134" s="9" t="str">
        <f t="shared" si="2"/>
        <v>Crist</v>
      </c>
      <c r="E134" t="e">
        <f>COUNTIF(#REF!,"*"&amp;A134&amp;"*"&amp;D134&amp;"*")</f>
        <v>#REF!</v>
      </c>
    </row>
    <row r="135" spans="1:5" x14ac:dyDescent="0.25">
      <c r="A135" t="s">
        <v>1318</v>
      </c>
      <c r="B135" s="4" t="s">
        <v>1526</v>
      </c>
      <c r="C135" s="4" t="s">
        <v>1526</v>
      </c>
      <c r="D135" s="9" t="str">
        <f t="shared" si="2"/>
        <v>DAR</v>
      </c>
      <c r="E135" t="e">
        <f>COUNTIF(#REF!,"*"&amp;A135&amp;"*"&amp;D135&amp;"*")</f>
        <v>#REF!</v>
      </c>
    </row>
    <row r="136" spans="1:5" x14ac:dyDescent="0.25">
      <c r="A136" t="s">
        <v>1318</v>
      </c>
      <c r="B136" s="4" t="s">
        <v>1527</v>
      </c>
      <c r="C136" s="4" t="s">
        <v>1527</v>
      </c>
      <c r="D136" s="9" t="str">
        <f t="shared" si="2"/>
        <v>darun</v>
      </c>
      <c r="E136" t="e">
        <f>COUNTIF(#REF!,"*"&amp;A136&amp;"*"&amp;D136&amp;"*")</f>
        <v>#REF!</v>
      </c>
    </row>
    <row r="137" spans="1:5" x14ac:dyDescent="0.25">
      <c r="A137" t="s">
        <v>1318</v>
      </c>
      <c r="B137" s="4" t="s">
        <v>1317</v>
      </c>
      <c r="C137" s="4" t="s">
        <v>1317</v>
      </c>
      <c r="D137" s="9" t="str">
        <f t="shared" si="2"/>
        <v>diabe</v>
      </c>
      <c r="E137" t="e">
        <f>COUNTIF(#REF!,"*"&amp;A137&amp;"*"&amp;D137&amp;"*")</f>
        <v>#REF!</v>
      </c>
    </row>
    <row r="138" spans="1:5" x14ac:dyDescent="0.25">
      <c r="A138" t="s">
        <v>1318</v>
      </c>
      <c r="B138" s="4" t="s">
        <v>1545</v>
      </c>
      <c r="C138" s="4" t="s">
        <v>1545</v>
      </c>
      <c r="D138" s="9" t="str">
        <f t="shared" si="2"/>
        <v>diagn</v>
      </c>
      <c r="E138" t="e">
        <f>COUNTIF(#REF!,"*"&amp;A138&amp;"*"&amp;D138&amp;"*")</f>
        <v>#REF!</v>
      </c>
    </row>
    <row r="139" spans="1:5" x14ac:dyDescent="0.25">
      <c r="A139" t="s">
        <v>1318</v>
      </c>
      <c r="B139" s="4" t="s">
        <v>1610</v>
      </c>
      <c r="C139" s="4" t="s">
        <v>1610</v>
      </c>
      <c r="D139" s="9" t="str">
        <f t="shared" si="2"/>
        <v>diári</v>
      </c>
      <c r="E139" t="e">
        <f>COUNTIF(#REF!,"*"&amp;A139&amp;"*"&amp;D139&amp;"*")</f>
        <v>#REF!</v>
      </c>
    </row>
    <row r="140" spans="1:5" x14ac:dyDescent="0.25">
      <c r="A140" t="s">
        <v>1318</v>
      </c>
      <c r="B140" s="4" t="s">
        <v>1610</v>
      </c>
      <c r="C140" s="4" t="s">
        <v>1611</v>
      </c>
      <c r="D140" s="9" t="str">
        <f t="shared" si="2"/>
        <v>diari</v>
      </c>
      <c r="E140" t="e">
        <f>COUNTIF(#REF!,"*"&amp;A140&amp;"*"&amp;D140&amp;"*")</f>
        <v>#REF!</v>
      </c>
    </row>
    <row r="141" spans="1:5" x14ac:dyDescent="0.25">
      <c r="A141" t="s">
        <v>1318</v>
      </c>
      <c r="B141" s="4" t="s">
        <v>1573</v>
      </c>
      <c r="C141" s="4" t="s">
        <v>1573</v>
      </c>
      <c r="D141" s="9" t="str">
        <f t="shared" si="2"/>
        <v>diarr</v>
      </c>
      <c r="E141" t="e">
        <f>COUNTIF(#REF!,"*"&amp;A141&amp;"*"&amp;D141&amp;"*")</f>
        <v>#REF!</v>
      </c>
    </row>
    <row r="142" spans="1:5" x14ac:dyDescent="0.25">
      <c r="A142" t="s">
        <v>1318</v>
      </c>
      <c r="B142" s="4" t="s">
        <v>1557</v>
      </c>
      <c r="C142" s="4" t="s">
        <v>1557</v>
      </c>
      <c r="D142" s="9" t="str">
        <f t="shared" si="2"/>
        <v>discu</v>
      </c>
      <c r="E142" t="e">
        <f>COUNTIF(#REF!,"*"&amp;A142&amp;"*"&amp;D142&amp;"*")</f>
        <v>#REF!</v>
      </c>
    </row>
    <row r="143" spans="1:5" x14ac:dyDescent="0.25">
      <c r="A143" t="s">
        <v>1318</v>
      </c>
      <c r="B143" s="4" t="s">
        <v>1574</v>
      </c>
      <c r="C143" s="4" t="s">
        <v>1574</v>
      </c>
      <c r="D143" s="9" t="str">
        <f t="shared" si="2"/>
        <v>disli</v>
      </c>
      <c r="E143" t="e">
        <f>COUNTIF(#REF!,"*"&amp;A143&amp;"*"&amp;D143&amp;"*")</f>
        <v>#REF!</v>
      </c>
    </row>
    <row r="144" spans="1:5" x14ac:dyDescent="0.25">
      <c r="A144" t="s">
        <v>1318</v>
      </c>
      <c r="B144" s="4" t="s">
        <v>1546</v>
      </c>
      <c r="C144" s="4" t="s">
        <v>1546</v>
      </c>
      <c r="D144" s="9" t="str">
        <f t="shared" si="2"/>
        <v>dispe</v>
      </c>
      <c r="E144" t="e">
        <f>COUNTIF(#REF!,"*"&amp;A144&amp;"*"&amp;D144&amp;"*")</f>
        <v>#REF!</v>
      </c>
    </row>
    <row r="145" spans="1:5" x14ac:dyDescent="0.25">
      <c r="A145" t="s">
        <v>1318</v>
      </c>
      <c r="B145" s="4" t="s">
        <v>1608</v>
      </c>
      <c r="C145" s="4" t="s">
        <v>1608</v>
      </c>
      <c r="D145" s="9" t="str">
        <f t="shared" si="2"/>
        <v>dose</v>
      </c>
      <c r="E145" t="e">
        <f>COUNTIF(#REF!,"*"&amp;A145&amp;"*"&amp;D145&amp;"*")</f>
        <v>#REF!</v>
      </c>
    </row>
    <row r="146" spans="1:5" x14ac:dyDescent="0.25">
      <c r="A146" t="s">
        <v>1318</v>
      </c>
      <c r="B146" s="4" t="s">
        <v>1316</v>
      </c>
      <c r="C146" s="4" t="s">
        <v>1316</v>
      </c>
      <c r="D146" s="9" t="str">
        <f t="shared" si="2"/>
        <v>DRV</v>
      </c>
      <c r="E146" t="e">
        <f>COUNTIF(#REF!,"*"&amp;A146&amp;"*"&amp;D146&amp;"*")</f>
        <v>#REF!</v>
      </c>
    </row>
    <row r="147" spans="1:5" x14ac:dyDescent="0.25">
      <c r="A147" t="s">
        <v>1318</v>
      </c>
      <c r="B147" s="4" t="s">
        <v>1528</v>
      </c>
      <c r="C147" s="4" t="s">
        <v>1528</v>
      </c>
      <c r="D147" s="9" t="str">
        <f t="shared" si="2"/>
        <v>efavi</v>
      </c>
      <c r="E147" t="e">
        <f>COUNTIF(#REF!,"*"&amp;A147&amp;"*"&amp;D147&amp;"*")</f>
        <v>#REF!</v>
      </c>
    </row>
    <row r="148" spans="1:5" x14ac:dyDescent="0.25">
      <c r="A148" t="s">
        <v>1318</v>
      </c>
      <c r="B148" s="4" t="s">
        <v>1595</v>
      </c>
      <c r="C148" s="4" t="s">
        <v>1595</v>
      </c>
      <c r="D148" s="9" t="str">
        <f t="shared" si="2"/>
        <v>efeit</v>
      </c>
      <c r="E148" t="e">
        <f>COUNTIF(#REF!,"*"&amp;A148&amp;"*"&amp;D148&amp;"*")</f>
        <v>#REF!</v>
      </c>
    </row>
    <row r="149" spans="1:5" x14ac:dyDescent="0.25">
      <c r="A149" t="s">
        <v>1318</v>
      </c>
      <c r="B149" s="4" t="s">
        <v>1529</v>
      </c>
      <c r="C149" s="4" t="s">
        <v>1529</v>
      </c>
      <c r="D149" s="9" t="str">
        <f t="shared" si="2"/>
        <v>EFV</v>
      </c>
      <c r="E149" t="e">
        <f>COUNTIF(#REF!,"*"&amp;A149&amp;"*"&amp;D149&amp;"*")</f>
        <v>#REF!</v>
      </c>
    </row>
    <row r="150" spans="1:5" x14ac:dyDescent="0.25">
      <c r="A150" t="s">
        <v>1318</v>
      </c>
      <c r="B150" s="4" t="s">
        <v>1404</v>
      </c>
      <c r="C150" s="4" t="s">
        <v>1404</v>
      </c>
      <c r="D150" s="9" t="str">
        <f t="shared" si="2"/>
        <v>elogi</v>
      </c>
      <c r="E150" t="e">
        <f>COUNTIF(#REF!,"*"&amp;A150&amp;"*"&amp;D150&amp;"*")</f>
        <v>#REF!</v>
      </c>
    </row>
    <row r="151" spans="1:5" x14ac:dyDescent="0.25">
      <c r="A151" t="s">
        <v>1318</v>
      </c>
      <c r="B151" s="4" t="s">
        <v>1575</v>
      </c>
      <c r="C151" s="4" t="s">
        <v>1575</v>
      </c>
      <c r="D151" s="9" t="str">
        <f t="shared" si="2"/>
        <v>enjoo</v>
      </c>
      <c r="E151" t="e">
        <f>COUNTIF(#REF!,"*"&amp;A151&amp;"*"&amp;D151&amp;"*")</f>
        <v>#REF!</v>
      </c>
    </row>
    <row r="152" spans="1:5" x14ac:dyDescent="0.25">
      <c r="A152" t="s">
        <v>1318</v>
      </c>
      <c r="B152" s="4" t="s">
        <v>1405</v>
      </c>
      <c r="C152" s="4" t="s">
        <v>1405</v>
      </c>
      <c r="D152" s="9" t="str">
        <f t="shared" si="2"/>
        <v>erro</v>
      </c>
      <c r="E152" t="e">
        <f>COUNTIF(#REF!,"*"&amp;A152&amp;"*"&amp;D152&amp;"*")</f>
        <v>#REF!</v>
      </c>
    </row>
    <row r="153" spans="1:5" x14ac:dyDescent="0.25">
      <c r="A153" t="s">
        <v>1318</v>
      </c>
      <c r="B153" s="4" t="s">
        <v>1547</v>
      </c>
      <c r="C153" s="4" t="s">
        <v>1547</v>
      </c>
      <c r="D153" s="9" t="str">
        <f t="shared" si="2"/>
        <v>estoq</v>
      </c>
      <c r="E153" t="e">
        <f>COUNTIF(#REF!,"*"&amp;A153&amp;"*"&amp;D153&amp;"*")</f>
        <v>#REF!</v>
      </c>
    </row>
    <row r="154" spans="1:5" x14ac:dyDescent="0.25">
      <c r="A154" t="s">
        <v>1318</v>
      </c>
      <c r="B154" s="4" t="s">
        <v>1584</v>
      </c>
      <c r="C154" s="4" t="s">
        <v>1584</v>
      </c>
      <c r="D154" s="9" t="str">
        <f t="shared" si="2"/>
        <v>estud</v>
      </c>
      <c r="E154" t="e">
        <f>COUNTIF(#REF!,"*"&amp;A154&amp;"*"&amp;D154&amp;"*")</f>
        <v>#REF!</v>
      </c>
    </row>
    <row r="155" spans="1:5" x14ac:dyDescent="0.25">
      <c r="A155" t="s">
        <v>1318</v>
      </c>
      <c r="B155" s="4" t="s">
        <v>1548</v>
      </c>
      <c r="C155" s="4" t="s">
        <v>1585</v>
      </c>
      <c r="D155" s="9" t="str">
        <f t="shared" si="2"/>
        <v>event</v>
      </c>
      <c r="E155" t="e">
        <f>COUNTIF(#REF!,"*"&amp;A155&amp;"*"&amp;D155&amp;"*")</f>
        <v>#REF!</v>
      </c>
    </row>
    <row r="156" spans="1:5" x14ac:dyDescent="0.25">
      <c r="A156" t="s">
        <v>1318</v>
      </c>
      <c r="B156" s="4" t="s">
        <v>1530</v>
      </c>
      <c r="C156" s="4" t="s">
        <v>1530</v>
      </c>
      <c r="D156" s="9" t="str">
        <f t="shared" si="2"/>
        <v>fosam</v>
      </c>
      <c r="E156" t="e">
        <f>COUNTIF(#REF!,"*"&amp;A156&amp;"*"&amp;D156&amp;"*")</f>
        <v>#REF!</v>
      </c>
    </row>
    <row r="157" spans="1:5" x14ac:dyDescent="0.25">
      <c r="A157" t="s">
        <v>1318</v>
      </c>
      <c r="B157" s="4" t="s">
        <v>1531</v>
      </c>
      <c r="C157" s="4" t="s">
        <v>1531</v>
      </c>
      <c r="D157" s="9" t="str">
        <f t="shared" si="2"/>
        <v>FPV</v>
      </c>
      <c r="E157" t="e">
        <f>COUNTIF(#REF!,"*"&amp;A157&amp;"*"&amp;D157&amp;"*")</f>
        <v>#REF!</v>
      </c>
    </row>
    <row r="158" spans="1:5" x14ac:dyDescent="0.25">
      <c r="A158" t="s">
        <v>1318</v>
      </c>
      <c r="B158" s="4" t="s">
        <v>1596</v>
      </c>
      <c r="C158" s="4" t="s">
        <v>1596</v>
      </c>
      <c r="D158" s="9" t="str">
        <f t="shared" si="2"/>
        <v>gastr</v>
      </c>
      <c r="E158" t="e">
        <f>COUNTIF(#REF!,"*"&amp;A158&amp;"*"&amp;D158&amp;"*")</f>
        <v>#REF!</v>
      </c>
    </row>
    <row r="159" spans="1:5" x14ac:dyDescent="0.25">
      <c r="A159" t="s">
        <v>1318</v>
      </c>
      <c r="B159" s="4" t="s">
        <v>1315</v>
      </c>
      <c r="C159" s="4" t="s">
        <v>1315</v>
      </c>
      <c r="D159" s="9" t="str">
        <f t="shared" si="2"/>
        <v>genér</v>
      </c>
      <c r="E159" t="e">
        <f>COUNTIF(#REF!,"*"&amp;A159&amp;"*"&amp;D159&amp;"*")</f>
        <v>#REF!</v>
      </c>
    </row>
    <row r="160" spans="1:5" x14ac:dyDescent="0.25">
      <c r="A160" t="s">
        <v>1318</v>
      </c>
      <c r="B160" s="4" t="s">
        <v>1315</v>
      </c>
      <c r="C160" s="4" t="s">
        <v>1600</v>
      </c>
      <c r="D160" s="9" t="str">
        <f t="shared" si="2"/>
        <v>gener</v>
      </c>
      <c r="E160" t="e">
        <f>COUNTIF(#REF!,"*"&amp;A160&amp;"*"&amp;D160&amp;"*")</f>
        <v>#REF!</v>
      </c>
    </row>
    <row r="161" spans="1:5" ht="15.75" thickBot="1" x14ac:dyDescent="0.3">
      <c r="A161" t="s">
        <v>1318</v>
      </c>
      <c r="B161" s="7" t="s">
        <v>1532</v>
      </c>
      <c r="C161" s="7" t="s">
        <v>1532</v>
      </c>
      <c r="D161" s="9" t="str">
        <f t="shared" si="2"/>
        <v>Glaxo</v>
      </c>
      <c r="E161" t="e">
        <f>COUNTIF(#REF!,"*"&amp;A161&amp;"*"&amp;D161&amp;"*")</f>
        <v>#REF!</v>
      </c>
    </row>
    <row r="162" spans="1:5" x14ac:dyDescent="0.25">
      <c r="A162" t="s">
        <v>1318</v>
      </c>
      <c r="B162" s="2" t="s">
        <v>1533</v>
      </c>
      <c r="C162" s="2" t="s">
        <v>1533</v>
      </c>
      <c r="D162" s="9" t="str">
        <f t="shared" si="2"/>
        <v>gover</v>
      </c>
      <c r="E162" t="e">
        <f>COUNTIF(#REF!,"*"&amp;A162&amp;"*"&amp;D162&amp;"*")</f>
        <v>#REF!</v>
      </c>
    </row>
    <row r="163" spans="1:5" x14ac:dyDescent="0.25">
      <c r="A163" t="s">
        <v>1318</v>
      </c>
      <c r="B163" s="4" t="s">
        <v>1549</v>
      </c>
      <c r="C163" s="4" t="s">
        <v>1549</v>
      </c>
      <c r="D163" s="9" t="str">
        <f t="shared" si="2"/>
        <v>guide</v>
      </c>
      <c r="E163" t="e">
        <f>COUNTIF(#REF!,"*"&amp;A163&amp;"*"&amp;D163&amp;"*")</f>
        <v>#REF!</v>
      </c>
    </row>
    <row r="164" spans="1:5" x14ac:dyDescent="0.25">
      <c r="A164" t="s">
        <v>1318</v>
      </c>
      <c r="B164" s="4" t="s">
        <v>1406</v>
      </c>
      <c r="C164" s="4" t="s">
        <v>1406</v>
      </c>
      <c r="D164" s="9" t="str">
        <f t="shared" si="2"/>
        <v>HAND</v>
      </c>
      <c r="E164" t="e">
        <f>COUNTIF(#REF!,"*"&amp;A164&amp;"*"&amp;D164&amp;"*")</f>
        <v>#REF!</v>
      </c>
    </row>
    <row r="165" spans="1:5" x14ac:dyDescent="0.25">
      <c r="A165" t="s">
        <v>1318</v>
      </c>
      <c r="B165" s="4" t="s">
        <v>1550</v>
      </c>
      <c r="C165" s="4" t="s">
        <v>1550</v>
      </c>
      <c r="D165" s="9" t="str">
        <f t="shared" si="2"/>
        <v>hospi</v>
      </c>
      <c r="E165" t="e">
        <f>COUNTIF(#REF!,"*"&amp;A165&amp;"*"&amp;D165&amp;"*")</f>
        <v>#REF!</v>
      </c>
    </row>
    <row r="166" spans="1:5" x14ac:dyDescent="0.25">
      <c r="A166" t="s">
        <v>1318</v>
      </c>
      <c r="B166" s="4" t="s">
        <v>1586</v>
      </c>
      <c r="C166" s="4" t="s">
        <v>1586</v>
      </c>
      <c r="D166" s="9" t="str">
        <f t="shared" si="2"/>
        <v>infor</v>
      </c>
      <c r="E166" t="e">
        <f>COUNTIF(#REF!,"*"&amp;A166&amp;"*"&amp;D166&amp;"*")</f>
        <v>#REF!</v>
      </c>
    </row>
    <row r="167" spans="1:5" x14ac:dyDescent="0.25">
      <c r="A167" t="s">
        <v>1318</v>
      </c>
      <c r="B167" s="4" t="s">
        <v>1534</v>
      </c>
      <c r="C167" s="4" t="s">
        <v>1534</v>
      </c>
      <c r="D167" s="9" t="str">
        <f t="shared" si="2"/>
        <v>Janss</v>
      </c>
      <c r="E167" t="e">
        <f>COUNTIF(#REF!,"*"&amp;A167&amp;"*"&amp;D167&amp;"*")</f>
        <v>#REF!</v>
      </c>
    </row>
    <row r="168" spans="1:5" x14ac:dyDescent="0.25">
      <c r="A168" t="s">
        <v>1318</v>
      </c>
      <c r="B168" s="4" t="s">
        <v>1587</v>
      </c>
      <c r="C168" s="4" t="s">
        <v>1587</v>
      </c>
      <c r="D168" s="9" t="str">
        <f t="shared" si="2"/>
        <v>mater</v>
      </c>
      <c r="E168" t="e">
        <f>COUNTIF(#REF!,"*"&amp;A168&amp;"*"&amp;D168&amp;"*")</f>
        <v>#REF!</v>
      </c>
    </row>
    <row r="169" spans="1:5" x14ac:dyDescent="0.25">
      <c r="A169" t="s">
        <v>1318</v>
      </c>
      <c r="B169" s="4" t="s">
        <v>1535</v>
      </c>
      <c r="C169" s="4" t="s">
        <v>1535</v>
      </c>
      <c r="D169" s="9" t="str">
        <f t="shared" si="2"/>
        <v>Merck</v>
      </c>
      <c r="E169" t="e">
        <f>COUNTIF(#REF!,"*"&amp;A169&amp;"*"&amp;D169&amp;"*")</f>
        <v>#REF!</v>
      </c>
    </row>
    <row r="170" spans="1:5" x14ac:dyDescent="0.25">
      <c r="A170" t="s">
        <v>1318</v>
      </c>
      <c r="B170" s="4" t="s">
        <v>1568</v>
      </c>
      <c r="C170" s="4" t="s">
        <v>1568</v>
      </c>
      <c r="D170" s="9" t="str">
        <f t="shared" si="2"/>
        <v>MEV</v>
      </c>
      <c r="E170" t="e">
        <f>COUNTIF(#REF!,"*"&amp;A170&amp;"*"&amp;D170&amp;"*")</f>
        <v>#REF!</v>
      </c>
    </row>
    <row r="171" spans="1:5" x14ac:dyDescent="0.25">
      <c r="A171" t="s">
        <v>1318</v>
      </c>
      <c r="B171" s="4" t="s">
        <v>1536</v>
      </c>
      <c r="C171" s="4" t="s">
        <v>1536</v>
      </c>
      <c r="D171" s="9" t="str">
        <f t="shared" si="2"/>
        <v>MSD</v>
      </c>
      <c r="E171" t="e">
        <f>COUNTIF(#REF!,"*"&amp;A171&amp;"*"&amp;D171&amp;"*")</f>
        <v>#REF!</v>
      </c>
    </row>
    <row r="172" spans="1:5" x14ac:dyDescent="0.25">
      <c r="A172" t="s">
        <v>1318</v>
      </c>
      <c r="B172" s="4" t="s">
        <v>1576</v>
      </c>
      <c r="C172" s="4" t="s">
        <v>1576</v>
      </c>
      <c r="D172" s="9" t="str">
        <f t="shared" si="2"/>
        <v>mulhe</v>
      </c>
      <c r="E172" t="e">
        <f>COUNTIF(#REF!,"*"&amp;A172&amp;"*"&amp;D172&amp;"*")</f>
        <v>#REF!</v>
      </c>
    </row>
    <row r="173" spans="1:5" x14ac:dyDescent="0.25">
      <c r="A173" t="s">
        <v>1318</v>
      </c>
      <c r="B173" s="4" t="s">
        <v>1577</v>
      </c>
      <c r="C173" s="4" t="s">
        <v>1577</v>
      </c>
      <c r="D173" s="9" t="str">
        <f t="shared" si="2"/>
        <v>náuse</v>
      </c>
      <c r="E173" t="e">
        <f>COUNTIF(#REF!,"*"&amp;A173&amp;"*"&amp;D173&amp;"*")</f>
        <v>#REF!</v>
      </c>
    </row>
    <row r="174" spans="1:5" x14ac:dyDescent="0.25">
      <c r="A174" t="s">
        <v>1318</v>
      </c>
      <c r="B174" s="4" t="s">
        <v>1577</v>
      </c>
      <c r="C174" s="4" t="s">
        <v>1597</v>
      </c>
      <c r="D174" s="9" t="str">
        <f t="shared" si="2"/>
        <v>nause</v>
      </c>
      <c r="E174" t="e">
        <f>COUNTIF(#REF!,"*"&amp;A174&amp;"*"&amp;D174&amp;"*")</f>
        <v>#REF!</v>
      </c>
    </row>
    <row r="175" spans="1:5" x14ac:dyDescent="0.25">
      <c r="A175" t="s">
        <v>1318</v>
      </c>
      <c r="B175" s="4" t="s">
        <v>1312</v>
      </c>
      <c r="C175" s="4" t="s">
        <v>1312</v>
      </c>
      <c r="D175" s="9" t="str">
        <f t="shared" si="2"/>
        <v>negat</v>
      </c>
      <c r="E175" t="e">
        <f>COUNTIF(#REF!,"*"&amp;A175&amp;"*"&amp;D175&amp;"*")</f>
        <v>#REF!</v>
      </c>
    </row>
    <row r="176" spans="1:5" x14ac:dyDescent="0.25">
      <c r="A176" t="s">
        <v>1318</v>
      </c>
      <c r="B176" s="4" t="s">
        <v>1537</v>
      </c>
      <c r="C176" s="4" t="s">
        <v>1537</v>
      </c>
      <c r="D176" s="9" t="str">
        <f t="shared" si="2"/>
        <v>nevir</v>
      </c>
      <c r="E176" t="e">
        <f>COUNTIF(#REF!,"*"&amp;A176&amp;"*"&amp;D176&amp;"*")</f>
        <v>#REF!</v>
      </c>
    </row>
    <row r="177" spans="1:5" x14ac:dyDescent="0.25">
      <c r="A177" t="s">
        <v>1318</v>
      </c>
      <c r="B177" s="4" t="s">
        <v>1618</v>
      </c>
      <c r="C177" s="4" t="s">
        <v>1618</v>
      </c>
      <c r="D177" s="9" t="str">
        <f t="shared" si="2"/>
        <v>númer</v>
      </c>
      <c r="E177" t="e">
        <f>COUNTIF(#REF!,"*"&amp;A177&amp;"*"&amp;D177&amp;"*")</f>
        <v>#REF!</v>
      </c>
    </row>
    <row r="178" spans="1:5" x14ac:dyDescent="0.25">
      <c r="A178" t="s">
        <v>1318</v>
      </c>
      <c r="B178" s="4" t="s">
        <v>1538</v>
      </c>
      <c r="C178" s="4" t="s">
        <v>1538</v>
      </c>
      <c r="D178" s="9" t="str">
        <f t="shared" si="2"/>
        <v>NVP</v>
      </c>
      <c r="E178" t="e">
        <f>COUNTIF(#REF!,"*"&amp;A178&amp;"*"&amp;D178&amp;"*")</f>
        <v>#REF!</v>
      </c>
    </row>
    <row r="179" spans="1:5" x14ac:dyDescent="0.25">
      <c r="A179" t="s">
        <v>1318</v>
      </c>
      <c r="B179" s="4" t="s">
        <v>1558</v>
      </c>
      <c r="C179" s="4" t="s">
        <v>1558</v>
      </c>
      <c r="D179" s="9" t="str">
        <f t="shared" si="2"/>
        <v>opini</v>
      </c>
      <c r="E179" t="e">
        <f>COUNTIF(#REF!,"*"&amp;A179&amp;"*"&amp;D179&amp;"*")</f>
        <v>#REF!</v>
      </c>
    </row>
    <row r="180" spans="1:5" x14ac:dyDescent="0.25">
      <c r="A180" t="s">
        <v>1318</v>
      </c>
      <c r="B180" s="4" t="s">
        <v>1578</v>
      </c>
      <c r="C180" s="4" t="s">
        <v>1578</v>
      </c>
      <c r="D180" s="9" t="str">
        <f t="shared" si="2"/>
        <v>óssea</v>
      </c>
      <c r="E180" t="e">
        <f>COUNTIF(#REF!,"*"&amp;A180&amp;"*"&amp;D180&amp;"*")</f>
        <v>#REF!</v>
      </c>
    </row>
    <row r="181" spans="1:5" x14ac:dyDescent="0.25">
      <c r="A181" t="s">
        <v>1318</v>
      </c>
      <c r="B181" s="4" t="s">
        <v>1578</v>
      </c>
      <c r="C181" s="4" t="s">
        <v>1599</v>
      </c>
      <c r="D181" s="9" t="str">
        <f t="shared" si="2"/>
        <v>ossea</v>
      </c>
      <c r="E181" t="e">
        <f>COUNTIF(#REF!,"*"&amp;A181&amp;"*"&amp;D181&amp;"*")</f>
        <v>#REF!</v>
      </c>
    </row>
    <row r="182" spans="1:5" x14ac:dyDescent="0.25">
      <c r="A182" t="s">
        <v>1318</v>
      </c>
      <c r="B182" s="4" t="s">
        <v>1588</v>
      </c>
      <c r="C182" s="4" t="s">
        <v>1588</v>
      </c>
      <c r="D182" s="9" t="str">
        <f t="shared" si="2"/>
        <v>patro</v>
      </c>
      <c r="E182" t="e">
        <f>COUNTIF(#REF!,"*"&amp;A182&amp;"*"&amp;D182&amp;"*")</f>
        <v>#REF!</v>
      </c>
    </row>
    <row r="183" spans="1:5" x14ac:dyDescent="0.25">
      <c r="A183" t="s">
        <v>1318</v>
      </c>
      <c r="B183" s="4" t="s">
        <v>1622</v>
      </c>
      <c r="C183" s="4" t="s">
        <v>1622</v>
      </c>
      <c r="D183" s="9" t="str">
        <f t="shared" si="2"/>
        <v>penet</v>
      </c>
      <c r="E183" t="e">
        <f>COUNTIF(#REF!,"*"&amp;A183&amp;"*"&amp;D183&amp;"*")</f>
        <v>#REF!</v>
      </c>
    </row>
    <row r="184" spans="1:5" x14ac:dyDescent="0.25">
      <c r="A184" t="s">
        <v>1318</v>
      </c>
      <c r="B184" s="4" t="s">
        <v>1551</v>
      </c>
      <c r="C184" s="4" t="s">
        <v>1551</v>
      </c>
      <c r="D184" s="9" t="str">
        <f t="shared" si="2"/>
        <v>pesqu</v>
      </c>
      <c r="E184" t="e">
        <f>COUNTIF(#REF!,"*"&amp;A184&amp;"*"&amp;D184&amp;"*")</f>
        <v>#REF!</v>
      </c>
    </row>
    <row r="185" spans="1:5" x14ac:dyDescent="0.25">
      <c r="A185" t="s">
        <v>1318</v>
      </c>
      <c r="B185" s="4" t="s">
        <v>1552</v>
      </c>
      <c r="C185" s="4" t="s">
        <v>1552</v>
      </c>
      <c r="D185" s="9" t="str">
        <f t="shared" si="2"/>
        <v>PNAID</v>
      </c>
      <c r="E185" t="e">
        <f>COUNTIF(#REF!,"*"&amp;A185&amp;"*"&amp;D185&amp;"*")</f>
        <v>#REF!</v>
      </c>
    </row>
    <row r="186" spans="1:5" ht="15.75" thickBot="1" x14ac:dyDescent="0.3">
      <c r="A186" t="s">
        <v>1318</v>
      </c>
      <c r="B186" s="7" t="s">
        <v>1559</v>
      </c>
      <c r="C186" s="7" t="s">
        <v>1559</v>
      </c>
      <c r="D186" s="9" t="str">
        <f t="shared" si="2"/>
        <v>posit</v>
      </c>
      <c r="E186" t="e">
        <f>COUNTIF(#REF!,"*"&amp;A186&amp;"*"&amp;D186&amp;"*")</f>
        <v>#REF!</v>
      </c>
    </row>
    <row r="187" spans="1:5" x14ac:dyDescent="0.25">
      <c r="A187" t="s">
        <v>1318</v>
      </c>
      <c r="B187" s="2" t="s">
        <v>1311</v>
      </c>
      <c r="C187" s="2" t="s">
        <v>1311</v>
      </c>
      <c r="D187" s="9" t="str">
        <f t="shared" si="2"/>
        <v>posol</v>
      </c>
      <c r="E187" t="e">
        <f>COUNTIF(#REF!,"*"&amp;A187&amp;"*"&amp;D187&amp;"*")</f>
        <v>#REF!</v>
      </c>
    </row>
    <row r="188" spans="1:5" x14ac:dyDescent="0.25">
      <c r="A188" t="s">
        <v>1318</v>
      </c>
      <c r="B188" s="4" t="s">
        <v>1569</v>
      </c>
      <c r="C188" s="4" t="s">
        <v>1569</v>
      </c>
      <c r="D188" s="9" t="str">
        <f t="shared" si="2"/>
        <v>QD</v>
      </c>
      <c r="E188" t="e">
        <f>COUNTIF(#REF!,"*"&amp;A188&amp;"*"&amp;D188&amp;"*")</f>
        <v>#REF!</v>
      </c>
    </row>
    <row r="189" spans="1:5" x14ac:dyDescent="0.25">
      <c r="A189" t="s">
        <v>1318</v>
      </c>
      <c r="B189" s="4" t="s">
        <v>1560</v>
      </c>
      <c r="C189" s="4" t="s">
        <v>1560</v>
      </c>
      <c r="D189" s="9" t="str">
        <f t="shared" si="2"/>
        <v>quali</v>
      </c>
      <c r="E189" t="e">
        <f>COUNTIF(#REF!,"*"&amp;A189&amp;"*"&amp;D189&amp;"*")</f>
        <v>#REF!</v>
      </c>
    </row>
    <row r="190" spans="1:5" x14ac:dyDescent="0.25">
      <c r="A190" t="s">
        <v>1318</v>
      </c>
      <c r="B190" s="4" t="s">
        <v>1539</v>
      </c>
      <c r="C190" s="4" t="s">
        <v>1539</v>
      </c>
      <c r="D190" s="9" t="str">
        <f t="shared" si="2"/>
        <v>RAL</v>
      </c>
      <c r="E190" t="e">
        <f>COUNTIF(#REF!,"*"&amp;A190&amp;"*"&amp;D190&amp;"*")</f>
        <v>#REF!</v>
      </c>
    </row>
    <row r="191" spans="1:5" x14ac:dyDescent="0.25">
      <c r="A191" t="s">
        <v>1318</v>
      </c>
      <c r="B191" s="4" t="s">
        <v>1540</v>
      </c>
      <c r="C191" s="4" t="s">
        <v>1540</v>
      </c>
      <c r="D191" s="9" t="str">
        <f t="shared" si="2"/>
        <v>ralte</v>
      </c>
      <c r="E191" t="e">
        <f>COUNTIF(#REF!,"*"&amp;A191&amp;"*"&amp;D191&amp;"*")</f>
        <v>#REF!</v>
      </c>
    </row>
    <row r="192" spans="1:5" x14ac:dyDescent="0.25">
      <c r="A192" t="s">
        <v>1318</v>
      </c>
      <c r="B192" s="4" t="s">
        <v>1579</v>
      </c>
      <c r="C192" s="4" t="s">
        <v>1579</v>
      </c>
      <c r="D192" s="9" t="str">
        <f t="shared" si="2"/>
        <v>renal</v>
      </c>
      <c r="E192" t="e">
        <f>COUNTIF(#REF!,"*"&amp;A192&amp;"*"&amp;D192&amp;"*")</f>
        <v>#REF!</v>
      </c>
    </row>
    <row r="193" spans="1:5" x14ac:dyDescent="0.25">
      <c r="A193" t="s">
        <v>1318</v>
      </c>
      <c r="B193" s="4" t="s">
        <v>1580</v>
      </c>
      <c r="C193" s="4" t="s">
        <v>1580</v>
      </c>
      <c r="D193" s="9" t="str">
        <f t="shared" ref="D193:D229" si="3">LEFT(C193,5)</f>
        <v>risco</v>
      </c>
      <c r="E193" t="e">
        <f>COUNTIF(#REF!,"*"&amp;A193&amp;"*"&amp;D193&amp;"*")</f>
        <v>#REF!</v>
      </c>
    </row>
    <row r="194" spans="1:5" x14ac:dyDescent="0.25">
      <c r="A194" t="s">
        <v>1318</v>
      </c>
      <c r="B194" s="4" t="s">
        <v>1314</v>
      </c>
      <c r="C194" s="4" t="s">
        <v>1314</v>
      </c>
      <c r="D194" s="9" t="str">
        <f t="shared" si="3"/>
        <v>riton</v>
      </c>
      <c r="E194" t="e">
        <f>COUNTIF(#REF!,"*"&amp;A194&amp;"*"&amp;D194&amp;"*")</f>
        <v>#REF!</v>
      </c>
    </row>
    <row r="195" spans="1:5" x14ac:dyDescent="0.25">
      <c r="A195" t="s">
        <v>1318</v>
      </c>
      <c r="B195" s="4" t="s">
        <v>1314</v>
      </c>
      <c r="C195" s="4" t="s">
        <v>1314</v>
      </c>
      <c r="D195" s="9" t="str">
        <f t="shared" si="3"/>
        <v>riton</v>
      </c>
      <c r="E195" t="e">
        <f>COUNTIF(#REF!,"*"&amp;A195&amp;"*"&amp;D195&amp;"*")</f>
        <v>#REF!</v>
      </c>
    </row>
    <row r="196" spans="1:5" x14ac:dyDescent="0.25">
      <c r="A196" t="s">
        <v>1318</v>
      </c>
      <c r="B196" s="4" t="s">
        <v>1553</v>
      </c>
      <c r="C196" s="4" t="s">
        <v>1553</v>
      </c>
      <c r="D196" s="9" t="str">
        <f t="shared" si="3"/>
        <v>rumor</v>
      </c>
      <c r="E196" t="e">
        <f>COUNTIF(#REF!,"*"&amp;A196&amp;"*"&amp;D196&amp;"*")</f>
        <v>#REF!</v>
      </c>
    </row>
    <row r="197" spans="1:5" x14ac:dyDescent="0.25">
      <c r="A197" t="s">
        <v>1318</v>
      </c>
      <c r="B197" s="4" t="s">
        <v>1554</v>
      </c>
      <c r="C197" s="4" t="s">
        <v>1589</v>
      </c>
      <c r="D197" s="9" t="str">
        <f t="shared" si="3"/>
        <v>simpó</v>
      </c>
      <c r="E197" t="e">
        <f>COUNTIF(#REF!,"*"&amp;A197&amp;"*"&amp;D197&amp;"*")</f>
        <v>#REF!</v>
      </c>
    </row>
    <row r="198" spans="1:5" x14ac:dyDescent="0.25">
      <c r="A198" t="s">
        <v>1318</v>
      </c>
      <c r="B198" s="4" t="s">
        <v>1554</v>
      </c>
      <c r="C198" s="4" t="s">
        <v>1621</v>
      </c>
      <c r="D198" s="9" t="str">
        <f t="shared" si="3"/>
        <v>simpo</v>
      </c>
      <c r="E198" t="e">
        <f>COUNTIF(#REF!,"*"&amp;A198&amp;"*"&amp;D198&amp;"*")</f>
        <v>#REF!</v>
      </c>
    </row>
    <row r="199" spans="1:5" x14ac:dyDescent="0.25">
      <c r="A199" t="s">
        <v>1318</v>
      </c>
      <c r="B199" s="4" t="s">
        <v>1554</v>
      </c>
      <c r="C199" s="4" t="s">
        <v>1602</v>
      </c>
      <c r="D199" s="9" t="str">
        <f t="shared" si="3"/>
        <v>simpo</v>
      </c>
      <c r="E199" t="e">
        <f>COUNTIF(#REF!,"*"&amp;A199&amp;"*"&amp;D199&amp;"*")</f>
        <v>#REF!</v>
      </c>
    </row>
    <row r="200" spans="1:5" x14ac:dyDescent="0.25">
      <c r="A200" t="s">
        <v>1318</v>
      </c>
      <c r="B200" s="4" t="s">
        <v>1570</v>
      </c>
      <c r="C200" s="4" t="s">
        <v>1570</v>
      </c>
      <c r="D200" s="9" t="str">
        <f t="shared" si="3"/>
        <v>SNC</v>
      </c>
      <c r="E200" t="e">
        <f>COUNTIF(#REF!,"*"&amp;A200&amp;"*"&amp;D200&amp;"*")</f>
        <v>#REF!</v>
      </c>
    </row>
    <row r="201" spans="1:5" ht="15.75" thickBot="1" x14ac:dyDescent="0.3">
      <c r="A201" t="s">
        <v>1318</v>
      </c>
      <c r="B201" s="7" t="s">
        <v>1555</v>
      </c>
      <c r="C201" s="7" t="s">
        <v>1555</v>
      </c>
      <c r="D201" s="9" t="str">
        <f t="shared" si="3"/>
        <v>socie</v>
      </c>
      <c r="E201" t="e">
        <f>COUNTIF(#REF!,"*"&amp;A201&amp;"*"&amp;D201&amp;"*")</f>
        <v>#REF!</v>
      </c>
    </row>
    <row r="202" spans="1:5" x14ac:dyDescent="0.25">
      <c r="A202" t="s">
        <v>1318</v>
      </c>
      <c r="B202" s="3" t="s">
        <v>1561</v>
      </c>
      <c r="C202" s="3" t="s">
        <v>1561</v>
      </c>
      <c r="D202" s="9" t="str">
        <f t="shared" si="3"/>
        <v>suges</v>
      </c>
      <c r="E202" t="e">
        <f>COUNTIF(#REF!,"*"&amp;A202&amp;"*"&amp;D202&amp;"*")</f>
        <v>#REF!</v>
      </c>
    </row>
    <row r="203" spans="1:5" x14ac:dyDescent="0.25">
      <c r="A203" t="s">
        <v>1318</v>
      </c>
      <c r="B203" s="5" t="s">
        <v>1615</v>
      </c>
      <c r="C203" s="5" t="s">
        <v>1615</v>
      </c>
      <c r="D203" s="9" t="str">
        <f t="shared" si="3"/>
        <v>taman</v>
      </c>
      <c r="E203" t="e">
        <f>COUNTIF(#REF!,"*"&amp;A203&amp;"*"&amp;D203&amp;"*")</f>
        <v>#REF!</v>
      </c>
    </row>
    <row r="204" spans="1:5" x14ac:dyDescent="0.25">
      <c r="A204" t="s">
        <v>1318</v>
      </c>
      <c r="B204" s="5" t="s">
        <v>1407</v>
      </c>
      <c r="C204" s="5" t="s">
        <v>1407</v>
      </c>
      <c r="D204" s="9" t="str">
        <f t="shared" si="3"/>
        <v>TARV</v>
      </c>
      <c r="E204" t="e">
        <f>COUNTIF(#REF!,"*"&amp;A204&amp;"*"&amp;D204&amp;"*")</f>
        <v>#REF!</v>
      </c>
    </row>
    <row r="205" spans="1:5" x14ac:dyDescent="0.25">
      <c r="A205" t="s">
        <v>1318</v>
      </c>
      <c r="B205" s="5" t="s">
        <v>1581</v>
      </c>
      <c r="C205" s="5" t="s">
        <v>1581</v>
      </c>
      <c r="D205" s="9" t="str">
        <f t="shared" si="3"/>
        <v>trigl</v>
      </c>
      <c r="E205" t="e">
        <f>COUNTIF(#REF!,"*"&amp;A205&amp;"*"&amp;D205&amp;"*")</f>
        <v>#REF!</v>
      </c>
    </row>
    <row r="206" spans="1:5" x14ac:dyDescent="0.25">
      <c r="A206" t="s">
        <v>1318</v>
      </c>
      <c r="B206" s="5" t="s">
        <v>1609</v>
      </c>
      <c r="C206" s="5" t="s">
        <v>1609</v>
      </c>
      <c r="D206" s="9" t="str">
        <f t="shared" si="3"/>
        <v>única</v>
      </c>
      <c r="E206" t="e">
        <f>COUNTIF(#REF!,"*"&amp;A206&amp;"*"&amp;D206&amp;"*")</f>
        <v>#REF!</v>
      </c>
    </row>
    <row r="207" spans="1:5" x14ac:dyDescent="0.25">
      <c r="A207" t="s">
        <v>1318</v>
      </c>
      <c r="B207" s="5" t="s">
        <v>1609</v>
      </c>
      <c r="C207" s="5" t="s">
        <v>1617</v>
      </c>
      <c r="D207" s="9" t="str">
        <f t="shared" si="3"/>
        <v>unica</v>
      </c>
      <c r="E207" t="e">
        <f>COUNTIF(#REF!,"*"&amp;A207&amp;"*"&amp;D207&amp;"*")</f>
        <v>#REF!</v>
      </c>
    </row>
    <row r="208" spans="1:5" x14ac:dyDescent="0.25">
      <c r="A208" t="s">
        <v>1318</v>
      </c>
      <c r="B208" s="5" t="s">
        <v>1590</v>
      </c>
      <c r="C208" s="5" t="s">
        <v>1590</v>
      </c>
      <c r="D208" s="9" t="str">
        <f t="shared" si="3"/>
        <v>verba</v>
      </c>
      <c r="E208" t="e">
        <f>COUNTIF(#REF!,"*"&amp;A208&amp;"*"&amp;D208&amp;"*")</f>
        <v>#REF!</v>
      </c>
    </row>
    <row r="209" spans="1:5" x14ac:dyDescent="0.25">
      <c r="A209" t="s">
        <v>1318</v>
      </c>
      <c r="B209" s="5" t="s">
        <v>1591</v>
      </c>
      <c r="C209" s="5" t="s">
        <v>1591</v>
      </c>
      <c r="D209" s="9" t="str">
        <f t="shared" si="3"/>
        <v>viage</v>
      </c>
      <c r="E209" t="e">
        <f>COUNTIF(#REF!,"*"&amp;A209&amp;"*"&amp;D209&amp;"*")</f>
        <v>#REF!</v>
      </c>
    </row>
    <row r="210" spans="1:5" x14ac:dyDescent="0.25">
      <c r="A210" t="s">
        <v>1318</v>
      </c>
      <c r="B210" s="5" t="s">
        <v>1408</v>
      </c>
      <c r="C210" s="5" t="s">
        <v>1408</v>
      </c>
      <c r="D210" s="9" t="str">
        <f t="shared" si="3"/>
        <v>ViiV</v>
      </c>
      <c r="E210" t="e">
        <f>COUNTIF(#REF!,"*"&amp;A210&amp;"*"&amp;D210&amp;"*")</f>
        <v>#REF!</v>
      </c>
    </row>
    <row r="211" spans="1:5" x14ac:dyDescent="0.25">
      <c r="A211" t="s">
        <v>1318</v>
      </c>
      <c r="B211" s="5" t="s">
        <v>1592</v>
      </c>
      <c r="C211" s="5" t="s">
        <v>1592</v>
      </c>
      <c r="D211" s="9" t="str">
        <f t="shared" si="3"/>
        <v>visit</v>
      </c>
      <c r="E211" t="e">
        <f>COUNTIF(#REF!,"*"&amp;A211&amp;"*"&amp;D211&amp;"*")</f>
        <v>#REF!</v>
      </c>
    </row>
    <row r="212" spans="1:5" x14ac:dyDescent="0.25">
      <c r="A212" t="s">
        <v>1318</v>
      </c>
      <c r="B212" s="5" t="s">
        <v>1582</v>
      </c>
      <c r="C212" s="5" t="s">
        <v>1593</v>
      </c>
      <c r="D212" s="9" t="str">
        <f t="shared" si="3"/>
        <v>vômit</v>
      </c>
      <c r="E212" t="e">
        <f>COUNTIF(#REF!,"*"&amp;A212&amp;"*"&amp;D212&amp;"*")</f>
        <v>#REF!</v>
      </c>
    </row>
    <row r="213" spans="1:5" x14ac:dyDescent="0.25">
      <c r="A213" t="s">
        <v>1318</v>
      </c>
      <c r="B213" s="5" t="s">
        <v>1582</v>
      </c>
      <c r="C213" s="5" t="s">
        <v>1619</v>
      </c>
      <c r="D213" s="9" t="str">
        <f t="shared" si="3"/>
        <v>vomit</v>
      </c>
      <c r="E213" t="e">
        <f>COUNTIF(#REF!,"*"&amp;A213&amp;"*"&amp;D213&amp;"*")</f>
        <v>#REF!</v>
      </c>
    </row>
    <row r="214" spans="1:5" ht="15.75" thickBot="1" x14ac:dyDescent="0.3">
      <c r="A214" s="12" t="s">
        <v>1310</v>
      </c>
      <c r="B214" s="6" t="s">
        <v>1313</v>
      </c>
      <c r="C214" s="6" t="s">
        <v>1313</v>
      </c>
      <c r="D214" s="9" t="str">
        <f t="shared" si="3"/>
        <v>Abbot</v>
      </c>
      <c r="E214" t="e">
        <f>COUNTIF(#REF!,"*"&amp;A214&amp;"*"&amp;D214&amp;"*")</f>
        <v>#REF!</v>
      </c>
    </row>
    <row r="215" spans="1:5" ht="15.75" thickBot="1" x14ac:dyDescent="0.3">
      <c r="A215" s="12" t="s">
        <v>1310</v>
      </c>
      <c r="B215" s="6" t="s">
        <v>1520</v>
      </c>
      <c r="C215" s="5" t="s">
        <v>1520</v>
      </c>
      <c r="D215" s="9" t="str">
        <f t="shared" si="3"/>
        <v>ATV</v>
      </c>
      <c r="E215" t="e">
        <f>COUNTIF(#REF!,"*"&amp;A215&amp;"*"&amp;D215&amp;"*")</f>
        <v>#REF!</v>
      </c>
    </row>
    <row r="216" spans="1:5" ht="15.75" thickBot="1" x14ac:dyDescent="0.3">
      <c r="A216" t="s">
        <v>1310</v>
      </c>
      <c r="B216" s="6" t="s">
        <v>1543</v>
      </c>
      <c r="C216" s="4" t="s">
        <v>1543</v>
      </c>
      <c r="D216" s="9" t="str">
        <f t="shared" si="3"/>
        <v>congr</v>
      </c>
      <c r="E216" t="e">
        <f>COUNTIF(#REF!,"*"&amp;A216&amp;"*"&amp;D216&amp;"*")</f>
        <v>#REF!</v>
      </c>
    </row>
    <row r="217" spans="1:5" x14ac:dyDescent="0.25">
      <c r="A217" t="s">
        <v>1310</v>
      </c>
      <c r="B217" s="4" t="s">
        <v>1583</v>
      </c>
      <c r="C217" s="4" t="s">
        <v>1583</v>
      </c>
      <c r="D217" s="9" t="str">
        <f t="shared" si="3"/>
        <v>conta</v>
      </c>
      <c r="E217" t="e">
        <f>COUNTIF(#REF!,"*"&amp;A217&amp;"*"&amp;D217&amp;"*")</f>
        <v>#REF!</v>
      </c>
    </row>
    <row r="218" spans="1:5" x14ac:dyDescent="0.25">
      <c r="A218" t="s">
        <v>1310</v>
      </c>
      <c r="B218" s="4" t="s">
        <v>1584</v>
      </c>
      <c r="C218" s="4" t="s">
        <v>1584</v>
      </c>
      <c r="D218" s="9" t="str">
        <f t="shared" si="3"/>
        <v>estud</v>
      </c>
      <c r="E218" t="e">
        <f>COUNTIF(#REF!,"*"&amp;A218&amp;"*"&amp;D218&amp;"*")</f>
        <v>#REF!</v>
      </c>
    </row>
    <row r="219" spans="1:5" x14ac:dyDescent="0.25">
      <c r="A219" t="s">
        <v>1310</v>
      </c>
      <c r="B219" s="4" t="s">
        <v>1548</v>
      </c>
      <c r="C219" s="4" t="s">
        <v>1585</v>
      </c>
      <c r="D219" s="9" t="str">
        <f t="shared" si="3"/>
        <v>event</v>
      </c>
      <c r="E219" t="e">
        <f>COUNTIF(#REF!,"*"&amp;A219&amp;"*"&amp;D219&amp;"*")</f>
        <v>#REF!</v>
      </c>
    </row>
    <row r="220" spans="1:5" x14ac:dyDescent="0.25">
      <c r="A220" t="s">
        <v>1310</v>
      </c>
      <c r="B220" s="4" t="s">
        <v>1586</v>
      </c>
      <c r="C220" s="4" t="s">
        <v>1586</v>
      </c>
      <c r="D220" s="9" t="str">
        <f t="shared" si="3"/>
        <v>infor</v>
      </c>
      <c r="E220" t="e">
        <f>COUNTIF(#REF!,"*"&amp;A220&amp;"*"&amp;D220&amp;"*")</f>
        <v>#REF!</v>
      </c>
    </row>
    <row r="221" spans="1:5" x14ac:dyDescent="0.25">
      <c r="A221" t="s">
        <v>1310</v>
      </c>
      <c r="B221" s="4" t="s">
        <v>1587</v>
      </c>
      <c r="C221" s="4" t="s">
        <v>1587</v>
      </c>
      <c r="D221" s="9" t="str">
        <f t="shared" si="3"/>
        <v>mater</v>
      </c>
      <c r="E221" t="e">
        <f>COUNTIF(#REF!,"*"&amp;A221&amp;"*"&amp;D221&amp;"*")</f>
        <v>#REF!</v>
      </c>
    </row>
    <row r="222" spans="1:5" x14ac:dyDescent="0.25">
      <c r="A222" t="s">
        <v>1310</v>
      </c>
      <c r="B222" s="4" t="s">
        <v>1614</v>
      </c>
      <c r="C222" s="4" t="s">
        <v>1614</v>
      </c>
      <c r="D222" s="9" t="str">
        <f t="shared" si="3"/>
        <v>neuro</v>
      </c>
      <c r="E222" t="e">
        <f>COUNTIF(#REF!,"*"&amp;A222&amp;"*"&amp;D222&amp;"*")</f>
        <v>#REF!</v>
      </c>
    </row>
    <row r="223" spans="1:5" x14ac:dyDescent="0.25">
      <c r="A223" t="s">
        <v>1310</v>
      </c>
      <c r="B223" s="4" t="s">
        <v>1588</v>
      </c>
      <c r="C223" s="4" t="s">
        <v>1588</v>
      </c>
      <c r="D223" s="9" t="str">
        <f t="shared" si="3"/>
        <v>patro</v>
      </c>
      <c r="E223" t="e">
        <f>COUNTIF(#REF!,"*"&amp;A223&amp;"*"&amp;D223&amp;"*")</f>
        <v>#REF!</v>
      </c>
    </row>
    <row r="224" spans="1:5" x14ac:dyDescent="0.25">
      <c r="A224" t="s">
        <v>1310</v>
      </c>
      <c r="B224" s="4" t="s">
        <v>1551</v>
      </c>
      <c r="C224" s="4" t="s">
        <v>1551</v>
      </c>
      <c r="D224" s="9" t="str">
        <f t="shared" si="3"/>
        <v>pesqu</v>
      </c>
      <c r="E224" t="e">
        <f>COUNTIF(#REF!,"*"&amp;A224&amp;"*"&amp;D224&amp;"*")</f>
        <v>#REF!</v>
      </c>
    </row>
    <row r="225" spans="1:5" x14ac:dyDescent="0.25">
      <c r="A225" t="s">
        <v>1310</v>
      </c>
      <c r="B225" s="4" t="s">
        <v>1554</v>
      </c>
      <c r="C225" s="4" t="s">
        <v>1589</v>
      </c>
      <c r="D225" s="9" t="str">
        <f t="shared" si="3"/>
        <v>simpó</v>
      </c>
      <c r="E225" t="e">
        <f>COUNTIF(#REF!,"*"&amp;A225&amp;"*"&amp;D225&amp;"*")</f>
        <v>#REF!</v>
      </c>
    </row>
    <row r="226" spans="1:5" x14ac:dyDescent="0.25">
      <c r="A226" t="s">
        <v>1310</v>
      </c>
      <c r="B226" s="4" t="s">
        <v>1554</v>
      </c>
      <c r="C226" s="4" t="s">
        <v>1621</v>
      </c>
      <c r="D226" s="9" t="str">
        <f t="shared" si="3"/>
        <v>simpo</v>
      </c>
      <c r="E226" t="e">
        <f>COUNTIF(#REF!,"*"&amp;A226&amp;"*"&amp;D226&amp;"*")</f>
        <v>#REF!</v>
      </c>
    </row>
    <row r="227" spans="1:5" x14ac:dyDescent="0.25">
      <c r="A227" t="s">
        <v>1310</v>
      </c>
      <c r="B227" s="4" t="s">
        <v>1590</v>
      </c>
      <c r="C227" s="4" t="s">
        <v>1590</v>
      </c>
      <c r="D227" s="9" t="str">
        <f t="shared" si="3"/>
        <v>verba</v>
      </c>
      <c r="E227" t="e">
        <f>COUNTIF(#REF!,"*"&amp;A227&amp;"*"&amp;D227&amp;"*")</f>
        <v>#REF!</v>
      </c>
    </row>
    <row r="228" spans="1:5" x14ac:dyDescent="0.25">
      <c r="A228" t="s">
        <v>1310</v>
      </c>
      <c r="B228" s="4" t="s">
        <v>1591</v>
      </c>
      <c r="C228" s="4" t="s">
        <v>1591</v>
      </c>
      <c r="D228" s="9" t="str">
        <f t="shared" si="3"/>
        <v>viage</v>
      </c>
      <c r="E228" t="e">
        <f>COUNTIF(#REF!,"*"&amp;A228&amp;"*"&amp;D228&amp;"*")</f>
        <v>#REF!</v>
      </c>
    </row>
    <row r="229" spans="1:5" x14ac:dyDescent="0.25">
      <c r="A229" t="s">
        <v>1310</v>
      </c>
      <c r="B229" s="4" t="s">
        <v>1592</v>
      </c>
      <c r="C229" s="4" t="s">
        <v>1592</v>
      </c>
      <c r="D229" s="9" t="str">
        <f t="shared" si="3"/>
        <v>visit</v>
      </c>
      <c r="E229" t="e">
        <f>COUNTIF(#REF!,"*"&amp;A229&amp;"*"&amp;D229&amp;"*")</f>
        <v>#REF!</v>
      </c>
    </row>
  </sheetData>
  <sortState ref="A2:E229">
    <sortCondition ref="A2"/>
  </sortState>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election activeCell="A24" sqref="A24"/>
    </sheetView>
  </sheetViews>
  <sheetFormatPr defaultRowHeight="15" x14ac:dyDescent="0.25"/>
  <cols>
    <col min="1" max="1" width="24.140625" customWidth="1"/>
    <col min="2" max="2" width="14.85546875" style="41" customWidth="1"/>
    <col min="3" max="3" width="15.5703125" style="41" customWidth="1"/>
  </cols>
  <sheetData>
    <row r="1" spans="1:3" x14ac:dyDescent="0.25">
      <c r="A1" s="35" t="s">
        <v>1321</v>
      </c>
      <c r="B1" s="35" t="s">
        <v>1401</v>
      </c>
      <c r="C1" s="35" t="s">
        <v>5546</v>
      </c>
    </row>
    <row r="2" spans="1:3" x14ac:dyDescent="0.25">
      <c r="A2" s="10" t="s">
        <v>5540</v>
      </c>
      <c r="B2" s="41" t="e">
        <f>COUNTIF(#REF!,"*"&amp;A2&amp;"*")</f>
        <v>#REF!</v>
      </c>
      <c r="C2" s="42" t="e">
        <f>COUNTIF(#REF!,"*"&amp;A2&amp;"*")</f>
        <v>#REF!</v>
      </c>
    </row>
    <row r="3" spans="1:3" x14ac:dyDescent="0.25">
      <c r="A3" s="10" t="s">
        <v>5553</v>
      </c>
      <c r="B3" s="41" t="e">
        <f>COUNTIF(#REF!,"*"&amp;A3&amp;"*")</f>
        <v>#REF!</v>
      </c>
      <c r="C3" s="42" t="e">
        <f>COUNTIF(#REF!,"*"&amp;A3&amp;"*")</f>
        <v>#REF!</v>
      </c>
    </row>
    <row r="4" spans="1:3" x14ac:dyDescent="0.25">
      <c r="A4" s="10" t="s">
        <v>1308</v>
      </c>
      <c r="B4" s="41" t="e">
        <f>COUNTIF(#REF!,"*"&amp;A4&amp;"*")</f>
        <v>#REF!</v>
      </c>
      <c r="C4" s="42" t="e">
        <f>COUNTIF(#REF!,"*"&amp;A4&amp;"*")</f>
        <v>#REF!</v>
      </c>
    </row>
    <row r="5" spans="1:3" x14ac:dyDescent="0.25">
      <c r="A5" s="10" t="s">
        <v>5547</v>
      </c>
      <c r="B5" s="41" t="e">
        <f>COUNTIF(#REF!,"*"&amp;A5&amp;"*")</f>
        <v>#REF!</v>
      </c>
      <c r="C5" s="42" t="e">
        <f>COUNTIF(#REF!,"*"&amp;A5&amp;"*")</f>
        <v>#REF!</v>
      </c>
    </row>
    <row r="6" spans="1:3" x14ac:dyDescent="0.25">
      <c r="A6" s="10" t="s">
        <v>5545</v>
      </c>
      <c r="B6" s="41" t="e">
        <f>COUNTIF(#REF!,"*"&amp;A6&amp;"*")</f>
        <v>#REF!</v>
      </c>
      <c r="C6" s="42" t="e">
        <f>COUNTIF(#REF!,"*"&amp;A6&amp;"*")</f>
        <v>#REF!</v>
      </c>
    </row>
    <row r="7" spans="1:3" x14ac:dyDescent="0.25">
      <c r="A7" s="10" t="s">
        <v>5539</v>
      </c>
      <c r="B7" s="41" t="e">
        <f>COUNTIF(#REF!,"*"&amp;A7&amp;"*")</f>
        <v>#REF!</v>
      </c>
      <c r="C7" s="42" t="e">
        <f>COUNTIF(#REF!,"*"&amp;A7&amp;"*")</f>
        <v>#REF!</v>
      </c>
    </row>
    <row r="8" spans="1:3" x14ac:dyDescent="0.25">
      <c r="A8" s="10" t="s">
        <v>5552</v>
      </c>
      <c r="B8" s="41" t="e">
        <f>COUNTIF(#REF!,"*"&amp;A8&amp;"*")</f>
        <v>#REF!</v>
      </c>
      <c r="C8" s="42" t="e">
        <f>COUNTIF(#REF!,"*"&amp;A8&amp;"*")</f>
        <v>#REF!</v>
      </c>
    </row>
    <row r="9" spans="1:3" x14ac:dyDescent="0.25">
      <c r="A9" s="10" t="s">
        <v>5554</v>
      </c>
      <c r="B9" s="41" t="e">
        <f>COUNTIF(#REF!,"*"&amp;A9&amp;"*")</f>
        <v>#REF!</v>
      </c>
      <c r="C9" s="42" t="e">
        <f>COUNTIF(#REF!,"*"&amp;A9&amp;"*")</f>
        <v>#REF!</v>
      </c>
    </row>
    <row r="10" spans="1:3" x14ac:dyDescent="0.25">
      <c r="A10" s="10" t="s">
        <v>5541</v>
      </c>
      <c r="B10" s="41" t="e">
        <f>COUNTIF(#REF!,"*"&amp;A10&amp;"*")</f>
        <v>#REF!</v>
      </c>
      <c r="C10" s="42" t="e">
        <f>COUNTIF(#REF!,"*"&amp;A10&amp;"*")</f>
        <v>#REF!</v>
      </c>
    </row>
    <row r="11" spans="1:3" x14ac:dyDescent="0.25">
      <c r="A11" s="10" t="s">
        <v>1309</v>
      </c>
      <c r="B11" s="41" t="e">
        <f>COUNTIF(#REF!,"*"&amp;A11&amp;"*")</f>
        <v>#REF!</v>
      </c>
      <c r="C11" s="42" t="e">
        <f>COUNTIF(#REF!,"*"&amp;A11&amp;"*")</f>
        <v>#REF!</v>
      </c>
    </row>
    <row r="12" spans="1:3" x14ac:dyDescent="0.25">
      <c r="A12" s="10" t="s">
        <v>5548</v>
      </c>
      <c r="B12" s="41" t="e">
        <f>COUNTIF(#REF!,"*"&amp;A12&amp;"*")</f>
        <v>#REF!</v>
      </c>
      <c r="C12" s="42" t="e">
        <f>COUNTIF(#REF!,"*"&amp;A12&amp;"*")</f>
        <v>#REF!</v>
      </c>
    </row>
    <row r="13" spans="1:3" x14ac:dyDescent="0.25">
      <c r="A13" s="10" t="s">
        <v>5555</v>
      </c>
      <c r="B13" s="41" t="e">
        <f>COUNTIF(#REF!,"*"&amp;A13&amp;"*")</f>
        <v>#REF!</v>
      </c>
      <c r="C13" s="42" t="e">
        <f>COUNTIF(#REF!,"*"&amp;A13&amp;"*")</f>
        <v>#REF!</v>
      </c>
    </row>
    <row r="14" spans="1:3" x14ac:dyDescent="0.25">
      <c r="A14" s="10" t="s">
        <v>5542</v>
      </c>
      <c r="B14" s="41" t="e">
        <f>COUNTIF(#REF!,"*"&amp;A14&amp;"*")</f>
        <v>#REF!</v>
      </c>
      <c r="C14" s="42" t="e">
        <f>COUNTIF(#REF!,"*"&amp;A14&amp;"*")</f>
        <v>#REF!</v>
      </c>
    </row>
    <row r="15" spans="1:3" x14ac:dyDescent="0.25">
      <c r="A15" s="10" t="s">
        <v>1306</v>
      </c>
      <c r="B15" s="41" t="e">
        <f>COUNTIF(#REF!,"*"&amp;A15&amp;"*")</f>
        <v>#REF!</v>
      </c>
      <c r="C15" s="42" t="e">
        <f>COUNTIF(#REF!,"*"&amp;A15&amp;"*")</f>
        <v>#REF!</v>
      </c>
    </row>
    <row r="16" spans="1:3" x14ac:dyDescent="0.25">
      <c r="A16" s="10" t="s">
        <v>5549</v>
      </c>
      <c r="B16" s="41" t="e">
        <f>COUNTIF(#REF!,"*"&amp;A16&amp;"*")</f>
        <v>#REF!</v>
      </c>
      <c r="C16" s="42" t="e">
        <f>COUNTIF(#REF!,"*"&amp;A16&amp;"*")</f>
        <v>#REF!</v>
      </c>
    </row>
    <row r="17" spans="1:3" x14ac:dyDescent="0.25">
      <c r="A17" s="10" t="s">
        <v>5556</v>
      </c>
      <c r="B17" s="41" t="e">
        <f>COUNTIF(#REF!,"*"&amp;A17&amp;"*")</f>
        <v>#REF!</v>
      </c>
      <c r="C17" s="42" t="e">
        <f>COUNTIF(#REF!,"*"&amp;A17&amp;"*")</f>
        <v>#REF!</v>
      </c>
    </row>
    <row r="18" spans="1:3" x14ac:dyDescent="0.25">
      <c r="A18" s="10" t="s">
        <v>5543</v>
      </c>
      <c r="B18" s="41" t="e">
        <f>COUNTIF(#REF!,"*"&amp;A18&amp;"*")</f>
        <v>#REF!</v>
      </c>
      <c r="C18" s="42" t="e">
        <f>COUNTIF(#REF!,"*"&amp;A18&amp;"*")</f>
        <v>#REF!</v>
      </c>
    </row>
    <row r="19" spans="1:3" x14ac:dyDescent="0.25">
      <c r="A19" s="10" t="s">
        <v>1307</v>
      </c>
      <c r="B19" s="41">
        <f>COUNTIF(TABLEAU!AO$1:AO$2778,"*"&amp;A19&amp;"*")</f>
        <v>314</v>
      </c>
      <c r="C19" s="42" t="e">
        <f>COUNTIF(#REF!,"*"&amp;A19&amp;"*")</f>
        <v>#REF!</v>
      </c>
    </row>
    <row r="20" spans="1:3" x14ac:dyDescent="0.25">
      <c r="A20" s="10" t="s">
        <v>5550</v>
      </c>
      <c r="B20" s="41" t="e">
        <f>COUNTIF(#REF!,"*"&amp;A20&amp;"*")</f>
        <v>#REF!</v>
      </c>
      <c r="C20" s="42" t="e">
        <f>COUNTIF(#REF!,"*"&amp;A20&amp;"*")</f>
        <v>#REF!</v>
      </c>
    </row>
    <row r="21" spans="1:3" x14ac:dyDescent="0.25">
      <c r="A21" s="10" t="s">
        <v>5557</v>
      </c>
      <c r="B21" s="41" t="e">
        <f>COUNTIF(#REF!,"*"&amp;A21&amp;"*")</f>
        <v>#REF!</v>
      </c>
      <c r="C21" s="42" t="e">
        <f>COUNTIF(#REF!,"*"&amp;A21&amp;"*")</f>
        <v>#REF!</v>
      </c>
    </row>
    <row r="22" spans="1:3" x14ac:dyDescent="0.25">
      <c r="A22" s="10" t="s">
        <v>5544</v>
      </c>
      <c r="B22" s="41" t="e">
        <f>COUNTIF(#REF!,"*"&amp;A22&amp;"*")</f>
        <v>#REF!</v>
      </c>
      <c r="C22" s="42" t="e">
        <f>COUNTIF(#REF!,"*"&amp;A22&amp;"*")</f>
        <v>#REF!</v>
      </c>
    </row>
    <row r="23" spans="1:3" x14ac:dyDescent="0.25">
      <c r="A23" s="10" t="s">
        <v>1310</v>
      </c>
      <c r="B23" s="41" t="e">
        <f>COUNTIF(#REF!,"*"&amp;A23&amp;"*")</f>
        <v>#REF!</v>
      </c>
      <c r="C23" s="42" t="e">
        <f>COUNTIF(#REF!,"*"&amp;A23&amp;"*")</f>
        <v>#REF!</v>
      </c>
    </row>
    <row r="24" spans="1:3" x14ac:dyDescent="0.25">
      <c r="A24" s="10" t="s">
        <v>5551</v>
      </c>
      <c r="B24" s="41" t="e">
        <f>COUNTIF(#REF!,"*"&amp;A24&amp;"*")</f>
        <v>#REF!</v>
      </c>
      <c r="C24" s="42" t="e">
        <f>COUNTIF(#REF!,"*"&amp;A24&amp;"*")</f>
        <v>#REF!</v>
      </c>
    </row>
    <row r="25" spans="1:3" x14ac:dyDescent="0.25">
      <c r="A25" s="10" t="s">
        <v>5558</v>
      </c>
      <c r="B25" s="41" t="e">
        <f>COUNTIF(#REF!,"*"&amp;A25&amp;"*")</f>
        <v>#REF!</v>
      </c>
      <c r="C25" s="42" t="e">
        <f>COUNTIF(#REF!,"*"&amp;A25&amp;"*")</f>
        <v>#REF!</v>
      </c>
    </row>
    <row r="26" spans="1:3" x14ac:dyDescent="0.25">
      <c r="B26" s="41" t="e">
        <f t="shared" ref="B26:C26" si="0">SUM(B2:B24)</f>
        <v>#REF!</v>
      </c>
      <c r="C26" s="41" t="e">
        <f t="shared" si="0"/>
        <v>#REF!</v>
      </c>
    </row>
  </sheetData>
  <sortState ref="A2:C22">
    <sortCondition ref="A2"/>
  </sortState>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
  <sheetViews>
    <sheetView workbookViewId="0">
      <selection activeCell="B19" sqref="B19"/>
    </sheetView>
  </sheetViews>
  <sheetFormatPr defaultRowHeight="15" x14ac:dyDescent="0.25"/>
  <cols>
    <col min="1" max="1" width="16.7109375" customWidth="1"/>
    <col min="2" max="2" width="49.28515625" bestFit="1" customWidth="1"/>
    <col min="3" max="3" width="7.85546875" customWidth="1"/>
    <col min="4" max="4" width="36" bestFit="1" customWidth="1"/>
  </cols>
  <sheetData>
    <row r="1" spans="1:8" x14ac:dyDescent="0.25">
      <c r="A1" s="36" t="s">
        <v>1497</v>
      </c>
      <c r="B1" s="37" t="s">
        <v>1434</v>
      </c>
      <c r="C1" s="38" t="s">
        <v>1435</v>
      </c>
      <c r="D1" s="37" t="s">
        <v>1498</v>
      </c>
    </row>
    <row r="2" spans="1:8" x14ac:dyDescent="0.25">
      <c r="A2" s="15">
        <v>391101</v>
      </c>
      <c r="B2" s="16" t="s">
        <v>1440</v>
      </c>
      <c r="C2" s="20" t="s">
        <v>1441</v>
      </c>
      <c r="D2" s="16" t="s">
        <v>1499</v>
      </c>
    </row>
    <row r="3" spans="1:8" x14ac:dyDescent="0.25">
      <c r="A3" s="15">
        <v>391102</v>
      </c>
      <c r="B3" s="16" t="s">
        <v>1442</v>
      </c>
      <c r="C3" s="20" t="s">
        <v>1443</v>
      </c>
      <c r="D3" s="16" t="s">
        <v>1504</v>
      </c>
      <c r="H3" s="34"/>
    </row>
    <row r="4" spans="1:8" x14ac:dyDescent="0.25">
      <c r="A4" s="15">
        <v>391102</v>
      </c>
      <c r="B4" s="16" t="s">
        <v>1493</v>
      </c>
      <c r="C4" s="20" t="s">
        <v>1443</v>
      </c>
      <c r="D4" s="16" t="s">
        <v>1504</v>
      </c>
    </row>
    <row r="5" spans="1:8" x14ac:dyDescent="0.25">
      <c r="A5" s="15">
        <v>391102</v>
      </c>
      <c r="B5" s="16" t="s">
        <v>1467</v>
      </c>
      <c r="C5" s="20" t="s">
        <v>1443</v>
      </c>
      <c r="D5" s="16" t="s">
        <v>1504</v>
      </c>
    </row>
    <row r="6" spans="1:8" x14ac:dyDescent="0.25">
      <c r="A6" s="15">
        <v>391102</v>
      </c>
      <c r="B6" s="16" t="s">
        <v>1468</v>
      </c>
      <c r="C6" s="20" t="s">
        <v>1443</v>
      </c>
      <c r="D6" s="16" t="s">
        <v>1504</v>
      </c>
    </row>
    <row r="7" spans="1:8" x14ac:dyDescent="0.25">
      <c r="A7" s="15">
        <v>391103</v>
      </c>
      <c r="B7" s="16" t="s">
        <v>1444</v>
      </c>
      <c r="C7" s="20" t="s">
        <v>1445</v>
      </c>
      <c r="D7" s="16" t="s">
        <v>1512</v>
      </c>
    </row>
    <row r="8" spans="1:8" x14ac:dyDescent="0.25">
      <c r="A8" s="15">
        <v>391103</v>
      </c>
      <c r="B8" s="16" t="s">
        <v>1442</v>
      </c>
      <c r="C8" s="20" t="s">
        <v>1443</v>
      </c>
      <c r="D8" s="16" t="s">
        <v>1512</v>
      </c>
    </row>
    <row r="9" spans="1:8" x14ac:dyDescent="0.25">
      <c r="A9" s="15">
        <v>391103</v>
      </c>
      <c r="B9" s="16" t="s">
        <v>1469</v>
      </c>
      <c r="C9" s="20" t="s">
        <v>1453</v>
      </c>
      <c r="D9" s="16" t="s">
        <v>1512</v>
      </c>
    </row>
    <row r="10" spans="1:8" x14ac:dyDescent="0.25">
      <c r="A10" s="28">
        <v>391104</v>
      </c>
      <c r="B10" s="29" t="s">
        <v>1440</v>
      </c>
      <c r="C10" s="30" t="s">
        <v>1441</v>
      </c>
      <c r="D10" s="23" t="s">
        <v>1438</v>
      </c>
    </row>
    <row r="11" spans="1:8" x14ac:dyDescent="0.25">
      <c r="A11" s="15">
        <v>391106</v>
      </c>
      <c r="B11" s="16" t="s">
        <v>1471</v>
      </c>
      <c r="C11" s="20" t="s">
        <v>1443</v>
      </c>
      <c r="D11" s="16" t="s">
        <v>1508</v>
      </c>
    </row>
    <row r="12" spans="1:8" x14ac:dyDescent="0.25">
      <c r="A12" s="15">
        <v>391106</v>
      </c>
      <c r="B12" s="16" t="s">
        <v>1470</v>
      </c>
      <c r="C12" s="20" t="s">
        <v>1443</v>
      </c>
      <c r="D12" s="16" t="s">
        <v>1508</v>
      </c>
    </row>
    <row r="13" spans="1:8" x14ac:dyDescent="0.25">
      <c r="A13" s="15">
        <v>391106</v>
      </c>
      <c r="B13" s="16" t="s">
        <v>1442</v>
      </c>
      <c r="C13" s="20" t="s">
        <v>1443</v>
      </c>
      <c r="D13" s="16" t="s">
        <v>1508</v>
      </c>
    </row>
    <row r="14" spans="1:8" x14ac:dyDescent="0.25">
      <c r="A14" s="17">
        <v>392000</v>
      </c>
      <c r="B14" s="18" t="s">
        <v>1478</v>
      </c>
      <c r="C14" s="21" t="s">
        <v>1446</v>
      </c>
      <c r="D14" s="18" t="s">
        <v>1515</v>
      </c>
    </row>
    <row r="15" spans="1:8" x14ac:dyDescent="0.25">
      <c r="A15" s="17">
        <v>392000</v>
      </c>
      <c r="B15" s="18" t="s">
        <v>1479</v>
      </c>
      <c r="C15" s="21" t="s">
        <v>1446</v>
      </c>
      <c r="D15" s="18" t="s">
        <v>1515</v>
      </c>
    </row>
    <row r="16" spans="1:8" x14ac:dyDescent="0.25">
      <c r="A16" s="15">
        <v>392101</v>
      </c>
      <c r="B16" s="16" t="s">
        <v>1447</v>
      </c>
      <c r="C16" s="20" t="s">
        <v>1448</v>
      </c>
      <c r="D16" s="16" t="s">
        <v>1510</v>
      </c>
    </row>
    <row r="17" spans="1:4" x14ac:dyDescent="0.25">
      <c r="A17" s="15">
        <v>392101</v>
      </c>
      <c r="B17" s="16" t="s">
        <v>1473</v>
      </c>
      <c r="C17" s="20" t="s">
        <v>1489</v>
      </c>
      <c r="D17" s="16" t="s">
        <v>1510</v>
      </c>
    </row>
    <row r="18" spans="1:4" x14ac:dyDescent="0.25">
      <c r="A18" s="15">
        <v>392101</v>
      </c>
      <c r="B18" s="16" t="s">
        <v>1474</v>
      </c>
      <c r="C18" s="20" t="s">
        <v>1487</v>
      </c>
      <c r="D18" s="16" t="s">
        <v>1510</v>
      </c>
    </row>
    <row r="19" spans="1:4" x14ac:dyDescent="0.25">
      <c r="A19" s="15">
        <v>392101</v>
      </c>
      <c r="B19" s="16" t="s">
        <v>1472</v>
      </c>
      <c r="C19" s="20" t="s">
        <v>1488</v>
      </c>
      <c r="D19" s="16" t="s">
        <v>1510</v>
      </c>
    </row>
    <row r="20" spans="1:4" x14ac:dyDescent="0.25">
      <c r="A20" s="15">
        <v>392102</v>
      </c>
      <c r="B20" s="16" t="s">
        <v>1476</v>
      </c>
      <c r="C20" s="20" t="s">
        <v>1496</v>
      </c>
      <c r="D20" s="16" t="s">
        <v>1506</v>
      </c>
    </row>
    <row r="21" spans="1:4" x14ac:dyDescent="0.25">
      <c r="A21" s="15">
        <v>392102</v>
      </c>
      <c r="B21" s="16" t="s">
        <v>1475</v>
      </c>
      <c r="C21" s="20" t="s">
        <v>1495</v>
      </c>
      <c r="D21" s="16" t="s">
        <v>1506</v>
      </c>
    </row>
    <row r="22" spans="1:4" x14ac:dyDescent="0.25">
      <c r="A22" s="15">
        <v>392102</v>
      </c>
      <c r="B22" s="16" t="s">
        <v>1449</v>
      </c>
      <c r="C22" s="20" t="s">
        <v>1450</v>
      </c>
      <c r="D22" s="16" t="s">
        <v>1506</v>
      </c>
    </row>
    <row r="23" spans="1:4" x14ac:dyDescent="0.25">
      <c r="A23" s="15">
        <v>392103</v>
      </c>
      <c r="B23" s="16" t="s">
        <v>1451</v>
      </c>
      <c r="C23" s="20" t="s">
        <v>1446</v>
      </c>
      <c r="D23" s="16" t="s">
        <v>1509</v>
      </c>
    </row>
    <row r="24" spans="1:4" x14ac:dyDescent="0.25">
      <c r="A24" s="15">
        <v>392103</v>
      </c>
      <c r="B24" s="16" t="s">
        <v>1477</v>
      </c>
      <c r="C24" s="20" t="s">
        <v>1446</v>
      </c>
      <c r="D24" s="16" t="s">
        <v>1509</v>
      </c>
    </row>
    <row r="25" spans="1:4" x14ac:dyDescent="0.25">
      <c r="A25" s="15">
        <v>392104</v>
      </c>
      <c r="B25" s="16" t="s">
        <v>1479</v>
      </c>
      <c r="C25" s="20" t="s">
        <v>1481</v>
      </c>
      <c r="D25" s="16" t="s">
        <v>1511</v>
      </c>
    </row>
    <row r="26" spans="1:4" x14ac:dyDescent="0.25">
      <c r="A26" s="15">
        <v>392104</v>
      </c>
      <c r="B26" s="16" t="s">
        <v>1480</v>
      </c>
      <c r="C26" s="20" t="s">
        <v>1481</v>
      </c>
      <c r="D26" s="16" t="s">
        <v>1511</v>
      </c>
    </row>
    <row r="27" spans="1:4" x14ac:dyDescent="0.25">
      <c r="A27" s="15">
        <v>392106</v>
      </c>
      <c r="B27" s="16" t="s">
        <v>1482</v>
      </c>
      <c r="C27" s="20" t="s">
        <v>1485</v>
      </c>
      <c r="D27" s="16" t="s">
        <v>1516</v>
      </c>
    </row>
    <row r="28" spans="1:4" x14ac:dyDescent="0.25">
      <c r="A28" s="15">
        <v>392106</v>
      </c>
      <c r="B28" s="16" t="s">
        <v>1483</v>
      </c>
      <c r="C28" s="20" t="s">
        <v>1486</v>
      </c>
      <c r="D28" s="16" t="s">
        <v>1516</v>
      </c>
    </row>
    <row r="29" spans="1:4" x14ac:dyDescent="0.25">
      <c r="A29" s="15">
        <v>392106</v>
      </c>
      <c r="B29" s="16" t="s">
        <v>1484</v>
      </c>
      <c r="C29" s="20" t="s">
        <v>1452</v>
      </c>
      <c r="D29" s="16" t="s">
        <v>1516</v>
      </c>
    </row>
    <row r="30" spans="1:4" x14ac:dyDescent="0.25">
      <c r="A30" s="32">
        <v>392107</v>
      </c>
      <c r="B30" s="23" t="s">
        <v>1484</v>
      </c>
      <c r="C30" s="30" t="s">
        <v>1452</v>
      </c>
      <c r="D30" s="29" t="s">
        <v>1505</v>
      </c>
    </row>
    <row r="31" spans="1:4" x14ac:dyDescent="0.25">
      <c r="A31" s="15">
        <v>393101</v>
      </c>
      <c r="B31" s="16" t="s">
        <v>1457</v>
      </c>
      <c r="C31" s="20" t="s">
        <v>1437</v>
      </c>
      <c r="D31" s="16" t="s">
        <v>1503</v>
      </c>
    </row>
    <row r="32" spans="1:4" x14ac:dyDescent="0.25">
      <c r="A32" s="15">
        <v>393101</v>
      </c>
      <c r="B32" s="19" t="s">
        <v>1455</v>
      </c>
      <c r="C32" s="20" t="s">
        <v>1437</v>
      </c>
      <c r="D32" s="16" t="s">
        <v>1503</v>
      </c>
    </row>
    <row r="33" spans="1:4" x14ac:dyDescent="0.25">
      <c r="A33" s="15">
        <v>393101</v>
      </c>
      <c r="B33" s="16" t="s">
        <v>1456</v>
      </c>
      <c r="C33" s="20" t="s">
        <v>1437</v>
      </c>
      <c r="D33" s="16" t="s">
        <v>1503</v>
      </c>
    </row>
    <row r="34" spans="1:4" x14ac:dyDescent="0.25">
      <c r="A34" s="22">
        <v>393000</v>
      </c>
      <c r="B34" s="23" t="s">
        <v>1438</v>
      </c>
      <c r="C34" s="30" t="s">
        <v>1453</v>
      </c>
      <c r="D34" s="29" t="s">
        <v>1500</v>
      </c>
    </row>
    <row r="35" spans="1:4" x14ac:dyDescent="0.25">
      <c r="A35" s="26">
        <v>390000</v>
      </c>
      <c r="B35" s="27" t="s">
        <v>1436</v>
      </c>
      <c r="C35" s="31" t="s">
        <v>1437</v>
      </c>
      <c r="D35" s="25" t="s">
        <v>1500</v>
      </c>
    </row>
    <row r="36" spans="1:4" x14ac:dyDescent="0.25">
      <c r="A36" s="22">
        <v>391000</v>
      </c>
      <c r="B36" s="24" t="s">
        <v>1438</v>
      </c>
      <c r="C36" s="30" t="s">
        <v>1437</v>
      </c>
      <c r="D36" s="29" t="s">
        <v>1514</v>
      </c>
    </row>
    <row r="37" spans="1:4" x14ac:dyDescent="0.25">
      <c r="A37" s="15">
        <v>393101</v>
      </c>
      <c r="B37" s="16" t="s">
        <v>1492</v>
      </c>
      <c r="C37" s="20" t="s">
        <v>1437</v>
      </c>
      <c r="D37" s="16" t="s">
        <v>1503</v>
      </c>
    </row>
    <row r="38" spans="1:4" x14ac:dyDescent="0.25">
      <c r="A38" s="15">
        <v>393102</v>
      </c>
      <c r="B38" s="16" t="s">
        <v>1458</v>
      </c>
      <c r="C38" s="20" t="s">
        <v>1437</v>
      </c>
      <c r="D38" s="16" t="s">
        <v>1507</v>
      </c>
    </row>
    <row r="39" spans="1:4" x14ac:dyDescent="0.25">
      <c r="A39" s="15">
        <v>393103</v>
      </c>
      <c r="B39" s="16" t="s">
        <v>1459</v>
      </c>
      <c r="C39" s="20" t="s">
        <v>1437</v>
      </c>
      <c r="D39" s="16" t="s">
        <v>1502</v>
      </c>
    </row>
    <row r="40" spans="1:4" x14ac:dyDescent="0.25">
      <c r="A40" s="15">
        <v>393103</v>
      </c>
      <c r="B40" s="16" t="s">
        <v>1460</v>
      </c>
      <c r="C40" s="20" t="s">
        <v>1437</v>
      </c>
      <c r="D40" s="16" t="s">
        <v>1502</v>
      </c>
    </row>
    <row r="41" spans="1:4" x14ac:dyDescent="0.25">
      <c r="A41" s="15">
        <v>393103</v>
      </c>
      <c r="B41" s="16" t="s">
        <v>1461</v>
      </c>
      <c r="C41" s="20" t="s">
        <v>1437</v>
      </c>
      <c r="D41" s="16" t="s">
        <v>1502</v>
      </c>
    </row>
    <row r="42" spans="1:4" x14ac:dyDescent="0.25">
      <c r="A42" s="15">
        <v>393105</v>
      </c>
      <c r="B42" s="16" t="s">
        <v>1439</v>
      </c>
      <c r="C42" s="20" t="s">
        <v>1437</v>
      </c>
      <c r="D42" s="16" t="s">
        <v>1517</v>
      </c>
    </row>
    <row r="43" spans="1:4" x14ac:dyDescent="0.25">
      <c r="A43" s="15">
        <v>393106</v>
      </c>
      <c r="B43" s="16" t="s">
        <v>1462</v>
      </c>
      <c r="C43" s="20" t="s">
        <v>1437</v>
      </c>
      <c r="D43" s="16" t="s">
        <v>1501</v>
      </c>
    </row>
    <row r="44" spans="1:4" x14ac:dyDescent="0.25">
      <c r="A44" s="15">
        <v>393106</v>
      </c>
      <c r="B44" s="16" t="s">
        <v>1463</v>
      </c>
      <c r="C44" s="20" t="s">
        <v>1437</v>
      </c>
      <c r="D44" s="16" t="s">
        <v>1501</v>
      </c>
    </row>
    <row r="45" spans="1:4" x14ac:dyDescent="0.25">
      <c r="A45" s="15">
        <v>393107</v>
      </c>
      <c r="B45" s="16" t="s">
        <v>1465</v>
      </c>
      <c r="C45" s="20" t="s">
        <v>1491</v>
      </c>
      <c r="D45" s="16" t="s">
        <v>1513</v>
      </c>
    </row>
    <row r="46" spans="1:4" x14ac:dyDescent="0.25">
      <c r="A46" s="15">
        <v>393107</v>
      </c>
      <c r="B46" s="16" t="s">
        <v>1464</v>
      </c>
      <c r="C46" s="20" t="s">
        <v>1490</v>
      </c>
      <c r="D46" s="16" t="s">
        <v>1513</v>
      </c>
    </row>
    <row r="47" spans="1:4" x14ac:dyDescent="0.25">
      <c r="A47" s="15">
        <v>393107</v>
      </c>
      <c r="B47" s="16" t="s">
        <v>1454</v>
      </c>
      <c r="C47" s="20" t="s">
        <v>1437</v>
      </c>
      <c r="D47" s="16" t="s">
        <v>1513</v>
      </c>
    </row>
    <row r="48" spans="1:4" x14ac:dyDescent="0.25">
      <c r="A48" s="15">
        <v>393107</v>
      </c>
      <c r="B48" s="16" t="s">
        <v>1466</v>
      </c>
      <c r="C48" s="20" t="s">
        <v>1437</v>
      </c>
      <c r="D48" s="16" t="s">
        <v>1513</v>
      </c>
    </row>
    <row r="49" spans="1:4" x14ac:dyDescent="0.25">
      <c r="A49" s="39">
        <v>391101</v>
      </c>
      <c r="B49" s="16" t="s">
        <v>1494</v>
      </c>
      <c r="C49" s="20" t="s">
        <v>1441</v>
      </c>
      <c r="D49" s="16" t="s">
        <v>1499</v>
      </c>
    </row>
  </sheetData>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D1" workbookViewId="0">
      <selection activeCell="S18" sqref="S18"/>
    </sheetView>
  </sheetViews>
  <sheetFormatPr defaultRowHeight="15" x14ac:dyDescent="0.25"/>
  <sheetData/>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15"/>
  <sheetViews>
    <sheetView workbookViewId="0">
      <selection activeCell="O15" sqref="O15"/>
    </sheetView>
  </sheetViews>
  <sheetFormatPr defaultRowHeight="15" x14ac:dyDescent="0.25"/>
  <sheetData>
    <row r="15" spans="15:15" x14ac:dyDescent="0.25">
      <c r="O15" t="s">
        <v>5561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PPD_Visitas_com_coment</vt:lpstr>
      <vt:lpstr>TABLEAU</vt:lpstr>
      <vt:lpstr>Palavras_chaves</vt:lpstr>
      <vt:lpstr>Contagem #</vt:lpstr>
      <vt:lpstr>MUNICÍPO_SETOR</vt:lpstr>
      <vt:lpstr>comp</vt:lpstr>
      <vt:lpstr>Plan1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gcf</cp:lastModifiedBy>
  <dcterms:created xsi:type="dcterms:W3CDTF">2013-04-09T19:14:02Z</dcterms:created>
  <dcterms:modified xsi:type="dcterms:W3CDTF">2013-05-20T13:38:56Z</dcterms:modified>
</cp:coreProperties>
</file>